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omments1.xml" ContentType="application/vnd.openxmlformats-officedocument.spreadsheetml.comments+xml"/>
  <Override PartName="/xl/drawings/drawing14.xml" ContentType="application/vnd.openxmlformats-officedocument.drawing+xml"/>
  <Override PartName="/xl/comments2.xml" ContentType="application/vnd.openxmlformats-officedocument.spreadsheetml.comments+xml"/>
  <Override PartName="/xl/drawings/drawing15.xml" ContentType="application/vnd.openxmlformats-officedocument.drawing+xml"/>
  <Override PartName="/xl/comments3.xml" ContentType="application/vnd.openxmlformats-officedocument.spreadsheetml.comments+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autoCompressPictures="0"/>
  <mc:AlternateContent xmlns:mc="http://schemas.openxmlformats.org/markup-compatibility/2006">
    <mc:Choice Requires="x15">
      <x15ac:absPath xmlns:x15ac="http://schemas.microsoft.com/office/spreadsheetml/2010/11/ac" url="C:\Users\socce\Documents\Derek documents\Excelsior\"/>
    </mc:Choice>
  </mc:AlternateContent>
  <xr:revisionPtr revIDLastSave="0" documentId="8_{90FCFACE-F509-4C45-9815-7E92B7295285}" xr6:coauthVersionLast="46" xr6:coauthVersionMax="46" xr10:uidLastSave="{00000000-0000-0000-0000-000000000000}"/>
  <bookViews>
    <workbookView xWindow="20370" yWindow="-4770" windowWidth="29040" windowHeight="15840" firstSheet="2" activeTab="2" xr2:uid="{00000000-000D-0000-FFFF-FFFF00000000}"/>
  </bookViews>
  <sheets>
    <sheet name="Grading Rubric" sheetId="25" r:id="rId1"/>
    <sheet name="Your Index" sheetId="46" r:id="rId2"/>
    <sheet name="Resource Index" sheetId="13" r:id="rId3"/>
    <sheet name="Fast Employee Data copy1" sheetId="38" r:id="rId4"/>
    <sheet name="Question 1" sheetId="26" r:id="rId5"/>
    <sheet name="Q1 Calc" sheetId="35" r:id="rId6"/>
    <sheet name="Q 2a" sheetId="27" r:id="rId7"/>
    <sheet name="Q2a Calc" sheetId="44" r:id="rId8"/>
    <sheet name="Q 2b" sheetId="28" r:id="rId9"/>
    <sheet name="Q2b Calc" sheetId="45" r:id="rId10"/>
    <sheet name="Q 2c" sheetId="29" r:id="rId11"/>
    <sheet name="Q 3" sheetId="30" r:id="rId12"/>
    <sheet name="Q3 Calc" sheetId="39" r:id="rId13"/>
    <sheet name="Q 4" sheetId="31" r:id="rId14"/>
    <sheet name="Q4 Calc" sheetId="40" r:id="rId15"/>
    <sheet name="Q5" sheetId="32" r:id="rId16"/>
    <sheet name="Q5 Calc" sheetId="41" r:id="rId17"/>
    <sheet name="Q6" sheetId="33" r:id="rId18"/>
    <sheet name="Q6 Calc" sheetId="42" r:id="rId19"/>
    <sheet name="Q7" sheetId="34" r:id="rId20"/>
    <sheet name="Q7 Calc" sheetId="43" r:id="rId21"/>
    <sheet name="Useful Tables" sheetId="20" r:id="rId22"/>
    <sheet name="Fast Employee Data" sheetId="19" r:id="rId23"/>
    <sheet name="1-sample z-Test Mean" sheetId="14" r:id="rId24"/>
    <sheet name="2-sample t-Test Mean-Summary" sheetId="16" r:id="rId25"/>
    <sheet name="2-sample t-Test Mean-RawData" sheetId="15" r:id="rId26"/>
    <sheet name="2-sample z-test Proportions" sheetId="21" r:id="rId27"/>
    <sheet name="CI Var =" sheetId="36" r:id="rId28"/>
    <sheet name="CI Var Not =" sheetId="37" r:id="rId29"/>
    <sheet name="2 row x 2 col" sheetId="6" r:id="rId30"/>
    <sheet name="2 row x 3 col" sheetId="5" r:id="rId31"/>
    <sheet name="Goodness of Fit" sheetId="47" r:id="rId32"/>
    <sheet name="2 row x 4 col" sheetId="7" r:id="rId33"/>
    <sheet name="2 row x 6 col" sheetId="11" r:id="rId34"/>
    <sheet name="2 row x 8 col" sheetId="12" r:id="rId35"/>
    <sheet name="3 row x 3 col" sheetId="9" r:id="rId36"/>
    <sheet name="3 row x 4 col" sheetId="10" r:id="rId37"/>
    <sheet name="3 row x 5 col" sheetId="8" r:id="rId38"/>
    <sheet name="ANOVA #1" sheetId="17" r:id="rId39"/>
    <sheet name="ANOVA-backup" sheetId="18" r:id="rId40"/>
    <sheet name="Version" sheetId="22" r:id="rId41"/>
  </sheets>
  <calcPr calcId="191029" concurrentCalc="0"/>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1" i="47" l="1"/>
  <c r="D10" i="47"/>
  <c r="D9" i="47"/>
  <c r="D8" i="47"/>
  <c r="D7" i="47"/>
  <c r="D6" i="47"/>
  <c r="D5" i="47"/>
  <c r="D4" i="47"/>
  <c r="G3" i="47"/>
  <c r="G4" i="47"/>
  <c r="G7" i="47"/>
  <c r="D3" i="47"/>
  <c r="D2" i="47"/>
  <c r="D11" i="47"/>
  <c r="H7" i="47"/>
  <c r="H5" i="47"/>
  <c r="H3" i="47"/>
  <c r="E10" i="47"/>
  <c r="E7" i="47"/>
  <c r="E5" i="47"/>
  <c r="E3" i="47"/>
  <c r="E8" i="47"/>
  <c r="E9" i="47"/>
  <c r="H6" i="47"/>
  <c r="H4" i="47"/>
  <c r="E2" i="47"/>
  <c r="E6" i="47"/>
  <c r="E4" i="47"/>
  <c r="B15" i="37"/>
  <c r="B14" i="37"/>
  <c r="B13" i="37"/>
  <c r="B17" i="36"/>
  <c r="B15" i="36"/>
  <c r="B14" i="36"/>
  <c r="B13" i="36"/>
  <c r="C13" i="36"/>
  <c r="C14" i="36"/>
  <c r="C16" i="36"/>
  <c r="C20" i="37"/>
  <c r="C14" i="37"/>
  <c r="C22" i="36"/>
  <c r="C21" i="37"/>
  <c r="C13" i="37"/>
  <c r="C17" i="36"/>
  <c r="C15" i="37"/>
  <c r="C16" i="37"/>
  <c r="C21" i="36"/>
  <c r="C23" i="36"/>
  <c r="C22" i="37"/>
  <c r="C15" i="36"/>
  <c r="C23" i="37"/>
  <c r="C24" i="36"/>
  <c r="B16" i="37"/>
  <c r="B20" i="37"/>
  <c r="B22" i="37"/>
  <c r="B16" i="36"/>
  <c r="B21" i="36"/>
  <c r="B22" i="36"/>
  <c r="B21" i="37"/>
  <c r="A23" i="37"/>
  <c r="B23" i="36"/>
  <c r="A24" i="36"/>
  <c r="K14" i="25"/>
  <c r="J13" i="25"/>
  <c r="I13" i="25"/>
  <c r="H13" i="25"/>
  <c r="G13" i="25"/>
  <c r="F13" i="25"/>
  <c r="E13" i="25"/>
  <c r="D13" i="25"/>
  <c r="C13" i="25"/>
  <c r="B13" i="25"/>
  <c r="K13" i="25"/>
  <c r="K15" i="25"/>
  <c r="K17" i="25"/>
  <c r="B10" i="21"/>
  <c r="B11" i="21"/>
  <c r="B8" i="21"/>
  <c r="B9" i="21"/>
  <c r="B14" i="21"/>
  <c r="B27" i="21"/>
  <c r="B23" i="21"/>
  <c r="B19" i="21"/>
  <c r="B18" i="21"/>
  <c r="M42" i="18"/>
  <c r="N42" i="18"/>
  <c r="O42" i="18"/>
  <c r="P42" i="18"/>
  <c r="M41" i="18"/>
  <c r="N41" i="18"/>
  <c r="O41" i="18"/>
  <c r="M40" i="18"/>
  <c r="N40" i="18"/>
  <c r="O40" i="18"/>
  <c r="P40" i="18"/>
  <c r="M39" i="18"/>
  <c r="N39" i="18"/>
  <c r="O39" i="18"/>
  <c r="I39" i="18"/>
  <c r="M38" i="18"/>
  <c r="N38" i="18"/>
  <c r="O38" i="18"/>
  <c r="I38" i="18"/>
  <c r="M37" i="18"/>
  <c r="N37" i="18"/>
  <c r="O37" i="18"/>
  <c r="P37" i="18"/>
  <c r="M36" i="18"/>
  <c r="N36" i="18"/>
  <c r="O36" i="18"/>
  <c r="M35" i="18"/>
  <c r="N35" i="18"/>
  <c r="O35" i="18"/>
  <c r="P35" i="18"/>
  <c r="M34" i="18"/>
  <c r="N34" i="18"/>
  <c r="O34" i="18"/>
  <c r="P34" i="18"/>
  <c r="M33" i="18"/>
  <c r="N33" i="18"/>
  <c r="O33" i="18"/>
  <c r="P33" i="18"/>
  <c r="J33" i="18"/>
  <c r="I33" i="18"/>
  <c r="M32" i="18"/>
  <c r="N32" i="18"/>
  <c r="O32" i="18"/>
  <c r="J32" i="18"/>
  <c r="I32" i="18"/>
  <c r="M31" i="18"/>
  <c r="N31" i="18"/>
  <c r="O31" i="18"/>
  <c r="P31" i="18"/>
  <c r="J31" i="18"/>
  <c r="I31" i="18"/>
  <c r="M30" i="18"/>
  <c r="N30" i="18"/>
  <c r="O30" i="18"/>
  <c r="P30" i="18"/>
  <c r="J30" i="18"/>
  <c r="I30" i="18"/>
  <c r="M29" i="18"/>
  <c r="N29" i="18"/>
  <c r="O29" i="18"/>
  <c r="P29" i="18"/>
  <c r="J29" i="18"/>
  <c r="I29" i="18"/>
  <c r="M28" i="18"/>
  <c r="N28" i="18"/>
  <c r="O28" i="18"/>
  <c r="P28" i="18"/>
  <c r="J28" i="18"/>
  <c r="I28" i="18"/>
  <c r="P27" i="18"/>
  <c r="M42" i="17"/>
  <c r="N42" i="17"/>
  <c r="O42" i="17"/>
  <c r="P42" i="17"/>
  <c r="M41" i="17"/>
  <c r="N41" i="17"/>
  <c r="O41" i="17"/>
  <c r="P41" i="17"/>
  <c r="M40" i="17"/>
  <c r="N40" i="17"/>
  <c r="O40" i="17"/>
  <c r="P40" i="17"/>
  <c r="M39" i="17"/>
  <c r="N39" i="17"/>
  <c r="O39" i="17"/>
  <c r="P39" i="17"/>
  <c r="I39" i="17"/>
  <c r="M38" i="17"/>
  <c r="N38" i="17"/>
  <c r="O38" i="17"/>
  <c r="P38" i="17"/>
  <c r="I38" i="17"/>
  <c r="M37" i="17"/>
  <c r="N37" i="17"/>
  <c r="O37" i="17"/>
  <c r="M36" i="17"/>
  <c r="N36" i="17"/>
  <c r="O36" i="17"/>
  <c r="P36" i="17"/>
  <c r="M35" i="17"/>
  <c r="N35" i="17"/>
  <c r="O35" i="17"/>
  <c r="P35" i="17"/>
  <c r="M34" i="17"/>
  <c r="N34" i="17"/>
  <c r="O34" i="17"/>
  <c r="P34" i="17"/>
  <c r="M33" i="17"/>
  <c r="N33" i="17"/>
  <c r="O33" i="17"/>
  <c r="P33" i="17"/>
  <c r="J33" i="17"/>
  <c r="I33" i="17"/>
  <c r="M32" i="17"/>
  <c r="N32" i="17"/>
  <c r="O32" i="17"/>
  <c r="P32" i="17"/>
  <c r="J32" i="17"/>
  <c r="I32" i="17"/>
  <c r="M31" i="17"/>
  <c r="N31" i="17"/>
  <c r="O31" i="17"/>
  <c r="P31" i="17"/>
  <c r="J31" i="17"/>
  <c r="I31" i="17"/>
  <c r="M30" i="17"/>
  <c r="N30" i="17"/>
  <c r="O30" i="17"/>
  <c r="P30" i="17"/>
  <c r="J30" i="17"/>
  <c r="I30" i="17"/>
  <c r="M29" i="17"/>
  <c r="N29" i="17"/>
  <c r="O29" i="17"/>
  <c r="P29" i="17"/>
  <c r="J29" i="17"/>
  <c r="I29" i="17"/>
  <c r="M28" i="17"/>
  <c r="N28" i="17"/>
  <c r="O28" i="17"/>
  <c r="P28" i="17"/>
  <c r="J28" i="17"/>
  <c r="I28" i="17"/>
  <c r="P27" i="17"/>
  <c r="H10" i="16"/>
  <c r="H11" i="16"/>
  <c r="B17" i="16"/>
  <c r="B18" i="16"/>
  <c r="B14" i="16"/>
  <c r="B26" i="16"/>
  <c r="B16" i="16"/>
  <c r="C10" i="16"/>
  <c r="C10" i="15"/>
  <c r="B8" i="15"/>
  <c r="B7" i="15"/>
  <c r="B6" i="15"/>
  <c r="B5" i="15"/>
  <c r="B4" i="15"/>
  <c r="B3" i="15"/>
  <c r="B16" i="15"/>
  <c r="B8" i="14"/>
  <c r="B7" i="14"/>
  <c r="B11" i="14"/>
  <c r="B12" i="14"/>
  <c r="B24" i="14"/>
  <c r="B20" i="14"/>
  <c r="B16" i="14"/>
  <c r="B15" i="14"/>
  <c r="B20" i="9"/>
  <c r="A21" i="9"/>
  <c r="B18" i="6"/>
  <c r="A19" i="6"/>
  <c r="B18" i="5"/>
  <c r="A19" i="5"/>
  <c r="G6" i="8"/>
  <c r="B9" i="8"/>
  <c r="C9" i="8"/>
  <c r="D9" i="8"/>
  <c r="E9" i="8"/>
  <c r="F9" i="8"/>
  <c r="G9" i="8"/>
  <c r="G7" i="8"/>
  <c r="B15" i="8"/>
  <c r="G8" i="8"/>
  <c r="D16" i="8"/>
  <c r="D24" i="8"/>
  <c r="F6" i="10"/>
  <c r="B9" i="10"/>
  <c r="C9" i="10"/>
  <c r="D9" i="10"/>
  <c r="E9" i="10"/>
  <c r="F9" i="10"/>
  <c r="B14" i="10"/>
  <c r="F7" i="10"/>
  <c r="D15" i="10"/>
  <c r="D23" i="10"/>
  <c r="F8" i="10"/>
  <c r="C16" i="10"/>
  <c r="C24" i="10"/>
  <c r="E6" i="9"/>
  <c r="B9" i="9"/>
  <c r="C9" i="9"/>
  <c r="D9" i="9"/>
  <c r="E9" i="9"/>
  <c r="E7" i="9"/>
  <c r="E8" i="9"/>
  <c r="D16" i="9"/>
  <c r="D24" i="9"/>
  <c r="J6" i="12"/>
  <c r="B8" i="12"/>
  <c r="C8" i="12"/>
  <c r="D8" i="12"/>
  <c r="E8" i="12"/>
  <c r="F8" i="12"/>
  <c r="G8" i="12"/>
  <c r="H8" i="12"/>
  <c r="I8" i="12"/>
  <c r="J8" i="12"/>
  <c r="J7" i="12"/>
  <c r="E14" i="12"/>
  <c r="E21" i="12"/>
  <c r="H6" i="11"/>
  <c r="E8" i="11"/>
  <c r="B8" i="11"/>
  <c r="C8" i="11"/>
  <c r="D8" i="11"/>
  <c r="F8" i="11"/>
  <c r="G8" i="11"/>
  <c r="H8" i="11"/>
  <c r="E13" i="11"/>
  <c r="G13" i="11"/>
  <c r="H7" i="11"/>
  <c r="E14" i="11"/>
  <c r="E21" i="11"/>
  <c r="F6" i="7"/>
  <c r="B8" i="7"/>
  <c r="C8" i="7"/>
  <c r="D8" i="7"/>
  <c r="E8" i="7"/>
  <c r="F8" i="7"/>
  <c r="F7" i="7"/>
  <c r="D14" i="7"/>
  <c r="D21" i="7"/>
  <c r="E6" i="5"/>
  <c r="B8" i="5"/>
  <c r="C8" i="5"/>
  <c r="D8" i="5"/>
  <c r="E8" i="5"/>
  <c r="E7" i="5"/>
  <c r="D6" i="6"/>
  <c r="B8" i="6"/>
  <c r="C8" i="6"/>
  <c r="D8" i="6"/>
  <c r="C13" i="6"/>
  <c r="B13" i="6"/>
  <c r="D7" i="6"/>
  <c r="B14" i="6"/>
  <c r="I7" i="10"/>
  <c r="J7" i="8"/>
  <c r="G7" i="6"/>
  <c r="I7" i="7"/>
  <c r="H19" i="12"/>
  <c r="I19" i="12"/>
  <c r="H12" i="12"/>
  <c r="I12" i="12"/>
  <c r="M7" i="12"/>
  <c r="B25" i="12"/>
  <c r="A21" i="12"/>
  <c r="A20" i="12"/>
  <c r="G19" i="12"/>
  <c r="F19" i="12"/>
  <c r="E19" i="12"/>
  <c r="D19" i="12"/>
  <c r="C19" i="12"/>
  <c r="B19" i="12"/>
  <c r="A19" i="12"/>
  <c r="B18" i="12"/>
  <c r="A14" i="12"/>
  <c r="A13" i="12"/>
  <c r="G12" i="12"/>
  <c r="F12" i="12"/>
  <c r="E12" i="12"/>
  <c r="D12" i="12"/>
  <c r="C12" i="12"/>
  <c r="B12" i="12"/>
  <c r="A12" i="12"/>
  <c r="B11" i="12"/>
  <c r="K7" i="11"/>
  <c r="B25" i="11"/>
  <c r="A21" i="11"/>
  <c r="E19" i="11"/>
  <c r="F19" i="11"/>
  <c r="G19" i="11"/>
  <c r="F12" i="11"/>
  <c r="G12" i="11"/>
  <c r="A20" i="11"/>
  <c r="D19" i="11"/>
  <c r="C19" i="11"/>
  <c r="B19" i="11"/>
  <c r="A19" i="11"/>
  <c r="B18" i="11"/>
  <c r="A14" i="11"/>
  <c r="A13" i="11"/>
  <c r="E12" i="11"/>
  <c r="D12" i="11"/>
  <c r="C12" i="11"/>
  <c r="B12" i="11"/>
  <c r="A12" i="11"/>
  <c r="B11" i="11"/>
  <c r="B28" i="10"/>
  <c r="A24" i="10"/>
  <c r="A23" i="10"/>
  <c r="A22" i="10"/>
  <c r="E21" i="10"/>
  <c r="D21" i="10"/>
  <c r="C21" i="10"/>
  <c r="B21" i="10"/>
  <c r="A21" i="10"/>
  <c r="B20" i="10"/>
  <c r="A16" i="10"/>
  <c r="A15" i="10"/>
  <c r="A14" i="10"/>
  <c r="E13" i="10"/>
  <c r="D13" i="10"/>
  <c r="C13" i="10"/>
  <c r="B13" i="10"/>
  <c r="A13" i="10"/>
  <c r="B12" i="10"/>
  <c r="A15" i="9"/>
  <c r="A23" i="9"/>
  <c r="A24" i="9"/>
  <c r="H7" i="9"/>
  <c r="B28" i="9"/>
  <c r="A22" i="9"/>
  <c r="D21" i="9"/>
  <c r="C21" i="9"/>
  <c r="B21" i="9"/>
  <c r="A16" i="9"/>
  <c r="A14" i="9"/>
  <c r="D13" i="9"/>
  <c r="C13" i="9"/>
  <c r="B13" i="9"/>
  <c r="A13" i="9"/>
  <c r="B12" i="9"/>
  <c r="H7" i="5"/>
  <c r="A23" i="8"/>
  <c r="A24" i="8"/>
  <c r="F13" i="8"/>
  <c r="F21" i="8"/>
  <c r="A15" i="8"/>
  <c r="B28" i="8"/>
  <c r="A22" i="8"/>
  <c r="E21" i="8"/>
  <c r="D21" i="8"/>
  <c r="C21" i="8"/>
  <c r="B21" i="8"/>
  <c r="A21" i="8"/>
  <c r="B20" i="8"/>
  <c r="A16" i="8"/>
  <c r="A14" i="8"/>
  <c r="E13" i="8"/>
  <c r="D13" i="8"/>
  <c r="C13" i="8"/>
  <c r="B13" i="8"/>
  <c r="A13" i="8"/>
  <c r="B12" i="8"/>
  <c r="D19" i="5"/>
  <c r="C19" i="5"/>
  <c r="B19" i="5"/>
  <c r="A21" i="5"/>
  <c r="A20" i="5"/>
  <c r="A19" i="7"/>
  <c r="B18" i="7"/>
  <c r="C19" i="7"/>
  <c r="D19" i="7"/>
  <c r="E19" i="7"/>
  <c r="B19" i="7"/>
  <c r="A20" i="7"/>
  <c r="E12" i="7"/>
  <c r="B25" i="7"/>
  <c r="A14" i="7"/>
  <c r="A13" i="7"/>
  <c r="D12" i="7"/>
  <c r="C12" i="7"/>
  <c r="B12" i="7"/>
  <c r="A12" i="7"/>
  <c r="B11" i="7"/>
  <c r="B25" i="6"/>
  <c r="A14" i="6"/>
  <c r="A13" i="6"/>
  <c r="B11" i="6"/>
  <c r="A12" i="6"/>
  <c r="C12" i="6"/>
  <c r="B12" i="6"/>
  <c r="B25" i="5"/>
  <c r="A14" i="5"/>
  <c r="A13" i="5"/>
  <c r="B11" i="5"/>
  <c r="A12" i="5"/>
  <c r="D12" i="5"/>
  <c r="C12" i="5"/>
  <c r="B12" i="5"/>
  <c r="B33" i="21"/>
  <c r="B31" i="21"/>
  <c r="B23" i="16"/>
  <c r="B27" i="16"/>
  <c r="B31" i="16"/>
  <c r="B13" i="7"/>
  <c r="E20" i="11"/>
  <c r="E22" i="11"/>
  <c r="E15" i="11"/>
  <c r="I14" i="12"/>
  <c r="I21" i="12"/>
  <c r="H13" i="12"/>
  <c r="I13" i="12"/>
  <c r="B13" i="12"/>
  <c r="E13" i="12"/>
  <c r="B23" i="8"/>
  <c r="B15" i="6"/>
  <c r="B20" i="6"/>
  <c r="D13" i="6"/>
  <c r="B13" i="5"/>
  <c r="P38" i="18"/>
  <c r="G13" i="12"/>
  <c r="P37" i="17"/>
  <c r="P32" i="18"/>
  <c r="B21" i="14"/>
  <c r="B17" i="14"/>
  <c r="B25" i="14"/>
  <c r="P41" i="18"/>
  <c r="F13" i="12"/>
  <c r="D14" i="9"/>
  <c r="B21" i="6"/>
  <c r="G14" i="11"/>
  <c r="G15" i="11"/>
  <c r="G20" i="11"/>
  <c r="C20" i="6"/>
  <c r="B14" i="5"/>
  <c r="D15" i="9"/>
  <c r="D23" i="9"/>
  <c r="B15" i="9"/>
  <c r="C15" i="9"/>
  <c r="C23" i="9"/>
  <c r="B14" i="9"/>
  <c r="C16" i="9"/>
  <c r="C24" i="9"/>
  <c r="C15" i="10"/>
  <c r="C23" i="10"/>
  <c r="D14" i="10"/>
  <c r="B15" i="10"/>
  <c r="B16" i="10"/>
  <c r="F15" i="8"/>
  <c r="F23" i="8"/>
  <c r="D14" i="8"/>
  <c r="C14" i="8"/>
  <c r="E15" i="8"/>
  <c r="E23" i="8"/>
  <c r="C16" i="8"/>
  <c r="C24" i="8"/>
  <c r="P36" i="18"/>
  <c r="P39" i="18"/>
  <c r="C14" i="7"/>
  <c r="C21" i="7"/>
  <c r="B14" i="7"/>
  <c r="D13" i="11"/>
  <c r="C13" i="11"/>
  <c r="D13" i="12"/>
  <c r="B17" i="10"/>
  <c r="B22" i="10"/>
  <c r="B14" i="8"/>
  <c r="B34" i="21"/>
  <c r="B15" i="21"/>
  <c r="B32" i="21"/>
  <c r="D14" i="5"/>
  <c r="D21" i="5"/>
  <c r="D14" i="11"/>
  <c r="D21" i="11"/>
  <c r="D14" i="12"/>
  <c r="D21" i="12"/>
  <c r="C14" i="9"/>
  <c r="E16" i="10"/>
  <c r="E24" i="10"/>
  <c r="B30" i="16"/>
  <c r="F12" i="15"/>
  <c r="B17" i="15"/>
  <c r="B18" i="15"/>
  <c r="F11" i="15"/>
  <c r="C14" i="5"/>
  <c r="C21" i="5"/>
  <c r="C14" i="11"/>
  <c r="C21" i="11"/>
  <c r="B13" i="11"/>
  <c r="C14" i="12"/>
  <c r="C21" i="12"/>
  <c r="B16" i="9"/>
  <c r="D16" i="10"/>
  <c r="D24" i="10"/>
  <c r="B16" i="8"/>
  <c r="F14" i="8"/>
  <c r="E13" i="7"/>
  <c r="B14" i="11"/>
  <c r="B14" i="12"/>
  <c r="C13" i="12"/>
  <c r="E14" i="10"/>
  <c r="E14" i="8"/>
  <c r="D13" i="5"/>
  <c r="C13" i="7"/>
  <c r="H14" i="12"/>
  <c r="H21" i="12"/>
  <c r="C14" i="10"/>
  <c r="F14" i="10"/>
  <c r="B21" i="16"/>
  <c r="D13" i="7"/>
  <c r="B14" i="15"/>
  <c r="C13" i="5"/>
  <c r="E14" i="7"/>
  <c r="E21" i="7"/>
  <c r="G21" i="11"/>
  <c r="F13" i="11"/>
  <c r="G14" i="12"/>
  <c r="G21" i="12"/>
  <c r="E15" i="10"/>
  <c r="E23" i="10"/>
  <c r="F16" i="8"/>
  <c r="F24" i="8"/>
  <c r="D15" i="8"/>
  <c r="D23" i="8"/>
  <c r="B22" i="16"/>
  <c r="C14" i="6"/>
  <c r="C21" i="6"/>
  <c r="F14" i="11"/>
  <c r="F21" i="11"/>
  <c r="F14" i="12"/>
  <c r="F21" i="12"/>
  <c r="E16" i="8"/>
  <c r="E24" i="8"/>
  <c r="C15" i="8"/>
  <c r="C23" i="8"/>
  <c r="B26" i="15"/>
  <c r="B30" i="15"/>
  <c r="B22" i="15"/>
  <c r="B21" i="15"/>
  <c r="D20" i="5"/>
  <c r="D22" i="5"/>
  <c r="D15" i="5"/>
  <c r="B24" i="8"/>
  <c r="G24" i="8"/>
  <c r="G16" i="8"/>
  <c r="C17" i="8"/>
  <c r="C22" i="8"/>
  <c r="C25" i="8"/>
  <c r="E20" i="7"/>
  <c r="E22" i="7"/>
  <c r="E15" i="7"/>
  <c r="A34" i="10"/>
  <c r="C15" i="6"/>
  <c r="I15" i="12"/>
  <c r="I20" i="12"/>
  <c r="I22" i="12"/>
  <c r="C20" i="5"/>
  <c r="C22" i="5"/>
  <c r="C15" i="5"/>
  <c r="C15" i="7"/>
  <c r="C20" i="7"/>
  <c r="C22" i="7"/>
  <c r="F22" i="8"/>
  <c r="F25" i="8"/>
  <c r="F17" i="8"/>
  <c r="D15" i="12"/>
  <c r="D20" i="12"/>
  <c r="D22" i="12"/>
  <c r="G22" i="11"/>
  <c r="A31" i="6"/>
  <c r="H15" i="12"/>
  <c r="H20" i="12"/>
  <c r="H22" i="12"/>
  <c r="B28" i="21"/>
  <c r="B20" i="21"/>
  <c r="B24" i="21"/>
  <c r="E22" i="8"/>
  <c r="E25" i="8"/>
  <c r="E17" i="8"/>
  <c r="D20" i="11"/>
  <c r="D22" i="11"/>
  <c r="D15" i="11"/>
  <c r="D14" i="6"/>
  <c r="D15" i="6"/>
  <c r="E22" i="10"/>
  <c r="E25" i="10"/>
  <c r="E17" i="10"/>
  <c r="E16" i="9"/>
  <c r="B24" i="9"/>
  <c r="E24" i="9"/>
  <c r="B22" i="8"/>
  <c r="A34" i="8"/>
  <c r="B17" i="8"/>
  <c r="G14" i="8"/>
  <c r="F14" i="7"/>
  <c r="B21" i="7"/>
  <c r="F21" i="7"/>
  <c r="E15" i="9"/>
  <c r="B23" i="9"/>
  <c r="E23" i="9"/>
  <c r="D21" i="6"/>
  <c r="G15" i="8"/>
  <c r="D22" i="8"/>
  <c r="D25" i="8"/>
  <c r="D17" i="8"/>
  <c r="D15" i="7"/>
  <c r="D20" i="7"/>
  <c r="D22" i="7"/>
  <c r="C20" i="12"/>
  <c r="C22" i="12"/>
  <c r="C15" i="12"/>
  <c r="C22" i="9"/>
  <c r="C25" i="9"/>
  <c r="C17" i="9"/>
  <c r="F16" i="10"/>
  <c r="B24" i="10"/>
  <c r="F24" i="10"/>
  <c r="D17" i="9"/>
  <c r="D22" i="9"/>
  <c r="D25" i="9"/>
  <c r="G20" i="12"/>
  <c r="G22" i="12"/>
  <c r="G15" i="12"/>
  <c r="G23" i="8"/>
  <c r="F13" i="7"/>
  <c r="A31" i="7"/>
  <c r="B20" i="7"/>
  <c r="B15" i="7"/>
  <c r="B21" i="12"/>
  <c r="J21" i="12"/>
  <c r="J14" i="12"/>
  <c r="B20" i="11"/>
  <c r="H13" i="11"/>
  <c r="A31" i="11"/>
  <c r="B15" i="11"/>
  <c r="C15" i="11"/>
  <c r="F15" i="11"/>
  <c r="H15" i="11"/>
  <c r="C22" i="10"/>
  <c r="D22" i="10"/>
  <c r="F22" i="10"/>
  <c r="B23" i="10"/>
  <c r="F23" i="10"/>
  <c r="F15" i="10"/>
  <c r="B21" i="5"/>
  <c r="E21" i="5"/>
  <c r="E14" i="5"/>
  <c r="F20" i="12"/>
  <c r="F22" i="12"/>
  <c r="F15" i="12"/>
  <c r="E15" i="12"/>
  <c r="E20" i="12"/>
  <c r="E22" i="12"/>
  <c r="B27" i="15"/>
  <c r="B31" i="15"/>
  <c r="B23" i="15"/>
  <c r="C20" i="11"/>
  <c r="C22" i="11"/>
  <c r="A34" i="9"/>
  <c r="E14" i="9"/>
  <c r="B17" i="9"/>
  <c r="E17" i="9"/>
  <c r="B22" i="9"/>
  <c r="B22" i="6"/>
  <c r="D20" i="6"/>
  <c r="F20" i="11"/>
  <c r="F22" i="11"/>
  <c r="C17" i="10"/>
  <c r="D17" i="10"/>
  <c r="F17" i="10"/>
  <c r="C25" i="10"/>
  <c r="B21" i="11"/>
  <c r="H21" i="11"/>
  <c r="H14" i="11"/>
  <c r="D25" i="10"/>
  <c r="C22" i="6"/>
  <c r="A31" i="5"/>
  <c r="E13" i="5"/>
  <c r="B20" i="5"/>
  <c r="B15" i="5"/>
  <c r="B20" i="12"/>
  <c r="A31" i="12"/>
  <c r="B15" i="12"/>
  <c r="J13" i="12"/>
  <c r="G22" i="8"/>
  <c r="B25" i="8"/>
  <c r="G25" i="8"/>
  <c r="B29" i="8"/>
  <c r="B30" i="8"/>
  <c r="A31" i="8"/>
  <c r="J15" i="12"/>
  <c r="H20" i="11"/>
  <c r="B22" i="11"/>
  <c r="H22" i="11"/>
  <c r="B26" i="11"/>
  <c r="B27" i="11"/>
  <c r="A28" i="11"/>
  <c r="F20" i="7"/>
  <c r="B22" i="7"/>
  <c r="F22" i="7"/>
  <c r="B26" i="7"/>
  <c r="B27" i="7"/>
  <c r="A28" i="7"/>
  <c r="B22" i="12"/>
  <c r="J22" i="12"/>
  <c r="B26" i="12"/>
  <c r="B27" i="12"/>
  <c r="A28" i="12"/>
  <c r="J20" i="12"/>
  <c r="D22" i="6"/>
  <c r="B26" i="6"/>
  <c r="B27" i="6"/>
  <c r="A28" i="6"/>
  <c r="E15" i="5"/>
  <c r="B25" i="9"/>
  <c r="E25" i="9"/>
  <c r="B29" i="9"/>
  <c r="B30" i="9"/>
  <c r="A31" i="9"/>
  <c r="E22" i="9"/>
  <c r="B25" i="10"/>
  <c r="F25" i="10"/>
  <c r="B29" i="10"/>
  <c r="B30" i="10"/>
  <c r="A31" i="10"/>
  <c r="F15" i="7"/>
  <c r="G17" i="8"/>
  <c r="B22" i="5"/>
  <c r="E22" i="5"/>
  <c r="B26" i="5"/>
  <c r="B27" i="5"/>
  <c r="A28" i="5"/>
  <c r="E20" i="5"/>
  <c r="G5" i="47"/>
  <c r="G6"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dawn6767</author>
  </authors>
  <commentList>
    <comment ref="E1" authorId="0" shapeId="0" xr:uid="{150FD518-5AF5-47D9-8512-A95F7AAA2218}">
      <text>
        <r>
          <rPr>
            <b/>
            <sz val="9"/>
            <color indexed="81"/>
            <rFont val="Tahoma"/>
            <family val="2"/>
          </rPr>
          <t>dawn6767:</t>
        </r>
        <r>
          <rPr>
            <sz val="9"/>
            <color indexed="81"/>
            <rFont val="Tahoma"/>
            <family val="2"/>
          </rPr>
          <t xml:space="preserve">
Paste your data into Column D. If there is previous data in column D, but sure to delete all of it. Scan down Column D to make sure no old data is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dawn6767</author>
  </authors>
  <commentList>
    <comment ref="B9" authorId="0" shapeId="0" xr:uid="{40FD649E-D18B-439C-89BD-FD2357FAEFD3}">
      <text>
        <r>
          <rPr>
            <b/>
            <sz val="9"/>
            <color indexed="81"/>
            <rFont val="Tahoma"/>
            <family val="2"/>
          </rPr>
          <t>dawn6767:</t>
        </r>
        <r>
          <rPr>
            <sz val="9"/>
            <color indexed="81"/>
            <rFont val="Tahoma"/>
            <family val="2"/>
          </rPr>
          <t xml:space="preserve">
Enter 0 if no mean difference is stated in the problem.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dawn6767</author>
  </authors>
  <commentList>
    <comment ref="B9" authorId="0" shapeId="0" xr:uid="{A19EC2C9-671E-4161-AF40-FD24C383E0F9}">
      <text>
        <r>
          <rPr>
            <b/>
            <sz val="9"/>
            <color indexed="81"/>
            <rFont val="Tahoma"/>
            <family val="2"/>
          </rPr>
          <t>dawn6767:</t>
        </r>
        <r>
          <rPr>
            <sz val="9"/>
            <color indexed="81"/>
            <rFont val="Tahoma"/>
            <family val="2"/>
          </rPr>
          <t xml:space="preserve">
Enter 0 if no mean difference is stated in the problem.</t>
        </r>
      </text>
    </comment>
  </commentList>
</comments>
</file>

<file path=xl/sharedStrings.xml><?xml version="1.0" encoding="utf-8"?>
<sst xmlns="http://schemas.openxmlformats.org/spreadsheetml/2006/main" count="111391" uniqueCount="9893">
  <si>
    <t>Male</t>
  </si>
  <si>
    <t>Brand 1</t>
  </si>
  <si>
    <t>Brand 2</t>
  </si>
  <si>
    <t>Observed Frequencies</t>
  </si>
  <si>
    <t>Expected Frequencies</t>
  </si>
  <si>
    <t>C1</t>
  </si>
  <si>
    <t>C2</t>
  </si>
  <si>
    <t>Row variable</t>
  </si>
  <si>
    <t>Column variable</t>
  </si>
  <si>
    <t>R1</t>
  </si>
  <si>
    <t>R2</t>
  </si>
  <si>
    <t>Total</t>
  </si>
  <si>
    <t>Data</t>
  </si>
  <si>
    <t>Level of Significance</t>
  </si>
  <si>
    <t>Number of Rows</t>
  </si>
  <si>
    <t>Number of Columns</t>
  </si>
  <si>
    <t>Degrees of Freedom</t>
  </si>
  <si>
    <t>Results</t>
  </si>
  <si>
    <t>Critical Value</t>
  </si>
  <si>
    <t>Chi-Square Test Statistic</t>
  </si>
  <si>
    <r>
      <t>p</t>
    </r>
    <r>
      <rPr>
        <b/>
        <sz val="11"/>
        <color theme="1"/>
        <rFont val="Calibri"/>
        <family val="2"/>
        <scheme val="minor"/>
      </rPr>
      <t>-Value</t>
    </r>
  </si>
  <si>
    <t>Expected frequency assumption</t>
  </si>
  <si>
    <t>Chi-square Calculations</t>
  </si>
  <si>
    <t xml:space="preserve"> =E22</t>
  </si>
  <si>
    <t>Two rows by Three columns</t>
  </si>
  <si>
    <t xml:space="preserve"> =CHISQ.INV.RT(H4,H7)</t>
  </si>
  <si>
    <t xml:space="preserve"> =CHISQ.DIST.RT(B26,H7)</t>
  </si>
  <si>
    <t xml:space="preserve"> =(H5-1)*(H6-1)</t>
  </si>
  <si>
    <t>Two rows by Two columns</t>
  </si>
  <si>
    <t>Col 4</t>
  </si>
  <si>
    <t xml:space="preserve"> =F22</t>
  </si>
  <si>
    <t>Row 1</t>
  </si>
  <si>
    <t>Row 2</t>
  </si>
  <si>
    <t>Col 3</t>
  </si>
  <si>
    <t>Col 1</t>
  </si>
  <si>
    <t>Col 2</t>
  </si>
  <si>
    <t>Enter data in blue cells only</t>
  </si>
  <si>
    <t>Copyright 2017 Dawn E Wright Ph.D.</t>
  </si>
  <si>
    <t>V1.00</t>
  </si>
  <si>
    <t>Two rows by Four columns</t>
  </si>
  <si>
    <t>Row 3</t>
  </si>
  <si>
    <t>Col 5</t>
  </si>
  <si>
    <t>Three Rows by Five columns</t>
  </si>
  <si>
    <t>THree rows by Three columns</t>
  </si>
  <si>
    <t>Three Rows by Four columns</t>
  </si>
  <si>
    <t>Two rows by Six columns</t>
  </si>
  <si>
    <t>Col 6</t>
  </si>
  <si>
    <t>Two rows by Eight columns</t>
  </si>
  <si>
    <t>Col 7</t>
  </si>
  <si>
    <t>Col 8</t>
  </si>
  <si>
    <t>Calculators</t>
  </si>
  <si>
    <t>2 row x 2 column</t>
  </si>
  <si>
    <t>2 row x 3 column</t>
  </si>
  <si>
    <t>2 row x 4 column</t>
  </si>
  <si>
    <t>2 row x 6 column</t>
  </si>
  <si>
    <t>2 row x 8 column</t>
  </si>
  <si>
    <t>3 row x 3 column</t>
  </si>
  <si>
    <t>3 row x 4 column</t>
  </si>
  <si>
    <t>3 row x 5 column</t>
  </si>
  <si>
    <r>
      <t xml:space="preserve">Null Hypothesis                       </t>
    </r>
    <r>
      <rPr>
        <b/>
        <sz val="11"/>
        <rFont val="Symbol"/>
        <family val="1"/>
        <charset val="2"/>
      </rPr>
      <t>m</t>
    </r>
    <r>
      <rPr>
        <b/>
        <sz val="11"/>
        <rFont val="Calibri"/>
        <family val="2"/>
      </rPr>
      <t>=</t>
    </r>
  </si>
  <si>
    <t>Population Standard Deviation</t>
  </si>
  <si>
    <t>Sample Size</t>
  </si>
  <si>
    <t>Sample Mean</t>
  </si>
  <si>
    <t>Intermediate Calculations</t>
  </si>
  <si>
    <t>Standard Error of the Mean</t>
  </si>
  <si>
    <r>
      <rPr>
        <b/>
        <i/>
        <sz val="11"/>
        <rFont val="Calibri"/>
        <family val="2"/>
      </rPr>
      <t>Z</t>
    </r>
    <r>
      <rPr>
        <b/>
        <sz val="11"/>
        <rFont val="Calibri"/>
        <family val="2"/>
      </rPr>
      <t xml:space="preserve"> Test Statistic</t>
    </r>
  </si>
  <si>
    <t>Two-Tail Test</t>
  </si>
  <si>
    <t>Lower Critical Value</t>
  </si>
  <si>
    <t>Upper Critical Value</t>
  </si>
  <si>
    <r>
      <t>p</t>
    </r>
    <r>
      <rPr>
        <b/>
        <sz val="11"/>
        <rFont val="Calibri"/>
        <family val="2"/>
      </rPr>
      <t>-Value</t>
    </r>
  </si>
  <si>
    <t>Left-Tail Test</t>
  </si>
  <si>
    <t>Right-Tail Test</t>
  </si>
  <si>
    <t>One-sample z-Test for Population Mean (Sigma Known)</t>
  </si>
  <si>
    <t>Two Sample t-test for Population Means - Sigmas Unknown- Raw Data</t>
  </si>
  <si>
    <t>Sample 1</t>
  </si>
  <si>
    <t>Sample 2</t>
  </si>
  <si>
    <t xml:space="preserve"> </t>
  </si>
  <si>
    <t>1. Enter Data on blue cells only.</t>
  </si>
  <si>
    <r>
      <t>Sample 1 mean x</t>
    </r>
    <r>
      <rPr>
        <b/>
        <sz val="11"/>
        <color theme="1"/>
        <rFont val="Calibri"/>
        <family val="2"/>
      </rPr>
      <t>̅</t>
    </r>
    <r>
      <rPr>
        <b/>
        <vertAlign val="subscript"/>
        <sz val="11"/>
        <color theme="1"/>
        <rFont val="Calibri"/>
        <family val="2"/>
      </rPr>
      <t>1</t>
    </r>
    <r>
      <rPr>
        <b/>
        <sz val="11"/>
        <color theme="1"/>
        <rFont val="Calibri"/>
        <family val="2"/>
      </rPr>
      <t xml:space="preserve"> =</t>
    </r>
  </si>
  <si>
    <r>
      <t>Sample 2 mean x̅</t>
    </r>
    <r>
      <rPr>
        <b/>
        <vertAlign val="subscript"/>
        <sz val="11"/>
        <color theme="1"/>
        <rFont val="Calibri"/>
        <family val="2"/>
        <scheme val="minor"/>
      </rPr>
      <t>2</t>
    </r>
    <r>
      <rPr>
        <b/>
        <sz val="11"/>
        <color theme="1"/>
        <rFont val="Calibri"/>
        <family val="2"/>
        <scheme val="minor"/>
      </rPr>
      <t xml:space="preserve"> =</t>
    </r>
  </si>
  <si>
    <r>
      <t xml:space="preserve"> Sample 1 Standard Dev. s</t>
    </r>
    <r>
      <rPr>
        <b/>
        <vertAlign val="subscript"/>
        <sz val="11"/>
        <color theme="1"/>
        <rFont val="Calibri"/>
        <family val="2"/>
      </rPr>
      <t>1</t>
    </r>
    <r>
      <rPr>
        <b/>
        <sz val="11"/>
        <color theme="1"/>
        <rFont val="Calibri"/>
        <family val="2"/>
      </rPr>
      <t xml:space="preserve"> =</t>
    </r>
  </si>
  <si>
    <r>
      <t>Sample 2 Standard Dev. s</t>
    </r>
    <r>
      <rPr>
        <b/>
        <vertAlign val="subscript"/>
        <sz val="11"/>
        <color theme="1"/>
        <rFont val="Calibri"/>
        <family val="2"/>
      </rPr>
      <t>2</t>
    </r>
    <r>
      <rPr>
        <b/>
        <sz val="11"/>
        <color theme="1"/>
        <rFont val="Calibri"/>
        <family val="2"/>
      </rPr>
      <t xml:space="preserve"> =</t>
    </r>
  </si>
  <si>
    <r>
      <t>Sample 1 size n</t>
    </r>
    <r>
      <rPr>
        <b/>
        <vertAlign val="subscript"/>
        <sz val="11"/>
        <color theme="1"/>
        <rFont val="Calibri"/>
        <family val="2"/>
      </rPr>
      <t>1</t>
    </r>
    <r>
      <rPr>
        <b/>
        <sz val="11"/>
        <color theme="1"/>
        <rFont val="Calibri"/>
        <family val="2"/>
      </rPr>
      <t xml:space="preserve"> =</t>
    </r>
  </si>
  <si>
    <r>
      <t>Sample 2 size n</t>
    </r>
    <r>
      <rPr>
        <b/>
        <vertAlign val="subscript"/>
        <sz val="11"/>
        <color theme="1"/>
        <rFont val="Calibri"/>
        <family val="2"/>
      </rPr>
      <t>2</t>
    </r>
    <r>
      <rPr>
        <b/>
        <sz val="11"/>
        <color theme="1"/>
        <rFont val="Calibri"/>
        <family val="2"/>
      </rPr>
      <t xml:space="preserve"> =</t>
    </r>
  </si>
  <si>
    <r>
      <t>Mean Difference M</t>
    </r>
    <r>
      <rPr>
        <b/>
        <vertAlign val="subscript"/>
        <sz val="11"/>
        <color theme="1"/>
        <rFont val="Calibri"/>
        <family val="2"/>
      </rPr>
      <t xml:space="preserve">d </t>
    </r>
    <r>
      <rPr>
        <b/>
        <sz val="11"/>
        <color theme="1"/>
        <rFont val="Calibri"/>
        <family val="2"/>
      </rPr>
      <t>= µ</t>
    </r>
    <r>
      <rPr>
        <b/>
        <vertAlign val="subscript"/>
        <sz val="11"/>
        <color theme="1"/>
        <rFont val="Calibri"/>
        <family val="2"/>
      </rPr>
      <t xml:space="preserve">1  </t>
    </r>
    <r>
      <rPr>
        <b/>
        <sz val="11"/>
        <color theme="1"/>
        <rFont val="Calibri"/>
        <family val="2"/>
      </rPr>
      <t>-µ</t>
    </r>
    <r>
      <rPr>
        <b/>
        <vertAlign val="subscript"/>
        <sz val="11"/>
        <color theme="1"/>
        <rFont val="Calibri"/>
        <family val="2"/>
      </rPr>
      <t>2</t>
    </r>
  </si>
  <si>
    <r>
      <t>Confidence Level (1-</t>
    </r>
    <r>
      <rPr>
        <sz val="11"/>
        <color theme="1"/>
        <rFont val="Calibri"/>
        <family val="2"/>
      </rPr>
      <t>α)</t>
    </r>
  </si>
  <si>
    <t>Variances</t>
  </si>
  <si>
    <t>S.E.</t>
  </si>
  <si>
    <t>Significance Level α</t>
  </si>
  <si>
    <t xml:space="preserve"> =  Equal</t>
  </si>
  <si>
    <t>≠  Not Equal</t>
  </si>
  <si>
    <t>2. Select Variance</t>
  </si>
  <si>
    <r>
      <t>Variances σ</t>
    </r>
    <r>
      <rPr>
        <b/>
        <vertAlign val="superscript"/>
        <sz val="11"/>
        <color theme="1"/>
        <rFont val="Calibri"/>
        <family val="2"/>
      </rPr>
      <t xml:space="preserve">2 </t>
    </r>
    <r>
      <rPr>
        <b/>
        <sz val="11"/>
        <color theme="1"/>
        <rFont val="Calibri"/>
        <family val="2"/>
      </rPr>
      <t>are</t>
    </r>
  </si>
  <si>
    <t>Test Statistic, Standardized Test Statistic</t>
  </si>
  <si>
    <r>
      <t>Test Statistic  μ</t>
    </r>
    <r>
      <rPr>
        <b/>
        <vertAlign val="subscript"/>
        <sz val="11"/>
        <color theme="1"/>
        <rFont val="Calibri"/>
        <family val="2"/>
        <scheme val="minor"/>
      </rPr>
      <t>1</t>
    </r>
    <r>
      <rPr>
        <b/>
        <sz val="11"/>
        <color theme="1"/>
        <rFont val="Calibri"/>
        <family val="2"/>
        <scheme val="minor"/>
      </rPr>
      <t xml:space="preserve"> - μ</t>
    </r>
    <r>
      <rPr>
        <b/>
        <vertAlign val="subscript"/>
        <sz val="11"/>
        <color theme="1"/>
        <rFont val="Calibri"/>
        <family val="2"/>
        <scheme val="minor"/>
      </rPr>
      <t>2 =</t>
    </r>
  </si>
  <si>
    <t xml:space="preserve">Standard Error                  </t>
  </si>
  <si>
    <t xml:space="preserve">Standardized Test Statistic  t = </t>
  </si>
  <si>
    <r>
      <t xml:space="preserve"> </t>
    </r>
    <r>
      <rPr>
        <b/>
        <sz val="16"/>
        <color theme="1"/>
        <rFont val="Calibri"/>
        <family val="2"/>
      </rPr>
      <t xml:space="preserve">© 2017 </t>
    </r>
    <r>
      <rPr>
        <b/>
        <sz val="16"/>
        <color theme="1"/>
        <rFont val="Calibri"/>
        <family val="2"/>
        <scheme val="minor"/>
      </rPr>
      <t>Dawn E. Wright, Ph.D.</t>
    </r>
  </si>
  <si>
    <t>V1.03 10/1/17</t>
  </si>
  <si>
    <t>Level of Significance Alpha α</t>
  </si>
  <si>
    <t>Two Sample t-test for Population Means - Sigmas Unknown- Summary Data</t>
  </si>
  <si>
    <t>Two-sample t-test for Population Means (Sigmas Unknown)-Summary Data</t>
  </si>
  <si>
    <t>Two-sample t-test for Population Means (Sigmas Unknown)-Raw Data</t>
  </si>
  <si>
    <t>Atlanta</t>
  </si>
  <si>
    <t>Boston</t>
  </si>
  <si>
    <t>London</t>
  </si>
  <si>
    <t>Pleasanton</t>
  </si>
  <si>
    <t>Reno</t>
  </si>
  <si>
    <t>Shanghai</t>
  </si>
  <si>
    <t>Tukey Kramer</t>
  </si>
  <si>
    <t>Sample</t>
  </si>
  <si>
    <t>Absolute</t>
  </si>
  <si>
    <t>Std. Error</t>
  </si>
  <si>
    <t>Critical</t>
  </si>
  <si>
    <t>Group</t>
  </si>
  <si>
    <t>Mean</t>
  </si>
  <si>
    <t>Size</t>
  </si>
  <si>
    <t>Comparison</t>
  </si>
  <si>
    <t>Difference</t>
  </si>
  <si>
    <t>of Difference</t>
  </si>
  <si>
    <t>Range</t>
  </si>
  <si>
    <t>1: Atlanta</t>
  </si>
  <si>
    <t>Group 1 to Group 2</t>
  </si>
  <si>
    <t>2: Boston</t>
  </si>
  <si>
    <t>Group 1 to Group 3</t>
  </si>
  <si>
    <t>3: London</t>
  </si>
  <si>
    <t>Group 1 to Group 4</t>
  </si>
  <si>
    <t>4: Pleasanton</t>
  </si>
  <si>
    <t>Group 1 to Group 5</t>
  </si>
  <si>
    <t>5: Reno</t>
  </si>
  <si>
    <t>Group 1 to Group 6</t>
  </si>
  <si>
    <t>6: Shanghai</t>
  </si>
  <si>
    <t>Group 2 to Group 3</t>
  </si>
  <si>
    <t>Group 2 to Group 4</t>
  </si>
  <si>
    <t>Other Data</t>
  </si>
  <si>
    <t>Group 2 to Group 5</t>
  </si>
  <si>
    <t>Level of significance</t>
  </si>
  <si>
    <t>Group 2 to Group 6</t>
  </si>
  <si>
    <t>Group 3 to Group 4</t>
  </si>
  <si>
    <t>Denominator d.f.</t>
  </si>
  <si>
    <t>Group 3 to Group 5</t>
  </si>
  <si>
    <t>MSW</t>
  </si>
  <si>
    <t>Group 3 to Group 6</t>
  </si>
  <si>
    <t>Q Statistic</t>
  </si>
  <si>
    <t>Group 4 to Group 5</t>
  </si>
  <si>
    <t>Group 4 to Group 6</t>
  </si>
  <si>
    <t>Group 5 to Group 6</t>
  </si>
  <si>
    <t>Number of Groups</t>
  </si>
  <si>
    <t>ANOVA /Tukey-Kramer</t>
  </si>
  <si>
    <t>AVOVA</t>
  </si>
  <si>
    <t>ANOVA Backup</t>
  </si>
  <si>
    <t>Use cell H1 as target for ANOVA</t>
  </si>
  <si>
    <t>Employee Data</t>
  </si>
  <si>
    <t>Full Name</t>
  </si>
  <si>
    <t>Employee ID</t>
  </si>
  <si>
    <t>Gender</t>
  </si>
  <si>
    <t>Current Annual Salary</t>
  </si>
  <si>
    <t>Department Name</t>
  </si>
  <si>
    <t>Assignment Category</t>
  </si>
  <si>
    <t>Employee Position Title</t>
  </si>
  <si>
    <t>Date First Hired</t>
  </si>
  <si>
    <t>City</t>
  </si>
  <si>
    <t>Years w/ Fast</t>
  </si>
  <si>
    <t>Longevity Group</t>
  </si>
  <si>
    <t>Version 1.01</t>
  </si>
  <si>
    <t>Edited for gender</t>
  </si>
  <si>
    <t>Aarhus, Pam J.</t>
  </si>
  <si>
    <t>F</t>
  </si>
  <si>
    <t>Security</t>
  </si>
  <si>
    <t>Fulltime-Regular</t>
  </si>
  <si>
    <t>Office Services Coordinator</t>
  </si>
  <si>
    <t>Aaron, David J.</t>
  </si>
  <si>
    <t>M</t>
  </si>
  <si>
    <t>Shift Supervisor</t>
  </si>
  <si>
    <t>Aaron, Marsha M.</t>
  </si>
  <si>
    <t>Design</t>
  </si>
  <si>
    <t>Engineer III</t>
  </si>
  <si>
    <t>Ababio, Godfred A.</t>
  </si>
  <si>
    <t>Resident Supervisor II</t>
  </si>
  <si>
    <t>Ababu, Essayas</t>
  </si>
  <si>
    <t>Planning</t>
  </si>
  <si>
    <t>Planning Specialist III</t>
  </si>
  <si>
    <t>Abbamonte, Drew B.</t>
  </si>
  <si>
    <t>Programmer II</t>
  </si>
  <si>
    <t>Abdalla, Eiman M.</t>
  </si>
  <si>
    <t>Emergency Response</t>
  </si>
  <si>
    <t>Accountant/Auditor II</t>
  </si>
  <si>
    <t>Abdelmoniem, Marwan M.</t>
  </si>
  <si>
    <t>Human Resources</t>
  </si>
  <si>
    <t>Administrative Specialist II</t>
  </si>
  <si>
    <t>Abdool, Daniel Z.</t>
  </si>
  <si>
    <t>Production</t>
  </si>
  <si>
    <t>Developer III</t>
  </si>
  <si>
    <t>Abdul-Ghani, Hasinah J.</t>
  </si>
  <si>
    <t>Security Aide</t>
  </si>
  <si>
    <t>Abduljabar, Saeed</t>
  </si>
  <si>
    <t>Administration</t>
  </si>
  <si>
    <t>Electrician I</t>
  </si>
  <si>
    <t>Abdur-Raheem, Mikaeel A.</t>
  </si>
  <si>
    <t>Logistics</t>
  </si>
  <si>
    <t>Warehouseman</t>
  </si>
  <si>
    <t>Abebe, Hiruth</t>
  </si>
  <si>
    <t>Parttime-Regular</t>
  </si>
  <si>
    <t>Medical Doctor III - Physician</t>
  </si>
  <si>
    <t>Abebe, Zekarias S.</t>
  </si>
  <si>
    <t>Warehouseman II</t>
  </si>
  <si>
    <t>Abedin, Amirreza</t>
  </si>
  <si>
    <t>Technician II</t>
  </si>
  <si>
    <t>Abell, Jennifer L.</t>
  </si>
  <si>
    <t>Adminsitrative Specialist III</t>
  </si>
  <si>
    <t>Abelove, Sherry R.</t>
  </si>
  <si>
    <t>Engineer II</t>
  </si>
  <si>
    <t>Abera, Yoseph M.</t>
  </si>
  <si>
    <t>Information Technology</t>
  </si>
  <si>
    <t>Senior Information Technology Specialist</t>
  </si>
  <si>
    <t>Abi Jomaa, Rania F.</t>
  </si>
  <si>
    <t>Research</t>
  </si>
  <si>
    <t>Library Assistant I</t>
  </si>
  <si>
    <t>Abijomaa, Ryan Z.</t>
  </si>
  <si>
    <t>Abitu, Lydia B.</t>
  </si>
  <si>
    <t>Warehouseman I</t>
  </si>
  <si>
    <t>Abkarian, Maral</t>
  </si>
  <si>
    <t>Custodian</t>
  </si>
  <si>
    <t>Abouraya, Nadia L.</t>
  </si>
  <si>
    <t>Office Clerk</t>
  </si>
  <si>
    <t>Abraham, Teanna M.</t>
  </si>
  <si>
    <t>Recreation Specialist</t>
  </si>
  <si>
    <t>Abram, Gregory L.</t>
  </si>
  <si>
    <t>Mechanic Technician II</t>
  </si>
  <si>
    <t>Abuan, Jhason T.</t>
  </si>
  <si>
    <t>Finance</t>
  </si>
  <si>
    <t>Manager II</t>
  </si>
  <si>
    <t>Accardi, Denis E. Jr.</t>
  </si>
  <si>
    <t>Supply</t>
  </si>
  <si>
    <t>Clerk I</t>
  </si>
  <si>
    <t>Acea-Green, Ernesto</t>
  </si>
  <si>
    <t>Acevedo, William H.</t>
  </si>
  <si>
    <t>Information Technology Technician III</t>
  </si>
  <si>
    <t>Acharya, Namita S.</t>
  </si>
  <si>
    <t>Executive</t>
  </si>
  <si>
    <t>Information Technology Specialist III</t>
  </si>
  <si>
    <t>Acheampong, Calvin</t>
  </si>
  <si>
    <t>Supply Technician III</t>
  </si>
  <si>
    <t>Achiaw, Mabel O.</t>
  </si>
  <si>
    <t>Public Relationsogram Supervisor</t>
  </si>
  <si>
    <t>Acosta Aguilar, Ana K.</t>
  </si>
  <si>
    <t>Trainee</t>
  </si>
  <si>
    <t>Acosta, Kievis D.</t>
  </si>
  <si>
    <t>Adam, Monique L.</t>
  </si>
  <si>
    <t>Imaging Operator II</t>
  </si>
  <si>
    <t>Adami, Michael E.</t>
  </si>
  <si>
    <t>Adams, Anthony J.</t>
  </si>
  <si>
    <t>Adams, Bruce T.</t>
  </si>
  <si>
    <t>Public Relations</t>
  </si>
  <si>
    <t>Director Office of Community Partnerships</t>
  </si>
  <si>
    <t>Adams, Christopher J.</t>
  </si>
  <si>
    <t>Telecommunications Technician</t>
  </si>
  <si>
    <t>Adams, Daniel J.</t>
  </si>
  <si>
    <t>Purchasing Agent 2</t>
  </si>
  <si>
    <t>Adams, Derrick J.</t>
  </si>
  <si>
    <t>Adams, Laura I.</t>
  </si>
  <si>
    <t>Administrative Specialist III</t>
  </si>
  <si>
    <t>Adams, Matthew G.</t>
  </si>
  <si>
    <t>Adams, Myron E.</t>
  </si>
  <si>
    <t>Adams, Norman C. JR..</t>
  </si>
  <si>
    <t>Security Officer III</t>
  </si>
  <si>
    <t>Adams, T'Keya R.</t>
  </si>
  <si>
    <t>Adams, Tzu-Huei J.</t>
  </si>
  <si>
    <t>Controller</t>
  </si>
  <si>
    <t>Adamu, Jamila H.</t>
  </si>
  <si>
    <t>Sales</t>
  </si>
  <si>
    <t>Communications Supervisor</t>
  </si>
  <si>
    <t>Adarkwa, Grace O.</t>
  </si>
  <si>
    <t>Community Services Aide III</t>
  </si>
  <si>
    <t>Adcock, Gerald W. Sr.</t>
  </si>
  <si>
    <t>Manager III</t>
  </si>
  <si>
    <t>Addison, Adria D.</t>
  </si>
  <si>
    <t>Addison, Antoinette E.</t>
  </si>
  <si>
    <t>Addison, Joseph C.</t>
  </si>
  <si>
    <t>Addison, Steven J.</t>
  </si>
  <si>
    <t>Addo, Robert K.</t>
  </si>
  <si>
    <t>Addy, Maame A.</t>
  </si>
  <si>
    <t>Public Relationsogram Specialist II</t>
  </si>
  <si>
    <t>Ade, Public Relationsiscilla N.</t>
  </si>
  <si>
    <t>Health Nurse II</t>
  </si>
  <si>
    <t>Adebayo, Ruth</t>
  </si>
  <si>
    <t>Adegun, Yisa F.</t>
  </si>
  <si>
    <t>Inspector II</t>
  </si>
  <si>
    <t>Adetona, Bola</t>
  </si>
  <si>
    <t>Adetunji, Emmanuel A.</t>
  </si>
  <si>
    <t>Adetunji-Sherman, Sando</t>
  </si>
  <si>
    <t>Programmer Manager</t>
  </si>
  <si>
    <t>Adjei, Lucil</t>
  </si>
  <si>
    <t>Adkins, Jake B.</t>
  </si>
  <si>
    <t>Adkinson, Houston R.</t>
  </si>
  <si>
    <t>Equipment Operator I</t>
  </si>
  <si>
    <t>Adu, Michael O.</t>
  </si>
  <si>
    <t>Senior Specialist</t>
  </si>
  <si>
    <t>Afful, Abena A.</t>
  </si>
  <si>
    <t>Afifi, Alice M.</t>
  </si>
  <si>
    <t>Afifi, Mohammad A.</t>
  </si>
  <si>
    <t>Afinnih, Layiwola</t>
  </si>
  <si>
    <t>Aftabizadeh, Parvaneh</t>
  </si>
  <si>
    <t>Library Aide</t>
  </si>
  <si>
    <t>Agbeshie, Seth A.</t>
  </si>
  <si>
    <t>Accountant/Auditor III</t>
  </si>
  <si>
    <t>Agbor, Seraphine O.</t>
  </si>
  <si>
    <t>Agee, Jennifer</t>
  </si>
  <si>
    <t>Environmental Protection</t>
  </si>
  <si>
    <t>Agugua, Ngozi V.</t>
  </si>
  <si>
    <t>Aguilar De Rivas, Mery J.</t>
  </si>
  <si>
    <t>Engineering Technician I</t>
  </si>
  <si>
    <t>Aguilar, Marco A.</t>
  </si>
  <si>
    <t>HR Technician I</t>
  </si>
  <si>
    <t>Aguilera, Marisol</t>
  </si>
  <si>
    <t>Aguiniga, Marco S.</t>
  </si>
  <si>
    <t>Aguirre, Glenda M.</t>
  </si>
  <si>
    <t>Aguirre, Luis R.</t>
  </si>
  <si>
    <t>Aguirre, Mery S.</t>
  </si>
  <si>
    <t>Agyekum, George S.</t>
  </si>
  <si>
    <t>Agyeman, Alberta O.</t>
  </si>
  <si>
    <t>Ahluwalia, Uma S.</t>
  </si>
  <si>
    <t>Director Human Resources</t>
  </si>
  <si>
    <t>Ahmad, Fatima M.</t>
  </si>
  <si>
    <t>Ahmed, Anis</t>
  </si>
  <si>
    <t>Legal</t>
  </si>
  <si>
    <t>Ahmed, Ekram M.</t>
  </si>
  <si>
    <t>Ahmed, Fayyaz</t>
  </si>
  <si>
    <t>Construction RePublic Relationsesentative III</t>
  </si>
  <si>
    <t>Ahmed, Mohamed Y.</t>
  </si>
  <si>
    <t>Warehouseman III</t>
  </si>
  <si>
    <t>Ahmed, Mohammed Y.</t>
  </si>
  <si>
    <t>Aiken, Timothy C.</t>
  </si>
  <si>
    <t>Ainsworth, Jessica M.</t>
  </si>
  <si>
    <t>Ajani, Fiyinfoluwa L.</t>
  </si>
  <si>
    <t>Registered Veterinary Technician</t>
  </si>
  <si>
    <t>Ajavon, Sadie</t>
  </si>
  <si>
    <t>Recreation Coordinator</t>
  </si>
  <si>
    <t>Ajibade, Solomon O.</t>
  </si>
  <si>
    <t>Ajibola, Oluwakemi F.</t>
  </si>
  <si>
    <t>Ajose, Oladele</t>
  </si>
  <si>
    <t>Aka, Jean</t>
  </si>
  <si>
    <t>Akagla, Adzo</t>
  </si>
  <si>
    <t>Akalegbere, Ogechi A.</t>
  </si>
  <si>
    <t>Public Relationsincipal Administrative Aide</t>
  </si>
  <si>
    <t>Akbarian, Brian B.</t>
  </si>
  <si>
    <t>Akenten, Richard W.</t>
  </si>
  <si>
    <t>Akhtar, Saleem</t>
  </si>
  <si>
    <t>Akinlawon, Dada A.</t>
  </si>
  <si>
    <t>Akinola, Andrew A.</t>
  </si>
  <si>
    <t>Information Technology Specialist II</t>
  </si>
  <si>
    <t>Akitobi, Samuel O.</t>
  </si>
  <si>
    <t>Driver/Clerk</t>
  </si>
  <si>
    <t>Akman, Alex E.</t>
  </si>
  <si>
    <t>Developer I</t>
  </si>
  <si>
    <t>Akosah-Yiadom, Nana K.</t>
  </si>
  <si>
    <t>Akpe, Francisca N.</t>
  </si>
  <si>
    <t>Fiscal Assistant</t>
  </si>
  <si>
    <t>Akpeko, Kouami</t>
  </si>
  <si>
    <t>Akuchie, Stella G.</t>
  </si>
  <si>
    <t>Akuffo, Fredrick M.</t>
  </si>
  <si>
    <t>Library Assistant Supervisor</t>
  </si>
  <si>
    <t>Akyea, Dzifa A.</t>
  </si>
  <si>
    <t>Assistant Manager</t>
  </si>
  <si>
    <t>Alabi, Rayifou</t>
  </si>
  <si>
    <t>Alaguitouni, Abdou I.</t>
  </si>
  <si>
    <t>Alahouzos, Joyce L.</t>
  </si>
  <si>
    <t>Administrative Assistant I</t>
  </si>
  <si>
    <t>Alapati, Amelia K.</t>
  </si>
  <si>
    <t>Librarian II</t>
  </si>
  <si>
    <t>Al-Araj, Fahed H.</t>
  </si>
  <si>
    <t>Albanes, Jaclyn K.</t>
  </si>
  <si>
    <t>Albert, Gershom A.</t>
  </si>
  <si>
    <t>Albornoz, Gabriel I.</t>
  </si>
  <si>
    <t>Albuquerque, Genevieve J.</t>
  </si>
  <si>
    <t>Public Relationsogram Specialist III</t>
  </si>
  <si>
    <t>Albuquerque, Trevor M.</t>
  </si>
  <si>
    <t>Alcantara, Ma Theresa P.</t>
  </si>
  <si>
    <t>Alcantara, Marion Lester B.</t>
  </si>
  <si>
    <t>Aldana, Elda M.</t>
  </si>
  <si>
    <t>Alder, Annette C.</t>
  </si>
  <si>
    <t>Alderton, Steven C.</t>
  </si>
  <si>
    <t>Fire/Rescue Captain</t>
  </si>
  <si>
    <t>Alderton, Thomas E.</t>
  </si>
  <si>
    <t>Security Officer IV</t>
  </si>
  <si>
    <t>Aldous, Travis H.</t>
  </si>
  <si>
    <t>Code Inspector III</t>
  </si>
  <si>
    <t>Alejo, Tomas III.</t>
  </si>
  <si>
    <t>Therapist II</t>
  </si>
  <si>
    <t>Aleksandrov, Aleksandar I.</t>
  </si>
  <si>
    <t>Alemi, Behrooz</t>
  </si>
  <si>
    <t>Senior Architect</t>
  </si>
  <si>
    <t>Alemu, Habtamu A.</t>
  </si>
  <si>
    <t>Alesich, Eddie L. III.</t>
  </si>
  <si>
    <t>Alexander, Brenda M.</t>
  </si>
  <si>
    <t>Alexander, Charlene M.</t>
  </si>
  <si>
    <t>Alexander, Ellen</t>
  </si>
  <si>
    <t>Public Relationsogram Manager II</t>
  </si>
  <si>
    <t>Alexander, Jeffrey V.</t>
  </si>
  <si>
    <t>Truck Driver Helper/Warehouse Worker</t>
  </si>
  <si>
    <t>Alexander, Ronald A.</t>
  </si>
  <si>
    <t>Alexander, Tyrone</t>
  </si>
  <si>
    <t>Security Specialist V</t>
  </si>
  <si>
    <t>Alfaro, Jorge E.</t>
  </si>
  <si>
    <t>Alfaro, Tania L.</t>
  </si>
  <si>
    <t>Alfonso, Francisco</t>
  </si>
  <si>
    <t>HR Specialist III</t>
  </si>
  <si>
    <t>Alfonso-Narvaez, Nelly C.</t>
  </si>
  <si>
    <t>Al-Hakim, Adam</t>
  </si>
  <si>
    <t>Al-Hakim, Juliet H.</t>
  </si>
  <si>
    <t>Supervisory Therapist</t>
  </si>
  <si>
    <t>Ali, Suja E.</t>
  </si>
  <si>
    <t>Ali, Tadesse N.</t>
  </si>
  <si>
    <t>Alicea, Luis A.</t>
  </si>
  <si>
    <t>Alick, Michael A.</t>
  </si>
  <si>
    <t>Alleman, Brian D.</t>
  </si>
  <si>
    <t>Master Firefighter/Rescuer</t>
  </si>
  <si>
    <t>Allen, Christopher P.</t>
  </si>
  <si>
    <t>Code Enforcement Inspector III</t>
  </si>
  <si>
    <t>Allen, Clinton R.</t>
  </si>
  <si>
    <t>Allen, David M.</t>
  </si>
  <si>
    <t>Allen, Elizabeth M.</t>
  </si>
  <si>
    <t>Library Associate II</t>
  </si>
  <si>
    <t>Allen, Jason M.</t>
  </si>
  <si>
    <t>Allen, John T.</t>
  </si>
  <si>
    <t>Allen, Kevin D.</t>
  </si>
  <si>
    <t>Senior Supply Technician</t>
  </si>
  <si>
    <t>Allen, Kim R.</t>
  </si>
  <si>
    <t>Public Relationsogram Manager I</t>
  </si>
  <si>
    <t>Allen, Kimberly J.</t>
  </si>
  <si>
    <t>Allen, Orette G.</t>
  </si>
  <si>
    <t>Allen, Susan M.</t>
  </si>
  <si>
    <t>Allen, Tiffany W.</t>
  </si>
  <si>
    <t>Allen, Tyler H.</t>
  </si>
  <si>
    <t>Allen, Wesley E. Jr.</t>
  </si>
  <si>
    <t>Allison, Joshua R.</t>
  </si>
  <si>
    <t>Allotey, Georgina A.</t>
  </si>
  <si>
    <t>Almanzar, Amel A.</t>
  </si>
  <si>
    <t>Almiggabber, Sherif A.</t>
  </si>
  <si>
    <t>Almy, Michael S.</t>
  </si>
  <si>
    <t>Aloi, Ralph E.</t>
  </si>
  <si>
    <t>Aloi, Wade F.</t>
  </si>
  <si>
    <t>Alperson, Philip R.</t>
  </si>
  <si>
    <t>Senior Planning Specialist</t>
  </si>
  <si>
    <t>Alpher, Barry J.</t>
  </si>
  <si>
    <t>Alsup, Dana J.</t>
  </si>
  <si>
    <t>Altobelli, Eleni D.</t>
  </si>
  <si>
    <t>Altshuler, Glenn I.</t>
  </si>
  <si>
    <t>Alvarado, Elena M.</t>
  </si>
  <si>
    <t>Alvarado, Melissa A.</t>
  </si>
  <si>
    <t>Alvarenga, Mario A.</t>
  </si>
  <si>
    <t>Alvarenga, Nestor A.</t>
  </si>
  <si>
    <t>Community Outreach Manager</t>
  </si>
  <si>
    <t>Alvarez, Diana S.</t>
  </si>
  <si>
    <t>Alvarez, Joseph J.</t>
  </si>
  <si>
    <t>Alvarez, Luis G.</t>
  </si>
  <si>
    <t>Alvarez, Rafael</t>
  </si>
  <si>
    <t>Investigator III</t>
  </si>
  <si>
    <t>Alvarez, Sandra M.</t>
  </si>
  <si>
    <t>Amadei, Celeste M.</t>
  </si>
  <si>
    <t>Amaefuna, Heidi N.</t>
  </si>
  <si>
    <t>Amalage Don, Chandrasiri</t>
  </si>
  <si>
    <t>Amankwah, Daniel</t>
  </si>
  <si>
    <t>Amanuel, Rahel</t>
  </si>
  <si>
    <t>Amaya, Adam E.</t>
  </si>
  <si>
    <t>Amaya, Mallory E.</t>
  </si>
  <si>
    <t>Coder I</t>
  </si>
  <si>
    <t>Ambrose, Pamela J.</t>
  </si>
  <si>
    <t>Recreation Supervisor</t>
  </si>
  <si>
    <t>Ambush, Doris J.</t>
  </si>
  <si>
    <t>Amedjoe, Michael</t>
  </si>
  <si>
    <t>Amenu, Mena T.</t>
  </si>
  <si>
    <t>Amerson, David I.</t>
  </si>
  <si>
    <t>Ames, Willetta D.</t>
  </si>
  <si>
    <t>Amihere, Albert E.</t>
  </si>
  <si>
    <t>Warehouse Worker</t>
  </si>
  <si>
    <t>Amin, Kalpit R.</t>
  </si>
  <si>
    <t>Amir, Frances A.</t>
  </si>
  <si>
    <t>Real Estate Specialist III</t>
  </si>
  <si>
    <t>Amoroso, Markley L.</t>
  </si>
  <si>
    <t>Ampaah, Francis E.</t>
  </si>
  <si>
    <t>Ampadu, Godfrey</t>
  </si>
  <si>
    <t>Amparo, Lizandra F.</t>
  </si>
  <si>
    <t>Amtmann, Jeffery L.</t>
  </si>
  <si>
    <t>Anastasi, Augustine J.</t>
  </si>
  <si>
    <t>Anayannis, Christopher E.</t>
  </si>
  <si>
    <t>Developer II</t>
  </si>
  <si>
    <t>Andaya, Rosa R.</t>
  </si>
  <si>
    <t>Anderson, Christopher J.</t>
  </si>
  <si>
    <t>Anderson, Collin P.</t>
  </si>
  <si>
    <t>Anderson, David A.</t>
  </si>
  <si>
    <t>Security Officer IV (Lieutenant)</t>
  </si>
  <si>
    <t>Anderson, David C.</t>
  </si>
  <si>
    <t>Senior Director III</t>
  </si>
  <si>
    <t>Anderson, David E.</t>
  </si>
  <si>
    <t>Fire/Rescue Lieutenant</t>
  </si>
  <si>
    <t>Anderson, Denise V.</t>
  </si>
  <si>
    <t>Anderson, Jacquelyn D.</t>
  </si>
  <si>
    <t>Human Resources Specialist III</t>
  </si>
  <si>
    <t>Anderson, James D.</t>
  </si>
  <si>
    <t>Anderson, Kevin O.</t>
  </si>
  <si>
    <t>Anderson, Kimberly A.</t>
  </si>
  <si>
    <t>Anderson, Marvin E.</t>
  </si>
  <si>
    <t>Building Services Worker II</t>
  </si>
  <si>
    <t>Anderson, Mary C.</t>
  </si>
  <si>
    <t>Public Information Officer II</t>
  </si>
  <si>
    <t>Anderson, Maurice H.</t>
  </si>
  <si>
    <t>Anderson, Peter</t>
  </si>
  <si>
    <t>Equipment Operator II</t>
  </si>
  <si>
    <t>Anderson, Scott</t>
  </si>
  <si>
    <t>Anderson, Sharon</t>
  </si>
  <si>
    <t>Anderson, Shaun M.</t>
  </si>
  <si>
    <t>Anderson, Timothy L.</t>
  </si>
  <si>
    <t>Andrade, Felipe I.</t>
  </si>
  <si>
    <t>Truck Driver/Warehouse Worker</t>
  </si>
  <si>
    <t>Andrade, Ruth E.</t>
  </si>
  <si>
    <t>Andreallo, Anibal P.</t>
  </si>
  <si>
    <t>Andreallo, Laura K.</t>
  </si>
  <si>
    <t>Andrews, Barbara J.</t>
  </si>
  <si>
    <t>Andrews, Devin M.</t>
  </si>
  <si>
    <t>Andrews, Jennifer M.</t>
  </si>
  <si>
    <t>Andrews, Megan E.</t>
  </si>
  <si>
    <t>Andrews, Robert C. Sr.</t>
  </si>
  <si>
    <t>Andrews, Robert H.</t>
  </si>
  <si>
    <t>Security Supervisor (Sergeant)</t>
  </si>
  <si>
    <t>Andzie, Nana Y.</t>
  </si>
  <si>
    <t>Angel, Caty</t>
  </si>
  <si>
    <t>Angelis, Stephen T.</t>
  </si>
  <si>
    <t>Anglin, Carey G.</t>
  </si>
  <si>
    <t>Telecommunications Specialist</t>
  </si>
  <si>
    <t>Angulo, Jose G.</t>
  </si>
  <si>
    <t>Ankeny, Joel A.</t>
  </si>
  <si>
    <t>Anker, Neal A.</t>
  </si>
  <si>
    <t>Assistant Attorney</t>
  </si>
  <si>
    <t>Anleu, Brian A.</t>
  </si>
  <si>
    <t>Legislative Senior Aide III</t>
  </si>
  <si>
    <t>Anonsen, Dale K.</t>
  </si>
  <si>
    <t>Ansari-Jaberi, Amir H.</t>
  </si>
  <si>
    <t>Anselmo, Maria E.</t>
  </si>
  <si>
    <t>Public Relationsogram Specialist I</t>
  </si>
  <si>
    <t>Anspach, Jonathan W.</t>
  </si>
  <si>
    <t>Antabeel, Michael M.</t>
  </si>
  <si>
    <t>Antenor, Jesmane</t>
  </si>
  <si>
    <t>Anthony, Richard C.</t>
  </si>
  <si>
    <t>Antosz, Mark J.</t>
  </si>
  <si>
    <t>Anzenberger, Robert F.</t>
  </si>
  <si>
    <t>Apelquist, Kristina J.</t>
  </si>
  <si>
    <t>Aplan, Debra J.</t>
  </si>
  <si>
    <t>Apolonio, Jefferson A.</t>
  </si>
  <si>
    <t>App, Mary J.</t>
  </si>
  <si>
    <t>Appiah, Ishmael K.</t>
  </si>
  <si>
    <t>Apple, Carey P.</t>
  </si>
  <si>
    <t>Appleby, Charles A. JR..</t>
  </si>
  <si>
    <t>Appleby, Gregory V.</t>
  </si>
  <si>
    <t>Clerk II</t>
  </si>
  <si>
    <t>Aquino, Alexander L.</t>
  </si>
  <si>
    <t>Aquino, Thomas S.</t>
  </si>
  <si>
    <t>Aradom, Simret G.</t>
  </si>
  <si>
    <t>Aradom, Yanet G.</t>
  </si>
  <si>
    <t>Aramayo, Stefanny C.</t>
  </si>
  <si>
    <t>Client Assistance Specialist</t>
  </si>
  <si>
    <t>Araoz, Edith L.</t>
  </si>
  <si>
    <t>Arapian, Linda S.</t>
  </si>
  <si>
    <t>Araujo, Domingos A.</t>
  </si>
  <si>
    <t>Arbaugh, Darrin W.</t>
  </si>
  <si>
    <t>Senior Investment Officer</t>
  </si>
  <si>
    <t>Archer, Paul D.</t>
  </si>
  <si>
    <t>Archer, Todd M.</t>
  </si>
  <si>
    <t>Archey, Deanna B.</t>
  </si>
  <si>
    <t>Arefian, Fatemeh T.</t>
  </si>
  <si>
    <t>Areizaga, Hector F.</t>
  </si>
  <si>
    <t>Arentowicz, Kim A.</t>
  </si>
  <si>
    <t>Areson, Lauren E.</t>
  </si>
  <si>
    <t>Arevalo, Alex</t>
  </si>
  <si>
    <t>Argueta Argueta, Mario J.</t>
  </si>
  <si>
    <t>Argueta, Edgar E.</t>
  </si>
  <si>
    <t>Argueta, Jose M.</t>
  </si>
  <si>
    <t>Argueta, Keven</t>
  </si>
  <si>
    <t>Argueta, Tony O.</t>
  </si>
  <si>
    <t>Argueta-Martinez, Geovany</t>
  </si>
  <si>
    <t>Argyle, Bernard A.</t>
  </si>
  <si>
    <t>Arias, James J.</t>
  </si>
  <si>
    <t>Transit Operations Supervisor</t>
  </si>
  <si>
    <t>Arias, Rodrigo</t>
  </si>
  <si>
    <t>Aristide, Yvon J. Jr..</t>
  </si>
  <si>
    <t>Armagost, Richard L. JR.</t>
  </si>
  <si>
    <t>Programmer III</t>
  </si>
  <si>
    <t>Armooh, Kwaku B.</t>
  </si>
  <si>
    <t>Library Desk Assistant</t>
  </si>
  <si>
    <t>Armwood, Nakia A.</t>
  </si>
  <si>
    <t>Arnaiz, Jennifer M.</t>
  </si>
  <si>
    <t>Arnold, Douglas T.</t>
  </si>
  <si>
    <t>Arnold, Jacqueline M.</t>
  </si>
  <si>
    <t>Office of Agriculture</t>
  </si>
  <si>
    <t>Arnold, Joseph E.</t>
  </si>
  <si>
    <t>Arnold, Mark L.</t>
  </si>
  <si>
    <t>Arora, Kuljit K.</t>
  </si>
  <si>
    <t>Arora, Vishav</t>
  </si>
  <si>
    <t>Management and Budget Specialist III</t>
  </si>
  <si>
    <t>Arrascue, Daniel</t>
  </si>
  <si>
    <t>Nurse Aid</t>
  </si>
  <si>
    <t>Arriaza, Ana M.</t>
  </si>
  <si>
    <t>Arrington, Karla G.</t>
  </si>
  <si>
    <t>Arrington, William T.</t>
  </si>
  <si>
    <t>Arroyo-Velasquez, Edwar H.</t>
  </si>
  <si>
    <t>Arsenault, John C.</t>
  </si>
  <si>
    <t>Arthur, Curtis K.</t>
  </si>
  <si>
    <t>Arthur, Jean C.</t>
  </si>
  <si>
    <t>Legislative Analyst II</t>
  </si>
  <si>
    <t>Arthur, Santaclara S.</t>
  </si>
  <si>
    <t>Team Leader I</t>
  </si>
  <si>
    <t>Artingstall, Thomas J.</t>
  </si>
  <si>
    <t>Arumugam, Jayashanger</t>
  </si>
  <si>
    <t>Arurkar, Geeta S.</t>
  </si>
  <si>
    <t>Aryee, Henry K.</t>
  </si>
  <si>
    <t>Aryeetey, Anita A.</t>
  </si>
  <si>
    <t>Accounting</t>
  </si>
  <si>
    <t>Senior Management and Budget Specialist</t>
  </si>
  <si>
    <t>Arzate, Norma</t>
  </si>
  <si>
    <t>Asadullah, Uzair A.</t>
  </si>
  <si>
    <t>Senior Engineer</t>
  </si>
  <si>
    <t>Asche, David J.</t>
  </si>
  <si>
    <t>Ashbarry, Erin J.</t>
  </si>
  <si>
    <t>Ashbarry, Trevor M.</t>
  </si>
  <si>
    <t>Ashby, Bryan M.</t>
  </si>
  <si>
    <t>Ashe, Brandon E.</t>
  </si>
  <si>
    <t>Asher, Rachel E.</t>
  </si>
  <si>
    <t>Asher, Wesley K.</t>
  </si>
  <si>
    <t>Ashford, Adrian A.</t>
  </si>
  <si>
    <t>Ashford, Fenwick D.</t>
  </si>
  <si>
    <t>Technician III</t>
  </si>
  <si>
    <t>Ashley, Nancy</t>
  </si>
  <si>
    <t>Ashley, Timothy J.</t>
  </si>
  <si>
    <t>Ashmon, Howard C.</t>
  </si>
  <si>
    <t>Ashourian, Nadia H.</t>
  </si>
  <si>
    <t>Aslani-Tafreshi, Javid</t>
  </si>
  <si>
    <t>Asress, Iyasu I.</t>
  </si>
  <si>
    <t>Manager I</t>
  </si>
  <si>
    <t>Atack, Robert L.</t>
  </si>
  <si>
    <t>Atchison, Christian D.</t>
  </si>
  <si>
    <t>Atherley, Chaz R.</t>
  </si>
  <si>
    <t>Athey, Michael W.</t>
  </si>
  <si>
    <t>Athill, Kimberley E.</t>
  </si>
  <si>
    <t>Atkinson, Maurine</t>
  </si>
  <si>
    <t>Atkinson, Michael F.</t>
  </si>
  <si>
    <t>Atobe, Susan E.</t>
  </si>
  <si>
    <t>Atonfack, Guy A.</t>
  </si>
  <si>
    <t>Transit Information Systems Technician</t>
  </si>
  <si>
    <t>Attai, Denise A.</t>
  </si>
  <si>
    <t>Security Officer II</t>
  </si>
  <si>
    <t>Atterbury, Alexandria C.</t>
  </si>
  <si>
    <t>Atwood, William P.</t>
  </si>
  <si>
    <t>Emergency Vehicle Mechanic Technician II</t>
  </si>
  <si>
    <t>Au Chan, Pik Y.</t>
  </si>
  <si>
    <t>Au, Cesar</t>
  </si>
  <si>
    <t>Au, Clayton D.</t>
  </si>
  <si>
    <t>Aubrey, Arnold L.</t>
  </si>
  <si>
    <t>Auen, Christopher D.</t>
  </si>
  <si>
    <t>Augustin, Tara B.</t>
  </si>
  <si>
    <t>Augustine, Kenneth J.</t>
  </si>
  <si>
    <t>Augustine, Nicholas R.</t>
  </si>
  <si>
    <t>Ault, Michael S.</t>
  </si>
  <si>
    <t>Work Force Leader IV</t>
  </si>
  <si>
    <t>Austin, Ebony N.</t>
  </si>
  <si>
    <t>Austin, Elizabeth M.</t>
  </si>
  <si>
    <t>Senior Executive Administrative Aide</t>
  </si>
  <si>
    <t>Austin, Nancy T.</t>
  </si>
  <si>
    <t>Austin, Richard E.</t>
  </si>
  <si>
    <t>Austin, Sharri L.</t>
  </si>
  <si>
    <t>Austin, Steven R.</t>
  </si>
  <si>
    <t>Austin, Taylar J.</t>
  </si>
  <si>
    <t>Autry, Manning G.</t>
  </si>
  <si>
    <t>Purchasing Agent</t>
  </si>
  <si>
    <t>Avelar, Melvin A.</t>
  </si>
  <si>
    <t>Avellanet, Felix G. Jr..</t>
  </si>
  <si>
    <t>Avery, David E. 3rd.</t>
  </si>
  <si>
    <t>Avila, Deborah M.</t>
  </si>
  <si>
    <t>Behavioral Health Associate Counselor</t>
  </si>
  <si>
    <t>Aviv, Pazit</t>
  </si>
  <si>
    <t>Awasom-Ntumazah, Veronica B.</t>
  </si>
  <si>
    <t>Awkard, Gary T.</t>
  </si>
  <si>
    <t>Resident Supervisor III</t>
  </si>
  <si>
    <t>Awoke, Girum S.</t>
  </si>
  <si>
    <t>Ax, Kathleen S.</t>
  </si>
  <si>
    <t>Ayal, Aydin</t>
  </si>
  <si>
    <t>Ayala Collazo, Isami C.</t>
  </si>
  <si>
    <t>Aybar, Pedro A.</t>
  </si>
  <si>
    <t>Aybar-Torres, Olivia</t>
  </si>
  <si>
    <t>Ayers, David W. II.</t>
  </si>
  <si>
    <t>Ayo-Durojaiye, Biodun O.</t>
  </si>
  <si>
    <t>Ayorinde, Joshua</t>
  </si>
  <si>
    <t>Ayres, Jorge</t>
  </si>
  <si>
    <t>Ayton, John W. SR.</t>
  </si>
  <si>
    <t>Ayuk, Kingsley E.</t>
  </si>
  <si>
    <t>Azagba, Clement C.</t>
  </si>
  <si>
    <t>Azar, Viviana</t>
  </si>
  <si>
    <t>Azarm, Sandra</t>
  </si>
  <si>
    <t>Aziz, Abraham A.</t>
  </si>
  <si>
    <t>Transit Coordinator</t>
  </si>
  <si>
    <t>Azzi, Nancy</t>
  </si>
  <si>
    <t>Baah, Anastasia T.</t>
  </si>
  <si>
    <t>Babb, James E.</t>
  </si>
  <si>
    <t>Babcock, Lynne O.</t>
  </si>
  <si>
    <t>Administrative Specialist I</t>
  </si>
  <si>
    <t>Baber, Wendy B.</t>
  </si>
  <si>
    <t>Babington, Richard E.</t>
  </si>
  <si>
    <t>Equipment Maintenance Crew Chief</t>
  </si>
  <si>
    <t>Babra, Beant K.</t>
  </si>
  <si>
    <t>Babra, Gulshan</t>
  </si>
  <si>
    <t>Bacchus-Messerli, Karin</t>
  </si>
  <si>
    <t>Bace, Daniel K.</t>
  </si>
  <si>
    <t>Bachofsky, Aaron M.</t>
  </si>
  <si>
    <t>Badalian, Nicholas T.</t>
  </si>
  <si>
    <t>Badgujar, Anand M.</t>
  </si>
  <si>
    <t>Badou, Moise H.</t>
  </si>
  <si>
    <t>Badstibner, Kyle D.</t>
  </si>
  <si>
    <t>Badwal, Harmandir S.</t>
  </si>
  <si>
    <t>Bae, Midori M.</t>
  </si>
  <si>
    <t>Baez, Ivelisse</t>
  </si>
  <si>
    <t>Baginski, Aaron M.</t>
  </si>
  <si>
    <t>Bahm, Jason M.</t>
  </si>
  <si>
    <t>Bahrami, Farhang</t>
  </si>
  <si>
    <t>Bai, Sichao</t>
  </si>
  <si>
    <t>Bailer, Victoria B.</t>
  </si>
  <si>
    <t>Bailey, Aaron K.</t>
  </si>
  <si>
    <t>Bailey, Ayodele C.</t>
  </si>
  <si>
    <t>Bailey, Candice A.</t>
  </si>
  <si>
    <t>Bailey, Charles W.</t>
  </si>
  <si>
    <t>Fire/Rescue Assistant Chief</t>
  </si>
  <si>
    <t>Bailey, Lennadene L.</t>
  </si>
  <si>
    <t>Bailey, Lorena C.</t>
  </si>
  <si>
    <t>Bailey, Ronald E.</t>
  </si>
  <si>
    <t>Bailey, Ryan N.</t>
  </si>
  <si>
    <t>Bailey, Tracey</t>
  </si>
  <si>
    <t>Bailey-Johnson, Sheree</t>
  </si>
  <si>
    <t>Bailin, David</t>
  </si>
  <si>
    <t>Bair, Corey A.</t>
  </si>
  <si>
    <t>Bair, Jason A.</t>
  </si>
  <si>
    <t>Baird, Lystra E.</t>
  </si>
  <si>
    <t>Baird-Adams, Jan</t>
  </si>
  <si>
    <t>Bakalis, Athanasios N.</t>
  </si>
  <si>
    <t>Baker, Bertha M.</t>
  </si>
  <si>
    <t>Baker, Bret A.</t>
  </si>
  <si>
    <t>Baker, James E.</t>
  </si>
  <si>
    <t>Baker, Peter D.</t>
  </si>
  <si>
    <t>Baker, Phillip M.</t>
  </si>
  <si>
    <t>Baker, Ralph M.</t>
  </si>
  <si>
    <t>Baker, Sarah J.</t>
  </si>
  <si>
    <t>Baker, Teminilola</t>
  </si>
  <si>
    <t>Baker, Tony A.</t>
  </si>
  <si>
    <t>Craftsworker</t>
  </si>
  <si>
    <t>Bakhtiary, Homer M.</t>
  </si>
  <si>
    <t>Balaras, Yorgos</t>
  </si>
  <si>
    <t>Balasubramanian, Shanmuga Sundaram</t>
  </si>
  <si>
    <t>Technology Expert</t>
  </si>
  <si>
    <t>Baldwin, Antoine M.</t>
  </si>
  <si>
    <t>Balentine, Cynthia M.</t>
  </si>
  <si>
    <t>Bales, Lissa H.</t>
  </si>
  <si>
    <t>Ball, Kim</t>
  </si>
  <si>
    <t>Ballantine, Daniel</t>
  </si>
  <si>
    <t>Ballard, Melanie E.</t>
  </si>
  <si>
    <t>Ballen, Jerson A.</t>
  </si>
  <si>
    <t>Balleto, Maruja Y.</t>
  </si>
  <si>
    <t>Ballmann, Richard T.</t>
  </si>
  <si>
    <t>Ballor, Michelle D.</t>
  </si>
  <si>
    <t>Ballou, Irvin R.</t>
  </si>
  <si>
    <t>Ballou, Taiwan D.</t>
  </si>
  <si>
    <t>Balmer, Stacy H.</t>
  </si>
  <si>
    <t>Balser, Robert B.</t>
  </si>
  <si>
    <t>Balthrop, Westly E.</t>
  </si>
  <si>
    <t>Baltimore, Sheronda N.</t>
  </si>
  <si>
    <t>Baltimore, Vicki R.</t>
  </si>
  <si>
    <t>Baltrotsky, Jamie K.</t>
  </si>
  <si>
    <t>Baltrotsky, Michael U.</t>
  </si>
  <si>
    <t>Fire/Rescue Battalion Chief</t>
  </si>
  <si>
    <t>Baltz, Lucas A.</t>
  </si>
  <si>
    <t>Bandeh, Jewru E.</t>
  </si>
  <si>
    <t>Director Regional Services Center</t>
  </si>
  <si>
    <t>Bandholz, Paul T.</t>
  </si>
  <si>
    <t>Banegas, Selvin J.</t>
  </si>
  <si>
    <t>Bang, Byung I.</t>
  </si>
  <si>
    <t>Banjo, Bolanle</t>
  </si>
  <si>
    <t>Banker, Timothy W. Jr..</t>
  </si>
  <si>
    <t>Banks, Alphonso G.</t>
  </si>
  <si>
    <t>Banks, Calvin F.</t>
  </si>
  <si>
    <t>Banks, Daryll N.</t>
  </si>
  <si>
    <t>Refuse Disposal Cashier</t>
  </si>
  <si>
    <t>Banks, Janis W.</t>
  </si>
  <si>
    <t>Banks, Odessa A.</t>
  </si>
  <si>
    <t>Banks, William JR.</t>
  </si>
  <si>
    <t>Public Relationsoperty Manager II</t>
  </si>
  <si>
    <t>Banson, Anthony K.</t>
  </si>
  <si>
    <t>Banthas Bata Ndanga, Henrisch Genscher</t>
  </si>
  <si>
    <t>Banuelos, Luis L.</t>
  </si>
  <si>
    <t>Baptiste, Lynda J.</t>
  </si>
  <si>
    <t>Baptiste, Rodney</t>
  </si>
  <si>
    <t>Barahona, Jose A.</t>
  </si>
  <si>
    <t>Barahow, Faduma A.</t>
  </si>
  <si>
    <t>Baran, Virginia L.</t>
  </si>
  <si>
    <t>Barati, Maryam</t>
  </si>
  <si>
    <t>Barba, Gabriel</t>
  </si>
  <si>
    <t>Customer Service RePublic Relationsesentative II</t>
  </si>
  <si>
    <t>Barber, Brandi A.</t>
  </si>
  <si>
    <t>Barber, Edwin R.</t>
  </si>
  <si>
    <t>Barber, Michael T.</t>
  </si>
  <si>
    <t>Barber, William W. JR.</t>
  </si>
  <si>
    <t>Barbosa, Mauricio</t>
  </si>
  <si>
    <t>Barcenas, David P.</t>
  </si>
  <si>
    <t>Barcklow, James M.</t>
  </si>
  <si>
    <t>Work Force Leader II</t>
  </si>
  <si>
    <t>Barclay, Jeffrey A.</t>
  </si>
  <si>
    <t>Barclay, Michael V.</t>
  </si>
  <si>
    <t>Bardini, Gianni G.</t>
  </si>
  <si>
    <t>Bare, Sheri R.</t>
  </si>
  <si>
    <t>Barefoot, Lauren G.</t>
  </si>
  <si>
    <t>Barger, Brenda G.</t>
  </si>
  <si>
    <t>Administrative Assistant II</t>
  </si>
  <si>
    <t>Barger, Michelle J.</t>
  </si>
  <si>
    <t>Bargeski, Julie F.</t>
  </si>
  <si>
    <t>Barkdoll, Jason E.</t>
  </si>
  <si>
    <t>Barkdoll, Michelle B.</t>
  </si>
  <si>
    <t>Barksdale, Gaye</t>
  </si>
  <si>
    <t>Barksdale, LaKisha M.</t>
  </si>
  <si>
    <t>Barlock, Bryan C.</t>
  </si>
  <si>
    <t>Supply Technician II</t>
  </si>
  <si>
    <t>Barnard, Cornelia C.</t>
  </si>
  <si>
    <t>Barnes, Alan K.</t>
  </si>
  <si>
    <t>Barnes, Asheley L.</t>
  </si>
  <si>
    <t>Barnes, Brian</t>
  </si>
  <si>
    <t>Barnes, Daniel E. JR.</t>
  </si>
  <si>
    <t>Barnes, Deanna L.</t>
  </si>
  <si>
    <t>Barnes, James H.</t>
  </si>
  <si>
    <t>Barnes, Joann K.</t>
  </si>
  <si>
    <t>Chief Family Services</t>
  </si>
  <si>
    <t>Barnes, Larry</t>
  </si>
  <si>
    <t>Barnes, Sommer M.</t>
  </si>
  <si>
    <t>Barnes, Tina M.</t>
  </si>
  <si>
    <t>Baron, Robyn L.</t>
  </si>
  <si>
    <t>Baron, Wendy M.</t>
  </si>
  <si>
    <t>Barr, Parinaz</t>
  </si>
  <si>
    <t>Senior Financial Specialist</t>
  </si>
  <si>
    <t>Barr, Shon P.</t>
  </si>
  <si>
    <t>Barrera-Cruz, Yesenia</t>
  </si>
  <si>
    <t>Barrett, Alvania G.</t>
  </si>
  <si>
    <t>Barrett, Raymond F. III.</t>
  </si>
  <si>
    <t>Barrie-Jemmott, Myrtle V.</t>
  </si>
  <si>
    <t>Barrientos, Mario E.</t>
  </si>
  <si>
    <t>Barrientos, Rosa M.</t>
  </si>
  <si>
    <t>Barron, Vera</t>
  </si>
  <si>
    <t>Barros, Douglas C.</t>
  </si>
  <si>
    <t>Barrow, Abdirahim M.</t>
  </si>
  <si>
    <t>Barrows, Brian R.</t>
  </si>
  <si>
    <t>Barse, Lorraine</t>
  </si>
  <si>
    <t>Bartlett, Florence N.</t>
  </si>
  <si>
    <t>Bartlett, Karen J.</t>
  </si>
  <si>
    <t>Bartlett, Steven A.</t>
  </si>
  <si>
    <t>Inspection and Enforcement Field Supervisor</t>
  </si>
  <si>
    <t>Bartley, Ada</t>
  </si>
  <si>
    <t>Security Specialist III</t>
  </si>
  <si>
    <t>Bartoletti, Gregory S.</t>
  </si>
  <si>
    <t>Barton, Robert S.</t>
  </si>
  <si>
    <t>Baruch, Cynthia L.</t>
  </si>
  <si>
    <t>Baskot, Michael V.</t>
  </si>
  <si>
    <t>Bass, Jerry L.</t>
  </si>
  <si>
    <t>Bass, Judith S.</t>
  </si>
  <si>
    <t>Bass, Karen L.</t>
  </si>
  <si>
    <t>Bastian, Glenda G.</t>
  </si>
  <si>
    <t>Bastian, Sagayamary P.</t>
  </si>
  <si>
    <t>Bateman-Taylor, Brenda A.</t>
  </si>
  <si>
    <t>Security Officer I</t>
  </si>
  <si>
    <t>Bates, Crystal T.</t>
  </si>
  <si>
    <t>Bates, Janice A.</t>
  </si>
  <si>
    <t>Bathersfield, Haslyn R.</t>
  </si>
  <si>
    <t>Batres-Hernandez, Steven</t>
  </si>
  <si>
    <t>Batterden, Grace E.</t>
  </si>
  <si>
    <t>Batterden, Sandra E.</t>
  </si>
  <si>
    <t>Batterden, Stephen G.</t>
  </si>
  <si>
    <t>Battle-Nolan, Odessa M.</t>
  </si>
  <si>
    <t>Battula, Ratnakumari</t>
  </si>
  <si>
    <t>Bauer, Richard C.</t>
  </si>
  <si>
    <t>Baumbaugh, Melanie D.</t>
  </si>
  <si>
    <t>Baumgarten, Gary P. JR.</t>
  </si>
  <si>
    <t>Data Scientist I</t>
  </si>
  <si>
    <t>Baur, Lucille E.</t>
  </si>
  <si>
    <t>Bautista, Leny N.</t>
  </si>
  <si>
    <t>Bautista, Vianey</t>
  </si>
  <si>
    <t>Baxter, Bradley W.</t>
  </si>
  <si>
    <t>Safety and Training Instructor</t>
  </si>
  <si>
    <t>Baxter, Emmanuel O.</t>
  </si>
  <si>
    <t>Baxter, James T.</t>
  </si>
  <si>
    <t>Baxter, Kevin E.</t>
  </si>
  <si>
    <t>Baxter, Kyle S.</t>
  </si>
  <si>
    <t>Bayer, Jeannie M.</t>
  </si>
  <si>
    <t>Bayles, William T.</t>
  </si>
  <si>
    <t>Baylor, Kenteya</t>
  </si>
  <si>
    <t>Communications Assistant II</t>
  </si>
  <si>
    <t>Bazhin, Maxim S.</t>
  </si>
  <si>
    <t>Beach, Alicia S.</t>
  </si>
  <si>
    <t>Beachy, David R.</t>
  </si>
  <si>
    <t>Beall, Donna K.</t>
  </si>
  <si>
    <t>Beall, George E.</t>
  </si>
  <si>
    <t>Beall, Mark A.</t>
  </si>
  <si>
    <t>Beall, Richard W.</t>
  </si>
  <si>
    <t>Beall, Thomas E.</t>
  </si>
  <si>
    <t>Programmer I</t>
  </si>
  <si>
    <t>Beam, Patrick B.</t>
  </si>
  <si>
    <t>Security Shift Commander (Lieutenant)</t>
  </si>
  <si>
    <t>Beam, Suzanne B.</t>
  </si>
  <si>
    <t>Bean, Emmitt C.</t>
  </si>
  <si>
    <t>Bean, Ingrid S.</t>
  </si>
  <si>
    <t>Bean, John F.</t>
  </si>
  <si>
    <t>Deputy Director</t>
  </si>
  <si>
    <t>Bean, Michelle M.</t>
  </si>
  <si>
    <t>Beane, Eric P.</t>
  </si>
  <si>
    <t>Arborist</t>
  </si>
  <si>
    <t>Beard, Kathryn L.</t>
  </si>
  <si>
    <t>Beard, Michael W.</t>
  </si>
  <si>
    <t>Beardsley, Bruce A.</t>
  </si>
  <si>
    <t>Beardsley, Timothy C.</t>
  </si>
  <si>
    <t>Beasley, Latoya M.</t>
  </si>
  <si>
    <t>Beasley, Stephen M.</t>
  </si>
  <si>
    <t>Psychologist</t>
  </si>
  <si>
    <t>Beatty, Timothy</t>
  </si>
  <si>
    <t>Beauchamp, Patricia R.</t>
  </si>
  <si>
    <t>Beck, Casey N.</t>
  </si>
  <si>
    <t>Beck, Deborah J.</t>
  </si>
  <si>
    <t>Beck, Mary C.</t>
  </si>
  <si>
    <t>Becka, Kevin J.</t>
  </si>
  <si>
    <t>Becker, Donna C.</t>
  </si>
  <si>
    <t>Becker, Dustin M.</t>
  </si>
  <si>
    <t>Beckham, Frank H.</t>
  </si>
  <si>
    <t>Beckley, Kavyonne L.</t>
  </si>
  <si>
    <t>Beckward, Carla Y.</t>
  </si>
  <si>
    <t>Beckward, William L. III.</t>
  </si>
  <si>
    <t>Beckwith, Lisa G.</t>
  </si>
  <si>
    <t>Beckwith, Timyahn T.</t>
  </si>
  <si>
    <t>Becton, Laqueeta C.</t>
  </si>
  <si>
    <t>Begosh, Stephen J.</t>
  </si>
  <si>
    <t>Behanna-Moseley, Sara C.</t>
  </si>
  <si>
    <t>Beharry, Colin A.</t>
  </si>
  <si>
    <t>Behrooz, Cyrus M.</t>
  </si>
  <si>
    <t>Beil, Clark R.</t>
  </si>
  <si>
    <t>Beiter, Leslie C.</t>
  </si>
  <si>
    <t>Bejarano, Oscar J.</t>
  </si>
  <si>
    <t>Bekele, Emwedish</t>
  </si>
  <si>
    <t>Bekele, Sihine</t>
  </si>
  <si>
    <t>Bekit, Asmeret A.</t>
  </si>
  <si>
    <t>Belay, Martha M.</t>
  </si>
  <si>
    <t>Belayneh, Alem T.</t>
  </si>
  <si>
    <t>Belcher, Rose M.</t>
  </si>
  <si>
    <t>Belchere, Patricia H.</t>
  </si>
  <si>
    <t>Belete, Belete G.</t>
  </si>
  <si>
    <t>Belisle, Renee M.</t>
  </si>
  <si>
    <t>Bell, Angeline</t>
  </si>
  <si>
    <t>Bell, Anthony</t>
  </si>
  <si>
    <t>Bell, Charles A.</t>
  </si>
  <si>
    <t>Bell, Clarence A.</t>
  </si>
  <si>
    <t>Bell, David</t>
  </si>
  <si>
    <t>Bell, Debra D.</t>
  </si>
  <si>
    <t>Bell, Janet</t>
  </si>
  <si>
    <t>Bell, Joseph A.</t>
  </si>
  <si>
    <t>Bell, Keven B. SR..</t>
  </si>
  <si>
    <t>Warehouse Assistant Supervisor</t>
  </si>
  <si>
    <t>Bell, Mildred L.</t>
  </si>
  <si>
    <t>Bell, Robert A. JR.</t>
  </si>
  <si>
    <t>Bell, Ruize A. Sr..</t>
  </si>
  <si>
    <t>Bell, Ruth E.</t>
  </si>
  <si>
    <t>Bell, Serena L.</t>
  </si>
  <si>
    <t>Executive Administrative Aide</t>
  </si>
  <si>
    <t>Bellafiore, Vito</t>
  </si>
  <si>
    <t>Bellamy, Joshua J.</t>
  </si>
  <si>
    <t>Bell-Irving, Nathalie C.</t>
  </si>
  <si>
    <t>Bello, Heriberto</t>
  </si>
  <si>
    <t>Bell-Pearson, Ramona M.</t>
  </si>
  <si>
    <t>Assistant Chief Administrative Officer</t>
  </si>
  <si>
    <t>Beltran, Alicia D.</t>
  </si>
  <si>
    <t>Beltre, Luis A.</t>
  </si>
  <si>
    <t>Beltre, Oktobrina</t>
  </si>
  <si>
    <t>Bempah, Kofi</t>
  </si>
  <si>
    <t>Benasayag, Flor Z.</t>
  </si>
  <si>
    <t>Library Associate</t>
  </si>
  <si>
    <t>Bencosme, Anselmo A.</t>
  </si>
  <si>
    <t>Bendit, Veronica P.</t>
  </si>
  <si>
    <t>Bendu, Naa A.</t>
  </si>
  <si>
    <t>Benedict, Scott D.</t>
  </si>
  <si>
    <t>Benham, Heidi A.</t>
  </si>
  <si>
    <t>Benitez, Ana</t>
  </si>
  <si>
    <t>Benitez, Claudia</t>
  </si>
  <si>
    <t>Benitez, Elba A.</t>
  </si>
  <si>
    <t>Benitez, Milagro D.</t>
  </si>
  <si>
    <t>Benjamin, Christine R.</t>
  </si>
  <si>
    <t>Special Public Relationsojects Manager</t>
  </si>
  <si>
    <t>Benjamin, Dawn A.</t>
  </si>
  <si>
    <t>Benjamin, Public Relationsince I.</t>
  </si>
  <si>
    <t>Benjamin, Santosh P.</t>
  </si>
  <si>
    <t>Technologist</t>
  </si>
  <si>
    <t>Benlizar, Orlando N.</t>
  </si>
  <si>
    <t>Benner, Darryl T.</t>
  </si>
  <si>
    <t>Benner, Nancy B.</t>
  </si>
  <si>
    <t>Bennett, Albert S.</t>
  </si>
  <si>
    <t>Bennett, Eileen M.</t>
  </si>
  <si>
    <t>Bennett, Hardy G.</t>
  </si>
  <si>
    <t>Bennett, Mariah D.</t>
  </si>
  <si>
    <t>Bennett, Michael C.</t>
  </si>
  <si>
    <t>Bennett, Raymond S.</t>
  </si>
  <si>
    <t>Bennett, Teresa C.</t>
  </si>
  <si>
    <t>Bennett, Teresa M.</t>
  </si>
  <si>
    <t>Benson, Malia D.</t>
  </si>
  <si>
    <t>Bentham, Aubrey F.</t>
  </si>
  <si>
    <t>Bentley, George W.</t>
  </si>
  <si>
    <t>Benton, Megan E.</t>
  </si>
  <si>
    <t>Berbere, Abebe A.</t>
  </si>
  <si>
    <t>Berch, Olga R.</t>
  </si>
  <si>
    <t>Bereciartu, Carlos F.</t>
  </si>
  <si>
    <t>Bergmann, Erik J.</t>
  </si>
  <si>
    <t>Berk, David A. JR..</t>
  </si>
  <si>
    <t>Berkheimer, David M.</t>
  </si>
  <si>
    <t>Berkoh Asamoah, Evelyn</t>
  </si>
  <si>
    <t>Berlin, Susan S.</t>
  </si>
  <si>
    <t>Berliner, Roger A.</t>
  </si>
  <si>
    <t>Public Relationsesident</t>
  </si>
  <si>
    <t>Bermudez, Enrique A.</t>
  </si>
  <si>
    <t>Bermudez, Sheila M.</t>
  </si>
  <si>
    <t>Bernal, Alex E.</t>
  </si>
  <si>
    <t>Bernal, Denisse</t>
  </si>
  <si>
    <t>Bernard, Anthony</t>
  </si>
  <si>
    <t>Bernard, Carol S.</t>
  </si>
  <si>
    <t>Bernardo, Douglas R.</t>
  </si>
  <si>
    <t>Bernardo, Karen D.</t>
  </si>
  <si>
    <t>Berney, Ahron H.</t>
  </si>
  <si>
    <t>Berney, Heather</t>
  </si>
  <si>
    <t>Bernota, Drew A.</t>
  </si>
  <si>
    <t>Bernstein, Joshua J.</t>
  </si>
  <si>
    <t>Bernstein-Chatalova, Olga</t>
  </si>
  <si>
    <t>Berrios Martinez, Carmen R.</t>
  </si>
  <si>
    <t>Berrios, Rene M.</t>
  </si>
  <si>
    <t>Berrios, Rosa C.</t>
  </si>
  <si>
    <t>Berry, Dominique T.</t>
  </si>
  <si>
    <t>Berry, Heath R.</t>
  </si>
  <si>
    <t>Berry, Kyle J.</t>
  </si>
  <si>
    <t>Berry, Mary J.</t>
  </si>
  <si>
    <t>Berry, Michael B.</t>
  </si>
  <si>
    <t>Berry, Nicholas B.</t>
  </si>
  <si>
    <t>Berry, Shanda L.</t>
  </si>
  <si>
    <t>Berry, Thomas A.</t>
  </si>
  <si>
    <t>Beshir, Kemeria A.</t>
  </si>
  <si>
    <t>Mail Clerk</t>
  </si>
  <si>
    <t>Besiryan, George M.</t>
  </si>
  <si>
    <t>Betaharon, Maurice</t>
  </si>
  <si>
    <t>Betancur, Armando D.</t>
  </si>
  <si>
    <t>Betara-Aliyu, Risquat O.</t>
  </si>
  <si>
    <t>Betsey, Dianne P.</t>
  </si>
  <si>
    <t>Better, Robert JR..</t>
  </si>
  <si>
    <t>Bettis, Tanya S.</t>
  </si>
  <si>
    <t>Telephone Reporting Aide I</t>
  </si>
  <si>
    <t>Bettis, Timothy C.</t>
  </si>
  <si>
    <t>Bevard, Thomi E.</t>
  </si>
  <si>
    <t>Beveridge, Carly E.</t>
  </si>
  <si>
    <t>Librarian I</t>
  </si>
  <si>
    <t>Bezantakos, George L.</t>
  </si>
  <si>
    <t>Bhuiyan, Qamrul I.</t>
  </si>
  <si>
    <t>Bieber, Daniel A.</t>
  </si>
  <si>
    <t>Biedlingmaier, Ryan A.</t>
  </si>
  <si>
    <t>Bierman, Beverley A.</t>
  </si>
  <si>
    <t>Biesecker, Nathan E.</t>
  </si>
  <si>
    <t>Developer Trainee</t>
  </si>
  <si>
    <t>Bigenho, Adam J.</t>
  </si>
  <si>
    <t>Biggins, Brian</t>
  </si>
  <si>
    <t>Biggs, Jeffrey</t>
  </si>
  <si>
    <t>Bigott, Daniela J.</t>
  </si>
  <si>
    <t>Bigott, Rebecca</t>
  </si>
  <si>
    <t>Bilgrami, Khursheed A.</t>
  </si>
  <si>
    <t>Billian, Heather H.</t>
  </si>
  <si>
    <t>Billings, Ernest JR.</t>
  </si>
  <si>
    <t>Billingslea, Clifford G.</t>
  </si>
  <si>
    <t>Bingaman, Donald W.</t>
  </si>
  <si>
    <t>Bingham, Richard A.</t>
  </si>
  <si>
    <t>Bird, Alice M.</t>
  </si>
  <si>
    <t>Birenbaum, Robert J.</t>
  </si>
  <si>
    <t>Birnesser, Donald J.</t>
  </si>
  <si>
    <t>Birney, Jaymie R.</t>
  </si>
  <si>
    <t>Birton, John B. JR.</t>
  </si>
  <si>
    <t>Field Supervisor</t>
  </si>
  <si>
    <t>Bise, James T.</t>
  </si>
  <si>
    <t>Bishop, Audrey S.</t>
  </si>
  <si>
    <t>Bishop, Cheryl C.</t>
  </si>
  <si>
    <t>Bishop, Christopher M.</t>
  </si>
  <si>
    <t>Bishop, Martha A.</t>
  </si>
  <si>
    <t>Bishop, Trent E.</t>
  </si>
  <si>
    <t>Bisrat, Abnet</t>
  </si>
  <si>
    <t>Bista, Gopal</t>
  </si>
  <si>
    <t>Library Assistant II</t>
  </si>
  <si>
    <t>Bitonti, Debra C.</t>
  </si>
  <si>
    <t>Bizjak, Anthony J.</t>
  </si>
  <si>
    <t>Bizjak, Betty A.</t>
  </si>
  <si>
    <t>Black, Amina J.</t>
  </si>
  <si>
    <t>Black, Donald W.</t>
  </si>
  <si>
    <t>Black, Ethline A.</t>
  </si>
  <si>
    <t>Black, Heather R.</t>
  </si>
  <si>
    <t>Black, Isabel L.</t>
  </si>
  <si>
    <t>Black, Lenworth W.</t>
  </si>
  <si>
    <t>Black, Mary M.</t>
  </si>
  <si>
    <t>Black, Sara A.</t>
  </si>
  <si>
    <t>Blackburn, Mark E.</t>
  </si>
  <si>
    <t>Blackman, Donte J.</t>
  </si>
  <si>
    <t>Blackman, Marolyn D.</t>
  </si>
  <si>
    <t>Blackman-Diarra, Gillian</t>
  </si>
  <si>
    <t>Blackstone, Robin M.</t>
  </si>
  <si>
    <t>Blackwell, James</t>
  </si>
  <si>
    <t>Blackwell, Jane M.</t>
  </si>
  <si>
    <t>Blackwell, Yolanda L.</t>
  </si>
  <si>
    <t>Bladen, Stefanie L.</t>
  </si>
  <si>
    <t>Blades, Navette D.</t>
  </si>
  <si>
    <t>Blain, Geoffrey M.</t>
  </si>
  <si>
    <t>Blair, Kevin S.</t>
  </si>
  <si>
    <t>Blair, Renford G.</t>
  </si>
  <si>
    <t>Blair, Teresa A.</t>
  </si>
  <si>
    <t>Blake, Jason D.</t>
  </si>
  <si>
    <t>Blakeley-Ramirez, William D.</t>
  </si>
  <si>
    <t>Blakesley, Brian A.</t>
  </si>
  <si>
    <t>Blalock, Maurice E. JR..</t>
  </si>
  <si>
    <t>Blanco, Ann C.</t>
  </si>
  <si>
    <t>Blankenship, Barry L.</t>
  </si>
  <si>
    <t>Mechanic</t>
  </si>
  <si>
    <t>Blankman, Laura P.</t>
  </si>
  <si>
    <t>Blankson, Reggie K.</t>
  </si>
  <si>
    <t>Security Specialist IV</t>
  </si>
  <si>
    <t>Blansitt, Edward L.</t>
  </si>
  <si>
    <t>Inspector General</t>
  </si>
  <si>
    <t>Blanton, Shereen D.</t>
  </si>
  <si>
    <t>Blare, Rodney E.</t>
  </si>
  <si>
    <t>Bleiberg, Jody L.</t>
  </si>
  <si>
    <t>Blinkhorn, Russell W.</t>
  </si>
  <si>
    <t>Blizzard, James R. IV.</t>
  </si>
  <si>
    <t>Blocher, Tina M.</t>
  </si>
  <si>
    <t>Block, Julie A.</t>
  </si>
  <si>
    <t>Animal Care Attendant</t>
  </si>
  <si>
    <t>Blough, John L.</t>
  </si>
  <si>
    <t>Blount-Williams, Terry</t>
  </si>
  <si>
    <t>Blow, Stacy D.</t>
  </si>
  <si>
    <t>Blumenkrantz, Renee E.</t>
  </si>
  <si>
    <t>Blumenthal, Kendall M.</t>
  </si>
  <si>
    <t>Boahene, Lydia</t>
  </si>
  <si>
    <t>Boardman, Oliver O.</t>
  </si>
  <si>
    <t>Boateng, Emmanuel</t>
  </si>
  <si>
    <t>Bobb, Jennifer S.</t>
  </si>
  <si>
    <t>Bochey, Michael A.</t>
  </si>
  <si>
    <t>Bock, Andrew E.</t>
  </si>
  <si>
    <t>Bock, Janet M.</t>
  </si>
  <si>
    <t>Bogardus, Carolyn D.</t>
  </si>
  <si>
    <t>Senior Librarian</t>
  </si>
  <si>
    <t>Boggs, Travis H.</t>
  </si>
  <si>
    <t>Bogle, Christine D.</t>
  </si>
  <si>
    <t>Bogle, Paul</t>
  </si>
  <si>
    <t>Bohlman, David M. Jr.</t>
  </si>
  <si>
    <t>Bohrer, Christopher M.</t>
  </si>
  <si>
    <t>Bokhari, Shakeel</t>
  </si>
  <si>
    <t>Bokman, Colleen G.</t>
  </si>
  <si>
    <t>Bolat, Rebecca S.</t>
  </si>
  <si>
    <t>Bolden, John H.</t>
  </si>
  <si>
    <t>Bolinger, Kevin E.</t>
  </si>
  <si>
    <t>Bolton, Marian D.</t>
  </si>
  <si>
    <t>Bomba, Thomas J.</t>
  </si>
  <si>
    <t>Bonanno, Mark E.</t>
  </si>
  <si>
    <t>Chief Deputy Director</t>
  </si>
  <si>
    <t>Bonanno, Robert A.</t>
  </si>
  <si>
    <t>Security Officer V</t>
  </si>
  <si>
    <t>Bonato, Kimberly A.</t>
  </si>
  <si>
    <t>Bond, Richard</t>
  </si>
  <si>
    <t>Bond, Tara W.</t>
  </si>
  <si>
    <t>Bond, Todd W.</t>
  </si>
  <si>
    <t>Bond-Mcconnell, Gloria L.</t>
  </si>
  <si>
    <t>Bonilla, Damaris M.</t>
  </si>
  <si>
    <t>Bonilla, Diana</t>
  </si>
  <si>
    <t>Bonilla, Noemy E.</t>
  </si>
  <si>
    <t>Bonner-Tompkins, Elaine T.</t>
  </si>
  <si>
    <t>Bonnin, Barbara A.</t>
  </si>
  <si>
    <t>Bonturi, Nicholas A.</t>
  </si>
  <si>
    <t>Bonturi, Paulo R.</t>
  </si>
  <si>
    <t>Boodhoo, Melinda Y.</t>
  </si>
  <si>
    <t>Booker, Charles C.</t>
  </si>
  <si>
    <t>Booker, H M.</t>
  </si>
  <si>
    <t>Booker, Jennifer N.</t>
  </si>
  <si>
    <t>Boone, Nicholas D.</t>
  </si>
  <si>
    <t>Boone-Miller, Melissa R.</t>
  </si>
  <si>
    <t>Gain Sharing Coordinator</t>
  </si>
  <si>
    <t>Booth, Keith E.</t>
  </si>
  <si>
    <t>Borawski, Christopher J.</t>
  </si>
  <si>
    <t>Borchardt, David O.</t>
  </si>
  <si>
    <t>Bordini, Richard P.</t>
  </si>
  <si>
    <t>Borge, Kevin D.</t>
  </si>
  <si>
    <t>Borisow, Rosemarie</t>
  </si>
  <si>
    <t>Bork, John G.</t>
  </si>
  <si>
    <t>Boronat de Gomes, Estela M.</t>
  </si>
  <si>
    <t>Borowski, John J.</t>
  </si>
  <si>
    <t>Borris, APublic Relationsil Y.</t>
  </si>
  <si>
    <t>Borrok, Roxanne L.</t>
  </si>
  <si>
    <t>Staff Psychologist</t>
  </si>
  <si>
    <t>Borschuk, Eugenia C.</t>
  </si>
  <si>
    <t>Boru, Mohammed A.</t>
  </si>
  <si>
    <t>Electrician II</t>
  </si>
  <si>
    <t>Bosin, Rhona M.</t>
  </si>
  <si>
    <t>Bosley, Marshall C.</t>
  </si>
  <si>
    <t>Background Screening Specialist</t>
  </si>
  <si>
    <t>Boss, Alvin V.</t>
  </si>
  <si>
    <t>Bossi, Andrew D.</t>
  </si>
  <si>
    <t>Bost, Dwayne</t>
  </si>
  <si>
    <t>Boswell, Risa A.</t>
  </si>
  <si>
    <t>Welfare Caseworker</t>
  </si>
  <si>
    <t>Botchway, Brenda J.</t>
  </si>
  <si>
    <t>Nurse Manager</t>
  </si>
  <si>
    <t>Boti Bigore, Auguste T.</t>
  </si>
  <si>
    <t>Boucher, Kathleen M.</t>
  </si>
  <si>
    <t>Bouhafa, Salima</t>
  </si>
  <si>
    <t>Bouknight, Royce A.</t>
  </si>
  <si>
    <t>Boulandi, Awoda M.</t>
  </si>
  <si>
    <t>Boumel, Margaret J.</t>
  </si>
  <si>
    <t>Bourne, Jeffrey A.</t>
  </si>
  <si>
    <t>Bourque, Tracie K.</t>
  </si>
  <si>
    <t>Boursiquot, Michael E.</t>
  </si>
  <si>
    <t>Bouton, Wade R.</t>
  </si>
  <si>
    <t>Bowen, Donald P. Jr..</t>
  </si>
  <si>
    <t>Bowen, Gloria</t>
  </si>
  <si>
    <t>Bower, Brandon</t>
  </si>
  <si>
    <t>Bower, Katherine M.</t>
  </si>
  <si>
    <t>Bower, Lennea R.</t>
  </si>
  <si>
    <t>Bower-Norris, Brady L.</t>
  </si>
  <si>
    <t>Bowers, Kawon D.</t>
  </si>
  <si>
    <t>Bowers, Sam T.</t>
  </si>
  <si>
    <t>Bowie, Russell</t>
  </si>
  <si>
    <t>Bowles, Catherine S.</t>
  </si>
  <si>
    <t>Bowles, Tammy L.</t>
  </si>
  <si>
    <t>Bowley, Roxann R.</t>
  </si>
  <si>
    <t>Bowman, Amiri K.</t>
  </si>
  <si>
    <t>Bowman, Anthony J.</t>
  </si>
  <si>
    <t>Bowman, Michael S.</t>
  </si>
  <si>
    <t>Bowring, Esther R.</t>
  </si>
  <si>
    <t>Bowser, Erick D.</t>
  </si>
  <si>
    <t>Bowser, Theodore A.</t>
  </si>
  <si>
    <t>Boyce, Aaron K.</t>
  </si>
  <si>
    <t>Boyce, David G.</t>
  </si>
  <si>
    <t>Warehouse Equipment Operator</t>
  </si>
  <si>
    <t>Boyce, Emma M.</t>
  </si>
  <si>
    <t>Boyce, George J.</t>
  </si>
  <si>
    <t>Boyd, Albani D.</t>
  </si>
  <si>
    <t>Boyd, Alvin B.</t>
  </si>
  <si>
    <t>Building Services Inspector</t>
  </si>
  <si>
    <t>Boyd, Cynthia K.</t>
  </si>
  <si>
    <t>Boyd, Don J.</t>
  </si>
  <si>
    <t>Boyd, Julie C.</t>
  </si>
  <si>
    <t>Boyd, Lynn J.</t>
  </si>
  <si>
    <t>Boyd, Morgan A.</t>
  </si>
  <si>
    <t>Boyd, Peyton J.</t>
  </si>
  <si>
    <t>Boyd, Taylor M.</t>
  </si>
  <si>
    <t>Boyer, Steven C.</t>
  </si>
  <si>
    <t>Boylan, Jason M.</t>
  </si>
  <si>
    <t>Boyle, Daniel J.</t>
  </si>
  <si>
    <t>Boyle, Kelleen B.</t>
  </si>
  <si>
    <t>Environmental Services</t>
  </si>
  <si>
    <t>Boynton, Gale L.</t>
  </si>
  <si>
    <t>Boynton, Jon B.</t>
  </si>
  <si>
    <t>Bradley, Kyle A.</t>
  </si>
  <si>
    <t>Bradley, Lorena A.</t>
  </si>
  <si>
    <t>Bradshaw, Laura P.</t>
  </si>
  <si>
    <t>Brady, Anita K.</t>
  </si>
  <si>
    <t>Brady, James M.</t>
  </si>
  <si>
    <t>Brady, Michael J.</t>
  </si>
  <si>
    <t>Bragunier, Scott</t>
  </si>
  <si>
    <t>Brake, Robert L.</t>
  </si>
  <si>
    <t>Branch, Aaron M.</t>
  </si>
  <si>
    <t>Branch, Diarra E.</t>
  </si>
  <si>
    <t>Branch, Trevis</t>
  </si>
  <si>
    <t>Brand, Linda A.</t>
  </si>
  <si>
    <t>Brandt, Daniel H.</t>
  </si>
  <si>
    <t>Branick, David M.</t>
  </si>
  <si>
    <t>Brannen, Brock M.</t>
  </si>
  <si>
    <t>Brannum, Joe L.</t>
  </si>
  <si>
    <t>Branson, Cherri L.</t>
  </si>
  <si>
    <t>Director Public Relationsocurement</t>
  </si>
  <si>
    <t>Brant, Jason A.</t>
  </si>
  <si>
    <t>Branthover, Neal J.</t>
  </si>
  <si>
    <t>Braun, Christian E.</t>
  </si>
  <si>
    <t>Braun, David G.</t>
  </si>
  <si>
    <t>Breaux, Jennifer G.</t>
  </si>
  <si>
    <t>Senior Forensic Scientist</t>
  </si>
  <si>
    <t>Breazeale, Brandon L.</t>
  </si>
  <si>
    <t>Brecher, Sandra L.</t>
  </si>
  <si>
    <t>Breckenridge, Donna R.</t>
  </si>
  <si>
    <t>Breckenridge, Jack C.</t>
  </si>
  <si>
    <t>Breckenridge, Samuel W. Jr.</t>
  </si>
  <si>
    <t>Breland, Ramon L. Sr.</t>
  </si>
  <si>
    <t>Breneman, Jamie A.</t>
  </si>
  <si>
    <t>Brennan, Lisa S.</t>
  </si>
  <si>
    <t>Brennan, Michael J.</t>
  </si>
  <si>
    <t>Brennan, Sean M.</t>
  </si>
  <si>
    <t>Brennan, Shawn M.</t>
  </si>
  <si>
    <t>Brennan, Thomas J.</t>
  </si>
  <si>
    <t>Brennan, Trinity E.</t>
  </si>
  <si>
    <t>Brenneman, Cynthia L.</t>
  </si>
  <si>
    <t>Brenneman, Fran</t>
  </si>
  <si>
    <t>Brenner, Ann C.</t>
  </si>
  <si>
    <t>Brenner, Melanie A.</t>
  </si>
  <si>
    <t>Brenner, Troy M.</t>
  </si>
  <si>
    <t>Brent-Cole, Brenda J.</t>
  </si>
  <si>
    <t>Breslin, Ashley M.</t>
  </si>
  <si>
    <t>Brew, Frederick</t>
  </si>
  <si>
    <t>Brewbaker, Willis E. JR..</t>
  </si>
  <si>
    <t>Brewer, Catherine D.</t>
  </si>
  <si>
    <t>Brewer, Jeffrey M.</t>
  </si>
  <si>
    <t>Brewster, Tamarra J.</t>
  </si>
  <si>
    <t>Brian, Elizabeth M.</t>
  </si>
  <si>
    <t>Brickhouse, Deborah J.</t>
  </si>
  <si>
    <t>Brickles, Michael D.</t>
  </si>
  <si>
    <t>Bridges, Dareon J.</t>
  </si>
  <si>
    <t>Briggs, Benjamin P.</t>
  </si>
  <si>
    <t>Briggs, Charles C.</t>
  </si>
  <si>
    <t>Briggs, Rollins K.</t>
  </si>
  <si>
    <t>Bright, Jannie E.</t>
  </si>
  <si>
    <t>Bright, Paul H.</t>
  </si>
  <si>
    <t>Brighton, Benjamin G.</t>
  </si>
  <si>
    <t>Brisbane, Manesa R.</t>
  </si>
  <si>
    <t>Briscoe, Alexa A.</t>
  </si>
  <si>
    <t>Briscoe, David R.</t>
  </si>
  <si>
    <t>Britto, Crystel R.</t>
  </si>
  <si>
    <t>Britto, Tiago R.</t>
  </si>
  <si>
    <t>Britton, Gary</t>
  </si>
  <si>
    <t>Security Records Technician</t>
  </si>
  <si>
    <t>Britton, LaMonica N.</t>
  </si>
  <si>
    <t>Britton, Terence M.</t>
  </si>
  <si>
    <t>Broadwater, Gerald A.</t>
  </si>
  <si>
    <t>Broadwater, Michael J.</t>
  </si>
  <si>
    <t>Brobbey-Mensah, Ama</t>
  </si>
  <si>
    <t>Broberg, Margaret J.</t>
  </si>
  <si>
    <t>Brock, Angela A.</t>
  </si>
  <si>
    <t>Brock, Tisa L.</t>
  </si>
  <si>
    <t>Brodie, Mattie B.</t>
  </si>
  <si>
    <t>Building Services Supervisor</t>
  </si>
  <si>
    <t>Brody, Laurie</t>
  </si>
  <si>
    <t>Brogden, Yvette S.</t>
  </si>
  <si>
    <t>Broglie, William F.</t>
  </si>
  <si>
    <t>Bromley, Lisa M.</t>
  </si>
  <si>
    <t>Bromley, Owen M.</t>
  </si>
  <si>
    <t>Bronson, Darryl A.</t>
  </si>
  <si>
    <t>Brooks, Akil S.</t>
  </si>
  <si>
    <t>Brooks, Charles J.</t>
  </si>
  <si>
    <t>Brooks, Eric T.</t>
  </si>
  <si>
    <t>Brooks, Keith D.</t>
  </si>
  <si>
    <t>Brooks, Monica S.</t>
  </si>
  <si>
    <t>Brooks, Nancy L.</t>
  </si>
  <si>
    <t>Brooks, Ryan</t>
  </si>
  <si>
    <t>Brooks, Scott A.</t>
  </si>
  <si>
    <t>Brooks, Terrilyn E.</t>
  </si>
  <si>
    <t>Brooks, Tiffany N.</t>
  </si>
  <si>
    <t>Analytics</t>
  </si>
  <si>
    <t>Data Science Technician</t>
  </si>
  <si>
    <t>Brooks, Twana Y.</t>
  </si>
  <si>
    <t>Brooks-Taylor, Lynette</t>
  </si>
  <si>
    <t>Brophy, Frank J.</t>
  </si>
  <si>
    <t>Brossart, Stephen L.</t>
  </si>
  <si>
    <t>Brothers, Stuart W.</t>
  </si>
  <si>
    <t>Brough, Mary T.</t>
  </si>
  <si>
    <t>Brower, Julee A.</t>
  </si>
  <si>
    <t>Brower, Philip A.</t>
  </si>
  <si>
    <t>Brown, Aisha A.</t>
  </si>
  <si>
    <t>Security Specialist II</t>
  </si>
  <si>
    <t>Brown, Andre E. Jr.</t>
  </si>
  <si>
    <t>Brown, Anne E.</t>
  </si>
  <si>
    <t>Deputy Clerk Executive</t>
  </si>
  <si>
    <t>Brown, Anthony A.</t>
  </si>
  <si>
    <t>Brown, Anthony T.</t>
  </si>
  <si>
    <t>Brown, Brenda A.</t>
  </si>
  <si>
    <t>Brown, Carol C.</t>
  </si>
  <si>
    <t>Brown, Christina A.</t>
  </si>
  <si>
    <t>Brown, Christina E.</t>
  </si>
  <si>
    <t>Brown, Christopher T.</t>
  </si>
  <si>
    <t>Brown, Colleen P.</t>
  </si>
  <si>
    <t>Brown, D.Greyson</t>
  </si>
  <si>
    <t>Brown, Dante</t>
  </si>
  <si>
    <t>Brown, David L.</t>
  </si>
  <si>
    <t>Brown, David R.</t>
  </si>
  <si>
    <t>Brown, Deborah J.</t>
  </si>
  <si>
    <t>Brown, Demetris A.</t>
  </si>
  <si>
    <t>Brown, Detrice R.</t>
  </si>
  <si>
    <t>Brown, Ellen M.</t>
  </si>
  <si>
    <t>Brown, Eric S.</t>
  </si>
  <si>
    <t>Brown, Erskine J. Jr..</t>
  </si>
  <si>
    <t>Brown, Gregory T.</t>
  </si>
  <si>
    <t>Brown, Jameka T.</t>
  </si>
  <si>
    <t>Brown, James N.</t>
  </si>
  <si>
    <t>Brown, James W.</t>
  </si>
  <si>
    <t>Depot Supply Coordinator</t>
  </si>
  <si>
    <t>Brown, Jeffrey D.</t>
  </si>
  <si>
    <t>Brown, Jeffrey R.</t>
  </si>
  <si>
    <t>Brown, Jeremy J.</t>
  </si>
  <si>
    <t>Brown, Joseph L.</t>
  </si>
  <si>
    <t>Brown, Justin R.</t>
  </si>
  <si>
    <t>Public Relationsogram Aide</t>
  </si>
  <si>
    <t>Brown, Justin T.</t>
  </si>
  <si>
    <t>Brown, Kendall J.</t>
  </si>
  <si>
    <t>Brown, Kevin B.</t>
  </si>
  <si>
    <t>Brown, Kim E.</t>
  </si>
  <si>
    <t>Brown, Lisa J.</t>
  </si>
  <si>
    <t>Brown, Magda C.</t>
  </si>
  <si>
    <t>Brown, Maria D.</t>
  </si>
  <si>
    <t>Brown, Marilyn J.</t>
  </si>
  <si>
    <t>Brown, Michael C.</t>
  </si>
  <si>
    <t>Public Relationsocurement Specialist IV</t>
  </si>
  <si>
    <t>Brown, Michael R.</t>
  </si>
  <si>
    <t>Brown, Mikhail A.</t>
  </si>
  <si>
    <t>Brown, Milton L.</t>
  </si>
  <si>
    <t>Brown, Mirtha E.</t>
  </si>
  <si>
    <t>Brown, Niesha D.</t>
  </si>
  <si>
    <t>Brown, Pamela L.</t>
  </si>
  <si>
    <t>Brown, Pamela M.</t>
  </si>
  <si>
    <t>Brown, Public Relationsiscilla P.</t>
  </si>
  <si>
    <t>Brown, Richard A.</t>
  </si>
  <si>
    <t>Brown, Richard S.</t>
  </si>
  <si>
    <t>Brown, Robert W.</t>
  </si>
  <si>
    <t>Brown, Rodney A.</t>
  </si>
  <si>
    <t>Brown, Rodney R.</t>
  </si>
  <si>
    <t>Brown, Ronald R.</t>
  </si>
  <si>
    <t>Brown, Samuel L.</t>
  </si>
  <si>
    <t>Brown, Scott B.</t>
  </si>
  <si>
    <t>Brown, Shantell L.</t>
  </si>
  <si>
    <t>Brown, Stevens T.</t>
  </si>
  <si>
    <t>Brown, Tim W.</t>
  </si>
  <si>
    <t>Brown, Todd</t>
  </si>
  <si>
    <t>Brown, Tomeka E.</t>
  </si>
  <si>
    <t>Brown, Tracy J.</t>
  </si>
  <si>
    <t>Brown, Travis D.</t>
  </si>
  <si>
    <t>Brown, Wanda M.</t>
  </si>
  <si>
    <t>Brown, William L.</t>
  </si>
  <si>
    <t>Browne, Brian T.</t>
  </si>
  <si>
    <t>Browne, Jacqueline M.</t>
  </si>
  <si>
    <t>Browne, Steven W.</t>
  </si>
  <si>
    <t>Browning, Douglas L.</t>
  </si>
  <si>
    <t>Senior Emergency Communications Specialist</t>
  </si>
  <si>
    <t>Browning, Ivan J.</t>
  </si>
  <si>
    <t>Browning, Scott D.</t>
  </si>
  <si>
    <t>Browning, Susan V.</t>
  </si>
  <si>
    <t>Broyles, Jeffrey E.</t>
  </si>
  <si>
    <t>Brubacher, Keith R.</t>
  </si>
  <si>
    <t>Brubaker, Nathaniel</t>
  </si>
  <si>
    <t>Bruce, Cathy A.</t>
  </si>
  <si>
    <t>Brucker, Jodi F.</t>
  </si>
  <si>
    <t>Bruen, Michael J.</t>
  </si>
  <si>
    <t>Audiovisual Public Relationsoduction Specialist</t>
  </si>
  <si>
    <t>Brunetto, Odile</t>
  </si>
  <si>
    <t>Brunetto, Richard P.</t>
  </si>
  <si>
    <t>Brunhart-Wiggins, Susanne M.</t>
  </si>
  <si>
    <t>Brunk, Anne L.</t>
  </si>
  <si>
    <t>Brunson, Antoinette</t>
  </si>
  <si>
    <t>Brush, Richard R.</t>
  </si>
  <si>
    <t>Bruskin-Gambrell, Denise E.</t>
  </si>
  <si>
    <t>Bruzee, Elizabeth W.</t>
  </si>
  <si>
    <t>Bryan, Sean P.</t>
  </si>
  <si>
    <t>Bryant, Gregory M.</t>
  </si>
  <si>
    <t>District Supervisor</t>
  </si>
  <si>
    <t>Bryant, Jennifer R.</t>
  </si>
  <si>
    <t>Bryant, Joyce R.</t>
  </si>
  <si>
    <t>Bryant, Kimberly R.</t>
  </si>
  <si>
    <t>Bryant, Linsey L.</t>
  </si>
  <si>
    <t>Bryant, Stephanie L.</t>
  </si>
  <si>
    <t>Legislative Analyst III</t>
  </si>
  <si>
    <t>Bryant, Thomas H. III.</t>
  </si>
  <si>
    <t>Bryant, Tommy L.</t>
  </si>
  <si>
    <t>Bryant, William P. III.</t>
  </si>
  <si>
    <t>Bryant, Wister T.</t>
  </si>
  <si>
    <t>Bubar, Patrice M.</t>
  </si>
  <si>
    <t>Bubel, Charles L.</t>
  </si>
  <si>
    <t>Senior Transit Information Systems Technician</t>
  </si>
  <si>
    <t>Buchanan, Edward J.</t>
  </si>
  <si>
    <t>Records Supervisor</t>
  </si>
  <si>
    <t>Bucheimer, Michael P.</t>
  </si>
  <si>
    <t>Buchholz, Scott</t>
  </si>
  <si>
    <t>Buck, Patricia L.</t>
  </si>
  <si>
    <t>Buckland, Victoria J.</t>
  </si>
  <si>
    <t>Buckle, Vernon N.</t>
  </si>
  <si>
    <t>Buckley, Angela M.</t>
  </si>
  <si>
    <t>Buckley, Daniel J.</t>
  </si>
  <si>
    <t>Buckley, Darcy B.</t>
  </si>
  <si>
    <t>Public Administration Associate</t>
  </si>
  <si>
    <t>Buckley, Derrick S.</t>
  </si>
  <si>
    <t>Buckley, Jennifer L.</t>
  </si>
  <si>
    <t>Buckley, John R. II.</t>
  </si>
  <si>
    <t>Buckley, Tyler J.</t>
  </si>
  <si>
    <t>Buckmaster, Thomas M.</t>
  </si>
  <si>
    <t>Buddle, Jeffrey D.</t>
  </si>
  <si>
    <t>Budzenski, William J.</t>
  </si>
  <si>
    <t>Budziszewski, Cathy P.</t>
  </si>
  <si>
    <t>Buell, Joseph W. JR.</t>
  </si>
  <si>
    <t>Buhl, James T.</t>
  </si>
  <si>
    <t>Buhl, Jason A.</t>
  </si>
  <si>
    <t>Bui, Lan T.</t>
  </si>
  <si>
    <t>Buie, Quinten V.</t>
  </si>
  <si>
    <t>Bullard-Vinson, Victoria</t>
  </si>
  <si>
    <t>Bullock, Brandon A.</t>
  </si>
  <si>
    <t>Bulluck, Derick E.</t>
  </si>
  <si>
    <t>Bumgarner, Neal A.</t>
  </si>
  <si>
    <t>Bundy, Ricardo D.</t>
  </si>
  <si>
    <t>Bunge, Dana L.</t>
  </si>
  <si>
    <t>Bunge, Jeffrey A.</t>
  </si>
  <si>
    <t>Bunting, Eric T.</t>
  </si>
  <si>
    <t>Buono, Heather M.</t>
  </si>
  <si>
    <t>Burch, David R.</t>
  </si>
  <si>
    <t>Burdette, Janita L.</t>
  </si>
  <si>
    <t>Paralegal Specialist</t>
  </si>
  <si>
    <t>Burdette, Paul G.</t>
  </si>
  <si>
    <t>Burger, David T.</t>
  </si>
  <si>
    <t>Burgess, Joseph M.</t>
  </si>
  <si>
    <t>Burgess, Michael P.</t>
  </si>
  <si>
    <t>Burgos, Gladis M.</t>
  </si>
  <si>
    <t>Burhoe, Mark B.</t>
  </si>
  <si>
    <t>Burke, Dana L.</t>
  </si>
  <si>
    <t>Burke, Donna M.</t>
  </si>
  <si>
    <t>Burke, John A.</t>
  </si>
  <si>
    <t>Emergency Management Specialist II</t>
  </si>
  <si>
    <t>Burke, Marcel A.</t>
  </si>
  <si>
    <t>Burke, Sandra K.</t>
  </si>
  <si>
    <t>Burkett, Jason A.</t>
  </si>
  <si>
    <t>Burkhammer, Michele</t>
  </si>
  <si>
    <t>Burley, Grace D.</t>
  </si>
  <si>
    <t>Engineer Technician II</t>
  </si>
  <si>
    <t>Burley, Jacob A.</t>
  </si>
  <si>
    <t>Burnett, Daniel W.</t>
  </si>
  <si>
    <t>Burnham, Dave D.</t>
  </si>
  <si>
    <t>Burnhill, Roseline M.</t>
  </si>
  <si>
    <t>Burns, Keith A.</t>
  </si>
  <si>
    <t>Burns, Kevin</t>
  </si>
  <si>
    <t>Burns, Mathew J.</t>
  </si>
  <si>
    <t>Burns, Timothy A.</t>
  </si>
  <si>
    <t>Burr, Caitlin S.</t>
  </si>
  <si>
    <t>Burrell, Clifton J.</t>
  </si>
  <si>
    <t>Analyst</t>
  </si>
  <si>
    <t>Burrell, Ernie R.</t>
  </si>
  <si>
    <t>Burris, Lucrezia D.</t>
  </si>
  <si>
    <t>Burroughs, Wayne S.</t>
  </si>
  <si>
    <t>Burton, Eve N.</t>
  </si>
  <si>
    <t>Bush, Geoffery M.</t>
  </si>
  <si>
    <t>Bush, Joe N. Jr..</t>
  </si>
  <si>
    <t>Bush, Nathan D.</t>
  </si>
  <si>
    <t>Bushee, Adam E.</t>
  </si>
  <si>
    <t>Bushell, Sarah E.</t>
  </si>
  <si>
    <t>Buss, Richard P.</t>
  </si>
  <si>
    <t>Bustamante, Magin B. JR.</t>
  </si>
  <si>
    <t>Buster, Morris L.</t>
  </si>
  <si>
    <t>Butler, Andrae L.</t>
  </si>
  <si>
    <t>Butler, Antwan L.</t>
  </si>
  <si>
    <t>Repairer</t>
  </si>
  <si>
    <t>Butler, Charles G.</t>
  </si>
  <si>
    <t>Butler, Clayton E.</t>
  </si>
  <si>
    <t>Butler, Cynthia D.</t>
  </si>
  <si>
    <t>Butler, Edwin R.</t>
  </si>
  <si>
    <t>Butler, Lakeesha S.</t>
  </si>
  <si>
    <t>Butler, Mitchell J.</t>
  </si>
  <si>
    <t>Butler, Phillip</t>
  </si>
  <si>
    <t>Butler, Sasha Y.</t>
  </si>
  <si>
    <t>Butler, Shinkino I. Sr..</t>
  </si>
  <si>
    <t>Butler, Tania D.</t>
  </si>
  <si>
    <t>Butler, Teresa L.</t>
  </si>
  <si>
    <t>Butler, Zachary C.</t>
  </si>
  <si>
    <t>Butsch, Alan L.</t>
  </si>
  <si>
    <t>Butterworth, Jeffery C.</t>
  </si>
  <si>
    <t>Buttrey, Zachary T.</t>
  </si>
  <si>
    <t>Butts, Ronald A.</t>
  </si>
  <si>
    <t>Buxton, John B.</t>
  </si>
  <si>
    <t>Buxton, Siatta J.</t>
  </si>
  <si>
    <t>Byers, Jennifer J.</t>
  </si>
  <si>
    <t>Byrams, Michael</t>
  </si>
  <si>
    <t>Byrd, Andrew B.</t>
  </si>
  <si>
    <t>Byrd, Brian L.</t>
  </si>
  <si>
    <t>Byrd, Gwendolyn</t>
  </si>
  <si>
    <t>Byrd, Lavonia N.</t>
  </si>
  <si>
    <t>Byrd, Nakengi C.</t>
  </si>
  <si>
    <t>Byrum, Carmen A.</t>
  </si>
  <si>
    <t>Cabello, Arnulfo P.</t>
  </si>
  <si>
    <t>Cabello, Nadja S.</t>
  </si>
  <si>
    <t>Cabellon, Angela L.</t>
  </si>
  <si>
    <t>Public Relationsogram Manager - Sr II</t>
  </si>
  <si>
    <t>Cabrera, Gabriel A.</t>
  </si>
  <si>
    <t>Cabrera, Jafet</t>
  </si>
  <si>
    <t>Cabrera, Manuel A.</t>
  </si>
  <si>
    <t>Cabrera, Mona</t>
  </si>
  <si>
    <t>Cabrera, Ricardo</t>
  </si>
  <si>
    <t>Caceres, Adolfo J.</t>
  </si>
  <si>
    <t>Caceres, Raul E.</t>
  </si>
  <si>
    <t>Cacopardo, Peter</t>
  </si>
  <si>
    <t>Cade, Wayne D.</t>
  </si>
  <si>
    <t>Cadigan, Christopher</t>
  </si>
  <si>
    <t>Cadigan, Michele</t>
  </si>
  <si>
    <t>Cafarelli, Michael A.</t>
  </si>
  <si>
    <t>Transit Services Supervisor</t>
  </si>
  <si>
    <t>Caffes, Jean F.</t>
  </si>
  <si>
    <t>Cager, Lawrence C. Jr.</t>
  </si>
  <si>
    <t>Cahill, James L.</t>
  </si>
  <si>
    <t>Calafos, Michael W.</t>
  </si>
  <si>
    <t>Calantonio, Christina A.</t>
  </si>
  <si>
    <t>Director 1</t>
  </si>
  <si>
    <t>Calcara, Kristine V.</t>
  </si>
  <si>
    <t>Caldas, Alex</t>
  </si>
  <si>
    <t>Caldas, Jesus J.</t>
  </si>
  <si>
    <t>Calderon, Ana M.</t>
  </si>
  <si>
    <t>Calderon, Boris S.</t>
  </si>
  <si>
    <t>Senior Engineer Technician</t>
  </si>
  <si>
    <t>Calderon, Fritz A.</t>
  </si>
  <si>
    <t>Calderon, Gina M.</t>
  </si>
  <si>
    <t>Caldo, William J. Jr.</t>
  </si>
  <si>
    <t>Caldwell, Lawrence E. II.</t>
  </si>
  <si>
    <t>Calero, Ada O.</t>
  </si>
  <si>
    <t>Calero, Carolinne</t>
  </si>
  <si>
    <t>Calero, Manuel E. JR..</t>
  </si>
  <si>
    <t>Calixte, Julio</t>
  </si>
  <si>
    <t>Call, Donald E.</t>
  </si>
  <si>
    <t>Callahan, Derek E.</t>
  </si>
  <si>
    <t>Callan, Michael B.</t>
  </si>
  <si>
    <t>Callaway, Joseph R.</t>
  </si>
  <si>
    <t>Callaway, Marguerite A.</t>
  </si>
  <si>
    <t>Calloway, Bill R. Jr.</t>
  </si>
  <si>
    <t>Calvert, Norma B.</t>
  </si>
  <si>
    <t>Calvo, Cesar A.</t>
  </si>
  <si>
    <t>Calvo, Rina S.</t>
  </si>
  <si>
    <t>Calvo, Soledad</t>
  </si>
  <si>
    <t>Camaya, Ramon B.</t>
  </si>
  <si>
    <t>Cambric, Mervin V. Jr.</t>
  </si>
  <si>
    <t>Camera, Jeffrey A.</t>
  </si>
  <si>
    <t>Cameron, John S.</t>
  </si>
  <si>
    <t>Cameron, Timothy W.</t>
  </si>
  <si>
    <t>Cameron-McDougal, Desiree Y.</t>
  </si>
  <si>
    <t>Cammarata, William J.</t>
  </si>
  <si>
    <t>Camp, Peter W.</t>
  </si>
  <si>
    <t>Campbell, Christian R.</t>
  </si>
  <si>
    <t>Campbell, Daniel J.</t>
  </si>
  <si>
    <t>Campbell, Deborah K.</t>
  </si>
  <si>
    <t>Campbell, Douglas A.</t>
  </si>
  <si>
    <t>Campbell, James A.</t>
  </si>
  <si>
    <t>Campbell, Keith E.</t>
  </si>
  <si>
    <t>Campbell, Lauren D.</t>
  </si>
  <si>
    <t>Campbell, Nathaniel G.</t>
  </si>
  <si>
    <t>Campbell, Perla V.</t>
  </si>
  <si>
    <t>Campbell, Rodney W. JR.</t>
  </si>
  <si>
    <t>Campfield, Ronald</t>
  </si>
  <si>
    <t>Campos, Humberto R.</t>
  </si>
  <si>
    <t>Campos, Johnny P.</t>
  </si>
  <si>
    <t>Campos, Maury</t>
  </si>
  <si>
    <t>Camposano, Thomas V.</t>
  </si>
  <si>
    <t>Canaday, Lisa D.</t>
  </si>
  <si>
    <t>Canales, Claudia M.</t>
  </si>
  <si>
    <t>Administrative Assistant to the County Executive</t>
  </si>
  <si>
    <t>Canas, Josue O.</t>
  </si>
  <si>
    <t>Cannon, Jarele A.</t>
  </si>
  <si>
    <t>Cano, Carlos P.</t>
  </si>
  <si>
    <t>Cano, Pablo A.</t>
  </si>
  <si>
    <t>Cao, Katherine N.</t>
  </si>
  <si>
    <t>Capalupo, Paris C.</t>
  </si>
  <si>
    <t>Caplan, Harriet L.</t>
  </si>
  <si>
    <t>Caplan, Shelley B.</t>
  </si>
  <si>
    <t>Capobianco, Susana I.</t>
  </si>
  <si>
    <t>Capps, Alexander J.</t>
  </si>
  <si>
    <t>Carafano, Charles</t>
  </si>
  <si>
    <t>Carbonell, Ruth L.</t>
  </si>
  <si>
    <t>Cardenas, Raul L.</t>
  </si>
  <si>
    <t>Cardona, Louis P.</t>
  </si>
  <si>
    <t>Cardwell, Nicole D.</t>
  </si>
  <si>
    <t>Careaga, Luis F.</t>
  </si>
  <si>
    <t>Careaga, Rosario A.</t>
  </si>
  <si>
    <t>Carew, Harry</t>
  </si>
  <si>
    <t>Carew, Jason A.</t>
  </si>
  <si>
    <t>Carew, Shaun M.</t>
  </si>
  <si>
    <t>Carey, Dana C.</t>
  </si>
  <si>
    <t>Carey, William C.</t>
  </si>
  <si>
    <t>Carin, Michael</t>
  </si>
  <si>
    <t>Carlin, Thomas G.</t>
  </si>
  <si>
    <t>Carlin, Thomas J.</t>
  </si>
  <si>
    <t>Carlisle III, James M.</t>
  </si>
  <si>
    <t>Carlson, James J.</t>
  </si>
  <si>
    <t>Carmello, Chris</t>
  </si>
  <si>
    <t>Carmody, Kevin T.</t>
  </si>
  <si>
    <t>Carmona, Jorge M.</t>
  </si>
  <si>
    <t>Carmona-Padilla, Salvador</t>
  </si>
  <si>
    <t>Carney, Paula J.</t>
  </si>
  <si>
    <t>Code Enforcement Inspector II</t>
  </si>
  <si>
    <t>Carnota-Cohen, Lidia R.</t>
  </si>
  <si>
    <t>Medical Doctor III - Psychiatrist</t>
  </si>
  <si>
    <t>Caro, Erlinda T.</t>
  </si>
  <si>
    <t>Board of Elections</t>
  </si>
  <si>
    <t>Carpenter, Daniel C.</t>
  </si>
  <si>
    <t>Carpenter, Deborah M.</t>
  </si>
  <si>
    <t>Carpenter, James J.</t>
  </si>
  <si>
    <t>Carpio, Brian V.</t>
  </si>
  <si>
    <t>Carr, Douglas M.</t>
  </si>
  <si>
    <t>Carr, Kyna Y.</t>
  </si>
  <si>
    <t>Carr, Richard L.</t>
  </si>
  <si>
    <t>Carr, Robert J.</t>
  </si>
  <si>
    <t>Carranza, Lauren F.</t>
  </si>
  <si>
    <t>Carretero, Silvia</t>
  </si>
  <si>
    <t>Carrigan, Matthew J.</t>
  </si>
  <si>
    <t>Carrillo, Carla J.</t>
  </si>
  <si>
    <t>Carrillo, Cynthia C.</t>
  </si>
  <si>
    <t>Carrington, Gregory</t>
  </si>
  <si>
    <t>Carrio Westby, Daedra</t>
  </si>
  <si>
    <t>Carrizosa, Natalia</t>
  </si>
  <si>
    <t>Carroll, Francine T.</t>
  </si>
  <si>
    <t>Carroll, Joseph C.</t>
  </si>
  <si>
    <t>Carroll, Kevin J. Jr..</t>
  </si>
  <si>
    <t>Carroll, Laura L.</t>
  </si>
  <si>
    <t>Carroll, Sean P.</t>
  </si>
  <si>
    <t>Carroll, Timothy E. Sr.</t>
  </si>
  <si>
    <t>Carson, Craig T.</t>
  </si>
  <si>
    <t>Carson, Patricia A.</t>
  </si>
  <si>
    <t>Carson, Seth M.</t>
  </si>
  <si>
    <t>Carson, Theresa J.</t>
  </si>
  <si>
    <t>Cartagena, Sonia L.</t>
  </si>
  <si>
    <t>Carter, Brett J.</t>
  </si>
  <si>
    <t>Carter, DaRon B.</t>
  </si>
  <si>
    <t>Carter, Darren W.</t>
  </si>
  <si>
    <t>Carter, David C.</t>
  </si>
  <si>
    <t>Carter, David L.</t>
  </si>
  <si>
    <t>Carter, Deborah J.</t>
  </si>
  <si>
    <t>Carter, Dwayne T.</t>
  </si>
  <si>
    <t>Carter, Edwin A. SR.</t>
  </si>
  <si>
    <t>Carter, Eric D.</t>
  </si>
  <si>
    <t>Carter, Jabbar J.</t>
  </si>
  <si>
    <t>Carter, Jacqueline D.</t>
  </si>
  <si>
    <t>Carter, Jerome</t>
  </si>
  <si>
    <t>Carter, Justin B.</t>
  </si>
  <si>
    <t>Carter, Kimberly A.</t>
  </si>
  <si>
    <t>Carter, Lias Jr.</t>
  </si>
  <si>
    <t>Carter, Marsha F.</t>
  </si>
  <si>
    <t>Carter, Michael J.</t>
  </si>
  <si>
    <t>Carter, Randall L.</t>
  </si>
  <si>
    <t>Carter, Richard E.</t>
  </si>
  <si>
    <t>Carter, Robert H.</t>
  </si>
  <si>
    <t>Carter, Samuel L. Jr.</t>
  </si>
  <si>
    <t>Carter, Tracy</t>
  </si>
  <si>
    <t>Carter, William J.</t>
  </si>
  <si>
    <t>Carter, Woodward R. JR.</t>
  </si>
  <si>
    <t>Caruso, Nancy A.</t>
  </si>
  <si>
    <t>Carvajal, Karen A.</t>
  </si>
  <si>
    <t>Carvajal, Luis F.</t>
  </si>
  <si>
    <t>Carver, NikKia L.</t>
  </si>
  <si>
    <t>Cary, Christopher A.</t>
  </si>
  <si>
    <t>Cary, David J.</t>
  </si>
  <si>
    <t>Cary, Lauren N.</t>
  </si>
  <si>
    <t>Carzon, Eric A.</t>
  </si>
  <si>
    <t>Carzon, Maria G.</t>
  </si>
  <si>
    <t>Casamento, Lori M.</t>
  </si>
  <si>
    <t>Casciotti, Mary E.</t>
  </si>
  <si>
    <t>Casey, Adrian A.</t>
  </si>
  <si>
    <t>Cash, Anthony S.</t>
  </si>
  <si>
    <t>Cassedy, Michael S.</t>
  </si>
  <si>
    <t>Cassels, Robert E. JR.</t>
  </si>
  <si>
    <t>Cassidy, Barbara V.</t>
  </si>
  <si>
    <t>Castell, Roger E.</t>
  </si>
  <si>
    <t>Castellani, Marwan</t>
  </si>
  <si>
    <t>Castellanos, Juan A.</t>
  </si>
  <si>
    <t>Castellanos, Stephany A.</t>
  </si>
  <si>
    <t>Castillo, Arnoldo</t>
  </si>
  <si>
    <t>Castillo, Berenice</t>
  </si>
  <si>
    <t>Customer Service RePublic Relationsesentative I</t>
  </si>
  <si>
    <t>Castner, John A.</t>
  </si>
  <si>
    <t>Castro, Carlos E.</t>
  </si>
  <si>
    <t>Castro, Sandra A.</t>
  </si>
  <si>
    <t>Castrogiovanni, Andrea D.</t>
  </si>
  <si>
    <t>Cates, Chastidy O.</t>
  </si>
  <si>
    <t>Cates, Dean A.</t>
  </si>
  <si>
    <t>Caudell, Jeffrey T.</t>
  </si>
  <si>
    <t>Caudillo, Jose D.</t>
  </si>
  <si>
    <t>Caujolle-Alls, Kyle P.</t>
  </si>
  <si>
    <t>Cauthen, Melvin L.</t>
  </si>
  <si>
    <t>Cauthorn, Jeri L.</t>
  </si>
  <si>
    <t>Cavanaugh-Rouse, Rachel B.</t>
  </si>
  <si>
    <t>Cawood, Alan B.</t>
  </si>
  <si>
    <t>Celli, Kathleen D.</t>
  </si>
  <si>
    <t>Cencula, Joseph J.</t>
  </si>
  <si>
    <t>Centeno, Norma R.</t>
  </si>
  <si>
    <t>Ceresini, John M.</t>
  </si>
  <si>
    <t>Cerny, John A.</t>
  </si>
  <si>
    <t>Cervas, Belinda C.</t>
  </si>
  <si>
    <t>Cesario, Kristen M.</t>
  </si>
  <si>
    <t>Cesaro, Rodger S.</t>
  </si>
  <si>
    <t>Chabala, John A.</t>
  </si>
  <si>
    <t>Chaconas, Michael T. JR.</t>
  </si>
  <si>
    <t>Chadha, Chander R.</t>
  </si>
  <si>
    <t>Chadwick, Nathan S.</t>
  </si>
  <si>
    <t>Chai, Li-Chun</t>
  </si>
  <si>
    <t>Chaiklin, Nina</t>
  </si>
  <si>
    <t>Chamberlin, Matthew S.</t>
  </si>
  <si>
    <t>Chambers, Clifford</t>
  </si>
  <si>
    <t>Chambers, Kizzy L.</t>
  </si>
  <si>
    <t>Chambers, Larry E.</t>
  </si>
  <si>
    <t>Chambers, Larry L.</t>
  </si>
  <si>
    <t>Chambers, Maureen E.</t>
  </si>
  <si>
    <t>Chambers, Robert</t>
  </si>
  <si>
    <t>Chambers, William D.</t>
  </si>
  <si>
    <t>Chamorro, Danilo A.</t>
  </si>
  <si>
    <t>Maintenance Specialist</t>
  </si>
  <si>
    <t>Chamorro, Sonia A.</t>
  </si>
  <si>
    <t>Champion, Jessica L.</t>
  </si>
  <si>
    <t>Chan, Cindy Y.</t>
  </si>
  <si>
    <t>Chan, Gemma S.</t>
  </si>
  <si>
    <t>Chan, Hakim A.</t>
  </si>
  <si>
    <t>Chan, Perry C.</t>
  </si>
  <si>
    <t>Chan, Sing</t>
  </si>
  <si>
    <t>EnterPublic Relationsise Technology Expert</t>
  </si>
  <si>
    <t>Chan, Vincent</t>
  </si>
  <si>
    <t>Chandler, Arlean V.</t>
  </si>
  <si>
    <t>Chandler, Elizabeth J.</t>
  </si>
  <si>
    <t>Chaney, Charles M.</t>
  </si>
  <si>
    <t>Chaney, John G.</t>
  </si>
  <si>
    <t>Chaney, Joseph A.</t>
  </si>
  <si>
    <t>Chaney, Tammy M.</t>
  </si>
  <si>
    <t>Chang, Leon L.</t>
  </si>
  <si>
    <t>Chang, Mao H.</t>
  </si>
  <si>
    <t>Chang, Sophia D.</t>
  </si>
  <si>
    <t>Chanin, Andrea G.</t>
  </si>
  <si>
    <t>Channer, Ennevor C.</t>
  </si>
  <si>
    <t>Channer, Faithlyn A.</t>
  </si>
  <si>
    <t>Chapin, Phillip M.</t>
  </si>
  <si>
    <t>Chapman, Charles E.</t>
  </si>
  <si>
    <t>Chapman, John H.</t>
  </si>
  <si>
    <t>Chapman, Michael J. Sr..</t>
  </si>
  <si>
    <t>Chapman, Patricia A.</t>
  </si>
  <si>
    <t>Chapman, Sean J.</t>
  </si>
  <si>
    <t>Charles, Damarcus K.</t>
  </si>
  <si>
    <t>Charles, Gloria E.</t>
  </si>
  <si>
    <t>Chase, Michael A.</t>
  </si>
  <si>
    <t>Chavarria, Andres F.</t>
  </si>
  <si>
    <t>Chavarria, Melba D.</t>
  </si>
  <si>
    <t>Chavez, Evelin I.</t>
  </si>
  <si>
    <t>Chawla, Kavita S.</t>
  </si>
  <si>
    <t>Che, Martin C.</t>
  </si>
  <si>
    <t>Cheatham, Patrice H.</t>
  </si>
  <si>
    <t>Checkan, Helen T.</t>
  </si>
  <si>
    <t>Cheeks, Jessica M.</t>
  </si>
  <si>
    <t>Chen, Becky P.</t>
  </si>
  <si>
    <t>Chen, Coan-York</t>
  </si>
  <si>
    <t>Chen, Dachun</t>
  </si>
  <si>
    <t>Chen, Hengxin</t>
  </si>
  <si>
    <t>Chen, Hsiu-Chen</t>
  </si>
  <si>
    <t>Chen, Jimmy J.</t>
  </si>
  <si>
    <t>Chen, Jing</t>
  </si>
  <si>
    <t>Chen, Joseph C.</t>
  </si>
  <si>
    <t>Chen, Keqing</t>
  </si>
  <si>
    <t>Chen, Min-Ching</t>
  </si>
  <si>
    <t>Chen, Ruiwu</t>
  </si>
  <si>
    <t>Chen, Show-Yun C.</t>
  </si>
  <si>
    <t>Chen, Su-Yuan</t>
  </si>
  <si>
    <t>Chen, Sylvie B.</t>
  </si>
  <si>
    <t>Chen, Xiao Y.</t>
  </si>
  <si>
    <t>Imaging Operator Leader</t>
  </si>
  <si>
    <t>Chen, Yachi</t>
  </si>
  <si>
    <t>Chen, Yujia</t>
  </si>
  <si>
    <t>Cheng, Annette</t>
  </si>
  <si>
    <t>Cheng, Chung</t>
  </si>
  <si>
    <t>Cheng, Helen V.</t>
  </si>
  <si>
    <t>Cheng, Hsiao Tung</t>
  </si>
  <si>
    <t>Cheoung, Sun K.</t>
  </si>
  <si>
    <t>Cheraghi, Tamara L.</t>
  </si>
  <si>
    <t>Cheri, Stephen R.</t>
  </si>
  <si>
    <t>Cherry, Esther M.</t>
  </si>
  <si>
    <t>Cherry, Jim M.</t>
  </si>
  <si>
    <t>Cherry, Johnathan</t>
  </si>
  <si>
    <t>Cherry, Levora D.</t>
  </si>
  <si>
    <t>Secretary Trainee</t>
  </si>
  <si>
    <t>Chesley, Arthur A. Jr.</t>
  </si>
  <si>
    <t>Chesley, Julia S.</t>
  </si>
  <si>
    <t>Cheung, Peggie L.</t>
  </si>
  <si>
    <t>Chevez, Cesar A.</t>
  </si>
  <si>
    <t>Chevez-Fortin, Benjamin</t>
  </si>
  <si>
    <t>Chhetri, Rajendra D.</t>
  </si>
  <si>
    <t>Chhuan, Phavann</t>
  </si>
  <si>
    <t>Chiafari, Francis A.</t>
  </si>
  <si>
    <t>Chidlow, Zachary E.</t>
  </si>
  <si>
    <t>Chifamba, Miranda S.</t>
  </si>
  <si>
    <t>Child, Kristina A.</t>
  </si>
  <si>
    <t>Childress-Harvell, Aneise</t>
  </si>
  <si>
    <t>Childs, Jason M.</t>
  </si>
  <si>
    <t>Childs, Ryan G.</t>
  </si>
  <si>
    <t>Chima, Ijeoma J.</t>
  </si>
  <si>
    <t>Chin Sue, Betty T.</t>
  </si>
  <si>
    <t>Chin, Jonathan H.</t>
  </si>
  <si>
    <t>Chindblom, Marilynne E.</t>
  </si>
  <si>
    <t>Chindblom, Michael J.</t>
  </si>
  <si>
    <t>Chipurnoi, Stacey L.</t>
  </si>
  <si>
    <t>Chirigos, Christopher R.</t>
  </si>
  <si>
    <t>Chisley, Bernard</t>
  </si>
  <si>
    <t>Chittams, Rosalind</t>
  </si>
  <si>
    <t>Chiu, Jeng-Yi J.</t>
  </si>
  <si>
    <t>Chmiel, Gregory A.</t>
  </si>
  <si>
    <t>Chohda, Anjoo</t>
  </si>
  <si>
    <t>Choi, Joseph</t>
  </si>
  <si>
    <t>Chomicz, Gregory E.</t>
  </si>
  <si>
    <t>Chong, Sun M.</t>
  </si>
  <si>
    <t>ChoPublic Relationsa, Sheenu</t>
  </si>
  <si>
    <t>Choudhary, Habib R.</t>
  </si>
  <si>
    <t>Chow, Mei L.</t>
  </si>
  <si>
    <t>Chowdhary, Hira B.</t>
  </si>
  <si>
    <t>Chowdhury, Hashan H.</t>
  </si>
  <si>
    <t>Laboratory Assistant</t>
  </si>
  <si>
    <t>Chrissides, Nicholas P.</t>
  </si>
  <si>
    <t>Christ, John M.</t>
  </si>
  <si>
    <t>Christ, Margaret C.</t>
  </si>
  <si>
    <t>Christenson, Chandra E.</t>
  </si>
  <si>
    <t>Christian, Arline A.</t>
  </si>
  <si>
    <t>Christian, Tanya R.</t>
  </si>
  <si>
    <t>Christie, Garth B.</t>
  </si>
  <si>
    <t>Christopher, Megan</t>
  </si>
  <si>
    <t>Chronowski, Joseph J.</t>
  </si>
  <si>
    <t>Chu, Erin E.</t>
  </si>
  <si>
    <t>Ethics Commission</t>
  </si>
  <si>
    <t>Chu, Mike Y.</t>
  </si>
  <si>
    <t>Chu, Po Kar</t>
  </si>
  <si>
    <t>Chu, Uyen-Nhi</t>
  </si>
  <si>
    <t>Chubb, Patrick S.</t>
  </si>
  <si>
    <t>Chuckerel, Anthony M.</t>
  </si>
  <si>
    <t>Chuckerel, Thomas G.</t>
  </si>
  <si>
    <t>Chucoski, John T.</t>
  </si>
  <si>
    <t>Chu-Ek, Joulleana C.</t>
  </si>
  <si>
    <t>Chui, Melissa L.</t>
  </si>
  <si>
    <t>Chukwuezi, Agatha M.</t>
  </si>
  <si>
    <t>Chumble, Aarti P.</t>
  </si>
  <si>
    <t>Chun, Evelyn C.</t>
  </si>
  <si>
    <t>Chung, Fabio</t>
  </si>
  <si>
    <t>Churchill, Susanne</t>
  </si>
  <si>
    <t>Churn, Carlton L.</t>
  </si>
  <si>
    <t>Ciarametaro, Christy</t>
  </si>
  <si>
    <t>Ciccantelli, John R.</t>
  </si>
  <si>
    <t>Cihlar, Christopher</t>
  </si>
  <si>
    <t>Director Legal</t>
  </si>
  <si>
    <t>Cinada, Myrtha</t>
  </si>
  <si>
    <t>Cioffi, Anthony V.</t>
  </si>
  <si>
    <t>Security Officer III (Sergeant)</t>
  </si>
  <si>
    <t>Cioffi, Matthew T.</t>
  </si>
  <si>
    <t>Cioffi, Thomas J. JR.</t>
  </si>
  <si>
    <t>Cirner, Adam R.</t>
  </si>
  <si>
    <t>Claggett, Craig B.</t>
  </si>
  <si>
    <t>Claggett, Erik G.</t>
  </si>
  <si>
    <t>Claret, Pedro</t>
  </si>
  <si>
    <t>Clark, Charles A.</t>
  </si>
  <si>
    <t>Clark, Christopher S.</t>
  </si>
  <si>
    <t>Visual Information Specialist</t>
  </si>
  <si>
    <t>Clark, Dandria E.</t>
  </si>
  <si>
    <t>Clark, Deborah A.</t>
  </si>
  <si>
    <t>Clark, Dionne M.</t>
  </si>
  <si>
    <t>Clark, Donna L.</t>
  </si>
  <si>
    <t>Clark, Helen H.</t>
  </si>
  <si>
    <t>Clark, Ian W.</t>
  </si>
  <si>
    <t>Clark, Joel C.</t>
  </si>
  <si>
    <t>Clark, Kyle E.</t>
  </si>
  <si>
    <t>Clark, Leslie D.</t>
  </si>
  <si>
    <t>Clark, Maurice</t>
  </si>
  <si>
    <t>Clark, Rachel</t>
  </si>
  <si>
    <t>Clark, Sherry W.</t>
  </si>
  <si>
    <t>Clark, Thomas J.</t>
  </si>
  <si>
    <t>Clark, Victor A.</t>
  </si>
  <si>
    <t>Clark, William J.</t>
  </si>
  <si>
    <t>Clarke Headspeth, Lori A.</t>
  </si>
  <si>
    <t>Clarke, Edward A. JR.</t>
  </si>
  <si>
    <t>Clarke, Elizabeth M.</t>
  </si>
  <si>
    <t>Clarke, Evan J.</t>
  </si>
  <si>
    <t>Clarke, L B.</t>
  </si>
  <si>
    <t>Clarke, Nathaniel F.</t>
  </si>
  <si>
    <t>Clarke, Sharon K.</t>
  </si>
  <si>
    <t>Clarkson, Alvin V. JR.</t>
  </si>
  <si>
    <t>Claxton, Christopher M.</t>
  </si>
  <si>
    <t>Claxton, Erin M.</t>
  </si>
  <si>
    <t>Claxton, Robert A.</t>
  </si>
  <si>
    <t>Clay, APublic Relationsil M.</t>
  </si>
  <si>
    <t>Clay, Vincent E.</t>
  </si>
  <si>
    <t>Clearwater, David J.</t>
  </si>
  <si>
    <t>Clegg, Tameka S.</t>
  </si>
  <si>
    <t>Clegg, Travis A.</t>
  </si>
  <si>
    <t>Clem, Carly E.</t>
  </si>
  <si>
    <t>Clemens, Craig D.</t>
  </si>
  <si>
    <t>Clements, Daniel L.</t>
  </si>
  <si>
    <t>Clements, Jeffrey H.</t>
  </si>
  <si>
    <t>Clements, Sheila E.</t>
  </si>
  <si>
    <t>Clemmer, Albert Y. JR.</t>
  </si>
  <si>
    <t>Clemmons, Gregory L.</t>
  </si>
  <si>
    <t>Clemons, Tara O.</t>
  </si>
  <si>
    <t>Clerkley, Leslee C.</t>
  </si>
  <si>
    <t>Cleveland, Susan M.</t>
  </si>
  <si>
    <t>Cleveland, Thomas S. JR..</t>
  </si>
  <si>
    <t>Clifford, Corey R.</t>
  </si>
  <si>
    <t>Cline, R.Brock R.</t>
  </si>
  <si>
    <t>Clinesmith, David E. JR.</t>
  </si>
  <si>
    <t>Clingenpeel, Jonathan R.</t>
  </si>
  <si>
    <t>Clinton, James P.</t>
  </si>
  <si>
    <t>Clutter, Adriane M.</t>
  </si>
  <si>
    <t>Clyburn, Sheila D.</t>
  </si>
  <si>
    <t>Coates, Sean D.</t>
  </si>
  <si>
    <t>Cobb, Douglas M.</t>
  </si>
  <si>
    <t>Cobb, Robert W.</t>
  </si>
  <si>
    <t>Cobian, Edgardo E.</t>
  </si>
  <si>
    <t>Coble, Monika A.</t>
  </si>
  <si>
    <t>Coble, Scott E.</t>
  </si>
  <si>
    <t>Cochran, Daniel</t>
  </si>
  <si>
    <t>Cochran, Edward J.</t>
  </si>
  <si>
    <t>Cochran, John W. III.</t>
  </si>
  <si>
    <t>Cochrane, Violeta V.</t>
  </si>
  <si>
    <t>Cocozzella, Yvette B.</t>
  </si>
  <si>
    <t>Coffey, Amanda T.</t>
  </si>
  <si>
    <t>Coffman, Eric R.</t>
  </si>
  <si>
    <t>Cogan, Elizabeth A.</t>
  </si>
  <si>
    <t>Cohen, Allison J.</t>
  </si>
  <si>
    <t>Cohen, David K.</t>
  </si>
  <si>
    <t>Cohen, Neil I.</t>
  </si>
  <si>
    <t>Cohen, Susan F.</t>
  </si>
  <si>
    <t>Cohn, Anne L.</t>
  </si>
  <si>
    <t>Cohoon, Michael T.</t>
  </si>
  <si>
    <t>Cokinos, Jason R.</t>
  </si>
  <si>
    <t>Colandreo, Britney P.</t>
  </si>
  <si>
    <t>Colbert, Anthony</t>
  </si>
  <si>
    <t>Colbert, Darlene</t>
  </si>
  <si>
    <t>Colbert, Frank W.</t>
  </si>
  <si>
    <t>Colbert, James M.</t>
  </si>
  <si>
    <t>Colburn, Lisa M.</t>
  </si>
  <si>
    <t>Cole, Bruce E.</t>
  </si>
  <si>
    <t>Cole, Jacquelyn C.</t>
  </si>
  <si>
    <t>Cole, Joshua N.</t>
  </si>
  <si>
    <t>Cole, Rodney L.</t>
  </si>
  <si>
    <t>Cole, Ronald L.</t>
  </si>
  <si>
    <t>Cole, Warren C.</t>
  </si>
  <si>
    <t>Cole, Wayne L. II.</t>
  </si>
  <si>
    <t>Colella, Patrick D.</t>
  </si>
  <si>
    <t>Coleman, Andrea C.</t>
  </si>
  <si>
    <t>Coleman, Carlos J.</t>
  </si>
  <si>
    <t>Coleman, Cheryl R.</t>
  </si>
  <si>
    <t>Coleman, Kristen</t>
  </si>
  <si>
    <t>Coleman, Thomas L.</t>
  </si>
  <si>
    <t>Communications Assistant III</t>
  </si>
  <si>
    <t>Coleman, Tony D.</t>
  </si>
  <si>
    <t>Coleman, Tracy L.</t>
  </si>
  <si>
    <t>Coletta, APublic Relationsil R.</t>
  </si>
  <si>
    <t>Coletta, Stacy A.</t>
  </si>
  <si>
    <t>Colette, Emmanuel I.</t>
  </si>
  <si>
    <t>Coligan, Melissa J.</t>
  </si>
  <si>
    <t>Collado, Betsy N.</t>
  </si>
  <si>
    <t>Collado, Judith S.</t>
  </si>
  <si>
    <t>Colletti, Dominic T.</t>
  </si>
  <si>
    <t>Collins, Amanda N.</t>
  </si>
  <si>
    <t>Collins, Christine M.</t>
  </si>
  <si>
    <t>Collins, Christopher T.</t>
  </si>
  <si>
    <t>Collins, Donald A.</t>
  </si>
  <si>
    <t>Collins, Donald R. JR.</t>
  </si>
  <si>
    <t>Collins, John D.</t>
  </si>
  <si>
    <t>Firearms Instructor</t>
  </si>
  <si>
    <t>Collins, Kelly C.</t>
  </si>
  <si>
    <t>Collins, Louise A.</t>
  </si>
  <si>
    <t>Collins, Nathan A.</t>
  </si>
  <si>
    <t>Collins, Nicholas S.</t>
  </si>
  <si>
    <t>Collins, Patrice A.</t>
  </si>
  <si>
    <t>Call Center Technician II</t>
  </si>
  <si>
    <t>Collins, Raymond A.</t>
  </si>
  <si>
    <t>Collins, Sean K.</t>
  </si>
  <si>
    <t>Master Plumber</t>
  </si>
  <si>
    <t>Collins, Stephen</t>
  </si>
  <si>
    <t>Colon-Acevedo, Alejandro G.</t>
  </si>
  <si>
    <t>Colson, Kurt H.</t>
  </si>
  <si>
    <t>Colton, Gary F.</t>
  </si>
  <si>
    <t>Capital Public Relationsojects Manager</t>
  </si>
  <si>
    <t>Combes, Diane B.</t>
  </si>
  <si>
    <t>Combs, Tessa M.</t>
  </si>
  <si>
    <t>Compean, George</t>
  </si>
  <si>
    <t>ComPublic Relationsoni, Joseph D. III.</t>
  </si>
  <si>
    <t>Conklin, Christopher R.</t>
  </si>
  <si>
    <t>Deputy Director Transportation</t>
  </si>
  <si>
    <t>Conklin, Joana C.</t>
  </si>
  <si>
    <t>Conley, Kyle R.</t>
  </si>
  <si>
    <t>Conlon, Thomas C.</t>
  </si>
  <si>
    <t>Connealy, Patrick E.</t>
  </si>
  <si>
    <t>Connelly, Maureen A.</t>
  </si>
  <si>
    <t>Conner, Sean A.</t>
  </si>
  <si>
    <t>Conners, David M. Jr.</t>
  </si>
  <si>
    <t>Connolly, Barry F.</t>
  </si>
  <si>
    <t>Connor, Marie E.</t>
  </si>
  <si>
    <t>Conover, Walter F. IV.</t>
  </si>
  <si>
    <t>Conrad, Kyle C.</t>
  </si>
  <si>
    <t>Conroy, Kevin A.</t>
  </si>
  <si>
    <t>Considine, Kirk P.</t>
  </si>
  <si>
    <t>Contee, Derick A.</t>
  </si>
  <si>
    <t>Contreras, Christina T.</t>
  </si>
  <si>
    <t>Contreras, Javier E.</t>
  </si>
  <si>
    <t>Contreras, Jose N.</t>
  </si>
  <si>
    <t>Conway, APublic Relationsil L.</t>
  </si>
  <si>
    <t>Conway, Christine R.</t>
  </si>
  <si>
    <t>Conway-Turner, Emma E.</t>
  </si>
  <si>
    <t>Cook, Alicia M.</t>
  </si>
  <si>
    <t>Cook, Clyde A.</t>
  </si>
  <si>
    <t>Cook, Damani Y.</t>
  </si>
  <si>
    <t>Cook, Jonathan T.</t>
  </si>
  <si>
    <t>Cook, Robert A. III.</t>
  </si>
  <si>
    <t>Cook, Ross A.</t>
  </si>
  <si>
    <t>Cook, Scott A.</t>
  </si>
  <si>
    <t>Cook, Thomas M.</t>
  </si>
  <si>
    <t>Cooke, Torrie L.</t>
  </si>
  <si>
    <t>Cooke, William P.</t>
  </si>
  <si>
    <t>Cooksey, Toni M.</t>
  </si>
  <si>
    <t>Coon, Meredith A.</t>
  </si>
  <si>
    <t>Examiner</t>
  </si>
  <si>
    <t>Cooper, Aaron E.</t>
  </si>
  <si>
    <t>Cooper, Barry A.</t>
  </si>
  <si>
    <t>Cooper, Gary S.</t>
  </si>
  <si>
    <t>Cooper, Kelly M.</t>
  </si>
  <si>
    <t>Cooper, Nathan J.</t>
  </si>
  <si>
    <t>Cooper, Opal A.</t>
  </si>
  <si>
    <t>Cooper, Ray S. JR..</t>
  </si>
  <si>
    <t>Cooper, Sidney A.</t>
  </si>
  <si>
    <t>Public Relations Specialist</t>
  </si>
  <si>
    <t>Cooper, Timothy D.</t>
  </si>
  <si>
    <t>Cooper, Valerie R.</t>
  </si>
  <si>
    <t>Cooper, Yvette</t>
  </si>
  <si>
    <t>Cooper-Lyles, Felicia J.</t>
  </si>
  <si>
    <t>Coopersmith, Gary</t>
  </si>
  <si>
    <t>Copas, Robert R.</t>
  </si>
  <si>
    <t>Copeland, Antonio W.</t>
  </si>
  <si>
    <t>Copeland, Tracie N.</t>
  </si>
  <si>
    <t>Copelin, Vendetta V.</t>
  </si>
  <si>
    <t>Copiz, Darian</t>
  </si>
  <si>
    <t>Copley, Brian E.</t>
  </si>
  <si>
    <t>Coposky, Robert W.</t>
  </si>
  <si>
    <t>Copp, Sandra J.</t>
  </si>
  <si>
    <t>Corber, Jeff R.</t>
  </si>
  <si>
    <t>Corbin, David W.</t>
  </si>
  <si>
    <t>Corbin, Tracy E.</t>
  </si>
  <si>
    <t>Cordon, Cesar B.</t>
  </si>
  <si>
    <t>Corea Carcamo, Maynor J.</t>
  </si>
  <si>
    <t>Cornejo, Michael A.</t>
  </si>
  <si>
    <t>Cornish, LaTausha Y.</t>
  </si>
  <si>
    <t>Corraya, Nicholas</t>
  </si>
  <si>
    <t>Correa Villacis, Jose R.</t>
  </si>
  <si>
    <t>Correa, Kevin C.</t>
  </si>
  <si>
    <t>Corrick, G.A.</t>
  </si>
  <si>
    <t>Corsiatto, Mary B.</t>
  </si>
  <si>
    <t>Corte, Peter J.</t>
  </si>
  <si>
    <t>Cortes Perez, Raul E.</t>
  </si>
  <si>
    <t>Cortez, Ramiro M.</t>
  </si>
  <si>
    <t>Cortez, Tamara D.</t>
  </si>
  <si>
    <t>Corvoisier, Carlo</t>
  </si>
  <si>
    <t>Cosare, Mario S.</t>
  </si>
  <si>
    <t>Cosbert, Richard C.</t>
  </si>
  <si>
    <t>Cosby, Crystal L.</t>
  </si>
  <si>
    <t>Coss, William E.</t>
  </si>
  <si>
    <t>Costello, David W.</t>
  </si>
  <si>
    <t>Costenbader, Patricia A.</t>
  </si>
  <si>
    <t>Costigan, Kenneth A.</t>
  </si>
  <si>
    <t>Costin, James F. JR.</t>
  </si>
  <si>
    <t>Cottle, Tanya N.</t>
  </si>
  <si>
    <t>Cotton, Kemberley A.</t>
  </si>
  <si>
    <t>Coulbourne, Sierra D.</t>
  </si>
  <si>
    <t>Coulby, Christopher M.</t>
  </si>
  <si>
    <t>Coulter, Thomas J.</t>
  </si>
  <si>
    <t>Courtemanche, Christina L.</t>
  </si>
  <si>
    <t>Courtemanche, David A.</t>
  </si>
  <si>
    <t>Courtney, Jamarne T.</t>
  </si>
  <si>
    <t>Courtney, Thomas A.</t>
  </si>
  <si>
    <t>Couse, Erik R.</t>
  </si>
  <si>
    <t>Cousins, Jonathan W.</t>
  </si>
  <si>
    <t>Cover, Amy H.</t>
  </si>
  <si>
    <t>Information and Referral Aide II</t>
  </si>
  <si>
    <t>Coveyou, Michael</t>
  </si>
  <si>
    <t>Covington, Shawn T.</t>
  </si>
  <si>
    <t>Cowan, Donnell</t>
  </si>
  <si>
    <t>Cowell, Mary L.</t>
  </si>
  <si>
    <t>Cowell, Michael E.</t>
  </si>
  <si>
    <t>Cox, Barbara J.</t>
  </si>
  <si>
    <t>Cox, Kenneth H.</t>
  </si>
  <si>
    <t>Cox, Patricia F.</t>
  </si>
  <si>
    <t>Cox, Roderick A. II.</t>
  </si>
  <si>
    <t>Cox, Vyron A.</t>
  </si>
  <si>
    <t>Crabb, Charles H.</t>
  </si>
  <si>
    <t>Crabbe, Kingsley A.</t>
  </si>
  <si>
    <t>Crabtree, Clara M.</t>
  </si>
  <si>
    <t>Crabtree, Kathy</t>
  </si>
  <si>
    <t>Crabtree, Kendall A.</t>
  </si>
  <si>
    <t>Craig, Carol A.</t>
  </si>
  <si>
    <t>Craig, Robert S.</t>
  </si>
  <si>
    <t>Craine, Alphonso</t>
  </si>
  <si>
    <t>HVAC Mechanic I</t>
  </si>
  <si>
    <t>Craine, Paul R.</t>
  </si>
  <si>
    <t>Cramer, Sean W.</t>
  </si>
  <si>
    <t>Crandell, Darren J.</t>
  </si>
  <si>
    <t>Crane, Eden B.</t>
  </si>
  <si>
    <t>Crane, Mary M.</t>
  </si>
  <si>
    <t>Cravaritis, Peter N.</t>
  </si>
  <si>
    <t>Crawford, Adina V.</t>
  </si>
  <si>
    <t>Crawford, Bruce G.</t>
  </si>
  <si>
    <t>Crawford, Michael T.</t>
  </si>
  <si>
    <t>Crawford, Shannon S.</t>
  </si>
  <si>
    <t>Craynon, Sheila B.</t>
  </si>
  <si>
    <t>Crespin-Bermudez, Julia A.</t>
  </si>
  <si>
    <t>Criado, Eaton M.</t>
  </si>
  <si>
    <t>Crierie, Roberta</t>
  </si>
  <si>
    <t>Crierie, Ryan R.</t>
  </si>
  <si>
    <t>Crim, Mary M.</t>
  </si>
  <si>
    <t>Crim, Michael D.</t>
  </si>
  <si>
    <t>Crisan, Georgeta</t>
  </si>
  <si>
    <t>Crisostomo, Charles P.</t>
  </si>
  <si>
    <t>Criss, Jeremy V.</t>
  </si>
  <si>
    <t>Crist, Karen E.</t>
  </si>
  <si>
    <t>Crittenden, Christopher S.</t>
  </si>
  <si>
    <t>Cromartie, Barbara F.</t>
  </si>
  <si>
    <t>Cromwell, Lorenzo S.</t>
  </si>
  <si>
    <t>Crone, Roscoe M.</t>
  </si>
  <si>
    <t>Cronin, Rosa A.</t>
  </si>
  <si>
    <t>Crook, James T.</t>
  </si>
  <si>
    <t>Cross, Brandi M.</t>
  </si>
  <si>
    <t>Cross, James L. Jr..</t>
  </si>
  <si>
    <t>Cross, Tori L.</t>
  </si>
  <si>
    <t>Cross, Toriano</t>
  </si>
  <si>
    <t>Crotts, Dennis F.</t>
  </si>
  <si>
    <t>Crow, David M.</t>
  </si>
  <si>
    <t>Crowe, Sharon G.</t>
  </si>
  <si>
    <t>Crowel, Raymond L.</t>
  </si>
  <si>
    <t>Chief Behavioral Health and Crisis Services</t>
  </si>
  <si>
    <t>Crowley, David J.</t>
  </si>
  <si>
    <t>Crowley, Kevin G. Jr..</t>
  </si>
  <si>
    <t>Crown, Christopher B.</t>
  </si>
  <si>
    <t>Crown, Emilie B.</t>
  </si>
  <si>
    <t>Crum, Joseph E.</t>
  </si>
  <si>
    <t>Crumlin, Ben A. III.</t>
  </si>
  <si>
    <t>Crump, Victoria R.</t>
  </si>
  <si>
    <t>Crunk, Laurie C.</t>
  </si>
  <si>
    <t>Crutcher, Alvin P. JR.</t>
  </si>
  <si>
    <t>Crutchfield, Adrianna E.</t>
  </si>
  <si>
    <t>Crutchfield, Keith A.</t>
  </si>
  <si>
    <t>Crutchfield, Michael A.</t>
  </si>
  <si>
    <t>Crutchley, Kenneth E.</t>
  </si>
  <si>
    <t>Crutchley, Kyle E.</t>
  </si>
  <si>
    <t>Cruz, Angela</t>
  </si>
  <si>
    <t>Cruz, Anthonio</t>
  </si>
  <si>
    <t>Cruz, Juan B.</t>
  </si>
  <si>
    <t>Cruz, Nancy L.</t>
  </si>
  <si>
    <t>Cruze, Kristina M.</t>
  </si>
  <si>
    <t>Cruz-Solis, Mayra L.</t>
  </si>
  <si>
    <t>Cubley, Andrew</t>
  </si>
  <si>
    <t>Cuda, Susan M.</t>
  </si>
  <si>
    <t>Cudjoe, Beresford A.</t>
  </si>
  <si>
    <t>Cuellar, Jorge A.</t>
  </si>
  <si>
    <t>Cuellar, Salvador A.</t>
  </si>
  <si>
    <t>Cuffie, Yvette</t>
  </si>
  <si>
    <t>Culler, Nicholas B.</t>
  </si>
  <si>
    <t>Culley, Milton H.</t>
  </si>
  <si>
    <t>Culley, Quency O.</t>
  </si>
  <si>
    <t>Cullinane, Mary E.</t>
  </si>
  <si>
    <t>Culver, Dagan L.</t>
  </si>
  <si>
    <t>Cuming, Amy M.</t>
  </si>
  <si>
    <t>Cummings, Gary P.</t>
  </si>
  <si>
    <t>Cummings, George E.</t>
  </si>
  <si>
    <t>Cummings, Wayne E.</t>
  </si>
  <si>
    <t>Cummins, Mary M.</t>
  </si>
  <si>
    <t>Cummins, Thomas P.</t>
  </si>
  <si>
    <t>Cunningham, Patricia T.</t>
  </si>
  <si>
    <t>Cunningham, Ralph L.</t>
  </si>
  <si>
    <t>Cunningham, Sean C.</t>
  </si>
  <si>
    <t>Cupaiuolo, Craig A.</t>
  </si>
  <si>
    <t>Cupeta, Jason E.</t>
  </si>
  <si>
    <t>Cupples, Timothy H.</t>
  </si>
  <si>
    <t>Curbow, Alexis N.</t>
  </si>
  <si>
    <t>Curran, Andrew B.</t>
  </si>
  <si>
    <t>Currie, Adam E.</t>
  </si>
  <si>
    <t>Curry, Anthony R.</t>
  </si>
  <si>
    <t>Curry, Karl S.</t>
  </si>
  <si>
    <t>Curry, Kimberly M.</t>
  </si>
  <si>
    <t>Curry, Larry E.</t>
  </si>
  <si>
    <t>Curry, Linda J.</t>
  </si>
  <si>
    <t>Curry, Michael A.</t>
  </si>
  <si>
    <t>Curry, Rupert G. III.</t>
  </si>
  <si>
    <t>Curtin, Adam B.</t>
  </si>
  <si>
    <t>Curtis, Eileen A.</t>
  </si>
  <si>
    <t>Curtis, Eugene A.</t>
  </si>
  <si>
    <t>Curtis, Janice L.</t>
  </si>
  <si>
    <t>Curtis, Marvin L.</t>
  </si>
  <si>
    <t>Curtis, Stacy E.</t>
  </si>
  <si>
    <t>Curtis, Thomas P.</t>
  </si>
  <si>
    <t>Curtis, Travis E.</t>
  </si>
  <si>
    <t>Inspector I</t>
  </si>
  <si>
    <t>Curvey-Brown, Linda M.</t>
  </si>
  <si>
    <t>Custer, Mary V.</t>
  </si>
  <si>
    <t>Cymek, Susan L.</t>
  </si>
  <si>
    <t>Financial Public Relationsograms Manager</t>
  </si>
  <si>
    <t>Czochara, Luke M.</t>
  </si>
  <si>
    <t>Dabney, Mark A.</t>
  </si>
  <si>
    <t>Dabrowski, Christopher K.</t>
  </si>
  <si>
    <t>Dagnew, Webetu</t>
  </si>
  <si>
    <t>Dahanaike, Lasantha</t>
  </si>
  <si>
    <t>Dahlen, Todd S.</t>
  </si>
  <si>
    <t>Dahlin, Stephen E.</t>
  </si>
  <si>
    <t>Dai, Gang</t>
  </si>
  <si>
    <t>Dailey, Tanya M.</t>
  </si>
  <si>
    <t>Daken, Sarah B.</t>
  </si>
  <si>
    <t>Dalal, Rekha R.</t>
  </si>
  <si>
    <t>Dalbora, John G.</t>
  </si>
  <si>
    <t>D'Alessio, Nathan W.</t>
  </si>
  <si>
    <t>D'Almeida, Ayi P.</t>
  </si>
  <si>
    <t>Dalszys, John A. II.</t>
  </si>
  <si>
    <t>Daly, Thomas E.</t>
  </si>
  <si>
    <t>Damico, Anthony P.</t>
  </si>
  <si>
    <t>Damotta, Elizabeth</t>
  </si>
  <si>
    <t>Damskey, Michael</t>
  </si>
  <si>
    <t>Damskey, Michael R.</t>
  </si>
  <si>
    <t>Dancy, Donna A.</t>
  </si>
  <si>
    <t>Dandridge, Darryl K.</t>
  </si>
  <si>
    <t>Dang, Gabrielle T.</t>
  </si>
  <si>
    <t>Dang, Thanh-Yen K.</t>
  </si>
  <si>
    <t>Daniel, Christopher T.</t>
  </si>
  <si>
    <t>Daniel, Eden S.</t>
  </si>
  <si>
    <t>Daniel, Edwin A.</t>
  </si>
  <si>
    <t>Daniel, John G.</t>
  </si>
  <si>
    <t>Daniel, Karla L.</t>
  </si>
  <si>
    <t>Daniel, Stacey B.</t>
  </si>
  <si>
    <t>Daniel, Steve A.</t>
  </si>
  <si>
    <t>Daniels, Arminta K.</t>
  </si>
  <si>
    <t>Daniels, Delvin L.</t>
  </si>
  <si>
    <t>Daniels, Marc D.</t>
  </si>
  <si>
    <t>Daniels, Phillip M.</t>
  </si>
  <si>
    <t>Compensation Analyst</t>
  </si>
  <si>
    <t>Daniels, Robert J. Jr.</t>
  </si>
  <si>
    <t>Daniels, Victoria L.</t>
  </si>
  <si>
    <t>Danielson, Alison J.</t>
  </si>
  <si>
    <t>Dant, Amy N.</t>
  </si>
  <si>
    <t>Danthi, Usha</t>
  </si>
  <si>
    <t>Dantley, Adrian D.</t>
  </si>
  <si>
    <t>Dantuono, Marilyn C.</t>
  </si>
  <si>
    <t>Daramola, Olatunde V.</t>
  </si>
  <si>
    <t>Darby, Cody S.</t>
  </si>
  <si>
    <t>Darden, Caroline</t>
  </si>
  <si>
    <t>Darland, Benjamin E.</t>
  </si>
  <si>
    <t>Darrell, Olivia I.</t>
  </si>
  <si>
    <t>Darroux, Neressa M.</t>
  </si>
  <si>
    <t>Dart, Frances B.</t>
  </si>
  <si>
    <t>DaSilva-Thompson, Xavius A.</t>
  </si>
  <si>
    <t>Datcher, Gary W.</t>
  </si>
  <si>
    <t>Daugherty, Judah B.</t>
  </si>
  <si>
    <t>Daum, Amy M.</t>
  </si>
  <si>
    <t>Davani, Esther</t>
  </si>
  <si>
    <t>Dave, Devang G.</t>
  </si>
  <si>
    <t>Dave, Nalini D.</t>
  </si>
  <si>
    <t>Davenport, Charles M.</t>
  </si>
  <si>
    <t>Davenport, Kathryn K.</t>
  </si>
  <si>
    <t>David, Gail S.</t>
  </si>
  <si>
    <t>Security Unit Commander (Captain)</t>
  </si>
  <si>
    <t>David, Jennifer S.</t>
  </si>
  <si>
    <t>Davidov, Peter E.</t>
  </si>
  <si>
    <t>Davidson, Billy J.</t>
  </si>
  <si>
    <t>Abandoned Vehicle Code Enforcement Specialist</t>
  </si>
  <si>
    <t>Davidson, Syida K.</t>
  </si>
  <si>
    <t>Davidson, William F.</t>
  </si>
  <si>
    <t>Davies, Cecilia I.</t>
  </si>
  <si>
    <t>Davies, Thomas B.</t>
  </si>
  <si>
    <t>Davis, Althea M.</t>
  </si>
  <si>
    <t>Davis, Betsy L.</t>
  </si>
  <si>
    <t>Assistant Chief of Secutity</t>
  </si>
  <si>
    <t>Davis, Bobby</t>
  </si>
  <si>
    <t>Davis, Brent P.</t>
  </si>
  <si>
    <t>Davis, Clarence N.</t>
  </si>
  <si>
    <t>Davis, Cora E.</t>
  </si>
  <si>
    <t>Transit Communications Supervisor</t>
  </si>
  <si>
    <t>Davis, David L.</t>
  </si>
  <si>
    <t>Davis, Derrick</t>
  </si>
  <si>
    <t>Davis, Donald A.</t>
  </si>
  <si>
    <t>Davis, Elijah</t>
  </si>
  <si>
    <t>Davis, Erica M.</t>
  </si>
  <si>
    <t>Davis, Geraldine P.</t>
  </si>
  <si>
    <t>Davis, Gregory T.</t>
  </si>
  <si>
    <t>Davis, Janai D.</t>
  </si>
  <si>
    <t>Davis, Jarra L.</t>
  </si>
  <si>
    <t>Davis, Jennifer B.</t>
  </si>
  <si>
    <t>Davis, Jennifer M.</t>
  </si>
  <si>
    <t>Davis, Judith F.</t>
  </si>
  <si>
    <t>Davis, Karalynn M.</t>
  </si>
  <si>
    <t>Davis, Kareem A.</t>
  </si>
  <si>
    <t>Davis, Kevin J.</t>
  </si>
  <si>
    <t>Davis, MacDonald F.</t>
  </si>
  <si>
    <t>Davis, Mark E.</t>
  </si>
  <si>
    <t>Davis, Mary C.</t>
  </si>
  <si>
    <t>Davis, Matthew</t>
  </si>
  <si>
    <t>Davis, Matthew J.</t>
  </si>
  <si>
    <t>Davis, Melissa V.</t>
  </si>
  <si>
    <t>Davis, Norma J.</t>
  </si>
  <si>
    <t>Davis, Peggy J.</t>
  </si>
  <si>
    <t>Davis, Quanti E.</t>
  </si>
  <si>
    <t>Davis, Scott A.</t>
  </si>
  <si>
    <t>Davis, Scott M.</t>
  </si>
  <si>
    <t>Davis, Shantee M.</t>
  </si>
  <si>
    <t>Davis, Sherry A.</t>
  </si>
  <si>
    <t>Davis, Victoria E.</t>
  </si>
  <si>
    <t>Davis-Ham, Kimberly M.</t>
  </si>
  <si>
    <t>Davis-Martin, Mary E.</t>
  </si>
  <si>
    <t>Davison, Mary K.</t>
  </si>
  <si>
    <t>Davoodi, Ali</t>
  </si>
  <si>
    <t>Davoodpour, Rassa</t>
  </si>
  <si>
    <t>Davy, Bryan K.</t>
  </si>
  <si>
    <t>Dawes, Stephanie T.</t>
  </si>
  <si>
    <t>Communications Manager</t>
  </si>
  <si>
    <t>Dawkins, Laverne D.</t>
  </si>
  <si>
    <t>Dawkins, Torrance E.</t>
  </si>
  <si>
    <t>Dawson, Clifton W.</t>
  </si>
  <si>
    <t>Dawson, Frank W.</t>
  </si>
  <si>
    <t>Day, Catherine P.</t>
  </si>
  <si>
    <t>Day, Danny D.</t>
  </si>
  <si>
    <t>Day, Diana</t>
  </si>
  <si>
    <t>Day, Kirk T.</t>
  </si>
  <si>
    <t>Day, Shelley C.</t>
  </si>
  <si>
    <t>Day, William C.</t>
  </si>
  <si>
    <t>Day, Willie R.</t>
  </si>
  <si>
    <t>Daymude, Deborah J.</t>
  </si>
  <si>
    <t>Days, Maurice A.</t>
  </si>
  <si>
    <t>Daza, Alfonso</t>
  </si>
  <si>
    <t>Daza, Carlos S.</t>
  </si>
  <si>
    <t>D'Costa, Sean P.</t>
  </si>
  <si>
    <t>De Abreu Peclat dos Santos, Diego</t>
  </si>
  <si>
    <t>de Armas, Carlos A.</t>
  </si>
  <si>
    <t>de Encio, Celeste M.</t>
  </si>
  <si>
    <t>de Gravelles, Allison E.</t>
  </si>
  <si>
    <t>De La Cruz, James</t>
  </si>
  <si>
    <t>de la Puente, Mariano F.</t>
  </si>
  <si>
    <t>De La Rosa, Nicki L.</t>
  </si>
  <si>
    <t>De La Vega, Maritza B.</t>
  </si>
  <si>
    <t>De Lee, Lisa D.</t>
  </si>
  <si>
    <t>De Leon, Danilo R.</t>
  </si>
  <si>
    <t>de Nieto, Sara E.</t>
  </si>
  <si>
    <t>Dean, Byron L.</t>
  </si>
  <si>
    <t>Dean, Daniel J.</t>
  </si>
  <si>
    <t>Dean, David H. JR.</t>
  </si>
  <si>
    <t>Dean, Ronald O.</t>
  </si>
  <si>
    <t>Deans, Rosemarie</t>
  </si>
  <si>
    <t>Deaver, Danielle L.</t>
  </si>
  <si>
    <t>Debas, Alem G.</t>
  </si>
  <si>
    <t>Debley, William C.</t>
  </si>
  <si>
    <t>Deboard, Marcus V.</t>
  </si>
  <si>
    <t>Debruhl, Idris A.</t>
  </si>
  <si>
    <t>Deburgh, Sally D.</t>
  </si>
  <si>
    <t>DeCarlo, Steven E.</t>
  </si>
  <si>
    <t>Decesare, Emma J.</t>
  </si>
  <si>
    <t>Decker, Joseph M.</t>
  </si>
  <si>
    <t>Deegbe, Faakornam L.</t>
  </si>
  <si>
    <t>Deely, Maureen C.</t>
  </si>
  <si>
    <t>Deerin, Kay R.</t>
  </si>
  <si>
    <t>Insurance Fund Manager</t>
  </si>
  <si>
    <t>DeFazio, Blaise E.</t>
  </si>
  <si>
    <t>DeFilippo, Amanda R.</t>
  </si>
  <si>
    <t>Defriece, Cynthia A.</t>
  </si>
  <si>
    <t>DeGroat, Deaneane R.</t>
  </si>
  <si>
    <t>Degrouchy, William J.</t>
  </si>
  <si>
    <t>Deibler, Kenneth C.</t>
  </si>
  <si>
    <t>Dejanikus, Tacie S.</t>
  </si>
  <si>
    <t>Dejarnette, Andrea L.</t>
  </si>
  <si>
    <t>DeJernett, Esaun J.</t>
  </si>
  <si>
    <t>Dejter, Robert J.</t>
  </si>
  <si>
    <t>Del Cid-Toruno, Jesus</t>
  </si>
  <si>
    <t>Del Pozzo, Dominic</t>
  </si>
  <si>
    <t>Del Toro, Antonio L.</t>
  </si>
  <si>
    <t>Dela Cruz, Romeo M.</t>
  </si>
  <si>
    <t>Delacruz, David</t>
  </si>
  <si>
    <t>DeLaine, Levi D.</t>
  </si>
  <si>
    <t>Delaney, Michael F.</t>
  </si>
  <si>
    <t>Delapaz, Wilfredo</t>
  </si>
  <si>
    <t>Delapine Maner, Veronica M.</t>
  </si>
  <si>
    <t>Delcid, Christine M.</t>
  </si>
  <si>
    <t>Delcid, Joseph S.</t>
  </si>
  <si>
    <t>Deleon, Marsha E.</t>
  </si>
  <si>
    <t>Deleon, Rafael A.</t>
  </si>
  <si>
    <t>Delespin, Ricardo</t>
  </si>
  <si>
    <t>Deley, Alexander T.</t>
  </si>
  <si>
    <t>Delgado, Annette J.</t>
  </si>
  <si>
    <t>Legislative Services Coordinator</t>
  </si>
  <si>
    <t>Delgado, Brenda E.</t>
  </si>
  <si>
    <t>Delgado, Cesar A.</t>
  </si>
  <si>
    <t>Delgado, David O.</t>
  </si>
  <si>
    <t>Delgado, Mauricio A.</t>
  </si>
  <si>
    <t>Delilly, Mariah R.</t>
  </si>
  <si>
    <t>Delisi, Karen H.</t>
  </si>
  <si>
    <t>Delizo, Helene A.</t>
  </si>
  <si>
    <t>Dell, Dedra E.</t>
  </si>
  <si>
    <t>Delos Reyes, Edwin John J.</t>
  </si>
  <si>
    <t>Public Relationsinting Technician III</t>
  </si>
  <si>
    <t>Delozier, Michael J.</t>
  </si>
  <si>
    <t>DeLuca, Karen M.</t>
  </si>
  <si>
    <t>Demehri, Pariborz K.</t>
  </si>
  <si>
    <t>Dement, Tyrone</t>
  </si>
  <si>
    <t>Demetrius, Grace A.</t>
  </si>
  <si>
    <t>Demhri, Mehraban K.</t>
  </si>
  <si>
    <t>Demo, Yonas D.</t>
  </si>
  <si>
    <t>Demory, James R. II.</t>
  </si>
  <si>
    <t>Dempsey, James W.</t>
  </si>
  <si>
    <t>Demuro, Margot B.</t>
  </si>
  <si>
    <t>Denaburg, David E.</t>
  </si>
  <si>
    <t>Denicoff, Anne L.</t>
  </si>
  <si>
    <t>DeNicolo, Anna M.</t>
  </si>
  <si>
    <t>Denion, Pamela S.</t>
  </si>
  <si>
    <t>Denlinger, Eric D.</t>
  </si>
  <si>
    <t>Dennard, Beth</t>
  </si>
  <si>
    <t>Denne, Betty M.</t>
  </si>
  <si>
    <t>Dennie, Joseph A. II.</t>
  </si>
  <si>
    <t>Dennis, Francesca W.</t>
  </si>
  <si>
    <t>Dennis, Jacqueline Y.</t>
  </si>
  <si>
    <t>Dennis, Loretha</t>
  </si>
  <si>
    <t>Dennison, Katie J.</t>
  </si>
  <si>
    <t>Denno, Xinran S.</t>
  </si>
  <si>
    <t>Denson, Jimmy</t>
  </si>
  <si>
    <t>Denston, William B.</t>
  </si>
  <si>
    <t>Dent-Lewis, Patricia E.</t>
  </si>
  <si>
    <t>Deoraj, Chabiram</t>
  </si>
  <si>
    <t>Deppa, Susan N.</t>
  </si>
  <si>
    <t>DePublic Relationsenda, Daryl S.</t>
  </si>
  <si>
    <t>Deputy, Audrey S.</t>
  </si>
  <si>
    <t>Deputy, Mark S.</t>
  </si>
  <si>
    <t>Der, Stanley</t>
  </si>
  <si>
    <t>Derby, Shelley G.</t>
  </si>
  <si>
    <t>Derbyshire, Jayme M.</t>
  </si>
  <si>
    <t>DeRosa, Michele C.</t>
  </si>
  <si>
    <t>Derrick, Adam E.</t>
  </si>
  <si>
    <t>Derry, Jan M.</t>
  </si>
  <si>
    <t>Desai, Bhavin B.</t>
  </si>
  <si>
    <t>DeSilva, Chamini K.</t>
  </si>
  <si>
    <t>DeSilva, Harith S.</t>
  </si>
  <si>
    <t>Desilva, Leyanage</t>
  </si>
  <si>
    <t>Desir, Alix J.</t>
  </si>
  <si>
    <t>Deslauriers, Stephen R.</t>
  </si>
  <si>
    <t>Des-Ogugua, Patricia C.</t>
  </si>
  <si>
    <t>Desormice, Peguy M.</t>
  </si>
  <si>
    <t>Desouza, Francis A.</t>
  </si>
  <si>
    <t>Desouza, Patricia A.</t>
  </si>
  <si>
    <t>Desta, Elias T.</t>
  </si>
  <si>
    <t>Detitta, Emily</t>
  </si>
  <si>
    <t>DeVaul, Johnna B.</t>
  </si>
  <si>
    <t>Devendra, Nalani</t>
  </si>
  <si>
    <t>DeVillo, Michelle R.</t>
  </si>
  <si>
    <t>Devine, Kristine M.</t>
  </si>
  <si>
    <t>Devore, David H.</t>
  </si>
  <si>
    <t>Devore, James D.</t>
  </si>
  <si>
    <t>Devriendt, Vincent D.</t>
  </si>
  <si>
    <t>Devries, John W.</t>
  </si>
  <si>
    <t>Devries, Joshua R.</t>
  </si>
  <si>
    <t>Devries, Kevin M.</t>
  </si>
  <si>
    <t>Devries, Nicholas C.</t>
  </si>
  <si>
    <t>Dewease, Mary C.</t>
  </si>
  <si>
    <t>DeWitt, Carol M.</t>
  </si>
  <si>
    <t>Public Health Advisor</t>
  </si>
  <si>
    <t>Dews, Reginald L.</t>
  </si>
  <si>
    <t>Deyo, Dominic R.</t>
  </si>
  <si>
    <t>Di Meglio, Juana</t>
  </si>
  <si>
    <t>Di Negro, Nestor</t>
  </si>
  <si>
    <t>Di Tata, Marina</t>
  </si>
  <si>
    <t>Diakaridia, Coulibaly</t>
  </si>
  <si>
    <t>Diallo, Mamadou H.</t>
  </si>
  <si>
    <t>Diallo, Thierno</t>
  </si>
  <si>
    <t>Diane, Karfala</t>
  </si>
  <si>
    <t>Diaz, Alfonso V.</t>
  </si>
  <si>
    <t>Diaz, Anielka A.</t>
  </si>
  <si>
    <t>Diaz, Edgardo</t>
  </si>
  <si>
    <t>Diaz, John R.</t>
  </si>
  <si>
    <t>Diaz, Leonor D.</t>
  </si>
  <si>
    <t>Diaz, Maria E.</t>
  </si>
  <si>
    <t>Diaz, Noe F.</t>
  </si>
  <si>
    <t>Diaz, Santos E.</t>
  </si>
  <si>
    <t>Diaz, Walter O.</t>
  </si>
  <si>
    <t>Diaz-Dortch, Arlene</t>
  </si>
  <si>
    <t>Dibble, Bonny J.</t>
  </si>
  <si>
    <t>DiBiasio, Amy J.</t>
  </si>
  <si>
    <t>Dicely, Michael P.</t>
  </si>
  <si>
    <t>Dickens, Genia E.</t>
  </si>
  <si>
    <t>Dickens, Terrence</t>
  </si>
  <si>
    <t>Dickensheets, Jesse R.</t>
  </si>
  <si>
    <t>Dickerson, Craig M.</t>
  </si>
  <si>
    <t>Dickey, Dale M.</t>
  </si>
  <si>
    <t>Dickey, Patricia A.</t>
  </si>
  <si>
    <t>Dickson-Tuffour, Denita</t>
  </si>
  <si>
    <t>Didone, Thomas C.</t>
  </si>
  <si>
    <t>Diethrich, Douglas B.</t>
  </si>
  <si>
    <t>Dietz, Christina L.</t>
  </si>
  <si>
    <t>Diez Canseco, Christopher J.</t>
  </si>
  <si>
    <t>Diffenderfer, Kenneth M.</t>
  </si>
  <si>
    <t>Diggs, Derek A.</t>
  </si>
  <si>
    <t>Diggs, Philip</t>
  </si>
  <si>
    <t>Diggs-Burrell, Theresa L.</t>
  </si>
  <si>
    <t>DiGilio, Matthew D.</t>
  </si>
  <si>
    <t>Dignan, Patrick E.</t>
  </si>
  <si>
    <t>Dilima, Peter R.</t>
  </si>
  <si>
    <t>Dill, Katie</t>
  </si>
  <si>
    <t>Dilla, Gregory M.</t>
  </si>
  <si>
    <t>Dillard, Emily A.</t>
  </si>
  <si>
    <t>Dillard, Lydia M.</t>
  </si>
  <si>
    <t>Dillman, Brian C.</t>
  </si>
  <si>
    <t>Dillon, Patrick T.</t>
  </si>
  <si>
    <t>Dilshad, Hussain</t>
  </si>
  <si>
    <t>Diluccia, Betty C.</t>
  </si>
  <si>
    <t>DiLuccia, Jose G.</t>
  </si>
  <si>
    <t>Diluccia, Josefa</t>
  </si>
  <si>
    <t>DiMauro, Ryan W.</t>
  </si>
  <si>
    <t>Dimayuga, Marcela M.</t>
  </si>
  <si>
    <t>Dimbeck, Etienne</t>
  </si>
  <si>
    <t>Dimitriadis, John</t>
  </si>
  <si>
    <t>Dina, Juliana</t>
  </si>
  <si>
    <t>Dinowitz, Mitchell R.</t>
  </si>
  <si>
    <t>Dipietro, Dominic V.</t>
  </si>
  <si>
    <t>DiPietro, Rosemary</t>
  </si>
  <si>
    <t>Discini, Bernard S.</t>
  </si>
  <si>
    <t>Dise, David E.</t>
  </si>
  <si>
    <t>Director Administration</t>
  </si>
  <si>
    <t>Disharoon, Bradley S.</t>
  </si>
  <si>
    <t>Distel, John A.</t>
  </si>
  <si>
    <t>Divers, Jeffrey B.</t>
  </si>
  <si>
    <t>Dix, Edward A.</t>
  </si>
  <si>
    <t>Dix, Jeffery P.</t>
  </si>
  <si>
    <t>Dixon, Angela D.</t>
  </si>
  <si>
    <t>Dixon, Damon R.</t>
  </si>
  <si>
    <t>Dixon, Jo E.</t>
  </si>
  <si>
    <t>Dixon, Kyle A.</t>
  </si>
  <si>
    <t>Dixon, Lanora B.</t>
  </si>
  <si>
    <t>Dixon, Leonette E.</t>
  </si>
  <si>
    <t>Dixon, Marcus D.</t>
  </si>
  <si>
    <t>Dixon, Theodore JR..</t>
  </si>
  <si>
    <t>Dizard, Shayne E.</t>
  </si>
  <si>
    <t>Dizelos, Angela H.</t>
  </si>
  <si>
    <t>Dizelos, George J.</t>
  </si>
  <si>
    <t>Dizelos, Victoria E.</t>
  </si>
  <si>
    <t>Do, Phuong K.</t>
  </si>
  <si>
    <t>Dobkin, Darren J.</t>
  </si>
  <si>
    <t>Dodd, Reginald J.</t>
  </si>
  <si>
    <t>Dodson, Carroll F. JR.</t>
  </si>
  <si>
    <t>Dodson, Joseph T. III.</t>
  </si>
  <si>
    <t>Dodson, Steven M.</t>
  </si>
  <si>
    <t>Doherty, John M.</t>
  </si>
  <si>
    <t>Doherty, Patrick Q.</t>
  </si>
  <si>
    <t>Doi, Masako</t>
  </si>
  <si>
    <t>Dolan, Brooke A.</t>
  </si>
  <si>
    <t>Dolan, Mary Ann</t>
  </si>
  <si>
    <t>Dolan, Stephen M.</t>
  </si>
  <si>
    <t>Dolan, Thomas S.</t>
  </si>
  <si>
    <t>Dollar-Sibal, Alison C.</t>
  </si>
  <si>
    <t>Dolly, Dia L.</t>
  </si>
  <si>
    <t>Domaruk, Rebecca S.</t>
  </si>
  <si>
    <t>Executive Administrative Aide to CAO</t>
  </si>
  <si>
    <t>Dombrowski, Kathy</t>
  </si>
  <si>
    <t>Domer, Matthew B.</t>
  </si>
  <si>
    <t>Dominguez, Ariel O.</t>
  </si>
  <si>
    <t>Dominguez, Robinson</t>
  </si>
  <si>
    <t>Dominick, Keith</t>
  </si>
  <si>
    <t>Dominick, Tracy L.</t>
  </si>
  <si>
    <t>Dommel, Lorraine M.</t>
  </si>
  <si>
    <t>Don, Luc D.</t>
  </si>
  <si>
    <t>Donaghue, Paul E.</t>
  </si>
  <si>
    <t>Donahue, George R. Jr..</t>
  </si>
  <si>
    <t>Donahue, James J. III.</t>
  </si>
  <si>
    <t>Donahue, Mike L.</t>
  </si>
  <si>
    <t>Donaldson, Brandon L.</t>
  </si>
  <si>
    <t>Donaldson, James A.</t>
  </si>
  <si>
    <t>Donello, Christopher J.</t>
  </si>
  <si>
    <t>Donerson, Dwayne J.</t>
  </si>
  <si>
    <t>Dong, Chuanyin</t>
  </si>
  <si>
    <t>Donin, Amy E.</t>
  </si>
  <si>
    <t>Donnelly, Dane E.</t>
  </si>
  <si>
    <t>Donnelly, Francis J.</t>
  </si>
  <si>
    <t>Donohue, Brian P.</t>
  </si>
  <si>
    <t>Donovan, Courtney Q.</t>
  </si>
  <si>
    <t>Don-Thomas, Kadijatu</t>
  </si>
  <si>
    <t>Dookharan, Michael</t>
  </si>
  <si>
    <t>Doonan, Elizabeth A.</t>
  </si>
  <si>
    <t>Dorfman, Jane O.</t>
  </si>
  <si>
    <t>Doria, Gregory M.</t>
  </si>
  <si>
    <t>Dorio, Scott P.</t>
  </si>
  <si>
    <t>Dorney, Lisa A.</t>
  </si>
  <si>
    <t>Dorsey, Anthony T.</t>
  </si>
  <si>
    <t>Dorsey, Christina E.</t>
  </si>
  <si>
    <t>Dorsey, Cynthia R.</t>
  </si>
  <si>
    <t>Dorsey, Deon L.</t>
  </si>
  <si>
    <t>Dorsey, Donald</t>
  </si>
  <si>
    <t>Dorsey, Laurie D.</t>
  </si>
  <si>
    <t>Dorsey, Michael A. JR.</t>
  </si>
  <si>
    <t>Dorsey, Nora L.</t>
  </si>
  <si>
    <t>Dorsey, Richard C. JR.</t>
  </si>
  <si>
    <t>Dorsey, Russell E.</t>
  </si>
  <si>
    <t>Dorsey, Sherri L.</t>
  </si>
  <si>
    <t>Dorsey, Stanley N.</t>
  </si>
  <si>
    <t>Dorsey, Victoria A.</t>
  </si>
  <si>
    <t>Dory, Crystal D.</t>
  </si>
  <si>
    <t>Dos Santos, Alexander M.</t>
  </si>
  <si>
    <t>Doss, Edwin R.</t>
  </si>
  <si>
    <t>Dossa, Mitiku W.</t>
  </si>
  <si>
    <t>Dotson, Stanley L.</t>
  </si>
  <si>
    <t>D'Ottavi, Marco</t>
  </si>
  <si>
    <t>Dougherty, Brian F.</t>
  </si>
  <si>
    <t>Dougherty, David</t>
  </si>
  <si>
    <t>Dougherty-Chabala, Jennifer</t>
  </si>
  <si>
    <t>Douglas, Barbara A.</t>
  </si>
  <si>
    <t>Douglas, Margaret I.</t>
  </si>
  <si>
    <t>Douglas, Matthew W.</t>
  </si>
  <si>
    <t>Doumbia, Tiegbondje L.</t>
  </si>
  <si>
    <t>Dove, Lanol R.</t>
  </si>
  <si>
    <t>Dove, Matthew J.</t>
  </si>
  <si>
    <t>Dove, Sharhonda M.</t>
  </si>
  <si>
    <t>Telephone Reporting Aide II</t>
  </si>
  <si>
    <t>Dover, Jennifer F.</t>
  </si>
  <si>
    <t>D'Ovidio, Stephen P.</t>
  </si>
  <si>
    <t>Dowd, Robert</t>
  </si>
  <si>
    <t>Dowden, James H.</t>
  </si>
  <si>
    <t>Dowdy, Katherine M.</t>
  </si>
  <si>
    <t>Dowdy, Linda M.</t>
  </si>
  <si>
    <t>Dowdy, Lois G.</t>
  </si>
  <si>
    <t>Dowling, Sandra B.</t>
  </si>
  <si>
    <t>Downer, Carlton L.</t>
  </si>
  <si>
    <t>Downing, Dawn M.</t>
  </si>
  <si>
    <t>Downing, Ivan N.</t>
  </si>
  <si>
    <t>Downs, Daniel J.</t>
  </si>
  <si>
    <t>Dowsey, Jamar D.</t>
  </si>
  <si>
    <t>Doychinova, Yuliya C.</t>
  </si>
  <si>
    <t>Doye, Kisha L.</t>
  </si>
  <si>
    <t>Doye, Roxanne</t>
  </si>
  <si>
    <t>Doyle, Francis W. JR.</t>
  </si>
  <si>
    <t>Doyle, Matthew H.</t>
  </si>
  <si>
    <t>Doyle, Michael</t>
  </si>
  <si>
    <t>Doyle, William T.</t>
  </si>
  <si>
    <t>Dranzik, Robert J.</t>
  </si>
  <si>
    <t>Drawbaugh, James</t>
  </si>
  <si>
    <t>Drayton, Charles D.</t>
  </si>
  <si>
    <t>Drengwitz, Charles L.</t>
  </si>
  <si>
    <t>Dressel, Danielle O.</t>
  </si>
  <si>
    <t>Drew, Edward J.</t>
  </si>
  <si>
    <t>Drew, Maria Z.</t>
  </si>
  <si>
    <t>Drew, William J.</t>
  </si>
  <si>
    <t>Dreyfuss, Lana A.</t>
  </si>
  <si>
    <t>Driscoll, Lorraine J.</t>
  </si>
  <si>
    <t>Driver, Frank D.</t>
  </si>
  <si>
    <t>Work Force Leader I</t>
  </si>
  <si>
    <t>Driver, Terrence E.</t>
  </si>
  <si>
    <t>Drotos, Mark E.</t>
  </si>
  <si>
    <t>Drummer, Robert H.</t>
  </si>
  <si>
    <t>Drury, David J. SR.</t>
  </si>
  <si>
    <t>Drymalski, Peter G.</t>
  </si>
  <si>
    <t>Duah, George A.</t>
  </si>
  <si>
    <t>Dubose, Ernest Jr..</t>
  </si>
  <si>
    <t>Duckett, Amber M.</t>
  </si>
  <si>
    <t>Duerr, Matthew A.</t>
  </si>
  <si>
    <t>Dufek, Thomas</t>
  </si>
  <si>
    <t>Duffer, Bryan L.</t>
  </si>
  <si>
    <t>Duffy, Brendan R.</t>
  </si>
  <si>
    <t>Duffy, Charles A.</t>
  </si>
  <si>
    <t>Dufief, Karen M.</t>
  </si>
  <si>
    <t>Dugan, Joseph M.</t>
  </si>
  <si>
    <t>Dugan, Peter K.</t>
  </si>
  <si>
    <t>Dugan, Stephanie A.</t>
  </si>
  <si>
    <t>Duggan, Keith</t>
  </si>
  <si>
    <t>Dugger, Michael W.</t>
  </si>
  <si>
    <t>Dugue, Audra M.</t>
  </si>
  <si>
    <t>Duke, Susan N.</t>
  </si>
  <si>
    <t>Dukes, Kara I.</t>
  </si>
  <si>
    <t>Dulko, Brock M.</t>
  </si>
  <si>
    <t>Dumais, Timothy S.</t>
  </si>
  <si>
    <t>Dunbar, Roderick C.</t>
  </si>
  <si>
    <t>Duncan, Michael A.</t>
  </si>
  <si>
    <t>Duncan, Tyrone K.</t>
  </si>
  <si>
    <t>Duncan-Gunn, Sandra M.</t>
  </si>
  <si>
    <t>Dunckel, Jeffrey R.</t>
  </si>
  <si>
    <t>Dunham, Eli D.</t>
  </si>
  <si>
    <t>Dunigan, Emily W.</t>
  </si>
  <si>
    <t>Dunkes, Christopher B.</t>
  </si>
  <si>
    <t>Dunkins, Delores A.</t>
  </si>
  <si>
    <t>Security Supervisor</t>
  </si>
  <si>
    <t>Dunkley, Cecil D.</t>
  </si>
  <si>
    <t>Dunlavey, John J.</t>
  </si>
  <si>
    <t>Dunn, Hannah E.</t>
  </si>
  <si>
    <t>Dunn, John P.</t>
  </si>
  <si>
    <t>Dunston, Andre B.</t>
  </si>
  <si>
    <t>Dunton, Harry A.</t>
  </si>
  <si>
    <t>Dupouy, Alyson C.</t>
  </si>
  <si>
    <t>DuPublic Relationsee, Laura A.</t>
  </si>
  <si>
    <t>Duque, Sofia V.</t>
  </si>
  <si>
    <t>Durace, Trudy-Ann N.</t>
  </si>
  <si>
    <t>Duran, Ariel P.</t>
  </si>
  <si>
    <t>Duran, Xavier A.</t>
  </si>
  <si>
    <t>Durant, Marcia</t>
  </si>
  <si>
    <t>Durbin, Katherine M.</t>
  </si>
  <si>
    <t>Durgam, Sumanth R.</t>
  </si>
  <si>
    <t>Durham, Alexander V.</t>
  </si>
  <si>
    <t>Durham, Allen J.</t>
  </si>
  <si>
    <t>Durham, John D.</t>
  </si>
  <si>
    <t>Durham, Theresa M.</t>
  </si>
  <si>
    <t>Durojaiye, Ayodeji O.</t>
  </si>
  <si>
    <t>Durrani, Saba</t>
  </si>
  <si>
    <t>Dutko, Timothy M.</t>
  </si>
  <si>
    <t>Dutra, Paula F.</t>
  </si>
  <si>
    <t>Dutrow, Robert D.</t>
  </si>
  <si>
    <t>Dutta, Sumita</t>
  </si>
  <si>
    <t>Dutzman, Albert D. II.</t>
  </si>
  <si>
    <t>Dutzman, Samantha R.</t>
  </si>
  <si>
    <t>D'Uva, Stephen A.</t>
  </si>
  <si>
    <t>Duvall, Andrea R.</t>
  </si>
  <si>
    <t>Duvall, Charles S.</t>
  </si>
  <si>
    <t>Duvall, Kevin E.</t>
  </si>
  <si>
    <t>Duvall, Robert F. Jr.</t>
  </si>
  <si>
    <t>Transportation Systems Technician II</t>
  </si>
  <si>
    <t>Duvall, Wendell S.</t>
  </si>
  <si>
    <t>Dwarika, Andy</t>
  </si>
  <si>
    <t>Dwiggins, Terry L.</t>
  </si>
  <si>
    <t>Dwyer, Dennis</t>
  </si>
  <si>
    <t>Dwyer, Gregory J.</t>
  </si>
  <si>
    <t>Dye, Douglas J.</t>
  </si>
  <si>
    <t>Dye, Taylor M.</t>
  </si>
  <si>
    <t>Dyer, Brian D.</t>
  </si>
  <si>
    <t>Dyer, Daniel J.</t>
  </si>
  <si>
    <t>Dyer, Gilbert J.</t>
  </si>
  <si>
    <t>Dyer, Julia M.</t>
  </si>
  <si>
    <t>Dyer, Stacy A.</t>
  </si>
  <si>
    <t>Dykhoff, Travis J.</t>
  </si>
  <si>
    <t>Dyson, Bruce T.</t>
  </si>
  <si>
    <t>Dyson, DaNia M.</t>
  </si>
  <si>
    <t>Dzenkowski, Alfred G.</t>
  </si>
  <si>
    <t>Eady, Sherri L.</t>
  </si>
  <si>
    <t>Ealey, Sherman</t>
  </si>
  <si>
    <t>Eanes, Michael J.</t>
  </si>
  <si>
    <t>Earl, Betty L.</t>
  </si>
  <si>
    <t>Earnest, Roxanne M.</t>
  </si>
  <si>
    <t>Earp, Brian M.</t>
  </si>
  <si>
    <t>Earp, Dennis W.</t>
  </si>
  <si>
    <t>Earp, Jacqueline</t>
  </si>
  <si>
    <t>East, Colleen P.</t>
  </si>
  <si>
    <t>Easter, Daniel W.</t>
  </si>
  <si>
    <t>Easter, Eric D.</t>
  </si>
  <si>
    <t>Easterday, Kenneth T.</t>
  </si>
  <si>
    <t>Easterling, Malisa D.</t>
  </si>
  <si>
    <t>Eastman, Joyce T.</t>
  </si>
  <si>
    <t>Easton, Marcus T.</t>
  </si>
  <si>
    <t>Eaton, Megan C.</t>
  </si>
  <si>
    <t>Ebbitt, Meghan M.</t>
  </si>
  <si>
    <t>Eberhart, Brian D.</t>
  </si>
  <si>
    <t>Eberly, Jason W.</t>
  </si>
  <si>
    <t>Eberly, Melanie J.</t>
  </si>
  <si>
    <t>Ebner, Virginia M.</t>
  </si>
  <si>
    <t>Ebune, Ekole M.</t>
  </si>
  <si>
    <t>Eckhart, Jaron V.</t>
  </si>
  <si>
    <t>Eckles, Gail M.</t>
  </si>
  <si>
    <t>Eddins, Felicia L.</t>
  </si>
  <si>
    <t>Edelin, Kobie A.</t>
  </si>
  <si>
    <t>Edelman, Eric R.</t>
  </si>
  <si>
    <t>Edessa, Ashenafi D.</t>
  </si>
  <si>
    <t>Edghill, Anthony M.</t>
  </si>
  <si>
    <t>Edison, Maria E.</t>
  </si>
  <si>
    <t>Edmiston, Calvin E.</t>
  </si>
  <si>
    <t>Edmiston, Robert S.</t>
  </si>
  <si>
    <t>Edmond, Joseph E.</t>
  </si>
  <si>
    <t>Edmondson, Nicholas L.</t>
  </si>
  <si>
    <t>HVAC Mechanic II</t>
  </si>
  <si>
    <t>Edwards, Amy S.</t>
  </si>
  <si>
    <t>Edwards, Charles K.</t>
  </si>
  <si>
    <t>Edwards, Cynthia A.</t>
  </si>
  <si>
    <t>Edwards, Emerson W.</t>
  </si>
  <si>
    <t>Edwards, Gary E.</t>
  </si>
  <si>
    <t>Edwards, Gregory D.</t>
  </si>
  <si>
    <t>Edwards, Jesse J.</t>
  </si>
  <si>
    <t>Edwards, Joyce T.</t>
  </si>
  <si>
    <t>Edwards, Kevin J.</t>
  </si>
  <si>
    <t>Edwards, Perry L.</t>
  </si>
  <si>
    <t>Edwards, Reginald D.</t>
  </si>
  <si>
    <t>Edwards, Roger S.</t>
  </si>
  <si>
    <t>Edwards, Stan R.</t>
  </si>
  <si>
    <t>Edwards, Stephen D.</t>
  </si>
  <si>
    <t>Edwards, Trina M.</t>
  </si>
  <si>
    <t>Edwin, Sajana</t>
  </si>
  <si>
    <t>Efiadogbe, Yao K.</t>
  </si>
  <si>
    <t>Egan, Daniel O.</t>
  </si>
  <si>
    <t>Eggener, John F. Jr.</t>
  </si>
  <si>
    <t>Ehrenstein, Judith S.</t>
  </si>
  <si>
    <t>Eidelman, Susana</t>
  </si>
  <si>
    <t>Eiser, Ruthann</t>
  </si>
  <si>
    <t>Eiskant, Daniel E.</t>
  </si>
  <si>
    <t>Eiwulley-Armah, Philip</t>
  </si>
  <si>
    <t>Eke, Yisau Y.</t>
  </si>
  <si>
    <t>Ekstrom, Gretchen F.</t>
  </si>
  <si>
    <t>Ekuban, Gertrude A.</t>
  </si>
  <si>
    <t>Ekwa Nyame, Jacques G.</t>
  </si>
  <si>
    <t>Elder, Cheryl K.</t>
  </si>
  <si>
    <t>Elder, Public Relationseston M.</t>
  </si>
  <si>
    <t>Elder, Robert W.</t>
  </si>
  <si>
    <t>Elenes-Sancho, Doris A.</t>
  </si>
  <si>
    <t>Elescano, Raul A.</t>
  </si>
  <si>
    <t>Eleshewich, Paula</t>
  </si>
  <si>
    <t>Elfallah, Mohamed E.</t>
  </si>
  <si>
    <t>Elias, Brian M.</t>
  </si>
  <si>
    <t>Elie, Thomas C.</t>
  </si>
  <si>
    <t>Elkin, Ari</t>
  </si>
  <si>
    <t>Elkin, Kristen A.</t>
  </si>
  <si>
    <t>Ellenwood, Jodi L.</t>
  </si>
  <si>
    <t>Ellerbe, Joyce A.</t>
  </si>
  <si>
    <t>Ellern, Carla J.</t>
  </si>
  <si>
    <t>Ellian, Levon M.</t>
  </si>
  <si>
    <t>Elliot, Andrea F.</t>
  </si>
  <si>
    <t>Elliott, Aurora N.</t>
  </si>
  <si>
    <t>Elliott, Brandy R.</t>
  </si>
  <si>
    <t>Elliott, Darleen A.</t>
  </si>
  <si>
    <t>Elliott, Eleanor L.</t>
  </si>
  <si>
    <t>Elliott, Elizabeth A.</t>
  </si>
  <si>
    <t>Elliott, Harold D.</t>
  </si>
  <si>
    <t>Elliott, Heather S.</t>
  </si>
  <si>
    <t>Elliott, Joseph E.</t>
  </si>
  <si>
    <t>Elliott, Nicole A.</t>
  </si>
  <si>
    <t>Ellis, Karen M.</t>
  </si>
  <si>
    <t>Ellis, Kristina G.</t>
  </si>
  <si>
    <t>Ellis, Patrick D.</t>
  </si>
  <si>
    <t>Ellis, Philip J.</t>
  </si>
  <si>
    <t>Ellis, Rita R.</t>
  </si>
  <si>
    <t>Ellis, Sonia S.</t>
  </si>
  <si>
    <t>Community Services Aide II</t>
  </si>
  <si>
    <t>Ellison, Deborah</t>
  </si>
  <si>
    <t>Ellison, Kim</t>
  </si>
  <si>
    <t>Elliston, Donhue A.</t>
  </si>
  <si>
    <t>Eloisa, Cesar I.</t>
  </si>
  <si>
    <t>Elrich, Marc B.</t>
  </si>
  <si>
    <t>Vice Public Relationsesident</t>
  </si>
  <si>
    <t>Elsayed, Kamal S.</t>
  </si>
  <si>
    <t>Embrey, Amanda M.</t>
  </si>
  <si>
    <t>Embrey, Kevin C.</t>
  </si>
  <si>
    <t>Embrey, Scott E.</t>
  </si>
  <si>
    <t>Emery, Henry R. JR..</t>
  </si>
  <si>
    <t>Emmons, John H.</t>
  </si>
  <si>
    <t>Emswiler, Donald L.</t>
  </si>
  <si>
    <t>Enamorado, Michael A.</t>
  </si>
  <si>
    <t>Enciso, Marilu</t>
  </si>
  <si>
    <t>Enendu, Ijeoma E.</t>
  </si>
  <si>
    <t>Eng, Paul T. JR..</t>
  </si>
  <si>
    <t>Eng, SuPublic Relationsanee</t>
  </si>
  <si>
    <t>Engestrom, Lisa M.</t>
  </si>
  <si>
    <t>English, Angela</t>
  </si>
  <si>
    <t>English, Ann E.</t>
  </si>
  <si>
    <t>English, Holly W.</t>
  </si>
  <si>
    <t>Enkiri, Ruth L.</t>
  </si>
  <si>
    <t>Ennis, Robin D.</t>
  </si>
  <si>
    <t>Enos, Frederick W. JR.</t>
  </si>
  <si>
    <t>Enos, Jonathan D.</t>
  </si>
  <si>
    <t>Eperthener, Richard W.</t>
  </si>
  <si>
    <t>Epley, Corey A.</t>
  </si>
  <si>
    <t>Epley, Dale J.</t>
  </si>
  <si>
    <t>Epley, Debra L.</t>
  </si>
  <si>
    <t>Epps, Doreatha</t>
  </si>
  <si>
    <t>Transit Analyst</t>
  </si>
  <si>
    <t>Epstein, Randy L.</t>
  </si>
  <si>
    <t>Nurse Public Relationsactitioner</t>
  </si>
  <si>
    <t>Erekosima, Ibiso T.</t>
  </si>
  <si>
    <t>Erekosima, Telema I.</t>
  </si>
  <si>
    <t>Erenrich, Gary R.</t>
  </si>
  <si>
    <t>Erickson, Luy H.</t>
  </si>
  <si>
    <t>Erme, Marc J.</t>
  </si>
  <si>
    <t>Ernst, Inez R.</t>
  </si>
  <si>
    <t>Erstling, Laura F.</t>
  </si>
  <si>
    <t>Escamilla, Samuel C.</t>
  </si>
  <si>
    <t>Escobar, Jurgen E.</t>
  </si>
  <si>
    <t>Escobar, Lyn-Michelle</t>
  </si>
  <si>
    <t>Escolero, Enrique.</t>
  </si>
  <si>
    <t>Eseh, Ivo N.</t>
  </si>
  <si>
    <t>Esen, Mehmet</t>
  </si>
  <si>
    <t>Esipila, Lucy M.</t>
  </si>
  <si>
    <t>Eslami, Carlene</t>
  </si>
  <si>
    <t>Eslaquit-Tenorio, Scarlet</t>
  </si>
  <si>
    <t>Esmaili, Yasamin K.</t>
  </si>
  <si>
    <t>Espinas, John-Luke F.</t>
  </si>
  <si>
    <t>Espinosa, Alexandre A.</t>
  </si>
  <si>
    <t>Director Finance</t>
  </si>
  <si>
    <t>Espinosa, Ivonne</t>
  </si>
  <si>
    <t>Espinoza, Teresa P.</t>
  </si>
  <si>
    <t>Esposito, Richard</t>
  </si>
  <si>
    <t>Estampador, Roselyn B.</t>
  </si>
  <si>
    <t>Estep, James C.</t>
  </si>
  <si>
    <t>Esterque, Jacob</t>
  </si>
  <si>
    <t>Esters, Tori</t>
  </si>
  <si>
    <t>Estrada, Donald A.</t>
  </si>
  <si>
    <t>Estrada, Jose N.</t>
  </si>
  <si>
    <t>Estrada, Kathy M.</t>
  </si>
  <si>
    <t>Estrada, Maria B.</t>
  </si>
  <si>
    <t>Etey-Benissan, Tete N.</t>
  </si>
  <si>
    <t>Etheridge, Mark C.</t>
  </si>
  <si>
    <t>Ethurajan, Gowri</t>
  </si>
  <si>
    <t>Eubanks, Michael W.</t>
  </si>
  <si>
    <t>Evans, Bruce C.</t>
  </si>
  <si>
    <t>Evans, Christopher H.</t>
  </si>
  <si>
    <t>Evans, Corey W.</t>
  </si>
  <si>
    <t>Evans, Donna F.</t>
  </si>
  <si>
    <t>Evans, Edward A.</t>
  </si>
  <si>
    <t>Evans, Elizabeth C.</t>
  </si>
  <si>
    <t>Evans, June K.</t>
  </si>
  <si>
    <t>Evans, Larry J. JR.</t>
  </si>
  <si>
    <t>Evans, Robert J. III.</t>
  </si>
  <si>
    <t>Evans, Steven D.</t>
  </si>
  <si>
    <t>Evans-McCarthy, Margaret C.</t>
  </si>
  <si>
    <t>Evers, Stephanie D.</t>
  </si>
  <si>
    <t>Eversleigh, Kenneth R.</t>
  </si>
  <si>
    <t>Eversley, Ann M.</t>
  </si>
  <si>
    <t>Evinger, Patrick J.</t>
  </si>
  <si>
    <t>Ewart, Jeffrey J.</t>
  </si>
  <si>
    <t>Ewing, Terrance D.</t>
  </si>
  <si>
    <t>Ewoldt, Shanna L.</t>
  </si>
  <si>
    <t>Exavery, Macnestor D.</t>
  </si>
  <si>
    <t>Eyler, Jeffrey A.</t>
  </si>
  <si>
    <t>Eyler, Stephanie L.</t>
  </si>
  <si>
    <t>Eyman, Nicole B.</t>
  </si>
  <si>
    <t>Ezeh, Obiora C.</t>
  </si>
  <si>
    <t>Ezeigbo, Jasper O. Jr.</t>
  </si>
  <si>
    <t>Ezunagu, Ike R.</t>
  </si>
  <si>
    <t>Faas, Robert J. JR..</t>
  </si>
  <si>
    <t>Fabius, Laura</t>
  </si>
  <si>
    <t>Fabrizio, Chase J.</t>
  </si>
  <si>
    <t>Fadden, Clare M.</t>
  </si>
  <si>
    <t>Fahlstrom, Lisa A.</t>
  </si>
  <si>
    <t>Fain, Marianna E.</t>
  </si>
  <si>
    <t>Faiola, Lynn A.</t>
  </si>
  <si>
    <t>Fairfax, Darlene F.</t>
  </si>
  <si>
    <t>Fairley, Jay D.</t>
  </si>
  <si>
    <t>Falaki, Melody</t>
  </si>
  <si>
    <t>Falcinelli, David J.</t>
  </si>
  <si>
    <t>Falcon, Carlos R.</t>
  </si>
  <si>
    <t>Falcon, Julio</t>
  </si>
  <si>
    <t>Falcon, Karen L.</t>
  </si>
  <si>
    <t>Falcon, Maria E.</t>
  </si>
  <si>
    <t>Falcon, Norma J.</t>
  </si>
  <si>
    <t>Falise, James J.</t>
  </si>
  <si>
    <t>Fallet, Vilasco</t>
  </si>
  <si>
    <t>Fallon, Donna M.</t>
  </si>
  <si>
    <t>Falls, Jackie L. II.</t>
  </si>
  <si>
    <t>Famulari, Thomas A.</t>
  </si>
  <si>
    <t>Fanaroff, Marilyn</t>
  </si>
  <si>
    <t>Fanflik, Teresa A.</t>
  </si>
  <si>
    <t>Fanwar, Wann S.</t>
  </si>
  <si>
    <t>Equipment Services Coordinator</t>
  </si>
  <si>
    <t>Fapuro, Funmilayo O.</t>
  </si>
  <si>
    <t>Farag, Susan J.</t>
  </si>
  <si>
    <t>Farber, Stephen B.</t>
  </si>
  <si>
    <t>Council Administrator</t>
  </si>
  <si>
    <t>Farchadi, Shohreh G.</t>
  </si>
  <si>
    <t>Farello, Anthony J.</t>
  </si>
  <si>
    <t>Farfan, Jacqueline S.</t>
  </si>
  <si>
    <t>Farhadi, Sam</t>
  </si>
  <si>
    <t>Farias, Juan A.</t>
  </si>
  <si>
    <t>Farkas, Ernest C. III.</t>
  </si>
  <si>
    <t>Farkosh, Brie A.</t>
  </si>
  <si>
    <t>Farmer, Earnest F.</t>
  </si>
  <si>
    <t>Farmer, Robert K.</t>
  </si>
  <si>
    <t>Farney, Shannon M.</t>
  </si>
  <si>
    <t>Farooq, Kamran</t>
  </si>
  <si>
    <t>Farr, Erin C.</t>
  </si>
  <si>
    <t>Farrar, Carthan D. JR.</t>
  </si>
  <si>
    <t>Farris, Anthony R. JR.</t>
  </si>
  <si>
    <t>Farshori, Raeesa B.</t>
  </si>
  <si>
    <t>Fash, Nicolas H.</t>
  </si>
  <si>
    <t>Fashion, Erin B.</t>
  </si>
  <si>
    <t>Fass, Amy C.</t>
  </si>
  <si>
    <t>Fassanella, James C.</t>
  </si>
  <si>
    <t>Fatiyah, Nurul</t>
  </si>
  <si>
    <t>Faunce, Christopher A.</t>
  </si>
  <si>
    <t>Faunce, Scott</t>
  </si>
  <si>
    <t>Feaster, Carl L.</t>
  </si>
  <si>
    <t>Federanich, Christopher J.</t>
  </si>
  <si>
    <t>Federico, Sarah</t>
  </si>
  <si>
    <t>Federroll, Darren K.</t>
  </si>
  <si>
    <t>Fedor, Michael I.</t>
  </si>
  <si>
    <t>Fee, Nathan L.</t>
  </si>
  <si>
    <t>Feh, Daniel S.</t>
  </si>
  <si>
    <t>Licensed Public Relationsactical Nurse (C and R)</t>
  </si>
  <si>
    <t>Feiertag, Jeff</t>
  </si>
  <si>
    <t>Feinberg, Beryl L.</t>
  </si>
  <si>
    <t>Feinthel, Christine M.</t>
  </si>
  <si>
    <t>Feissner, John R.</t>
  </si>
  <si>
    <t>Feketekuty, John</t>
  </si>
  <si>
    <t>Non-Departmental Account</t>
  </si>
  <si>
    <t>Investment Officer</t>
  </si>
  <si>
    <t>Felberg Borges, Reider</t>
  </si>
  <si>
    <t>Feldman, Bradley S.</t>
  </si>
  <si>
    <t>Feldt, Elisabeth G.</t>
  </si>
  <si>
    <t>Director Environmental Public Relationsotection</t>
  </si>
  <si>
    <t>Felix, Christine M.</t>
  </si>
  <si>
    <t>Felker, Lia</t>
  </si>
  <si>
    <t>Fellows, Frank C.</t>
  </si>
  <si>
    <t>Felsen, Elaine R.</t>
  </si>
  <si>
    <t>Felton, Derrick J.</t>
  </si>
  <si>
    <t>Felton, Joseph E.</t>
  </si>
  <si>
    <t>Feng, Weizhen</t>
  </si>
  <si>
    <t>Fenner, James A. JR.</t>
  </si>
  <si>
    <t>Ferber, Justina J.</t>
  </si>
  <si>
    <t>Ferguson, Jacob C.</t>
  </si>
  <si>
    <t>Emergency Vehicle Maintenance Crew Chief</t>
  </si>
  <si>
    <t>Ferguson, Jennifer C.</t>
  </si>
  <si>
    <t>Ferguson, Maria D.</t>
  </si>
  <si>
    <t>Ferguson, Melissa E.</t>
  </si>
  <si>
    <t>Ferguson, Rebecca L.</t>
  </si>
  <si>
    <t>Ferguson, Timothy L.</t>
  </si>
  <si>
    <t>Fernandez, Ana B.</t>
  </si>
  <si>
    <t>Fernandez, James A.</t>
  </si>
  <si>
    <t>Fernandez, Julio</t>
  </si>
  <si>
    <t>Fernandez, Matthew J.</t>
  </si>
  <si>
    <t>Fernandez, Michael L.</t>
  </si>
  <si>
    <t>Fernandez, Veronica</t>
  </si>
  <si>
    <t>Fernando, Merennage N.</t>
  </si>
  <si>
    <t>Fernando, Shelton W.</t>
  </si>
  <si>
    <t>Fernan-Zegarra, Paola C.</t>
  </si>
  <si>
    <t>Fernan-Zegarra, Sandor F.</t>
  </si>
  <si>
    <t>Ferragine, David C.</t>
  </si>
  <si>
    <t>Ferrel, Eleanor S.</t>
  </si>
  <si>
    <t>Ferretti, William</t>
  </si>
  <si>
    <t>Ferris, James A.</t>
  </si>
  <si>
    <t>Fertig, Mary M.</t>
  </si>
  <si>
    <t>Fessehaie, Afeworki B.</t>
  </si>
  <si>
    <t>Fields, Cody W.</t>
  </si>
  <si>
    <t>Fields, Daniel R. Jr..</t>
  </si>
  <si>
    <t>Figueroa, Jairo A.</t>
  </si>
  <si>
    <t>Figueroa, Jose T.</t>
  </si>
  <si>
    <t>Figueroa, Narciso III.</t>
  </si>
  <si>
    <t>Fikar, David G.</t>
  </si>
  <si>
    <t>Filson, Jonathan D.</t>
  </si>
  <si>
    <t>Finamore, Danielle M.</t>
  </si>
  <si>
    <t>Finch, Gary L. III.</t>
  </si>
  <si>
    <t>Finegan, Timothy</t>
  </si>
  <si>
    <t>Fineman, Carol J.</t>
  </si>
  <si>
    <t>Finkelstein, Jodi</t>
  </si>
  <si>
    <t>Finkelstein, Robert A.</t>
  </si>
  <si>
    <t>Finn, Erika L.</t>
  </si>
  <si>
    <t>Firat, Dicle</t>
  </si>
  <si>
    <t>Firestine, Timothy</t>
  </si>
  <si>
    <t>Chief Administrative Officer</t>
  </si>
  <si>
    <t>Firtag, Steven A.</t>
  </si>
  <si>
    <t>Fischer, Joshua D.</t>
  </si>
  <si>
    <t>Fischer, Robert A.</t>
  </si>
  <si>
    <t>Fischer, Tammi M.</t>
  </si>
  <si>
    <t>Fish, Andrew C.</t>
  </si>
  <si>
    <t>Fish, Frank A.</t>
  </si>
  <si>
    <t>Fisher, Alexandra A.</t>
  </si>
  <si>
    <t>Fisher, Andrew E.</t>
  </si>
  <si>
    <t>Fisher, Benita C.</t>
  </si>
  <si>
    <t>Fisher, Craig</t>
  </si>
  <si>
    <t>Fisher, Cynthia C.</t>
  </si>
  <si>
    <t>Library Technician</t>
  </si>
  <si>
    <t>Fisher, Derek G.</t>
  </si>
  <si>
    <t>Fisher, Dianne E.</t>
  </si>
  <si>
    <t>Fisher, Eileen M.</t>
  </si>
  <si>
    <t>Fisher, Jeffrey A.</t>
  </si>
  <si>
    <t>Fisher, Jessica A.</t>
  </si>
  <si>
    <t>Fisher, Karen P.</t>
  </si>
  <si>
    <t>Fisher, Leroy E. Jr.</t>
  </si>
  <si>
    <t>Fisher, Lynette N.</t>
  </si>
  <si>
    <t>Fisher, Tory L.</t>
  </si>
  <si>
    <t>Fitch, Monte D.</t>
  </si>
  <si>
    <t>Fitzgerald, John J.</t>
  </si>
  <si>
    <t>Fitzgerald, Laura L.</t>
  </si>
  <si>
    <t>Fitzgibbon, Brittany L.</t>
  </si>
  <si>
    <t>Fitzpatrick, James</t>
  </si>
  <si>
    <t>Fitzpatrick, Paul T.</t>
  </si>
  <si>
    <t>Fitzpatrick, Rebecca</t>
  </si>
  <si>
    <t>Fitzsimmons, Gary P.</t>
  </si>
  <si>
    <t>Fizazi, Danielle M.</t>
  </si>
  <si>
    <t>Flabbi, Francis E.</t>
  </si>
  <si>
    <t>Flagg, Stacey L.</t>
  </si>
  <si>
    <t>Flaherty, James J.</t>
  </si>
  <si>
    <t>Flaherty, Kimberly J.</t>
  </si>
  <si>
    <t>Flandrau, Peter</t>
  </si>
  <si>
    <t>Flax, Mindy R.</t>
  </si>
  <si>
    <t>Fleegle, David M.</t>
  </si>
  <si>
    <t>Fleming, Jerry P.</t>
  </si>
  <si>
    <t>Fleming, Joan R.</t>
  </si>
  <si>
    <t>Flemming, Jason L.</t>
  </si>
  <si>
    <t>Fletcher, Eurica D.</t>
  </si>
  <si>
    <t>Fletcher, Kevin M.</t>
  </si>
  <si>
    <t>Flieger, Erik M.</t>
  </si>
  <si>
    <t>Flippo, Tommy G.</t>
  </si>
  <si>
    <t>Flood, Samuel C.</t>
  </si>
  <si>
    <t>Flood, Sharon M.</t>
  </si>
  <si>
    <t>Floreen, Nancy M.</t>
  </si>
  <si>
    <t>Flores Betancourt, Gregorio</t>
  </si>
  <si>
    <t>Flores, Alicia L.</t>
  </si>
  <si>
    <t>Flores, Bertha L.</t>
  </si>
  <si>
    <t>Flores, Dina E.</t>
  </si>
  <si>
    <t>Flores, Douglas E.</t>
  </si>
  <si>
    <t>Flores, Ronny F.</t>
  </si>
  <si>
    <t>Flores-Caceres, Carol G.</t>
  </si>
  <si>
    <t>Flores-Harvey, Beronica</t>
  </si>
  <si>
    <t>Flores-Lopez, Dany A.</t>
  </si>
  <si>
    <t>Flowers, Randy M.</t>
  </si>
  <si>
    <t>Floyd, Angela M.</t>
  </si>
  <si>
    <t>Floyd, Bernard Y.</t>
  </si>
  <si>
    <t>Floyd, Shannon E.</t>
  </si>
  <si>
    <t>Fludd, Wilbur P.</t>
  </si>
  <si>
    <t>Flute, Brittany S.</t>
  </si>
  <si>
    <t>Flynn, Darlene M.</t>
  </si>
  <si>
    <t>Flynn, Margaret</t>
  </si>
  <si>
    <t>Flynn, Patricia E.</t>
  </si>
  <si>
    <t>Flynn, Stacey A.</t>
  </si>
  <si>
    <t>Flynn, Tore W.</t>
  </si>
  <si>
    <t>Fobbs, Willie III.</t>
  </si>
  <si>
    <t>Focke, Karin C.</t>
  </si>
  <si>
    <t>Fockler, Brian M.</t>
  </si>
  <si>
    <t>Fogarty, Austin T.</t>
  </si>
  <si>
    <t>Fogel, Adam S.</t>
  </si>
  <si>
    <t>Confidential Aide</t>
  </si>
  <si>
    <t>Fogle, Robert L. III.</t>
  </si>
  <si>
    <t>Fogle, Robert L. JR.</t>
  </si>
  <si>
    <t>Fogle, Timothy E.</t>
  </si>
  <si>
    <t>Communications Equipment Technician II</t>
  </si>
  <si>
    <t>Fogle, Tony A.</t>
  </si>
  <si>
    <t>Equipment Operator III</t>
  </si>
  <si>
    <t>Fokou, Dominique L.</t>
  </si>
  <si>
    <t>Folgar, Alexander</t>
  </si>
  <si>
    <t>Folk, John D. II.</t>
  </si>
  <si>
    <t>Folkes, Carole A.</t>
  </si>
  <si>
    <t>Followell, DeAnn M.</t>
  </si>
  <si>
    <t>Foncannon, Scott R.</t>
  </si>
  <si>
    <t>Fondungalla, Nelson N.</t>
  </si>
  <si>
    <t>Fones, Frank G. JR..</t>
  </si>
  <si>
    <t>Fong, Ho-Ching</t>
  </si>
  <si>
    <t>Fonkem, Kebila</t>
  </si>
  <si>
    <t>Fonseca, Barbara</t>
  </si>
  <si>
    <t>Fonseca, Giordano J.</t>
  </si>
  <si>
    <t>Fontana, Itala</t>
  </si>
  <si>
    <t>Footman, Andre C.</t>
  </si>
  <si>
    <t>Forbes, Denise M.</t>
  </si>
  <si>
    <t>Forbes, Ellen C.</t>
  </si>
  <si>
    <t>Forbes, Lucille H.</t>
  </si>
  <si>
    <t>Forbes, M A.</t>
  </si>
  <si>
    <t>Ford, Daniel L.</t>
  </si>
  <si>
    <t>Ford, Gregorio A.</t>
  </si>
  <si>
    <t>Ford, Jeffrey M.</t>
  </si>
  <si>
    <t>Ford, Kevin M.</t>
  </si>
  <si>
    <t>Ford, Matthew R.</t>
  </si>
  <si>
    <t>Ford, Robert I. JR.</t>
  </si>
  <si>
    <t>Ford, Stevie A.</t>
  </si>
  <si>
    <t>Foreman, Howard E.</t>
  </si>
  <si>
    <t>Foreman, Kari J.</t>
  </si>
  <si>
    <t>Foreman, Philip C.</t>
  </si>
  <si>
    <t>Foreman, Rayfield III.</t>
  </si>
  <si>
    <t>Foreman, Tony B.</t>
  </si>
  <si>
    <t>Fornatora, Sarah M.</t>
  </si>
  <si>
    <t>Forney, Bryan W.</t>
  </si>
  <si>
    <t>Forney, Michelle L.</t>
  </si>
  <si>
    <t>Forse, Brian M.</t>
  </si>
  <si>
    <t>Forsythe, Joseph M.</t>
  </si>
  <si>
    <t>Forte, Jeanie B.</t>
  </si>
  <si>
    <t>Foss, Jeffrey D.</t>
  </si>
  <si>
    <t>Fosselman, Peter C.</t>
  </si>
  <si>
    <t>Fossett, Stacy D.</t>
  </si>
  <si>
    <t>Foster, Darrell</t>
  </si>
  <si>
    <t>Foster, Donald G.</t>
  </si>
  <si>
    <t>Foster, Gabriel T.</t>
  </si>
  <si>
    <t>Foster, Thomas C.</t>
  </si>
  <si>
    <t>Foster, Valerie</t>
  </si>
  <si>
    <t>Fouant, Zelinda J.</t>
  </si>
  <si>
    <t>Fournier, Kevin R.</t>
  </si>
  <si>
    <t>Fournier, Shawn P.</t>
  </si>
  <si>
    <t>Fowler, Brian</t>
  </si>
  <si>
    <t>Fowler, Carl C. Jr.</t>
  </si>
  <si>
    <t>Fowler, Eugene J. JR.</t>
  </si>
  <si>
    <t>Fowler, Jennifer</t>
  </si>
  <si>
    <t>Fowler, Patricia A.</t>
  </si>
  <si>
    <t>Fowler, Sandie A.</t>
  </si>
  <si>
    <t>Fowler, Victoria M.</t>
  </si>
  <si>
    <t>Fox, Bradford S.</t>
  </si>
  <si>
    <t>Fox, Curt L.</t>
  </si>
  <si>
    <t>Fox, Kristina M.</t>
  </si>
  <si>
    <t>Fox, Thomas M.</t>
  </si>
  <si>
    <t>Frain, Brent E.</t>
  </si>
  <si>
    <t>Francis, Broderick D.</t>
  </si>
  <si>
    <t>Francis, Carmen A.</t>
  </si>
  <si>
    <t>Francis, Lorna P.</t>
  </si>
  <si>
    <t>Francke, Darren E.</t>
  </si>
  <si>
    <t>Franco, Allison P.</t>
  </si>
  <si>
    <t>Franco, Gloria A.</t>
  </si>
  <si>
    <t>Frank, David C.</t>
  </si>
  <si>
    <t>Frank, Justin X.</t>
  </si>
  <si>
    <t>Franklin, Ada M.</t>
  </si>
  <si>
    <t>Franklin, Deborah A.</t>
  </si>
  <si>
    <t>Franks, Jamie T.</t>
  </si>
  <si>
    <t>Frankton, Steven R.</t>
  </si>
  <si>
    <t>Frantz, Andrew R.</t>
  </si>
  <si>
    <t>Frasca, Matthew R.</t>
  </si>
  <si>
    <t>Fraser, Joshua E.</t>
  </si>
  <si>
    <t>Fraser, Lennox B.</t>
  </si>
  <si>
    <t>Fraser, Patrick T. Jr.</t>
  </si>
  <si>
    <t>Fraticelli, Eleris M.</t>
  </si>
  <si>
    <t>Frazier, Georgia K.</t>
  </si>
  <si>
    <t>Frazier, Keikeia C.</t>
  </si>
  <si>
    <t>Frazier, Kevin P.</t>
  </si>
  <si>
    <t>Frazier, Marc E.</t>
  </si>
  <si>
    <t>Frazier, Marvin W.</t>
  </si>
  <si>
    <t>Frazier, Matthew A.</t>
  </si>
  <si>
    <t>Frazier, William W.</t>
  </si>
  <si>
    <t>Frechette, Nancy G.</t>
  </si>
  <si>
    <t>Frechette, Stephen M.</t>
  </si>
  <si>
    <t>Frederick, Charles L.</t>
  </si>
  <si>
    <t>Frederick, Corey D.</t>
  </si>
  <si>
    <t>Frederickson, Mark L.</t>
  </si>
  <si>
    <t>Free, Van T.</t>
  </si>
  <si>
    <t>Freeburger, John B.</t>
  </si>
  <si>
    <t>Freeburn, Levi A.</t>
  </si>
  <si>
    <t>Freeman, Gerald Q. III.</t>
  </si>
  <si>
    <t>Freeman, Ira D.</t>
  </si>
  <si>
    <t>Freeman-Gittens, Angela T.</t>
  </si>
  <si>
    <t>Freeze, Elizabeth A.</t>
  </si>
  <si>
    <t>Frenche, Kandice E.</t>
  </si>
  <si>
    <t>Freolo, Rolando S.</t>
  </si>
  <si>
    <t>Frey, Andrew L.</t>
  </si>
  <si>
    <t>Frey, Jon S.</t>
  </si>
  <si>
    <t>Frey, Leslie T.</t>
  </si>
  <si>
    <t>Intergovernmental Relations Legislative Analyst</t>
  </si>
  <si>
    <t>Friedman, Bart A.</t>
  </si>
  <si>
    <t>Friedman, Eric S.</t>
  </si>
  <si>
    <t>Friedman, Janet M.</t>
  </si>
  <si>
    <t>Friedman, Peter A.</t>
  </si>
  <si>
    <t>Friedrich, Joshua P.</t>
  </si>
  <si>
    <t>Frierson, Angie B.</t>
  </si>
  <si>
    <t>Frigola, Gloria</t>
  </si>
  <si>
    <t>Fritz, Dustin J.</t>
  </si>
  <si>
    <t>Fritz, Jeffrey D.</t>
  </si>
  <si>
    <t>Friz, Daniel J.</t>
  </si>
  <si>
    <t>Friz, Katherine M.</t>
  </si>
  <si>
    <t>Frizzell, Angela</t>
  </si>
  <si>
    <t>Frocke, John W.</t>
  </si>
  <si>
    <t>Frost, Georgia</t>
  </si>
  <si>
    <t>Frumkin, Jeannette L.</t>
  </si>
  <si>
    <t>Fry, Amanda G.</t>
  </si>
  <si>
    <t>Fu, Winson</t>
  </si>
  <si>
    <t>Fuentes, Johanna I.</t>
  </si>
  <si>
    <t>Fuentes, Maria D.</t>
  </si>
  <si>
    <t>Fuentes, Nadia L.</t>
  </si>
  <si>
    <t>Revenue Counter</t>
  </si>
  <si>
    <t>Fuhs, Conor S.</t>
  </si>
  <si>
    <t>Fujikura, Ken T.</t>
  </si>
  <si>
    <t>Fulco, Belinda J.</t>
  </si>
  <si>
    <t>Fuller, Joseph L.</t>
  </si>
  <si>
    <t>Fuller, Nancy J.</t>
  </si>
  <si>
    <t>Accountant/Auditor I</t>
  </si>
  <si>
    <t>Fuller, Yasmin K.</t>
  </si>
  <si>
    <t>Fullerton, Gregory B.</t>
  </si>
  <si>
    <t>Fullmer, Jason D.</t>
  </si>
  <si>
    <t>Fultz, Stephen J.</t>
  </si>
  <si>
    <t>Fumagalli, Christopher A.</t>
  </si>
  <si>
    <t>Funderburk, Kim C.</t>
  </si>
  <si>
    <t>Funes, Beatris E.</t>
  </si>
  <si>
    <t>Funes, Ingrid P.</t>
  </si>
  <si>
    <t>Funes, Roxana P.</t>
  </si>
  <si>
    <t>Funes-Calderon, Isabel</t>
  </si>
  <si>
    <t>Funk, Justin R.</t>
  </si>
  <si>
    <t>Funt, Julieanne R.</t>
  </si>
  <si>
    <t>Furgason, Lori E.</t>
  </si>
  <si>
    <t>Furst, Kristy M.</t>
  </si>
  <si>
    <t>Furst, Robert J.</t>
  </si>
  <si>
    <t>Fusco, Mary E.</t>
  </si>
  <si>
    <t>Fusillo, Jessica J.</t>
  </si>
  <si>
    <t>Fuss, Barry N.</t>
  </si>
  <si>
    <t>Fussell, Lisa L.</t>
  </si>
  <si>
    <t>Fuster, Cristina M.</t>
  </si>
  <si>
    <t>Fustero, James D.</t>
  </si>
  <si>
    <t>Fustero, Maria E.</t>
  </si>
  <si>
    <t>Fyall, James E.</t>
  </si>
  <si>
    <t>Gable, Kyle</t>
  </si>
  <si>
    <t>Gabourel, Brittany C.</t>
  </si>
  <si>
    <t>Animal Care Attendant Supervisor</t>
  </si>
  <si>
    <t>Gabrey, Gameel K.</t>
  </si>
  <si>
    <t>Gac, Katarzyna A.</t>
  </si>
  <si>
    <t>Gaebl, Jill A.</t>
  </si>
  <si>
    <t>Gafur, Swasti D.</t>
  </si>
  <si>
    <t>Gage, Sherri K.</t>
  </si>
  <si>
    <t>Gagen, Sean T.</t>
  </si>
  <si>
    <t>Gagliardi, Adam J. III.</t>
  </si>
  <si>
    <t>Gagliardi, Joseph M.</t>
  </si>
  <si>
    <t>Gaines, James A.</t>
  </si>
  <si>
    <t>Gaitan, Persida</t>
  </si>
  <si>
    <t>Gaither, Caniece S.</t>
  </si>
  <si>
    <t>Gaither, Gillando R.</t>
  </si>
  <si>
    <t>Gaither, Jerry R.</t>
  </si>
  <si>
    <t>Gajdosik, Laura R.</t>
  </si>
  <si>
    <t>Galagamage, Jayantha P.</t>
  </si>
  <si>
    <t>Galan, Sally D.</t>
  </si>
  <si>
    <t>Galanko, Leo M.</t>
  </si>
  <si>
    <t>Galdamez, Louis E.</t>
  </si>
  <si>
    <t>Gale, George A.</t>
  </si>
  <si>
    <t>Gale, Roswita W.</t>
  </si>
  <si>
    <t>Gale, Wayne G.</t>
  </si>
  <si>
    <t>Galeana Garduno, Alimi</t>
  </si>
  <si>
    <t>Galey, Jason J.</t>
  </si>
  <si>
    <t>Galiano, Mark L.</t>
  </si>
  <si>
    <t>Galic, Ivan M.</t>
  </si>
  <si>
    <t>Galladora, Victor A.</t>
  </si>
  <si>
    <t>Gallagher, Bridget K.</t>
  </si>
  <si>
    <t>Gallagher, Frances M.</t>
  </si>
  <si>
    <t>Gallagher, John M. II.</t>
  </si>
  <si>
    <t>Gallagher, Melissa T.</t>
  </si>
  <si>
    <t>Gallagher, Patricia M.</t>
  </si>
  <si>
    <t>Gallipoli, Michelle A.</t>
  </si>
  <si>
    <t>Gallo, John J.</t>
  </si>
  <si>
    <t>Galloso Culqui, Charles F.</t>
  </si>
  <si>
    <t>Galloway, Alonzo D.</t>
  </si>
  <si>
    <t>Galt, Christopher D.</t>
  </si>
  <si>
    <t>Galt, Nicholas R.</t>
  </si>
  <si>
    <t>Galvan, Maria E.</t>
  </si>
  <si>
    <t>Gamard, Nicole A.</t>
  </si>
  <si>
    <t>Gamble, Larry A.</t>
  </si>
  <si>
    <t>Gamble, Margaret M.</t>
  </si>
  <si>
    <t>Gammill, Bryan D.</t>
  </si>
  <si>
    <t>Ganassa, Rina M.</t>
  </si>
  <si>
    <t>Gang, Peter K.</t>
  </si>
  <si>
    <t>Gannon, Lisa M.</t>
  </si>
  <si>
    <t>Ganoung, Daniel B. III.</t>
  </si>
  <si>
    <t>Gant, Heidi I.</t>
  </si>
  <si>
    <t>Gantt, Michael R.</t>
  </si>
  <si>
    <t>Gantz, Mattie A.</t>
  </si>
  <si>
    <t>Garcia Hernandez, Lea S.</t>
  </si>
  <si>
    <t>Garcia Palacios, Lulia S.</t>
  </si>
  <si>
    <t>Garcia, Alexis A.</t>
  </si>
  <si>
    <t>Garcia, Angel M.</t>
  </si>
  <si>
    <t>Garcia, Bayron Y.</t>
  </si>
  <si>
    <t>Garcia, Carmen E.</t>
  </si>
  <si>
    <t>Garcia, Daniel J.</t>
  </si>
  <si>
    <t>Garcia, Erin M.</t>
  </si>
  <si>
    <t>Garcia, Fabian H.</t>
  </si>
  <si>
    <t>Motor Pool Attendant</t>
  </si>
  <si>
    <t>Garcia, Jaime R.</t>
  </si>
  <si>
    <t>Garcia, Jovanni M.</t>
  </si>
  <si>
    <t>Garcia, Juan B.</t>
  </si>
  <si>
    <t>Garcia, Julio C.</t>
  </si>
  <si>
    <t>Garcia, Loretta J.</t>
  </si>
  <si>
    <t>Garcia, Oscar A.</t>
  </si>
  <si>
    <t>Garcia, Rebecca L.</t>
  </si>
  <si>
    <t>Garcia, Yvonne B.</t>
  </si>
  <si>
    <t>Garcia-Rivera, Jennifer L.</t>
  </si>
  <si>
    <t>Garcon, Ronald</t>
  </si>
  <si>
    <t>Gardiner, Brian D.</t>
  </si>
  <si>
    <t>Gardner, Andrea M.</t>
  </si>
  <si>
    <t>Gardner, Robert E.</t>
  </si>
  <si>
    <t>Gardner, Teleathia K.</t>
  </si>
  <si>
    <t>Garedew, Seyoum T.</t>
  </si>
  <si>
    <t>Garey, Melissa L.</t>
  </si>
  <si>
    <t>Garfield, Alexa F.</t>
  </si>
  <si>
    <t>Garibay, Alfredo R.</t>
  </si>
  <si>
    <t>Garms, Larry D.</t>
  </si>
  <si>
    <t>Garner, Jay E.</t>
  </si>
  <si>
    <t>Garner, Melissa A.</t>
  </si>
  <si>
    <t>Garner, Nicholas M.</t>
  </si>
  <si>
    <t>Garnett, Niquia M.</t>
  </si>
  <si>
    <t>Garrison, Sara E.</t>
  </si>
  <si>
    <t>Garshooni, Shahla.</t>
  </si>
  <si>
    <t>Garten, Jeffrey E.</t>
  </si>
  <si>
    <t>Gartner, Deborah A.</t>
  </si>
  <si>
    <t>Gartner, Thomas R.</t>
  </si>
  <si>
    <t>Garver, Laurance F.</t>
  </si>
  <si>
    <t>Garver, Tara N.</t>
  </si>
  <si>
    <t>Garvey, Patricia A.</t>
  </si>
  <si>
    <t>Gary, Byron U.</t>
  </si>
  <si>
    <t>Gasca, Edgard</t>
  </si>
  <si>
    <t>Gasca, Edgard D.</t>
  </si>
  <si>
    <t>Gaskell, Ryan L.</t>
  </si>
  <si>
    <t>Gaskins, Marilyn L.</t>
  </si>
  <si>
    <t>Gaskins, William L.</t>
  </si>
  <si>
    <t>Gass, Kevin A.</t>
  </si>
  <si>
    <t>Gastanaga, Marco A.</t>
  </si>
  <si>
    <t>Gastanaga, Milagros</t>
  </si>
  <si>
    <t>Gaston, Birdie M.</t>
  </si>
  <si>
    <t>Gato, Curseno G.</t>
  </si>
  <si>
    <t>Gatons, Paul K. JR.</t>
  </si>
  <si>
    <t>Transit Marketing Specialist</t>
  </si>
  <si>
    <t>Gaul, Vickie L.</t>
  </si>
  <si>
    <t>Gault, Sharon E.</t>
  </si>
  <si>
    <t>Gault, Theodore S.</t>
  </si>
  <si>
    <t>Information Technology Specialist I</t>
  </si>
  <si>
    <t>Gavilan, Aurora J.</t>
  </si>
  <si>
    <t>Gay, David C.</t>
  </si>
  <si>
    <t>Gay-Armour, Kimberly K.</t>
  </si>
  <si>
    <t>Gaynor, Stephen S.</t>
  </si>
  <si>
    <t>Gbey, Severin</t>
  </si>
  <si>
    <t>Gbolokai, William K.</t>
  </si>
  <si>
    <t>Gbouri, Gregoire A.</t>
  </si>
  <si>
    <t>Gearin, Regina E.</t>
  </si>
  <si>
    <t>Geary, Yau-Choi L.</t>
  </si>
  <si>
    <t>Geater, Russell V. Jr.</t>
  </si>
  <si>
    <t>Gebicke, Melanie A.</t>
  </si>
  <si>
    <t>Gebre, Asasahegn A.</t>
  </si>
  <si>
    <t>Gebremichael, Melaku A.</t>
  </si>
  <si>
    <t>Gebrezgiabiher, Mizan G.</t>
  </si>
  <si>
    <t>Gebrie, Fikirte W.</t>
  </si>
  <si>
    <t>Gehrim, James W.</t>
  </si>
  <si>
    <t>Geier, Michael J.</t>
  </si>
  <si>
    <t>Geiman, John E.</t>
  </si>
  <si>
    <t>Gelb, Heather K.</t>
  </si>
  <si>
    <t>Geline, Joshua A.</t>
  </si>
  <si>
    <t>Gentilcore, Charles R.</t>
  </si>
  <si>
    <t>Gentzel, Jennifer S.</t>
  </si>
  <si>
    <t>Genus, Jareau A.</t>
  </si>
  <si>
    <t>George, Gabriel O.</t>
  </si>
  <si>
    <t>George, Jeffrey</t>
  </si>
  <si>
    <t>George, Leslie</t>
  </si>
  <si>
    <t>George, Melissa K.</t>
  </si>
  <si>
    <t>George, Nicolette M.</t>
  </si>
  <si>
    <t>George-Iwori, Sokariba C.</t>
  </si>
  <si>
    <t>Georges, Alexandra</t>
  </si>
  <si>
    <t>Georgestone, Gertrude C.</t>
  </si>
  <si>
    <t>Geraci, Stephen M.</t>
  </si>
  <si>
    <t>Gerendasy, Annabelle</t>
  </si>
  <si>
    <t>Gerhardt, Paul J.</t>
  </si>
  <si>
    <t>Gerharz, Ralph J.</t>
  </si>
  <si>
    <t>Gerlach, Anne M.</t>
  </si>
  <si>
    <t>German, Andrew D.</t>
  </si>
  <si>
    <t>German, Ronald E.</t>
  </si>
  <si>
    <t>Gerondakis, Sean J.</t>
  </si>
  <si>
    <t>Gershanik, Patricia M.</t>
  </si>
  <si>
    <t>Gerspacher, Joseph M.</t>
  </si>
  <si>
    <t>Getahun, Tesfaye</t>
  </si>
  <si>
    <t>Getaneh, Amina H.</t>
  </si>
  <si>
    <t>Geter, JaNesia A.</t>
  </si>
  <si>
    <t>Gettig, Andrew P.</t>
  </si>
  <si>
    <t>Ghant, Antonio S.</t>
  </si>
  <si>
    <t>Ghazarian, Rouben</t>
  </si>
  <si>
    <t>Ghebre, Arefaine T.</t>
  </si>
  <si>
    <t>Ghee, Julian P.</t>
  </si>
  <si>
    <t>Ghofrani, Parviz</t>
  </si>
  <si>
    <t>Giacalone, Michael G. Jr.</t>
  </si>
  <si>
    <t>Giang, Hai</t>
  </si>
  <si>
    <t>Gibala, John T.</t>
  </si>
  <si>
    <t>Gibbons, Becky R.</t>
  </si>
  <si>
    <t>Gibbs, Bruce</t>
  </si>
  <si>
    <t>Gibbs, Bruce M.</t>
  </si>
  <si>
    <t>Gibbs, Deborah A.</t>
  </si>
  <si>
    <t>Gibson, Cynthia A.</t>
  </si>
  <si>
    <t>Gibson, Hugh G. Jr.</t>
  </si>
  <si>
    <t>Gibson, Lawrence E.</t>
  </si>
  <si>
    <t>Gibson, Rafael L.</t>
  </si>
  <si>
    <t>Gibson, Robin M.</t>
  </si>
  <si>
    <t>Gibson, Sean D.</t>
  </si>
  <si>
    <t>Giebel, George A.</t>
  </si>
  <si>
    <t>Giese-Chomycia, Barbara A.</t>
  </si>
  <si>
    <t>Gilbert, Ronald W.</t>
  </si>
  <si>
    <t>Gildea, Keith M.</t>
  </si>
  <si>
    <t>Giles, Michael D.</t>
  </si>
  <si>
    <t>Giles, Robert I.</t>
  </si>
  <si>
    <t>Gilfillan, James M.</t>
  </si>
  <si>
    <t>Gilgeous, Hamlet J.</t>
  </si>
  <si>
    <t>Gilkey, John D.</t>
  </si>
  <si>
    <t>Gill, Jennifer E.</t>
  </si>
  <si>
    <t>Gill, Patricia M.</t>
  </si>
  <si>
    <t>Gillespie, David</t>
  </si>
  <si>
    <t>Gilliam, Shelford A.</t>
  </si>
  <si>
    <t>Gillick, John M.</t>
  </si>
  <si>
    <t>Gillis, Christopher J.</t>
  </si>
  <si>
    <t>Gillis, Peter R.</t>
  </si>
  <si>
    <t>Gilmore, James R.</t>
  </si>
  <si>
    <t>Gilmore, Sherry M.</t>
  </si>
  <si>
    <t>Gilroy, Julia M.</t>
  </si>
  <si>
    <t>Gilson, Lindsey A.</t>
  </si>
  <si>
    <t>Gilzeane, Effie E.</t>
  </si>
  <si>
    <t>Giorgis, Chantelle S.</t>
  </si>
  <si>
    <t>Giovacchini, Wendy J.</t>
  </si>
  <si>
    <t>Gipson, Karen N.</t>
  </si>
  <si>
    <t>Gironda, Thomas L.</t>
  </si>
  <si>
    <t>Girouard, Della M.</t>
  </si>
  <si>
    <t>Gittes, Yury</t>
  </si>
  <si>
    <t>Giusti, Jeffrey</t>
  </si>
  <si>
    <t>Givens, Debra</t>
  </si>
  <si>
    <t>Giza, Jason</t>
  </si>
  <si>
    <t>Glad, Beth M.</t>
  </si>
  <si>
    <t>Gladden, Vivial A.</t>
  </si>
  <si>
    <t>Glascock, Carrie N.</t>
  </si>
  <si>
    <t>Glasgow, Rodney F.</t>
  </si>
  <si>
    <t>Glass, Eric M.</t>
  </si>
  <si>
    <t>Glassel, Jeffrey A.</t>
  </si>
  <si>
    <t>Glawe, Edward J.</t>
  </si>
  <si>
    <t>Survey Crew Leader</t>
  </si>
  <si>
    <t>Glazier, Michael L.</t>
  </si>
  <si>
    <t>Glenn, Kevin M.</t>
  </si>
  <si>
    <t>Glick, Joan L.</t>
  </si>
  <si>
    <t>Gloss, John J.</t>
  </si>
  <si>
    <t>Glossop, Steven A.</t>
  </si>
  <si>
    <t>Gloster, Terry J.</t>
  </si>
  <si>
    <t>Gloster-Smith, Lori A.</t>
  </si>
  <si>
    <t>Glover, Leigh A.</t>
  </si>
  <si>
    <t>Gluckman, Carol N.</t>
  </si>
  <si>
    <t>Gmerek, Brian M.</t>
  </si>
  <si>
    <t>Gober, Robert C.</t>
  </si>
  <si>
    <t>Gochez, Balmore E.</t>
  </si>
  <si>
    <t>Gochrach, Beth L.</t>
  </si>
  <si>
    <t>Goddard, Jasper R.</t>
  </si>
  <si>
    <t>Godlove, Christopher L.</t>
  </si>
  <si>
    <t>Godon, Phillippe H.</t>
  </si>
  <si>
    <t>Godstrey, Caitlin E.</t>
  </si>
  <si>
    <t>Goetzinger, Timothy J.</t>
  </si>
  <si>
    <t>Goff, Robert J.</t>
  </si>
  <si>
    <t>Goff, Robert W.</t>
  </si>
  <si>
    <t>Senior Retirement Analyst</t>
  </si>
  <si>
    <t>Goicochea, Jorge L.</t>
  </si>
  <si>
    <t>Goldberg, Edie S.</t>
  </si>
  <si>
    <t>Goldberg, Linda A.</t>
  </si>
  <si>
    <t>Goldberg, Michael J.</t>
  </si>
  <si>
    <t>Goldberg, Steven H.</t>
  </si>
  <si>
    <t>Golden, Jacob N.</t>
  </si>
  <si>
    <t>Golden, Michelle A.</t>
  </si>
  <si>
    <t>Golder, Paul N.</t>
  </si>
  <si>
    <t>Goldfarb, Michael S.</t>
  </si>
  <si>
    <t>Goldfine, Leah S.</t>
  </si>
  <si>
    <t>Golding, Barbara E.</t>
  </si>
  <si>
    <t>Goldman, Laurie C.</t>
  </si>
  <si>
    <t>Goldschmidts, Aleks E.</t>
  </si>
  <si>
    <t>Goldsholl, Linda</t>
  </si>
  <si>
    <t>Goldsmith, Brady R.</t>
  </si>
  <si>
    <t>Goldstein, Gustavo A.</t>
  </si>
  <si>
    <t>Medical Doctor IV - Psychiatrist</t>
  </si>
  <si>
    <t>Goldstein, Scott E.</t>
  </si>
  <si>
    <t>Fire Chief, Fire/Rescue Service</t>
  </si>
  <si>
    <t>Goldstein, Steven</t>
  </si>
  <si>
    <t>Golfer, Eli B.</t>
  </si>
  <si>
    <t>Gomes, Scarlet F.</t>
  </si>
  <si>
    <t>Gomez, Carlos H.</t>
  </si>
  <si>
    <t>Gomez, Ivan J.</t>
  </si>
  <si>
    <t>Gomez, Manuel L.</t>
  </si>
  <si>
    <t>Gomez, Pedro T.</t>
  </si>
  <si>
    <t>Gomez, Roberto</t>
  </si>
  <si>
    <t>Gomez, Sarah</t>
  </si>
  <si>
    <t>Gonda, B. S.</t>
  </si>
  <si>
    <t>Gonda, Michelle</t>
  </si>
  <si>
    <t>Gonella, Donna M.</t>
  </si>
  <si>
    <t>Gong, Ginny</t>
  </si>
  <si>
    <t>Gonzales, Hubert F.</t>
  </si>
  <si>
    <t>Gonzales, Robert J. JR.</t>
  </si>
  <si>
    <t>Gonzalez, Carlos A.</t>
  </si>
  <si>
    <t>Gonzalez, Claudia A.</t>
  </si>
  <si>
    <t>Gonzalez, Edgar A.</t>
  </si>
  <si>
    <t>Gonzalez, Freddie N. Jr..</t>
  </si>
  <si>
    <t>Gonzalez, Jose L.</t>
  </si>
  <si>
    <t>Gonzalez, Joseph</t>
  </si>
  <si>
    <t>Gonzalez, Juan H.</t>
  </si>
  <si>
    <t>Gonzalez, Paola A.</t>
  </si>
  <si>
    <t>Goodale, Rick L.</t>
  </si>
  <si>
    <t>Goodbrod, Shawn M.</t>
  </si>
  <si>
    <t>Goode, Artemis R.</t>
  </si>
  <si>
    <t>Gooden, Kurt A.</t>
  </si>
  <si>
    <t>Gooding, David S.</t>
  </si>
  <si>
    <t>Gooding, Mark E.</t>
  </si>
  <si>
    <t>Goodluck, Lorna A.</t>
  </si>
  <si>
    <t>Goodman, David M.</t>
  </si>
  <si>
    <t>Goodridge, Natashia J.</t>
  </si>
  <si>
    <t>Goodwin, Omar J.</t>
  </si>
  <si>
    <t>Goovaerts, Bernadette I.</t>
  </si>
  <si>
    <t>Gopenko, Yevgeny</t>
  </si>
  <si>
    <t>Gorden, Russell</t>
  </si>
  <si>
    <t>Gordon, Charles A.</t>
  </si>
  <si>
    <t>Gordon, Seth R.</t>
  </si>
  <si>
    <t>Gordy, Michael</t>
  </si>
  <si>
    <t>Gorena, Joan S.</t>
  </si>
  <si>
    <t>Gorman, Darryl G.</t>
  </si>
  <si>
    <t>Gosnell, Nicholas B.</t>
  </si>
  <si>
    <t>Gotard, James E.</t>
  </si>
  <si>
    <t>Gotard, Michael J.</t>
  </si>
  <si>
    <t>Gottesman, David R.</t>
  </si>
  <si>
    <t>Gottke, Heather D.</t>
  </si>
  <si>
    <t>Gotwols, Christopher.</t>
  </si>
  <si>
    <t>Goudarznia, Fred F.</t>
  </si>
  <si>
    <t>Goujon, Juan Carlos</t>
  </si>
  <si>
    <t>Goutos, Melissa l.</t>
  </si>
  <si>
    <t>Gower, Kathryn T.</t>
  </si>
  <si>
    <t>Goyette, Chad M.</t>
  </si>
  <si>
    <t>Grace, Stephen T. Jr.</t>
  </si>
  <si>
    <t>Graddy, Curtis L.</t>
  </si>
  <si>
    <t>Graham, Derek A.</t>
  </si>
  <si>
    <t>Graham, Dominick S.</t>
  </si>
  <si>
    <t>Graham, Fiona M.</t>
  </si>
  <si>
    <t>Graham, James L.</t>
  </si>
  <si>
    <t>Graham, James P.</t>
  </si>
  <si>
    <t>Graham, Markell J.</t>
  </si>
  <si>
    <t>Graham, Michael A.</t>
  </si>
  <si>
    <t>Graham, Yolande J.</t>
  </si>
  <si>
    <t>Grainger, Diane M.</t>
  </si>
  <si>
    <t>Grande, Rosario</t>
  </si>
  <si>
    <t>Granger, Laura M.</t>
  </si>
  <si>
    <t>Graninger, Brenda C.</t>
  </si>
  <si>
    <t>Grant, Antonio M.</t>
  </si>
  <si>
    <t>Grant, Janice E.</t>
  </si>
  <si>
    <t>Grant, Kari W.</t>
  </si>
  <si>
    <t>Grant, Mark P.</t>
  </si>
  <si>
    <t>Grant, Renee L.</t>
  </si>
  <si>
    <t>Grant, Richard E. Jr.</t>
  </si>
  <si>
    <t>Grant, Zachary W.</t>
  </si>
  <si>
    <t>Grass, Patrick E.</t>
  </si>
  <si>
    <t>Grasty, Kelly M.</t>
  </si>
  <si>
    <t>Gratia, Porshua S.</t>
  </si>
  <si>
    <t>Grattan, Damon L.</t>
  </si>
  <si>
    <t>Grauman, Paul N.</t>
  </si>
  <si>
    <t>Gravely, Rodney K.</t>
  </si>
  <si>
    <t>Graves, Michael R.</t>
  </si>
  <si>
    <t>Graves, Richard B.</t>
  </si>
  <si>
    <t>Graves, Vivian</t>
  </si>
  <si>
    <t>Gray, Beatrice A.</t>
  </si>
  <si>
    <t>Gray, Duane S.</t>
  </si>
  <si>
    <t>Gray, Erika M.</t>
  </si>
  <si>
    <t>Gray, Harold R.</t>
  </si>
  <si>
    <t>Gray, Jason E.</t>
  </si>
  <si>
    <t>Gray, Kerrington M.</t>
  </si>
  <si>
    <t>Gray, Ryan E.</t>
  </si>
  <si>
    <t>Gray, Tika M.</t>
  </si>
  <si>
    <t>Grazio, A. Thomas</t>
  </si>
  <si>
    <t>Greaney, Caitlin E.</t>
  </si>
  <si>
    <t>Greathouse, Carolyn F.</t>
  </si>
  <si>
    <t>Greeley, Paula L.</t>
  </si>
  <si>
    <t>Green, Alvester</t>
  </si>
  <si>
    <t>Green, Eduardo F. Sr..</t>
  </si>
  <si>
    <t>Green, Fatima S.</t>
  </si>
  <si>
    <t>Green, Gregory A.</t>
  </si>
  <si>
    <t>Green, Jerome</t>
  </si>
  <si>
    <t>Green, Jonathan R.</t>
  </si>
  <si>
    <t>Green, Kevin A.</t>
  </si>
  <si>
    <t>Green, Kevin E.</t>
  </si>
  <si>
    <t>Safety and Training Supervisor</t>
  </si>
  <si>
    <t>Green, Mary M.</t>
  </si>
  <si>
    <t>Green, Mary S.</t>
  </si>
  <si>
    <t>Green, Michael T.</t>
  </si>
  <si>
    <t>Green, Michael T. II.</t>
  </si>
  <si>
    <t>Green, Robert L.</t>
  </si>
  <si>
    <t>Director Department of Security</t>
  </si>
  <si>
    <t>Green, Trent L. JR.</t>
  </si>
  <si>
    <t>Green, Trina M.</t>
  </si>
  <si>
    <t>Green, Vivian L.</t>
  </si>
  <si>
    <t>Green, Vondell</t>
  </si>
  <si>
    <t>Green, William.</t>
  </si>
  <si>
    <t>Water Quality Specialist II</t>
  </si>
  <si>
    <t>Greenberg, Shelley A.</t>
  </si>
  <si>
    <t>Greenberger, Neil H.</t>
  </si>
  <si>
    <t>Greenblatt, Helene</t>
  </si>
  <si>
    <t>Greene, Adam S.</t>
  </si>
  <si>
    <t>Greene, Charles T.</t>
  </si>
  <si>
    <t>Greene, Debra</t>
  </si>
  <si>
    <t>Greene, Esther M.</t>
  </si>
  <si>
    <t>Greene, Jalal</t>
  </si>
  <si>
    <t>Greene, Johnathan P.</t>
  </si>
  <si>
    <t>Greene, Karen L.</t>
  </si>
  <si>
    <t>Greene, Matthew A.</t>
  </si>
  <si>
    <t>Greene, Meagahn S.</t>
  </si>
  <si>
    <t>Greene, Michael A.</t>
  </si>
  <si>
    <t>Greene, Nancy G.</t>
  </si>
  <si>
    <t>Greene, Richard A.</t>
  </si>
  <si>
    <t>Greene, Scott D.</t>
  </si>
  <si>
    <t>Greene, Sharon L.</t>
  </si>
  <si>
    <t>Greenfield, Sheryl L.</t>
  </si>
  <si>
    <t>Greenhut, Sybil</t>
  </si>
  <si>
    <t>Greenlee, Jason W.</t>
  </si>
  <si>
    <t>Green-Vassell, Selina T.</t>
  </si>
  <si>
    <t>Greenwood, Richard</t>
  </si>
  <si>
    <t>Greer, Carl M.</t>
  </si>
  <si>
    <t>Greer, Justin K.</t>
  </si>
  <si>
    <t>Gregg, Brian R.</t>
  </si>
  <si>
    <t>Gregg, Joshua L.</t>
  </si>
  <si>
    <t>Gregory, Barbara</t>
  </si>
  <si>
    <t>Gregory, Bonnie F.</t>
  </si>
  <si>
    <t>Gregory, Cornelia L.</t>
  </si>
  <si>
    <t>Gregory, Jedediah L.</t>
  </si>
  <si>
    <t>Gregory, Patricia</t>
  </si>
  <si>
    <t>Gregory, Percell N. JR..</t>
  </si>
  <si>
    <t>Gregory, Rona L.</t>
  </si>
  <si>
    <t>Greve, Michael D.</t>
  </si>
  <si>
    <t>Gribble, Mark R.</t>
  </si>
  <si>
    <t>Grier, Charley L.</t>
  </si>
  <si>
    <t>Grier, Janet</t>
  </si>
  <si>
    <t>Grier, Wendy P.</t>
  </si>
  <si>
    <t>Grierson, Charles S.</t>
  </si>
  <si>
    <t>Grierson, Michael W.</t>
  </si>
  <si>
    <t>Grierson, Susan T.</t>
  </si>
  <si>
    <t>Griffin, DeQuan J.</t>
  </si>
  <si>
    <t>Griffin, Shonie L.</t>
  </si>
  <si>
    <t>Griffin, Taylor M.</t>
  </si>
  <si>
    <t>Griffith, Eric A.</t>
  </si>
  <si>
    <t>Griffiths, Jeffrey S.</t>
  </si>
  <si>
    <t>Griffiths, Jonathan A.</t>
  </si>
  <si>
    <t>Grigoropoulos, Eleni</t>
  </si>
  <si>
    <t>Grigoropoulos, Vasiliki</t>
  </si>
  <si>
    <t>Grijalva, Sandra</t>
  </si>
  <si>
    <t>Grimes, Brandon A.</t>
  </si>
  <si>
    <t>Grimes, Charles D.</t>
  </si>
  <si>
    <t>Grimes, David A.</t>
  </si>
  <si>
    <t>Grimes, Gary L. JR.</t>
  </si>
  <si>
    <t>Grimm, David W.</t>
  </si>
  <si>
    <t>Grimm, Tevi R.</t>
  </si>
  <si>
    <t>Grimmett, Beth A.</t>
  </si>
  <si>
    <t>Grims, Robert M.</t>
  </si>
  <si>
    <t>Grinder, Brandon J.</t>
  </si>
  <si>
    <t>Grinder, Michael A.</t>
  </si>
  <si>
    <t>Gring, Christopher M.</t>
  </si>
  <si>
    <t>Grizzard, Anna</t>
  </si>
  <si>
    <t>Grocki, Joan L.</t>
  </si>
  <si>
    <t>Groeger, Joseph M.</t>
  </si>
  <si>
    <t>Grooms, Carroll S.</t>
  </si>
  <si>
    <t>Gross, Amy F.</t>
  </si>
  <si>
    <t>Gross, Lea Ann</t>
  </si>
  <si>
    <t>Gross, Maxine A.</t>
  </si>
  <si>
    <t>Gross, Paul C.</t>
  </si>
  <si>
    <t>Grossman, Martin L.</t>
  </si>
  <si>
    <t>Administrative Hearing Examiner</t>
  </si>
  <si>
    <t>Grossman, Zachary M.</t>
  </si>
  <si>
    <t>Groveman, Abraham L.</t>
  </si>
  <si>
    <t>Grover, Bonnie G.</t>
  </si>
  <si>
    <t>Grover, Douglas F.</t>
  </si>
  <si>
    <t>Grow, Christopher R.</t>
  </si>
  <si>
    <t>Gruber, Michael J.</t>
  </si>
  <si>
    <t>Grzybowski, Ryan M.</t>
  </si>
  <si>
    <t>Grzymala, Frank A.</t>
  </si>
  <si>
    <t>Gu, Jin</t>
  </si>
  <si>
    <t>Guadamuz, Uriel U.</t>
  </si>
  <si>
    <t>Gual, Tamara L.</t>
  </si>
  <si>
    <t>Guard, Gary B. Jr.</t>
  </si>
  <si>
    <t>Gudeta, Maryamawit</t>
  </si>
  <si>
    <t>Guede, Jacques K.</t>
  </si>
  <si>
    <t>Guerrero, Ivette</t>
  </si>
  <si>
    <t>Guerrero, Omar A.</t>
  </si>
  <si>
    <t>Guevara, Jose E.</t>
  </si>
  <si>
    <t>Guevara, Oscar V.</t>
  </si>
  <si>
    <t>Guiffre, Anthony D.</t>
  </si>
  <si>
    <t>Guilday, Terese P.</t>
  </si>
  <si>
    <t>Guillen, Ana C.</t>
  </si>
  <si>
    <t>Guillen, Luz</t>
  </si>
  <si>
    <t>Guillen, Marco A.</t>
  </si>
  <si>
    <t>Gulati, Anjali</t>
  </si>
  <si>
    <t>Gulhar, Veena</t>
  </si>
  <si>
    <t>Gumula, Amy E.</t>
  </si>
  <si>
    <t>Gun, Kate J.</t>
  </si>
  <si>
    <t>Gunasekara, Kamal K.</t>
  </si>
  <si>
    <t>Mail Services Supervisor</t>
  </si>
  <si>
    <t>Gunn, Daniel J.</t>
  </si>
  <si>
    <t>Gunnerson, Alexander C.</t>
  </si>
  <si>
    <t>Gunnison, Maureen F.</t>
  </si>
  <si>
    <t>Gunzburg, Noelle B.</t>
  </si>
  <si>
    <t>Gupta, Shashi S.</t>
  </si>
  <si>
    <t>Gusman, Dolores C.</t>
  </si>
  <si>
    <t>Gust, Suzanne M.</t>
  </si>
  <si>
    <t>Gutema, Barnabas B.</t>
  </si>
  <si>
    <t>Guthrie, Lynn K.</t>
  </si>
  <si>
    <t>Gutierrez, Jorge L.</t>
  </si>
  <si>
    <t>Revenue Counter Supervisor</t>
  </si>
  <si>
    <t>Gutierrez, Oscar M.</t>
  </si>
  <si>
    <t>Gutierrez, Paul A.</t>
  </si>
  <si>
    <t>Gutierrez-Anglin, Ivonne</t>
  </si>
  <si>
    <t>Gutierrez-Gallo, Ingris O.</t>
  </si>
  <si>
    <t>Gutschick, Scott A.</t>
  </si>
  <si>
    <t>Guy, Sauncha E.</t>
  </si>
  <si>
    <t>Guzinski, Lee J.</t>
  </si>
  <si>
    <t>Guzman, Erin J.</t>
  </si>
  <si>
    <t>Guzman, Jose A.</t>
  </si>
  <si>
    <t>Guzman, Lanjon</t>
  </si>
  <si>
    <t>Guzman, Lucas G.</t>
  </si>
  <si>
    <t>Guzman, Tonia L.</t>
  </si>
  <si>
    <t>Gwin, Natalie A.</t>
  </si>
  <si>
    <t>Gwira, Harry R.</t>
  </si>
  <si>
    <t>Gwynn, Gary T.</t>
  </si>
  <si>
    <t>Gyapong, Nicole L.</t>
  </si>
  <si>
    <t>Gyapong, Ohene O.</t>
  </si>
  <si>
    <t>Haak, Charles E.</t>
  </si>
  <si>
    <t>Haapala, Elmer J.</t>
  </si>
  <si>
    <t>Haas, Robert F.</t>
  </si>
  <si>
    <t>Haba, Deborah A.</t>
  </si>
  <si>
    <t>Haba, Michael J.</t>
  </si>
  <si>
    <t>Haber, Derek L.</t>
  </si>
  <si>
    <t>Habermann, Elizabeth A.</t>
  </si>
  <si>
    <t>Habermeier, Mollie N.</t>
  </si>
  <si>
    <t>Assistant Inspector General III</t>
  </si>
  <si>
    <t>Habib, Denise L.</t>
  </si>
  <si>
    <t>Hachem, Amin C.</t>
  </si>
  <si>
    <t>Hackett, Deborah D.</t>
  </si>
  <si>
    <t>Hackley, Christopher S.</t>
  </si>
  <si>
    <t>Hackney-Hudson, Tanya Y.</t>
  </si>
  <si>
    <t>Haddaway, Brenden N.</t>
  </si>
  <si>
    <t>Haddaway, Richard N.</t>
  </si>
  <si>
    <t>Haddix, Christine A.</t>
  </si>
  <si>
    <t>Hade, Jason R.</t>
  </si>
  <si>
    <t>Hadley, Robert O.</t>
  </si>
  <si>
    <t>Hadrick, Michelle D.</t>
  </si>
  <si>
    <t>Haenftling, Edward E. Jr..</t>
  </si>
  <si>
    <t>Hagan, Christopher T.</t>
  </si>
  <si>
    <t>Hagedoorn, Robert</t>
  </si>
  <si>
    <t>Hager, Caitlin N.</t>
  </si>
  <si>
    <t>Haggart, Anna A.</t>
  </si>
  <si>
    <t>Haggerty, Douglas S.</t>
  </si>
  <si>
    <t>Haggerty, Michael J.</t>
  </si>
  <si>
    <t>Haggerty, Patricia V.</t>
  </si>
  <si>
    <t>Hagos, Daniel</t>
  </si>
  <si>
    <t>Hahn, Kenneth J.</t>
  </si>
  <si>
    <t>Hahn, Michelle M.</t>
  </si>
  <si>
    <t>Hahn, William A.</t>
  </si>
  <si>
    <t>Haile, Abiyu Y.</t>
  </si>
  <si>
    <t>Haile, Biniam W.</t>
  </si>
  <si>
    <t>Hailegabriel, Tegengework</t>
  </si>
  <si>
    <t>Hailu, Yilma</t>
  </si>
  <si>
    <t>Hair, Renado L.</t>
  </si>
  <si>
    <t>Haire, Justin R.</t>
  </si>
  <si>
    <t>Halber, Michelle A.</t>
  </si>
  <si>
    <t>Hale, Justin J.</t>
  </si>
  <si>
    <t>Haley, Lawrence W.</t>
  </si>
  <si>
    <t>Haley, Michelle A.</t>
  </si>
  <si>
    <t>Halko, Jason G.</t>
  </si>
  <si>
    <t>Hall, Albert A.</t>
  </si>
  <si>
    <t>Hall, David T.</t>
  </si>
  <si>
    <t>Hall, Evan F.</t>
  </si>
  <si>
    <t>Hall, James A.</t>
  </si>
  <si>
    <t>Hall, James R.</t>
  </si>
  <si>
    <t>Hall, Jaron R.</t>
  </si>
  <si>
    <t>Hall, Matthew K.</t>
  </si>
  <si>
    <t>Hall, Raymond</t>
  </si>
  <si>
    <t>Hall, Rodney S.</t>
  </si>
  <si>
    <t>Hall, Sean P.</t>
  </si>
  <si>
    <t>Hall, Stefan A.</t>
  </si>
  <si>
    <t>Supply Technician I</t>
  </si>
  <si>
    <t>Hall, Tiffaney R.</t>
  </si>
  <si>
    <t>Hall, William M.</t>
  </si>
  <si>
    <t>Hallet, Ruth M.</t>
  </si>
  <si>
    <t>Hallfors, Alexander A.</t>
  </si>
  <si>
    <t>Hall-Page, Wendy R.</t>
  </si>
  <si>
    <t>Hallums, Christopher R.</t>
  </si>
  <si>
    <t>Halweg, John C.</t>
  </si>
  <si>
    <t>Hamatto, Samir M.</t>
  </si>
  <si>
    <t>Hamblett, Darlene P.</t>
  </si>
  <si>
    <t>Hamer, Deborah L.</t>
  </si>
  <si>
    <t>Hamill, Paula Y.</t>
  </si>
  <si>
    <t>Hamill, Russell E. III.</t>
  </si>
  <si>
    <t>Hamilton, Anita Z.</t>
  </si>
  <si>
    <t>Hamilton, Betty P.</t>
  </si>
  <si>
    <t>Director Research</t>
  </si>
  <si>
    <t>Hamilton, Cecilia A.</t>
  </si>
  <si>
    <t>Hamilton, Charlene M.</t>
  </si>
  <si>
    <t>Hamilton, Gregory S.</t>
  </si>
  <si>
    <t>Hamilton, Ian M.</t>
  </si>
  <si>
    <t>Hamilton, Joseph C.</t>
  </si>
  <si>
    <t>Health Clinic Technician Leader</t>
  </si>
  <si>
    <t>Hamilton, Karl O.</t>
  </si>
  <si>
    <t>Hamilton, Michael T.</t>
  </si>
  <si>
    <t>Hamilton, Nicholas B.</t>
  </si>
  <si>
    <t>Hamilton, Stacy L.</t>
  </si>
  <si>
    <t>Hamilton, Theodore A.</t>
  </si>
  <si>
    <t>Hamlin, James L. Jr..</t>
  </si>
  <si>
    <t>Hamlin, Joseph R.</t>
  </si>
  <si>
    <t>Legislative Attorney</t>
  </si>
  <si>
    <t>Hamm, Leslie C.</t>
  </si>
  <si>
    <t>Hammelton, Eric J.</t>
  </si>
  <si>
    <t>Hammelton, Susanna I.</t>
  </si>
  <si>
    <t>Hammond, Christopher B. Sr..</t>
  </si>
  <si>
    <t>Hammond, Wilhemina</t>
  </si>
  <si>
    <t>Hamner, Matthew W.</t>
  </si>
  <si>
    <t>Hamud, Kamal M.</t>
  </si>
  <si>
    <t>Hance, Albert</t>
  </si>
  <si>
    <t>Hancock, Glenda</t>
  </si>
  <si>
    <t>Hancock, Samantha C.</t>
  </si>
  <si>
    <t>Hands, Richard D.</t>
  </si>
  <si>
    <t>Hane, Glenn A.</t>
  </si>
  <si>
    <t>Hanes, Brian K.</t>
  </si>
  <si>
    <t>Haney, Sallie S.</t>
  </si>
  <si>
    <t>Hanger, Judy A.</t>
  </si>
  <si>
    <t>Hanlen, Robert L.</t>
  </si>
  <si>
    <t>Hanley, Kyle K.</t>
  </si>
  <si>
    <t>Hanlon, James M.</t>
  </si>
  <si>
    <t>Hanna, Gene L.</t>
  </si>
  <si>
    <t>Hanna, Lacy G.</t>
  </si>
  <si>
    <t>Hannah, Sandesha</t>
  </si>
  <si>
    <t>Hannan, Lynn R.</t>
  </si>
  <si>
    <t>Hearing Examiner</t>
  </si>
  <si>
    <t>Hans, Christopher M.</t>
  </si>
  <si>
    <t>Hansen, Jennifer N.</t>
  </si>
  <si>
    <t>Hansen, Kristen L.</t>
  </si>
  <si>
    <t>Hansen, Marc P.</t>
  </si>
  <si>
    <t>Chief Attorney</t>
  </si>
  <si>
    <t>Hansen, Shaun P.</t>
  </si>
  <si>
    <t>Hansen, Warren T.</t>
  </si>
  <si>
    <t>Hanson, Louise B.</t>
  </si>
  <si>
    <t>Hanson, Stuart L.</t>
  </si>
  <si>
    <t>Harbison, Reilly P.</t>
  </si>
  <si>
    <t>Hardemon, Joseph D. Jr..</t>
  </si>
  <si>
    <t>Hardesty, Chase A.</t>
  </si>
  <si>
    <t>Harding, Calbert A.</t>
  </si>
  <si>
    <t>Harding, John E.</t>
  </si>
  <si>
    <t>Harding, Wayne A.</t>
  </si>
  <si>
    <t>Hardy, Dean D.</t>
  </si>
  <si>
    <t>Hardy, John E.</t>
  </si>
  <si>
    <t>Hardy, Mary</t>
  </si>
  <si>
    <t>Hargrove, Naeem H.</t>
  </si>
  <si>
    <t>Hargrove, Tocarah N.</t>
  </si>
  <si>
    <t>Hargrow, Corey L.</t>
  </si>
  <si>
    <t>HariPublic Relationsasadh, Jayanthi</t>
  </si>
  <si>
    <t>Harkins, Evelyn F.</t>
  </si>
  <si>
    <t>Harkness, Michael W.</t>
  </si>
  <si>
    <t>Harmon, Rueyfen</t>
  </si>
  <si>
    <t>Harne, James J.</t>
  </si>
  <si>
    <t>Business Development Specialist III</t>
  </si>
  <si>
    <t>Harne, Thresea K.</t>
  </si>
  <si>
    <t>Harner, Muhany</t>
  </si>
  <si>
    <t>Harper, Cassandra Y.</t>
  </si>
  <si>
    <t>Harper, Taunia L.</t>
  </si>
  <si>
    <t>Harper, Todd S.</t>
  </si>
  <si>
    <t>Harrell, Suzanne K.</t>
  </si>
  <si>
    <t>Harriday, Katherine C.</t>
  </si>
  <si>
    <t>Harrigan, Derrick D.</t>
  </si>
  <si>
    <t>Harrington, Benjamin M.</t>
  </si>
  <si>
    <t>Transportation Systems Technician III</t>
  </si>
  <si>
    <t>Harrington, Bryson J.</t>
  </si>
  <si>
    <t>Harrington, Kevin M. Jr.</t>
  </si>
  <si>
    <t>Harris, Amanda J.</t>
  </si>
  <si>
    <t>Chief Special Needs Housing</t>
  </si>
  <si>
    <t>Harris, Anthony B.</t>
  </si>
  <si>
    <t>Harris, Clifton T.</t>
  </si>
  <si>
    <t>Harris, Derek L.</t>
  </si>
  <si>
    <t>Harris, Dwayne E.</t>
  </si>
  <si>
    <t>Harris, Eric V.</t>
  </si>
  <si>
    <t>Harris, Eron E.</t>
  </si>
  <si>
    <t>Harris, Fawn E.</t>
  </si>
  <si>
    <t>Harris, Jermaine</t>
  </si>
  <si>
    <t>Harris, Kyra L.</t>
  </si>
  <si>
    <t>Harris, Natasha T.</t>
  </si>
  <si>
    <t>Harris, Olga M.</t>
  </si>
  <si>
    <t>Harris, Quiana D.</t>
  </si>
  <si>
    <t>Harris, Richard H.</t>
  </si>
  <si>
    <t>Harris, Richard M.</t>
  </si>
  <si>
    <t>Harris, Terry A.</t>
  </si>
  <si>
    <t>Harris, Tracy A.</t>
  </si>
  <si>
    <t>Harris, Walton H.</t>
  </si>
  <si>
    <t>Harris, Wardell T.</t>
  </si>
  <si>
    <t>Harrison, Cynthia</t>
  </si>
  <si>
    <t>Harrison, Ruth A.</t>
  </si>
  <si>
    <t>Harriston, Delphine M.</t>
  </si>
  <si>
    <t>Harsh, Lindsey A.</t>
  </si>
  <si>
    <t>Hart, Adam J.</t>
  </si>
  <si>
    <t>Hart, Joshua A.</t>
  </si>
  <si>
    <t>Hart, Keith L.</t>
  </si>
  <si>
    <t>Hart, Kevin T.</t>
  </si>
  <si>
    <t>Hartman, Kenneth B.</t>
  </si>
  <si>
    <t>Hartman, Michael P.</t>
  </si>
  <si>
    <t>Hartnett, Michael G.</t>
  </si>
  <si>
    <t>Hartung, Russell S.</t>
  </si>
  <si>
    <t>Hartwig, Brenda J.</t>
  </si>
  <si>
    <t>Harvey, Ana M.</t>
  </si>
  <si>
    <t>Harvey, Celeste F.</t>
  </si>
  <si>
    <t>Harzinski, Maureen T.</t>
  </si>
  <si>
    <t>Hasan, Nasreen</t>
  </si>
  <si>
    <t>Haschen, Jill L.</t>
  </si>
  <si>
    <t>Hasegawa, David J.</t>
  </si>
  <si>
    <t>Hasnain, Leon A.</t>
  </si>
  <si>
    <t>Hassan, Aweis M.</t>
  </si>
  <si>
    <t>Sign Fabricator I</t>
  </si>
  <si>
    <t>Hassan, Jihan T.</t>
  </si>
  <si>
    <t>Hassen, Shifa H.</t>
  </si>
  <si>
    <t>Hatcher, Wayne E.</t>
  </si>
  <si>
    <t>Hattenburg, Elizabeth J.</t>
  </si>
  <si>
    <t>Hattenburg, Raymond A.</t>
  </si>
  <si>
    <t>Hatton, Daniel R.</t>
  </si>
  <si>
    <t>Hawes, Angelisa</t>
  </si>
  <si>
    <t>Hawkins, Donald</t>
  </si>
  <si>
    <t>Hawkins, Duane</t>
  </si>
  <si>
    <t>Hawkins, John A.</t>
  </si>
  <si>
    <t>Hawkins, Karen Q.</t>
  </si>
  <si>
    <t>Hawkins, Nicoletta</t>
  </si>
  <si>
    <t>Hawkins, Posey Jr L.</t>
  </si>
  <si>
    <t>Hawkins, Posey L.</t>
  </si>
  <si>
    <t>Hawkins, Randall JR.</t>
  </si>
  <si>
    <t>Hawkins, Sylvia</t>
  </si>
  <si>
    <t>Hawksford, Jacqueline L.</t>
  </si>
  <si>
    <t>Hayden, Brian D.</t>
  </si>
  <si>
    <t>Hayden, Mark R.</t>
  </si>
  <si>
    <t>Hayes, Angel R.</t>
  </si>
  <si>
    <t>Hayes, Donald J.</t>
  </si>
  <si>
    <t>Haynes, Chester L.</t>
  </si>
  <si>
    <t>Haynes, Heather N.</t>
  </si>
  <si>
    <t>Haynes, Nathaniel J.</t>
  </si>
  <si>
    <t>Emergency Management Specialist I</t>
  </si>
  <si>
    <t>Haynes, Sandie L.</t>
  </si>
  <si>
    <t>Haynes, Stephen F.</t>
  </si>
  <si>
    <t>Haynes, Terryl A.</t>
  </si>
  <si>
    <t>Hays, Virginia H.</t>
  </si>
  <si>
    <t>Psychologist Supervisor</t>
  </si>
  <si>
    <t>Hayunga, Joseph E.</t>
  </si>
  <si>
    <t>Hayward-Koert, Molly</t>
  </si>
  <si>
    <t>Haywood-Posey, Marielle T.</t>
  </si>
  <si>
    <t>Hazel, Patrick J.</t>
  </si>
  <si>
    <t>Hazel, Trevor</t>
  </si>
  <si>
    <t>Head, William A.</t>
  </si>
  <si>
    <t>Headen, Caroline E.</t>
  </si>
  <si>
    <t>Aquatic Public Relationsograms Supervisor</t>
  </si>
  <si>
    <t>Healey, Letha M.</t>
  </si>
  <si>
    <t>Medical Doctor IV - Physician</t>
  </si>
  <si>
    <t>Healy, Sonya E.</t>
  </si>
  <si>
    <t>Heang, Vanten</t>
  </si>
  <si>
    <t>Hebron, Carroll A.</t>
  </si>
  <si>
    <t>Hebron, Darryl A.</t>
  </si>
  <si>
    <t>Hebron, Robert F.</t>
  </si>
  <si>
    <t>Hebron, Theresa A.</t>
  </si>
  <si>
    <t>Hebron, Troy H.</t>
  </si>
  <si>
    <t>Hecht, Michael J.</t>
  </si>
  <si>
    <t>Heck, Alan R.</t>
  </si>
  <si>
    <t>Heckert, David A.</t>
  </si>
  <si>
    <t>Heckman, Andrea L.</t>
  </si>
  <si>
    <t>Hector, A'Hesh M.</t>
  </si>
  <si>
    <t>Hedden, Charlotte I.</t>
  </si>
  <si>
    <t>Hedgepeth, Jeffery M.</t>
  </si>
  <si>
    <t>Heenan, Kevin P.</t>
  </si>
  <si>
    <t>Heenan, Laura C.</t>
  </si>
  <si>
    <t>Heffernan, Alice</t>
  </si>
  <si>
    <t>Heffley, Charles F.</t>
  </si>
  <si>
    <t>Heffner, Ronald K.</t>
  </si>
  <si>
    <t>Work Force Leader III</t>
  </si>
  <si>
    <t>Heflin, Mackall D.</t>
  </si>
  <si>
    <t>Heiderich, Jonathan T.</t>
  </si>
  <si>
    <t>Heikka, James A.</t>
  </si>
  <si>
    <t>Heimbach, Corey T.</t>
  </si>
  <si>
    <t>Hein, Robin E.</t>
  </si>
  <si>
    <t>Heiner, Zachary M.</t>
  </si>
  <si>
    <t>Heiney-Gonzalez, Claudia M.</t>
  </si>
  <si>
    <t>Heiney-Gonzalez, Joe A.</t>
  </si>
  <si>
    <t>Heiraty, Soheil</t>
  </si>
  <si>
    <t>Heissner, Kathleen L.</t>
  </si>
  <si>
    <t>Heissner, Stephen F.</t>
  </si>
  <si>
    <t>Heiston, Greg L.</t>
  </si>
  <si>
    <t>Heitfield, Steven T.</t>
  </si>
  <si>
    <t>Heko, Alen</t>
  </si>
  <si>
    <t>Held, Heather F.</t>
  </si>
  <si>
    <t>Heller, Joanne M.</t>
  </si>
  <si>
    <t>Helmer, Kyle D.</t>
  </si>
  <si>
    <t>Helms, Karen A.</t>
  </si>
  <si>
    <t>Graphic Artist</t>
  </si>
  <si>
    <t>Helsel, Nancy J.</t>
  </si>
  <si>
    <t>Heltemes, David J.</t>
  </si>
  <si>
    <t>Heltemes, Mariam Z.</t>
  </si>
  <si>
    <t>Helton, Daniel M.</t>
  </si>
  <si>
    <t>Helton, Herminia</t>
  </si>
  <si>
    <t>Henckel, Jeffery K.</t>
  </si>
  <si>
    <t>Henderson, Danielle R.</t>
  </si>
  <si>
    <t>Henderson, Gregory E.</t>
  </si>
  <si>
    <t>Henderson, Leigh A.</t>
  </si>
  <si>
    <t>Henderson, Lisa</t>
  </si>
  <si>
    <t>Information Technology Public Relationsoject Manager</t>
  </si>
  <si>
    <t>Henderson, Marvin L.</t>
  </si>
  <si>
    <t>Henderson, Venus N.</t>
  </si>
  <si>
    <t>Henderson-Neal, Diane</t>
  </si>
  <si>
    <t>Hendrick, Daniel E.</t>
  </si>
  <si>
    <t>Hendricks, Albert G.</t>
  </si>
  <si>
    <t>Hendricks, Andre S.</t>
  </si>
  <si>
    <t>Hendricks, Deborah T.</t>
  </si>
  <si>
    <t>Hendricks, Marcus E.</t>
  </si>
  <si>
    <t>Hendricks, Timothy J.</t>
  </si>
  <si>
    <t>Hendrix, Christopher M.</t>
  </si>
  <si>
    <t>Hendrix, Jared W.</t>
  </si>
  <si>
    <t>Heneghan, Mary J.</t>
  </si>
  <si>
    <t>Heng, Daniel P.</t>
  </si>
  <si>
    <t>Henley, Jay D.</t>
  </si>
  <si>
    <t>Henley, Kevin J.</t>
  </si>
  <si>
    <t>Hennessy, Christopher M.</t>
  </si>
  <si>
    <t>Hennessy, Patrick L.</t>
  </si>
  <si>
    <t>Hennessy-Welcome, Andrea</t>
  </si>
  <si>
    <t>Henrie, David W.</t>
  </si>
  <si>
    <t>Henriquez, Erika M.</t>
  </si>
  <si>
    <t>Henriquez, Jessica</t>
  </si>
  <si>
    <t>Henriquez, Joanna S.</t>
  </si>
  <si>
    <t>Henry, Eda</t>
  </si>
  <si>
    <t>Henry, Falice</t>
  </si>
  <si>
    <t>Henry, James W.</t>
  </si>
  <si>
    <t>Henry, Kemeka M.</t>
  </si>
  <si>
    <t>Henry, Lisa M.</t>
  </si>
  <si>
    <t>Henry, Michael</t>
  </si>
  <si>
    <t>Henry, Michael W.</t>
  </si>
  <si>
    <t>Henry, Samuel R.</t>
  </si>
  <si>
    <t>Henry, Scott J.</t>
  </si>
  <si>
    <t>Henry, Tommy M. JR.</t>
  </si>
  <si>
    <t>Henry, Veronica</t>
  </si>
  <si>
    <t>Henry, William D. JR.</t>
  </si>
  <si>
    <t>Henshaw, Thomas L. II.</t>
  </si>
  <si>
    <t>Hensley, David W.</t>
  </si>
  <si>
    <t>Hensley, Donald J.</t>
  </si>
  <si>
    <t>Henson, CVette P.</t>
  </si>
  <si>
    <t>Henson, Jordan A.</t>
  </si>
  <si>
    <t>Heon, Maureen D.</t>
  </si>
  <si>
    <t>Herbert, CaPublic Relationsice S.</t>
  </si>
  <si>
    <t>Herbert, Rhonda J.</t>
  </si>
  <si>
    <t>Herbert, Toreno O. II.</t>
  </si>
  <si>
    <t>Herbold, Timothy A.</t>
  </si>
  <si>
    <t>Herda, Michael J.</t>
  </si>
  <si>
    <t>Heredia, Kenneth M.</t>
  </si>
  <si>
    <t>Herer, Lisbeth D.</t>
  </si>
  <si>
    <t>Hering, Sharon M.</t>
  </si>
  <si>
    <t>Herlihy, Francisca A.</t>
  </si>
  <si>
    <t>Herman, Geoffrey T.</t>
  </si>
  <si>
    <t>Herman, James A.</t>
  </si>
  <si>
    <t>Herman, Linda A.</t>
  </si>
  <si>
    <t>Herman, Victoria M.</t>
  </si>
  <si>
    <t>Hernandez Rodriguez, Nestor A.</t>
  </si>
  <si>
    <t>Hernandez, Christopher E.</t>
  </si>
  <si>
    <t>Hernandez, Efrain M.</t>
  </si>
  <si>
    <t>Hernandez, Ervin G.</t>
  </si>
  <si>
    <t>Hernandez, Gladys J.</t>
  </si>
  <si>
    <t>Hernandez, Idania D.</t>
  </si>
  <si>
    <t>Hernandez, Jorgelina M.</t>
  </si>
  <si>
    <t>Hernandez, Judi-Lei</t>
  </si>
  <si>
    <t>Hernandez, Karla M.</t>
  </si>
  <si>
    <t>Hernandez, Sonia E.</t>
  </si>
  <si>
    <t>Hernandez, Sylvia J.</t>
  </si>
  <si>
    <t>Herndon, Anika D.</t>
  </si>
  <si>
    <t>Heron, Christopher G.</t>
  </si>
  <si>
    <t>Herrera, Jessica M.</t>
  </si>
  <si>
    <t>Herrera, Maria A.</t>
  </si>
  <si>
    <t>Herrera, Mitsuko R.</t>
  </si>
  <si>
    <t>Herrera, Stephanie M.</t>
  </si>
  <si>
    <t>Herring, David F.</t>
  </si>
  <si>
    <t>Herring, Monica D.</t>
  </si>
  <si>
    <t>Herring, Scott J.</t>
  </si>
  <si>
    <t>Herrmann, William D.</t>
  </si>
  <si>
    <t>Herron, Larry J.</t>
  </si>
  <si>
    <t>Hersh, Howard J.</t>
  </si>
  <si>
    <t>Hersh, Richard W.</t>
  </si>
  <si>
    <t>Hess, Cheryl A.</t>
  </si>
  <si>
    <t>Hess, Joshua R.</t>
  </si>
  <si>
    <t>Hess, Lukes W.</t>
  </si>
  <si>
    <t>Hesse, Stefanie K.</t>
  </si>
  <si>
    <t>Hester, Ana A.</t>
  </si>
  <si>
    <t>Hetherington, Richard L.</t>
  </si>
  <si>
    <t>Hetman, Dennis G.</t>
  </si>
  <si>
    <t>Hettenhouser, David L.</t>
  </si>
  <si>
    <t>Heverly, G. W.</t>
  </si>
  <si>
    <t>Heverly, Robert L.</t>
  </si>
  <si>
    <t>Heyboer, Thomas A.</t>
  </si>
  <si>
    <t>Heyden, David J.</t>
  </si>
  <si>
    <t>Hiban, Kathleen V.</t>
  </si>
  <si>
    <t>Hibbard, Paul G.</t>
  </si>
  <si>
    <t>Hibbert, Christopher A.</t>
  </si>
  <si>
    <t>Hibbert, Daniel D.</t>
  </si>
  <si>
    <t>Hibler, Paul D.</t>
  </si>
  <si>
    <t>Hickerson, Alenda D.</t>
  </si>
  <si>
    <t>Hicks, Charlene S.</t>
  </si>
  <si>
    <t>Hicks, Clarence K. Jr.</t>
  </si>
  <si>
    <t>Plumber I</t>
  </si>
  <si>
    <t>Hicks, Lissa</t>
  </si>
  <si>
    <t>Hickson, Glenn O.</t>
  </si>
  <si>
    <t>Hidalgo, Jerry W.</t>
  </si>
  <si>
    <t>Hidalgo, Marta</t>
  </si>
  <si>
    <t>Hidalgo-Gato, Carla</t>
  </si>
  <si>
    <t>Hidayat, Sharif</t>
  </si>
  <si>
    <t>Higdon, Jacinta A.</t>
  </si>
  <si>
    <t>Higdon, William G.</t>
  </si>
  <si>
    <t>Higgins, Christopher J.</t>
  </si>
  <si>
    <t>Higgins, Dan F.</t>
  </si>
  <si>
    <t>Civil Works Designer</t>
  </si>
  <si>
    <t>Higgins, Patricia A.</t>
  </si>
  <si>
    <t>Higgs, Leslie L.</t>
  </si>
  <si>
    <t>High, Donzell</t>
  </si>
  <si>
    <t>Hildebrand, Brian K.</t>
  </si>
  <si>
    <t>Hilinski, Drew M.</t>
  </si>
  <si>
    <t>Hill, Adrienne M.</t>
  </si>
  <si>
    <t>Hill, Arletha L.</t>
  </si>
  <si>
    <t>Hill, Braden M.</t>
  </si>
  <si>
    <t>Hill, Carlos D.</t>
  </si>
  <si>
    <t>Hill, Christine E.</t>
  </si>
  <si>
    <t>Hill, Darrell T.</t>
  </si>
  <si>
    <t>Supervisor Parking</t>
  </si>
  <si>
    <t>Hill, Dorne F.</t>
  </si>
  <si>
    <t>Hill, Francene M.</t>
  </si>
  <si>
    <t>Hill, Jason A.</t>
  </si>
  <si>
    <t>Hill, Karen E.</t>
  </si>
  <si>
    <t>Hill, Mary A.</t>
  </si>
  <si>
    <t>Hill, Matthew T.</t>
  </si>
  <si>
    <t>Hill, Paul P.</t>
  </si>
  <si>
    <t>Hill, Raymond P.</t>
  </si>
  <si>
    <t>Hill, Renee M.</t>
  </si>
  <si>
    <t>Hillard-Franklin, Joyce</t>
  </si>
  <si>
    <t>Hilleary, Robert M.</t>
  </si>
  <si>
    <t>Hillman, Richard R.</t>
  </si>
  <si>
    <t>Hilton, Sandy L.</t>
  </si>
  <si>
    <t>Hiltz, John A.</t>
  </si>
  <si>
    <t>Himmond, Daryl R.</t>
  </si>
  <si>
    <t>Hinde, William A.</t>
  </si>
  <si>
    <t>Division Chief MCFRS Volunteer Services</t>
  </si>
  <si>
    <t>Hine, Kevin P.</t>
  </si>
  <si>
    <t>Hinebaugh, David W.</t>
  </si>
  <si>
    <t>Hineman, Bradley P.</t>
  </si>
  <si>
    <t>Hines, Kenrick G.</t>
  </si>
  <si>
    <t>Information Technology Assistant I</t>
  </si>
  <si>
    <t>Hines, Lynard D.</t>
  </si>
  <si>
    <t>Hines, Wendy L.</t>
  </si>
  <si>
    <t>Hinkle, Christopher J.</t>
  </si>
  <si>
    <t>Hinkle, Daniel J.</t>
  </si>
  <si>
    <t>Hinkle, Douglas J.</t>
  </si>
  <si>
    <t>Hinton, Erica S.</t>
  </si>
  <si>
    <t>Hinton, Jackquelynn Y.</t>
  </si>
  <si>
    <t>Hipkins, Daniel N.</t>
  </si>
  <si>
    <t>Hipkins, Thomas F.</t>
  </si>
  <si>
    <t>Hipps, Tommy</t>
  </si>
  <si>
    <t>Hipsley, Keith</t>
  </si>
  <si>
    <t>Hirakawa, Kaori</t>
  </si>
  <si>
    <t>Hirrel, Marc A.</t>
  </si>
  <si>
    <t>Hitchcock, Sara H.</t>
  </si>
  <si>
    <t>Hitchens, Gary W.</t>
  </si>
  <si>
    <t>Hitrik, David L. Jr.</t>
  </si>
  <si>
    <t>Hitson, Devon R.</t>
  </si>
  <si>
    <t>Hixon, Candace M.</t>
  </si>
  <si>
    <t>Hoagland, Christopher G.</t>
  </si>
  <si>
    <t>Hoang, Anh N.</t>
  </si>
  <si>
    <t>Hoba, Oyoua M.</t>
  </si>
  <si>
    <t>Hobbs, Brandon S.</t>
  </si>
  <si>
    <t>Hobbs, Cody C.</t>
  </si>
  <si>
    <t>Hobbs, Randall S.</t>
  </si>
  <si>
    <t>Hobson, Steven L.</t>
  </si>
  <si>
    <t>Hoch, Robert R. II.</t>
  </si>
  <si>
    <t>Hochberg, Karen Z.</t>
  </si>
  <si>
    <t>Hock, Terri</t>
  </si>
  <si>
    <t>Hockenbery, Chontelle L.</t>
  </si>
  <si>
    <t>Hodge, Erskine D.</t>
  </si>
  <si>
    <t>Hodge, Mark M.</t>
  </si>
  <si>
    <t>Hodge-Smith, Mika</t>
  </si>
  <si>
    <t>Hoehn, Christopher L.</t>
  </si>
  <si>
    <t>Hoert, Michael</t>
  </si>
  <si>
    <t>Hoes, Raymond M.</t>
  </si>
  <si>
    <t>Hoes, Waunita Y.</t>
  </si>
  <si>
    <t>Hoffman, Abigail L.</t>
  </si>
  <si>
    <t>Hoffman, Daniel C.</t>
  </si>
  <si>
    <t>Hoffman, John R.</t>
  </si>
  <si>
    <t>Hoffman, Kayla N.</t>
  </si>
  <si>
    <t>Hoffman, Lindsay J.</t>
  </si>
  <si>
    <t>Hoffman, Margaret H.</t>
  </si>
  <si>
    <t>Hoffman, Stephen G.</t>
  </si>
  <si>
    <t>Hoffmann, Cherry W.</t>
  </si>
  <si>
    <t>Hoffmann, Jennifer M.</t>
  </si>
  <si>
    <t>Hoffmann, Susan R.</t>
  </si>
  <si>
    <t>Hogeback, Anthony J.</t>
  </si>
  <si>
    <t>Hohl, Sherry L.</t>
  </si>
  <si>
    <t>Hohman, Roger L.</t>
  </si>
  <si>
    <t>Hoke, Tyrae A.</t>
  </si>
  <si>
    <t>Holden, Erin M.</t>
  </si>
  <si>
    <t>Holder, Kyle T.</t>
  </si>
  <si>
    <t>Holder, Susan E.</t>
  </si>
  <si>
    <t>Holland, Carl L. III.</t>
  </si>
  <si>
    <t>Holland, Carol A.</t>
  </si>
  <si>
    <t>Holland, Gabriel L.</t>
  </si>
  <si>
    <t>Holland, Lee G.</t>
  </si>
  <si>
    <t>Holland, Wade J.</t>
  </si>
  <si>
    <t>Holland, Willette L.</t>
  </si>
  <si>
    <t>Hollander, Michele W.</t>
  </si>
  <si>
    <t>Hollenbach, Garland P.</t>
  </si>
  <si>
    <t>Holley, Geary P.</t>
  </si>
  <si>
    <t>Holliday, Dionne N.</t>
  </si>
  <si>
    <t>Holliday, Logan C.</t>
  </si>
  <si>
    <t>Holliday, Sheree M.</t>
  </si>
  <si>
    <t>Hollis, Timothy E.</t>
  </si>
  <si>
    <t>Holloway, Brian D.</t>
  </si>
  <si>
    <t>Holloway, James JR..</t>
  </si>
  <si>
    <t>Holloway, Johnathan T.</t>
  </si>
  <si>
    <t>Holly, Alicia A.</t>
  </si>
  <si>
    <t>Holmes, Demitrius S.</t>
  </si>
  <si>
    <t>Holmes, Jeffrey K.</t>
  </si>
  <si>
    <t>Holmes, William A.</t>
  </si>
  <si>
    <t>Holmquist, Benjamin D.</t>
  </si>
  <si>
    <t>Holston, Lisa M.</t>
  </si>
  <si>
    <t>Holston, Rodney</t>
  </si>
  <si>
    <t>Holt, Calvin E. JR.</t>
  </si>
  <si>
    <t>Holt, Charlene E.</t>
  </si>
  <si>
    <t>Holt, Elizabeth A.</t>
  </si>
  <si>
    <t>Holt, Joshua P.</t>
  </si>
  <si>
    <t>Holyfield-Jewett, Regina J.</t>
  </si>
  <si>
    <t>Homed, Sheik Z.</t>
  </si>
  <si>
    <t>Homrock, Amy C.</t>
  </si>
  <si>
    <t>Homrock, Christopher B.</t>
  </si>
  <si>
    <t>Hongell, Donald N.</t>
  </si>
  <si>
    <t>Survey Instrument Technician</t>
  </si>
  <si>
    <t>Honour-Holloway, Sandra L.</t>
  </si>
  <si>
    <t>Hoobler, John C.</t>
  </si>
  <si>
    <t>Hood, Katrina E.</t>
  </si>
  <si>
    <t>Hook, Alberto F.</t>
  </si>
  <si>
    <t>Hooker, C P.</t>
  </si>
  <si>
    <t>Hooker, Jessica E.</t>
  </si>
  <si>
    <t>Hooks, Patrick L.</t>
  </si>
  <si>
    <t>Hooper, Deborah R.</t>
  </si>
  <si>
    <t>Hoornstra, Nicholas B.</t>
  </si>
  <si>
    <t>Hooven, Matthew B.</t>
  </si>
  <si>
    <t>Hoover, Anthony</t>
  </si>
  <si>
    <t>Hoover, Justin A.</t>
  </si>
  <si>
    <t>Hoover, Valarie J.</t>
  </si>
  <si>
    <t>Hope, Bernadette A.</t>
  </si>
  <si>
    <t>Hopkins, Brendan J.</t>
  </si>
  <si>
    <t>Hopkins, Brent D.</t>
  </si>
  <si>
    <t>Hopkins, Kaitlin M.</t>
  </si>
  <si>
    <t>Hopkins, Kristie B.</t>
  </si>
  <si>
    <t>Hopkins, Mark A.</t>
  </si>
  <si>
    <t>Hopko, Rachel L.</t>
  </si>
  <si>
    <t>Horak, Kenneth G.</t>
  </si>
  <si>
    <t>Horak, Stephen A.</t>
  </si>
  <si>
    <t>Horchar, Zachary M.</t>
  </si>
  <si>
    <t>Horn, Terron W.</t>
  </si>
  <si>
    <t>Horn, William R.</t>
  </si>
  <si>
    <t>Hornbacher, Robert K.</t>
  </si>
  <si>
    <t>Horning, Richard S.</t>
  </si>
  <si>
    <t>Horrell, John W. JR.</t>
  </si>
  <si>
    <t>Horrell, Megan J.</t>
  </si>
  <si>
    <t>Horrigan, Nancy L.</t>
  </si>
  <si>
    <t>Horseman, Benjamin A.</t>
  </si>
  <si>
    <t>Horta Martinez, David O.</t>
  </si>
  <si>
    <t>Horton, Kimberly A.</t>
  </si>
  <si>
    <t>Horton, Mary A.</t>
  </si>
  <si>
    <t>Senior Examiner</t>
  </si>
  <si>
    <t>Horvath, Virginia J.</t>
  </si>
  <si>
    <t>Horwitz, Charles W.</t>
  </si>
  <si>
    <t>Hossain, Sakhawat</t>
  </si>
  <si>
    <t>Hottinger, Donna L.</t>
  </si>
  <si>
    <t>Hottinger, Joyce A.</t>
  </si>
  <si>
    <t>Houck, Matthew M.</t>
  </si>
  <si>
    <t>Houck, Ryan C.</t>
  </si>
  <si>
    <t>Hough, Robert W.</t>
  </si>
  <si>
    <t>Hourihan, Joice F.</t>
  </si>
  <si>
    <t>House, Thomas F. JR..</t>
  </si>
  <si>
    <t>Houston, Eric</t>
  </si>
  <si>
    <t>Houston, Eric D.</t>
  </si>
  <si>
    <t>Hout, William D.</t>
  </si>
  <si>
    <t>Hoverter, Steven J.</t>
  </si>
  <si>
    <t>Howard, Craig</t>
  </si>
  <si>
    <t>Howard, Donald K.</t>
  </si>
  <si>
    <t>Howard, Erin C.</t>
  </si>
  <si>
    <t>Howard, Francis E.</t>
  </si>
  <si>
    <t>Howard, Francis E. Jr..</t>
  </si>
  <si>
    <t>Howard, Jacob D.</t>
  </si>
  <si>
    <t>Howard, Joanne</t>
  </si>
  <si>
    <t>Howard, John R. III.</t>
  </si>
  <si>
    <t>Howard, Karen M.</t>
  </si>
  <si>
    <t>Howard, Madison M.</t>
  </si>
  <si>
    <t>Howard, Mary C.</t>
  </si>
  <si>
    <t>Howard, Nicholas P.</t>
  </si>
  <si>
    <t>Howe, David D.</t>
  </si>
  <si>
    <t>Howe, Ernest J. Jr..</t>
  </si>
  <si>
    <t>Howell, Christopher G.</t>
  </si>
  <si>
    <t>Howell, Derek J.</t>
  </si>
  <si>
    <t>Howell, Michael S.</t>
  </si>
  <si>
    <t>Howes, Thomas M. JR..</t>
  </si>
  <si>
    <t>Hoyt, Wayne C.</t>
  </si>
  <si>
    <t>Hsia, Alice S.</t>
  </si>
  <si>
    <t>Hsiao, Chang-Yu</t>
  </si>
  <si>
    <t>Hsieh, Hui-Hui S.</t>
  </si>
  <si>
    <t>Hsu, Bryan D.</t>
  </si>
  <si>
    <t>Hsu, Ida P.</t>
  </si>
  <si>
    <t>Hsu, Jason L.</t>
  </si>
  <si>
    <t>Hsu, Rachel T.</t>
  </si>
  <si>
    <t>Hu, Vince H.</t>
  </si>
  <si>
    <t>Huang, Kristina H.</t>
  </si>
  <si>
    <t>Huang, Susan</t>
  </si>
  <si>
    <t>Hubanks, Valerie A.</t>
  </si>
  <si>
    <t>Hubbard, Dennis M.</t>
  </si>
  <si>
    <t>Hubbard, Eileen M.</t>
  </si>
  <si>
    <t>Huber, Tara B.</t>
  </si>
  <si>
    <t>Hubert, Jerzy Z.</t>
  </si>
  <si>
    <t>Hucker, Thomas G.</t>
  </si>
  <si>
    <t>Hudson, Barton P.</t>
  </si>
  <si>
    <t>Hudson, Brian C.</t>
  </si>
  <si>
    <t>Hudson, Daniel H.</t>
  </si>
  <si>
    <t>Hudson, Nancy A.</t>
  </si>
  <si>
    <t>Hudson, Rebecca J.</t>
  </si>
  <si>
    <t>Huezo, Febe N.</t>
  </si>
  <si>
    <t>Huff, Reginald D.</t>
  </si>
  <si>
    <t>Huggins, Gloria</t>
  </si>
  <si>
    <t>Huggins, Jason P.</t>
  </si>
  <si>
    <t>Hughes, Jacqueline</t>
  </si>
  <si>
    <t>Hughes, Jeffrey W.</t>
  </si>
  <si>
    <t>Hughes, Jennifer A.</t>
  </si>
  <si>
    <t>Director Accounting</t>
  </si>
  <si>
    <t>Hughes, Miranda J.</t>
  </si>
  <si>
    <t>Hughes, Nathan E.</t>
  </si>
  <si>
    <t>Hughes, Rodney H.</t>
  </si>
  <si>
    <t>Hughes, Sheila D.</t>
  </si>
  <si>
    <t>Hughes, Stacy D.</t>
  </si>
  <si>
    <t>Hughes, Timothy D.</t>
  </si>
  <si>
    <t>Hughes, Todd M.</t>
  </si>
  <si>
    <t>Hugi, Mark A. II.</t>
  </si>
  <si>
    <t>Huitz, Jessica R.</t>
  </si>
  <si>
    <t>Hulen, Adelaida P.</t>
  </si>
  <si>
    <t>Hull, Noel P.</t>
  </si>
  <si>
    <t>Hummel, John H.</t>
  </si>
  <si>
    <t>Humphrey, Diana K.</t>
  </si>
  <si>
    <t>Humphrey, Mark A.</t>
  </si>
  <si>
    <t>Humphrey, Patricia A.</t>
  </si>
  <si>
    <t>Humphries, James L.</t>
  </si>
  <si>
    <t>Humphries, JC M.</t>
  </si>
  <si>
    <t>Hundt, Lindsey J.</t>
  </si>
  <si>
    <t>Hunt, Richard B.</t>
  </si>
  <si>
    <t>Hunt, Robert J.</t>
  </si>
  <si>
    <t>Hunt, Roderick</t>
  </si>
  <si>
    <t>Hunt, Rodney K.</t>
  </si>
  <si>
    <t>Senior Mechanic Technician</t>
  </si>
  <si>
    <t>Hunt, Samantha A.</t>
  </si>
  <si>
    <t>Hunter, Archana L.</t>
  </si>
  <si>
    <t>Hunton, Beverly B.</t>
  </si>
  <si>
    <t>Hurley, Edith G.</t>
  </si>
  <si>
    <t>Hurst, Niall M.</t>
  </si>
  <si>
    <t>Hurtado, Sergio S.</t>
  </si>
  <si>
    <t>Hurtt, Joshua T.</t>
  </si>
  <si>
    <t>Huser, Debra M.</t>
  </si>
  <si>
    <t>Hussen, Yasin S.</t>
  </si>
  <si>
    <t>Hutcherson, Lee H.</t>
  </si>
  <si>
    <t>Hutchings, Jon R.</t>
  </si>
  <si>
    <t>Hutchins, Keenan L.</t>
  </si>
  <si>
    <t>Hutchinson, David J.</t>
  </si>
  <si>
    <t>Hutchinson, Taggart B.</t>
  </si>
  <si>
    <t>Hutchison, Monique K.</t>
  </si>
  <si>
    <t>Hwang, Gwo-Ruey</t>
  </si>
  <si>
    <t>Hwang, Jae S.</t>
  </si>
  <si>
    <t>Hwang, Michelle S.</t>
  </si>
  <si>
    <t>Hyatt, Cleveland B.</t>
  </si>
  <si>
    <t>Hykes, Aaron R.</t>
  </si>
  <si>
    <t>Hynes, Kathleen V.</t>
  </si>
  <si>
    <t>Hyson, George F.</t>
  </si>
  <si>
    <t>Iannone, Dylan J.</t>
  </si>
  <si>
    <t>Ibanez, Robert N.</t>
  </si>
  <si>
    <t>Ibarra, Sanmi</t>
  </si>
  <si>
    <t>Ibukun, Temidayo A.</t>
  </si>
  <si>
    <t>Icaza, Mary Ellen</t>
  </si>
  <si>
    <t>Idczak-Parys, Katarzyna</t>
  </si>
  <si>
    <t>Idehen, Arosa K.</t>
  </si>
  <si>
    <t>Idem, Simeon S.</t>
  </si>
  <si>
    <t>Iem, Vithaya H.</t>
  </si>
  <si>
    <t>Ierley, Sarah E.</t>
  </si>
  <si>
    <t>Ifield, Bassel T.</t>
  </si>
  <si>
    <t>Igbinedion, Stella O.</t>
  </si>
  <si>
    <t>Iheme, Eze C.</t>
  </si>
  <si>
    <t>Iheme, Olubunmi E.</t>
  </si>
  <si>
    <t>Ijelu, Lola O.</t>
  </si>
  <si>
    <t>Iliouk, Igor M.</t>
  </si>
  <si>
    <t>Illarramendi, Emma C.</t>
  </si>
  <si>
    <t>Imirie, Alexander M.</t>
  </si>
  <si>
    <t>Ingalls, Andrew T.</t>
  </si>
  <si>
    <t>Ingate, Mary R.</t>
  </si>
  <si>
    <t>Ingberg, Theresia M.</t>
  </si>
  <si>
    <t>Ingle, Tongela R.</t>
  </si>
  <si>
    <t>Ingles, Penelope J.</t>
  </si>
  <si>
    <t>Ingraham, Susan E.</t>
  </si>
  <si>
    <t>Ingram, Clarence E.</t>
  </si>
  <si>
    <t>Ingram, Gayle R.</t>
  </si>
  <si>
    <t>Ingram, Linda S.</t>
  </si>
  <si>
    <t>Ingram, Robin R.</t>
  </si>
  <si>
    <t>Ingram, Shelly V.</t>
  </si>
  <si>
    <t>Resource Conservationist</t>
  </si>
  <si>
    <t>Inman, Brooks M.</t>
  </si>
  <si>
    <t>Innocenti, Jeffrey P.</t>
  </si>
  <si>
    <t>Innocenti, Rebecca L.</t>
  </si>
  <si>
    <t>Inwood, Saskia M.</t>
  </si>
  <si>
    <t>Ion, Amber L.</t>
  </si>
  <si>
    <t>IP, Ching Y.</t>
  </si>
  <si>
    <t>Ireland, Jane E.</t>
  </si>
  <si>
    <t>Iroff, Samantha L.</t>
  </si>
  <si>
    <t>Irons, Lorelei C.</t>
  </si>
  <si>
    <t>Isaac, Daniel V. Jr..</t>
  </si>
  <si>
    <t>Iscandari, Yvonne A.</t>
  </si>
  <si>
    <t>Iseli, Claire H.</t>
  </si>
  <si>
    <t>Isen, Hirsch M.</t>
  </si>
  <si>
    <t>Isensee, Derek</t>
  </si>
  <si>
    <t>Iskra, Jodi A.</t>
  </si>
  <si>
    <t>Isom, Daniel E.</t>
  </si>
  <si>
    <t>Israel, Tina M.</t>
  </si>
  <si>
    <t>Isreal, Denise S.</t>
  </si>
  <si>
    <t>Ivany, William</t>
  </si>
  <si>
    <t>Ivey, Tania M.</t>
  </si>
  <si>
    <t>Ivory, Cameron R.</t>
  </si>
  <si>
    <t>Ivy, Joann W.</t>
  </si>
  <si>
    <t>Iwanczuk, Debra A.</t>
  </si>
  <si>
    <t>Jablonski, Jaime L.</t>
  </si>
  <si>
    <t>Jablow, Judy W.</t>
  </si>
  <si>
    <t>Jacaruso, Robert</t>
  </si>
  <si>
    <t>Jack, Jermain</t>
  </si>
  <si>
    <t>Jack, Kimberly</t>
  </si>
  <si>
    <t>Jackson, Alicia A.</t>
  </si>
  <si>
    <t>Jackson, Christopher M.</t>
  </si>
  <si>
    <t>Jackson, Darnel G.</t>
  </si>
  <si>
    <t>Jackson, DaVonne A.</t>
  </si>
  <si>
    <t>Jackson, Deborah A.</t>
  </si>
  <si>
    <t>Jackson, Denise R.</t>
  </si>
  <si>
    <t>Jackson, Edward JR.</t>
  </si>
  <si>
    <t>Jackson, Ermine H. III.</t>
  </si>
  <si>
    <t>Jackson, Felicia F.</t>
  </si>
  <si>
    <t>Jackson, Gloria J.</t>
  </si>
  <si>
    <t>Jackson, James E. JR.</t>
  </si>
  <si>
    <t>Jackson, Jerome</t>
  </si>
  <si>
    <t>Jackson, Jessica E.</t>
  </si>
  <si>
    <t>Jackson, Karen J.</t>
  </si>
  <si>
    <t>Jackson, Lonnie D.</t>
  </si>
  <si>
    <t>Jackson, Oralee L.</t>
  </si>
  <si>
    <t>Jackson, Raymond F.</t>
  </si>
  <si>
    <t>Jackson, Rebecca L.</t>
  </si>
  <si>
    <t>Jackson, Saranne</t>
  </si>
  <si>
    <t>Jackson, Sean A.</t>
  </si>
  <si>
    <t>Jackson, Shamika L.</t>
  </si>
  <si>
    <t>Jackson, Shantee M.</t>
  </si>
  <si>
    <t>Jackson, Shate P.</t>
  </si>
  <si>
    <t>Jackson, Tavon L.</t>
  </si>
  <si>
    <t>Jackson, Timothy O.</t>
  </si>
  <si>
    <t>Jackson, Troy A.</t>
  </si>
  <si>
    <t>Jackson, Tyrone B.</t>
  </si>
  <si>
    <t>Jackson, Wanda</t>
  </si>
  <si>
    <t>Jackson, Warren O.</t>
  </si>
  <si>
    <t>Jacobs, Andrew S.</t>
  </si>
  <si>
    <t>Jacobs, Barbara L.</t>
  </si>
  <si>
    <t>Jacobs, Curtis L.</t>
  </si>
  <si>
    <t>Jacobson, Elsa</t>
  </si>
  <si>
    <t>Jacobson, Kevin R.</t>
  </si>
  <si>
    <t>Jadotte, Fritz G.</t>
  </si>
  <si>
    <t>Jafarzadeh, Sana J.</t>
  </si>
  <si>
    <t>Jah, Thaddeus K.</t>
  </si>
  <si>
    <t>Jain, Sarita</t>
  </si>
  <si>
    <t>Jakab, Andrew J. II.</t>
  </si>
  <si>
    <t>James Couto, Carey L.</t>
  </si>
  <si>
    <t>James, Andrew J.</t>
  </si>
  <si>
    <t>James, Brian P.</t>
  </si>
  <si>
    <t>James, Clifford P.</t>
  </si>
  <si>
    <t>James, David E. Sr..</t>
  </si>
  <si>
    <t>James, Denise</t>
  </si>
  <si>
    <t>James, Glynnis T.</t>
  </si>
  <si>
    <t>James, Jerry H.</t>
  </si>
  <si>
    <t>James, Joshua D.</t>
  </si>
  <si>
    <t>James, Latoia D.</t>
  </si>
  <si>
    <t>James, Orlando</t>
  </si>
  <si>
    <t>James, Public Relationseston A.</t>
  </si>
  <si>
    <t>James, Renee A.</t>
  </si>
  <si>
    <t>James, Robert A.</t>
  </si>
  <si>
    <t>James, Robert S.</t>
  </si>
  <si>
    <t>James, Tamara</t>
  </si>
  <si>
    <t>James, Tawsha L.</t>
  </si>
  <si>
    <t>Public Safety Reporting Aide I</t>
  </si>
  <si>
    <t>James, Timothy</t>
  </si>
  <si>
    <t>James, William O.</t>
  </si>
  <si>
    <t>Jameson, Philip L. JR.</t>
  </si>
  <si>
    <t>Jamsa, Gregory M.</t>
  </si>
  <si>
    <t>Janashek, Neil J.</t>
  </si>
  <si>
    <t>Janashek, Shelley M.</t>
  </si>
  <si>
    <t>Janc, Thomas F.</t>
  </si>
  <si>
    <t>Jandres, Jose M.</t>
  </si>
  <si>
    <t>Jandrew, William C.</t>
  </si>
  <si>
    <t>Jang, Jiwoo</t>
  </si>
  <si>
    <t>Jang, Meang D.</t>
  </si>
  <si>
    <t>Janiga, Timothy M.</t>
  </si>
  <si>
    <t>Jann, Judith A.</t>
  </si>
  <si>
    <t>Janney, Mark E.</t>
  </si>
  <si>
    <t>Janney, Oliver M.</t>
  </si>
  <si>
    <t>Jaramillo, Francisco</t>
  </si>
  <si>
    <t>Jaramillo, Tammy L.</t>
  </si>
  <si>
    <t>Jarian, Ani</t>
  </si>
  <si>
    <t>Jarman, Margarete M.</t>
  </si>
  <si>
    <t>Jarmon, Denard Jr..</t>
  </si>
  <si>
    <t>Jarquin, Orlando J.</t>
  </si>
  <si>
    <t>Jarvis, Christopher R.</t>
  </si>
  <si>
    <t>Jarvis, Leslie E.</t>
  </si>
  <si>
    <t>Jaua, Veronica M.</t>
  </si>
  <si>
    <t>Jay, Barbara L.</t>
  </si>
  <si>
    <t>Jayson, Cordell R.</t>
  </si>
  <si>
    <t>Mail Clerk Leader</t>
  </si>
  <si>
    <t>Jean-Paul, Marie C.</t>
  </si>
  <si>
    <t>Jeeves, Brian</t>
  </si>
  <si>
    <t>Jefferies, Rose M.</t>
  </si>
  <si>
    <t>Jefferson, Brian S.</t>
  </si>
  <si>
    <t>Jefferson, Cheleen M.</t>
  </si>
  <si>
    <t>Jefferson, John D.</t>
  </si>
  <si>
    <t>Jefferson, Michelle M.</t>
  </si>
  <si>
    <t>Jeffery, Benjamin R.</t>
  </si>
  <si>
    <t>Jeffrey, Heather E.</t>
  </si>
  <si>
    <t>Jeffries, James T. JR.</t>
  </si>
  <si>
    <t>Jenkins, Alan F.</t>
  </si>
  <si>
    <t>Jenkins, Anthony W.</t>
  </si>
  <si>
    <t>Jenkins, Carmen G.</t>
  </si>
  <si>
    <t>Jenkins, Dwayne B.</t>
  </si>
  <si>
    <t>Jenkins, James F.</t>
  </si>
  <si>
    <t>Jenkins, Jeri B.</t>
  </si>
  <si>
    <t>Jenkins, Kenneth B. JR.</t>
  </si>
  <si>
    <t>Jenkins, Patricia</t>
  </si>
  <si>
    <t>Jenkins, Rosa M.</t>
  </si>
  <si>
    <t>Jennings, Arick R.</t>
  </si>
  <si>
    <t>Jennings, Deidre R.</t>
  </si>
  <si>
    <t>Jensen, Tenesha M.</t>
  </si>
  <si>
    <t>Jensen, Warren J.</t>
  </si>
  <si>
    <t>Jeo, David S.</t>
  </si>
  <si>
    <t>Jerman, Christopher L.</t>
  </si>
  <si>
    <t>Jerman, Eric T.</t>
  </si>
  <si>
    <t>Jernigan, Ivy D.</t>
  </si>
  <si>
    <t>Jessa, Christopher J.</t>
  </si>
  <si>
    <t>Jesuitas, John R.</t>
  </si>
  <si>
    <t>Jewell, Angela D.</t>
  </si>
  <si>
    <t>Jewell, Wavor C.</t>
  </si>
  <si>
    <t>Jhangiani, Sanjay N.</t>
  </si>
  <si>
    <t>Jiang, Lih</t>
  </si>
  <si>
    <t>Jiang, Ye</t>
  </si>
  <si>
    <t>Jiau, King-Hwa</t>
  </si>
  <si>
    <t>Jill, Kevin J.</t>
  </si>
  <si>
    <t>Jimenez Villalobos, Jose A.</t>
  </si>
  <si>
    <t>Jimenez, Carlos A. sr.</t>
  </si>
  <si>
    <t>Jindra, Debra D.</t>
  </si>
  <si>
    <t>Jochum, Kendra N.</t>
  </si>
  <si>
    <t>John, Alex A.</t>
  </si>
  <si>
    <t>John, Lahai P.</t>
  </si>
  <si>
    <t>Johns, Melissa M.</t>
  </si>
  <si>
    <t>Johns, Michael J.</t>
  </si>
  <si>
    <t>Johns, Roscoe D.</t>
  </si>
  <si>
    <t>Johnson, Allan T.</t>
  </si>
  <si>
    <t>Johnson, Andrew N.</t>
  </si>
  <si>
    <t>Johnson, Arthur T.</t>
  </si>
  <si>
    <t>Johnson, Beatrice D.</t>
  </si>
  <si>
    <t>Johnson, Benjamin E.</t>
  </si>
  <si>
    <t>Johnson, Bianca N.</t>
  </si>
  <si>
    <t>Johnson, Blaise W.</t>
  </si>
  <si>
    <t>Johnson, Brett E.</t>
  </si>
  <si>
    <t>Johnson, Bryan D.</t>
  </si>
  <si>
    <t>Johnson, Bryon K.</t>
  </si>
  <si>
    <t>Johnson, Cecilia A.</t>
  </si>
  <si>
    <t>Johnson, Cedric M.</t>
  </si>
  <si>
    <t>Johnson, Charles M.</t>
  </si>
  <si>
    <t>Johnson, Charles S. JR.</t>
  </si>
  <si>
    <t>Johnson, Christopher S.</t>
  </si>
  <si>
    <t>Johnson, Damian D.</t>
  </si>
  <si>
    <t>Johnson, Danielle M.</t>
  </si>
  <si>
    <t>Community Services Aide I</t>
  </si>
  <si>
    <t>Johnson, Deanna G.</t>
  </si>
  <si>
    <t>Johnson, Demond W. Sr.</t>
  </si>
  <si>
    <t>Johnson, Dion D.</t>
  </si>
  <si>
    <t>Johnson, Donna M.</t>
  </si>
  <si>
    <t>Johnson, Donnell</t>
  </si>
  <si>
    <t>Johnson, Edwin R. Jr.</t>
  </si>
  <si>
    <t>Johnson, Egerton</t>
  </si>
  <si>
    <t>Johnson, Gail M.</t>
  </si>
  <si>
    <t>Johnson, Gary A.</t>
  </si>
  <si>
    <t>Johnson, Jameelah</t>
  </si>
  <si>
    <t>Johnson, James E.</t>
  </si>
  <si>
    <t>Johnson, James L. SR.</t>
  </si>
  <si>
    <t>Assistant Director</t>
  </si>
  <si>
    <t>Johnson, James R. III.</t>
  </si>
  <si>
    <t>Johnson, Jared</t>
  </si>
  <si>
    <t>Johnson, Jasmyne E.</t>
  </si>
  <si>
    <t>Johnson, Jeanette C.</t>
  </si>
  <si>
    <t>Johnson, Jeffrey K.</t>
  </si>
  <si>
    <t>Johnson, Jeremiah G.</t>
  </si>
  <si>
    <t>Johnson, John C.</t>
  </si>
  <si>
    <t>Johnson, Jonathan D.</t>
  </si>
  <si>
    <t>Johnson, Joseph A. Sr..</t>
  </si>
  <si>
    <t>Johnson, Joseph E. JR..</t>
  </si>
  <si>
    <t>Johnson, Juanita M.</t>
  </si>
  <si>
    <t>Johnson, Katherine P.</t>
  </si>
  <si>
    <t>Johnson, Kathleen J.</t>
  </si>
  <si>
    <t>Johnson, Kenneth M.</t>
  </si>
  <si>
    <t>Johnson, Kevin A.</t>
  </si>
  <si>
    <t>Johnson, Kevin C.</t>
  </si>
  <si>
    <t>Johnson, Kim M.</t>
  </si>
  <si>
    <t>Johnson, Kimberly Y.</t>
  </si>
  <si>
    <t>Johnson, Lamettra E.</t>
  </si>
  <si>
    <t>Johnson, Larissa R.</t>
  </si>
  <si>
    <t>Johnson, Lashawn T.</t>
  </si>
  <si>
    <t>Johnson, Lordell E.</t>
  </si>
  <si>
    <t>Johnson, Marcus K.</t>
  </si>
  <si>
    <t>Johnson, Maria D.</t>
  </si>
  <si>
    <t>Johnson, Marion F.</t>
  </si>
  <si>
    <t>Johnson, Mary C.</t>
  </si>
  <si>
    <t>Johnson, Matthew H.</t>
  </si>
  <si>
    <t>Johnson, Matthew J.</t>
  </si>
  <si>
    <t>Johnson, Maurice C.</t>
  </si>
  <si>
    <t>Johnson, Maxwell T.</t>
  </si>
  <si>
    <t>Johnson, Megan R.</t>
  </si>
  <si>
    <t>Johnson, Michaela E.</t>
  </si>
  <si>
    <t>Johnson, Montrice E.</t>
  </si>
  <si>
    <t>Johnson, O'Neal</t>
  </si>
  <si>
    <t>Johnson, Paulette E.</t>
  </si>
  <si>
    <t>Johnson, Peter B.</t>
  </si>
  <si>
    <t>Johnson, Raymond O.</t>
  </si>
  <si>
    <t>Johnson, Richard</t>
  </si>
  <si>
    <t>Johnson, Rickeya L.</t>
  </si>
  <si>
    <t>Johnson, Robert L. JR.</t>
  </si>
  <si>
    <t>Johnson, Rodney K.</t>
  </si>
  <si>
    <t>Johnson, Shelley L.</t>
  </si>
  <si>
    <t>Johnson, Steven</t>
  </si>
  <si>
    <t>Johnson, Sukhui L.</t>
  </si>
  <si>
    <t>Johnson, Taran</t>
  </si>
  <si>
    <t>Johnson, Tracy A.</t>
  </si>
  <si>
    <t>Johnson, Travis W.</t>
  </si>
  <si>
    <t>Johnson, Willie L.</t>
  </si>
  <si>
    <t>Johnson-Ford, Kristi</t>
  </si>
  <si>
    <t>Johnson-Oates, Taunya E.</t>
  </si>
  <si>
    <t>Johnston, Bruce E.</t>
  </si>
  <si>
    <t>Joines, Larry J. Jr.</t>
  </si>
  <si>
    <t>Jolly, Wright A. Jr.</t>
  </si>
  <si>
    <t>Jonas, Kelly M.</t>
  </si>
  <si>
    <t>Jones II, Barry C.</t>
  </si>
  <si>
    <t>Jones, Abdul S.</t>
  </si>
  <si>
    <t>Jones, Adam P.</t>
  </si>
  <si>
    <t>Jones, Amy A.</t>
  </si>
  <si>
    <t>Jones, Andritah T.</t>
  </si>
  <si>
    <t>Jones, Anthony C.</t>
  </si>
  <si>
    <t>Jones, Ashleigh M.</t>
  </si>
  <si>
    <t>Jones, Brannon M.</t>
  </si>
  <si>
    <t>Jones, Brian J.</t>
  </si>
  <si>
    <t>Jones, Calvin B. JR.</t>
  </si>
  <si>
    <t>Jones, Carol D.</t>
  </si>
  <si>
    <t>Jones, Cheryl A.</t>
  </si>
  <si>
    <t>Jones, Christopher L.</t>
  </si>
  <si>
    <t>Jones, Christopher W.</t>
  </si>
  <si>
    <t>Jones, David E.</t>
  </si>
  <si>
    <t>Jones, Debra H.</t>
  </si>
  <si>
    <t>Jones, Derrick D.</t>
  </si>
  <si>
    <t>Jones, Diane R.</t>
  </si>
  <si>
    <t>Director Controller</t>
  </si>
  <si>
    <t>Jones, Donna R.</t>
  </si>
  <si>
    <t>Jones, Douglas J.</t>
  </si>
  <si>
    <t>Jones, Eda A.</t>
  </si>
  <si>
    <t>Jones, Frank M.</t>
  </si>
  <si>
    <t>Jones, Gerald P.</t>
  </si>
  <si>
    <t>Jones, Henri E.</t>
  </si>
  <si>
    <t>Jones, Jacqueline A.</t>
  </si>
  <si>
    <t>Jones, Janice C.</t>
  </si>
  <si>
    <t>Jones, Jennifer A.</t>
  </si>
  <si>
    <t>Jones, Jessica M.</t>
  </si>
  <si>
    <t>Jones, Jessica N.</t>
  </si>
  <si>
    <t>Jones, Jonathan</t>
  </si>
  <si>
    <t>Jones, Joseph JR.</t>
  </si>
  <si>
    <t>Jones, Judith L.</t>
  </si>
  <si>
    <t>Jones, Julius C.</t>
  </si>
  <si>
    <t>Jones, Keena D.</t>
  </si>
  <si>
    <t>Jones, Kerry L.</t>
  </si>
  <si>
    <t>Jones, Kimberly A.</t>
  </si>
  <si>
    <t>Jones, Kimberly Y.</t>
  </si>
  <si>
    <t>Jones, Lisa C.</t>
  </si>
  <si>
    <t>Jones, Lyndon J.</t>
  </si>
  <si>
    <t>Jones, Marcus G.</t>
  </si>
  <si>
    <t>Jones, Michael S.</t>
  </si>
  <si>
    <t>Jones, Nancy K.</t>
  </si>
  <si>
    <t>Jones, Odell</t>
  </si>
  <si>
    <t>Jones, Papia P.</t>
  </si>
  <si>
    <t>Jones, Philip S.</t>
  </si>
  <si>
    <t>Jones, Rachel W.</t>
  </si>
  <si>
    <t>Jones, Rhona M.</t>
  </si>
  <si>
    <t>Jones, Sean L.</t>
  </si>
  <si>
    <t>Jones, Selwyn M.</t>
  </si>
  <si>
    <t>Jones, Sharon A.</t>
  </si>
  <si>
    <t>Jones, Shellie D. Jr.</t>
  </si>
  <si>
    <t>Jones, Sheryll A.</t>
  </si>
  <si>
    <t>Jones, Songsarae</t>
  </si>
  <si>
    <t>Jones, Stacey R.</t>
  </si>
  <si>
    <t>Jones, Susana R.</t>
  </si>
  <si>
    <t>Jones, Tanya</t>
  </si>
  <si>
    <t>Jones, Tremayne</t>
  </si>
  <si>
    <t>Jones, Troy D.</t>
  </si>
  <si>
    <t>Jones, Willie J.</t>
  </si>
  <si>
    <t>Joof, Biram M.</t>
  </si>
  <si>
    <t>Jordahl, David M.</t>
  </si>
  <si>
    <t>Jordan, Beth D.</t>
  </si>
  <si>
    <t>Jordan, Charles T.</t>
  </si>
  <si>
    <t>Jordan, Christopher G.</t>
  </si>
  <si>
    <t>Jordan, David R.</t>
  </si>
  <si>
    <t>Jordan, Gregory C.</t>
  </si>
  <si>
    <t>Jordan, Karen M.</t>
  </si>
  <si>
    <t>Jordan, Linnet M.</t>
  </si>
  <si>
    <t>Jordan, Maurice D.</t>
  </si>
  <si>
    <t>Jordan, Patrice L.</t>
  </si>
  <si>
    <t>Jordan, Sharon R.</t>
  </si>
  <si>
    <t>Jordan, Winnie F.</t>
  </si>
  <si>
    <t>Insurance Risk Analyst</t>
  </si>
  <si>
    <t>Jordre, Tyler S.</t>
  </si>
  <si>
    <t>Jose, Jenson</t>
  </si>
  <si>
    <t>Jose, Saji</t>
  </si>
  <si>
    <t>Joseph, Anita A.</t>
  </si>
  <si>
    <t>Joseph, Glenda L.</t>
  </si>
  <si>
    <t>Joseph, Leonard K.</t>
  </si>
  <si>
    <t>Joseph, Michael G.</t>
  </si>
  <si>
    <t>Joseph-Wilkerson, Natasha K.</t>
  </si>
  <si>
    <t>Joslyn, George P.</t>
  </si>
  <si>
    <t>Jouannelle, Claudine G.</t>
  </si>
  <si>
    <t>Joya, Gladys A.</t>
  </si>
  <si>
    <t>Joya, Ninoska E.</t>
  </si>
  <si>
    <t>Joyner, Anna-Maria</t>
  </si>
  <si>
    <t>Joyner, Debra D.</t>
  </si>
  <si>
    <t>Joyner, Linwood C.</t>
  </si>
  <si>
    <t>Joyner, Patricia E.</t>
  </si>
  <si>
    <t>Joynes, Gregory C.</t>
  </si>
  <si>
    <t>Juakiem, Yousry H.</t>
  </si>
  <si>
    <t>Juarez, Exa N.</t>
  </si>
  <si>
    <t>Juarez, Julio C.</t>
  </si>
  <si>
    <t>Judd, Linda P.</t>
  </si>
  <si>
    <t>Juean, Quincy L.</t>
  </si>
  <si>
    <t>Juh, Judy</t>
  </si>
  <si>
    <t>Julian, Mark L.</t>
  </si>
  <si>
    <t>Juneja, Mohini</t>
  </si>
  <si>
    <t>Junghans, Gregory R.</t>
  </si>
  <si>
    <t>Junious, Sharese N.</t>
  </si>
  <si>
    <t>Jurgensen, Margaret A.</t>
  </si>
  <si>
    <t>Kaarid, William A.</t>
  </si>
  <si>
    <t>Kabala, Joelle B.</t>
  </si>
  <si>
    <t>Kabba, Umu J.</t>
  </si>
  <si>
    <t>Kabiritsi, Hilary M.</t>
  </si>
  <si>
    <t>Kachechian, Lina</t>
  </si>
  <si>
    <t>Kafchinski, James R.</t>
  </si>
  <si>
    <t>Kaffee, Michelle</t>
  </si>
  <si>
    <t>Kafritsas, Miltiadis</t>
  </si>
  <si>
    <t>Kahisay, Tsega T.</t>
  </si>
  <si>
    <t>Kahler, Lee D.</t>
  </si>
  <si>
    <t>KaiKai Broadbell, RoseMarie K.</t>
  </si>
  <si>
    <t>Kain, Betsy N.</t>
  </si>
  <si>
    <t>Kaki, Bindu</t>
  </si>
  <si>
    <t>ERP Functional Business Analyst</t>
  </si>
  <si>
    <t>Kalampanayil, Joseph D.</t>
  </si>
  <si>
    <t>Kalapala, Avery T.</t>
  </si>
  <si>
    <t>Kalarestaghi, Hadi K.</t>
  </si>
  <si>
    <t>Kalaria, Kristen M.</t>
  </si>
  <si>
    <t>Kalbflesh, Timothy H.</t>
  </si>
  <si>
    <t>Kaleem, Mohammed T.</t>
  </si>
  <si>
    <t>Kalina, Shari J.</t>
  </si>
  <si>
    <t>Kallarackal, Mariamma J.</t>
  </si>
  <si>
    <t>Kallungal, Simon</t>
  </si>
  <si>
    <t>Kalons, Matthew J.</t>
  </si>
  <si>
    <t>Kalt, David D.</t>
  </si>
  <si>
    <t>Kam, Yukbing</t>
  </si>
  <si>
    <t>Kamara, Abdul-Yayah</t>
  </si>
  <si>
    <t>Kamara, Andrew T.</t>
  </si>
  <si>
    <t>Kamara, Kekura K.</t>
  </si>
  <si>
    <t>Kamara, Yarri E.</t>
  </si>
  <si>
    <t>Kamazani, Nasser M.</t>
  </si>
  <si>
    <t>Kamdem, Polycappe</t>
  </si>
  <si>
    <t>Kamensky, Robert J.</t>
  </si>
  <si>
    <t>Kaminski, Bruce A.</t>
  </si>
  <si>
    <t>Kane, Brian M.</t>
  </si>
  <si>
    <t>Kane, Douglas M.</t>
  </si>
  <si>
    <t>Kane, Jeffrey R.</t>
  </si>
  <si>
    <t>Kane, Michael L.</t>
  </si>
  <si>
    <t>Kane, Nathan R.</t>
  </si>
  <si>
    <t>Kane, Patricia L.</t>
  </si>
  <si>
    <t>Kane, Richard L.</t>
  </si>
  <si>
    <t>Kane, Vicki L.</t>
  </si>
  <si>
    <t>Kang, Byung J.</t>
  </si>
  <si>
    <t>Kang, Xiao F.</t>
  </si>
  <si>
    <t>Kang, Yung-Tsung</t>
  </si>
  <si>
    <t>Kao, Brian</t>
  </si>
  <si>
    <t>Kao, Eileen</t>
  </si>
  <si>
    <t>Kapani, Steven</t>
  </si>
  <si>
    <t>Senior Business Development Specialist</t>
  </si>
  <si>
    <t>Kaplan, Daniel J.</t>
  </si>
  <si>
    <t>Kaplan, Francine R.</t>
  </si>
  <si>
    <t>Kaplan, Joan A.</t>
  </si>
  <si>
    <t>Kapoor, Pooja</t>
  </si>
  <si>
    <t>Kapoor, Rajeev</t>
  </si>
  <si>
    <t>Kapusnick, Jean A.</t>
  </si>
  <si>
    <t>Kapust, Suzanne H.</t>
  </si>
  <si>
    <t>Karakaya, Pota P.</t>
  </si>
  <si>
    <t>Karasik, Patricia A.</t>
  </si>
  <si>
    <t>Kargbo, Trivens A.</t>
  </si>
  <si>
    <t>Karim, Russell</t>
  </si>
  <si>
    <t>Karpel, Wendy B.</t>
  </si>
  <si>
    <t>Karschner, Jennifer A.</t>
  </si>
  <si>
    <t>Karunadasa, LaTika S.</t>
  </si>
  <si>
    <t>Karunadasa, Public Relationsasanna G.</t>
  </si>
  <si>
    <t>Kasaskeris, Argirios A.</t>
  </si>
  <si>
    <t>Kaseman, Mansfield M.</t>
  </si>
  <si>
    <t>Kasser, Fay</t>
  </si>
  <si>
    <t>Kassiri, Fariba</t>
  </si>
  <si>
    <t>Kaszynski, Cadel</t>
  </si>
  <si>
    <t>Katz, Liat J.</t>
  </si>
  <si>
    <t>Katz, Sidney A.</t>
  </si>
  <si>
    <t>Kaufman, Benjamin T.</t>
  </si>
  <si>
    <t>Kaufmann, Barbara A.</t>
  </si>
  <si>
    <t>Kavanagh, Rachel E.</t>
  </si>
  <si>
    <t>Kay, Michael J.</t>
  </si>
  <si>
    <t>Kearney, Brent A.</t>
  </si>
  <si>
    <t>Keating, Donna T.</t>
  </si>
  <si>
    <t>Kebede, Tewodros G.</t>
  </si>
  <si>
    <t>Keefer, Joseph A.</t>
  </si>
  <si>
    <t>Keeler, Brian D.</t>
  </si>
  <si>
    <t>Keen, William P. IV.</t>
  </si>
  <si>
    <t>Keener, Daniel E.</t>
  </si>
  <si>
    <t>Keeney, Christopher M.</t>
  </si>
  <si>
    <t>Keeney, Shane</t>
  </si>
  <si>
    <t>Kees, Larry A. Jr.</t>
  </si>
  <si>
    <t>Kegley, Scott E.</t>
  </si>
  <si>
    <t>Kehoe, Powhatan M.</t>
  </si>
  <si>
    <t>Keilsohn, Leah G.</t>
  </si>
  <si>
    <t>Kein, Ilana S.</t>
  </si>
  <si>
    <t>Keith, Todd C.</t>
  </si>
  <si>
    <t>Kelder, Adam A.</t>
  </si>
  <si>
    <t>Kelkar, Shaila</t>
  </si>
  <si>
    <t>Kell, Rebecca J.</t>
  </si>
  <si>
    <t>Kelleher, Jesse J.</t>
  </si>
  <si>
    <t>Kelley, Dawayne A.</t>
  </si>
  <si>
    <t>Kelley, Gail D.</t>
  </si>
  <si>
    <t>Kelley, Kimberly D.</t>
  </si>
  <si>
    <t>Kelly John, Martrell D.</t>
  </si>
  <si>
    <t>Kelly, Brandon</t>
  </si>
  <si>
    <t>Kelly, Doreen A.</t>
  </si>
  <si>
    <t>Kelly, Gregory J.</t>
  </si>
  <si>
    <t>Kelly, Jillian E.</t>
  </si>
  <si>
    <t>Kelly, LaSonya G.</t>
  </si>
  <si>
    <t>Kelly, Matthew B.</t>
  </si>
  <si>
    <t>Kelly, Nancy A.</t>
  </si>
  <si>
    <t>Kelly, Raymond P.</t>
  </si>
  <si>
    <t>Kelly, Robert W.</t>
  </si>
  <si>
    <t>Kelly, Spencer P.</t>
  </si>
  <si>
    <t>Kelly, Thomas M.</t>
  </si>
  <si>
    <t>Kemble, Christopher M.</t>
  </si>
  <si>
    <t>Kemp, Cheryl G.</t>
  </si>
  <si>
    <t>Kemp, Robbin R.</t>
  </si>
  <si>
    <t>Kemp, Timothy E.</t>
  </si>
  <si>
    <t>Kendall, Christopher W.</t>
  </si>
  <si>
    <t>Kendall, Kenneth N. JR..</t>
  </si>
  <si>
    <t>Kendall, Patricia L.</t>
  </si>
  <si>
    <t>Kenlaw, Will S. III.</t>
  </si>
  <si>
    <t>Kenly, Connor A.</t>
  </si>
  <si>
    <t>Kennedy, Arthur L.</t>
  </si>
  <si>
    <t>Kennedy, David J.</t>
  </si>
  <si>
    <t>Kennedy, John</t>
  </si>
  <si>
    <t>Kennedy, Krista M.</t>
  </si>
  <si>
    <t>Kennedy, Maureen</t>
  </si>
  <si>
    <t>Kennedy, William C.</t>
  </si>
  <si>
    <t>Kenney, John J.</t>
  </si>
  <si>
    <t>Chief Aging and Disability Services</t>
  </si>
  <si>
    <t>Kenney, Nancie B.</t>
  </si>
  <si>
    <t>Kenney-Jacobs, Monica C.</t>
  </si>
  <si>
    <t>Kenny, Derrick D.</t>
  </si>
  <si>
    <t>Kepp, Patrick A.</t>
  </si>
  <si>
    <t>Kerley, James D.</t>
  </si>
  <si>
    <t>Kern, Gary C.</t>
  </si>
  <si>
    <t>Kerse, Seifu</t>
  </si>
  <si>
    <t>Kersey, Margarita</t>
  </si>
  <si>
    <t>Kershner, Justin M.</t>
  </si>
  <si>
    <t>Kershner, Ruth L.</t>
  </si>
  <si>
    <t>Kery, Leonardo</t>
  </si>
  <si>
    <t>Kessler, Eric C.</t>
  </si>
  <si>
    <t>Kessler, Jason C.</t>
  </si>
  <si>
    <t>Kessler, Shawn M.</t>
  </si>
  <si>
    <t>Keto, Evan M.</t>
  </si>
  <si>
    <t>Kettering, Alexander A.</t>
  </si>
  <si>
    <t>Ketterman, George R. III.</t>
  </si>
  <si>
    <t>Kettleman, Ian J.</t>
  </si>
  <si>
    <t>Key, Maurice T.</t>
  </si>
  <si>
    <t>Keys, Charlotte Y.</t>
  </si>
  <si>
    <t>Keys, Owens M. JR..</t>
  </si>
  <si>
    <t>Keyser, Ryan A.</t>
  </si>
  <si>
    <t>Khalafallah, Khaled A.</t>
  </si>
  <si>
    <t>Khan, Abdul M.</t>
  </si>
  <si>
    <t>Khan, Faisal I.</t>
  </si>
  <si>
    <t>Khan, Trudye J.</t>
  </si>
  <si>
    <t>Khan, Waseem A.</t>
  </si>
  <si>
    <t>Khandagle, Franklin S.</t>
  </si>
  <si>
    <t>Khanjani, Monir</t>
  </si>
  <si>
    <t>Kharman, Alia</t>
  </si>
  <si>
    <t>Khoury, Robert S.</t>
  </si>
  <si>
    <t>Kianetski, Kerry A.</t>
  </si>
  <si>
    <t>Kidane, Ghebreab</t>
  </si>
  <si>
    <t>Kidane, Meresiet H.</t>
  </si>
  <si>
    <t>Kidwell, Curtis M.</t>
  </si>
  <si>
    <t>Kidwell, Lisa A.</t>
  </si>
  <si>
    <t>Kidwell, Thomas V.</t>
  </si>
  <si>
    <t>Kifer, Christopher M.</t>
  </si>
  <si>
    <t>Kifle, Ermias</t>
  </si>
  <si>
    <t>Kifle, Medhanit</t>
  </si>
  <si>
    <t>Kiganda, Lucy</t>
  </si>
  <si>
    <t>Kiki, Bayard</t>
  </si>
  <si>
    <t>Kiley, Melissa A.</t>
  </si>
  <si>
    <t>Kilgariff, Carolyn P.</t>
  </si>
  <si>
    <t>Killeavy, Kevin P.</t>
  </si>
  <si>
    <t>Killen, Lisa M.</t>
  </si>
  <si>
    <t>Killian, Stephanie E.</t>
  </si>
  <si>
    <t>Killingsworth, Juin A.</t>
  </si>
  <si>
    <t>Kim, Christina H.</t>
  </si>
  <si>
    <t>Kim, Cindy S.</t>
  </si>
  <si>
    <t>Kim, Deuk C.</t>
  </si>
  <si>
    <t>Kim, Eun H.</t>
  </si>
  <si>
    <t>Kim, Hyungsun B.</t>
  </si>
  <si>
    <t>Kim, Jamie S.</t>
  </si>
  <si>
    <t>Kim, Jennifer</t>
  </si>
  <si>
    <t>Kim, Jin K.</t>
  </si>
  <si>
    <t>Kim, Ki N.</t>
  </si>
  <si>
    <t>Kim, Kimberly</t>
  </si>
  <si>
    <t>Kim, Lena Y.</t>
  </si>
  <si>
    <t>Kim, Richard I.</t>
  </si>
  <si>
    <t>Kim, Sunyoung</t>
  </si>
  <si>
    <t>Kimball, Janice B.</t>
  </si>
  <si>
    <t>Kimball, Kristen A.</t>
  </si>
  <si>
    <t>Kimbell, Michelle W.</t>
  </si>
  <si>
    <t>Kime, Jeffrey</t>
  </si>
  <si>
    <t>Kime, Tyler D.</t>
  </si>
  <si>
    <t>Kinard, Sabrina L.</t>
  </si>
  <si>
    <t>Kinch, Silvia C.</t>
  </si>
  <si>
    <t>Kindel, Christopher K.</t>
  </si>
  <si>
    <t>Kinder, Lois M.</t>
  </si>
  <si>
    <t>Kindred, Antonio F.</t>
  </si>
  <si>
    <t>King, Andrew S.</t>
  </si>
  <si>
    <t>King, Cynthia E.</t>
  </si>
  <si>
    <t>King, Daniel R.</t>
  </si>
  <si>
    <t>King, Dwane E.</t>
  </si>
  <si>
    <t>King, Freddie</t>
  </si>
  <si>
    <t>King, Jarrett T.</t>
  </si>
  <si>
    <t>King, Joseph L.</t>
  </si>
  <si>
    <t>King, Karen C.</t>
  </si>
  <si>
    <t>King, Leah J.</t>
  </si>
  <si>
    <t>King, Mia D.</t>
  </si>
  <si>
    <t>King, Paul</t>
  </si>
  <si>
    <t>King, Ryan C.</t>
  </si>
  <si>
    <t>King, Shu-Chiu C.</t>
  </si>
  <si>
    <t>King, Thomas S.</t>
  </si>
  <si>
    <t>King, Wesley A.</t>
  </si>
  <si>
    <t>King-Carr, Richlyn Y.</t>
  </si>
  <si>
    <t>Kingfield, Teresa</t>
  </si>
  <si>
    <t>Kingrea, Brian M.</t>
  </si>
  <si>
    <t>Kingsley, Frank E.</t>
  </si>
  <si>
    <t>Kingsley, Joseph K.</t>
  </si>
  <si>
    <t>Kingston, Eugene I.</t>
  </si>
  <si>
    <t>Kingston, Kenrick E.</t>
  </si>
  <si>
    <t>Kinna, Cecelia M.</t>
  </si>
  <si>
    <t>Kinna, William D.</t>
  </si>
  <si>
    <t>Kinser, Elijah G.</t>
  </si>
  <si>
    <t>Kinsley, John V. III.</t>
  </si>
  <si>
    <t>Fire/Rescue Division Chief</t>
  </si>
  <si>
    <t>Kirby, Allison G.</t>
  </si>
  <si>
    <t>Kirby, Nadji T.</t>
  </si>
  <si>
    <t>Kirk, Kristina D.</t>
  </si>
  <si>
    <t>Kirk, Shane M.</t>
  </si>
  <si>
    <t>Kirk, Stephen D.</t>
  </si>
  <si>
    <t>Kirker, Thomas D. Jr.</t>
  </si>
  <si>
    <t>Kirkland, Bonnie A.</t>
  </si>
  <si>
    <t>Kirkland, Veronica M.</t>
  </si>
  <si>
    <t>Kirkpatrick, Michele M.</t>
  </si>
  <si>
    <t>Kirkpatrick, Sapna S.</t>
  </si>
  <si>
    <t>Kirschner, Greg M.</t>
  </si>
  <si>
    <t>Kirshner, Rebecca M.</t>
  </si>
  <si>
    <t>Kirven, Arion G.</t>
  </si>
  <si>
    <t>Kishbaugh, Darrin R.</t>
  </si>
  <si>
    <t>Kisner, James W. JR.</t>
  </si>
  <si>
    <t>Kitchenham, Karen</t>
  </si>
  <si>
    <t>Kitner, Scott A.</t>
  </si>
  <si>
    <t>Kitzmiller, Shawn A.</t>
  </si>
  <si>
    <t>Klahr, Edward M.</t>
  </si>
  <si>
    <t>Klein, Donna T.</t>
  </si>
  <si>
    <t>Klein, Jason F.</t>
  </si>
  <si>
    <t>Klein-Goldstein, Carol P.</t>
  </si>
  <si>
    <t>Kline, Adela</t>
  </si>
  <si>
    <t>Kline, Steven W.</t>
  </si>
  <si>
    <t>Kline, Victoria</t>
  </si>
  <si>
    <t>Kling, Blanca P.</t>
  </si>
  <si>
    <t>Klinger, Dieter</t>
  </si>
  <si>
    <t>Klug, Kevin S.</t>
  </si>
  <si>
    <t>Knapp, Michael P.</t>
  </si>
  <si>
    <t>Knepp, Timothy P. JR.</t>
  </si>
  <si>
    <t>Knight, David</t>
  </si>
  <si>
    <t>Knill, Charles B.</t>
  </si>
  <si>
    <t>Knopf, Andrew W.</t>
  </si>
  <si>
    <t>Knopfmacher, Jane S.</t>
  </si>
  <si>
    <t>Knott, Gregory L.</t>
  </si>
  <si>
    <t>Knotts, Jennifer J.</t>
  </si>
  <si>
    <t>Knowlden, William E.</t>
  </si>
  <si>
    <t>Knowles, Philip E.</t>
  </si>
  <si>
    <t>Knowlton, Nickolas S.</t>
  </si>
  <si>
    <t>Knuppel, Michael H.</t>
  </si>
  <si>
    <t>Knuth, Christin L.</t>
  </si>
  <si>
    <t>Knuth, Jesse A.</t>
  </si>
  <si>
    <t>Knutsen, Gunnar P.</t>
  </si>
  <si>
    <t>Knutsen, Jeffrey W.</t>
  </si>
  <si>
    <t>Ko, Pamela L.</t>
  </si>
  <si>
    <t>Kobylski, Linda J.</t>
  </si>
  <si>
    <t>Kocevar, David A.</t>
  </si>
  <si>
    <t>Koehn, Timothy I.</t>
  </si>
  <si>
    <t>Koenig, Thomas J.</t>
  </si>
  <si>
    <t>Koenig-Goaneh, Henrietta Y.</t>
  </si>
  <si>
    <t>Koepke, Argie T.</t>
  </si>
  <si>
    <t>Koffie, Benony L.</t>
  </si>
  <si>
    <t>Kohler, Andrew G.</t>
  </si>
  <si>
    <t>Koirala, Kapur</t>
  </si>
  <si>
    <t>Kolacek, Theresa L.</t>
  </si>
  <si>
    <t>Kolb, Paul V.</t>
  </si>
  <si>
    <t>Kolle, Jeffrey J.</t>
  </si>
  <si>
    <t>Konate, Cheikh</t>
  </si>
  <si>
    <t>Kong, Frank R.</t>
  </si>
  <si>
    <t>Kong, Megan</t>
  </si>
  <si>
    <t>Kong, Peter R.</t>
  </si>
  <si>
    <t>Konigsburg, Lesley F.</t>
  </si>
  <si>
    <t>Konishi, Kenji A.</t>
  </si>
  <si>
    <t>Konkus, Amanda R.</t>
  </si>
  <si>
    <t>Koogle, Scott T.</t>
  </si>
  <si>
    <t>Koontz, Laurie E.</t>
  </si>
  <si>
    <t>Kopp, Mark T.</t>
  </si>
  <si>
    <t>Kopyto, Joseph M.</t>
  </si>
  <si>
    <t>Koricho, Ahmed M.</t>
  </si>
  <si>
    <t>Kornegay, Michael L.</t>
  </si>
  <si>
    <t>Koroma, Daniel A.</t>
  </si>
  <si>
    <t>Koronowski, Sue A.</t>
  </si>
  <si>
    <t>Korth, Debra G.</t>
  </si>
  <si>
    <t>Koss, Deborah W.</t>
  </si>
  <si>
    <t>Kossa, Tesso M.</t>
  </si>
  <si>
    <t>Kostura, Kristofor C.</t>
  </si>
  <si>
    <t>Kouakam, Cedric M.</t>
  </si>
  <si>
    <t>Koudry, Amy R.</t>
  </si>
  <si>
    <t>Kough, Daniel A.</t>
  </si>
  <si>
    <t>Koutodjo, Togbe</t>
  </si>
  <si>
    <t>Kowalewski, Lisa S.</t>
  </si>
  <si>
    <t>Kozlowski, Joe G.</t>
  </si>
  <si>
    <t>Kplivi, Edith A.</t>
  </si>
  <si>
    <t>Kpodar, Folly</t>
  </si>
  <si>
    <t>Kraemer, Amanda M.</t>
  </si>
  <si>
    <t>Kraft, Clinton D.</t>
  </si>
  <si>
    <t>Krakaur, Haifa J.</t>
  </si>
  <si>
    <t>Kranking, Stephen N.</t>
  </si>
  <si>
    <t>Krause, Nancy W.</t>
  </si>
  <si>
    <t>Kraut, Aaron S.</t>
  </si>
  <si>
    <t>Public Administration Intern</t>
  </si>
  <si>
    <t>Kravetz, Jacqueline</t>
  </si>
  <si>
    <t>Krebs, Richard S. JR.</t>
  </si>
  <si>
    <t>Kreimer, Bradly M.</t>
  </si>
  <si>
    <t>Kreimer, Steven D.</t>
  </si>
  <si>
    <t>Krest, Matthew E.</t>
  </si>
  <si>
    <t>Kreysa, Mary V.</t>
  </si>
  <si>
    <t>Krill, Daniel D.</t>
  </si>
  <si>
    <t>Kring, Blaine E.</t>
  </si>
  <si>
    <t>Krintz, Teresita C.</t>
  </si>
  <si>
    <t>Management and Budget Specialist I</t>
  </si>
  <si>
    <t>Krishnamurthy, Sailaja</t>
  </si>
  <si>
    <t>Kroll, Jesse A.</t>
  </si>
  <si>
    <t>Kronzek, Michael M.</t>
  </si>
  <si>
    <t>Krouse, Ernest S.</t>
  </si>
  <si>
    <t>Krouse, William H.</t>
  </si>
  <si>
    <t>Kroywen, Acirema L.</t>
  </si>
  <si>
    <t>Krukiel, Christa M.</t>
  </si>
  <si>
    <t>Krumlauf, Michael D.</t>
  </si>
  <si>
    <t>Krumpach, Amanda V.</t>
  </si>
  <si>
    <t>Krumpach, Colleen E.</t>
  </si>
  <si>
    <t>Krute, Virginia E.</t>
  </si>
  <si>
    <t>Ku, Hsiu Y.</t>
  </si>
  <si>
    <t>Ku, Lele T.</t>
  </si>
  <si>
    <t>Kucsan, Randy S.</t>
  </si>
  <si>
    <t>Kufa, Bertha</t>
  </si>
  <si>
    <t>Kugler, Carol Ann</t>
  </si>
  <si>
    <t>Kuhns, Christine S.</t>
  </si>
  <si>
    <t>Kuhns, Jeffrey E.</t>
  </si>
  <si>
    <t>Kujawa, Whitney E.</t>
  </si>
  <si>
    <t>Kukucka, Paul A.</t>
  </si>
  <si>
    <t>Kulow-Malave, Sara E.</t>
  </si>
  <si>
    <t>Kumar, Vinesh</t>
  </si>
  <si>
    <t>Kumm, Henry IV.</t>
  </si>
  <si>
    <t>Kunes, David L.</t>
  </si>
  <si>
    <t>Kunkle, Nate C.</t>
  </si>
  <si>
    <t>Kuo, Karen</t>
  </si>
  <si>
    <t>Kuo, Shu-Rong</t>
  </si>
  <si>
    <t>Kuo, Yueh-Jen C.</t>
  </si>
  <si>
    <t>Kupperberg, Carol E.</t>
  </si>
  <si>
    <t>Kuratu, Petros S.</t>
  </si>
  <si>
    <t>Kurkura, Gebi</t>
  </si>
  <si>
    <t>Kurland, Joshua I.</t>
  </si>
  <si>
    <t>Kurtz, Jason M.</t>
  </si>
  <si>
    <t>Kuster, Pamela S.</t>
  </si>
  <si>
    <t>Kuykendall, Brian K.</t>
  </si>
  <si>
    <t>Kuykendall, David W.</t>
  </si>
  <si>
    <t>Kuza, Edward.</t>
  </si>
  <si>
    <t>Kuzma, Stacey M.</t>
  </si>
  <si>
    <t>Kuzminski, Joseph R.</t>
  </si>
  <si>
    <t>Kuzniewski, Steven M.</t>
  </si>
  <si>
    <t>Kwadey, Joyce</t>
  </si>
  <si>
    <t>Kwadjambou, Jean D.</t>
  </si>
  <si>
    <t>Kwaku, Mlofenyo F.</t>
  </si>
  <si>
    <t>Kwaloff, Timothy E.</t>
  </si>
  <si>
    <t>Kwarciany, Michael D.</t>
  </si>
  <si>
    <t>Kwiatek, Beth D.</t>
  </si>
  <si>
    <t>Kwiatek, Brett F.</t>
  </si>
  <si>
    <t>Kyrios, Tara E.</t>
  </si>
  <si>
    <t>Labatt, Brian K.</t>
  </si>
  <si>
    <t>Labaw, Sandra M.</t>
  </si>
  <si>
    <t>Labiche, Katie K.</t>
  </si>
  <si>
    <t>Labor, Adrian Q.</t>
  </si>
  <si>
    <t>Laboy, Kristina L.</t>
  </si>
  <si>
    <t>Lacefield, Patrick K.</t>
  </si>
  <si>
    <t>Director Public Relations</t>
  </si>
  <si>
    <t>Lacey, Brittany</t>
  </si>
  <si>
    <t>Lacher, Matthew G.</t>
  </si>
  <si>
    <t>Laclair, Irene E.</t>
  </si>
  <si>
    <t>Lacon, Gracesen</t>
  </si>
  <si>
    <t>Lacovaro, Kristin J.</t>
  </si>
  <si>
    <t>Lacroix, Woody</t>
  </si>
  <si>
    <t>Lacy, George C.</t>
  </si>
  <si>
    <t>Ladana, Joseph</t>
  </si>
  <si>
    <t>Ladana, Kathleen A.</t>
  </si>
  <si>
    <t>Ladany, Robert D.</t>
  </si>
  <si>
    <t>Lafisca, Curtis M.</t>
  </si>
  <si>
    <t>Lafleur, Beverly A.</t>
  </si>
  <si>
    <t>Lafon Jr., James D.</t>
  </si>
  <si>
    <t>Lagos, Carlos U.</t>
  </si>
  <si>
    <t>Laidlow, Robert A.</t>
  </si>
  <si>
    <t>Laigle, Sheri G.</t>
  </si>
  <si>
    <t>Lakanse, Loretta I.</t>
  </si>
  <si>
    <t>Lakatos, Joyce L.</t>
  </si>
  <si>
    <t>Lake, David W.</t>
  </si>
  <si>
    <t>Lake, Rose C.</t>
  </si>
  <si>
    <t>Lalekos, Stephen</t>
  </si>
  <si>
    <t>Lally, Brian T.</t>
  </si>
  <si>
    <t>Lalos, Mary H.</t>
  </si>
  <si>
    <t>Lam, Betty H.</t>
  </si>
  <si>
    <t>Lam, Derek</t>
  </si>
  <si>
    <t>Lambdin, Scott C.</t>
  </si>
  <si>
    <t>Lambert, Christopher R.</t>
  </si>
  <si>
    <t>Lambert, Deborah S.</t>
  </si>
  <si>
    <t>Lambert, James A. Jr..</t>
  </si>
  <si>
    <t>Lamisere, Rodrigue</t>
  </si>
  <si>
    <t>Lamothe, Daniel</t>
  </si>
  <si>
    <t>Lamothe, Derick A.</t>
  </si>
  <si>
    <t>Lampe, Andrew D.</t>
  </si>
  <si>
    <t>Lamphier, Stephen C.</t>
  </si>
  <si>
    <t>Lamson, Bernadette F.</t>
  </si>
  <si>
    <t>Lan, Lan</t>
  </si>
  <si>
    <t>Lancaster, Lucie A.</t>
  </si>
  <si>
    <t>Lancaster, Michaela S.</t>
  </si>
  <si>
    <t>Lancaster, Paul W. JR..</t>
  </si>
  <si>
    <t>Landa, Tony M.</t>
  </si>
  <si>
    <t>Landfair, Robert G.</t>
  </si>
  <si>
    <t>Landry, Anthony J.</t>
  </si>
  <si>
    <t>Lane, Larry D.</t>
  </si>
  <si>
    <t>Lane, Lawrence R.</t>
  </si>
  <si>
    <t>Lane, Myles B.</t>
  </si>
  <si>
    <t>Lane, Patricia E.</t>
  </si>
  <si>
    <t>Legal Secretary II</t>
  </si>
  <si>
    <t>Lang, Elizabeth A.</t>
  </si>
  <si>
    <t>Langan, Kathleen M.</t>
  </si>
  <si>
    <t>Lange, Jennifer A.</t>
  </si>
  <si>
    <t>Lange, Rosemary D.</t>
  </si>
  <si>
    <t>Langford, Deborah</t>
  </si>
  <si>
    <t>Langley, Matthew T.</t>
  </si>
  <si>
    <t>Langston, Damian G.</t>
  </si>
  <si>
    <t>Lanham, Alex J.</t>
  </si>
  <si>
    <t>Lanham, James B.</t>
  </si>
  <si>
    <t>Lanham, Laura Y.</t>
  </si>
  <si>
    <t>Lanier, Edward H.</t>
  </si>
  <si>
    <t>Laniyonu, Abosede</t>
  </si>
  <si>
    <t>Lankerani, Fereshteh</t>
  </si>
  <si>
    <t>Lann, John W.</t>
  </si>
  <si>
    <t>Laor, Jonathan</t>
  </si>
  <si>
    <t>Laplanche, Evens B.</t>
  </si>
  <si>
    <t>LaPointe, Christopher J.</t>
  </si>
  <si>
    <t>Laque, Joseph B.</t>
  </si>
  <si>
    <t>Laraque, Dominique</t>
  </si>
  <si>
    <t>Larenas-Rivas, Maureen J.</t>
  </si>
  <si>
    <t>Larios, Xiomara V.</t>
  </si>
  <si>
    <t>Larkin, Matthew R.</t>
  </si>
  <si>
    <t>Larocca, Jacqueline M.</t>
  </si>
  <si>
    <t>Larocco, Richard S.</t>
  </si>
  <si>
    <t>Larson, Nathan P.</t>
  </si>
  <si>
    <t>Larson, Russell A.</t>
  </si>
  <si>
    <t>Latchaw, Cale B.</t>
  </si>
  <si>
    <t>Latham, Constantia B.</t>
  </si>
  <si>
    <t>Special Assistant</t>
  </si>
  <si>
    <t>Latif, Mariana D.</t>
  </si>
  <si>
    <t>Latifov, Alec</t>
  </si>
  <si>
    <t>Latifov, Rick I.</t>
  </si>
  <si>
    <t>Latimer, Carole J.</t>
  </si>
  <si>
    <t>Latimer, Timothy T.</t>
  </si>
  <si>
    <t>Latorre, John P.</t>
  </si>
  <si>
    <t>Lattanzio, Shawn E.</t>
  </si>
  <si>
    <t>Lattner, Edward B.</t>
  </si>
  <si>
    <t>Lauer, Linda M.</t>
  </si>
  <si>
    <t>Laughman, Steven C.</t>
  </si>
  <si>
    <t>Laughren, Kelly M.</t>
  </si>
  <si>
    <t>Lauret, Craig T.</t>
  </si>
  <si>
    <t>Lavanderos, Edinson Y.</t>
  </si>
  <si>
    <t>Laveus, Marie N.</t>
  </si>
  <si>
    <t>Lavin, Gustavo E.</t>
  </si>
  <si>
    <t>Law, Ann F.</t>
  </si>
  <si>
    <t>Law, Sherry M.</t>
  </si>
  <si>
    <t>Lawhorn, Tim W.</t>
  </si>
  <si>
    <t>Lawhorne, Patrick N.</t>
  </si>
  <si>
    <t>Lawrence, Egon</t>
  </si>
  <si>
    <t>Lawrence, Gregory B.</t>
  </si>
  <si>
    <t>Chief Veterinarian</t>
  </si>
  <si>
    <t>Lawrence, Leon G.</t>
  </si>
  <si>
    <t>Lawrence, Thomas JR..</t>
  </si>
  <si>
    <t>Lawson, Katherine G.</t>
  </si>
  <si>
    <t>Laxa, Alma</t>
  </si>
  <si>
    <t>Laycock, Thomas E.</t>
  </si>
  <si>
    <t>Lazar, David</t>
  </si>
  <si>
    <t>Lazar, Maraldo J.</t>
  </si>
  <si>
    <t>Lazo, Guillermo B.</t>
  </si>
  <si>
    <t>Lazor, Gregory R.</t>
  </si>
  <si>
    <t>Le Renard, Yann</t>
  </si>
  <si>
    <t>Le, Eddie Q.</t>
  </si>
  <si>
    <t>Le, Liem T.</t>
  </si>
  <si>
    <t>Le, Mai-Phuong T.</t>
  </si>
  <si>
    <t>Le, My Q.</t>
  </si>
  <si>
    <t>Le, Thomas T.</t>
  </si>
  <si>
    <t>Lea, John D.</t>
  </si>
  <si>
    <t>Leach, Alyce E.</t>
  </si>
  <si>
    <t>Leach, James W.</t>
  </si>
  <si>
    <t>Leach, Stacy A.</t>
  </si>
  <si>
    <t>Leach, Stephanie T.</t>
  </si>
  <si>
    <t>Leacock, Dana N.</t>
  </si>
  <si>
    <t>Leadore, Andrew M.</t>
  </si>
  <si>
    <t>Leahy, Guy P.</t>
  </si>
  <si>
    <t>Leaman, Donald J. JR.</t>
  </si>
  <si>
    <t>Lear, Rosie R.</t>
  </si>
  <si>
    <t>Leary, Tonette L.</t>
  </si>
  <si>
    <t>Lease, Jeffrey E.</t>
  </si>
  <si>
    <t>Leasure, Sandra L.</t>
  </si>
  <si>
    <t>Leatherman, Timothy S.</t>
  </si>
  <si>
    <t>Leck, Gregory M.</t>
  </si>
  <si>
    <t>Lecompte, Louis E.</t>
  </si>
  <si>
    <t>Ledgere, Joseph R.</t>
  </si>
  <si>
    <t>Ledner, Sharon S.</t>
  </si>
  <si>
    <t>LeDoux, Joshua C.</t>
  </si>
  <si>
    <t>Ledwell, Victoria J.</t>
  </si>
  <si>
    <t>Lee, Anton D. Sr.</t>
  </si>
  <si>
    <t>Lee, Betty</t>
  </si>
  <si>
    <t>Lee, Brian J.</t>
  </si>
  <si>
    <t>Lee, Charles</t>
  </si>
  <si>
    <t>Lee, Chong P.</t>
  </si>
  <si>
    <t>Lee, Christina L.</t>
  </si>
  <si>
    <t>Lee, David C.</t>
  </si>
  <si>
    <t>Lee, David J.</t>
  </si>
  <si>
    <t>Lee, Denisha M.</t>
  </si>
  <si>
    <t>Lee, Felecia N.</t>
  </si>
  <si>
    <t>Lee, Grant D.</t>
  </si>
  <si>
    <t>Lee, Jae B.</t>
  </si>
  <si>
    <t>Lee, James E. JR..</t>
  </si>
  <si>
    <t>Lee, James H.</t>
  </si>
  <si>
    <t>Lee, James W.</t>
  </si>
  <si>
    <t>Lee, Janet</t>
  </si>
  <si>
    <t>Lee, Jasper C.</t>
  </si>
  <si>
    <t>Lee, John F.</t>
  </si>
  <si>
    <t>Lee, Joseph D.</t>
  </si>
  <si>
    <t>Lee, Kyung</t>
  </si>
  <si>
    <t>Lee, Lily Y.</t>
  </si>
  <si>
    <t>Lee, Mabel J.</t>
  </si>
  <si>
    <t>Lee, Marcus W.</t>
  </si>
  <si>
    <t>Lee, Mark J.</t>
  </si>
  <si>
    <t>Lee, Mary S.</t>
  </si>
  <si>
    <t>Lee, Michael A.</t>
  </si>
  <si>
    <t>Lee, Nathaniel D.</t>
  </si>
  <si>
    <t>Lee, Nelson C.</t>
  </si>
  <si>
    <t>Lee, Paula S.</t>
  </si>
  <si>
    <t>Lee, Robert S.</t>
  </si>
  <si>
    <t>Lee, Russell J. Sr.</t>
  </si>
  <si>
    <t>Lee, Ryan E.</t>
  </si>
  <si>
    <t>Lee, Sangduk</t>
  </si>
  <si>
    <t>Lee, Sung</t>
  </si>
  <si>
    <t>Lee, Teresa</t>
  </si>
  <si>
    <t>Lee, Trent S.</t>
  </si>
  <si>
    <t>Lee, Tzu C.</t>
  </si>
  <si>
    <t>Lee, Wai Kong E.</t>
  </si>
  <si>
    <t>Lees, Fred C.</t>
  </si>
  <si>
    <t>Lee-Savage, Lori</t>
  </si>
  <si>
    <t>Lefebvre, Robert E.</t>
  </si>
  <si>
    <t>Lefeged, Clifford A.</t>
  </si>
  <si>
    <t>Leffingwell, Ann C.</t>
  </si>
  <si>
    <t>Legg, Shaunda R.</t>
  </si>
  <si>
    <t>Leggett, Isiah</t>
  </si>
  <si>
    <t>Senior Vice Public Relationsesident</t>
  </si>
  <si>
    <t>Leggett, John F.</t>
  </si>
  <si>
    <t>Leggett, Kathryn E.</t>
  </si>
  <si>
    <t>LeGrande, Mark</t>
  </si>
  <si>
    <t>LeGuellec, Gael</t>
  </si>
  <si>
    <t>Lehman, Robert W.</t>
  </si>
  <si>
    <t>Leibensperger, Daniel K.</t>
  </si>
  <si>
    <t>Leigh, Michael E.</t>
  </si>
  <si>
    <t>Leigh, Zachariah B.</t>
  </si>
  <si>
    <t>Leight, Christopher W.</t>
  </si>
  <si>
    <t>Shift Supervisor Transportation Management Center</t>
  </si>
  <si>
    <t>Leinart, Mae I.</t>
  </si>
  <si>
    <t>Leinhauser, James R.</t>
  </si>
  <si>
    <t>Leins, James C.</t>
  </si>
  <si>
    <t>Leister, Daniel M.</t>
  </si>
  <si>
    <t>Leith, Tesfa T.</t>
  </si>
  <si>
    <t>Leizear, Amber L.</t>
  </si>
  <si>
    <t>Lemasters, Beverly J.</t>
  </si>
  <si>
    <t>Lemmond, Shelley K.</t>
  </si>
  <si>
    <t>Lemone, Sharon C.</t>
  </si>
  <si>
    <t>Lemos, Cristina M.</t>
  </si>
  <si>
    <t>Lemus, Antonio I.</t>
  </si>
  <si>
    <t>Lemus, Esmeralda</t>
  </si>
  <si>
    <t>Lemus, Luis M.</t>
  </si>
  <si>
    <t>Lendowski, Elizabeth. Jr..</t>
  </si>
  <si>
    <t>Lendowski, Karen M.</t>
  </si>
  <si>
    <t>Lenhart, Nathan A.</t>
  </si>
  <si>
    <t>Lentscher, Christopher T.</t>
  </si>
  <si>
    <t>Leon, Mariela M.</t>
  </si>
  <si>
    <t>Leonard, Matthew R.</t>
  </si>
  <si>
    <t>Leonard, Paul F. JR.</t>
  </si>
  <si>
    <t>Leonard, Timothy H.</t>
  </si>
  <si>
    <t>Leong, Peter</t>
  </si>
  <si>
    <t>Lescinskiene, Gaila</t>
  </si>
  <si>
    <t>Lesesne, Evette M.</t>
  </si>
  <si>
    <t>Lettlow, Helen</t>
  </si>
  <si>
    <t>Levan, Robert T.</t>
  </si>
  <si>
    <t>Levandez, Jeidy N.</t>
  </si>
  <si>
    <t>Levchenko, Keith M.</t>
  </si>
  <si>
    <t>Levenberry, Demetrius P.</t>
  </si>
  <si>
    <t>Leventhal, George L.</t>
  </si>
  <si>
    <t>Levey, Joan M.</t>
  </si>
  <si>
    <t>Levin, Abby K.</t>
  </si>
  <si>
    <t>Levin, Ellen J.</t>
  </si>
  <si>
    <t>Levine, Jennifer G.</t>
  </si>
  <si>
    <t>Lew, Audra L.</t>
  </si>
  <si>
    <t>Lewis, Anthony R.</t>
  </si>
  <si>
    <t>Lewis, Carlton R.</t>
  </si>
  <si>
    <t>Lewis, Carolyn N.</t>
  </si>
  <si>
    <t>Lewis, Claytonius S.</t>
  </si>
  <si>
    <t>Lewis, Craig M.</t>
  </si>
  <si>
    <t>Lewis, Elena R.</t>
  </si>
  <si>
    <t>Lewis, Gary W. JR..</t>
  </si>
  <si>
    <t>Welder</t>
  </si>
  <si>
    <t>Lewis, Gregory T.</t>
  </si>
  <si>
    <t>Lewis, Gwen A.</t>
  </si>
  <si>
    <t>Lewis, Joe</t>
  </si>
  <si>
    <t>Lewis, John J.</t>
  </si>
  <si>
    <t>Lewis, John N.</t>
  </si>
  <si>
    <t>Lewis, Joseph E.</t>
  </si>
  <si>
    <t>Lewis, Joseph M.</t>
  </si>
  <si>
    <t>Lewis, Kenneth S.</t>
  </si>
  <si>
    <t>Lewis, Linda A.</t>
  </si>
  <si>
    <t>Lewis, Michelle M.</t>
  </si>
  <si>
    <t>Lewis, Paula</t>
  </si>
  <si>
    <t>Lewis, Robin J.</t>
  </si>
  <si>
    <t>Lewis, Scott A.</t>
  </si>
  <si>
    <t>Lewis, Terrell M.</t>
  </si>
  <si>
    <t>Lewis, Terri E.</t>
  </si>
  <si>
    <t>Lewis, Victoria A.</t>
  </si>
  <si>
    <t>Li, Dahuan</t>
  </si>
  <si>
    <t>Li, Dongmei</t>
  </si>
  <si>
    <t>Li, Josephine</t>
  </si>
  <si>
    <t>Li, Sin P.</t>
  </si>
  <si>
    <t>Imaging Operator I</t>
  </si>
  <si>
    <t>Li, Xiaoli</t>
  </si>
  <si>
    <t>Li, Ying</t>
  </si>
  <si>
    <t>Liang, Kyle K.</t>
  </si>
  <si>
    <t>Liang, Tiger</t>
  </si>
  <si>
    <t>Libert, Judith W.</t>
  </si>
  <si>
    <t>Liberty, William P.</t>
  </si>
  <si>
    <t>Lichter, Jennifer A.</t>
  </si>
  <si>
    <t>Lichty, Michael E.</t>
  </si>
  <si>
    <t>Licorish, Kareem D.</t>
  </si>
  <si>
    <t>Lieblich, Charles M.</t>
  </si>
  <si>
    <t>Liening, Brian A.</t>
  </si>
  <si>
    <t>Light, Jason R.</t>
  </si>
  <si>
    <t>Lightfoot, Rebecca L.</t>
  </si>
  <si>
    <t>Lightstone, Laura G.</t>
  </si>
  <si>
    <t>Forensic Firearms/Toolmark Examiner</t>
  </si>
  <si>
    <t>Lim, Marisa C.</t>
  </si>
  <si>
    <t>Lim, Shirley E.</t>
  </si>
  <si>
    <t>Lima, Marcia M.</t>
  </si>
  <si>
    <t>Lima, Mercedes C.</t>
  </si>
  <si>
    <t>Limonta, Jeff</t>
  </si>
  <si>
    <t>Lin, Flora H.</t>
  </si>
  <si>
    <t>Lin, Haiyan</t>
  </si>
  <si>
    <t>Lin, Hsing-Jung</t>
  </si>
  <si>
    <t>Lin, James K.</t>
  </si>
  <si>
    <t>Lin, Meili</t>
  </si>
  <si>
    <t>Lin, Ping</t>
  </si>
  <si>
    <t>Linares-Castillo, Norma M.</t>
  </si>
  <si>
    <t>Lincoln, Emily N.</t>
  </si>
  <si>
    <t>Lincoln, Megumi S.</t>
  </si>
  <si>
    <t>Lindenmayer, Robert L.</t>
  </si>
  <si>
    <t>Linders, Dennis</t>
  </si>
  <si>
    <t>Lindqvist, Marjo H.</t>
  </si>
  <si>
    <t>Lindsay, M A.</t>
  </si>
  <si>
    <t>Lindsey, James B.</t>
  </si>
  <si>
    <t>Lindsey, Robert V.</t>
  </si>
  <si>
    <t>Linehan, Sean T.</t>
  </si>
  <si>
    <t>Lininger, Diane M.</t>
  </si>
  <si>
    <t>Linkens, Appolonia L.</t>
  </si>
  <si>
    <t>Linkens, William W.</t>
  </si>
  <si>
    <t>Linkletter, Brett J.</t>
  </si>
  <si>
    <t>Linton, Christopher W.</t>
  </si>
  <si>
    <t>Linton, Tonya L.</t>
  </si>
  <si>
    <t>Linville, Ryan P.</t>
  </si>
  <si>
    <t>Liou, Raycharn</t>
  </si>
  <si>
    <t>Lipp, Dallas W.</t>
  </si>
  <si>
    <t>Lipp, Troy E.</t>
  </si>
  <si>
    <t>Lipscomb, Michael A.</t>
  </si>
  <si>
    <t>Lites, Duane A.</t>
  </si>
  <si>
    <t>Little, Anthony</t>
  </si>
  <si>
    <t>Little, Levi B.</t>
  </si>
  <si>
    <t>Little, Stephanie</t>
  </si>
  <si>
    <t>Littlejohn-Adams, Tia M.</t>
  </si>
  <si>
    <t>Liu, Irene C.</t>
  </si>
  <si>
    <t>Liu, Xiaobing</t>
  </si>
  <si>
    <t>Liu, Xuerong</t>
  </si>
  <si>
    <t>Livingston, Brett G.</t>
  </si>
  <si>
    <t>Livingston, Chine A.</t>
  </si>
  <si>
    <t>Livingston, Christopher</t>
  </si>
  <si>
    <t>Livingston, Merry Q.</t>
  </si>
  <si>
    <t>Liyanage, Geethani J.</t>
  </si>
  <si>
    <t>Lizama, Agustin</t>
  </si>
  <si>
    <t>Lizama, Juan A.</t>
  </si>
  <si>
    <t>Lizarraga, Ciara D.</t>
  </si>
  <si>
    <t>Lizurick, Albert J. Jr..</t>
  </si>
  <si>
    <t>Llaja, Gustavo F.</t>
  </si>
  <si>
    <t>Llewellyn, Gary</t>
  </si>
  <si>
    <t>Llewellyn, Jack JR.</t>
  </si>
  <si>
    <t>Lloyd, Kathryn A.</t>
  </si>
  <si>
    <t>Lo, Ben T.</t>
  </si>
  <si>
    <t>Lobaugh, Trevor R.</t>
  </si>
  <si>
    <t>Lobosco, Naomi S.</t>
  </si>
  <si>
    <t>Lochner, Linda D.</t>
  </si>
  <si>
    <t>Locke, Daniel E.</t>
  </si>
  <si>
    <t>Locke, James R.</t>
  </si>
  <si>
    <t>Locke, Joshua C.</t>
  </si>
  <si>
    <t>Lockerman, Valerie D.</t>
  </si>
  <si>
    <t>Lofland, Larry R. JR.</t>
  </si>
  <si>
    <t>Loftus, Elizabeth A.</t>
  </si>
  <si>
    <t>Logan, Derek W.</t>
  </si>
  <si>
    <t>Logan, James L. JR.</t>
  </si>
  <si>
    <t>Logan, William M.</t>
  </si>
  <si>
    <t>Logsdon, Bradley R.</t>
  </si>
  <si>
    <t>Loher, Ryan P.</t>
  </si>
  <si>
    <t>Lonaberger, Edron R. JR..</t>
  </si>
  <si>
    <t>London, Richard K.</t>
  </si>
  <si>
    <t>Long, Jennifer M.</t>
  </si>
  <si>
    <t>Long, Paul S.</t>
  </si>
  <si>
    <t>Land Survey Supervisor</t>
  </si>
  <si>
    <t>Long, Ramon P.</t>
  </si>
  <si>
    <t>Long, Robert K.</t>
  </si>
  <si>
    <t>Long, Stephanie M.</t>
  </si>
  <si>
    <t>Longhi, Justin R.</t>
  </si>
  <si>
    <t>Longo, Patrick J. II.</t>
  </si>
  <si>
    <t>Loop, Bryan D.</t>
  </si>
  <si>
    <t>Lopez, Carlos</t>
  </si>
  <si>
    <t>Lopez, Carmen T.</t>
  </si>
  <si>
    <t>Lopez, Delvy S.</t>
  </si>
  <si>
    <t>Lopez, Dionisio</t>
  </si>
  <si>
    <t>Lopez, Elizabeth R.</t>
  </si>
  <si>
    <t>Lopez, Jammie Y.</t>
  </si>
  <si>
    <t>Lopez, Jerold E.</t>
  </si>
  <si>
    <t>Lopez, Jose A.</t>
  </si>
  <si>
    <t>Lopez, Salvador</t>
  </si>
  <si>
    <t>Lopez, Thomas E.</t>
  </si>
  <si>
    <t>Lopez, Walter F.</t>
  </si>
  <si>
    <t>Lopez, Xiomara A.</t>
  </si>
  <si>
    <t>Lopez-Cuevas, Claudia V.</t>
  </si>
  <si>
    <t>Lopez-Monzon, Paola M.</t>
  </si>
  <si>
    <t>Lopez-Ruiz, Miguel A.</t>
  </si>
  <si>
    <t>Lor, Ti</t>
  </si>
  <si>
    <t>Lorete, Evelyn P.</t>
  </si>
  <si>
    <t>Lori, Carol</t>
  </si>
  <si>
    <t>Loudermilk, Charles A.</t>
  </si>
  <si>
    <t>Louis-Charles, Myriam</t>
  </si>
  <si>
    <t>Loukides-Morrow, Athena</t>
  </si>
  <si>
    <t>Loveless, Michael W.</t>
  </si>
  <si>
    <t>Loveless, Thomas E.</t>
  </si>
  <si>
    <t>Lowe, Caleb G.</t>
  </si>
  <si>
    <t>Lowe, Kenneth L.</t>
  </si>
  <si>
    <t>Facilities and Equipment Maintenance Coordinator</t>
  </si>
  <si>
    <t>Lowe, Robert M.</t>
  </si>
  <si>
    <t>Lowe, Timothy E.</t>
  </si>
  <si>
    <t>Lowery, Joseph E. III.</t>
  </si>
  <si>
    <t>Lowery, Lee S.</t>
  </si>
  <si>
    <t>Lozandier, Clairena</t>
  </si>
  <si>
    <t>Lozandier, Rolbert</t>
  </si>
  <si>
    <t>Lozanov, Kalina I.</t>
  </si>
  <si>
    <t>Lozupone, Matthew T.</t>
  </si>
  <si>
    <t>Locksmith</t>
  </si>
  <si>
    <t>Lu, Hueichun</t>
  </si>
  <si>
    <t>Luanglue, George H.</t>
  </si>
  <si>
    <t>Luc, Yves R.</t>
  </si>
  <si>
    <t>Lucas, Andre T.</t>
  </si>
  <si>
    <t>Lucas, Antonio M.</t>
  </si>
  <si>
    <t>Lucas, Gail</t>
  </si>
  <si>
    <t>Lucas, Lasheeta K.</t>
  </si>
  <si>
    <t>Ludvigsen, Connie A.</t>
  </si>
  <si>
    <t>Luecking, Elizabeth T.</t>
  </si>
  <si>
    <t>Lugenbeel, Mark A. Jr.</t>
  </si>
  <si>
    <t>Luger, Brian J.</t>
  </si>
  <si>
    <t>Luh, Ning</t>
  </si>
  <si>
    <t>Luhrs, Serena L.</t>
  </si>
  <si>
    <t>Lukose, Daisy B.</t>
  </si>
  <si>
    <t>Lukowsky, Cheryl L.</t>
  </si>
  <si>
    <t>Lumpkin, Michael P.</t>
  </si>
  <si>
    <t>Lumsden, Robert D. JR.</t>
  </si>
  <si>
    <t>Luna, Maricela E.</t>
  </si>
  <si>
    <t>Lundy, Christine</t>
  </si>
  <si>
    <t>Lundy, Cynthia L.</t>
  </si>
  <si>
    <t>Lungociu, Cornelius D.</t>
  </si>
  <si>
    <t>Lunsford, Ernest G.</t>
  </si>
  <si>
    <t>Lunsford, Joshua J.</t>
  </si>
  <si>
    <t>Luskey, Angela L.</t>
  </si>
  <si>
    <t>Luther, Richard M.</t>
  </si>
  <si>
    <t>Luton, Mariela D.</t>
  </si>
  <si>
    <t>Lutter, Rebekkah N.</t>
  </si>
  <si>
    <t>Luu, David</t>
  </si>
  <si>
    <t>Lux, Ladys C.</t>
  </si>
  <si>
    <t>Luyo, Rosa G.</t>
  </si>
  <si>
    <t>Lyddane, Amy C.</t>
  </si>
  <si>
    <t>Lyew, Yasmian N.</t>
  </si>
  <si>
    <t>Lyght, Erwyn L.</t>
  </si>
  <si>
    <t>Lyles, Marchia A.</t>
  </si>
  <si>
    <t>Lyles, Matthew L.</t>
  </si>
  <si>
    <t>Lyles, Wilbert S.</t>
  </si>
  <si>
    <t>Lyles-Nolan, Thelma</t>
  </si>
  <si>
    <t>Lynch, James D. JR..</t>
  </si>
  <si>
    <t>Lynch, Matthew C.</t>
  </si>
  <si>
    <t>Lynch, Peggy</t>
  </si>
  <si>
    <t>Lynch, Rylander</t>
  </si>
  <si>
    <t>Lynch, Sean M.</t>
  </si>
  <si>
    <t>Lynn, Kathleen B.</t>
  </si>
  <si>
    <t>Lyon, John B. JR..</t>
  </si>
  <si>
    <t>Lyon, Patricia A.</t>
  </si>
  <si>
    <t>Lyons, Jewell Y.</t>
  </si>
  <si>
    <t>Lyons, Jill F.</t>
  </si>
  <si>
    <t>Lyons, John T.</t>
  </si>
  <si>
    <t>Lyons, Matthew R.</t>
  </si>
  <si>
    <t>Lyons, Thomas W.</t>
  </si>
  <si>
    <t>Lyons-Lopez, Latisha A.</t>
  </si>
  <si>
    <t>Lyst, Gary J.</t>
  </si>
  <si>
    <t>Lytle, Harry L.</t>
  </si>
  <si>
    <t>Mabie, Susan R.</t>
  </si>
  <si>
    <t>Mabry, Alex M.</t>
  </si>
  <si>
    <t>Mabry, Yasmeen A.</t>
  </si>
  <si>
    <t>Macarthur, Charles</t>
  </si>
  <si>
    <t>Macarthur, Margaret</t>
  </si>
  <si>
    <t>MacCrone, Tyler D.</t>
  </si>
  <si>
    <t>Macgregor, Scott S.</t>
  </si>
  <si>
    <t>Machado, Miryan Y.</t>
  </si>
  <si>
    <t>Machala, Mary E.</t>
  </si>
  <si>
    <t>Machetto, Louis J.</t>
  </si>
  <si>
    <t>Machon, Tomasz</t>
  </si>
  <si>
    <t>Mack, Gerald K.</t>
  </si>
  <si>
    <t>Mack, Gerald O.</t>
  </si>
  <si>
    <t>Mack, John M.</t>
  </si>
  <si>
    <t>Mack, Patricia D.</t>
  </si>
  <si>
    <t>Mackabee, Dennis E.</t>
  </si>
  <si>
    <t>Mackenzie, Michael</t>
  </si>
  <si>
    <t>Mackie, Deana A.</t>
  </si>
  <si>
    <t>Mackie, Francis D.</t>
  </si>
  <si>
    <t>Mackie, Jocelyne A.</t>
  </si>
  <si>
    <t>Maclucas, Jon N.</t>
  </si>
  <si>
    <t>Macuch, Melanie E.</t>
  </si>
  <si>
    <t>Macuch, Paul</t>
  </si>
  <si>
    <t>Macuch, William C.</t>
  </si>
  <si>
    <t>Madamba, Damien A.</t>
  </si>
  <si>
    <t>Maddela, Chandrakala</t>
  </si>
  <si>
    <t>Senior ERP Functional Business Analyst</t>
  </si>
  <si>
    <t>Maddox, Carolyn C.</t>
  </si>
  <si>
    <t>Maddox, Catherine L.</t>
  </si>
  <si>
    <t>Maddox, Crystal J.</t>
  </si>
  <si>
    <t>Madill, Scot M.</t>
  </si>
  <si>
    <t>Madrigal, Stephanie B.</t>
  </si>
  <si>
    <t>Magana, Lilian D.</t>
  </si>
  <si>
    <t>Magbie, Miles M.</t>
  </si>
  <si>
    <t>Magee, Corey A.</t>
  </si>
  <si>
    <t>Magee, Gregory C.</t>
  </si>
  <si>
    <t>Maggi, Steven J.</t>
  </si>
  <si>
    <t>Magnanelli, Joseph M.</t>
  </si>
  <si>
    <t>Senior Pool Manager</t>
  </si>
  <si>
    <t>Magnelli, David M.</t>
  </si>
  <si>
    <t>Magnelli, Maryann</t>
  </si>
  <si>
    <t>Mahani, Jenilyn B.</t>
  </si>
  <si>
    <t>Mahmud, Catherine J.</t>
  </si>
  <si>
    <t>Mahogany, Linda M.</t>
  </si>
  <si>
    <t>Mahoney, Margot L.</t>
  </si>
  <si>
    <t>Main, Michael L.</t>
  </si>
  <si>
    <t>Maines, Courtnie S.</t>
  </si>
  <si>
    <t>Majkrzak, Matthew B.</t>
  </si>
  <si>
    <t>Majmudar, Tejal N.</t>
  </si>
  <si>
    <t>Majumdar, Jogabrata</t>
  </si>
  <si>
    <t>Makori, Robert G.</t>
  </si>
  <si>
    <t>Makowski, Matthew J.</t>
  </si>
  <si>
    <t>Malagari, Susan</t>
  </si>
  <si>
    <t>Malcom, Betty L.</t>
  </si>
  <si>
    <t>Maldonado, Edward J. Jr.</t>
  </si>
  <si>
    <t>Maldonado, Tamara M.</t>
  </si>
  <si>
    <t>Maldonado, Tiffany M.</t>
  </si>
  <si>
    <t>Maldonado, Wadi I.</t>
  </si>
  <si>
    <t>Males, Michael A.</t>
  </si>
  <si>
    <t>Maley, Lawrence S.</t>
  </si>
  <si>
    <t>Malfesi, Michael J.</t>
  </si>
  <si>
    <t>Malik, Cassandra R.</t>
  </si>
  <si>
    <t>Malik, Fazal E Umar</t>
  </si>
  <si>
    <t>Malko, Lori A.</t>
  </si>
  <si>
    <t>Malladi, Rao M.</t>
  </si>
  <si>
    <t>Mallet, Kathleen A.</t>
  </si>
  <si>
    <t>Mallett, Sandra</t>
  </si>
  <si>
    <t>Malmstrom, Jody L.</t>
  </si>
  <si>
    <t>Malocha, Brandy L.</t>
  </si>
  <si>
    <t>Malone, Kenneth P. III.</t>
  </si>
  <si>
    <t>Malone, Kenneth P. JR.</t>
  </si>
  <si>
    <t>Malone, Ronald S.</t>
  </si>
  <si>
    <t>Malone, Von A.</t>
  </si>
  <si>
    <t>Maloney, John T. JR.</t>
  </si>
  <si>
    <t>Malouf, Christopher R.</t>
  </si>
  <si>
    <t>Malouf, Megan J.</t>
  </si>
  <si>
    <t>Mamadou, Hassane</t>
  </si>
  <si>
    <t>Manahan, Wanda M.</t>
  </si>
  <si>
    <t>Mancco, Olga</t>
  </si>
  <si>
    <t>Manco, John W.</t>
  </si>
  <si>
    <t>Mancuso, Melissa L.</t>
  </si>
  <si>
    <t>Mancuso, Michael R.</t>
  </si>
  <si>
    <t>Mancuso, Patrick A.</t>
  </si>
  <si>
    <t>Mandari, David R.</t>
  </si>
  <si>
    <t>Mande, Carl L. JR.</t>
  </si>
  <si>
    <t>Mandel Trupp, Lisa</t>
  </si>
  <si>
    <t>Mandel, Gerry S.</t>
  </si>
  <si>
    <t>Mandeville, Don J.</t>
  </si>
  <si>
    <t>Maneely, William H. III.</t>
  </si>
  <si>
    <t>Mangene, Robert A. Jr.</t>
  </si>
  <si>
    <t>Manger, John T.</t>
  </si>
  <si>
    <t>Director Security</t>
  </si>
  <si>
    <t>Manglallan, Justin M.</t>
  </si>
  <si>
    <t>Mangold, Jane F.</t>
  </si>
  <si>
    <t>Mangona, Mark R.</t>
  </si>
  <si>
    <t>Manguiri-Loungboma, Mermose B.</t>
  </si>
  <si>
    <t>Mangum, Jane S.</t>
  </si>
  <si>
    <t>Manickchand, Ramnarine</t>
  </si>
  <si>
    <t>Manion, Thomas S.</t>
  </si>
  <si>
    <t>Mann, Gary K. II.</t>
  </si>
  <si>
    <t>Mann, Patrick J.</t>
  </si>
  <si>
    <t>Mann, Stephen E.</t>
  </si>
  <si>
    <t>Manners, Laurie R.</t>
  </si>
  <si>
    <t>Manocha, Neelam</t>
  </si>
  <si>
    <t>Manocha, Sunil</t>
  </si>
  <si>
    <t>Manolopoulos, Nikolaos K.</t>
  </si>
  <si>
    <t>Manoogian, Peter R.</t>
  </si>
  <si>
    <t>Manoubi, Kais A.</t>
  </si>
  <si>
    <t>Mansaray, Zainab</t>
  </si>
  <si>
    <t>Mansky, Brian K.</t>
  </si>
  <si>
    <t>Mansoury, Crystal S.</t>
  </si>
  <si>
    <t>Mantua, Rosemarie A.</t>
  </si>
  <si>
    <t>Manuzon, Reynaldo P.</t>
  </si>
  <si>
    <t>Manzanza, Marius R.</t>
  </si>
  <si>
    <t>Manzo, Daniel P.</t>
  </si>
  <si>
    <t>Marable, Peter J.</t>
  </si>
  <si>
    <t>Maramba, Laura A.</t>
  </si>
  <si>
    <t>Marasigan, Raymond S.</t>
  </si>
  <si>
    <t>Marble, Thomas C.</t>
  </si>
  <si>
    <t>Marbley, Cierra N.</t>
  </si>
  <si>
    <t>Marcelino, Sharon A.</t>
  </si>
  <si>
    <t>Marchand, Arthur J. III.</t>
  </si>
  <si>
    <t>Marchesani, Michael J.</t>
  </si>
  <si>
    <t>Marcotte, Jazmin L.</t>
  </si>
  <si>
    <t>Marcucilli, John V.</t>
  </si>
  <si>
    <t>Marcus, Desiree A.</t>
  </si>
  <si>
    <t>Margelis, Peter J.</t>
  </si>
  <si>
    <t>Margolis, Sharon B.</t>
  </si>
  <si>
    <t>Marin, Sandra C.</t>
  </si>
  <si>
    <t>Marince, Holly M.</t>
  </si>
  <si>
    <t>Marine, Valerie L.</t>
  </si>
  <si>
    <t>Marinucci, Jennifer S.</t>
  </si>
  <si>
    <t>Marinucci, Lisa S.</t>
  </si>
  <si>
    <t>Markajani, Dominic J.</t>
  </si>
  <si>
    <t>Marketon, Rebekah F.</t>
  </si>
  <si>
    <t>Markett, Matthew C.</t>
  </si>
  <si>
    <t>Markey, Scott P.</t>
  </si>
  <si>
    <t>Markham, Merrenda A.</t>
  </si>
  <si>
    <t>Markovs, John P.</t>
  </si>
  <si>
    <t>Markowicz, Arlene C.</t>
  </si>
  <si>
    <t>Marks, Roger A.</t>
  </si>
  <si>
    <t>Markwell, Benjamin T.</t>
  </si>
  <si>
    <t>Marlatt, Jeffrey D.</t>
  </si>
  <si>
    <t>Marlowe, Luke T.</t>
  </si>
  <si>
    <t>Marmillot, Emily M.</t>
  </si>
  <si>
    <t>Marmolejos, Amnetty C.</t>
  </si>
  <si>
    <t>Marotta-Glavinic, Rose M.</t>
  </si>
  <si>
    <t>Marple, Don</t>
  </si>
  <si>
    <t>Marquart, Joseph W.</t>
  </si>
  <si>
    <t>Marquez, Christopher</t>
  </si>
  <si>
    <t>Marquez, Manuel O.</t>
  </si>
  <si>
    <t>Marquez, Maria E.</t>
  </si>
  <si>
    <t>Marr, Jon C.</t>
  </si>
  <si>
    <t>Marr, Philip J.</t>
  </si>
  <si>
    <t>Marra, Bernard</t>
  </si>
  <si>
    <t>Marroquin, Carlos</t>
  </si>
  <si>
    <t>Mars, Eon J.</t>
  </si>
  <si>
    <t>Mars, Frandi M.</t>
  </si>
  <si>
    <t>Mars, Ivana R.</t>
  </si>
  <si>
    <t>Marschhauser, Andrew J.</t>
  </si>
  <si>
    <t>Investment Portfolio Manager</t>
  </si>
  <si>
    <t>Marsh, Daniel J.</t>
  </si>
  <si>
    <t>Marsh, Matthew A.</t>
  </si>
  <si>
    <t>Marsh, Robert W. IV.</t>
  </si>
  <si>
    <t>Marsh, Sherri L.</t>
  </si>
  <si>
    <t>Marshall, Beverly A.</t>
  </si>
  <si>
    <t>Marshall, Brian F.</t>
  </si>
  <si>
    <t>Marshall, Charles C.</t>
  </si>
  <si>
    <t>Marshall, David B.</t>
  </si>
  <si>
    <t>Marshall, Debra M.</t>
  </si>
  <si>
    <t>Marshall, Diana F.</t>
  </si>
  <si>
    <t>Marshall, Douglas W.</t>
  </si>
  <si>
    <t>Marshall, Elizabeth A.</t>
  </si>
  <si>
    <t>Marshall, Errol A.</t>
  </si>
  <si>
    <t>Marshall, George A. Jr.</t>
  </si>
  <si>
    <t>Marshall, Ken R.</t>
  </si>
  <si>
    <t>Marshall, Lawrence M. III.</t>
  </si>
  <si>
    <t>Marshall, Nell A.</t>
  </si>
  <si>
    <t>Marshall, Sandra P.</t>
  </si>
  <si>
    <t>Marshall, Vernon L.</t>
  </si>
  <si>
    <t>Marston, Kevin I.</t>
  </si>
  <si>
    <t>Martel, Peter E.</t>
  </si>
  <si>
    <t>Marteli, Simon Jr.</t>
  </si>
  <si>
    <t>Martha, Candida O.</t>
  </si>
  <si>
    <t>Martin, Alfred R.</t>
  </si>
  <si>
    <t>Martin, Andrew D.</t>
  </si>
  <si>
    <t>Martin, Anthony D.</t>
  </si>
  <si>
    <t>Martin, Bobby J. Jr.</t>
  </si>
  <si>
    <t>Martin, Brennan M.</t>
  </si>
  <si>
    <t>Martin, Bruce P.</t>
  </si>
  <si>
    <t>Martin, Gregory D.</t>
  </si>
  <si>
    <t>Martin, Janis</t>
  </si>
  <si>
    <t>Martin, Jennifer L.</t>
  </si>
  <si>
    <t>Martin, Jeremy A.</t>
  </si>
  <si>
    <t>Martin, Liberty A.</t>
  </si>
  <si>
    <t>Martin, Marcia H.</t>
  </si>
  <si>
    <t>Martin, Mathew W.</t>
  </si>
  <si>
    <t>Martin, Monica A.</t>
  </si>
  <si>
    <t>Martin, Nigel Z.</t>
  </si>
  <si>
    <t>Martin, Paige</t>
  </si>
  <si>
    <t>Martin, Phillip E.</t>
  </si>
  <si>
    <t>Martin, Ronald F. JR.</t>
  </si>
  <si>
    <t>Martin, Ronzella D.</t>
  </si>
  <si>
    <t>Martin, Rowan W.</t>
  </si>
  <si>
    <t>Martin, Steven C.</t>
  </si>
  <si>
    <t>Enviromental Compliance Supervisor</t>
  </si>
  <si>
    <t>Martin, Susanne</t>
  </si>
  <si>
    <t>Martin, Taylor</t>
  </si>
  <si>
    <t>Martinez, Andrew S.</t>
  </si>
  <si>
    <t>Martinez, Elizabeth</t>
  </si>
  <si>
    <t>Martinez, Francisco J.</t>
  </si>
  <si>
    <t>Martinez, Gisela</t>
  </si>
  <si>
    <t>Martinez, Gregory J.</t>
  </si>
  <si>
    <t>Martinez, Jose A.</t>
  </si>
  <si>
    <t>Martinez, Kevin J.</t>
  </si>
  <si>
    <t>Martinez, Luis G.</t>
  </si>
  <si>
    <t>Martinez, Maria L.</t>
  </si>
  <si>
    <t>Martinez, Marta J.</t>
  </si>
  <si>
    <t>Martinez, Pahola S.</t>
  </si>
  <si>
    <t>Martinez, Ramona O.</t>
  </si>
  <si>
    <t>Martinez, Selenia Q.</t>
  </si>
  <si>
    <t>Martin-Luque, Bibiana</t>
  </si>
  <si>
    <t>Martino, Christopher J.</t>
  </si>
  <si>
    <t>Martino, Lauren A.</t>
  </si>
  <si>
    <t>Martino, Luis E.</t>
  </si>
  <si>
    <t>Martins, Diana S.</t>
  </si>
  <si>
    <t>Martucci, Teresa M.</t>
  </si>
  <si>
    <t>Martus, Maryalice N.</t>
  </si>
  <si>
    <t>Marumahoko, Fungisai J.</t>
  </si>
  <si>
    <t>Maruoka, Etsuko</t>
  </si>
  <si>
    <t>Marx, Mary K.</t>
  </si>
  <si>
    <t>Maryman, Ellen</t>
  </si>
  <si>
    <t>Masci, Joseph D.</t>
  </si>
  <si>
    <t>Mash, Domenic J.</t>
  </si>
  <si>
    <t>Mason, Autumn J.</t>
  </si>
  <si>
    <t>Mason, Garrett Jr..</t>
  </si>
  <si>
    <t>Mason, Horace J.</t>
  </si>
  <si>
    <t>Mason, Karen M.</t>
  </si>
  <si>
    <t>Mason, Melanie</t>
  </si>
  <si>
    <t>Mason, Rebecca A.</t>
  </si>
  <si>
    <t>Mason, Sonha S.</t>
  </si>
  <si>
    <t>Mass, Lilian U.</t>
  </si>
  <si>
    <t>Massaquoi-Oladipupo, Julia</t>
  </si>
  <si>
    <t>Massari, Christopher S.</t>
  </si>
  <si>
    <t>Massarini, Susan E.</t>
  </si>
  <si>
    <t>Massey, Frederick D.</t>
  </si>
  <si>
    <t>Massey, Grady W.</t>
  </si>
  <si>
    <t>Massey, Raphael D.</t>
  </si>
  <si>
    <t>Massicott, Arnold</t>
  </si>
  <si>
    <t>Masson, Amy L.</t>
  </si>
  <si>
    <t>Masson, Thomas J.</t>
  </si>
  <si>
    <t>Masters, Jason C.</t>
  </si>
  <si>
    <t>Mastrangelo, Mario D.</t>
  </si>
  <si>
    <t>Matal, Carlota</t>
  </si>
  <si>
    <t>Matarese, Anna E.</t>
  </si>
  <si>
    <t>Matarese, James A. JR.</t>
  </si>
  <si>
    <t>Matarese, Mark E.</t>
  </si>
  <si>
    <t>Matheson, William J.</t>
  </si>
  <si>
    <t>Matheson-Graham, Lynette</t>
  </si>
  <si>
    <t>Mathew, Helen M.</t>
  </si>
  <si>
    <t>Mathis, Julie R.</t>
  </si>
  <si>
    <t>Mathis, Roger N.</t>
  </si>
  <si>
    <t>Mathis-Negron, Helga M.</t>
  </si>
  <si>
    <t>Mathison, Brock S.</t>
  </si>
  <si>
    <t>Mathur, Vikrum</t>
  </si>
  <si>
    <t>Matos, Ciro</t>
  </si>
  <si>
    <t>Matteo, Michael J.</t>
  </si>
  <si>
    <t>Mattheson, Janice E.</t>
  </si>
  <si>
    <t>Matthew, Wade N.</t>
  </si>
  <si>
    <t>Matthews, Catherine E.</t>
  </si>
  <si>
    <t>Matthews, Glenice B.</t>
  </si>
  <si>
    <t>Matthews, James R. JR.</t>
  </si>
  <si>
    <t>Matthews, Jeffrey L.</t>
  </si>
  <si>
    <t>Matthews, Kenneth E.</t>
  </si>
  <si>
    <t>Matthews, Otis J.</t>
  </si>
  <si>
    <t>Matthews, Samuel L.</t>
  </si>
  <si>
    <t>Matthews-Alexander, Joyetta</t>
  </si>
  <si>
    <t>Mattingly, Catherine L.</t>
  </si>
  <si>
    <t>Mattingly, Michael F. Jr.</t>
  </si>
  <si>
    <t>Mattingly, Shannon C.</t>
  </si>
  <si>
    <t>Mattis, Lillian</t>
  </si>
  <si>
    <t>Maurer, Jared C.</t>
  </si>
  <si>
    <t>Mautz, Christian E.</t>
  </si>
  <si>
    <t>Mavritte, Brett E.</t>
  </si>
  <si>
    <t>Mavrommatis, Georgios</t>
  </si>
  <si>
    <t>Maxam, Leslie</t>
  </si>
  <si>
    <t>Maxin, Carl S.</t>
  </si>
  <si>
    <t>Maxin, Karen E.</t>
  </si>
  <si>
    <t>Maxson, Ronnie M. JR.</t>
  </si>
  <si>
    <t>Maxwell, Ceciley M.</t>
  </si>
  <si>
    <t>Maxwell, Daniel W.</t>
  </si>
  <si>
    <t>Maxwell, James</t>
  </si>
  <si>
    <t>May, Christopher C.</t>
  </si>
  <si>
    <t>May, James E.</t>
  </si>
  <si>
    <t>May, Sandra K.</t>
  </si>
  <si>
    <t>Mayberry, Daverick T.</t>
  </si>
  <si>
    <t>Mayer, Carol F.</t>
  </si>
  <si>
    <t>Mayers-Burke, Annette J.</t>
  </si>
  <si>
    <t>Mayfield, Chad M.</t>
  </si>
  <si>
    <t>Maynard, Romelio S.</t>
  </si>
  <si>
    <t>Mayne, Martin A.</t>
  </si>
  <si>
    <t>Mayne, Martin L.</t>
  </si>
  <si>
    <t>Mayo, Jack</t>
  </si>
  <si>
    <t>Mayo, Joseph F.</t>
  </si>
  <si>
    <t>Mayo, Kimberly M.</t>
  </si>
  <si>
    <t>Mayo, Peter V.</t>
  </si>
  <si>
    <t>Mayrant, Shellie A. II.</t>
  </si>
  <si>
    <t>Mays, Jared L.</t>
  </si>
  <si>
    <t>Mazariego, Marvin A.</t>
  </si>
  <si>
    <t>Mazyck, Michael T.</t>
  </si>
  <si>
    <t>Mba, Ivo V.</t>
  </si>
  <si>
    <t>Mballa, Marie C.</t>
  </si>
  <si>
    <t>McAleer, Barbara E.</t>
  </si>
  <si>
    <t>McAllister, Kelsey S.</t>
  </si>
  <si>
    <t>McAlpine-Eig, Catherine</t>
  </si>
  <si>
    <t>McAtee, Laura V.</t>
  </si>
  <si>
    <t>McAteer, Kevin P.</t>
  </si>
  <si>
    <t>McAulay, Jean B.</t>
  </si>
  <si>
    <t>McAuley, Scott M.</t>
  </si>
  <si>
    <t>McBain, David W. JR..</t>
  </si>
  <si>
    <t>McBride, James E.</t>
  </si>
  <si>
    <t>McBride, Joseph B.</t>
  </si>
  <si>
    <t>McCall, Vasshon</t>
  </si>
  <si>
    <t>McCallum, Milva A.</t>
  </si>
  <si>
    <t>McCann, Daniel P.</t>
  </si>
  <si>
    <t>McCargo, Andre T.</t>
  </si>
  <si>
    <t>McCarter, Andrew K.</t>
  </si>
  <si>
    <t>McCarthy, Caitlin S.</t>
  </si>
  <si>
    <t>McCarthy, Emilia U.</t>
  </si>
  <si>
    <t>McCarthy, Patrick W.</t>
  </si>
  <si>
    <t>McCarthy, Sharon M.</t>
  </si>
  <si>
    <t>McCartin, Melinda</t>
  </si>
  <si>
    <t>McCarty, Michele</t>
  </si>
  <si>
    <t>McCary, Christine</t>
  </si>
  <si>
    <t>McCauley, Craig</t>
  </si>
  <si>
    <t>McCauley, Kathryn T.</t>
  </si>
  <si>
    <t>McChesney, Carolyn R.</t>
  </si>
  <si>
    <t>McClain, Gregory E.</t>
  </si>
  <si>
    <t>McClain, Jason L.</t>
  </si>
  <si>
    <t>Mcclanen, Michael D.</t>
  </si>
  <si>
    <t>McClayton, Barbara F.</t>
  </si>
  <si>
    <t>McClellan, John E.</t>
  </si>
  <si>
    <t>McClelland, James H.</t>
  </si>
  <si>
    <t>Mccloud, Brandon T.</t>
  </si>
  <si>
    <t>McCloud, Carol A.</t>
  </si>
  <si>
    <t>Mcclure, Scott R.</t>
  </si>
  <si>
    <t>McColgan, Hunter C.</t>
  </si>
  <si>
    <t>McCombs, Aaron G.</t>
  </si>
  <si>
    <t>Mccombs, Linda C.</t>
  </si>
  <si>
    <t>McConnell, Matthew R.</t>
  </si>
  <si>
    <t>Mccormick, Christopher T.</t>
  </si>
  <si>
    <t>Mccormick, Maureen</t>
  </si>
  <si>
    <t>Mccoy, Mark L.</t>
  </si>
  <si>
    <t>Mccoy, Sandra D.</t>
  </si>
  <si>
    <t>Mccoy, Wesley M.</t>
  </si>
  <si>
    <t>McCray, Alex H.</t>
  </si>
  <si>
    <t>Mccray-Moody, Rosie A.</t>
  </si>
  <si>
    <t>Mccreary, Lynn R.</t>
  </si>
  <si>
    <t>McCrimmon, Marcus E.</t>
  </si>
  <si>
    <t>McCuaig, Kyle R.</t>
  </si>
  <si>
    <t>Mccullough, Anne-Marie</t>
  </si>
  <si>
    <t>Mccullough, Brian F.</t>
  </si>
  <si>
    <t>Mccullough, Kim M.</t>
  </si>
  <si>
    <t>McCullough, Michael O.</t>
  </si>
  <si>
    <t>McCullum, Robert R.</t>
  </si>
  <si>
    <t>McCutchen, LaShonda J.</t>
  </si>
  <si>
    <t>McDaniel, John D.</t>
  </si>
  <si>
    <t>McDaniel, Maria</t>
  </si>
  <si>
    <t>McDannell, Michael R.</t>
  </si>
  <si>
    <t>Mcdonald, Chadwick F.</t>
  </si>
  <si>
    <t>Mcdonald, Howard</t>
  </si>
  <si>
    <t>McDonald, Jeffrey K.</t>
  </si>
  <si>
    <t>Mcdonald, John H.</t>
  </si>
  <si>
    <t>Mcdonald, Michael R.</t>
  </si>
  <si>
    <t>Mcdonald, Norman J.</t>
  </si>
  <si>
    <t>McDonald, Robbi Z.</t>
  </si>
  <si>
    <t>McDonald, Stephan M.</t>
  </si>
  <si>
    <t>McDonald, Steven P.</t>
  </si>
  <si>
    <t>Mcdonell, Emily A.</t>
  </si>
  <si>
    <t>McDonnell, Debra J.</t>
  </si>
  <si>
    <t>McDonough, Francis X.</t>
  </si>
  <si>
    <t>McDow, Deborah E.</t>
  </si>
  <si>
    <t>McDowell, Jude M.</t>
  </si>
  <si>
    <t>McDuffie, Dimitri V.</t>
  </si>
  <si>
    <t>Mcelfresh, John T.</t>
  </si>
  <si>
    <t>Mcfadden, Stanley W.</t>
  </si>
  <si>
    <t>Mcfarland, Gerald F.</t>
  </si>
  <si>
    <t>McFarlane, William V.</t>
  </si>
  <si>
    <t>Mcgaha, John P.</t>
  </si>
  <si>
    <t>McGee, Lynnea E.</t>
  </si>
  <si>
    <t>Mcgill, David L.</t>
  </si>
  <si>
    <t>McGill, Joshua A.</t>
  </si>
  <si>
    <t>McGinn, William B.</t>
  </si>
  <si>
    <t>Mcginnity, Peter J.</t>
  </si>
  <si>
    <t>McGlamary, Julia F.</t>
  </si>
  <si>
    <t>Mcglamary, Kevin L.</t>
  </si>
  <si>
    <t>McGovern, Margaret R.</t>
  </si>
  <si>
    <t>McGowan, Matthew D.</t>
  </si>
  <si>
    <t>Mcgrane, Logan L.</t>
  </si>
  <si>
    <t>Mcgrath, George E. IV.</t>
  </si>
  <si>
    <t>McGregor, Michael M.</t>
  </si>
  <si>
    <t>Mcgrew, Charles D.</t>
  </si>
  <si>
    <t>Mchenry, Janice W.</t>
  </si>
  <si>
    <t>Mchenry, Quinton B.</t>
  </si>
  <si>
    <t>Mchugh, Daniel V.</t>
  </si>
  <si>
    <t>McIntosh, Celeste J.</t>
  </si>
  <si>
    <t>McKenna, Marylynn</t>
  </si>
  <si>
    <t>McKenzie, Carolyn K.</t>
  </si>
  <si>
    <t>McKenzie, Garrick D.</t>
  </si>
  <si>
    <t>McKenzie, Leanna</t>
  </si>
  <si>
    <t>Mckenzie, Michael D.</t>
  </si>
  <si>
    <t>Mckenzie, Traci J.</t>
  </si>
  <si>
    <t>McKinley, Christopher K.</t>
  </si>
  <si>
    <t>Mckinney, Anthony D.</t>
  </si>
  <si>
    <t>Mckinney, Beth E.</t>
  </si>
  <si>
    <t>McKinney, Colton D.</t>
  </si>
  <si>
    <t>Mclain, James A.</t>
  </si>
  <si>
    <t>Mclarty-Spencer, Kerryann N.</t>
  </si>
  <si>
    <t>McLaughlin, Alysoun N.</t>
  </si>
  <si>
    <t>Mclaughlin, Kathleen C.</t>
  </si>
  <si>
    <t>Mclaughlin, Kenneth</t>
  </si>
  <si>
    <t>Mclaughlin, Philip</t>
  </si>
  <si>
    <t>Mclaughlin, Robert P.</t>
  </si>
  <si>
    <t>Mclaughlin, Shawntice L.</t>
  </si>
  <si>
    <t>McLean, Briggitte</t>
  </si>
  <si>
    <t>McLean, Clara J.</t>
  </si>
  <si>
    <t>Mcleish, Monica J.</t>
  </si>
  <si>
    <t>McLinden, Lisa E.</t>
  </si>
  <si>
    <t>Mcmahon, Bonnie</t>
  </si>
  <si>
    <t>Mcmahon, Maureen J.</t>
  </si>
  <si>
    <t>Mcmahon, Patrick J.</t>
  </si>
  <si>
    <t>Mcmillan, Linda A.</t>
  </si>
  <si>
    <t>McMillan, Michael J.</t>
  </si>
  <si>
    <t>McMillan, Theresa A.</t>
  </si>
  <si>
    <t>McMullen, Aaron J.</t>
  </si>
  <si>
    <t>McNally, David W.</t>
  </si>
  <si>
    <t>Mcnally, Joseph P.</t>
  </si>
  <si>
    <t>Mcnally, Michael F.</t>
  </si>
  <si>
    <t>Mcnamara, Austin B.</t>
  </si>
  <si>
    <t>McNamara, Margaret S.</t>
  </si>
  <si>
    <t>Mcnamara, Trudy C.</t>
  </si>
  <si>
    <t>Mcnamara, William J.</t>
  </si>
  <si>
    <t>McNeal, Christina</t>
  </si>
  <si>
    <t>Mcneal, Jerry Y.</t>
  </si>
  <si>
    <t>Mcneal, Jon S.</t>
  </si>
  <si>
    <t>McNeal, Ryan P.</t>
  </si>
  <si>
    <t>Mcneel, Kirk D.</t>
  </si>
  <si>
    <t>McNeil, Michael</t>
  </si>
  <si>
    <t>McNemar, Eric J.</t>
  </si>
  <si>
    <t>McNickle, Daniel J.</t>
  </si>
  <si>
    <t>McPherson, Amos C.</t>
  </si>
  <si>
    <t>McPherson, Kathleen P.</t>
  </si>
  <si>
    <t>Mcquay, Brandon J.</t>
  </si>
  <si>
    <t>McQuiggan, William P. JR.</t>
  </si>
  <si>
    <t>Mcrae, Sarah W.</t>
  </si>
  <si>
    <t>McRoy, Anthony R.</t>
  </si>
  <si>
    <t>Mcshane, Lee A.</t>
  </si>
  <si>
    <t>McSwain, Darryl W.</t>
  </si>
  <si>
    <t>McSwain, Kenneth D.</t>
  </si>
  <si>
    <t>Mcwilliams, Beryl N.</t>
  </si>
  <si>
    <t>Mead, Garrett T.</t>
  </si>
  <si>
    <t>Mead, William T.</t>
  </si>
  <si>
    <t>Meade, Desmond T.</t>
  </si>
  <si>
    <t>Meade, Luisa L.</t>
  </si>
  <si>
    <t>Meade, Reginald J.</t>
  </si>
  <si>
    <t>Meadows, Victoria M.</t>
  </si>
  <si>
    <t>Means, Arlene D.</t>
  </si>
  <si>
    <t>Mechlin, Mark V.</t>
  </si>
  <si>
    <t>Mecklenburg, Sarah R.</t>
  </si>
  <si>
    <t>Meddings, Jennifer L.</t>
  </si>
  <si>
    <t>Medhin, Saba G.</t>
  </si>
  <si>
    <t>Medina, Carlos A.</t>
  </si>
  <si>
    <t>Medina, Marcial A.</t>
  </si>
  <si>
    <t>Medina, Ruben S.</t>
  </si>
  <si>
    <t>Medina, Yamila A.</t>
  </si>
  <si>
    <t>Medley, Monte</t>
  </si>
  <si>
    <t>Medlin, Jamie A.</t>
  </si>
  <si>
    <t>Medrano, Boris N.</t>
  </si>
  <si>
    <t>Medrano, Zulma C.</t>
  </si>
  <si>
    <t>Medrano-Rivera, Nubia O.</t>
  </si>
  <si>
    <t>Meegoda, Gayani N.</t>
  </si>
  <si>
    <t>Meekin, Jo A.</t>
  </si>
  <si>
    <t>Mehrezi, Moez T.</t>
  </si>
  <si>
    <t>Mehta, Public Relationsiti N.</t>
  </si>
  <si>
    <t>Mei, Anne W.</t>
  </si>
  <si>
    <t>Mei, Yu</t>
  </si>
  <si>
    <t>Meier, Bruce R.</t>
  </si>
  <si>
    <t>Meiklejohn, Casi N.</t>
  </si>
  <si>
    <t>Meiklejohn, Mary L.</t>
  </si>
  <si>
    <t>Meiklejohn, Robert A.</t>
  </si>
  <si>
    <t>Meiller, John H.</t>
  </si>
  <si>
    <t>Meizner, Kathie L.</t>
  </si>
  <si>
    <t>Mejia, Jesse O.</t>
  </si>
  <si>
    <t>Mejia, Leonora E.</t>
  </si>
  <si>
    <t>Mejia, Melvin</t>
  </si>
  <si>
    <t>Mejia, Roberto C.</t>
  </si>
  <si>
    <t>Mele, Andrew R.</t>
  </si>
  <si>
    <t>Mele, Linda A.</t>
  </si>
  <si>
    <t>Melgar, Carlos M.</t>
  </si>
  <si>
    <t>Mello, Jason J.</t>
  </si>
  <si>
    <t>Melnick, Richard H.</t>
  </si>
  <si>
    <t>Melott, Troy D.</t>
  </si>
  <si>
    <t>Melton, Dorette O.</t>
  </si>
  <si>
    <t>Melton, Matthew L.</t>
  </si>
  <si>
    <t>Melvin, Janet D.</t>
  </si>
  <si>
    <t>Planning Specialist II</t>
  </si>
  <si>
    <t>Melwani, Komal A.</t>
  </si>
  <si>
    <t>Membreno, Jessica O.</t>
  </si>
  <si>
    <t>Men, Duffy C.</t>
  </si>
  <si>
    <t>Mena, Raul F.</t>
  </si>
  <si>
    <t>Mena-Amaya, Claudia G.</t>
  </si>
  <si>
    <t>Mendez Sotelo, Yader A.</t>
  </si>
  <si>
    <t>Mendez, Gabriel</t>
  </si>
  <si>
    <t>Mendez, Jose M.</t>
  </si>
  <si>
    <t>Mendez, Pedro A.</t>
  </si>
  <si>
    <t>Mendoza, Linda B.</t>
  </si>
  <si>
    <t>Mendoza, Raquel S.</t>
  </si>
  <si>
    <t>Menefee, Malik L.</t>
  </si>
  <si>
    <t>Meneses, Juviza V.</t>
  </si>
  <si>
    <t>Meneses, Pedro J.</t>
  </si>
  <si>
    <t>Meng, Daniel P.</t>
  </si>
  <si>
    <t>Mengedoht, Brandon L.</t>
  </si>
  <si>
    <t>Menick, Jody L.</t>
  </si>
  <si>
    <t>Menon, Narayanankutty</t>
  </si>
  <si>
    <t>Menon, Rekha</t>
  </si>
  <si>
    <t>Mensah, Emmanuel S.</t>
  </si>
  <si>
    <t>Mensah, Eric K.</t>
  </si>
  <si>
    <t>Mensah, Oscar B.</t>
  </si>
  <si>
    <t>Mensah, Samuel A.</t>
  </si>
  <si>
    <t>Menter, Charles D.</t>
  </si>
  <si>
    <t>Mercer, Antowne D. Sr..</t>
  </si>
  <si>
    <t>Mercer, Bret M.</t>
  </si>
  <si>
    <t>Mercer, William L.</t>
  </si>
  <si>
    <t>Merck, Richard</t>
  </si>
  <si>
    <t>Mercurio, Eric A.</t>
  </si>
  <si>
    <t>Merewitz, James E.</t>
  </si>
  <si>
    <t>Merewitz, Susan G.</t>
  </si>
  <si>
    <t>Mericle, Edward D.</t>
  </si>
  <si>
    <t>Merino Sandoval, Leila H.</t>
  </si>
  <si>
    <t>Merino, Lisa Y.</t>
  </si>
  <si>
    <t>Merkin, Lisa</t>
  </si>
  <si>
    <t>Merrell, Jon A.</t>
  </si>
  <si>
    <t>Merriman, Charles E.</t>
  </si>
  <si>
    <t>Merriman, Renee N.</t>
  </si>
  <si>
    <t>Merritt, Brienne B.</t>
  </si>
  <si>
    <t>Merryman, Brian D.</t>
  </si>
  <si>
    <t>Mesa, Luis E.</t>
  </si>
  <si>
    <t>Mesick, Kathleen M.</t>
  </si>
  <si>
    <t>Messett, Deborah M.</t>
  </si>
  <si>
    <t>Messina, Teresa</t>
  </si>
  <si>
    <t>Metz, Jeffery L. JR..</t>
  </si>
  <si>
    <t>Metz, Sarah C.</t>
  </si>
  <si>
    <t>Metzger, Cristina R.</t>
  </si>
  <si>
    <t>Metzger, Mary H.</t>
  </si>
  <si>
    <t>Meyer, Justin S.</t>
  </si>
  <si>
    <t>Meyer, Lee</t>
  </si>
  <si>
    <t>Meyer, Patricia P.</t>
  </si>
  <si>
    <t>Meyer, Paul D.</t>
  </si>
  <si>
    <t>Aide</t>
  </si>
  <si>
    <t>Meyer, Philip F. JR.</t>
  </si>
  <si>
    <t>Meza, Autumn F.</t>
  </si>
  <si>
    <t>Meza, Violeta</t>
  </si>
  <si>
    <t>Mi, Irene I.</t>
  </si>
  <si>
    <t>Mia, Naeem M.</t>
  </si>
  <si>
    <t>Miao, Peijuan</t>
  </si>
  <si>
    <t>Micele, Christine N.</t>
  </si>
  <si>
    <t>Miceli, Pamela U.</t>
  </si>
  <si>
    <t>Michael, Solomon Y.</t>
  </si>
  <si>
    <t>Michael, Susan G.</t>
  </si>
  <si>
    <t>Michaels, Gail A.</t>
  </si>
  <si>
    <t>Michaels, Tina A.</t>
  </si>
  <si>
    <t>Michaelson, Marlene L.</t>
  </si>
  <si>
    <t>Michalak, Karen E.</t>
  </si>
  <si>
    <t>Micozzi, Rebecca L.</t>
  </si>
  <si>
    <t>Middleton, Derrick J.</t>
  </si>
  <si>
    <t>Middleton, Harvey T.</t>
  </si>
  <si>
    <t>Mienso, Koko A.</t>
  </si>
  <si>
    <t>Miglianti, Michael C.</t>
  </si>
  <si>
    <t>Mihill, Amanda M.</t>
  </si>
  <si>
    <t>Mikell, Derek C.</t>
  </si>
  <si>
    <t>Milanez, David E.</t>
  </si>
  <si>
    <t>Milberg, Ronald P.</t>
  </si>
  <si>
    <t>Miles Holderbaum, Adrienne C.</t>
  </si>
  <si>
    <t>Miles, Heather L.</t>
  </si>
  <si>
    <t>Miles, Matthew J.</t>
  </si>
  <si>
    <t>Miles, Russell P.</t>
  </si>
  <si>
    <t>Milkintas, John E.</t>
  </si>
  <si>
    <t>Millard, Jedediah D.</t>
  </si>
  <si>
    <t>Miller, Athena M.</t>
  </si>
  <si>
    <t>Miller, Audrey L.</t>
  </si>
  <si>
    <t>Miller, Brady</t>
  </si>
  <si>
    <t>Miller, Brent W.</t>
  </si>
  <si>
    <t>Miller, Carla J.</t>
  </si>
  <si>
    <t>Miller, Charles J.</t>
  </si>
  <si>
    <t>Miller, Christopher B.</t>
  </si>
  <si>
    <t>Miller, Christopher M.</t>
  </si>
  <si>
    <t>Miller, Demetrius L. Sr..</t>
  </si>
  <si>
    <t>Miller, Douglas J.</t>
  </si>
  <si>
    <t>Miller, Jeffrey K.</t>
  </si>
  <si>
    <t>Miller, Joanne E.</t>
  </si>
  <si>
    <t>Miller, Joshua P.</t>
  </si>
  <si>
    <t>Miller, Judith M.</t>
  </si>
  <si>
    <t>Miller, Karen E.</t>
  </si>
  <si>
    <t>Miller, Kathryn M.</t>
  </si>
  <si>
    <t>Miller, Laura J.</t>
  </si>
  <si>
    <t>Coordinator</t>
  </si>
  <si>
    <t>Miller, Leah G.</t>
  </si>
  <si>
    <t>Miller, Mark C.</t>
  </si>
  <si>
    <t>Miller, Matthew R.</t>
  </si>
  <si>
    <t>Miller, Michael E.</t>
  </si>
  <si>
    <t>Miller, Ojibwa D.</t>
  </si>
  <si>
    <t>Miller, Patricia Y.</t>
  </si>
  <si>
    <t>Miller, Pauline</t>
  </si>
  <si>
    <t>Miller, Rainell</t>
  </si>
  <si>
    <t>Miller, Seana M.</t>
  </si>
  <si>
    <t>Miller, Seth F.</t>
  </si>
  <si>
    <t>Miller, Stephen W.</t>
  </si>
  <si>
    <t>Miller, Susan M.</t>
  </si>
  <si>
    <t>Miller, Suzzane R.</t>
  </si>
  <si>
    <t>Miller, Terri P.</t>
  </si>
  <si>
    <t>Miller, Timothy A.</t>
  </si>
  <si>
    <t>Miller, Travis A.</t>
  </si>
  <si>
    <t>Miller, Wayne T.</t>
  </si>
  <si>
    <t>Miller, Yolanda R.</t>
  </si>
  <si>
    <t>Millette, Corrinne N.</t>
  </si>
  <si>
    <t>Milli, Etienne S.</t>
  </si>
  <si>
    <t>Milligan, Andre O.</t>
  </si>
  <si>
    <t>Mills, Karen F.</t>
  </si>
  <si>
    <t>Mills, Towanda R.</t>
  </si>
  <si>
    <t>Milo, Deborah L.</t>
  </si>
  <si>
    <t>Milton, Kimberly D.</t>
  </si>
  <si>
    <t>Min, Nicole H.</t>
  </si>
  <si>
    <t>Min, Susanne L.</t>
  </si>
  <si>
    <t>Mina, Sonia E.</t>
  </si>
  <si>
    <t>Minor, Donald R.</t>
  </si>
  <si>
    <t>Mintzell, John M.</t>
  </si>
  <si>
    <t>Mirabrishami, Haleh H.</t>
  </si>
  <si>
    <t>Miranda, Alex</t>
  </si>
  <si>
    <t>Miranda, Cynthia A.</t>
  </si>
  <si>
    <t>Miranda, Heidy M.</t>
  </si>
  <si>
    <t>Mireles, Christine M.</t>
  </si>
  <si>
    <t>Mirmohamadi, Fatemeh</t>
  </si>
  <si>
    <t>Miron, Thomas P.</t>
  </si>
  <si>
    <t>Mirra, James V.</t>
  </si>
  <si>
    <t>Miser, Grover C. JR.</t>
  </si>
  <si>
    <t>Missick, LaQuandra L.</t>
  </si>
  <si>
    <t>Mister, Joshua E.</t>
  </si>
  <si>
    <t>Mitchell, Alan R.</t>
  </si>
  <si>
    <t>Mitchell, Allen B. Jr.</t>
  </si>
  <si>
    <t>Mitchell, Andrew S.</t>
  </si>
  <si>
    <t>Mitchell, Avery L.</t>
  </si>
  <si>
    <t>Mitchell, David S.</t>
  </si>
  <si>
    <t>Mitchell, Dennis S.</t>
  </si>
  <si>
    <t>Mitchell, Kathleen A.</t>
  </si>
  <si>
    <t>Mitchell, Michael C.</t>
  </si>
  <si>
    <t>Mitchell, Michael F.</t>
  </si>
  <si>
    <t>Mitchell, Patricia A.</t>
  </si>
  <si>
    <t>Mitchell, Patrick W.</t>
  </si>
  <si>
    <t>Mitchell, Sandra L.</t>
  </si>
  <si>
    <t>Mitchum, Ozell Q.</t>
  </si>
  <si>
    <t>Mixon, Sparkle E.</t>
  </si>
  <si>
    <t>Miziorko, Matthias R.</t>
  </si>
  <si>
    <t>Modak, Susan B.</t>
  </si>
  <si>
    <t>Modderman, Joelle M.</t>
  </si>
  <si>
    <t>Modispacher, Christian E.</t>
  </si>
  <si>
    <t>Modjinou, Yao</t>
  </si>
  <si>
    <t>Moe, Christopher M.</t>
  </si>
  <si>
    <t>Moen, Karol G.</t>
  </si>
  <si>
    <t>Moffat, Thokozile</t>
  </si>
  <si>
    <t>Mogel, Cynthia L.</t>
  </si>
  <si>
    <t>Mogos, Tseghe</t>
  </si>
  <si>
    <t>Mogus, Jeremy L.</t>
  </si>
  <si>
    <t>Mohamed, Mohamed A.</t>
  </si>
  <si>
    <t>Mohardt, Neil D.</t>
  </si>
  <si>
    <t>Mohler, Charles I.</t>
  </si>
  <si>
    <t>Molinara, Erika S.</t>
  </si>
  <si>
    <t>Molla, Woldeyohannes</t>
  </si>
  <si>
    <t>Moltrup-Evans, Mary C.</t>
  </si>
  <si>
    <t>Mombay, Laurie A.</t>
  </si>
  <si>
    <t>Momeni, Mousa</t>
  </si>
  <si>
    <t>Monahan, Thomas J.</t>
  </si>
  <si>
    <t>Moncada, Jessica A.</t>
  </si>
  <si>
    <t>Mondelo, Susan A.</t>
  </si>
  <si>
    <t>Mondonedo, Eduardo M.</t>
  </si>
  <si>
    <t>Mondonedo, Michael J.</t>
  </si>
  <si>
    <t>Mongan, Yolanda M.</t>
  </si>
  <si>
    <t>Mongelli, Teresa M.</t>
  </si>
  <si>
    <t>Monroe, Donald B. JR.</t>
  </si>
  <si>
    <t>Monroe, Melodie M.</t>
  </si>
  <si>
    <t>Monroe, Robert M.</t>
  </si>
  <si>
    <t>Monsini, Mark A.</t>
  </si>
  <si>
    <t>Montalvo, Oscar E.</t>
  </si>
  <si>
    <t>Montano, Pamela D.</t>
  </si>
  <si>
    <t>Montano, Wayne A.</t>
  </si>
  <si>
    <t>Montenegro, Marvin</t>
  </si>
  <si>
    <t>Montero-Diaz, Luisa</t>
  </si>
  <si>
    <t>Montes De Oca, Gus E.</t>
  </si>
  <si>
    <t>Montes, Brian F.</t>
  </si>
  <si>
    <t>Montes, Patricia</t>
  </si>
  <si>
    <t>Montgomery, Sidney</t>
  </si>
  <si>
    <t>Montgomery, William D.</t>
  </si>
  <si>
    <t>Montier, Nancy J.</t>
  </si>
  <si>
    <t>Montout, Agustin M.</t>
  </si>
  <si>
    <t>Montoya, Alfredo Y.</t>
  </si>
  <si>
    <t>Montoya, Jose N.</t>
  </si>
  <si>
    <t>Montysko, Dina M.</t>
  </si>
  <si>
    <t>Montysko, Eric R.</t>
  </si>
  <si>
    <t>Monzon-Reynolds, Gabriela</t>
  </si>
  <si>
    <t>Mookkung, Sanit</t>
  </si>
  <si>
    <t>Moon, Ah-Young</t>
  </si>
  <si>
    <t>Moore, Barbara A.</t>
  </si>
  <si>
    <t>Moore, Britney N.</t>
  </si>
  <si>
    <t>Moore, Carroll A.</t>
  </si>
  <si>
    <t>Moore, Christopher W.</t>
  </si>
  <si>
    <t>Energy Management Systems Technician</t>
  </si>
  <si>
    <t>Moore, Daniel M.</t>
  </si>
  <si>
    <t>Moore, Eddie W.</t>
  </si>
  <si>
    <t>Moore, Francis</t>
  </si>
  <si>
    <t>Moore, Jared M.</t>
  </si>
  <si>
    <t>Moore, Kerry F.</t>
  </si>
  <si>
    <t>Moore, Lenny R.</t>
  </si>
  <si>
    <t>Moore, Marcellus T.</t>
  </si>
  <si>
    <t>Moore, Michael L. III.</t>
  </si>
  <si>
    <t>Moore, Paris A.</t>
  </si>
  <si>
    <t>Moore, Patrick D.</t>
  </si>
  <si>
    <t>Moore, Rhoda L.</t>
  </si>
  <si>
    <t>Moore, Roland L.</t>
  </si>
  <si>
    <t>Moore, Ronald L.</t>
  </si>
  <si>
    <t>Moore, Ryan A.</t>
  </si>
  <si>
    <t>Moore, Stephanie Y.</t>
  </si>
  <si>
    <t>Moore, Steven B.</t>
  </si>
  <si>
    <t>Messenger-Clerk</t>
  </si>
  <si>
    <t>Moore, Tenesha M.</t>
  </si>
  <si>
    <t>Moore, Thomas J.</t>
  </si>
  <si>
    <t>Moore, Timothy A.</t>
  </si>
  <si>
    <t>Moore, Victoria M.</t>
  </si>
  <si>
    <t>Moorefield, James T. Jr.</t>
  </si>
  <si>
    <t>Moorer, James D.</t>
  </si>
  <si>
    <t>Mooten, Bernard L.</t>
  </si>
  <si>
    <t>Mora, Sonia E.</t>
  </si>
  <si>
    <t>Morales, Carmen A.</t>
  </si>
  <si>
    <t>Morales, Diana</t>
  </si>
  <si>
    <t>Morales, Hugo</t>
  </si>
  <si>
    <t>Morales, Regina M.</t>
  </si>
  <si>
    <t>Morales-Macedo, Yetlie R.</t>
  </si>
  <si>
    <t>Morales-Vache, Edson A.</t>
  </si>
  <si>
    <t>Moran, Jorge O.</t>
  </si>
  <si>
    <t>Moran, Mark K.</t>
  </si>
  <si>
    <t>Mordecai, Roslyn R.</t>
  </si>
  <si>
    <t>Moreau, Brian K.</t>
  </si>
  <si>
    <t>Moreau, Kenneth J.</t>
  </si>
  <si>
    <t>Moreland, Chad R.</t>
  </si>
  <si>
    <t>Moreland, Courtney J.</t>
  </si>
  <si>
    <t>Moreno, Miguel A.</t>
  </si>
  <si>
    <t>Moreno, Roberto E.</t>
  </si>
  <si>
    <t>Moreta, Lionel</t>
  </si>
  <si>
    <t>Morgan, APublic Relationsil A.</t>
  </si>
  <si>
    <t>Morgan, Benjamin H.</t>
  </si>
  <si>
    <t>Morgan, Catherine</t>
  </si>
  <si>
    <t>Morgan, Everton E.</t>
  </si>
  <si>
    <t>Morgan, Laurie B.</t>
  </si>
  <si>
    <t>Morgan, Maryanne</t>
  </si>
  <si>
    <t>Morgan, Michael B.</t>
  </si>
  <si>
    <t>Morgan, Sherman L. JR.</t>
  </si>
  <si>
    <t>Morgan, Wilbert R. JR.</t>
  </si>
  <si>
    <t>Morillo, Monica C.</t>
  </si>
  <si>
    <t>Moris, Kevin J.</t>
  </si>
  <si>
    <t>Moritz, Susan O.</t>
  </si>
  <si>
    <t>Morland, Janel C.</t>
  </si>
  <si>
    <t>Morley, Jonathan T.</t>
  </si>
  <si>
    <t>Morningstar, Gary A.</t>
  </si>
  <si>
    <t>Morningstar, Sara E.</t>
  </si>
  <si>
    <t>Moroney, Lynn A.</t>
  </si>
  <si>
    <t>Moroney, Robert A.</t>
  </si>
  <si>
    <t>Morris, Dylan C.</t>
  </si>
  <si>
    <t>Morris, Eugene S.</t>
  </si>
  <si>
    <t>Morris, Jared J.</t>
  </si>
  <si>
    <t>Morris, John M.</t>
  </si>
  <si>
    <t>Morris, Justin</t>
  </si>
  <si>
    <t>Morris, Kimberly D.</t>
  </si>
  <si>
    <t>Morris, Pauline A.</t>
  </si>
  <si>
    <t>Morris, Stephen M.</t>
  </si>
  <si>
    <t>Morris, Taman W.</t>
  </si>
  <si>
    <t>Morrison, Andre D.</t>
  </si>
  <si>
    <t>Morrison, Rohan V.</t>
  </si>
  <si>
    <t>Morrissey, Richard L. JR.</t>
  </si>
  <si>
    <t>Morrow, Robert E.</t>
  </si>
  <si>
    <t>Morton, Lawrence B.</t>
  </si>
  <si>
    <t>Morton-Warren, Latashia T.</t>
  </si>
  <si>
    <t>Mosby, Sarah A.</t>
  </si>
  <si>
    <t>Moseley, Nancy T.</t>
  </si>
  <si>
    <t>Mosely, Rickey</t>
  </si>
  <si>
    <t>Moser, Bradley A.</t>
  </si>
  <si>
    <t>Moskal, Christopher G.</t>
  </si>
  <si>
    <t>Moskowitz, Amy S.</t>
  </si>
  <si>
    <t>Mosman, Tyler M.</t>
  </si>
  <si>
    <t>Mosner, Ashley J.</t>
  </si>
  <si>
    <t>Moss, Ligia R.</t>
  </si>
  <si>
    <t>Moss, Renee V.</t>
  </si>
  <si>
    <t>Mota, Genesis R.</t>
  </si>
  <si>
    <t>Motazedi, Ehsan</t>
  </si>
  <si>
    <t>Moua, Michael</t>
  </si>
  <si>
    <t>Moussinga, Eugene F.</t>
  </si>
  <si>
    <t>Mowder, Jeffrey D.</t>
  </si>
  <si>
    <t>Moxley, Christopher C.</t>
  </si>
  <si>
    <t>Moxley, Daniel A.</t>
  </si>
  <si>
    <t>Moxley, Jeffrey E.</t>
  </si>
  <si>
    <t>Moxley, Kelly W.</t>
  </si>
  <si>
    <t>Moya, Cynthia O.</t>
  </si>
  <si>
    <t>Moya, Laura M.</t>
  </si>
  <si>
    <t>Moya-Geber, Daniela M.</t>
  </si>
  <si>
    <t>Moye, Deidre R.</t>
  </si>
  <si>
    <t>Moyer, Lance C.</t>
  </si>
  <si>
    <t>Moyers, Kenneth R.</t>
  </si>
  <si>
    <t>Mrochek, Hanna</t>
  </si>
  <si>
    <t>Mrvos, Samuel A.</t>
  </si>
  <si>
    <t>Mu, Helen Z.</t>
  </si>
  <si>
    <t>Mudalue, Anthony U.</t>
  </si>
  <si>
    <t>Muder, Teresa M.</t>
  </si>
  <si>
    <t>Mueller, Jeffrey L.</t>
  </si>
  <si>
    <t>Mufarrij, John C.</t>
  </si>
  <si>
    <t>Mugambi, Antony M.</t>
  </si>
  <si>
    <t>Muhammad, Charlene M.</t>
  </si>
  <si>
    <t>Muhammad, Kimberly E.</t>
  </si>
  <si>
    <t>Muhammad, Rafiq A.</t>
  </si>
  <si>
    <t>Mukira, Jane</t>
  </si>
  <si>
    <t>Mukuka, Chanda</t>
  </si>
  <si>
    <t>Mulford, Tammy J.</t>
  </si>
  <si>
    <t>Mulinge, Jane K.</t>
  </si>
  <si>
    <t>Mullan, Marilyn M.</t>
  </si>
  <si>
    <t>Mullaney, John R.</t>
  </si>
  <si>
    <t>Mullen, Kenneth E.</t>
  </si>
  <si>
    <t>Mullen, Thomas G.</t>
  </si>
  <si>
    <t>Mullendore, Kelly A.</t>
  </si>
  <si>
    <t>Mullican, Joseph H.</t>
  </si>
  <si>
    <t>Mullican, Sean R.</t>
  </si>
  <si>
    <t>Mullin, Christopher</t>
  </si>
  <si>
    <t>Mullins, Brandon S.</t>
  </si>
  <si>
    <t>Mulloy, Heather</t>
  </si>
  <si>
    <t>Mumford, Anthony E.</t>
  </si>
  <si>
    <t>Mumper, Christopher L.</t>
  </si>
  <si>
    <t>Muna, Mercy Y.</t>
  </si>
  <si>
    <t>Mundy, Matthew R.</t>
  </si>
  <si>
    <t>Mungra, Ryan B.</t>
  </si>
  <si>
    <t>Munoz, Jairo A.</t>
  </si>
  <si>
    <t>Munoz, Nery F.</t>
  </si>
  <si>
    <t>Munoz, Ramona A.</t>
  </si>
  <si>
    <t>Health Clinic Technician</t>
  </si>
  <si>
    <t>Munoz, Tania E.</t>
  </si>
  <si>
    <t>Munoz, Ylda</t>
  </si>
  <si>
    <t>Munzer, Stephen C.</t>
  </si>
  <si>
    <t>Muollo, Peter J.</t>
  </si>
  <si>
    <t>Muollo, Tod M.</t>
  </si>
  <si>
    <t>Mupanduki, Shilah</t>
  </si>
  <si>
    <t>Murabito, Michael J.</t>
  </si>
  <si>
    <t>Murdock, Laura M.</t>
  </si>
  <si>
    <t>Murdock, Michael S.</t>
  </si>
  <si>
    <t>Murga, Frank E. III.</t>
  </si>
  <si>
    <t>Murphy, Brandon W.</t>
  </si>
  <si>
    <t>Murphy, Ellis M.</t>
  </si>
  <si>
    <t>Murphy, Joseph P.</t>
  </si>
  <si>
    <t>Murphy, Michael D.</t>
  </si>
  <si>
    <t>Murphy, Michael F. Jr..</t>
  </si>
  <si>
    <t>Murphy, Michael J.</t>
  </si>
  <si>
    <t>Murphy, Ruth</t>
  </si>
  <si>
    <t>Murphy, Sean T.</t>
  </si>
  <si>
    <t>Murphy, Shannon C.</t>
  </si>
  <si>
    <t>Murray, Christopher M.</t>
  </si>
  <si>
    <t>Murray, Kirk B.</t>
  </si>
  <si>
    <t>Murray, Larry A.</t>
  </si>
  <si>
    <t>Murray, Ronald L. JR..</t>
  </si>
  <si>
    <t>Murry, Sylvia P.</t>
  </si>
  <si>
    <t>Murtland, Sheila C.</t>
  </si>
  <si>
    <t>Muse, Sheri S.</t>
  </si>
  <si>
    <t>Musgrave, Jean M.</t>
  </si>
  <si>
    <t>Musgrove, Thomas W. JR.</t>
  </si>
  <si>
    <t>Musico, William J.</t>
  </si>
  <si>
    <t>Mussman, Michael H.</t>
  </si>
  <si>
    <t>Mustafa, Hemal</t>
  </si>
  <si>
    <t>Muste, George</t>
  </si>
  <si>
    <t>Musyaju, Sudeep</t>
  </si>
  <si>
    <t>Mutamba, Mupeyi N.</t>
  </si>
  <si>
    <t>Mutschler, Justin R.</t>
  </si>
  <si>
    <t>Myers, Alan K.</t>
  </si>
  <si>
    <t>Myers, Angelia M.</t>
  </si>
  <si>
    <t>Myers, Anthony O.</t>
  </si>
  <si>
    <t>Myers, Christopher L.</t>
  </si>
  <si>
    <t>Myers, Delores M.</t>
  </si>
  <si>
    <t>Myers, George L.</t>
  </si>
  <si>
    <t>Myers, Gregory L.</t>
  </si>
  <si>
    <t>Myers, Jeffrey A.</t>
  </si>
  <si>
    <t>Myers, Laura W.</t>
  </si>
  <si>
    <t>Myers, Nick A.</t>
  </si>
  <si>
    <t>Myers, Scott S.</t>
  </si>
  <si>
    <t>Myers, Walter E.</t>
  </si>
  <si>
    <t>Myers, Wan Y.</t>
  </si>
  <si>
    <t>Myles, Jaleesa D.</t>
  </si>
  <si>
    <t>Myrick, Mark W.</t>
  </si>
  <si>
    <t>Nabinett, Michael O.</t>
  </si>
  <si>
    <t>Nachman, Lisa J.</t>
  </si>
  <si>
    <t>Naciff, Liliana R.</t>
  </si>
  <si>
    <t>Nadjmabadi, Massoud</t>
  </si>
  <si>
    <t>Nadjmabadi, Said</t>
  </si>
  <si>
    <t>Naff, Keith P.</t>
  </si>
  <si>
    <t>Nagaraj, Mysore N.</t>
  </si>
  <si>
    <t>Nagy, Christopher P.</t>
  </si>
  <si>
    <t>Naibert, Eric Z.</t>
  </si>
  <si>
    <t>Najarro, Jose D.</t>
  </si>
  <si>
    <t>Naji, Ahmed S.</t>
  </si>
  <si>
    <t>Najjar, Jeremy M.</t>
  </si>
  <si>
    <t>Nakashian, Zepur N.</t>
  </si>
  <si>
    <t>Nance, Christopher</t>
  </si>
  <si>
    <t>Naoui, Abdellah</t>
  </si>
  <si>
    <t>Naoui, Achraf</t>
  </si>
  <si>
    <t>Napier, Todd M.</t>
  </si>
  <si>
    <t>Narang, Jitendra M.</t>
  </si>
  <si>
    <t>Narang, Karuna</t>
  </si>
  <si>
    <t>Naranjo, Maria-Consuelo</t>
  </si>
  <si>
    <t>Naranjo-Cano, Andres I.</t>
  </si>
  <si>
    <t>Nartey, Innocent D.</t>
  </si>
  <si>
    <t>Narvaez, Rubiela O.</t>
  </si>
  <si>
    <t>Nash, Alinda</t>
  </si>
  <si>
    <t>Nash, Kyle S.</t>
  </si>
  <si>
    <t>Nash, Larissa M.</t>
  </si>
  <si>
    <t>Nasoff, Lisa M.</t>
  </si>
  <si>
    <t>Natali, Eileen D.</t>
  </si>
  <si>
    <t>Nathan, Ruth A.</t>
  </si>
  <si>
    <t>Natoli, Barbara J.</t>
  </si>
  <si>
    <t>Natoli, James A.</t>
  </si>
  <si>
    <t>Naugle, Cynthia L.</t>
  </si>
  <si>
    <t>Naugle, William J.</t>
  </si>
  <si>
    <t>Nault, Jeanette M.</t>
  </si>
  <si>
    <t>Nauman, Mark C.</t>
  </si>
  <si>
    <t>Navarro, Manuel A.</t>
  </si>
  <si>
    <t>Navarro, Manuel R.</t>
  </si>
  <si>
    <t>Navarro, Nancy</t>
  </si>
  <si>
    <t>Nave, Brian J.</t>
  </si>
  <si>
    <t>Navidi, Lisa Z.</t>
  </si>
  <si>
    <t>Nazarian, Tanya J.</t>
  </si>
  <si>
    <t>Ndeutchoua, Rock S.</t>
  </si>
  <si>
    <t>Ndi, Daniel K.</t>
  </si>
  <si>
    <t>Ndumbalo, Frank R.</t>
  </si>
  <si>
    <t>Ndze Chi, Patrick</t>
  </si>
  <si>
    <t>Neafseykratz, Susan A.</t>
  </si>
  <si>
    <t>Neal, Paul T.</t>
  </si>
  <si>
    <t>Neal, Rebecca L.</t>
  </si>
  <si>
    <t>Nedrick, Rashida S.</t>
  </si>
  <si>
    <t>Neher, George B.</t>
  </si>
  <si>
    <t>Neidhart, Christopher M.</t>
  </si>
  <si>
    <t>Neil, Makeda</t>
  </si>
  <si>
    <t>Nelson, Antoinette D.</t>
  </si>
  <si>
    <t>Nelson, Antonio D.</t>
  </si>
  <si>
    <t>Nelson, Beau P.</t>
  </si>
  <si>
    <t>Nelson, Brenton J. Jr..</t>
  </si>
  <si>
    <t>Nelson, Elizabeth O.</t>
  </si>
  <si>
    <t>Nelson, Guy M.</t>
  </si>
  <si>
    <t>Nelson, Iris G.</t>
  </si>
  <si>
    <t>Nelson, Jonah L.</t>
  </si>
  <si>
    <t>Nelson, Katrina L.</t>
  </si>
  <si>
    <t>Nelson, Kevin A.</t>
  </si>
  <si>
    <t>Nelson, Mark S.</t>
  </si>
  <si>
    <t>Nelson, Michael E. JR.</t>
  </si>
  <si>
    <t>Nelson, Michael T.</t>
  </si>
  <si>
    <t>Nelson, Norman</t>
  </si>
  <si>
    <t>Nelson, Paul J. III.</t>
  </si>
  <si>
    <t>Nelson, Racy A.</t>
  </si>
  <si>
    <t>Nelson, Tiffany E.</t>
  </si>
  <si>
    <t>Nelson, Tionn A.</t>
  </si>
  <si>
    <t>Nemani, Venu G.</t>
  </si>
  <si>
    <t>Nembhard, Richon M.</t>
  </si>
  <si>
    <t>Nerantzis, Periklis</t>
  </si>
  <si>
    <t>Nero, Kenneth E.</t>
  </si>
  <si>
    <t>Nero, Koren T.</t>
  </si>
  <si>
    <t>Nesbitt, Brian J.</t>
  </si>
  <si>
    <t>Nesselt, Beth Anne</t>
  </si>
  <si>
    <t>Nesselt, Michael I.</t>
  </si>
  <si>
    <t>Nestorovic, Gradimir</t>
  </si>
  <si>
    <t>Netta, Angela J.</t>
  </si>
  <si>
    <t>Neubauer, Steven M.</t>
  </si>
  <si>
    <t>Neufville, Sonetta A.</t>
  </si>
  <si>
    <t>Neupane, Khilendra M.</t>
  </si>
  <si>
    <t>Nevin, Kathleen R.</t>
  </si>
  <si>
    <t>Newman, David J.</t>
  </si>
  <si>
    <t>Newman, Gisele M.</t>
  </si>
  <si>
    <t>Newman, John W.</t>
  </si>
  <si>
    <t>Newman, Nicholas G.</t>
  </si>
  <si>
    <t>Newnam, Maurice E. IV.</t>
  </si>
  <si>
    <t>Newton, Margaret A.</t>
  </si>
  <si>
    <t>Ney, Kirk</t>
  </si>
  <si>
    <t>Ngabo, Rita K.</t>
  </si>
  <si>
    <t>Ngang, Richard N.</t>
  </si>
  <si>
    <t>Ngang, Thadeus</t>
  </si>
  <si>
    <t>Nguelie, Ruphin</t>
  </si>
  <si>
    <t>Nguyen, Hanh T.</t>
  </si>
  <si>
    <t>Nguyen, Kevin T.</t>
  </si>
  <si>
    <t>Nguyen, Kim T.</t>
  </si>
  <si>
    <t>Nguyen, Michael N.</t>
  </si>
  <si>
    <t>Nguyen, Nguyet-Thu T.</t>
  </si>
  <si>
    <t>Nguyen, Teresa T.</t>
  </si>
  <si>
    <t>Nguyen, Thanh N.</t>
  </si>
  <si>
    <t>Nguyen-Vu, Diane V.</t>
  </si>
  <si>
    <t>Ni, Helen</t>
  </si>
  <si>
    <t>Nibber, Savita K.</t>
  </si>
  <si>
    <t>Niblock, David K.</t>
  </si>
  <si>
    <t>Nice, Matthew L.</t>
  </si>
  <si>
    <t>Nicholas, Jamald F.</t>
  </si>
  <si>
    <t>Nicholas, Jerome A.</t>
  </si>
  <si>
    <t>Nichols, Adam C.</t>
  </si>
  <si>
    <t>Nichols, Deborah F.</t>
  </si>
  <si>
    <t>Nichols, Donald W. JR..</t>
  </si>
  <si>
    <t>Nichols, Earl B.</t>
  </si>
  <si>
    <t>Nichols, James G.</t>
  </si>
  <si>
    <t>Nichols, Laura J.</t>
  </si>
  <si>
    <t>Nicholson, Bradley D.</t>
  </si>
  <si>
    <t>Nicholson, Malvin JR.</t>
  </si>
  <si>
    <t>Nicol, Dulphine G.</t>
  </si>
  <si>
    <t>Nicol, Wachuku T.</t>
  </si>
  <si>
    <t>Nicolai, Carlos A.</t>
  </si>
  <si>
    <t>Nieves, Michael J.</t>
  </si>
  <si>
    <t>Nigatu, Brook Y.</t>
  </si>
  <si>
    <t>Nightengale, Jodi M.</t>
  </si>
  <si>
    <t>Nightingale, Joanne R.</t>
  </si>
  <si>
    <t>Njoku, Martins</t>
  </si>
  <si>
    <t>Nkamdjeu, Hortense F.</t>
  </si>
  <si>
    <t>Nkangnia, Theophile H.</t>
  </si>
  <si>
    <t>N'Kodia, Yves-Didier F.</t>
  </si>
  <si>
    <t>Noble, Donald B.</t>
  </si>
  <si>
    <t>Noble, Rusty L.</t>
  </si>
  <si>
    <t>Nobrega, June Ann A.</t>
  </si>
  <si>
    <t>Nocket, Tammy F.</t>
  </si>
  <si>
    <t>Noe, Francis C.</t>
  </si>
  <si>
    <t>Noel, J. L. III.</t>
  </si>
  <si>
    <t>Noel, Sherbert R.</t>
  </si>
  <si>
    <t>Noel-Nosbaum, Jeffrey</t>
  </si>
  <si>
    <t>Nokes, Michael D.</t>
  </si>
  <si>
    <t>Nolan, Claudia G.</t>
  </si>
  <si>
    <t>Nolan, Troy D.</t>
  </si>
  <si>
    <t>Nolin, Melissa N.</t>
  </si>
  <si>
    <t>Noman, Mohamed A.</t>
  </si>
  <si>
    <t>Nono Ketchouang, Ehud</t>
  </si>
  <si>
    <t>Norcio, Sharon R.</t>
  </si>
  <si>
    <t>Nordan, Lewis</t>
  </si>
  <si>
    <t>Nordin, Jennifer A.</t>
  </si>
  <si>
    <t>Nordmeyer, Nichole M.</t>
  </si>
  <si>
    <t>Norman, Eglan G.</t>
  </si>
  <si>
    <t>Norman, Vincent A.</t>
  </si>
  <si>
    <t>Normand, Eileen D.</t>
  </si>
  <si>
    <t>Norment, Julian D.</t>
  </si>
  <si>
    <t>Norris, Deborah D.</t>
  </si>
  <si>
    <t>Norris, Mark E.</t>
  </si>
  <si>
    <t>Norris, Robert W.</t>
  </si>
  <si>
    <t>Northern, Paula W.</t>
  </si>
  <si>
    <t>Norton, Joseph J.</t>
  </si>
  <si>
    <t>Norwood, Trantino B.</t>
  </si>
  <si>
    <t>Nosbisch, Nicholas A.</t>
  </si>
  <si>
    <t>Noshafagh, Sara D.</t>
  </si>
  <si>
    <t>Nottingham, Jamie</t>
  </si>
  <si>
    <t>Nottingham, Samuel F.</t>
  </si>
  <si>
    <t>Nover, Lynn J.</t>
  </si>
  <si>
    <t>Novoa, Mauricio O.</t>
  </si>
  <si>
    <t>Ntitebem, Henry A.</t>
  </si>
  <si>
    <t>Nuccio, Heidi J.</t>
  </si>
  <si>
    <t>Nugent, Karen L.</t>
  </si>
  <si>
    <t>Null, Catherine R.</t>
  </si>
  <si>
    <t>Numbers, Douglas</t>
  </si>
  <si>
    <t>Nunez, Andrea H.</t>
  </si>
  <si>
    <t>Nunley, Justin T.</t>
  </si>
  <si>
    <t>Nurhussein, Edris R.</t>
  </si>
  <si>
    <t>Nurmi, Joy L.</t>
  </si>
  <si>
    <t>Nusser, Lynda J.</t>
  </si>
  <si>
    <t>Nutley, Ryan D.</t>
  </si>
  <si>
    <t>Nuwokpe, Kodjo E.</t>
  </si>
  <si>
    <t>Nuzzo, Alessandro</t>
  </si>
  <si>
    <t>Nwakaihe, Victor C.</t>
  </si>
  <si>
    <t>Nwe, Cherry A.</t>
  </si>
  <si>
    <t>Nwelih-Cole, Joan T.</t>
  </si>
  <si>
    <t>Nwelih-Wilson, Kate</t>
  </si>
  <si>
    <t>Nwosa, Solomon O.</t>
  </si>
  <si>
    <t>Nyce, Jayne A.</t>
  </si>
  <si>
    <t>Nyein, Bo W.</t>
  </si>
  <si>
    <t>Nzuwah, Rita A.</t>
  </si>
  <si>
    <t>Oaga, Geoffrey O.</t>
  </si>
  <si>
    <t>Oakley, Jason S.</t>
  </si>
  <si>
    <t>Oaks, Willie J.</t>
  </si>
  <si>
    <t>Oates, Avodon L.</t>
  </si>
  <si>
    <t>Obando Rodriguez, Mario A.</t>
  </si>
  <si>
    <t>Obando, Sarah</t>
  </si>
  <si>
    <t>O'Banner, William</t>
  </si>
  <si>
    <t>Oberc, Demetries X.</t>
  </si>
  <si>
    <t>Obineme, Ngozi H.</t>
  </si>
  <si>
    <t>O'Brien, Joan</t>
  </si>
  <si>
    <t>O'Brien, John J.</t>
  </si>
  <si>
    <t>O'Brien, John P.</t>
  </si>
  <si>
    <t>O'Brien, Lori J.</t>
  </si>
  <si>
    <t>O'Brien, Mary C.</t>
  </si>
  <si>
    <t>O'Brien, Stephen M.</t>
  </si>
  <si>
    <t>Obuekwe, Anthony C.</t>
  </si>
  <si>
    <t>O'Callaghan, Patricia A.</t>
  </si>
  <si>
    <t>Ochall, Kevin W.</t>
  </si>
  <si>
    <t>Ochoa, Concepcion</t>
  </si>
  <si>
    <t>Ocker, David L.</t>
  </si>
  <si>
    <t>Oclery, Rita J.</t>
  </si>
  <si>
    <t>O'Connor, Brian M.</t>
  </si>
  <si>
    <t>O'Connor, Christopher M.</t>
  </si>
  <si>
    <t>O'Connor, Kathryn T.</t>
  </si>
  <si>
    <t>O'Connor, Sheilah</t>
  </si>
  <si>
    <t>O'Dell, Michael A.</t>
  </si>
  <si>
    <t>Oden, Jerome W.</t>
  </si>
  <si>
    <t>Odick, Peggy R.</t>
  </si>
  <si>
    <t>Odom, William M.</t>
  </si>
  <si>
    <t>O'Donell, Jean M.</t>
  </si>
  <si>
    <t>O'Donnell, James J.</t>
  </si>
  <si>
    <t>O'Donnell, John J.</t>
  </si>
  <si>
    <t>O'Donnell, Michael F.</t>
  </si>
  <si>
    <t>O'Donnell, Sean M.</t>
  </si>
  <si>
    <t>Odotei, Lawrence M.</t>
  </si>
  <si>
    <t>Oelschlaeger, Helen D.</t>
  </si>
  <si>
    <t>Offutt, Clifton C. JR.</t>
  </si>
  <si>
    <t>Offutt, Gregory M.</t>
  </si>
  <si>
    <t>Offutt, Selina D.</t>
  </si>
  <si>
    <t>Ofoegbu, Donatus O.</t>
  </si>
  <si>
    <t>Ogbodo, Yemisi M.</t>
  </si>
  <si>
    <t>Ogbuokiri, La-Shan</t>
  </si>
  <si>
    <t>Ogedengbe, Peter I.</t>
  </si>
  <si>
    <t>Oglesby, Kimonti A.</t>
  </si>
  <si>
    <t>O'Gorman, John P.</t>
  </si>
  <si>
    <t>Ogren, Daniel C.</t>
  </si>
  <si>
    <t>Ogrin, Sarah E.</t>
  </si>
  <si>
    <t>Ogunba, Felix O.</t>
  </si>
  <si>
    <t>Ogunleye, Felix A.</t>
  </si>
  <si>
    <t>O'Gwin, Carla R.</t>
  </si>
  <si>
    <t>O'Gwin, Timothy J.</t>
  </si>
  <si>
    <t>Oh, Linda P.</t>
  </si>
  <si>
    <t>Oh, Saeyin</t>
  </si>
  <si>
    <t>Ohl, Adam C.</t>
  </si>
  <si>
    <t>Oji, Samuel O.</t>
  </si>
  <si>
    <t>Ojo, Moyosore O.</t>
  </si>
  <si>
    <t>Ojukwu, Chizomam L.</t>
  </si>
  <si>
    <t>Ojuri, Adebanjo O.</t>
  </si>
  <si>
    <t>Ojwang, Hellen A.</t>
  </si>
  <si>
    <t>Okano, Robert</t>
  </si>
  <si>
    <t>Okeiyi, Bright C.</t>
  </si>
  <si>
    <t>Okoye, Innocent I.</t>
  </si>
  <si>
    <t>Okpara-Eleonu, Eberechi E.</t>
  </si>
  <si>
    <t>Olaciregui, Andres D.</t>
  </si>
  <si>
    <t>Oladapo, Aizat S.</t>
  </si>
  <si>
    <t>Olaitan, Afissou</t>
  </si>
  <si>
    <t>Oland, Kelly M.</t>
  </si>
  <si>
    <t>Olcott, John H. III.</t>
  </si>
  <si>
    <t>Olden, John III.</t>
  </si>
  <si>
    <t>Olds, Geoff R.</t>
  </si>
  <si>
    <t>O'leary, Ashley R.</t>
  </si>
  <si>
    <t>O'Leary, Kenneth R.</t>
  </si>
  <si>
    <t>O'leary, Shelby N.</t>
  </si>
  <si>
    <t>Olenchalk, Dennis</t>
  </si>
  <si>
    <t>O'Liddy, Martha C.</t>
  </si>
  <si>
    <t>Olin, William P.</t>
  </si>
  <si>
    <t>Olisa, Nwanyinma I.</t>
  </si>
  <si>
    <t>Oliver, Bobbie J.</t>
  </si>
  <si>
    <t>Oliver, Clark R.</t>
  </si>
  <si>
    <t>Oliver, Melissa L.</t>
  </si>
  <si>
    <t>Oliver, Robert T.</t>
  </si>
  <si>
    <t>Oliver, William H. JR..</t>
  </si>
  <si>
    <t>Oliver, William L. III.</t>
  </si>
  <si>
    <t>Olivetti, Philip L.</t>
  </si>
  <si>
    <t>Olivos, Guillermo</t>
  </si>
  <si>
    <t>Olmsted, Kelly K.</t>
  </si>
  <si>
    <t>Olojo, Aderonke B.</t>
  </si>
  <si>
    <t>Olojo, Tokunbo O.</t>
  </si>
  <si>
    <t>Olson, Loren A.</t>
  </si>
  <si>
    <t>Olthof, David S.</t>
  </si>
  <si>
    <t>O'Malley, Stephen M.</t>
  </si>
  <si>
    <t>Omid, Murid</t>
  </si>
  <si>
    <t>Omidvar, Hamid T.</t>
  </si>
  <si>
    <t>Onderko, Joseph J. JR..</t>
  </si>
  <si>
    <t>Ondrejko, Marc A.</t>
  </si>
  <si>
    <t>Oneda-Brown, Mary</t>
  </si>
  <si>
    <t>O'Neil, Michael.</t>
  </si>
  <si>
    <t>Oni, Michael D.</t>
  </si>
  <si>
    <t>Onley, Cassandra L.</t>
  </si>
  <si>
    <t>Onorio, Robert-Michael D.</t>
  </si>
  <si>
    <t>Onyemaechi, Uzoma</t>
  </si>
  <si>
    <t>Opare-Ababio, Comfort</t>
  </si>
  <si>
    <t>Opoku, Thelma</t>
  </si>
  <si>
    <t>Opsasnick, Mark A.</t>
  </si>
  <si>
    <t>Ord, Joel A.</t>
  </si>
  <si>
    <t>Ordonez, Amy P.</t>
  </si>
  <si>
    <t>Orlin, Glenn S.</t>
  </si>
  <si>
    <t>Orlina, Marisol A.</t>
  </si>
  <si>
    <t>Orlosky, Corey B.</t>
  </si>
  <si>
    <t>Ormsby, Eli S.</t>
  </si>
  <si>
    <t>Ormsby, Oneil H.</t>
  </si>
  <si>
    <t>Orndorff, William E.</t>
  </si>
  <si>
    <t>Orner, Robert C.</t>
  </si>
  <si>
    <t>O'Rourke, James B.</t>
  </si>
  <si>
    <t>O'Rourke, Patrick M. Jr.</t>
  </si>
  <si>
    <t>Orr, Douglas III.</t>
  </si>
  <si>
    <t>Orr, Gina L.</t>
  </si>
  <si>
    <t>Orr, Nancie G.</t>
  </si>
  <si>
    <t>Orr, Sheryl M.</t>
  </si>
  <si>
    <t>Orsini, Courtney S.</t>
  </si>
  <si>
    <t>Orsini, Sally A.</t>
  </si>
  <si>
    <t>Ortega-Lohmeyer, Elizabeth</t>
  </si>
  <si>
    <t>Ortellado, Raul</t>
  </si>
  <si>
    <t>Ortelli, Ximena</t>
  </si>
  <si>
    <t>Orth, Dana C.</t>
  </si>
  <si>
    <t>Ortiz Neustrup, Monica S.</t>
  </si>
  <si>
    <t>Ortiz, Luis A.</t>
  </si>
  <si>
    <t>Ortiz, Viviana A.</t>
  </si>
  <si>
    <t>Ortiz-Cruz, Nelson</t>
  </si>
  <si>
    <t>Osae, Ebenezer A.</t>
  </si>
  <si>
    <t>Osazuwa, Mercy I.</t>
  </si>
  <si>
    <t>Osborn, Todd F.</t>
  </si>
  <si>
    <t>Osborne, Jacqueline R.</t>
  </si>
  <si>
    <t>Osborne, James H.</t>
  </si>
  <si>
    <t>Osborne, Matthew J.</t>
  </si>
  <si>
    <t>Osborne, Robert T.</t>
  </si>
  <si>
    <t>Osei-boateng, Dinah</t>
  </si>
  <si>
    <t>Oseni, Alli O.</t>
  </si>
  <si>
    <t>Osgood, Patricia N.</t>
  </si>
  <si>
    <t>Oshagbemi, Michael</t>
  </si>
  <si>
    <t>Osinubi, Oladipupo S.</t>
  </si>
  <si>
    <t>Oskin, Dwight D.</t>
  </si>
  <si>
    <t>Osorio, Leucadia L.</t>
  </si>
  <si>
    <t>Ossont, Gregory</t>
  </si>
  <si>
    <t>O'Steen, Megan E.</t>
  </si>
  <si>
    <t>Veterinary Assistant</t>
  </si>
  <si>
    <t>Oteng, Joana Y.</t>
  </si>
  <si>
    <t>Otillio, Alan P.</t>
  </si>
  <si>
    <t>Outlaw, Kalib J.</t>
  </si>
  <si>
    <t>Ouyang, Hui</t>
  </si>
  <si>
    <t>Oves, Christopher J.</t>
  </si>
  <si>
    <t>Oviedo, Frances M.</t>
  </si>
  <si>
    <t>Owen, Ann Carolina C.</t>
  </si>
  <si>
    <t>Owen, Dennis</t>
  </si>
  <si>
    <t>Owens, Brittany L.</t>
  </si>
  <si>
    <t>Owens, David C.</t>
  </si>
  <si>
    <t>Owens, David P.</t>
  </si>
  <si>
    <t>Owens, Knox E.</t>
  </si>
  <si>
    <t>Owens, Pamalee T.</t>
  </si>
  <si>
    <t>Owens, Wesley C.</t>
  </si>
  <si>
    <t>Owens, Wilson C.</t>
  </si>
  <si>
    <t>Owolabi, Olugbemiga O.</t>
  </si>
  <si>
    <t>Oyarzo, Kevin</t>
  </si>
  <si>
    <t>Oyekanmi, Olukunle A.</t>
  </si>
  <si>
    <t>Pace, Edward N.</t>
  </si>
  <si>
    <t>Pacheco, Auxiliadora</t>
  </si>
  <si>
    <t>Pacheco, Jacqueline R.</t>
  </si>
  <si>
    <t>Pachtman, Robin</t>
  </si>
  <si>
    <t>Pacyga, Piotr</t>
  </si>
  <si>
    <t>Paden, Edward E. JR.</t>
  </si>
  <si>
    <t>Padgett, Forrest D.</t>
  </si>
  <si>
    <t>Padison, Eliot S.</t>
  </si>
  <si>
    <t>Pagan, Raymond J.</t>
  </si>
  <si>
    <t>Paganini, Maria</t>
  </si>
  <si>
    <t>Page, Athena C.</t>
  </si>
  <si>
    <t>Page, Joy R.</t>
  </si>
  <si>
    <t>Paglianete, James J.</t>
  </si>
  <si>
    <t>Pagonis, Gregory J.</t>
  </si>
  <si>
    <t>Paige, Catherine A.</t>
  </si>
  <si>
    <t>Paige, Glenn M.</t>
  </si>
  <si>
    <t>Paige, Robert J. JR..</t>
  </si>
  <si>
    <t>Paiz, Ana S.</t>
  </si>
  <si>
    <t>Pak, Joshua J.</t>
  </si>
  <si>
    <t>Pak, Justice l.</t>
  </si>
  <si>
    <t>Pak, Kye S.</t>
  </si>
  <si>
    <t>Palacios, Claudia L.</t>
  </si>
  <si>
    <t>Palencia, Ingrid L.</t>
  </si>
  <si>
    <t>Pallas, Edward E.</t>
  </si>
  <si>
    <t>Pallas, Louvenna L.</t>
  </si>
  <si>
    <t>Palle, Bernard M.</t>
  </si>
  <si>
    <t>Pallominy, Boris F.</t>
  </si>
  <si>
    <t>Palma, Hernan E.</t>
  </si>
  <si>
    <t>Palmeiro, Noelia M.</t>
  </si>
  <si>
    <t>Palmer, Chad D.</t>
  </si>
  <si>
    <t>Palmer, Kristie D.</t>
  </si>
  <si>
    <t>Palmer, Rhonda</t>
  </si>
  <si>
    <t>Palmer, Thomas J.</t>
  </si>
  <si>
    <t>Palmeter, Stephen W. Jr.</t>
  </si>
  <si>
    <t>Palmisano, James K. II.</t>
  </si>
  <si>
    <t>Palomino, Patricia V.</t>
  </si>
  <si>
    <t>Human Capital Oracle Analyst</t>
  </si>
  <si>
    <t>Paluti, Erica L.</t>
  </si>
  <si>
    <t>Panagoulis, Linda M.</t>
  </si>
  <si>
    <t>Pancholi, Jitendra N.</t>
  </si>
  <si>
    <t>Pancurak, Kathleen M.</t>
  </si>
  <si>
    <t>Panda, Comfort K.</t>
  </si>
  <si>
    <t>Pandya, Sunil S.</t>
  </si>
  <si>
    <t>Panetti, John T.</t>
  </si>
  <si>
    <t>Panetti, Patricia A.</t>
  </si>
  <si>
    <t>Paniagua, Juan C.</t>
  </si>
  <si>
    <t>Panjshiri, Atiqullah</t>
  </si>
  <si>
    <t>Panopoulos, Adamantia</t>
  </si>
  <si>
    <t>Paoli, Pasquale A.</t>
  </si>
  <si>
    <t>Paolucci, Rachel M.</t>
  </si>
  <si>
    <t>Pappachan, Shoge</t>
  </si>
  <si>
    <t>Paquette, Roselle M.</t>
  </si>
  <si>
    <t>Paradise, Mary A.</t>
  </si>
  <si>
    <t>Paradise, Patrick J.</t>
  </si>
  <si>
    <t>Paredes, Oscar W. Jr..</t>
  </si>
  <si>
    <t>Parent, Michael J.</t>
  </si>
  <si>
    <t>Parga, Luis E.</t>
  </si>
  <si>
    <t>Parisi, Rosetta M.</t>
  </si>
  <si>
    <t>Park, Rebecca S.</t>
  </si>
  <si>
    <t>Parker, Brian B.</t>
  </si>
  <si>
    <t>Parker, Brian P.</t>
  </si>
  <si>
    <t>Parker, Calvin</t>
  </si>
  <si>
    <t>Parker, Elaine M.</t>
  </si>
  <si>
    <t>Parker, Justin M.</t>
  </si>
  <si>
    <t>Parker, Kathleen E.</t>
  </si>
  <si>
    <t>Parker, Kevin M.</t>
  </si>
  <si>
    <t>Parker, Mara M.</t>
  </si>
  <si>
    <t>Parker, Michael A.</t>
  </si>
  <si>
    <t>Parker, Pamela P.</t>
  </si>
  <si>
    <t>Parker, Patricia A.</t>
  </si>
  <si>
    <t>Parker, Taleah A.</t>
  </si>
  <si>
    <t>Parkerloan, Willie E.</t>
  </si>
  <si>
    <t>Parks, James V.</t>
  </si>
  <si>
    <t>Parks, Nathaniel T.</t>
  </si>
  <si>
    <t>Parks, Nickolas W.</t>
  </si>
  <si>
    <t>Parks, Seth R.</t>
  </si>
  <si>
    <t>Parmelee, Karen L.</t>
  </si>
  <si>
    <t>Parodi, Andrea V.</t>
  </si>
  <si>
    <t>Parodi, Sophia V.</t>
  </si>
  <si>
    <t>Parr, Geoffrey A.</t>
  </si>
  <si>
    <t>Parr, Travis</t>
  </si>
  <si>
    <t>Parreco, Denise A.</t>
  </si>
  <si>
    <t>Parris, Carol R.</t>
  </si>
  <si>
    <t>Parrish, Elizabeth M.</t>
  </si>
  <si>
    <t>Parsly, John W.</t>
  </si>
  <si>
    <t>Parsons, David A.</t>
  </si>
  <si>
    <t>Parsons, Michelle K.</t>
  </si>
  <si>
    <t>Parton, Craig E.</t>
  </si>
  <si>
    <t>Pasard, Thomas C.</t>
  </si>
  <si>
    <t>Pascali, Steven J.</t>
  </si>
  <si>
    <t>Pascual, Paul</t>
  </si>
  <si>
    <t>Pastor, Dale M.</t>
  </si>
  <si>
    <t>Pastor, Paulino C.</t>
  </si>
  <si>
    <t>Patapis, Alexander I.</t>
  </si>
  <si>
    <t>Pate, Dana G.</t>
  </si>
  <si>
    <t>Patel, Bharat A.</t>
  </si>
  <si>
    <t>Patel, Bharat B.</t>
  </si>
  <si>
    <t>Patel, Bhaskar K.</t>
  </si>
  <si>
    <t>Patel, Public Relationsamod B.</t>
  </si>
  <si>
    <t>Patel, Sanketkumar M.</t>
  </si>
  <si>
    <t>Patel, Suresh P.</t>
  </si>
  <si>
    <t>Patelunas, Robert L.</t>
  </si>
  <si>
    <t>Patil, Dinesh R.</t>
  </si>
  <si>
    <t>Patil, Joy B.</t>
  </si>
  <si>
    <t>Patrick, Brandon C.</t>
  </si>
  <si>
    <t>Patrick, John A.</t>
  </si>
  <si>
    <t>Patrick, Nicholas J.</t>
  </si>
  <si>
    <t>Patterson, Branden M.</t>
  </si>
  <si>
    <t>Patterson, D'Tanyon L.</t>
  </si>
  <si>
    <t>Patterson, Kendall B.</t>
  </si>
  <si>
    <t>Patterson, Kevin W.</t>
  </si>
  <si>
    <t>Patterson, Russell W. Jr..</t>
  </si>
  <si>
    <t>Patterson, Sean R.</t>
  </si>
  <si>
    <t>Patton, Tori</t>
  </si>
  <si>
    <t>Paugh, David R.</t>
  </si>
  <si>
    <t>Paul, Jacky</t>
  </si>
  <si>
    <t>Paul, Michael W.</t>
  </si>
  <si>
    <t>Paul, Regina</t>
  </si>
  <si>
    <t>Paules, Todd M.</t>
  </si>
  <si>
    <t>Pauley, Nathaniel S.</t>
  </si>
  <si>
    <t>Paulino, Solanyi</t>
  </si>
  <si>
    <t>Paulino, Stephanie C.</t>
  </si>
  <si>
    <t>Paulk, Michael G.</t>
  </si>
  <si>
    <t>Pavelka, Joseph E.</t>
  </si>
  <si>
    <t>Payne, Alessandra J.</t>
  </si>
  <si>
    <t>Payne, Anitra D.</t>
  </si>
  <si>
    <t>Payne, Anthony T.</t>
  </si>
  <si>
    <t>Payne, Arron</t>
  </si>
  <si>
    <t>Payne, Barbara S.</t>
  </si>
  <si>
    <t>Payne, Brittany L.</t>
  </si>
  <si>
    <t>Payne, John E.</t>
  </si>
  <si>
    <t>Payne, Latitia S.</t>
  </si>
  <si>
    <t>Payne, Ryan M.</t>
  </si>
  <si>
    <t>Payne, Sean O.</t>
  </si>
  <si>
    <t>Paz, Lina P.</t>
  </si>
  <si>
    <t>Pazos, David</t>
  </si>
  <si>
    <t>Peace, Meredith E.</t>
  </si>
  <si>
    <t>Peacock, William J.</t>
  </si>
  <si>
    <t>Peake, Adam M.</t>
  </si>
  <si>
    <t>Peake, Michael G.</t>
  </si>
  <si>
    <t>Pearsall, David L.</t>
  </si>
  <si>
    <t>Pearson, James R.</t>
  </si>
  <si>
    <t>Pearson, Jeffery</t>
  </si>
  <si>
    <t>Pearson, Mvelyn E.</t>
  </si>
  <si>
    <t>Peary, Steve K. III.</t>
  </si>
  <si>
    <t>Pechnik, William C.</t>
  </si>
  <si>
    <t>Peck, Erin L.</t>
  </si>
  <si>
    <t>Peck, Eunice Y.</t>
  </si>
  <si>
    <t>Pecoraro, Courtenay M.</t>
  </si>
  <si>
    <t>Pecoraro, Karen M.</t>
  </si>
  <si>
    <t>Pecoraro, Nicholas W.</t>
  </si>
  <si>
    <t>Pedersen, Jeanette K.</t>
  </si>
  <si>
    <t>Pedersen, Jim S.</t>
  </si>
  <si>
    <t>Pedrick, Gregory S.</t>
  </si>
  <si>
    <t>Peele, Roger MD.</t>
  </si>
  <si>
    <t>Peer, Sallie S.</t>
  </si>
  <si>
    <t>Peet, Lisa C.</t>
  </si>
  <si>
    <t>Peete, Terence K.</t>
  </si>
  <si>
    <t>Pei, Edward J.</t>
  </si>
  <si>
    <t>Peitzmeier, Michael A.</t>
  </si>
  <si>
    <t>Pellecchia, Brandon E.</t>
  </si>
  <si>
    <t>Pelton, Michael</t>
  </si>
  <si>
    <t>Pelucia, Christian A.</t>
  </si>
  <si>
    <t>Peluso, Benjamin R.</t>
  </si>
  <si>
    <t>Peluso, Linda A.</t>
  </si>
  <si>
    <t>Peluso, Michael A.</t>
  </si>
  <si>
    <t>Pelz, Mary L.</t>
  </si>
  <si>
    <t>Pena, Ethmahn</t>
  </si>
  <si>
    <t>Pena, Jimmy E.</t>
  </si>
  <si>
    <t>Pena, Jovita J.</t>
  </si>
  <si>
    <t>Penda, Charles</t>
  </si>
  <si>
    <t>Pendley, Kimberly D.</t>
  </si>
  <si>
    <t>Peng, Yizhi</t>
  </si>
  <si>
    <t>Penn, Jaunae A.</t>
  </si>
  <si>
    <t>Penner, Eric R.</t>
  </si>
  <si>
    <t>Pennington, Diane C.</t>
  </si>
  <si>
    <t>Pensiero, Deborah A.</t>
  </si>
  <si>
    <t>Penuel, Craig A.</t>
  </si>
  <si>
    <t>People, Daniel A.</t>
  </si>
  <si>
    <t>Peppel, John E.</t>
  </si>
  <si>
    <t>Peralta, Jeanett C.</t>
  </si>
  <si>
    <t>Perassi, Luz G.</t>
  </si>
  <si>
    <t>Pereira De Souza, Cristiano</t>
  </si>
  <si>
    <t>Pereira, Xiomara R.</t>
  </si>
  <si>
    <t>Perera, Dinusha P.</t>
  </si>
  <si>
    <t>Perez Lavaud, Leopoldo I.</t>
  </si>
  <si>
    <t>Perez, Carmen E.</t>
  </si>
  <si>
    <t>Perez, Esther B.</t>
  </si>
  <si>
    <t>Perez, Gavriel JR.</t>
  </si>
  <si>
    <t>Perez, Lidia G.</t>
  </si>
  <si>
    <t>Perez, Manuel A.</t>
  </si>
  <si>
    <t>Perez, Maria L.</t>
  </si>
  <si>
    <t>Perez, Omayra</t>
  </si>
  <si>
    <t>Perez, Sandra E.</t>
  </si>
  <si>
    <t>Perez, Teresa</t>
  </si>
  <si>
    <t>Perez, Whalezka R.</t>
  </si>
  <si>
    <t>Perez-Albela, Jose R.</t>
  </si>
  <si>
    <t>Perkins, Imani J.</t>
  </si>
  <si>
    <t>Perkins, Lashon L.</t>
  </si>
  <si>
    <t>Perkins, Robert J.</t>
  </si>
  <si>
    <t>Perlmutter, Debra L.</t>
  </si>
  <si>
    <t>Perrelli, Jean M.</t>
  </si>
  <si>
    <t>Perrin, Marie T.</t>
  </si>
  <si>
    <t>Perroud, Sylvie M.</t>
  </si>
  <si>
    <t>Perry, Anne L.</t>
  </si>
  <si>
    <t>Perry, Benjamin L.</t>
  </si>
  <si>
    <t>Perry, Derrick A.</t>
  </si>
  <si>
    <t>Perry, Erik L.</t>
  </si>
  <si>
    <t>Perry, Michael A.</t>
  </si>
  <si>
    <t>Perry, Michael S.</t>
  </si>
  <si>
    <t>Perry, William S.</t>
  </si>
  <si>
    <t>Persaud, Maniram</t>
  </si>
  <si>
    <t>Persaud, Thakoor D.</t>
  </si>
  <si>
    <t>Person, Francis S.</t>
  </si>
  <si>
    <t>Person, Joseph A.</t>
  </si>
  <si>
    <t>Pester, David J.</t>
  </si>
  <si>
    <t>Peterkin, Garrick</t>
  </si>
  <si>
    <t>Peters, Robin D.</t>
  </si>
  <si>
    <t>Peters, Unray M. JR..</t>
  </si>
  <si>
    <t>Petersen, Blake A.</t>
  </si>
  <si>
    <t>Peterson, Amirrah H.</t>
  </si>
  <si>
    <t>Peterson, Colton M.</t>
  </si>
  <si>
    <t>Peterson, Lawrence K.</t>
  </si>
  <si>
    <t>Peterson, Richard J. JR..</t>
  </si>
  <si>
    <t>Peterson, Tryandria A.</t>
  </si>
  <si>
    <t>Petnga Patchou, Le Benjamin</t>
  </si>
  <si>
    <t>Petrarca, John R.</t>
  </si>
  <si>
    <t>Petrelles, Matthew M.</t>
  </si>
  <si>
    <t>Petrola, Scott F.</t>
  </si>
  <si>
    <t>Petruccelli, Maryann</t>
  </si>
  <si>
    <t>Petti, Mario C.</t>
  </si>
  <si>
    <t>Pettigrew, Forrest C.</t>
  </si>
  <si>
    <t>Petty, Sean A.</t>
  </si>
  <si>
    <t>Petzold-Earp, Nancy L.</t>
  </si>
  <si>
    <t>Pfarr, Clinton W.</t>
  </si>
  <si>
    <t>Pham, Jimmy</t>
  </si>
  <si>
    <t>Pham-Lee, Phuong K.</t>
  </si>
  <si>
    <t>Phan, Thao P.</t>
  </si>
  <si>
    <t>Management and Budget Specialist II</t>
  </si>
  <si>
    <t>Pheabus, Joshua G.</t>
  </si>
  <si>
    <t>Phelps, Donald C.</t>
  </si>
  <si>
    <t>Phelps, Steven D.</t>
  </si>
  <si>
    <t>Phelps, William F.</t>
  </si>
  <si>
    <t>Phillips, Anthony S.</t>
  </si>
  <si>
    <t>Phillips, John R.</t>
  </si>
  <si>
    <t>Phillips, Michael J.</t>
  </si>
  <si>
    <t>Phillips, Michael S.</t>
  </si>
  <si>
    <t>Phillips, Robert L. JR.</t>
  </si>
  <si>
    <t>Philogene, Josue</t>
  </si>
  <si>
    <t>Philogene, Maurice</t>
  </si>
  <si>
    <t>Phleeger, Debra K.</t>
  </si>
  <si>
    <t>Phlong, Ithara</t>
  </si>
  <si>
    <t>Phoenix, Ramont A. SR.</t>
  </si>
  <si>
    <t>Piacesi, Carroll C.</t>
  </si>
  <si>
    <t>Picerno, Nicholas M.</t>
  </si>
  <si>
    <t>Pichardo, Peterson</t>
  </si>
  <si>
    <t>Pick, Zachary K.</t>
  </si>
  <si>
    <t>Pickar, Scott M.</t>
  </si>
  <si>
    <t>Pieples, Susan K.</t>
  </si>
  <si>
    <t>Pierce, Bryan A.</t>
  </si>
  <si>
    <t>Pierce, Orpheus</t>
  </si>
  <si>
    <t>Pierce, Scott S.</t>
  </si>
  <si>
    <t>Pierce, Sean P.</t>
  </si>
  <si>
    <t>Pierre-Louis, Herve</t>
  </si>
  <si>
    <t>Pifer, Jack A. III.</t>
  </si>
  <si>
    <t>Pike, Donald A.</t>
  </si>
  <si>
    <t>Pike, Erin S.</t>
  </si>
  <si>
    <t>Pike, Jeffrey O.</t>
  </si>
  <si>
    <t>Pike, Ricky A.</t>
  </si>
  <si>
    <t>Pillgreen, Timothy M.</t>
  </si>
  <si>
    <t>Pillsbury, Dennis M.</t>
  </si>
  <si>
    <t>Architect III</t>
  </si>
  <si>
    <t>Pinckney, Brenda M.</t>
  </si>
  <si>
    <t>Pindell, Anthony G.</t>
  </si>
  <si>
    <t>Pine, Bernice S.</t>
  </si>
  <si>
    <t>Pineda, Rosa A.</t>
  </si>
  <si>
    <t>Pinedo, David W.</t>
  </si>
  <si>
    <t>Pinheiro-Lawrence, Roxann B.</t>
  </si>
  <si>
    <t>Pinkney, David A.</t>
  </si>
  <si>
    <t>Pinnock, Barbara E.</t>
  </si>
  <si>
    <t>Pinthiere, Frantz P.</t>
  </si>
  <si>
    <t>Piorko, Sara R.</t>
  </si>
  <si>
    <t>Piper, Thomas M.</t>
  </si>
  <si>
    <t>Piringer, Peter A.</t>
  </si>
  <si>
    <t>Pisani, James M.</t>
  </si>
  <si>
    <t>Piscitelli, Ralph G.</t>
  </si>
  <si>
    <t>Pittenger, David D.</t>
  </si>
  <si>
    <t>Pittman, Gretta J.</t>
  </si>
  <si>
    <t>Pittman, Timothy C.</t>
  </si>
  <si>
    <t>Placek, Jazz P.</t>
  </si>
  <si>
    <t>Platt, David J.</t>
  </si>
  <si>
    <t>Plazinski, Lori</t>
  </si>
  <si>
    <t>Plazinski, Mark J.</t>
  </si>
  <si>
    <t>Pleitez, Adriana O.</t>
  </si>
  <si>
    <t>Plescia, Angela M.</t>
  </si>
  <si>
    <t>Plucinski, Karen J.</t>
  </si>
  <si>
    <t>Plummer, David C.</t>
  </si>
  <si>
    <t>Plummer, Everett L.</t>
  </si>
  <si>
    <t>Plummer, John R.</t>
  </si>
  <si>
    <t>Plummer, Robert S.</t>
  </si>
  <si>
    <t>Plummer, Troy D.</t>
  </si>
  <si>
    <t>Plunkett, Jason M.</t>
  </si>
  <si>
    <t>Podgoreczna, Jolanta E.</t>
  </si>
  <si>
    <t>Poe, Herbert A.</t>
  </si>
  <si>
    <t>Poe, Tricia L.</t>
  </si>
  <si>
    <t>Poirier, Guy L.</t>
  </si>
  <si>
    <t>Poist, Dustin J.</t>
  </si>
  <si>
    <t>Pokorny, Michael J.</t>
  </si>
  <si>
    <t>Polcsa, Michael C.</t>
  </si>
  <si>
    <t>Polen, Beth R.</t>
  </si>
  <si>
    <t>Polhill, Denise M.</t>
  </si>
  <si>
    <t>Polikoff, David</t>
  </si>
  <si>
    <t>Polk, Melanie R.</t>
  </si>
  <si>
    <t>Pollard, Chad D.</t>
  </si>
  <si>
    <t>Pollard, Michael R. SR..</t>
  </si>
  <si>
    <t>Pollitt, Ashley J.</t>
  </si>
  <si>
    <t>Pollock, Anabelle</t>
  </si>
  <si>
    <t>Polman, William R.</t>
  </si>
  <si>
    <t>Ponce, Olga G.</t>
  </si>
  <si>
    <t>Pond, John A. III.</t>
  </si>
  <si>
    <t>Poole, Curtis L.</t>
  </si>
  <si>
    <t>Poole, Kenneth M.</t>
  </si>
  <si>
    <t>Poole, Mark C.</t>
  </si>
  <si>
    <t>Poole, Theola R.</t>
  </si>
  <si>
    <t>Poore, Amanda K.</t>
  </si>
  <si>
    <t>Poore, Colby G.</t>
  </si>
  <si>
    <t>Pope, Daryl C.</t>
  </si>
  <si>
    <t>Popkin, Darren M.</t>
  </si>
  <si>
    <t>Director III</t>
  </si>
  <si>
    <t>Porter, Ashley N.</t>
  </si>
  <si>
    <t>Porter, Jennifer L.</t>
  </si>
  <si>
    <t>Porter, Michael B.</t>
  </si>
  <si>
    <t>Porter, William F.</t>
  </si>
  <si>
    <t>Portillo, Juan E.</t>
  </si>
  <si>
    <t>Portillo, Maria I.</t>
  </si>
  <si>
    <t>Portillo, Mayra A.</t>
  </si>
  <si>
    <t>Portobanco-Centeno, Yirla L.</t>
  </si>
  <si>
    <t>Pospisil, Joseph M.</t>
  </si>
  <si>
    <t>Post, George H.</t>
  </si>
  <si>
    <t>Potisk, Donna M.</t>
  </si>
  <si>
    <t>Potter, Joseph A. II.</t>
  </si>
  <si>
    <t>Potter, Thomas A.</t>
  </si>
  <si>
    <t>Potter, William</t>
  </si>
  <si>
    <t>Potts, Richard T. JR.</t>
  </si>
  <si>
    <t>Poulos, David A.</t>
  </si>
  <si>
    <t>Powell, Edward D.</t>
  </si>
  <si>
    <t>Powell, Gail C.</t>
  </si>
  <si>
    <t>Powell, Gary R.</t>
  </si>
  <si>
    <t>Powell, John P.</t>
  </si>
  <si>
    <t>Powell, Robert D.</t>
  </si>
  <si>
    <t>Powell, Tonia S.</t>
  </si>
  <si>
    <t>Powell, William P.</t>
  </si>
  <si>
    <t>Power, Alexander S.</t>
  </si>
  <si>
    <t>Power, Michael P.</t>
  </si>
  <si>
    <t>Power, Perry J.</t>
  </si>
  <si>
    <t>Powers, Keith</t>
  </si>
  <si>
    <t>Powers, Lynnwood M.</t>
  </si>
  <si>
    <t>Powers, Maryellen</t>
  </si>
  <si>
    <t>Public Relationsado, Judith S.</t>
  </si>
  <si>
    <t>Public Relationsandy, Susana A.</t>
  </si>
  <si>
    <t>Public Relationsange, David O.</t>
  </si>
  <si>
    <t>Public Relationsather Bailey, Lorrie S.</t>
  </si>
  <si>
    <t>Public Relationsather, Candice C.</t>
  </si>
  <si>
    <t>Public Relationsather, Carla M.</t>
  </si>
  <si>
    <t>Public Relationsather, Clara T.</t>
  </si>
  <si>
    <t>Public Relationsather, Geoffrey D.</t>
  </si>
  <si>
    <t>Public Relationsather, Lakrista C.</t>
  </si>
  <si>
    <t>Public Relationsather, Linwood W.</t>
  </si>
  <si>
    <t>Public Relationsather, Michael L.</t>
  </si>
  <si>
    <t>Public Relationsather, Michael S.</t>
  </si>
  <si>
    <t>Public Relationsather, Pandora L.</t>
  </si>
  <si>
    <t>Public Relationsather, Ranardo K.</t>
  </si>
  <si>
    <t>Plumber II</t>
  </si>
  <si>
    <t>Public Relationsather, Raymond D. Jr..</t>
  </si>
  <si>
    <t>Public Relationsatt, Emmanuel E.</t>
  </si>
  <si>
    <t>Public Relationsatt, Eric R.</t>
  </si>
  <si>
    <t>Public Relationsatt, Michael E.</t>
  </si>
  <si>
    <t>Public Relationsatt, Renae E.</t>
  </si>
  <si>
    <t>Public Relationsatt, Tuesylene</t>
  </si>
  <si>
    <t>Public Relationsendergast, Jane L.</t>
  </si>
  <si>
    <t>Public Relationsentice, Cheryl A.</t>
  </si>
  <si>
    <t>Public Relationsescod, Shawn T.</t>
  </si>
  <si>
    <t>Public Relationsescott, Anthony J.</t>
  </si>
  <si>
    <t>Public Relationsescott, Jerome L.</t>
  </si>
  <si>
    <t>Public Relationsice, Carroll W.</t>
  </si>
  <si>
    <t>Public Relationsice, Christopher G.</t>
  </si>
  <si>
    <t>Public Relationsice, Linda A.</t>
  </si>
  <si>
    <t>Public Relationsice, Rashad L.</t>
  </si>
  <si>
    <t>Public Relationsice, Ronald L.</t>
  </si>
  <si>
    <t>Public Relationsice, Sheila</t>
  </si>
  <si>
    <t>Public Relationsice, Sonia J.</t>
  </si>
  <si>
    <t>Public Relationsice, Taiwana R.</t>
  </si>
  <si>
    <t>Public Relationsice, Verna R.</t>
  </si>
  <si>
    <t>Public Relationsince, Danielle M.</t>
  </si>
  <si>
    <t>Public Relationsince, Matthew P.</t>
  </si>
  <si>
    <t>Public Relationsince, Rafiah H.</t>
  </si>
  <si>
    <t>Public Relationsince, Stanley</t>
  </si>
  <si>
    <t>Public Relationsince, Tia L.</t>
  </si>
  <si>
    <t>Public Relationsitchard, Wes I.</t>
  </si>
  <si>
    <t>Public Relationsitchett, Larry W.</t>
  </si>
  <si>
    <t>Public Relationsoano-Sanchez, Maria A.</t>
  </si>
  <si>
    <t>Public Relationsoctor, Garry K.</t>
  </si>
  <si>
    <t>Public Relationsoctor, Kevin M.</t>
  </si>
  <si>
    <t>Public Relationsoctor, Natalie C.</t>
  </si>
  <si>
    <t>Public Relationsophet, Adrian D.</t>
  </si>
  <si>
    <t>Public Relationsuitt, Frank D. JR.</t>
  </si>
  <si>
    <t>Public Relationsuitt, Sonia Y.</t>
  </si>
  <si>
    <t>Public Relationsuziner, Jonathan M.</t>
  </si>
  <si>
    <t>Public Relationsyor, Corey L.</t>
  </si>
  <si>
    <t>Puckett, Susan C.</t>
  </si>
  <si>
    <t>Puderbaugh, Shannon L.</t>
  </si>
  <si>
    <t>Puertolas, Clotilde</t>
  </si>
  <si>
    <t>Puifory, Reginald S.</t>
  </si>
  <si>
    <t>Puig, Fernando D.</t>
  </si>
  <si>
    <t>Pullum, Stephen M.</t>
  </si>
  <si>
    <t>Pultyniewicz, Alan</t>
  </si>
  <si>
    <t>Pupjak, Ann D.</t>
  </si>
  <si>
    <t>Purcell, Jeffrey</t>
  </si>
  <si>
    <t>Purdum, Michael E.</t>
  </si>
  <si>
    <t>Purser Langley, Tina</t>
  </si>
  <si>
    <t>Putman, Michael C.</t>
  </si>
  <si>
    <t>Putt, Mary A.</t>
  </si>
  <si>
    <t>Pyle, Cheryl L.</t>
  </si>
  <si>
    <t>Pyle, Craig S.</t>
  </si>
  <si>
    <t>Pyles, Norman W. Jr..</t>
  </si>
  <si>
    <t>Pyles, Thomas M.</t>
  </si>
  <si>
    <t>Qassis, Wendy Z.</t>
  </si>
  <si>
    <t>Qawiyy, Lilian S.</t>
  </si>
  <si>
    <t>Qi, Lily H.</t>
  </si>
  <si>
    <t>Qi, Xin</t>
  </si>
  <si>
    <t>Quade, Denise E.</t>
  </si>
  <si>
    <t>Quarcoo, Janet</t>
  </si>
  <si>
    <t>Quarcoo, Robert D.</t>
  </si>
  <si>
    <t>Quarles, Ivey L.</t>
  </si>
  <si>
    <t>Quarshie, Jerry N.</t>
  </si>
  <si>
    <t>Quashie, Ranel E.</t>
  </si>
  <si>
    <t>Qubeka, Nomvuyo H.</t>
  </si>
  <si>
    <t>Quest, Troy V.</t>
  </si>
  <si>
    <t>Quezada, Emmanuel</t>
  </si>
  <si>
    <t>Quezada, Guadalupe</t>
  </si>
  <si>
    <t>Quick, Andrew T.</t>
  </si>
  <si>
    <t>Quigley, John A. Jr.</t>
  </si>
  <si>
    <t>Quildon, Anthony F.</t>
  </si>
  <si>
    <t>Quillens, Robyn S.</t>
  </si>
  <si>
    <t>Quintana, Jowan N.</t>
  </si>
  <si>
    <t>Quintanilla, Carmen M.</t>
  </si>
  <si>
    <t>Quintanilla, Rene</t>
  </si>
  <si>
    <t>Quintanilla, Walter A.</t>
  </si>
  <si>
    <t>Quinteros, Rudy G.</t>
  </si>
  <si>
    <t>Quintrell, Gregory R.</t>
  </si>
  <si>
    <t>Quiroz, Danelia A.</t>
  </si>
  <si>
    <t>Quiroz, Miryam F.</t>
  </si>
  <si>
    <t>Quiroz, Walter W.</t>
  </si>
  <si>
    <t>Quispe, Santos F.</t>
  </si>
  <si>
    <t>Radcliffe, Edward S.</t>
  </si>
  <si>
    <t>Radovich, Tom J.</t>
  </si>
  <si>
    <t>Radzikowski, Katherine</t>
  </si>
  <si>
    <t>Raffael, Michael F.</t>
  </si>
  <si>
    <t>Rafferty, Mary K.</t>
  </si>
  <si>
    <t>Rafferty, Thomas I.</t>
  </si>
  <si>
    <t>Ragaini, Justin R.</t>
  </si>
  <si>
    <t>Ragan, Philip J. JR.</t>
  </si>
  <si>
    <t>Rager, J. D.</t>
  </si>
  <si>
    <t>Ragland, Levertes D.</t>
  </si>
  <si>
    <t>Ragsdale, Kya M.</t>
  </si>
  <si>
    <t>Raguasi Arroyo, Carolina G.</t>
  </si>
  <si>
    <t>Raiford, Mary R.</t>
  </si>
  <si>
    <t>Railey, Steven L.</t>
  </si>
  <si>
    <t>Raimondi, Jonathan J.</t>
  </si>
  <si>
    <t>Rajabtavousi, Mohammad H.</t>
  </si>
  <si>
    <t>Rakowski, Christopher B.</t>
  </si>
  <si>
    <t>Ralli, Lynda J.</t>
  </si>
  <si>
    <t>Ralli, Maria G.</t>
  </si>
  <si>
    <t>Ramacciotti, John E.</t>
  </si>
  <si>
    <t>Ramaty, Veronica M.</t>
  </si>
  <si>
    <t>Ramazon, Bridget M.</t>
  </si>
  <si>
    <t>Ramberg, Natasha P.</t>
  </si>
  <si>
    <t>Ramdat, Shanomae D.</t>
  </si>
  <si>
    <t>Ramer, Ruby R.</t>
  </si>
  <si>
    <t>Ramet, Tadelech</t>
  </si>
  <si>
    <t>Ramet, Tenaye</t>
  </si>
  <si>
    <t>Ramet, Tewodros</t>
  </si>
  <si>
    <t>Ramey, Audrey J.</t>
  </si>
  <si>
    <t>Ramirez, Andres E.</t>
  </si>
  <si>
    <t>Ramirez, Celia M.</t>
  </si>
  <si>
    <t>Ramirez, Pedro A.</t>
  </si>
  <si>
    <t>Ramirez, Rebecca</t>
  </si>
  <si>
    <t>Ramirez, Rudy</t>
  </si>
  <si>
    <t>Ramirez, Sarah</t>
  </si>
  <si>
    <t>Ramirez, Wanda V.</t>
  </si>
  <si>
    <t>Ramos, Edi R.</t>
  </si>
  <si>
    <t>Ramos, Jose M.</t>
  </si>
  <si>
    <t>Ramos, Kaffa R.</t>
  </si>
  <si>
    <t>Ramos, Lori E.</t>
  </si>
  <si>
    <t>Ramos, Marcelo D.</t>
  </si>
  <si>
    <t>Ramos, Xiomara C.</t>
  </si>
  <si>
    <t>Ramsburg, David W.</t>
  </si>
  <si>
    <t>Ramsey, Kelly A.</t>
  </si>
  <si>
    <t>Ramsey, Lucinda M.</t>
  </si>
  <si>
    <t>Ramsour, Sean</t>
  </si>
  <si>
    <t>Lead Revenue Counter</t>
  </si>
  <si>
    <t>Rand, Elsa M.</t>
  </si>
  <si>
    <t>Rand, Geoffrey P.</t>
  </si>
  <si>
    <t>Randall, James W.</t>
  </si>
  <si>
    <t>Randolph, Andrew L.</t>
  </si>
  <si>
    <t>Randolph, Dedrick L.</t>
  </si>
  <si>
    <t>Randolph, Gayle R.</t>
  </si>
  <si>
    <t>Rankin, Russell E.</t>
  </si>
  <si>
    <t>Ranmuthu, Nishantha S.</t>
  </si>
  <si>
    <t>Ranshaw, Patricia A.</t>
  </si>
  <si>
    <t>Ransom, Gregory R.</t>
  </si>
  <si>
    <t>Ransome-Lee, Sheila R.</t>
  </si>
  <si>
    <t>Rao, Yeshaswi M.</t>
  </si>
  <si>
    <t>Rappaport, Rachel H.</t>
  </si>
  <si>
    <t>Raptakis, Andrew</t>
  </si>
  <si>
    <t>Rasa, Catherine A.</t>
  </si>
  <si>
    <t>Rasch, Eric W.</t>
  </si>
  <si>
    <t>Rashidifar, Robabeh N.</t>
  </si>
  <si>
    <t>Raskin-Burns, Jacqueline S.</t>
  </si>
  <si>
    <t>Occupational Safety and Health Specialist</t>
  </si>
  <si>
    <t>Rasolee, Simin</t>
  </si>
  <si>
    <t>Ratnofsky, Abigail M.</t>
  </si>
  <si>
    <t>Ratnofsky, Nathan D.</t>
  </si>
  <si>
    <t>Ratti, Alan L.</t>
  </si>
  <si>
    <t>Rau, Barth A.</t>
  </si>
  <si>
    <t>Rau, Christopher M.</t>
  </si>
  <si>
    <t>Raum, Dylan C.</t>
  </si>
  <si>
    <t>Rausch, Alicia M.</t>
  </si>
  <si>
    <t>Ravello, Anthony</t>
  </si>
  <si>
    <t>Ravida, Robert A. JR..</t>
  </si>
  <si>
    <t>Rawat, Jocelyn M.</t>
  </si>
  <si>
    <t>Rawhouser, Tina L.</t>
  </si>
  <si>
    <t>Rawlinson, Barbara A.</t>
  </si>
  <si>
    <t>Ray, Kelli M.</t>
  </si>
  <si>
    <t>Ray, Mary F.</t>
  </si>
  <si>
    <t>Ray, Timothy</t>
  </si>
  <si>
    <t>Ray, Wayne M.</t>
  </si>
  <si>
    <t>Rayo, Francesca I.</t>
  </si>
  <si>
    <t>Raysick, Dominico A.</t>
  </si>
  <si>
    <t>Rayside, Daniel I.</t>
  </si>
  <si>
    <t>Razanakoto, Andrianantenaina F.</t>
  </si>
  <si>
    <t>Rea, Jeffrey A.</t>
  </si>
  <si>
    <t>Ready, Christie J.</t>
  </si>
  <si>
    <t>Realpe, Katherine S.</t>
  </si>
  <si>
    <t>Ream, Joyce C.</t>
  </si>
  <si>
    <t>Ream, Kevin</t>
  </si>
  <si>
    <t>Ream, Shawn D.</t>
  </si>
  <si>
    <t>Reaves, Monica</t>
  </si>
  <si>
    <t>Reb, Amanda G.</t>
  </si>
  <si>
    <t>Rebert, Elizabeth L.</t>
  </si>
  <si>
    <t>Rechen, Michael L.</t>
  </si>
  <si>
    <t>Record, Nancy R.</t>
  </si>
  <si>
    <t>Record, Robert P.</t>
  </si>
  <si>
    <t>Redcay, Troy J.</t>
  </si>
  <si>
    <t>Reddan, Carol L.</t>
  </si>
  <si>
    <t>Redding, Michael T.</t>
  </si>
  <si>
    <t>Reddy, Mary A.</t>
  </si>
  <si>
    <t>Reddy, Siddarth S.</t>
  </si>
  <si>
    <t>Records/Warehouse Clerk</t>
  </si>
  <si>
    <t>Redican, Sean A.</t>
  </si>
  <si>
    <t>Redmond, Clifton A.</t>
  </si>
  <si>
    <t>Reed, Adrienne I.</t>
  </si>
  <si>
    <t>Reed, Alexis F.</t>
  </si>
  <si>
    <t>Reed, David B.</t>
  </si>
  <si>
    <t>Reed, Dennis J.</t>
  </si>
  <si>
    <t>Reed, Heather</t>
  </si>
  <si>
    <t>Reed, Ivy K.</t>
  </si>
  <si>
    <t>Reed, James D.</t>
  </si>
  <si>
    <t>Reed, Phyllis</t>
  </si>
  <si>
    <t>Reese, Deborah H.</t>
  </si>
  <si>
    <t>Reese, Marlo</t>
  </si>
  <si>
    <t>Reese, Paul R.</t>
  </si>
  <si>
    <t>Reeves, Colleen M.</t>
  </si>
  <si>
    <t>Reeves-Collette, Shirley Y.</t>
  </si>
  <si>
    <t>Reffell, Lauretta E.</t>
  </si>
  <si>
    <t>Regan, Sean P.</t>
  </si>
  <si>
    <t>Reges, Maureen L.</t>
  </si>
  <si>
    <t>Reggia, Alice J.</t>
  </si>
  <si>
    <t>Regulski, Shawn P.</t>
  </si>
  <si>
    <t>Rehfield, Patricia M.</t>
  </si>
  <si>
    <t>Rehman, Rubia N.</t>
  </si>
  <si>
    <t>Reichert, Sarah A.</t>
  </si>
  <si>
    <t>Reid, Barry C.</t>
  </si>
  <si>
    <t>Reid, Carlos C.</t>
  </si>
  <si>
    <t>Reid, Dwight G.</t>
  </si>
  <si>
    <t>Reid, Etta M.</t>
  </si>
  <si>
    <t>Reid, Sean G.</t>
  </si>
  <si>
    <t>Reid, Walter M.</t>
  </si>
  <si>
    <t>Reifer, Krystal A.</t>
  </si>
  <si>
    <t>Reilly, Christopher</t>
  </si>
  <si>
    <t>Reilly, Leonora C.</t>
  </si>
  <si>
    <t>Reinikka, John E.</t>
  </si>
  <si>
    <t>Reising, James J.</t>
  </si>
  <si>
    <t>Reising, John H.</t>
  </si>
  <si>
    <t>Reitz, Christopher R.</t>
  </si>
  <si>
    <t>Rempe, Rachel L.</t>
  </si>
  <si>
    <t>Renard, Patrick J.</t>
  </si>
  <si>
    <t>Renaud, Katherine M.</t>
  </si>
  <si>
    <t>Renauer, Sean P.</t>
  </si>
  <si>
    <t>Renauer, Suzanne K.</t>
  </si>
  <si>
    <t>Renehan, Matthew D.</t>
  </si>
  <si>
    <t>Rengifo, Angelica</t>
  </si>
  <si>
    <t>Rennie, Ricardo S.</t>
  </si>
  <si>
    <t>Repass, David W.</t>
  </si>
  <si>
    <t>Reyazuddin, Yasmin</t>
  </si>
  <si>
    <t>Reyes Flores, Luis S.</t>
  </si>
  <si>
    <t>Reyes Palucho, Ana D.</t>
  </si>
  <si>
    <t>Reyes, Armando F.</t>
  </si>
  <si>
    <t>Reyes, Ever U.</t>
  </si>
  <si>
    <t>Reyes, Franco E.</t>
  </si>
  <si>
    <t>Reyes, Gladis</t>
  </si>
  <si>
    <t>Reyes, Julio C.</t>
  </si>
  <si>
    <t>Reyes, Laura E.</t>
  </si>
  <si>
    <t>Reyes, Nestor N.</t>
  </si>
  <si>
    <t>Reyes, Oscar A. Jr..</t>
  </si>
  <si>
    <t>Reyes-Rosa, Leslie M.</t>
  </si>
  <si>
    <t>Reynaud, James R.</t>
  </si>
  <si>
    <t>Reynaud, Nancy</t>
  </si>
  <si>
    <t>Reynolds, Brandon W.</t>
  </si>
  <si>
    <t>Reynolds, Gail A.</t>
  </si>
  <si>
    <t>Reynolds, Kevin D.</t>
  </si>
  <si>
    <t>Reynolds, Kristoff L.</t>
  </si>
  <si>
    <t>Reynolds, Luke R.</t>
  </si>
  <si>
    <t>Reynolds, Luther T.</t>
  </si>
  <si>
    <t>Reynolds, Richard L. IV.</t>
  </si>
  <si>
    <t>Reynolds, Robert C.</t>
  </si>
  <si>
    <t>Reynolds, Sharon B.</t>
  </si>
  <si>
    <t>Reynosa, Giselle</t>
  </si>
  <si>
    <t>Rezvani, Tracy D.</t>
  </si>
  <si>
    <t>Rhein, Jason P.</t>
  </si>
  <si>
    <t>Rhinehart, Scott L.</t>
  </si>
  <si>
    <t>Rhoden, Adrian I.</t>
  </si>
  <si>
    <t>Rhodes, Anithia M.</t>
  </si>
  <si>
    <t>Rhodes, Christine</t>
  </si>
  <si>
    <t>Rhodes, Karla A.</t>
  </si>
  <si>
    <t>Rhodes, Scott A.</t>
  </si>
  <si>
    <t>Rhodes, Terence L.</t>
  </si>
  <si>
    <t>Riccardi, Nancy A.</t>
  </si>
  <si>
    <t>Rice, Craig L.</t>
  </si>
  <si>
    <t>Rice, David T.</t>
  </si>
  <si>
    <t>Rice, James A.</t>
  </si>
  <si>
    <t>Rice, James B.</t>
  </si>
  <si>
    <t>Rich, Jason A.</t>
  </si>
  <si>
    <t>Rich, Patricia H.</t>
  </si>
  <si>
    <t>Richard, Amber B.</t>
  </si>
  <si>
    <t>Richards, Deborah A.</t>
  </si>
  <si>
    <t>Richards, Dorcus W.</t>
  </si>
  <si>
    <t>Richards, Hilda C.</t>
  </si>
  <si>
    <t>Richards, Michael A.</t>
  </si>
  <si>
    <t>Richards, Natalie V.</t>
  </si>
  <si>
    <t>Richards, Natasha C.</t>
  </si>
  <si>
    <t>Richards, Sue A.</t>
  </si>
  <si>
    <t>Richardson, Andrew E.</t>
  </si>
  <si>
    <t>Richardson, Diandrea P.</t>
  </si>
  <si>
    <t>Richardson, Nora P.</t>
  </si>
  <si>
    <t>Richardson, Roxanna</t>
  </si>
  <si>
    <t>Richardson, Ruth B.</t>
  </si>
  <si>
    <t>Richardson, Stephen A.</t>
  </si>
  <si>
    <t>Richardson, Trudy</t>
  </si>
  <si>
    <t>Richardson, Verna B.</t>
  </si>
  <si>
    <t>Richter, Mark A.</t>
  </si>
  <si>
    <t>Ricketts, Allan E.</t>
  </si>
  <si>
    <t>Ricketts, Angel Y.</t>
  </si>
  <si>
    <t>Ricketts, Ryan M.</t>
  </si>
  <si>
    <t>Rickford, Eric N.</t>
  </si>
  <si>
    <t>Ricucci, Charles G.</t>
  </si>
  <si>
    <t>Ridall, Linda A.</t>
  </si>
  <si>
    <t>Riddle, Daniel L.</t>
  </si>
  <si>
    <t>Riddle, James M.</t>
  </si>
  <si>
    <t>Ridgely, James M.</t>
  </si>
  <si>
    <t>Ridgeway, Neal H.</t>
  </si>
  <si>
    <t>Rieck, Rebecca F.</t>
  </si>
  <si>
    <t>Rieckelman, Lori K.</t>
  </si>
  <si>
    <t>Riedemonn, Melida A.</t>
  </si>
  <si>
    <t>Rieder, Shelley I.</t>
  </si>
  <si>
    <t>Riehl, John E. JR.</t>
  </si>
  <si>
    <t>Riehl, Marc R.</t>
  </si>
  <si>
    <t>Riemer, Hans</t>
  </si>
  <si>
    <t>Riese, Jeffrey I.</t>
  </si>
  <si>
    <t>Riffle, Rodney F.</t>
  </si>
  <si>
    <t>Riibner, Karen A.</t>
  </si>
  <si>
    <t>Riley, Bryan W.</t>
  </si>
  <si>
    <t>Riley, Darryl N.</t>
  </si>
  <si>
    <t>Riley, John C.</t>
  </si>
  <si>
    <t>Riley, Michael C.</t>
  </si>
  <si>
    <t>Riley, Robin A.</t>
  </si>
  <si>
    <t>Rimland, Matthew S.</t>
  </si>
  <si>
    <t>Rinaldi, Michelle D.</t>
  </si>
  <si>
    <t>Rinehart, Michael</t>
  </si>
  <si>
    <t>Rineheart, Amanda J.</t>
  </si>
  <si>
    <t>Ringer, Thomas E.</t>
  </si>
  <si>
    <t>Rini, Frank J.</t>
  </si>
  <si>
    <t>Rink, Sharice E.</t>
  </si>
  <si>
    <t>Rios, Fernando X.</t>
  </si>
  <si>
    <t>Rious, Ashley M.</t>
  </si>
  <si>
    <t>Rippetoe, Valerie E.</t>
  </si>
  <si>
    <t>Risal, Gauri K.</t>
  </si>
  <si>
    <t>Risal, Ramesh</t>
  </si>
  <si>
    <t>Risher, Jeanne F.</t>
  </si>
  <si>
    <t>Ritchey, William J.</t>
  </si>
  <si>
    <t>Ritter, Carl M.</t>
  </si>
  <si>
    <t>Ritz, Cheryl K.</t>
  </si>
  <si>
    <t>Rivas, Alexander</t>
  </si>
  <si>
    <t>Rivas, Claudia L.</t>
  </si>
  <si>
    <t>Rivas, Claudia R.</t>
  </si>
  <si>
    <t>Rivas, David A.</t>
  </si>
  <si>
    <t>Rivas, Marta A.</t>
  </si>
  <si>
    <t>Rivera Castillo, Ronaldo</t>
  </si>
  <si>
    <t>Rivera, Ana L.</t>
  </si>
  <si>
    <t>Rivera, Carla R.</t>
  </si>
  <si>
    <t>Rivera, Christine M.</t>
  </si>
  <si>
    <t>Rivera, Esmeralda</t>
  </si>
  <si>
    <t>Rivera, Jessica M.</t>
  </si>
  <si>
    <t>Rivera, Jose F.</t>
  </si>
  <si>
    <t>Rivera, Leonardo F.</t>
  </si>
  <si>
    <t>Rivera, Maritza</t>
  </si>
  <si>
    <t>Rivera, Omar Jr..</t>
  </si>
  <si>
    <t>Rivera, Pablo R.</t>
  </si>
  <si>
    <t>Rivera, Rene E.</t>
  </si>
  <si>
    <t>Rivero, Jose A.</t>
  </si>
  <si>
    <t>Rizkallah, Rima E.</t>
  </si>
  <si>
    <t>Rizzo, Dominic</t>
  </si>
  <si>
    <t>Roark, Jonathon W.</t>
  </si>
  <si>
    <t>Robb, Darryl L.</t>
  </si>
  <si>
    <t>Robbins, Sean</t>
  </si>
  <si>
    <t>Roberts, Amanda R.</t>
  </si>
  <si>
    <t>Roberts, Anntoinette L.</t>
  </si>
  <si>
    <t>Roberts, Brian A.</t>
  </si>
  <si>
    <t>Roberts, Charles T.</t>
  </si>
  <si>
    <t>Roberts, Crystal D.</t>
  </si>
  <si>
    <t>Roberts, Franklin S.</t>
  </si>
  <si>
    <t>Roberts, Haley</t>
  </si>
  <si>
    <t>Roberts, Joanne M.</t>
  </si>
  <si>
    <t>Roberts, Marcus D.</t>
  </si>
  <si>
    <t>Roberts, Michael J.</t>
  </si>
  <si>
    <t>Roberts, Rosalind M.</t>
  </si>
  <si>
    <t>Roberts, Simone S.</t>
  </si>
  <si>
    <t>Robertson, Anthony E.</t>
  </si>
  <si>
    <t>Robertson, Jacqueline</t>
  </si>
  <si>
    <t>Robertson, Lawrence</t>
  </si>
  <si>
    <t>Robertson-Queen, Kendra A.</t>
  </si>
  <si>
    <t>Robey, Laura K.</t>
  </si>
  <si>
    <t>Robinson, Allen L. JR..</t>
  </si>
  <si>
    <t>Robinson, Andrew G.</t>
  </si>
  <si>
    <t>Robinson, Ashley B.</t>
  </si>
  <si>
    <t>Robinson, Barry G.</t>
  </si>
  <si>
    <t>Robinson, Catherine D.</t>
  </si>
  <si>
    <t>Robinson, Darnell C.</t>
  </si>
  <si>
    <t>Robinson, Dolleene D.</t>
  </si>
  <si>
    <t>Robinson, Fedrick</t>
  </si>
  <si>
    <t>Robinson, Geezell</t>
  </si>
  <si>
    <t>Robinson, Gregory V.</t>
  </si>
  <si>
    <t>Robinson, James W.</t>
  </si>
  <si>
    <t>Robinson, Jaylynne J.</t>
  </si>
  <si>
    <t>Robinson, Jeffrey P.</t>
  </si>
  <si>
    <t>Robinson, Kelli V.</t>
  </si>
  <si>
    <t>Robinson, LaTasha K.</t>
  </si>
  <si>
    <t>Robinson, Marvin J.</t>
  </si>
  <si>
    <t>Robinson, Melvin L.</t>
  </si>
  <si>
    <t>Robinson, Michael S.</t>
  </si>
  <si>
    <t>Robinson, Patrick D.</t>
  </si>
  <si>
    <t>Robinson, Ravi C.</t>
  </si>
  <si>
    <t>Robinson, Ronald S.</t>
  </si>
  <si>
    <t>Robinson, Ronnie A.</t>
  </si>
  <si>
    <t>Robinson, Rusty M.</t>
  </si>
  <si>
    <t>Robinson, Shawn</t>
  </si>
  <si>
    <t>Robinson, Suzzette</t>
  </si>
  <si>
    <t>Robinson, Tamala N.</t>
  </si>
  <si>
    <t>Robinson-El, Derrick w.</t>
  </si>
  <si>
    <t>Robinson-Gaines, Terrena O.</t>
  </si>
  <si>
    <t>Robinson-Taylor, Sonya N.</t>
  </si>
  <si>
    <t>Robles, Cherisse M.</t>
  </si>
  <si>
    <t>Rocco, Lisa J.</t>
  </si>
  <si>
    <t>Roche, Diana A.</t>
  </si>
  <si>
    <t>Roche, Mary C.</t>
  </si>
  <si>
    <t>Rochester, Brian J.</t>
  </si>
  <si>
    <t>Rochon, Mary A.</t>
  </si>
  <si>
    <t>Rockman, Mark W.</t>
  </si>
  <si>
    <t>Rodas, Rolando</t>
  </si>
  <si>
    <t>Rodgers, Kristine</t>
  </si>
  <si>
    <t>Rodgers, Paula M.</t>
  </si>
  <si>
    <t>Rodgers, Paula S.</t>
  </si>
  <si>
    <t>Rodgers, Robert D.</t>
  </si>
  <si>
    <t>Rodgers-McMillan, Monique</t>
  </si>
  <si>
    <t>Rodgerson, Paul E.</t>
  </si>
  <si>
    <t>Rodriguez, Alan A.</t>
  </si>
  <si>
    <t>Rodriguez, Alejandro I.</t>
  </si>
  <si>
    <t>Rodriguez, Charlene R.</t>
  </si>
  <si>
    <t>Rodriguez, Claudia C.</t>
  </si>
  <si>
    <t>Rodriguez, Edward</t>
  </si>
  <si>
    <t>Rodriguez, Freddie D.</t>
  </si>
  <si>
    <t>Rodriguez, John D.</t>
  </si>
  <si>
    <t>Rodriguez, Jose E.</t>
  </si>
  <si>
    <t>Rodriguez, Juan P.</t>
  </si>
  <si>
    <t>Rodriguez, Luis G.</t>
  </si>
  <si>
    <t>Rodriguez, Luz M.</t>
  </si>
  <si>
    <t>Rodriguez, Maria T.</t>
  </si>
  <si>
    <t>Rodriguez, Oscar A.</t>
  </si>
  <si>
    <t>Rodriguez, Rafael A.</t>
  </si>
  <si>
    <t>Rodriguez, Reemberto</t>
  </si>
  <si>
    <t>Rodriguez, Rosa M.</t>
  </si>
  <si>
    <t>Rodriguez, Terrance J.</t>
  </si>
  <si>
    <t>Rodriquez, Marco A.</t>
  </si>
  <si>
    <t>Rogers, Daniel L.</t>
  </si>
  <si>
    <t>Engineer I</t>
  </si>
  <si>
    <t>Rogers, Jason T.</t>
  </si>
  <si>
    <t>Rogers, Robert</t>
  </si>
  <si>
    <t>Roher, Marjorie M.</t>
  </si>
  <si>
    <t>Rohlin, Annie E.</t>
  </si>
  <si>
    <t>Rohrer, John L.</t>
  </si>
  <si>
    <t>Rohsner, Jamie N.</t>
  </si>
  <si>
    <t>Rojas, Liliana</t>
  </si>
  <si>
    <t>Rojtas, Bryan M.</t>
  </si>
  <si>
    <t>Roland, Dennis E.</t>
  </si>
  <si>
    <t>Roldan, Axel L.</t>
  </si>
  <si>
    <t>Rollins, Robert N.</t>
  </si>
  <si>
    <t>Rollins, Sonja</t>
  </si>
  <si>
    <t>Rollins, Tyrone W.</t>
  </si>
  <si>
    <t>Roloff, David G. JR.</t>
  </si>
  <si>
    <t>Photo/Digtal Image Technician</t>
  </si>
  <si>
    <t>Romack, John P.</t>
  </si>
  <si>
    <t>Romaine, Christopher D.</t>
  </si>
  <si>
    <t>Roman, Cesar L.</t>
  </si>
  <si>
    <t>Romano, Jessica M.</t>
  </si>
  <si>
    <t>Romano, Vincent P.</t>
  </si>
  <si>
    <t>Romeo, Melissa</t>
  </si>
  <si>
    <t>Romero Rico, Jacob A.</t>
  </si>
  <si>
    <t>Romero, Lino</t>
  </si>
  <si>
    <t>Romero, Roger D.</t>
  </si>
  <si>
    <t>Romeros, R. Roen</t>
  </si>
  <si>
    <t>Ronaghan, Timothy S.</t>
  </si>
  <si>
    <t>Rondon-Tineo, Mayra A.</t>
  </si>
  <si>
    <t>Roop, Shelly L.</t>
  </si>
  <si>
    <t>Root, Anne M.</t>
  </si>
  <si>
    <t>Root, Daniel F.</t>
  </si>
  <si>
    <t>Root, David J.</t>
  </si>
  <si>
    <t>Root, Elizabeth A.</t>
  </si>
  <si>
    <t>Roper, Reuben A.</t>
  </si>
  <si>
    <t>Rorke, Erin M.</t>
  </si>
  <si>
    <t>Ros, Charles C.</t>
  </si>
  <si>
    <t>Rosado, Jose A.</t>
  </si>
  <si>
    <t>Rosales, Carmen P.</t>
  </si>
  <si>
    <t>Rosales, Joseph A.</t>
  </si>
  <si>
    <t>Rosales, Nelson M.</t>
  </si>
  <si>
    <t>Rosario, Joel O.</t>
  </si>
  <si>
    <t>Rosario, Maria</t>
  </si>
  <si>
    <t>Rosario, Ruben T.</t>
  </si>
  <si>
    <t>Rosarion, Dourakine</t>
  </si>
  <si>
    <t>Rose, Carolyn</t>
  </si>
  <si>
    <t>Rose, Howard</t>
  </si>
  <si>
    <t>Rose, John M. Jr.</t>
  </si>
  <si>
    <t>Rosen, Alexandra J.</t>
  </si>
  <si>
    <t>Rosen, Jessica D.</t>
  </si>
  <si>
    <t>Rosenbaum, David A.</t>
  </si>
  <si>
    <t>Rosenberg, Debra</t>
  </si>
  <si>
    <t>Rosenstock, Matthew G.</t>
  </si>
  <si>
    <t>Roshdieh, Al R.</t>
  </si>
  <si>
    <t>Director Logistics</t>
  </si>
  <si>
    <t>Rosia, Craig M.</t>
  </si>
  <si>
    <t>Ross, Alvino A. JR.</t>
  </si>
  <si>
    <t>Ross, Benjamin S.</t>
  </si>
  <si>
    <t>Ross, David C.</t>
  </si>
  <si>
    <t>Ross, Ivan N. Sr..</t>
  </si>
  <si>
    <t>Ross, Jacqueline D.</t>
  </si>
  <si>
    <t>Ross, James D.</t>
  </si>
  <si>
    <t>Ross, Janet A.</t>
  </si>
  <si>
    <t>Ross, Kyle G.</t>
  </si>
  <si>
    <t>Ross, Patricia C.</t>
  </si>
  <si>
    <t>Ross, Steven E.</t>
  </si>
  <si>
    <t>Ross, Tiffany A.</t>
  </si>
  <si>
    <t>Ross, Willliam L. III.</t>
  </si>
  <si>
    <t>Rossano, Patricia B.</t>
  </si>
  <si>
    <t>Rosser, Juanita C.</t>
  </si>
  <si>
    <t>Rossomondo, Pamela G.</t>
  </si>
  <si>
    <t>Rostami, Christine B.</t>
  </si>
  <si>
    <t>Roter, Phillip A.</t>
  </si>
  <si>
    <t>Roth, Scott D.</t>
  </si>
  <si>
    <t>Rothermel, Daniel</t>
  </si>
  <si>
    <t>Rothgeb, Ward L. Jr.</t>
  </si>
  <si>
    <t>Rothmiller, Wendy R.</t>
  </si>
  <si>
    <t>Rotimi, Janet A.</t>
  </si>
  <si>
    <t>Rouco, Maria D.</t>
  </si>
  <si>
    <t>Roughani, Nayer</t>
  </si>
  <si>
    <t>Roumenov, Boris P.</t>
  </si>
  <si>
    <t>Rounds, Ann M.</t>
  </si>
  <si>
    <t>Rounds, Christopher A.</t>
  </si>
  <si>
    <t>Roundtree, Alexia D.</t>
  </si>
  <si>
    <t>Roundtree, Ryan D.</t>
  </si>
  <si>
    <t>Rourke, Michael A.</t>
  </si>
  <si>
    <t>Rouzee, Bryan J.</t>
  </si>
  <si>
    <t>Rouzee, Jesse W.</t>
  </si>
  <si>
    <t>Rowan, Kimberly A.</t>
  </si>
  <si>
    <t>Rowan, Mark C.</t>
  </si>
  <si>
    <t>Rowe, James E.</t>
  </si>
  <si>
    <t>Rowe, Jamie G.</t>
  </si>
  <si>
    <t>Rowe, Matthew J.</t>
  </si>
  <si>
    <t>Rowe, Pamela R.</t>
  </si>
  <si>
    <t>Rowe, Teresa L.</t>
  </si>
  <si>
    <t>Rowe, Wilburt Jr.</t>
  </si>
  <si>
    <t>Rowell-Hann, Peris</t>
  </si>
  <si>
    <t>Rowland, Tyrone D.</t>
  </si>
  <si>
    <t>Rowles, Judith D.</t>
  </si>
  <si>
    <t>Rowse, Anita L.</t>
  </si>
  <si>
    <t>Royal, Larissa V.</t>
  </si>
  <si>
    <t>Royalty, Clifford L.</t>
  </si>
  <si>
    <t>Roynestad, Brian E.</t>
  </si>
  <si>
    <t>Royston, Philip</t>
  </si>
  <si>
    <t>Ruane, Michael K.</t>
  </si>
  <si>
    <t>Rubin, Leslie E.</t>
  </si>
  <si>
    <t>Rubio, Pablo</t>
  </si>
  <si>
    <t>Ruble, Jami L.</t>
  </si>
  <si>
    <t>Ruby, Carmen A.</t>
  </si>
  <si>
    <t>Rucker, William M.</t>
  </si>
  <si>
    <t>Rudman, Teresa H.</t>
  </si>
  <si>
    <t>Rudnick, James J. II.</t>
  </si>
  <si>
    <t>Rudolph, Paul P.</t>
  </si>
  <si>
    <t>Rueger, Timothy S.</t>
  </si>
  <si>
    <t>Ruff, Gregory B.</t>
  </si>
  <si>
    <t>Ruffner, Nancy C.</t>
  </si>
  <si>
    <t>Rufino, Christiane A.</t>
  </si>
  <si>
    <t>Rufino, Diane B.</t>
  </si>
  <si>
    <t>Ruiz, Christopher S.</t>
  </si>
  <si>
    <t>Ruiz, Cristina B.</t>
  </si>
  <si>
    <t>Ruiz, Crystal M.</t>
  </si>
  <si>
    <t>Ruiz, Diana I.</t>
  </si>
  <si>
    <t>Ruiz, Max S.</t>
  </si>
  <si>
    <t>Ruiz, Osman N.</t>
  </si>
  <si>
    <t>Rule, Sheri A.</t>
  </si>
  <si>
    <t>Rundell, Jason L.</t>
  </si>
  <si>
    <t>Rundell, William B.</t>
  </si>
  <si>
    <t>Runkles, Matthew J.</t>
  </si>
  <si>
    <t>Rush, Daron P.</t>
  </si>
  <si>
    <t>Rush, Luke D.</t>
  </si>
  <si>
    <t>Rushing, Cleveland L.</t>
  </si>
  <si>
    <t>Russe, Robin S.</t>
  </si>
  <si>
    <t>Food Service Manager</t>
  </si>
  <si>
    <t>Russell, Arthur L.</t>
  </si>
  <si>
    <t>Russell, Douglas B.</t>
  </si>
  <si>
    <t>Russell, Edward K.</t>
  </si>
  <si>
    <t>Russell, Eric C.</t>
  </si>
  <si>
    <t>Russell, James E. Jr.</t>
  </si>
  <si>
    <t>Russell, Richard H. Jr.</t>
  </si>
  <si>
    <t>Russell, Todd J.</t>
  </si>
  <si>
    <t>Russo, Alessandro S.</t>
  </si>
  <si>
    <t>Russo, Brenda M.</t>
  </si>
  <si>
    <t>Russo, Michael J.</t>
  </si>
  <si>
    <t>Ruth, Michael S.</t>
  </si>
  <si>
    <t>Ruth, Michele J.</t>
  </si>
  <si>
    <t>Ruth, William J.</t>
  </si>
  <si>
    <t>Rutledge, Justin C.</t>
  </si>
  <si>
    <t>Rutledge, Randy L.</t>
  </si>
  <si>
    <t>Rutten, Robert E.</t>
  </si>
  <si>
    <t>Ruvin, Dimitry M.</t>
  </si>
  <si>
    <t>Ryan, Gregory P.</t>
  </si>
  <si>
    <t>Ryan, Holly S.</t>
  </si>
  <si>
    <t>Ryan, James T.</t>
  </si>
  <si>
    <t>Ryan, John N.</t>
  </si>
  <si>
    <t>Ryan, Patricia A.</t>
  </si>
  <si>
    <t>Ryan, Patrick J.</t>
  </si>
  <si>
    <t>Rychlik, Vilma</t>
  </si>
  <si>
    <t>Ryder, Charles E.</t>
  </si>
  <si>
    <t>Rydzewski, Lewis D. JR.</t>
  </si>
  <si>
    <t>Rzeszut, Nancy C.</t>
  </si>
  <si>
    <t>Saah, Ruba H.</t>
  </si>
  <si>
    <t>Sabelhaus, Thomas P.</t>
  </si>
  <si>
    <t>Sabolic, Joseph B. Jr.</t>
  </si>
  <si>
    <t>Sackett, James K.</t>
  </si>
  <si>
    <t>Sadler, Daniel C.</t>
  </si>
  <si>
    <t>Saetang, Khamehanh</t>
  </si>
  <si>
    <t>Saffar, Justin S.</t>
  </si>
  <si>
    <t>Safford, Tate</t>
  </si>
  <si>
    <t>Sagnay, Mauri F.</t>
  </si>
  <si>
    <t>Sagnay, Pablo V.</t>
  </si>
  <si>
    <t>Sagona, Robert J.</t>
  </si>
  <si>
    <t>Sahibzada, Farhana A.</t>
  </si>
  <si>
    <t>Saini, Anil K.</t>
  </si>
  <si>
    <t>Sakala, Philip A.</t>
  </si>
  <si>
    <t>Salamanca, Leticia D.</t>
  </si>
  <si>
    <t>Salas, Steven G.</t>
  </si>
  <si>
    <t>Salaum, Jesus C.</t>
  </si>
  <si>
    <t>Salazar, Victor B.</t>
  </si>
  <si>
    <t>Salcedo, Juan C.</t>
  </si>
  <si>
    <t>Saldana, Frank D.</t>
  </si>
  <si>
    <t>Salem, David A.</t>
  </si>
  <si>
    <t>Salem, Pofen L.</t>
  </si>
  <si>
    <t>Salgado, Linda L.</t>
  </si>
  <si>
    <t>Salgado, Roxana</t>
  </si>
  <si>
    <t>Salihi, Dewa</t>
  </si>
  <si>
    <t>Salimova, Raquel D.</t>
  </si>
  <si>
    <t>Sallee, Crystal B.</t>
  </si>
  <si>
    <t>Salomon, James</t>
  </si>
  <si>
    <t>Samghani, Elias H.</t>
  </si>
  <si>
    <t>Samman, Amy K.</t>
  </si>
  <si>
    <t>Sampedro, Shannon C.</t>
  </si>
  <si>
    <t>Sams, Kathleen M.</t>
  </si>
  <si>
    <t>Samuda, Colleen J.</t>
  </si>
  <si>
    <t>Samuel, Allison R.</t>
  </si>
  <si>
    <t>Samuels, Bridgette A.</t>
  </si>
  <si>
    <t>Samuels, Trevor S.</t>
  </si>
  <si>
    <t>Samusenko, Lilia V.</t>
  </si>
  <si>
    <t>Sanayi, Yazdan G.</t>
  </si>
  <si>
    <t>Sanchez, Jose O.</t>
  </si>
  <si>
    <t>Sanchez, Lourdes</t>
  </si>
  <si>
    <t>Sanchez, Melvin A.</t>
  </si>
  <si>
    <t>Sanchez, Nelson F.</t>
  </si>
  <si>
    <t>Sanchez, Pamela A.</t>
  </si>
  <si>
    <t>Sanchez, Raymond R.</t>
  </si>
  <si>
    <t>Sanchez, Sonia</t>
  </si>
  <si>
    <t>Sanchez, Yadira A.</t>
  </si>
  <si>
    <t>Sandberg, Gwendolyn M.</t>
  </si>
  <si>
    <t>Sandel, Kenneth M.</t>
  </si>
  <si>
    <t>Sanders, David A.</t>
  </si>
  <si>
    <t>Sanders, Jonathan S.</t>
  </si>
  <si>
    <t>Sanders, Ricky</t>
  </si>
  <si>
    <t>Sanderson, Mary E.</t>
  </si>
  <si>
    <t>Sandifer, Sean R.</t>
  </si>
  <si>
    <t>Sandoval, Jose S.</t>
  </si>
  <si>
    <t>Sands, Kenley M.</t>
  </si>
  <si>
    <t>Sands, William P.</t>
  </si>
  <si>
    <t>Sanford, Elizabeth</t>
  </si>
  <si>
    <t>Sanford, James H. Jr..</t>
  </si>
  <si>
    <t>Sanford, Jesse J.</t>
  </si>
  <si>
    <t>Sanford, Robert T. Jr.</t>
  </si>
  <si>
    <t>Sanger, Kenneth W.</t>
  </si>
  <si>
    <t>Sangliani, Lal</t>
  </si>
  <si>
    <t>Sani, Abdulaziz S.</t>
  </si>
  <si>
    <t>Sanjur, Gircelle</t>
  </si>
  <si>
    <t>Sankineni, Swaroopa R.</t>
  </si>
  <si>
    <t>Sanner, Dustin C.</t>
  </si>
  <si>
    <t>Santamaria-Rivas, Mariana</t>
  </si>
  <si>
    <t>Santana, Eduardo III.</t>
  </si>
  <si>
    <t>Santana, Narda D.</t>
  </si>
  <si>
    <t>Santi, Kyle</t>
  </si>
  <si>
    <t>Santiago, Carlos J.</t>
  </si>
  <si>
    <t>Santiago, Karla G.</t>
  </si>
  <si>
    <t>Santiago-Vilcarromero, Emily</t>
  </si>
  <si>
    <t>Santillan, Roman A.</t>
  </si>
  <si>
    <t>Santora, Anne</t>
  </si>
  <si>
    <t>Santoro, Mark J.</t>
  </si>
  <si>
    <t>Santos, Holman E.</t>
  </si>
  <si>
    <t>Santos, Jenny C.</t>
  </si>
  <si>
    <t>Santos, Jesica J.</t>
  </si>
  <si>
    <t>Santos, Jocelyn S.</t>
  </si>
  <si>
    <t>Santos, Roberto O.</t>
  </si>
  <si>
    <t>Santos, Shaun E.</t>
  </si>
  <si>
    <t>Santos, Victor S.</t>
  </si>
  <si>
    <t>Santucci, Matthew E.</t>
  </si>
  <si>
    <t>Sanusi, Omotunde R.</t>
  </si>
  <si>
    <t>Saponara, Manuel J.</t>
  </si>
  <si>
    <t>Sapp, Patricia F.</t>
  </si>
  <si>
    <t>Sarantis, Laura A.</t>
  </si>
  <si>
    <t>Saravia, Jimmy D.</t>
  </si>
  <si>
    <t>Sarff, JoEllen E.</t>
  </si>
  <si>
    <t>Sarkis, Matthew A.</t>
  </si>
  <si>
    <t>Sarnoff, Tamar J.</t>
  </si>
  <si>
    <t>Sarosh, Muhammad</t>
  </si>
  <si>
    <t>Sartini, Jarrod C.</t>
  </si>
  <si>
    <t>Sartwell, APublic Relationsil W.</t>
  </si>
  <si>
    <t>Sarubbi, David R.</t>
  </si>
  <si>
    <t>Sarver, Joann</t>
  </si>
  <si>
    <t>Sarver, Lewis B.</t>
  </si>
  <si>
    <t>Sasse, Melanie J.</t>
  </si>
  <si>
    <t>Sassi, Daniel C.</t>
  </si>
  <si>
    <t>Sasu, Joseph A.</t>
  </si>
  <si>
    <t>Satinsky, Jordan B.</t>
  </si>
  <si>
    <t>Satterfield, Lauren C.</t>
  </si>
  <si>
    <t>Sauerhoff, Robert N. Jr.</t>
  </si>
  <si>
    <t>Saul, Ryan M.</t>
  </si>
  <si>
    <t>Sauls, Chad M.</t>
  </si>
  <si>
    <t>Saum, Brian K.</t>
  </si>
  <si>
    <t>Saunders, Laundre T.</t>
  </si>
  <si>
    <t>Saunders, Pamela W.</t>
  </si>
  <si>
    <t>Sauter, Stacey A.</t>
  </si>
  <si>
    <t>Savage, Bryan S.</t>
  </si>
  <si>
    <t>Savage, Kevin</t>
  </si>
  <si>
    <t>Savage, Patricia A.</t>
  </si>
  <si>
    <t>Savanick, Denise P.</t>
  </si>
  <si>
    <t>Sawo, Abigail G.</t>
  </si>
  <si>
    <t>Sawyer, Constance E.</t>
  </si>
  <si>
    <t>Sawyer, James P.</t>
  </si>
  <si>
    <t>Public Relationsoperty Manager I</t>
  </si>
  <si>
    <t>Sawyer, Stephanie J.</t>
  </si>
  <si>
    <t>Saylor, Adam R.</t>
  </si>
  <si>
    <t>Scafide, Anthony V.</t>
  </si>
  <si>
    <t>Scalley, Mary E.</t>
  </si>
  <si>
    <t>Scappa, Marco</t>
  </si>
  <si>
    <t>Scaria, Liji</t>
  </si>
  <si>
    <t>Scarlett, Radcliffe D.</t>
  </si>
  <si>
    <t>Scavitto, John C.</t>
  </si>
  <si>
    <t>Scelsi, Nicholas D.</t>
  </si>
  <si>
    <t>Schacherer, Dale G.</t>
  </si>
  <si>
    <t>Schaefer, Daniel C.</t>
  </si>
  <si>
    <t>Schaeffer, Matthew K.</t>
  </si>
  <si>
    <t>Schaefgen, Katherine A.</t>
  </si>
  <si>
    <t>Schallhorn, Karl E.</t>
  </si>
  <si>
    <t>Schans, Olga P.</t>
  </si>
  <si>
    <t>Schantz, William G. JR.</t>
  </si>
  <si>
    <t>Schardt, Jonathan T.</t>
  </si>
  <si>
    <t>Scharf, James E.</t>
  </si>
  <si>
    <t>Schech, Marie B.</t>
  </si>
  <si>
    <t>Scheetz, Randy W.</t>
  </si>
  <si>
    <t>Scheetz, Richard E.</t>
  </si>
  <si>
    <t>Scheid, Harold S.</t>
  </si>
  <si>
    <t>Scheinberg, Lori A.</t>
  </si>
  <si>
    <t>Schell, Claire E.</t>
  </si>
  <si>
    <t>Schendel, Andrea L.</t>
  </si>
  <si>
    <t>Schermerhorn, Donna M.</t>
  </si>
  <si>
    <t>Scheuch, Christopher W.</t>
  </si>
  <si>
    <t>Scheuerman, Donald L. JR.</t>
  </si>
  <si>
    <t>Schiffauer, Richard M.</t>
  </si>
  <si>
    <t>Schifrien, Adriene D.</t>
  </si>
  <si>
    <t>Schiller, Valentine J.</t>
  </si>
  <si>
    <t>Schilling, Stephen L.</t>
  </si>
  <si>
    <t>Schillinger, Andrew G.</t>
  </si>
  <si>
    <t>Schipani, David A.</t>
  </si>
  <si>
    <t>Schipani, Theresa L.</t>
  </si>
  <si>
    <t>Schloe, Michael A.</t>
  </si>
  <si>
    <t>Schlosser, James M.</t>
  </si>
  <si>
    <t>Schmehl, John A. II.</t>
  </si>
  <si>
    <t>Schmidt, Andrew N.</t>
  </si>
  <si>
    <t>Schmidt, Anthony J.</t>
  </si>
  <si>
    <t>Schmidt, Bradley A.</t>
  </si>
  <si>
    <t>Schmidt, Dennis R. JR.</t>
  </si>
  <si>
    <t>Schmidt, Michael F.</t>
  </si>
  <si>
    <t>Schmidt, Sandra L.</t>
  </si>
  <si>
    <t>Schmiedel, Sileap N.</t>
  </si>
  <si>
    <t>Schmiester, Silvia I.</t>
  </si>
  <si>
    <t>Schmitz, Ana R.</t>
  </si>
  <si>
    <t>Human Services Specialist</t>
  </si>
  <si>
    <t>Schmuck, Romand B.</t>
  </si>
  <si>
    <t>Schneider, Christian H.</t>
  </si>
  <si>
    <t>Schneider, James W. JR.</t>
  </si>
  <si>
    <t>Schnetzler, William D.</t>
  </si>
  <si>
    <t>Schoelen, Lauren E.</t>
  </si>
  <si>
    <t>Schoem, Donna L.</t>
  </si>
  <si>
    <t>Schofer, Joan W.</t>
  </si>
  <si>
    <t>Scholl, Paul W.</t>
  </si>
  <si>
    <t>Schoolfield, Jeffrey B.</t>
  </si>
  <si>
    <t>Schools-Bey, James E.</t>
  </si>
  <si>
    <t>Schoonover, Kathy L.</t>
  </si>
  <si>
    <t>Schoppert, Maranda L.</t>
  </si>
  <si>
    <t>Schou, Christian G.</t>
  </si>
  <si>
    <t>Schrader, Daniel R.</t>
  </si>
  <si>
    <t>Schramm, David B.</t>
  </si>
  <si>
    <t>Schramm, Timothy C.</t>
  </si>
  <si>
    <t>Schrenk, William L.</t>
  </si>
  <si>
    <t>Schroeder, Pamela R.</t>
  </si>
  <si>
    <t>Schubring, Fred L.</t>
  </si>
  <si>
    <t>Schuler, Peter J.</t>
  </si>
  <si>
    <t>Schultz, James K.</t>
  </si>
  <si>
    <t>Schulze, Melissa A.</t>
  </si>
  <si>
    <t>Schwab, Charles C. JR.</t>
  </si>
  <si>
    <t>Schwab, Michael</t>
  </si>
  <si>
    <t>Schwager, Michael J.</t>
  </si>
  <si>
    <t>Schwartz, Lisa S.</t>
  </si>
  <si>
    <t>Schwartzbeck, Michele</t>
  </si>
  <si>
    <t>Schwarz, Harley P.</t>
  </si>
  <si>
    <t>Schweinfest, Cynthia L.</t>
  </si>
  <si>
    <t>Scibelli, David</t>
  </si>
  <si>
    <t>Scigliano, Dawn A.</t>
  </si>
  <si>
    <t>Scott, Anthony P.</t>
  </si>
  <si>
    <t>Scott, Charles</t>
  </si>
  <si>
    <t>Scott, Damion H.</t>
  </si>
  <si>
    <t>Scott, Judy F.</t>
  </si>
  <si>
    <t>Scott, Norvin J. JR..</t>
  </si>
  <si>
    <t>Scott, Portia J.</t>
  </si>
  <si>
    <t>Scott, Purnell C.</t>
  </si>
  <si>
    <t>Scott, Rameaun L.</t>
  </si>
  <si>
    <t>Scott, Robert W.</t>
  </si>
  <si>
    <t>Scott, Sarit R.</t>
  </si>
  <si>
    <t>Scott, Shane R.</t>
  </si>
  <si>
    <t>Scribner, Shirley</t>
  </si>
  <si>
    <t>Scruggs, Carl R.</t>
  </si>
  <si>
    <t>Scruggs, Deborah R.</t>
  </si>
  <si>
    <t>Seal, Gary R.</t>
  </si>
  <si>
    <t>Seals, James M.</t>
  </si>
  <si>
    <t>Sears, Michael J.</t>
  </si>
  <si>
    <t>Sears, Michelle A.</t>
  </si>
  <si>
    <t>Seck, Ibrahima K.</t>
  </si>
  <si>
    <t>Segal, Ellen</t>
  </si>
  <si>
    <t>Segal, Harash N.</t>
  </si>
  <si>
    <t>Director Information Technology</t>
  </si>
  <si>
    <t>Segura, Elenilson</t>
  </si>
  <si>
    <t>Segura, Jose M.</t>
  </si>
  <si>
    <t>Seidel, William M.</t>
  </si>
  <si>
    <t>Seiler, Annie H.</t>
  </si>
  <si>
    <t>Seino, Charles N.</t>
  </si>
  <si>
    <t>Seipp, Laurence A.</t>
  </si>
  <si>
    <t>Seirafi, Sogand</t>
  </si>
  <si>
    <t>Seitz, Robert H.</t>
  </si>
  <si>
    <t>Sekhpossian, Noune</t>
  </si>
  <si>
    <t>Sekhsaria, Vineet K.</t>
  </si>
  <si>
    <t>Selbst, Barbara A.</t>
  </si>
  <si>
    <t>Selby, Dallas III.</t>
  </si>
  <si>
    <t>Selby, Dallas W. Jr.</t>
  </si>
  <si>
    <t>Selikowitz, Peter J.</t>
  </si>
  <si>
    <t>Seling, Susan</t>
  </si>
  <si>
    <t>Sell, Kerry T.</t>
  </si>
  <si>
    <t>Sellman, Christopher S.</t>
  </si>
  <si>
    <t>Semple, Ruth J.</t>
  </si>
  <si>
    <t>Sengstack, Glenn J.</t>
  </si>
  <si>
    <t>Seo, Steven H.</t>
  </si>
  <si>
    <t>Serio, Karen M.</t>
  </si>
  <si>
    <t>Serlo, Timothy J.</t>
  </si>
  <si>
    <t>Serna, Wendell N.</t>
  </si>
  <si>
    <t>Serpas, Evelin J.</t>
  </si>
  <si>
    <t>Serrano, Evelyn Y.</t>
  </si>
  <si>
    <t>Serrano, Timothy R.</t>
  </si>
  <si>
    <t>Seshibe, Sefako M.</t>
  </si>
  <si>
    <t>Sesny, Lisa M.</t>
  </si>
  <si>
    <t>Sessa, Louis J.</t>
  </si>
  <si>
    <t>Sessoms, George M.</t>
  </si>
  <si>
    <t>Sessoms, LaVon</t>
  </si>
  <si>
    <t>Seth, Lisa J.</t>
  </si>
  <si>
    <t>Seth-Jones, Kimberly N.</t>
  </si>
  <si>
    <t>Settles, Kathy M.</t>
  </si>
  <si>
    <t>Sewer, Kristofor O.</t>
  </si>
  <si>
    <t>Sexton, David A.</t>
  </si>
  <si>
    <t>Seymour, Tammy J.</t>
  </si>
  <si>
    <t>Seyoum, Demeke</t>
  </si>
  <si>
    <t>Seyoum, Kassahun H.</t>
  </si>
  <si>
    <t>Seyranyan, Lucia A.</t>
  </si>
  <si>
    <t>Sha, Yerwen D.</t>
  </si>
  <si>
    <t>Shabani, Laleh</t>
  </si>
  <si>
    <t>Shabelski, James</t>
  </si>
  <si>
    <t>Shackett, Joel A.</t>
  </si>
  <si>
    <t>Shadle, William</t>
  </si>
  <si>
    <t>Shaffer, Daniel G.</t>
  </si>
  <si>
    <t>Shaffer, William J.</t>
  </si>
  <si>
    <t>Shaffner, Jeremy M.</t>
  </si>
  <si>
    <t>Shang, Catherine L.</t>
  </si>
  <si>
    <t>Shanks, Matthew M.</t>
  </si>
  <si>
    <t>Shannon, Public Relationsiscilla A.</t>
  </si>
  <si>
    <t>Shansby, Barbara A.</t>
  </si>
  <si>
    <t>Shao, Chris P.</t>
  </si>
  <si>
    <t>Shapero, Loretta E.</t>
  </si>
  <si>
    <t>Shapiro, Karen A.</t>
  </si>
  <si>
    <t>Shapiro, Linda</t>
  </si>
  <si>
    <t>Sharbaugh, Joseph R.</t>
  </si>
  <si>
    <t>Sharif-Chikiar, Stella E.</t>
  </si>
  <si>
    <t>Sharkey, Devin P.</t>
  </si>
  <si>
    <t>Sharma, Christopherjay S.</t>
  </si>
  <si>
    <t>Sharma, Sudha T.</t>
  </si>
  <si>
    <t>Sharpless, Bryan D.</t>
  </si>
  <si>
    <t>Shaut, Brandon E.</t>
  </si>
  <si>
    <t>Shaw, Deborah A.</t>
  </si>
  <si>
    <t>Shaw, Lindsey A.</t>
  </si>
  <si>
    <t>Shaw, Lindsey R.</t>
  </si>
  <si>
    <t>Shaw, Resnik A.</t>
  </si>
  <si>
    <t>Shaw, Scott D.</t>
  </si>
  <si>
    <t>Shaw, Yumba G.</t>
  </si>
  <si>
    <t>Shawl, Jonathan H.</t>
  </si>
  <si>
    <t>Shayan, Javad</t>
  </si>
  <si>
    <t>Sheahin, Judith G.</t>
  </si>
  <si>
    <t>Sheedy, Kathleen</t>
  </si>
  <si>
    <t>Sheehan, Catherine E.</t>
  </si>
  <si>
    <t>Sheehan, Robert F.</t>
  </si>
  <si>
    <t>Sheeler, James A.</t>
  </si>
  <si>
    <t>Sheelor, Mark A.</t>
  </si>
  <si>
    <t>Sheely, Brent W.</t>
  </si>
  <si>
    <t>Shell, Nichalas E.</t>
  </si>
  <si>
    <t>Shelton, Guy C. JR..</t>
  </si>
  <si>
    <t>Shelton, Kevin T.</t>
  </si>
  <si>
    <t>Shemer, Lawrence A.</t>
  </si>
  <si>
    <t>Sheng, Peter W.</t>
  </si>
  <si>
    <t>Shepherd, James A.</t>
  </si>
  <si>
    <t>Shepherd, Patricia D.</t>
  </si>
  <si>
    <t>Shepherd, Stephen A.</t>
  </si>
  <si>
    <t>Sheref, Endres M.</t>
  </si>
  <si>
    <t>Sheridan, Daniel</t>
  </si>
  <si>
    <t>Sheriff, Mohammed</t>
  </si>
  <si>
    <t>Sherls, Jaime L.</t>
  </si>
  <si>
    <t>Sherman, Bruce P.</t>
  </si>
  <si>
    <t>Sherman, Monee L.</t>
  </si>
  <si>
    <t>Sherman, Tracy L.</t>
  </si>
  <si>
    <t>Sherrod, Joyce E.</t>
  </si>
  <si>
    <t>Sherwood, Teresa J.</t>
  </si>
  <si>
    <t>Shifflet, Michelle J.</t>
  </si>
  <si>
    <t>Shifflett, Alan M. II.</t>
  </si>
  <si>
    <t>Shifter, Nancy</t>
  </si>
  <si>
    <t>Shih, Minshiun</t>
  </si>
  <si>
    <t>Shimshock, Dolores P.</t>
  </si>
  <si>
    <t>Shin, Sang-Chul</t>
  </si>
  <si>
    <t>Shin, Su J.</t>
  </si>
  <si>
    <t>Shine, Mary E.</t>
  </si>
  <si>
    <t>Shipe, Harry N.</t>
  </si>
  <si>
    <t>Shipley, Wesley T.</t>
  </si>
  <si>
    <t>Shofar, Steven P.</t>
  </si>
  <si>
    <t>Shook, Susanne E.</t>
  </si>
  <si>
    <t>Shorb, James F.</t>
  </si>
  <si>
    <t>Shorb, Neil A.</t>
  </si>
  <si>
    <t>Shores, Deborah A.</t>
  </si>
  <si>
    <t>Short, Charles L.</t>
  </si>
  <si>
    <t>Short, Charles L. Jr.</t>
  </si>
  <si>
    <t>Short, Kim B.</t>
  </si>
  <si>
    <t>Short, Michael D.</t>
  </si>
  <si>
    <t>Shortall, William A.</t>
  </si>
  <si>
    <t>Shoup, Dana K.</t>
  </si>
  <si>
    <t>Shovlin, Jennifer E.</t>
  </si>
  <si>
    <t>Shriner, Howard R.</t>
  </si>
  <si>
    <t>Shropshire, Edward A.</t>
  </si>
  <si>
    <t>Shubert, Christina R.</t>
  </si>
  <si>
    <t>Shugars, Michael J.</t>
  </si>
  <si>
    <t>Shupp, Jeremy S.</t>
  </si>
  <si>
    <t>Sibley, Jennifer A.</t>
  </si>
  <si>
    <t>Sicard, Stephanie L.</t>
  </si>
  <si>
    <t>Sidle, Stacy E.</t>
  </si>
  <si>
    <t>Sidney, Fred M.</t>
  </si>
  <si>
    <t>Siedlecki, Dawn M.</t>
  </si>
  <si>
    <t>Siem, Jacqueline F.</t>
  </si>
  <si>
    <t>Sierra-Koscinski, Sharon K.</t>
  </si>
  <si>
    <t>Sigler, Stacy</t>
  </si>
  <si>
    <t>Sihakhoon, Ruangchai</t>
  </si>
  <si>
    <t>Sikes, Shawn C.</t>
  </si>
  <si>
    <t>Sikhakhane, Fortunate N.</t>
  </si>
  <si>
    <t>Silberhorn, Jonathan J.</t>
  </si>
  <si>
    <t>Silberman, Rachel N.</t>
  </si>
  <si>
    <t>Silcox, David T.</t>
  </si>
  <si>
    <t>Sillcox, Nancy C.</t>
  </si>
  <si>
    <t>Silva, Edilberto J.</t>
  </si>
  <si>
    <t>Silva, Keila J.</t>
  </si>
  <si>
    <t>Silva, Vanessa G.</t>
  </si>
  <si>
    <t>Silverman, Kenneth C.</t>
  </si>
  <si>
    <t>Silverman, Lee R.</t>
  </si>
  <si>
    <t>Simcox, Jane M.</t>
  </si>
  <si>
    <t>Simen, Patrick N.</t>
  </si>
  <si>
    <t>Simmons, Ardell</t>
  </si>
  <si>
    <t>Simmons, David J. JR.</t>
  </si>
  <si>
    <t>Simmons, Lawrence R.</t>
  </si>
  <si>
    <t>Simmons, Randall A.</t>
  </si>
  <si>
    <t>Simmons, Robyn K.</t>
  </si>
  <si>
    <t>Simms, Carolyn E.</t>
  </si>
  <si>
    <t>Simms, Gary A.</t>
  </si>
  <si>
    <t>Simms, Glenn R.</t>
  </si>
  <si>
    <t>Simms, John</t>
  </si>
  <si>
    <t>Simms, Kenneth E.</t>
  </si>
  <si>
    <t>Simms, Pamela R.</t>
  </si>
  <si>
    <t>Simms, William A.</t>
  </si>
  <si>
    <t>Simon, Howard J. Jr.</t>
  </si>
  <si>
    <t>Simon, Karen I.</t>
  </si>
  <si>
    <t>Simon, Leroy D.</t>
  </si>
  <si>
    <t>Simon, Stephanie N.</t>
  </si>
  <si>
    <t>Simone, Mary H.</t>
  </si>
  <si>
    <t>Simpson, Douglas M.</t>
  </si>
  <si>
    <t>Simpson, Joseph P.</t>
  </si>
  <si>
    <t>Simpson, Kevin L.</t>
  </si>
  <si>
    <t>Simpson, Michael A.</t>
  </si>
  <si>
    <t>Simpson, Roderick Q.</t>
  </si>
  <si>
    <t>Sims, Brenda S.</t>
  </si>
  <si>
    <t>Sims, Eric D.</t>
  </si>
  <si>
    <t>Sims, Jeffrey A.</t>
  </si>
  <si>
    <t>Sims, Sade M.</t>
  </si>
  <si>
    <t>Sin, Keung S.</t>
  </si>
  <si>
    <t>Sinclair, Joan F.</t>
  </si>
  <si>
    <t>Singer, Arye Y.</t>
  </si>
  <si>
    <t>Singh, Paramjeet K.</t>
  </si>
  <si>
    <t>Singh, Satnam</t>
  </si>
  <si>
    <t>Singleton, John L.</t>
  </si>
  <si>
    <t>Singleton, Leonard E.</t>
  </si>
  <si>
    <t>Sinkler, Robert O.</t>
  </si>
  <si>
    <t>Sipos, Kaitlyn B.</t>
  </si>
  <si>
    <t>Sirbaugh, Michael T.</t>
  </si>
  <si>
    <t>Sirk, Camille R.</t>
  </si>
  <si>
    <t>Sisay, Allelign</t>
  </si>
  <si>
    <t>Sisco, Shannon C.</t>
  </si>
  <si>
    <t>Sitkoff, Barbara A.</t>
  </si>
  <si>
    <t>Sito, Robert T. Jr..</t>
  </si>
  <si>
    <t>Sittinger, William P.</t>
  </si>
  <si>
    <t>Skelton, Robert A. JR..</t>
  </si>
  <si>
    <t>Skiba, Dean P.</t>
  </si>
  <si>
    <t>Skidmore, Michael E.</t>
  </si>
  <si>
    <t>Skidmore, Michael K. JR..</t>
  </si>
  <si>
    <t>Skinner, Anthony J.</t>
  </si>
  <si>
    <t>Skinner, Joseph H. III.</t>
  </si>
  <si>
    <t>Skippings, Charmelle J.</t>
  </si>
  <si>
    <t>Skipton, Cornelia M.</t>
  </si>
  <si>
    <t>Slade, Raphaella G.</t>
  </si>
  <si>
    <t>Slane, Timothy M. Jr..</t>
  </si>
  <si>
    <t>Slater, John J.</t>
  </si>
  <si>
    <t>Slater, Michael A.</t>
  </si>
  <si>
    <t>Sloate, Kenneth M.</t>
  </si>
  <si>
    <t>Sluzalis, Jared</t>
  </si>
  <si>
    <t>Smakula, Philip G.</t>
  </si>
  <si>
    <t>Small, Daniel R.</t>
  </si>
  <si>
    <t>Small, Joseph T.</t>
  </si>
  <si>
    <t>Small, Una F.</t>
  </si>
  <si>
    <t>Smalley, Jeremy D.</t>
  </si>
  <si>
    <t>Smedley, Ellen</t>
  </si>
  <si>
    <t>Smet, Ryan C.</t>
  </si>
  <si>
    <t>Smiley, Judith</t>
  </si>
  <si>
    <t>Smink, Jonathan S.</t>
  </si>
  <si>
    <t>Smith, Aaron D.</t>
  </si>
  <si>
    <t>Smith, Anthony G.</t>
  </si>
  <si>
    <t>Smith, Audrey C.</t>
  </si>
  <si>
    <t>Smith, Beverly E.</t>
  </si>
  <si>
    <t>Smith, Bryan T.</t>
  </si>
  <si>
    <t>Smith, Bryson C.</t>
  </si>
  <si>
    <t>Smith, Carol L.</t>
  </si>
  <si>
    <t>Smith, Charles A.</t>
  </si>
  <si>
    <t>Smith, Charles T. III.</t>
  </si>
  <si>
    <t>Smith, Christopher L.</t>
  </si>
  <si>
    <t>Smith, Craig B.</t>
  </si>
  <si>
    <t>Smith, David C.</t>
  </si>
  <si>
    <t>Smith, David M.</t>
  </si>
  <si>
    <t>Smith, Dawn M.</t>
  </si>
  <si>
    <t>Smith, Denise</t>
  </si>
  <si>
    <t>Smith, Donald W.</t>
  </si>
  <si>
    <t>Smith, Erin K.</t>
  </si>
  <si>
    <t>Smith, Erma M.</t>
  </si>
  <si>
    <t>Smith, Gary W. JR..</t>
  </si>
  <si>
    <t>Smith, Genae M.</t>
  </si>
  <si>
    <t>Smith, Gentry V.</t>
  </si>
  <si>
    <t>Smith, George R.</t>
  </si>
  <si>
    <t>Smith, Helen</t>
  </si>
  <si>
    <t>Smith, Irvin C. JR.</t>
  </si>
  <si>
    <t>Smith, James M.</t>
  </si>
  <si>
    <t>Smith, James R. JR.</t>
  </si>
  <si>
    <t>Smith, Janelle M.</t>
  </si>
  <si>
    <t>Smith, Jason M.</t>
  </si>
  <si>
    <t>Smith, Jennifer E.</t>
  </si>
  <si>
    <t>Smith, Jeremy J.</t>
  </si>
  <si>
    <t>Smith, Jerry D.</t>
  </si>
  <si>
    <t>Smith, John C.</t>
  </si>
  <si>
    <t>Smith, John T.</t>
  </si>
  <si>
    <t>Smith, Joseph L.</t>
  </si>
  <si>
    <t>Smith, Karen</t>
  </si>
  <si>
    <t>Smith, Karen K.</t>
  </si>
  <si>
    <t>Smith, Kathleen E.</t>
  </si>
  <si>
    <t>Smith, Katressia M.</t>
  </si>
  <si>
    <t>Smith, Kemberlei L.</t>
  </si>
  <si>
    <t>Smith, Kenneth K. Sr.</t>
  </si>
  <si>
    <t>Smith, Kenrick A.</t>
  </si>
  <si>
    <t>Smith, Lenny C.</t>
  </si>
  <si>
    <t>Smith, Lolita K.</t>
  </si>
  <si>
    <t>Smith, Marilyn D.</t>
  </si>
  <si>
    <t>Smith, Melissa N.</t>
  </si>
  <si>
    <t>Smith, Meredith J.</t>
  </si>
  <si>
    <t>Smith, Michael J.</t>
  </si>
  <si>
    <t>Development Ombudsman</t>
  </si>
  <si>
    <t>Smith, Michael W.</t>
  </si>
  <si>
    <t>Smith, Norman W. Jr.</t>
  </si>
  <si>
    <t>Smith, Philip P.</t>
  </si>
  <si>
    <t>Smith, Phillip G.</t>
  </si>
  <si>
    <t>Smith, Rasheim R.</t>
  </si>
  <si>
    <t>Smith, Rebecca C.</t>
  </si>
  <si>
    <t>Smith, Rhonda L.</t>
  </si>
  <si>
    <t>Smith, Richard G.</t>
  </si>
  <si>
    <t>Smith, Robert W. SR.</t>
  </si>
  <si>
    <t>Smith, Rosela T.</t>
  </si>
  <si>
    <t>Smith, Samuel</t>
  </si>
  <si>
    <t>Smith, Samuel S.</t>
  </si>
  <si>
    <t>Smith, Scott D.</t>
  </si>
  <si>
    <t>Smith, Sheila N.</t>
  </si>
  <si>
    <t>Smith, Sophronia M.</t>
  </si>
  <si>
    <t>Smith, Stephen E.</t>
  </si>
  <si>
    <t>Smith, Stephen W.</t>
  </si>
  <si>
    <t>Smith, Thomas H. JR.</t>
  </si>
  <si>
    <t>Smith, Tracy L.</t>
  </si>
  <si>
    <t>Smith, Vincent J.</t>
  </si>
  <si>
    <t>Smithson, Tiffani A.</t>
  </si>
  <si>
    <t>Smoak, John B.</t>
  </si>
  <si>
    <t>Smolinsky, Eric M.</t>
  </si>
  <si>
    <t>Smothers, Derek S.</t>
  </si>
  <si>
    <t>Smugeresky, Steven L.</t>
  </si>
  <si>
    <t>Smulligan, Edward</t>
  </si>
  <si>
    <t>Smyre, Nicholas C.</t>
  </si>
  <si>
    <t>Snavely, Robert A.</t>
  </si>
  <si>
    <t>Snetter-Carey, Frances</t>
  </si>
  <si>
    <t>Snider, Richard G.</t>
  </si>
  <si>
    <t>Snider, Victoria</t>
  </si>
  <si>
    <t>Snitkovskiy, Lyuda</t>
  </si>
  <si>
    <t>Snow, Audia O.</t>
  </si>
  <si>
    <t>Snow, Myra M.</t>
  </si>
  <si>
    <t>Snowden, James A.</t>
  </si>
  <si>
    <t>Snowden, Kelvin E.</t>
  </si>
  <si>
    <t>Snowman, Mary Lynn</t>
  </si>
  <si>
    <t>Snuggs, Clarence J.</t>
  </si>
  <si>
    <t>Director Planning</t>
  </si>
  <si>
    <t>Snyder, James A.</t>
  </si>
  <si>
    <t>Snyder, Stephen E.</t>
  </si>
  <si>
    <t>So, Michael</t>
  </si>
  <si>
    <t>Sobratti, Clint L.</t>
  </si>
  <si>
    <t>Sockwell, Kevin</t>
  </si>
  <si>
    <t>Sofelkanik, Michael J.</t>
  </si>
  <si>
    <t>Sofman, Mark A.</t>
  </si>
  <si>
    <t>Soileau, Thomas L.</t>
  </si>
  <si>
    <t>Sok, Sovannary</t>
  </si>
  <si>
    <t>Solano, Evelice</t>
  </si>
  <si>
    <t>Solarin, Danielle G.</t>
  </si>
  <si>
    <t>Soldano, Drew C.</t>
  </si>
  <si>
    <t>Solimano, Christopher J.</t>
  </si>
  <si>
    <t>Solis, Carmen L.</t>
  </si>
  <si>
    <t>Solis, Luis E.</t>
  </si>
  <si>
    <t>Solomon, Fatima E.</t>
  </si>
  <si>
    <t>Somado-Hemazro, Kayi</t>
  </si>
  <si>
    <t>Somarajan, Deepak</t>
  </si>
  <si>
    <t>Somarriba, Edwin I.</t>
  </si>
  <si>
    <t>Somarriba, Gerson</t>
  </si>
  <si>
    <t>Sommerfield, Mark</t>
  </si>
  <si>
    <t>Sommers, Gary W.</t>
  </si>
  <si>
    <t>Sondberg, Suzanne M.</t>
  </si>
  <si>
    <t>Song, Lei</t>
  </si>
  <si>
    <t>Song, Seung H.</t>
  </si>
  <si>
    <t>Songco, Sean C.</t>
  </si>
  <si>
    <t>Songco, Shannon A.</t>
  </si>
  <si>
    <t>Soni, Nili</t>
  </si>
  <si>
    <t>Sonkin, Steven A.</t>
  </si>
  <si>
    <t>Sotero, Brian L.</t>
  </si>
  <si>
    <t>Soto, Angela M.</t>
  </si>
  <si>
    <t>Soto, Irvin D.</t>
  </si>
  <si>
    <t>Soubra, Rebecca</t>
  </si>
  <si>
    <t>Souders, Jeremy D.</t>
  </si>
  <si>
    <t>Souders, Marianne C.</t>
  </si>
  <si>
    <t>Souders, Theresa G.</t>
  </si>
  <si>
    <t>Soukup, Alan D.</t>
  </si>
  <si>
    <t>Soumpholphakdy, Bounkong</t>
  </si>
  <si>
    <t>Sousa, Paula C.</t>
  </si>
  <si>
    <t>Sousa, Victor A.</t>
  </si>
  <si>
    <t>Sow, Fatimatu</t>
  </si>
  <si>
    <t>Sowa, Amadu</t>
  </si>
  <si>
    <t>Sowah, John A.</t>
  </si>
  <si>
    <t>Sowe, Koffi J.</t>
  </si>
  <si>
    <t>Spann, Patricia D.</t>
  </si>
  <si>
    <t>Spano, Joel S.</t>
  </si>
  <si>
    <t>Sparacino, Joseph P.</t>
  </si>
  <si>
    <t>Spector, Lori B.</t>
  </si>
  <si>
    <t>Speed, Sarita D.</t>
  </si>
  <si>
    <t>Speight, Petr A.</t>
  </si>
  <si>
    <t>Spell, Jasmine M.</t>
  </si>
  <si>
    <t>Spence, Morris Jr.</t>
  </si>
  <si>
    <t>Spence, Roseyann T.</t>
  </si>
  <si>
    <t>Spencer, Alan SR.</t>
  </si>
  <si>
    <t>Spencer, Michael W.</t>
  </si>
  <si>
    <t>Spencer, Pansieta J.</t>
  </si>
  <si>
    <t>Spencer, Troy J.</t>
  </si>
  <si>
    <t>Sperling, Howard B.</t>
  </si>
  <si>
    <t>Spickler, Kevin T.</t>
  </si>
  <si>
    <t>SCBA Technician</t>
  </si>
  <si>
    <t>Spickler, Robert B. II.</t>
  </si>
  <si>
    <t>Spiegel, Jay T.</t>
  </si>
  <si>
    <t>Spielberg, Deborah</t>
  </si>
  <si>
    <t>Spillane, Brigid M.</t>
  </si>
  <si>
    <t>Spindle, Christian B.</t>
  </si>
  <si>
    <t>Sponaugle, Paula R.</t>
  </si>
  <si>
    <t>SPublic Relationsinger, Frank R.</t>
  </si>
  <si>
    <t>SPublic Relationsingirth, Mike</t>
  </si>
  <si>
    <t>SPublic Relationsingston, Mark D.</t>
  </si>
  <si>
    <t>Spurrier, Del S.</t>
  </si>
  <si>
    <t>Squire, Dennis L.</t>
  </si>
  <si>
    <t>St John, Jennifer E.</t>
  </si>
  <si>
    <t>Senior Water Quality Specialist</t>
  </si>
  <si>
    <t>St Laurent, Joseph S.</t>
  </si>
  <si>
    <t>St Lawrence, Nicole</t>
  </si>
  <si>
    <t>St Lewis, Leslie K.</t>
  </si>
  <si>
    <t>St Paul, Charles F.</t>
  </si>
  <si>
    <t>St. James, Greg R.</t>
  </si>
  <si>
    <t>St. John, Ian C.</t>
  </si>
  <si>
    <t>Stackhouse, Courtney K.</t>
  </si>
  <si>
    <t>Stadtler, James M.</t>
  </si>
  <si>
    <t>Stafford, Brian J.</t>
  </si>
  <si>
    <t>Stafford, Gary A.</t>
  </si>
  <si>
    <t>Stafford, Lisa E.</t>
  </si>
  <si>
    <t>Stafford, Pamela D.</t>
  </si>
  <si>
    <t>Stafford, Robert K.</t>
  </si>
  <si>
    <t>Stafford, Terence T.</t>
  </si>
  <si>
    <t>Staggers, Jeanette</t>
  </si>
  <si>
    <t>Stagnitto, Michael A.</t>
  </si>
  <si>
    <t>Stagnoli, Reyna I.</t>
  </si>
  <si>
    <t>Stahley, Jeffrey A.</t>
  </si>
  <si>
    <t>Staiger, Christopher J.</t>
  </si>
  <si>
    <t>Staiger, John M.</t>
  </si>
  <si>
    <t>Staiger, Rachel E.</t>
  </si>
  <si>
    <t>Stakem, Patrick J.</t>
  </si>
  <si>
    <t>Staley, Thomas E. Jr.</t>
  </si>
  <si>
    <t>Stamnos, Nickolas C.</t>
  </si>
  <si>
    <t>Stan, Linda S.</t>
  </si>
  <si>
    <t>Stanback, Dan</t>
  </si>
  <si>
    <t>Stanback, Robert P.</t>
  </si>
  <si>
    <t>Stancliff, Eric M.</t>
  </si>
  <si>
    <t>Stanley, Dominick J.</t>
  </si>
  <si>
    <t>Stanley, Rogers D.</t>
  </si>
  <si>
    <t>Stanton, Joseph F.</t>
  </si>
  <si>
    <t>Stanton, Patrick</t>
  </si>
  <si>
    <t>Stapleton, Deborah G.</t>
  </si>
  <si>
    <t>Starin, Rosemarie</t>
  </si>
  <si>
    <t>Starkey, Anthony L.</t>
  </si>
  <si>
    <t>Starkey, Gale M.</t>
  </si>
  <si>
    <t>Starks, Paul R.</t>
  </si>
  <si>
    <t>Starks-Bey, Public Relationsince R.</t>
  </si>
  <si>
    <t>Staub, Jason D.</t>
  </si>
  <si>
    <t>Staub, Steven P.</t>
  </si>
  <si>
    <t>Steckel, David C.</t>
  </si>
  <si>
    <t>Steed, Charles R.</t>
  </si>
  <si>
    <t>Steed, Jeffrey B.</t>
  </si>
  <si>
    <t>Steed, Melissa M.</t>
  </si>
  <si>
    <t>Steed, Michael P.</t>
  </si>
  <si>
    <t>Steele, Joyce E.</t>
  </si>
  <si>
    <t>Steenstra, Daniel J.</t>
  </si>
  <si>
    <t>Stefanelli, Christine</t>
  </si>
  <si>
    <t>Stefanelli, Johanna M.</t>
  </si>
  <si>
    <t>Steffen, Dale J.</t>
  </si>
  <si>
    <t>Steiner, Gillian</t>
  </si>
  <si>
    <t>Stepek, Michael M.</t>
  </si>
  <si>
    <t>Stephens, George D.</t>
  </si>
  <si>
    <t>Stephens, George E.</t>
  </si>
  <si>
    <t>Stephens, Johnny</t>
  </si>
  <si>
    <t>Stephenson, Claudia M.</t>
  </si>
  <si>
    <t>Stephenson, David C.</t>
  </si>
  <si>
    <t>Stephenson, John A. II.</t>
  </si>
  <si>
    <t>Stephenson, Judith A.</t>
  </si>
  <si>
    <t>Stephenson, Karen B.</t>
  </si>
  <si>
    <t>Stephenson, Masiel A.</t>
  </si>
  <si>
    <t>Stepherson, Laronda</t>
  </si>
  <si>
    <t>Stepp, Andre L.</t>
  </si>
  <si>
    <t>Stevens, Amy B.</t>
  </si>
  <si>
    <t>Stevens, Eutoker D.</t>
  </si>
  <si>
    <t>Stevens, Evan A.</t>
  </si>
  <si>
    <t>Stevens, Gregory E.</t>
  </si>
  <si>
    <t>Stevens, James A.</t>
  </si>
  <si>
    <t>Stevens, Katelyn M.</t>
  </si>
  <si>
    <t>Stevens, Matthew D.</t>
  </si>
  <si>
    <t>Stevens, Michael G.</t>
  </si>
  <si>
    <t>Stevens, Todd A.</t>
  </si>
  <si>
    <t>Stevens, Warren P.</t>
  </si>
  <si>
    <t>Stevenson, Ben E. II.</t>
  </si>
  <si>
    <t>Stevenson, Benjamin A.</t>
  </si>
  <si>
    <t>Stevenson, Eileen L.</t>
  </si>
  <si>
    <t>Stevenson, James W.</t>
  </si>
  <si>
    <t>Stewart, James E.</t>
  </si>
  <si>
    <t>Stewart, Larry E. II.</t>
  </si>
  <si>
    <t>Stewart, Linda A.</t>
  </si>
  <si>
    <t>Stewart, Maurice A.</t>
  </si>
  <si>
    <t>Stickell, Colleen M.</t>
  </si>
  <si>
    <t>Stickle, Jeffrey W.</t>
  </si>
  <si>
    <t>Stickley, Keith A.</t>
  </si>
  <si>
    <t>Stidham, Jonathan E.</t>
  </si>
  <si>
    <t>Stiff, Damita J.</t>
  </si>
  <si>
    <t>Stigile, Pamela M.</t>
  </si>
  <si>
    <t>Stiles, James A.</t>
  </si>
  <si>
    <t>Stiles, Judy</t>
  </si>
  <si>
    <t>Stillman, Ann M.</t>
  </si>
  <si>
    <t>Stillwell, Erin P.</t>
  </si>
  <si>
    <t>Stillwell, Julie C.</t>
  </si>
  <si>
    <t>Stirling, Thomas H.</t>
  </si>
  <si>
    <t>Stith, Owen M.</t>
  </si>
  <si>
    <t>Stitt, Posie P.</t>
  </si>
  <si>
    <t>Stives, Ana L.</t>
  </si>
  <si>
    <t>Stobie, Kathleen M.</t>
  </si>
  <si>
    <t>Stock, Janet D.</t>
  </si>
  <si>
    <t>Stoddard, Earl P. III.</t>
  </si>
  <si>
    <t>Stoddard, Mark D.</t>
  </si>
  <si>
    <t>Stokes, Benjamin T.</t>
  </si>
  <si>
    <t>Stokes, Scott R.</t>
  </si>
  <si>
    <t>Stokes, Shawna Y.</t>
  </si>
  <si>
    <t>Stokkevag, Unni</t>
  </si>
  <si>
    <t>Stolinski, Andrew D.</t>
  </si>
  <si>
    <t>Stone, Brian F.</t>
  </si>
  <si>
    <t>Stone, Frank W.</t>
  </si>
  <si>
    <t>Stone, Gabriel J.</t>
  </si>
  <si>
    <t>Stone, Noah F.</t>
  </si>
  <si>
    <t>Stone, Oliver R.</t>
  </si>
  <si>
    <t>Stoner, Andrew</t>
  </si>
  <si>
    <t>Stoner, Kane S.</t>
  </si>
  <si>
    <t>Stoner, Tamara A.</t>
  </si>
  <si>
    <t>Stonestreet, Toni</t>
  </si>
  <si>
    <t>Store, Jessica N.</t>
  </si>
  <si>
    <t>Storey, Matthew B.</t>
  </si>
  <si>
    <t>Storm, Shane S.</t>
  </si>
  <si>
    <t>Story, Cheryl V.</t>
  </si>
  <si>
    <t>Stottlemyer, David W.</t>
  </si>
  <si>
    <t>Stottlemyer, Jason B.</t>
  </si>
  <si>
    <t>Stottlemyer, Margaret E.</t>
  </si>
  <si>
    <t>Stottlemyer, Walter U. JR..</t>
  </si>
  <si>
    <t>Stoughton, Amy S.</t>
  </si>
  <si>
    <t>Stout, Martha L.</t>
  </si>
  <si>
    <t>Stoutamire, Matthew R.</t>
  </si>
  <si>
    <t>Stovall, Joseph T.</t>
  </si>
  <si>
    <t>Stowe, James L.</t>
  </si>
  <si>
    <t>Strange, Quintin K.</t>
  </si>
  <si>
    <t>Strasbaugh, Brent E.</t>
  </si>
  <si>
    <t>Straughan, Jason K.</t>
  </si>
  <si>
    <t>Strausbough, Michael</t>
  </si>
  <si>
    <t>Strauss, Sharon R.</t>
  </si>
  <si>
    <t>Strawderman, Adam W.</t>
  </si>
  <si>
    <t>Stream, Michael W. JR.</t>
  </si>
  <si>
    <t>Street, Nathan</t>
  </si>
  <si>
    <t>Strickland, Paul S.</t>
  </si>
  <si>
    <t>Strittmatter, Corey M.</t>
  </si>
  <si>
    <t>Strnad, Katherine</t>
  </si>
  <si>
    <t>Stroman, Dana A.</t>
  </si>
  <si>
    <t>Stromberg, Jeffrey G.</t>
  </si>
  <si>
    <t>Strong, Edward L.</t>
  </si>
  <si>
    <t>Strong, Robert W.</t>
  </si>
  <si>
    <t>Strosnider, Megan C.</t>
  </si>
  <si>
    <t>Stroup, Christopher J.</t>
  </si>
  <si>
    <t>Stroup, Scott B.</t>
  </si>
  <si>
    <t>Strouth, James R.</t>
  </si>
  <si>
    <t>Strudwick, Rosni D.</t>
  </si>
  <si>
    <t>Stuart, John B.</t>
  </si>
  <si>
    <t>Stubblefield, Felecia R.</t>
  </si>
  <si>
    <t>Stubbs, Angela B.</t>
  </si>
  <si>
    <t>Stuckey, Bridget M.</t>
  </si>
  <si>
    <t>Stuckey, Christopher B.</t>
  </si>
  <si>
    <t>Stuckey, Maxie L.</t>
  </si>
  <si>
    <t>Stull, Michael L.</t>
  </si>
  <si>
    <t>Stultz, Kevin L.</t>
  </si>
  <si>
    <t>Stup, Mark L.</t>
  </si>
  <si>
    <t>Sturges, Elsa P.</t>
  </si>
  <si>
    <t>Sturgess, Anthony M.</t>
  </si>
  <si>
    <t>Sturtz, Michael P.</t>
  </si>
  <si>
    <t>Stutz, John D.</t>
  </si>
  <si>
    <t>Styles, Douglas</t>
  </si>
  <si>
    <t>Suarez, Euda L.</t>
  </si>
  <si>
    <t>Suarez, Minerva V.</t>
  </si>
  <si>
    <t>Suarez-Lopez, Maria S.</t>
  </si>
  <si>
    <t>Suazo, Valentin H.</t>
  </si>
  <si>
    <t>Subbakrishna, Suchitra</t>
  </si>
  <si>
    <t>Sube, Benjamin K.</t>
  </si>
  <si>
    <t>Subin, Michael L.</t>
  </si>
  <si>
    <t>Director 2</t>
  </si>
  <si>
    <t>Subramaniam, Vincent V.</t>
  </si>
  <si>
    <t>Sudano, Donna A.</t>
  </si>
  <si>
    <t>Suddath, Gayle A.</t>
  </si>
  <si>
    <t>Sudik, Douglas P.</t>
  </si>
  <si>
    <t>Sudjapun, Andrea C.</t>
  </si>
  <si>
    <t>Suescun, Gloria E.</t>
  </si>
  <si>
    <t>Sugrue, Daniel J.</t>
  </si>
  <si>
    <t>Sugrue, Michael F.</t>
  </si>
  <si>
    <t>Sugrue, Rory J.</t>
  </si>
  <si>
    <t>Sugrue, Sheila C.</t>
  </si>
  <si>
    <t>Suh, Andrew J.</t>
  </si>
  <si>
    <t>Suh, Kwang S.</t>
  </si>
  <si>
    <t>Suit, Bernard J. JR..</t>
  </si>
  <si>
    <t>Suit, John G.</t>
  </si>
  <si>
    <t>Sulaiman, Moshood O.</t>
  </si>
  <si>
    <t>Suliman, Agraw F.</t>
  </si>
  <si>
    <t>Sullivan, Eric V.</t>
  </si>
  <si>
    <t>Sullivan, John H.</t>
  </si>
  <si>
    <t>Sullivan, Mark F.</t>
  </si>
  <si>
    <t>Sullivan, Patrick</t>
  </si>
  <si>
    <t>Sultan, Kathleen M.</t>
  </si>
  <si>
    <t>Sultana, Nishat</t>
  </si>
  <si>
    <t>Sulureh, Beatrice Y.</t>
  </si>
  <si>
    <t>Sumah, Mohamed M.</t>
  </si>
  <si>
    <t>Summers, Daniel C.</t>
  </si>
  <si>
    <t>Summers, Kevin E.</t>
  </si>
  <si>
    <t>Summers, Otis A.</t>
  </si>
  <si>
    <t>Summers, Phillip A.</t>
  </si>
  <si>
    <t>Summerville, Velma T.</t>
  </si>
  <si>
    <t>Sumrow, Rachel H.</t>
  </si>
  <si>
    <t>Sun, Chiawoan H.</t>
  </si>
  <si>
    <t>Sun, Wendy C.</t>
  </si>
  <si>
    <t>Sundiata, Sammy</t>
  </si>
  <si>
    <t>Sundquist, David M.</t>
  </si>
  <si>
    <t>Supnick, Samuel F.</t>
  </si>
  <si>
    <t>SuPublic Relationsata, Steven I.</t>
  </si>
  <si>
    <t>Surenko, Robert J.</t>
  </si>
  <si>
    <t>Surratt, Cindy J.</t>
  </si>
  <si>
    <t>Suryanarayana, Roopashree G.</t>
  </si>
  <si>
    <t>Suskin, Leon F.</t>
  </si>
  <si>
    <t>Suter, Barbara J.</t>
  </si>
  <si>
    <t>Suter, Joseph G.</t>
  </si>
  <si>
    <t>Suter, Raymond S.</t>
  </si>
  <si>
    <t>Sutton, Catherine H.</t>
  </si>
  <si>
    <t>Sutton, David J.</t>
  </si>
  <si>
    <t>Sutton, James C.</t>
  </si>
  <si>
    <t>Sutton, LaDena T.</t>
  </si>
  <si>
    <t>Sutton, Matthew E.</t>
  </si>
  <si>
    <t>Swader, Jamell R.</t>
  </si>
  <si>
    <t>Swager, Lisa A.</t>
  </si>
  <si>
    <t>Swann, Keith S.</t>
  </si>
  <si>
    <t>Swann, Morgan A.</t>
  </si>
  <si>
    <t>Swanson, Lamont J.</t>
  </si>
  <si>
    <t>Swar, Sarita B.</t>
  </si>
  <si>
    <t>Swaray, Lahai G.</t>
  </si>
  <si>
    <t>Swarr, Sara B.</t>
  </si>
  <si>
    <t>Swecker, Joshua</t>
  </si>
  <si>
    <t>Sweder-Gold, David N.</t>
  </si>
  <si>
    <t>Sweeney, Jaclyn A.</t>
  </si>
  <si>
    <t>Sweeney, Katherine A.</t>
  </si>
  <si>
    <t>Sweeney, Tim</t>
  </si>
  <si>
    <t>Sweitzer, Jason H.</t>
  </si>
  <si>
    <t>Swinford, Charles S.</t>
  </si>
  <si>
    <t>Swinford, Lindsey S.</t>
  </si>
  <si>
    <t>Sword, Andrew D.</t>
  </si>
  <si>
    <t>Sylvester, Nicholas W.</t>
  </si>
  <si>
    <t>Sylvester, Susan A.</t>
  </si>
  <si>
    <t>Sylvester, Vincent F.</t>
  </si>
  <si>
    <t>Synan, Andrew D.</t>
  </si>
  <si>
    <t>Sypes, Carrie A.</t>
  </si>
  <si>
    <t>Tabb, Joyce B.</t>
  </si>
  <si>
    <t>Tabb, Marcus</t>
  </si>
  <si>
    <t>Tablang-Jimenez, Marilou G.</t>
  </si>
  <si>
    <t>Tabrizi, Soheila G.</t>
  </si>
  <si>
    <t>Tadesse, Kopy T.</t>
  </si>
  <si>
    <t>Taft, Willie L. Jr..</t>
  </si>
  <si>
    <t>Takai, Julie N.</t>
  </si>
  <si>
    <t>Takele, Wendim T.</t>
  </si>
  <si>
    <t>Talcott, Corey</t>
  </si>
  <si>
    <t>Talebi-Nejad, Mehrdad</t>
  </si>
  <si>
    <t>Talib, Ayo</t>
  </si>
  <si>
    <t>Tallant, David S.</t>
  </si>
  <si>
    <t>TallaPublic Relationsagada, Lata</t>
  </si>
  <si>
    <t>Talley, Angela Y.</t>
  </si>
  <si>
    <t>Talley, Douglas C.</t>
  </si>
  <si>
    <t>Talley, Monica D.</t>
  </si>
  <si>
    <t>Talley, Richard E.</t>
  </si>
  <si>
    <t>Tamulevich, Edward M.</t>
  </si>
  <si>
    <t>Tan, Andrew B.</t>
  </si>
  <si>
    <t>Tan, Shu Ming</t>
  </si>
  <si>
    <t>Tang, Chi H.</t>
  </si>
  <si>
    <t>Tang, Tam</t>
  </si>
  <si>
    <t>Tang, Thanh H.</t>
  </si>
  <si>
    <t>Tang, Yan H.</t>
  </si>
  <si>
    <t>Tangirala, Padmavathi S.</t>
  </si>
  <si>
    <t>Tanner, Samedra N.</t>
  </si>
  <si>
    <t>Tanzi, Brian H.</t>
  </si>
  <si>
    <t>Tao, Pea-Fen W.</t>
  </si>
  <si>
    <t>Taormino, Timothy P.</t>
  </si>
  <si>
    <t>Taqi, Shayna A.</t>
  </si>
  <si>
    <t>Taramona, Jose M.</t>
  </si>
  <si>
    <t>Tarner, Brandon J.</t>
  </si>
  <si>
    <t>Tarquinio, Michael C.</t>
  </si>
  <si>
    <t>Tarr, Thomas A.</t>
  </si>
  <si>
    <t>Taschman, Annie</t>
  </si>
  <si>
    <t>Tastaca, Christopher W.</t>
  </si>
  <si>
    <t>Tatakis, Spiros G.</t>
  </si>
  <si>
    <t>Tate, Michael L.</t>
  </si>
  <si>
    <t>Tato-Niktash, Diana P.</t>
  </si>
  <si>
    <t>Tatum, Crystal M.</t>
  </si>
  <si>
    <t>Tatum, Richard L.</t>
  </si>
  <si>
    <t>Tavakolian, Katherine A.</t>
  </si>
  <si>
    <t>Tavano, Noel L.</t>
  </si>
  <si>
    <t>Tawes, Barbara E.</t>
  </si>
  <si>
    <t>Taylor, Aaron M.</t>
  </si>
  <si>
    <t>Taylor, Adam R.</t>
  </si>
  <si>
    <t>Taylor, Bethany S.</t>
  </si>
  <si>
    <t>Taylor, Carlos E.</t>
  </si>
  <si>
    <t>Taylor, Cecile</t>
  </si>
  <si>
    <t>Taylor, Charlotte J.</t>
  </si>
  <si>
    <t>Taylor, Debra D.</t>
  </si>
  <si>
    <t>Taylor, Devlin R.</t>
  </si>
  <si>
    <t>Taylor, Eldora J.</t>
  </si>
  <si>
    <t>Taylor, Hilary H.</t>
  </si>
  <si>
    <t>Taylor, James C.</t>
  </si>
  <si>
    <t>Taylor, Jennifer B.</t>
  </si>
  <si>
    <t>Taylor, Judith A.</t>
  </si>
  <si>
    <t>Taylor, Mark D.</t>
  </si>
  <si>
    <t>Taylor, Michelle</t>
  </si>
  <si>
    <t>Taylor, Patrick</t>
  </si>
  <si>
    <t>Taylor, Richard D.</t>
  </si>
  <si>
    <t>Taylor, Robert E.</t>
  </si>
  <si>
    <t>Taylor, Rose M.</t>
  </si>
  <si>
    <t>Taylor, Ruth</t>
  </si>
  <si>
    <t>Taylor, Sandra R.</t>
  </si>
  <si>
    <t>Taylor, Shirley</t>
  </si>
  <si>
    <t>Taylor, Wayne</t>
  </si>
  <si>
    <t>Taylor, Winston A. II.</t>
  </si>
  <si>
    <t>Tchouke Tchato, Olivier</t>
  </si>
  <si>
    <t>Teasley, Gloria R.</t>
  </si>
  <si>
    <t>Tebah, Antoine</t>
  </si>
  <si>
    <t>Tedder, Rozanne</t>
  </si>
  <si>
    <t>Tedjio, Ameline F.</t>
  </si>
  <si>
    <t>Tedjio, Lambert</t>
  </si>
  <si>
    <t>Tehrani, Eric P.</t>
  </si>
  <si>
    <t>Teichler, Derek S.</t>
  </si>
  <si>
    <t>Teichler, Tricia L.</t>
  </si>
  <si>
    <t>Tejada, Ana M.</t>
  </si>
  <si>
    <t>Tejada, Dennis A.</t>
  </si>
  <si>
    <t>Telahun, Rahel</t>
  </si>
  <si>
    <t>Telhan, Dharam V.</t>
  </si>
  <si>
    <t>Tellez, Michael M.</t>
  </si>
  <si>
    <t>Temesgen, Yilkal G.</t>
  </si>
  <si>
    <t>Temple, Juatina L.</t>
  </si>
  <si>
    <t>Templet-Renfrew, Stacie L.</t>
  </si>
  <si>
    <t>Tenenbaum, Sara R.</t>
  </si>
  <si>
    <t>Teng, Apollo T.</t>
  </si>
  <si>
    <t>Terpko, Tina M.</t>
  </si>
  <si>
    <t>Terrelonge, Anthony P.</t>
  </si>
  <si>
    <t>Terry, Mark E.</t>
  </si>
  <si>
    <t>Terry, Patricia M.</t>
  </si>
  <si>
    <t>Tessema, Anteneh A.</t>
  </si>
  <si>
    <t>Tester, Robert M.</t>
  </si>
  <si>
    <t>Tewolde, Subai W.</t>
  </si>
  <si>
    <t>Teyodrose, Nebiy Y.</t>
  </si>
  <si>
    <t>Thai, Hung</t>
  </si>
  <si>
    <t>Thaler, Amy S.</t>
  </si>
  <si>
    <t>Thaxton, Dora L.</t>
  </si>
  <si>
    <t>Thayer, Charles W.</t>
  </si>
  <si>
    <t>Theis, Lauri B.</t>
  </si>
  <si>
    <t>Then, Beverley A.</t>
  </si>
  <si>
    <t>Thews, Matthew G.</t>
  </si>
  <si>
    <t>Thom, Julia A.</t>
  </si>
  <si>
    <t>Thom, Nkosi M.</t>
  </si>
  <si>
    <t>Thomas, Alicia L.</t>
  </si>
  <si>
    <t>Management Services Supervisor</t>
  </si>
  <si>
    <t>Thomas, Amy H.</t>
  </si>
  <si>
    <t>Thomas, Antonio R.</t>
  </si>
  <si>
    <t>Thomas, Britta K.</t>
  </si>
  <si>
    <t>Thomas, Calvin</t>
  </si>
  <si>
    <t>Thomas, Cara E.</t>
  </si>
  <si>
    <t>Thomas, Chantelle Y.</t>
  </si>
  <si>
    <t>Thomas, Chempithera V.</t>
  </si>
  <si>
    <t>Thomas, Cynthia A.</t>
  </si>
  <si>
    <t>Thomas, Dana T.</t>
  </si>
  <si>
    <t>Thomas, Felicia M.</t>
  </si>
  <si>
    <t>Thomas, Gary L.</t>
  </si>
  <si>
    <t>Thomas, Jeffrey A.</t>
  </si>
  <si>
    <t>Thomas, Joseph W.</t>
  </si>
  <si>
    <t>Thomas, Julien</t>
  </si>
  <si>
    <t>Thomas, Karla B.</t>
  </si>
  <si>
    <t>Thomas, Kelvin M.</t>
  </si>
  <si>
    <t>Thomas, Kenneil G.</t>
  </si>
  <si>
    <t>Thomas, Lynnette</t>
  </si>
  <si>
    <t>Thomas, Marsha W.</t>
  </si>
  <si>
    <t>Thomas, Mary K.</t>
  </si>
  <si>
    <t>Thomas, Ralph D.</t>
  </si>
  <si>
    <t>Thomas, Sandra</t>
  </si>
  <si>
    <t>Thomas, Steven W.</t>
  </si>
  <si>
    <t>Thomas, Tobias E.</t>
  </si>
  <si>
    <t>Thomas, Tyrone G.</t>
  </si>
  <si>
    <t>Thomas, Wayne A.</t>
  </si>
  <si>
    <t>Thomas, William J.</t>
  </si>
  <si>
    <t>Thomas, William R.</t>
  </si>
  <si>
    <t>Thomas, Willie E.</t>
  </si>
  <si>
    <t>Thomas-Dormer, Veronica</t>
  </si>
  <si>
    <t>Thomas-Navolio, Claudia R.</t>
  </si>
  <si>
    <t>Thomasson, Tamieka A.</t>
  </si>
  <si>
    <t>Thommana, Jose V.</t>
  </si>
  <si>
    <t>Thompkins, Karen R.</t>
  </si>
  <si>
    <t>Thompson, Alexandra</t>
  </si>
  <si>
    <t>Thompson, Althea J.</t>
  </si>
  <si>
    <t>Thompson, Bobbi L.</t>
  </si>
  <si>
    <t>Thompson, Breyana E.</t>
  </si>
  <si>
    <t>Thompson, Carolyn L.</t>
  </si>
  <si>
    <t>Thompson, Deanna M.</t>
  </si>
  <si>
    <t>Thompson, Donald</t>
  </si>
  <si>
    <t>Thompson, Donghae S.</t>
  </si>
  <si>
    <t>Thompson, Evan E.</t>
  </si>
  <si>
    <t>Thompson, Robert L.</t>
  </si>
  <si>
    <t>Thompson, Robert R.</t>
  </si>
  <si>
    <t>Thompson, Robert S.</t>
  </si>
  <si>
    <t>Thompson, Ronald W.</t>
  </si>
  <si>
    <t>Thompson, Sherry L.</t>
  </si>
  <si>
    <t>Thompson, Thomas I.</t>
  </si>
  <si>
    <t>Thon, Karen P.</t>
  </si>
  <si>
    <t>Thoopsamoot, Anothai</t>
  </si>
  <si>
    <t>Thorn, Maynard M.</t>
  </si>
  <si>
    <t>Thornton, Cleveine S.</t>
  </si>
  <si>
    <t>Thornton, Frederick M.</t>
  </si>
  <si>
    <t>Thorpe, Roger P. II.</t>
  </si>
  <si>
    <t>Thrasher, John N.</t>
  </si>
  <si>
    <t>Thurman, Kevin R.</t>
  </si>
  <si>
    <t>Tibbitts, Dale A.</t>
  </si>
  <si>
    <t>Tibbs, Gerald D. Jr..</t>
  </si>
  <si>
    <t>Tibbs, Karleyun</t>
  </si>
  <si>
    <t>Tibbs, Thomas L.</t>
  </si>
  <si>
    <t>Tierney, Justin M.</t>
  </si>
  <si>
    <t>Tighe, Ryan E.</t>
  </si>
  <si>
    <t>Tilles, Victor L.</t>
  </si>
  <si>
    <t>Tillman, Gary T.</t>
  </si>
  <si>
    <t>Public Relationsint Shop Foreman</t>
  </si>
  <si>
    <t>Timberlake, Bobby H.</t>
  </si>
  <si>
    <t>Timm, Alexander J.</t>
  </si>
  <si>
    <t>Tippett, Thomas E. II.</t>
  </si>
  <si>
    <t>Tippett, Troy N.</t>
  </si>
  <si>
    <t>Tipton, Gregory W.</t>
  </si>
  <si>
    <t>Tipton, Nathaniel P.</t>
  </si>
  <si>
    <t>Tisdale, Tamara A.</t>
  </si>
  <si>
    <t>Titus, Lisa A.</t>
  </si>
  <si>
    <t>Tiwana, Khalid F.</t>
  </si>
  <si>
    <t>Tobin, Robert L. JR.</t>
  </si>
  <si>
    <t>Tobing, Amer H.</t>
  </si>
  <si>
    <t>Todd, James F.</t>
  </si>
  <si>
    <t>Tolbert, Cassandra</t>
  </si>
  <si>
    <t>Tolbert, Mary Beth</t>
  </si>
  <si>
    <t>Tolliver, Jamaal A.</t>
  </si>
  <si>
    <t>Tolson, Mykia S.</t>
  </si>
  <si>
    <t>Toman, Thomas</t>
  </si>
  <si>
    <t>Toman, Trudy L.</t>
  </si>
  <si>
    <t>Tomassoni, Paul J.</t>
  </si>
  <si>
    <t>Tomlin, Gary D.</t>
  </si>
  <si>
    <t>Tomlin, Teri A.</t>
  </si>
  <si>
    <t>Tompkins, Monique</t>
  </si>
  <si>
    <t>Toms, Richard E.</t>
  </si>
  <si>
    <t>Ton, Trung</t>
  </si>
  <si>
    <t>Tonczyczyn, Justin C.</t>
  </si>
  <si>
    <t>Tonczyczyn, Maureen E.</t>
  </si>
  <si>
    <t>Tondari, Christine</t>
  </si>
  <si>
    <t>Tondini, Steven J.</t>
  </si>
  <si>
    <t>Toney, Gregory</t>
  </si>
  <si>
    <t>Toney, Michael A.</t>
  </si>
  <si>
    <t>Tong, My T.</t>
  </si>
  <si>
    <t>Tong, Yueh-Hwa</t>
  </si>
  <si>
    <t>Tontarski, Karolyn L.</t>
  </si>
  <si>
    <t>Toole, Conor G.</t>
  </si>
  <si>
    <t>Toop, Kellen E.</t>
  </si>
  <si>
    <t>Toregas, Constantine.</t>
  </si>
  <si>
    <t>Torma-Kim, Rebecca J.</t>
  </si>
  <si>
    <t>Torre, John J.</t>
  </si>
  <si>
    <t>Torre, Kristen</t>
  </si>
  <si>
    <t>Torre, Mark J.</t>
  </si>
  <si>
    <t>Torrella, Alexander T.</t>
  </si>
  <si>
    <t>Torrens, Tabetha L.</t>
  </si>
  <si>
    <t>Torres, Blanca E.</t>
  </si>
  <si>
    <t>Torres, Carmen I.</t>
  </si>
  <si>
    <t>Torres, Gustavo A.</t>
  </si>
  <si>
    <t>Torres, Javier</t>
  </si>
  <si>
    <t>Torres, Kevin G.</t>
  </si>
  <si>
    <t>Torres, Lupe R.</t>
  </si>
  <si>
    <t>Torres, Mariana L.</t>
  </si>
  <si>
    <t>Torres, Milton A.</t>
  </si>
  <si>
    <t>Torres, Rafael A.</t>
  </si>
  <si>
    <t>Torres, Yvette</t>
  </si>
  <si>
    <t>Torrico, Myriam A.</t>
  </si>
  <si>
    <t>Tortolero, Omar E.</t>
  </si>
  <si>
    <t>Toscana, Manuel F.</t>
  </si>
  <si>
    <t>Toschi, Paolo</t>
  </si>
  <si>
    <t>Toth Jordan, Madeline P.</t>
  </si>
  <si>
    <t>Totoy, Emily M.</t>
  </si>
  <si>
    <t>Toussaint, Anthony</t>
  </si>
  <si>
    <t>Touzeau, Christopher</t>
  </si>
  <si>
    <t>Towey, Edward J.</t>
  </si>
  <si>
    <t>Townsend, Kimberly A.</t>
  </si>
  <si>
    <t>Townsend, Sheryl A.</t>
  </si>
  <si>
    <t>Toye, Michael D.</t>
  </si>
  <si>
    <t>Tracenrider, Larisha D.</t>
  </si>
  <si>
    <t>Trahan, Brett C.</t>
  </si>
  <si>
    <t>Trail, Franklin J.</t>
  </si>
  <si>
    <t>Tran, Bill D.</t>
  </si>
  <si>
    <t>Tran, Tuan D.</t>
  </si>
  <si>
    <t>Tranen, Robert D.</t>
  </si>
  <si>
    <t>Travaglini, Mary I.</t>
  </si>
  <si>
    <t>Travers, James P.</t>
  </si>
  <si>
    <t>Travers, Robert J.</t>
  </si>
  <si>
    <t>Travers, Ryan W.</t>
  </si>
  <si>
    <t>Travis, Sherryl</t>
  </si>
  <si>
    <t>Travis, Warren L. JR.</t>
  </si>
  <si>
    <t>Trawinski, John B.</t>
  </si>
  <si>
    <t>Treichel, James F.</t>
  </si>
  <si>
    <t>Trejo, Isidoro W.</t>
  </si>
  <si>
    <t>Trench, Vladimir E.</t>
  </si>
  <si>
    <t>Tressler, Douglas A.</t>
  </si>
  <si>
    <t>Trever, Edward K.</t>
  </si>
  <si>
    <t>Trevey, Esther K.</t>
  </si>
  <si>
    <t>Trice, Stephen D. Jr..</t>
  </si>
  <si>
    <t>Trigiani, Michael J.</t>
  </si>
  <si>
    <t>Trimble, Frances</t>
  </si>
  <si>
    <t>Triner, Samantha E.</t>
  </si>
  <si>
    <t>Triplett, Richard A.</t>
  </si>
  <si>
    <t>Trivett, Matthew C.</t>
  </si>
  <si>
    <t>Trollinger, Kim M.</t>
  </si>
  <si>
    <t>Trombetta, Orfeo III.</t>
  </si>
  <si>
    <t>Trombka, Aron P.</t>
  </si>
  <si>
    <t>Trotta, Elizabeth M.</t>
  </si>
  <si>
    <t>Trovato, Rob S.</t>
  </si>
  <si>
    <t>Troxler, Otto O.</t>
  </si>
  <si>
    <t>Trub, Barry W.</t>
  </si>
  <si>
    <t>Trujillo, Carlos M.</t>
  </si>
  <si>
    <t>Trujillo, Dante D.</t>
  </si>
  <si>
    <t>Trunnell, Misty L.</t>
  </si>
  <si>
    <t>Truong, Ngan K.</t>
  </si>
  <si>
    <t>Trupp, Zachary N.</t>
  </si>
  <si>
    <t>Trybus, Edward</t>
  </si>
  <si>
    <t>Tsadik, Amanuel</t>
  </si>
  <si>
    <t>Tsai, Cheng-Lun</t>
  </si>
  <si>
    <t>Tsai, Jung F.</t>
  </si>
  <si>
    <t>Tsai, Su-Huey L.</t>
  </si>
  <si>
    <t>Tse, Caroline C.</t>
  </si>
  <si>
    <t>Tse, Danny K.</t>
  </si>
  <si>
    <t>Tse, Yee-Mei</t>
  </si>
  <si>
    <t>Tshimuna, Beya</t>
  </si>
  <si>
    <t>Tsykhmistrenko, Ivan V.</t>
  </si>
  <si>
    <t>Tu, Rufina</t>
  </si>
  <si>
    <t>Tucker, Andrew M.</t>
  </si>
  <si>
    <t>Tucker, Jason B.</t>
  </si>
  <si>
    <t>Tucker, Joseph L.</t>
  </si>
  <si>
    <t>Tucker, Sherad L.</t>
  </si>
  <si>
    <t>Tuckson, Charles E. Jr.</t>
  </si>
  <si>
    <t>Tudder, Teresa E.</t>
  </si>
  <si>
    <t>Tugwell, Ronald L. JR..</t>
  </si>
  <si>
    <t>Tuite, Theresa</t>
  </si>
  <si>
    <t>Tukes, Angela P.</t>
  </si>
  <si>
    <t>Tully, Adam C.</t>
  </si>
  <si>
    <t>Tung, Charles C.</t>
  </si>
  <si>
    <t>Tung, Yuen K.</t>
  </si>
  <si>
    <t>Tupa, Brian L.</t>
  </si>
  <si>
    <t>Tupa, Deborah J.</t>
  </si>
  <si>
    <t>Turcotte, Jeremy R.</t>
  </si>
  <si>
    <t>Turner, Almon G.</t>
  </si>
  <si>
    <t>Turner, Beth A.</t>
  </si>
  <si>
    <t>Turner, Deneen C.</t>
  </si>
  <si>
    <t>Turner, Frank S. JR.</t>
  </si>
  <si>
    <t>Turner, Indira A.</t>
  </si>
  <si>
    <t>Turner, James A.</t>
  </si>
  <si>
    <t>Turner, Jason C.</t>
  </si>
  <si>
    <t>Turner, Lanette K.</t>
  </si>
  <si>
    <t>Turner, Melissa A.</t>
  </si>
  <si>
    <t>Turner, Sabrina R.</t>
  </si>
  <si>
    <t>Turner, Scott V.</t>
  </si>
  <si>
    <t>Turner, Tammy Y.</t>
  </si>
  <si>
    <t>Tutuh, Linda A.</t>
  </si>
  <si>
    <t>Tuzzio, Andrew C.</t>
  </si>
  <si>
    <t>Tyer-Ellis, Lori T.</t>
  </si>
  <si>
    <t>Tyler, Patricia A.</t>
  </si>
  <si>
    <t>Tyler, Tamara J.</t>
  </si>
  <si>
    <t>Tyler, Thomas</t>
  </si>
  <si>
    <t>Tyler, Tracie L.</t>
  </si>
  <si>
    <t>Tyner, Mary E.</t>
  </si>
  <si>
    <t>Tyre, Iasia A.</t>
  </si>
  <si>
    <t>Tyree, Thomas O.</t>
  </si>
  <si>
    <t>Tyson, Johnny G.</t>
  </si>
  <si>
    <t>Tyson, Pearline M.</t>
  </si>
  <si>
    <t>Uche, Offia K.</t>
  </si>
  <si>
    <t>Uhas, Kelly L.</t>
  </si>
  <si>
    <t>Ulisney, Robert A.</t>
  </si>
  <si>
    <t>Umanzor, Iliana A.</t>
  </si>
  <si>
    <t>Umanzor-Lopez, Jessica E.</t>
  </si>
  <si>
    <t>Unger, Jack H. Jr.</t>
  </si>
  <si>
    <t>Unruh-Manteuffel, Ronnie R.</t>
  </si>
  <si>
    <t>Urban, Margaret F.</t>
  </si>
  <si>
    <t>Urbanowicz, Gabriel W.</t>
  </si>
  <si>
    <t>Urbina, Luis F.</t>
  </si>
  <si>
    <t>Urcia, Carlos A.</t>
  </si>
  <si>
    <t>Urgessa, Beka G.</t>
  </si>
  <si>
    <t>Urps, Ashley E.</t>
  </si>
  <si>
    <t>Urriola, Bastian A.</t>
  </si>
  <si>
    <t>Urrutia, Glennda B.</t>
  </si>
  <si>
    <t>Usilton, William M.</t>
  </si>
  <si>
    <t>Ustrell-Roig, Maria-Dolors</t>
  </si>
  <si>
    <t>Utermohle, John M.</t>
  </si>
  <si>
    <t>Uvary, Todd L.</t>
  </si>
  <si>
    <t>Uy, Kathleen E.</t>
  </si>
  <si>
    <t>Uy, Maxwell C.</t>
  </si>
  <si>
    <t>Vaca, Cristina N.</t>
  </si>
  <si>
    <t>Vaca, Danny J.</t>
  </si>
  <si>
    <t>Vainqueur, Bruno</t>
  </si>
  <si>
    <t>Valderrama, Carlos O.</t>
  </si>
  <si>
    <t>Valderrama, Elizabeth</t>
  </si>
  <si>
    <t>Valdez, Dianna D.</t>
  </si>
  <si>
    <t>Valeda, Francisco R. III.</t>
  </si>
  <si>
    <t>Valentin, Karylena</t>
  </si>
  <si>
    <t>Valenzuela, Leonel</t>
  </si>
  <si>
    <t>Valenzuela, Lesvia B.</t>
  </si>
  <si>
    <t>Valenzuela, Miguel A.</t>
  </si>
  <si>
    <t>Valerio, Melissa A.</t>
  </si>
  <si>
    <t>Valikhovskaya, Maria</t>
  </si>
  <si>
    <t>Vallandingham, James M.</t>
  </si>
  <si>
    <t>Vallone, Helen P.</t>
  </si>
  <si>
    <t>Van Dyke, Robert A.</t>
  </si>
  <si>
    <t>Van Eck, John D.</t>
  </si>
  <si>
    <t>Van Hagen, Paula L.</t>
  </si>
  <si>
    <t>Van Lare, Adrienne A.</t>
  </si>
  <si>
    <t>Van Marter, Marian M.</t>
  </si>
  <si>
    <t>Vandenengel, Christopher W.</t>
  </si>
  <si>
    <t>VanDenEngel, Robert A.</t>
  </si>
  <si>
    <t>Vanderhorst, Jervell E.</t>
  </si>
  <si>
    <t>Vanderryn, Amy</t>
  </si>
  <si>
    <t>Vane, Brian T.</t>
  </si>
  <si>
    <t>Vangieson, John P.</t>
  </si>
  <si>
    <t>Vangilder, Jay W.</t>
  </si>
  <si>
    <t>Vangorder, Natalie Z.</t>
  </si>
  <si>
    <t>Vann, Robert M.</t>
  </si>
  <si>
    <t>VanSlyke, Christine J.</t>
  </si>
  <si>
    <t>Vanveldhuisen, Tami</t>
  </si>
  <si>
    <t>Vanzego, William A.</t>
  </si>
  <si>
    <t>Vargas, Hector J.</t>
  </si>
  <si>
    <t>Vargas, Jennyffer E.</t>
  </si>
  <si>
    <t>Vargas, Josefa C.</t>
  </si>
  <si>
    <t>Vargas, Ricardo L.</t>
  </si>
  <si>
    <t>Vargas, Xochilt P.</t>
  </si>
  <si>
    <t>Varghese, Justin D.</t>
  </si>
  <si>
    <t>Varkey, Samir J.</t>
  </si>
  <si>
    <t>Varona Jr., David E.</t>
  </si>
  <si>
    <t>Vasavada, Public Relationsiti</t>
  </si>
  <si>
    <t>Vasileva, Renata B.</t>
  </si>
  <si>
    <t>Vasquez, Guillermo A.</t>
  </si>
  <si>
    <t>Vasquez, Luis A.</t>
  </si>
  <si>
    <t>Vassallo, Anita T.</t>
  </si>
  <si>
    <t>Vassell, Wade C.</t>
  </si>
  <si>
    <t>Vaughan, Tony R.</t>
  </si>
  <si>
    <t>Vaughn, Debra D.</t>
  </si>
  <si>
    <t>Vaughn, Gail E.</t>
  </si>
  <si>
    <t>Vaughn, Pamela W.</t>
  </si>
  <si>
    <t>Vaughn, Vanburen</t>
  </si>
  <si>
    <t>Vaz, Eugene M.</t>
  </si>
  <si>
    <t>Vega, Bernardo S.</t>
  </si>
  <si>
    <t>Veiga, Christine R.</t>
  </si>
  <si>
    <t>Veiga, Mauricio F.</t>
  </si>
  <si>
    <t>Veith, Anthony J. III.</t>
  </si>
  <si>
    <t>Velarde, Julio Cesar M.</t>
  </si>
  <si>
    <t>Velasquez, Fredy O.</t>
  </si>
  <si>
    <t>Velisek, Douglas A.</t>
  </si>
  <si>
    <t>Vellaiappan, Balamurugan</t>
  </si>
  <si>
    <t>Venable, Howard M.</t>
  </si>
  <si>
    <t>Venable, Jacqueline</t>
  </si>
  <si>
    <t>Vendemio, Matthew B.</t>
  </si>
  <si>
    <t>Veney, Alicia M.</t>
  </si>
  <si>
    <t>Veney, Ernest D.</t>
  </si>
  <si>
    <t>Venkatachalam, Padma</t>
  </si>
  <si>
    <t>Venkatesh, Bindiganavele S.</t>
  </si>
  <si>
    <t>Ventura, Jose A.</t>
  </si>
  <si>
    <t>Ventura-Fuentes, Douglas F.</t>
  </si>
  <si>
    <t>Venuto, Joseph V.</t>
  </si>
  <si>
    <t>Vera, Vivien T.</t>
  </si>
  <si>
    <t>Verduguez, Mirtha</t>
  </si>
  <si>
    <t>Vernigor, William</t>
  </si>
  <si>
    <t>Vernoy, Gregory L.</t>
  </si>
  <si>
    <t>Veronesi, Robert A.</t>
  </si>
  <si>
    <t>Via, Dennis K.</t>
  </si>
  <si>
    <t>Via, Patricia P.</t>
  </si>
  <si>
    <t>Viands, Kenneth J.</t>
  </si>
  <si>
    <t>Viands, Paul D.</t>
  </si>
  <si>
    <t>Vidas, Jennifer D.</t>
  </si>
  <si>
    <t>Vierbuchen, Phyllis M.</t>
  </si>
  <si>
    <t>Vigen, Mary Michelle</t>
  </si>
  <si>
    <t>Vilain, Fito</t>
  </si>
  <si>
    <t>Villani, Samuel E.</t>
  </si>
  <si>
    <t>Villarroel, Eric D.</t>
  </si>
  <si>
    <t>Villatoro, Jeronimo A.</t>
  </si>
  <si>
    <t>Villegas, Delmi C.</t>
  </si>
  <si>
    <t>Villella, Gerald A.</t>
  </si>
  <si>
    <t>Vincent, Zane D.</t>
  </si>
  <si>
    <t>Vinson, Brian Q.</t>
  </si>
  <si>
    <t>Vinson, James R. JR..</t>
  </si>
  <si>
    <t>Vinson, Paul C.</t>
  </si>
  <si>
    <t>Vinston, Kenneth R.</t>
  </si>
  <si>
    <t>Virnelson, John A.</t>
  </si>
  <si>
    <t>Vishnubhotla, Venkatalakshmi</t>
  </si>
  <si>
    <t>Vitale, Patricia M.</t>
  </si>
  <si>
    <t>Vitaletti, James F. Jr.</t>
  </si>
  <si>
    <t>Viteri, Luis F.</t>
  </si>
  <si>
    <t>Vivas, Kairo A.</t>
  </si>
  <si>
    <t>Vo, Myluong</t>
  </si>
  <si>
    <t>Vogel, Michael J.</t>
  </si>
  <si>
    <t>Vogel, Patricia L.</t>
  </si>
  <si>
    <t>Vogelpohl, John W.</t>
  </si>
  <si>
    <t>Vojar, Petr</t>
  </si>
  <si>
    <t>Volpe, Sandra L.</t>
  </si>
  <si>
    <t>Volz, Bryan S.</t>
  </si>
  <si>
    <t>Von Gunten, Eugene L.</t>
  </si>
  <si>
    <t>Von Nessen, Erin E.</t>
  </si>
  <si>
    <t>Von Nessen, William III.</t>
  </si>
  <si>
    <t>Von Stein, Angela S.</t>
  </si>
  <si>
    <t>Vorhies, Elizabeth S.</t>
  </si>
  <si>
    <t>Voundy, Clarence W.</t>
  </si>
  <si>
    <t>Voytell, Alysha K.</t>
  </si>
  <si>
    <t>Vu, Bach V.</t>
  </si>
  <si>
    <t>Vu, Cam Tu T.</t>
  </si>
  <si>
    <t>Vu, Hao</t>
  </si>
  <si>
    <t>Wachter, Ellen M.</t>
  </si>
  <si>
    <t>Wack, Denis M.</t>
  </si>
  <si>
    <t>Wack, Jennifer K.</t>
  </si>
  <si>
    <t>Waddell, Alexander P.</t>
  </si>
  <si>
    <t>Wade, Bernard T.</t>
  </si>
  <si>
    <t>Wade, Christopher L.</t>
  </si>
  <si>
    <t>Wade, Denise L.</t>
  </si>
  <si>
    <t>Wade, Fred</t>
  </si>
  <si>
    <t>Wade, Sean</t>
  </si>
  <si>
    <t>Waffen, Leslie C.</t>
  </si>
  <si>
    <t>Wagner, Carl E.</t>
  </si>
  <si>
    <t>Wagner, John E.</t>
  </si>
  <si>
    <t>Wagner, Matthew M.</t>
  </si>
  <si>
    <t>Wagner, Nicholas S.</t>
  </si>
  <si>
    <t>Wagstaff, Damont B.</t>
  </si>
  <si>
    <t>Wahl, Michael L.</t>
  </si>
  <si>
    <t>Wainwright, Christopher L.</t>
  </si>
  <si>
    <t>Wajda, John M.</t>
  </si>
  <si>
    <t>Wakefield, William J.</t>
  </si>
  <si>
    <t>Wakeley, David W.</t>
  </si>
  <si>
    <t>Walburn, Brian D.</t>
  </si>
  <si>
    <t>Waldon, Ann M.</t>
  </si>
  <si>
    <t>Waldron, Patricia</t>
  </si>
  <si>
    <t>Walk, Catherine A.</t>
  </si>
  <si>
    <t>Walker, Anna M.</t>
  </si>
  <si>
    <t>Walker, Christopher J.</t>
  </si>
  <si>
    <t>Walker, Derrell M. II.</t>
  </si>
  <si>
    <t>Walker, Devance JR..</t>
  </si>
  <si>
    <t>Walker, Eric W.</t>
  </si>
  <si>
    <t>Walker, Gregory D.</t>
  </si>
  <si>
    <t>Walker, Helen Y.</t>
  </si>
  <si>
    <t>Walker, Joseph H. III.</t>
  </si>
  <si>
    <t>Walker, Karen F.</t>
  </si>
  <si>
    <t>Walker, Katherine R.</t>
  </si>
  <si>
    <t>Walker, Leonard A.</t>
  </si>
  <si>
    <t>Walker, Lillian J.</t>
  </si>
  <si>
    <t>Walker, Marvin D. JR.</t>
  </si>
  <si>
    <t>Walker, Michael J.</t>
  </si>
  <si>
    <t>Walker, Omar T.</t>
  </si>
  <si>
    <t>Walker, Ronnie</t>
  </si>
  <si>
    <t>Walker, Shelton V.</t>
  </si>
  <si>
    <t>Walker-Lambert, Litisha</t>
  </si>
  <si>
    <t>Walko, Cody S.</t>
  </si>
  <si>
    <t>Walko, Matthew A.</t>
  </si>
  <si>
    <t>Wallace, Arlee</t>
  </si>
  <si>
    <t>Wallace, Bryon B.</t>
  </si>
  <si>
    <t>Wallace, David P.</t>
  </si>
  <si>
    <t>Wallace, Douglas L. JR.</t>
  </si>
  <si>
    <t>Wallace, Gregory</t>
  </si>
  <si>
    <t>Wallace, Heidi L.</t>
  </si>
  <si>
    <t>Wallace, Lisa A.</t>
  </si>
  <si>
    <t>Wallace-Dennis, Joyce G.</t>
  </si>
  <si>
    <t>Wallenstein, David M.</t>
  </si>
  <si>
    <t>Waller, James A.</t>
  </si>
  <si>
    <t>Wallingford, Warren A.</t>
  </si>
  <si>
    <t>Walls, James R.</t>
  </si>
  <si>
    <t>Walsh, James P.</t>
  </si>
  <si>
    <t>Walsh, John B.</t>
  </si>
  <si>
    <t>Walsh, Megan M.</t>
  </si>
  <si>
    <t>Walsh, Natacha C.</t>
  </si>
  <si>
    <t>Walsh, Patricia M.</t>
  </si>
  <si>
    <t>Walter, Janelle C.</t>
  </si>
  <si>
    <t>Walter, Joshua J.</t>
  </si>
  <si>
    <t>Walters, Alethea R.</t>
  </si>
  <si>
    <t>Walters, Bradley D.</t>
  </si>
  <si>
    <t>Walters, Daniel G.</t>
  </si>
  <si>
    <t>Walters, Leon JR.</t>
  </si>
  <si>
    <t>Walton, Aisha K.</t>
  </si>
  <si>
    <t>Wan, Khai C.</t>
  </si>
  <si>
    <t>Wan, Vicky W.</t>
  </si>
  <si>
    <t>Wang, Bridget H.</t>
  </si>
  <si>
    <t>Wang, Chuanchih</t>
  </si>
  <si>
    <t>Wang, Hai-Chu</t>
  </si>
  <si>
    <t>Wang, Tao</t>
  </si>
  <si>
    <t>Wang, Xiaoxia</t>
  </si>
  <si>
    <t>Wang, Ying H.</t>
  </si>
  <si>
    <t>Wannall, Nyree D.</t>
  </si>
  <si>
    <t>Wantling, William D.</t>
  </si>
  <si>
    <t>Ward, Brandon M.</t>
  </si>
  <si>
    <t>Ward, Brian E.</t>
  </si>
  <si>
    <t>Ward, Deborah E.</t>
  </si>
  <si>
    <t>Ward, Diana</t>
  </si>
  <si>
    <t>Ward, Jeffery</t>
  </si>
  <si>
    <t>Ward, Jeffery M.</t>
  </si>
  <si>
    <t>Ward, Michael R.</t>
  </si>
  <si>
    <t>Ward, Monica C.</t>
  </si>
  <si>
    <t>Ward, Scott A.</t>
  </si>
  <si>
    <t>Ward, Thomas J. III.</t>
  </si>
  <si>
    <t>Ward, Thomas L.</t>
  </si>
  <si>
    <t>Ward, Tiffany L.</t>
  </si>
  <si>
    <t>Ward, William E.</t>
  </si>
  <si>
    <t>Wardrick, Adelcia S.</t>
  </si>
  <si>
    <t>Ware, Lucinda F.</t>
  </si>
  <si>
    <t>Warnakulasuriya, Don N.</t>
  </si>
  <si>
    <t>Warner, Leslie P.</t>
  </si>
  <si>
    <t>Warner, Louise</t>
  </si>
  <si>
    <t>Warner, Ronnie L.</t>
  </si>
  <si>
    <t>Warnick, Pastora L.</t>
  </si>
  <si>
    <t>Warren, Alfred L.</t>
  </si>
  <si>
    <t>Warren, Justine B.</t>
  </si>
  <si>
    <t>Warren, Mildred A.</t>
  </si>
  <si>
    <t>Warren, Patrick L. Jr.</t>
  </si>
  <si>
    <t>Warren, Peggy S.</t>
  </si>
  <si>
    <t>Warren, Peytrienne D.</t>
  </si>
  <si>
    <t>Warrick, Steve R.</t>
  </si>
  <si>
    <t>Warthen, Gary E.</t>
  </si>
  <si>
    <t>Warthen, Maureen A.</t>
  </si>
  <si>
    <t>Washington, Angela J.</t>
  </si>
  <si>
    <t>Washington, Anthony R.</t>
  </si>
  <si>
    <t>Washington, Brunetta A.</t>
  </si>
  <si>
    <t>Washington, Helen D.</t>
  </si>
  <si>
    <t>Washington, Jerome A.</t>
  </si>
  <si>
    <t>Washington, Kelly B.</t>
  </si>
  <si>
    <t>Washington, Lauren N.</t>
  </si>
  <si>
    <t>Washington, Marquetta E.</t>
  </si>
  <si>
    <t>Washington, Michael D.</t>
  </si>
  <si>
    <t>Washington, Shakevin D.</t>
  </si>
  <si>
    <t>Waters, Allen A.</t>
  </si>
  <si>
    <t>Waterstreet, Roger R. JR..</t>
  </si>
  <si>
    <t>Watkins, Donald H.</t>
  </si>
  <si>
    <t>Watkins, Donald H. Jr..</t>
  </si>
  <si>
    <t>Watkins, Eric J.</t>
  </si>
  <si>
    <t>Watkins, Keith</t>
  </si>
  <si>
    <t>Watkins, Kimberly R.</t>
  </si>
  <si>
    <t>Watkins, Marlon J.</t>
  </si>
  <si>
    <t>Watkins, Maurice L.</t>
  </si>
  <si>
    <t>Watkins, Tamika K.</t>
  </si>
  <si>
    <t>Watkins, Ursula G.</t>
  </si>
  <si>
    <t>Watson, Gerald J.</t>
  </si>
  <si>
    <t>Watson, James C.</t>
  </si>
  <si>
    <t>Watson, Janice M.</t>
  </si>
  <si>
    <t>Watson, Joshua F.</t>
  </si>
  <si>
    <t>Watson, Richard A.</t>
  </si>
  <si>
    <t>Watson, Torrie N.</t>
  </si>
  <si>
    <t>Watson, Tyrone P.</t>
  </si>
  <si>
    <t>Watters, Joshua A.</t>
  </si>
  <si>
    <t>Watts, Allan D. JR.</t>
  </si>
  <si>
    <t>Watts, David A.</t>
  </si>
  <si>
    <t>Watts, Kathryn L.</t>
  </si>
  <si>
    <t>Watts, Melissa D.</t>
  </si>
  <si>
    <t>Waugh, Stephen L. JR..</t>
  </si>
  <si>
    <t>Wawrzusin, Mario C.</t>
  </si>
  <si>
    <t>Way, Dana M.</t>
  </si>
  <si>
    <t>Wayne, Gabriel B.</t>
  </si>
  <si>
    <t>Weadon, Thomas E.</t>
  </si>
  <si>
    <t>Weatherly, Bradley A.</t>
  </si>
  <si>
    <t>Weatherly, Christopher C.</t>
  </si>
  <si>
    <t>Weaver, Adam J.</t>
  </si>
  <si>
    <t>Weaver, Daniel M.</t>
  </si>
  <si>
    <t>Weaver, Rhonda B.</t>
  </si>
  <si>
    <t>Weaver, Timothy J. Jr.</t>
  </si>
  <si>
    <t>Weber, Jeffrey S.</t>
  </si>
  <si>
    <t>Weber, Melissa C.</t>
  </si>
  <si>
    <t>Weber, Michael D.</t>
  </si>
  <si>
    <t>Weber, Peter</t>
  </si>
  <si>
    <t>Weber, Sherry L.</t>
  </si>
  <si>
    <t>Webster, Diana V.</t>
  </si>
  <si>
    <t>Webster, Richard H.</t>
  </si>
  <si>
    <t>Webster-Bell, Andrew M.</t>
  </si>
  <si>
    <t>Weddle, Christopher T.</t>
  </si>
  <si>
    <t>Weeda, Philip A.</t>
  </si>
  <si>
    <t>Weeks, Logan M.</t>
  </si>
  <si>
    <t>Weerakoon, Malanie C.</t>
  </si>
  <si>
    <t>Weidner, Matthew J.</t>
  </si>
  <si>
    <t>Weigman, Samantha M.</t>
  </si>
  <si>
    <t>Weiland, Gustave J.</t>
  </si>
  <si>
    <t>Weiland, Nicholas J. JR.</t>
  </si>
  <si>
    <t>Weill, William D.</t>
  </si>
  <si>
    <t>Weimer, Michael T.</t>
  </si>
  <si>
    <t>Weinberger, Jeffrey H.</t>
  </si>
  <si>
    <t>Weinreich, Ron</t>
  </si>
  <si>
    <t>Weinstein, Lori J.</t>
  </si>
  <si>
    <t>Weinstein, Stacy L.</t>
  </si>
  <si>
    <t>Weinstock, Samuel M.</t>
  </si>
  <si>
    <t>Weintraub, Robert L.</t>
  </si>
  <si>
    <t>Weisberg, Stuart E.</t>
  </si>
  <si>
    <t>Labor Relations Advisor</t>
  </si>
  <si>
    <t>Weisburger, Douglas M.</t>
  </si>
  <si>
    <t>Weiss, Stephanie A.</t>
  </si>
  <si>
    <t>Weiss, Valerie J.</t>
  </si>
  <si>
    <t>Weisto, Alexander J.</t>
  </si>
  <si>
    <t>Weisz, Maxie H.</t>
  </si>
  <si>
    <t>Weitzel, Luther L.</t>
  </si>
  <si>
    <t>Welch, Constance M.</t>
  </si>
  <si>
    <t>Welch, Kenneth W.</t>
  </si>
  <si>
    <t>Weliwitigoda, Perpetua R.</t>
  </si>
  <si>
    <t>Welk, Andrew L.</t>
  </si>
  <si>
    <t>Wellen, Tyler P.</t>
  </si>
  <si>
    <t>Wellington, Patricia M.</t>
  </si>
  <si>
    <t>Wells, Brenda R.</t>
  </si>
  <si>
    <t>Wells, David S.</t>
  </si>
  <si>
    <t>Wells, Jacqueline</t>
  </si>
  <si>
    <t>Wells, Joseph</t>
  </si>
  <si>
    <t>Wells, Leroy A.</t>
  </si>
  <si>
    <t>Wells, Lincoln S.</t>
  </si>
  <si>
    <t>Wells, Stephen T.</t>
  </si>
  <si>
    <t>Wells, Wanda L.</t>
  </si>
  <si>
    <t>Welsh, Marie T.</t>
  </si>
  <si>
    <t>Welsh, Paul M.</t>
  </si>
  <si>
    <t>Welter, Charles J.</t>
  </si>
  <si>
    <t>Wenger, Melanie L.</t>
  </si>
  <si>
    <t>Director Office of Intergovernmental Relations</t>
  </si>
  <si>
    <t>Wengloski, Michael N.</t>
  </si>
  <si>
    <t>Wengryn, Eric P.</t>
  </si>
  <si>
    <t>Wenner, Dawn M.</t>
  </si>
  <si>
    <t>Wenzel, Rosa L.</t>
  </si>
  <si>
    <t>Werback, Marilyn D.</t>
  </si>
  <si>
    <t>Werkmann, Eric</t>
  </si>
  <si>
    <t>Werner, Sharon K.</t>
  </si>
  <si>
    <t>West, Christopher F.</t>
  </si>
  <si>
    <t>West, Jerome E.</t>
  </si>
  <si>
    <t>West, Marcella P.</t>
  </si>
  <si>
    <t>West, Michael E.</t>
  </si>
  <si>
    <t>West, Michelle M.</t>
  </si>
  <si>
    <t>West, Ray R. SR.</t>
  </si>
  <si>
    <t>West, Stuart S.</t>
  </si>
  <si>
    <t>Westbrook, Magellan</t>
  </si>
  <si>
    <t>Westby, Martin C.</t>
  </si>
  <si>
    <t>Weston, Kenneth G.</t>
  </si>
  <si>
    <t>Wetmore, Catherine M.</t>
  </si>
  <si>
    <t>Weyand, Michael G.</t>
  </si>
  <si>
    <t>Whalen, James C.</t>
  </si>
  <si>
    <t>Whalen, Joan B.</t>
  </si>
  <si>
    <t>Wharton, Sherlock B.</t>
  </si>
  <si>
    <t>Wheat, Scott C.</t>
  </si>
  <si>
    <t>Wheeler, Clovis E.</t>
  </si>
  <si>
    <t>Wheeler, Mary E.</t>
  </si>
  <si>
    <t>Wheeler, Shelley M.</t>
  </si>
  <si>
    <t>Wheeler-Christ, Marsha E.</t>
  </si>
  <si>
    <t>Whelan, William F. III.</t>
  </si>
  <si>
    <t>Whims, Deborah A.</t>
  </si>
  <si>
    <t>Whisman, Stewart F.</t>
  </si>
  <si>
    <t>Whitaker, Dianne S.</t>
  </si>
  <si>
    <t>Whitaker, Mary D.</t>
  </si>
  <si>
    <t>Whitby, Valerie E.</t>
  </si>
  <si>
    <t>Whitcomb, Jamie M.</t>
  </si>
  <si>
    <t>White, Arthur D.</t>
  </si>
  <si>
    <t>White, Ayana L.</t>
  </si>
  <si>
    <t>White, Carmella J.</t>
  </si>
  <si>
    <t>White, Dan M. JR.</t>
  </si>
  <si>
    <t>White, Deneisha J.</t>
  </si>
  <si>
    <t>White, Derrick L.</t>
  </si>
  <si>
    <t>White, Frank A.</t>
  </si>
  <si>
    <t>White, Harlie E. III.</t>
  </si>
  <si>
    <t>White, James W.</t>
  </si>
  <si>
    <t>White, Jason</t>
  </si>
  <si>
    <t>White, Jason J.</t>
  </si>
  <si>
    <t>White, Jerome D.</t>
  </si>
  <si>
    <t>White, John N.</t>
  </si>
  <si>
    <t>White, Julie L.</t>
  </si>
  <si>
    <t>White, Kelvin M.</t>
  </si>
  <si>
    <t>White, Mark A.</t>
  </si>
  <si>
    <t>White, Patrick G.</t>
  </si>
  <si>
    <t>White, Ryan Y.</t>
  </si>
  <si>
    <t>White, Sarah E.</t>
  </si>
  <si>
    <t>White, Sean Z.</t>
  </si>
  <si>
    <t>White, Sharon T.</t>
  </si>
  <si>
    <t>White, Stephanie A.</t>
  </si>
  <si>
    <t>Whitehead, Christopher S.</t>
  </si>
  <si>
    <t>Whiteman, Keisha L.</t>
  </si>
  <si>
    <t>Whitener, Gary G.</t>
  </si>
  <si>
    <t>Whitenton, Tonya M.</t>
  </si>
  <si>
    <t>Whitfield, Ruby L.</t>
  </si>
  <si>
    <t>Whitworth, Andrew</t>
  </si>
  <si>
    <t>Whorral, George W. IV.</t>
  </si>
  <si>
    <t>Wiak, Melissa S.</t>
  </si>
  <si>
    <t>Wickham, Maureen</t>
  </si>
  <si>
    <t>Wickramasekara, Osanda I.</t>
  </si>
  <si>
    <t>Wickramasinghe, Niranjala K.</t>
  </si>
  <si>
    <t>Widup Eckstein, Kari L.</t>
  </si>
  <si>
    <t>Wieder, Marshall W.</t>
  </si>
  <si>
    <t>Wiedey, Christopher H.</t>
  </si>
  <si>
    <t>Wiggans, Brooks E.</t>
  </si>
  <si>
    <t>Wigle, Charles D.</t>
  </si>
  <si>
    <t>Wigle, Linda E.</t>
  </si>
  <si>
    <t>Wigmore, John A.</t>
  </si>
  <si>
    <t>Wigmore, Shane A.</t>
  </si>
  <si>
    <t>Wijegunawardana, Panduka</t>
  </si>
  <si>
    <t>Wijetunge, Catherine</t>
  </si>
  <si>
    <t>Wilburg, Sherwin A.</t>
  </si>
  <si>
    <t>Wilby, Susan</t>
  </si>
  <si>
    <t>Wilcher, Edward D.</t>
  </si>
  <si>
    <t>Wilch-Spamer, Sarah L.</t>
  </si>
  <si>
    <t>Wilcox, Kathy A.</t>
  </si>
  <si>
    <t>Wilcox, Leslie A.</t>
  </si>
  <si>
    <t>Wiley-Jones, Angela B.</t>
  </si>
  <si>
    <t>Wilk, Andrew F.</t>
  </si>
  <si>
    <t>Wilkerson, David F.</t>
  </si>
  <si>
    <t>Wilkerson, Michael R.</t>
  </si>
  <si>
    <t>Wilkes, Michael O.</t>
  </si>
  <si>
    <t>Wilkes, Robert W.</t>
  </si>
  <si>
    <t>Wilkins, LaDonia M.</t>
  </si>
  <si>
    <t>Wilkinson, Stephen A.</t>
  </si>
  <si>
    <t>Wilkinson, Veeda K.</t>
  </si>
  <si>
    <t>Willauer, Christopher P.</t>
  </si>
  <si>
    <t>Willey, Andrew G.</t>
  </si>
  <si>
    <t>Willhide, Lindsey E.</t>
  </si>
  <si>
    <t>Williams, Benjamin R.</t>
  </si>
  <si>
    <t>Williams, Calvin E.</t>
  </si>
  <si>
    <t>Williams, Cecil II.</t>
  </si>
  <si>
    <t>Williams, Chad E.</t>
  </si>
  <si>
    <t>Williams, Christie E.</t>
  </si>
  <si>
    <t>Williams, Christine B.</t>
  </si>
  <si>
    <t>Williams, Dale R.</t>
  </si>
  <si>
    <t>Williams, Dana L.</t>
  </si>
  <si>
    <t>Williams, Daniel P.</t>
  </si>
  <si>
    <t>Williams, David A.</t>
  </si>
  <si>
    <t>Senior Public Health Advisor</t>
  </si>
  <si>
    <t>Williams, Decarlos M.</t>
  </si>
  <si>
    <t>Williams, Deloris</t>
  </si>
  <si>
    <t>Williams, Edward C.</t>
  </si>
  <si>
    <t>Williams, Eleanor C.</t>
  </si>
  <si>
    <t>Williams, Elisabeth A.</t>
  </si>
  <si>
    <t>Williams, Francine D.</t>
  </si>
  <si>
    <t>Williams, Heather R.</t>
  </si>
  <si>
    <t>Williams, Jennifer E.</t>
  </si>
  <si>
    <t>Williams, Jonathan B.</t>
  </si>
  <si>
    <t>Williams, Joseph L.</t>
  </si>
  <si>
    <t>Williams, Kathy</t>
  </si>
  <si>
    <t>Williams, Keith A.</t>
  </si>
  <si>
    <t>Williams, Kenneth E. JR.</t>
  </si>
  <si>
    <t>Williams, Kermit A.</t>
  </si>
  <si>
    <t>Williams, Kimball R.</t>
  </si>
  <si>
    <t>Williams, Kimberly K.</t>
  </si>
  <si>
    <t>Williams, Lavaughn F.</t>
  </si>
  <si>
    <t>Williams, Marhonda Y.</t>
  </si>
  <si>
    <t>Williams, Maura J.</t>
  </si>
  <si>
    <t>Williams, Maynard L.</t>
  </si>
  <si>
    <t>Williams, Melinda M.</t>
  </si>
  <si>
    <t>Williams, Mildred E.</t>
  </si>
  <si>
    <t>Williams, Monique R.</t>
  </si>
  <si>
    <t>Williams, Nekia S.</t>
  </si>
  <si>
    <t>Williams, Nicholas P.</t>
  </si>
  <si>
    <t>Williams, Patricia L.</t>
  </si>
  <si>
    <t>Williams, Paul B.</t>
  </si>
  <si>
    <t>Williams, Peter L.</t>
  </si>
  <si>
    <t>Williams, Robert F.</t>
  </si>
  <si>
    <t>Williams, Robert G.</t>
  </si>
  <si>
    <t>Williams, Shante P.</t>
  </si>
  <si>
    <t>Williams, Sonya E.</t>
  </si>
  <si>
    <t>Williams, Sudon F.</t>
  </si>
  <si>
    <t>Williams, Susan O.</t>
  </si>
  <si>
    <t>Williams, Vincent F.</t>
  </si>
  <si>
    <t>Williams-Doria, Marjorie L.</t>
  </si>
  <si>
    <t>Williamson, Phillip J.</t>
  </si>
  <si>
    <t>Williamson, Thomas A.</t>
  </si>
  <si>
    <t>Williford, Mark</t>
  </si>
  <si>
    <t>Willis, Eric C.</t>
  </si>
  <si>
    <t>Willis, Naketa E.</t>
  </si>
  <si>
    <t>Willis, Portia L.</t>
  </si>
  <si>
    <t>Willis, Thomas W.</t>
  </si>
  <si>
    <t>Willmon, Tanja E.</t>
  </si>
  <si>
    <t>Willoughby, Charles J.</t>
  </si>
  <si>
    <t>Willoughby, Mark</t>
  </si>
  <si>
    <t>Wilmot, Richard A.</t>
  </si>
  <si>
    <t>Wilson, Amy G.</t>
  </si>
  <si>
    <t>Wilson, Brandy J.</t>
  </si>
  <si>
    <t>Wilson, DeAngelo</t>
  </si>
  <si>
    <t>Wilson, Ivan S.</t>
  </si>
  <si>
    <t>Wilson, Lariece</t>
  </si>
  <si>
    <t>Wilson, Lurenzia M.</t>
  </si>
  <si>
    <t>Wilson, Michael</t>
  </si>
  <si>
    <t>Wilson, Nakrista A.</t>
  </si>
  <si>
    <t>Wilson, Nora J.</t>
  </si>
  <si>
    <t>Wilson, Rhonda F.</t>
  </si>
  <si>
    <t>Wilson, Walter E.</t>
  </si>
  <si>
    <t>Wilson-Anderson, Una B.</t>
  </si>
  <si>
    <t>Wilson-Jackson, Sedearia B.</t>
  </si>
  <si>
    <t>Wilt, Bradley D.</t>
  </si>
  <si>
    <t>Wilt, Joseph B.</t>
  </si>
  <si>
    <t>Wilt, Ryan M.</t>
  </si>
  <si>
    <t>Wiltshire, Kathleen M.</t>
  </si>
  <si>
    <t>Wiltshire, Wayne J.</t>
  </si>
  <si>
    <t>Wimbrough, Raymond L.</t>
  </si>
  <si>
    <t>Wims, Bridgette T.</t>
  </si>
  <si>
    <t>Wims, Kirk R.</t>
  </si>
  <si>
    <t>Winborne, Danielle L.</t>
  </si>
  <si>
    <t>Windle, Anne T.</t>
  </si>
  <si>
    <t>Winfield, Hilary L.</t>
  </si>
  <si>
    <t>Winger, Constance J.</t>
  </si>
  <si>
    <t>Winger, Evan P.</t>
  </si>
  <si>
    <t>Wingfield, Jonathan D.</t>
  </si>
  <si>
    <t>Wingo, Linda K.</t>
  </si>
  <si>
    <t>Wininger, Roy D.</t>
  </si>
  <si>
    <t>Wininger, Wendy A.</t>
  </si>
  <si>
    <t>Winkler, Christopher R.</t>
  </si>
  <si>
    <t>Winston, Emmett E. Jr..</t>
  </si>
  <si>
    <t>Winston, Kathryn G.</t>
  </si>
  <si>
    <t>Winston, Lorencz E.</t>
  </si>
  <si>
    <t>Winter, Lori M.</t>
  </si>
  <si>
    <t>Winters, Kendell</t>
  </si>
  <si>
    <t>Wirdzek, Mary L.</t>
  </si>
  <si>
    <t>Wirth, Erin C.</t>
  </si>
  <si>
    <t>Wisda, Robert M.</t>
  </si>
  <si>
    <t>Wise, Linda L.</t>
  </si>
  <si>
    <t>Wiseman, Michael J.</t>
  </si>
  <si>
    <t>Wissinger, Brandi D.</t>
  </si>
  <si>
    <t>Witherspoon, John I. JR.</t>
  </si>
  <si>
    <t>Witt, Larry D.</t>
  </si>
  <si>
    <t>Witt, Maurice A.</t>
  </si>
  <si>
    <t>Witter, Paul A.</t>
  </si>
  <si>
    <t>Witteried, Mary T.</t>
  </si>
  <si>
    <t>Wivell-Kaiser, Clara J.</t>
  </si>
  <si>
    <t>Wofford, Bradley D.</t>
  </si>
  <si>
    <t>Wogatske, Kyle B.</t>
  </si>
  <si>
    <t>Wojcik, Raymond E.</t>
  </si>
  <si>
    <t>Wojdan, Jeremy K.</t>
  </si>
  <si>
    <t>Wolanin, Emil J.</t>
  </si>
  <si>
    <t>Woldu, Solomon</t>
  </si>
  <si>
    <t>Wolf, Connie J.</t>
  </si>
  <si>
    <t>Wolf, Everett J.</t>
  </si>
  <si>
    <t>Wolfe, Michael R.</t>
  </si>
  <si>
    <t>Wolfe, Ralph M.</t>
  </si>
  <si>
    <t>Wolferman, Brian J.</t>
  </si>
  <si>
    <t>Wolff, Christopher J.</t>
  </si>
  <si>
    <t>Wolff, Shiu-Ying</t>
  </si>
  <si>
    <t>Wolff, Stephen J.</t>
  </si>
  <si>
    <t>Wolford, Patricia D.</t>
  </si>
  <si>
    <t>Wolo, Al-Jero W.</t>
  </si>
  <si>
    <t>Wolowicz, Philip T.</t>
  </si>
  <si>
    <t>Woltz, Lawrence P.</t>
  </si>
  <si>
    <t>Wondimeneh, Zewdnesh</t>
  </si>
  <si>
    <t>Wondimu, Nathan Y.</t>
  </si>
  <si>
    <t>Wong, Chi W.</t>
  </si>
  <si>
    <t>Wong, Cho Y.</t>
  </si>
  <si>
    <t>Wong, John Y.</t>
  </si>
  <si>
    <t>Wong, Ka Y.</t>
  </si>
  <si>
    <t>Wong, Public Relationsiscilla W.</t>
  </si>
  <si>
    <t>Wong, Winston W.</t>
  </si>
  <si>
    <t>Wood, Allan R.</t>
  </si>
  <si>
    <t>Wood, Denee W.</t>
  </si>
  <si>
    <t>Wood, Eric L.</t>
  </si>
  <si>
    <t>Wood, Kathy K.</t>
  </si>
  <si>
    <t>Wood, Laurie E.</t>
  </si>
  <si>
    <t>Wood, Matthew T.</t>
  </si>
  <si>
    <t>Wood, Maurice JR.</t>
  </si>
  <si>
    <t>Woodard, Earl B.</t>
  </si>
  <si>
    <t>Woodard, Public Relationseston M.</t>
  </si>
  <si>
    <t>Wooden, Andrew R.</t>
  </si>
  <si>
    <t>Woodhouse, Thomas C.</t>
  </si>
  <si>
    <t>Woodman, Gregory D.</t>
  </si>
  <si>
    <t>Woods, Dianne M.</t>
  </si>
  <si>
    <t>Psychiatric Nurse Clinical Specialist</t>
  </si>
  <si>
    <t>Woods, Leslie A.</t>
  </si>
  <si>
    <t>Woods, Michael A.</t>
  </si>
  <si>
    <t>Woodson, Lashelle G.</t>
  </si>
  <si>
    <t>Woodward, Ervin L.</t>
  </si>
  <si>
    <t>Woody, Elizabeth R.</t>
  </si>
  <si>
    <t>Woody, Renee N.</t>
  </si>
  <si>
    <t>Woolley, Bernard</t>
  </si>
  <si>
    <t>Woolsey, David A.</t>
  </si>
  <si>
    <t>Wooten, Susanne M.</t>
  </si>
  <si>
    <t>Worden, Kimberly M.</t>
  </si>
  <si>
    <t>Worden, Peter L. SR.</t>
  </si>
  <si>
    <t>Workalemahu, Wondwossen</t>
  </si>
  <si>
    <t>Workinger, Brian T.</t>
  </si>
  <si>
    <t>Worton, Marc W.</t>
  </si>
  <si>
    <t>Wright, Cheryl M.</t>
  </si>
  <si>
    <t>Wright, Dennice</t>
  </si>
  <si>
    <t>Wright, Denyse</t>
  </si>
  <si>
    <t>Wright, Douglas E.</t>
  </si>
  <si>
    <t>Wright, Geraldine A.</t>
  </si>
  <si>
    <t>Wright, Heather A.</t>
  </si>
  <si>
    <t>Wright, Jeanette M.</t>
  </si>
  <si>
    <t>Wright, Louis A.</t>
  </si>
  <si>
    <t>Wright, Robert</t>
  </si>
  <si>
    <t>Wright, Robert JR..</t>
  </si>
  <si>
    <t>Wright, Sherman O. II.</t>
  </si>
  <si>
    <t>Wright, Simeon N.</t>
  </si>
  <si>
    <t>Wright-Richardson, Veronica</t>
  </si>
  <si>
    <t>Wu, John B.</t>
  </si>
  <si>
    <t>Wu, Samnang N.</t>
  </si>
  <si>
    <t>Wu, Shan-Chun</t>
  </si>
  <si>
    <t>Wu, Yu L.</t>
  </si>
  <si>
    <t>Wurdeman, Diane</t>
  </si>
  <si>
    <t>Wurst, Joshua D.</t>
  </si>
  <si>
    <t>Wybenga, Susannah P.</t>
  </si>
  <si>
    <t>Wylie, Randall S.</t>
  </si>
  <si>
    <t>Xenohristos, Chrisy J.</t>
  </si>
  <si>
    <t>Xie, Cathy C.</t>
  </si>
  <si>
    <t>Xue, Sarah</t>
  </si>
  <si>
    <t>Yaftali, Sarah</t>
  </si>
  <si>
    <t>Yaftali, Siddiqa</t>
  </si>
  <si>
    <t>Yakanda, Marie-Louise</t>
  </si>
  <si>
    <t>Yamada, Marc R.</t>
  </si>
  <si>
    <t>Yamada, Ryan M.</t>
  </si>
  <si>
    <t>Yambo, Eduardo</t>
  </si>
  <si>
    <t>Yambrach, Michael O.</t>
  </si>
  <si>
    <t>Yang, Lisa C.</t>
  </si>
  <si>
    <t>Yankey, David</t>
  </si>
  <si>
    <t>Yankus-Eng, Christine A.</t>
  </si>
  <si>
    <t>Yao, Vivian P.</t>
  </si>
  <si>
    <t>Yasmin, Farida</t>
  </si>
  <si>
    <t>Yates, Brenda L.</t>
  </si>
  <si>
    <t>Yates, David A.</t>
  </si>
  <si>
    <t>Yates, Ricardo J.</t>
  </si>
  <si>
    <t>Ye, Juan</t>
  </si>
  <si>
    <t>Yeboah, Sylvester A.</t>
  </si>
  <si>
    <t>Yeboah, Thomas F.</t>
  </si>
  <si>
    <t>Yemoson, Yvonne Y.</t>
  </si>
  <si>
    <t>Yi, Kang Hun K.</t>
  </si>
  <si>
    <t>Yi, Tae Y.</t>
  </si>
  <si>
    <t>Yiallouros, Michael G.</t>
  </si>
  <si>
    <t>Yingling, Cathy L.</t>
  </si>
  <si>
    <t>Yingling, Donald L.</t>
  </si>
  <si>
    <t>Yockelson, Renee L.</t>
  </si>
  <si>
    <t>Yoe, Marjorie A.</t>
  </si>
  <si>
    <t>Yohanes, Eyasu T.</t>
  </si>
  <si>
    <t>Yohannes, Salem</t>
  </si>
  <si>
    <t>Yokley, Alexander P.</t>
  </si>
  <si>
    <t>Yoon, David</t>
  </si>
  <si>
    <t>Yormie, John B.</t>
  </si>
  <si>
    <t>Youmbi, Delphine P.</t>
  </si>
  <si>
    <t>Young, Elizabeth A.</t>
  </si>
  <si>
    <t>Young, Garfield O.</t>
  </si>
  <si>
    <t>Young, Jody L.</t>
  </si>
  <si>
    <t>Young, Jordan R.</t>
  </si>
  <si>
    <t>Young, Kathleen M.</t>
  </si>
  <si>
    <t>Young, Keith A.</t>
  </si>
  <si>
    <t>Young, Kevin S.</t>
  </si>
  <si>
    <t>Young, Maryjude A.</t>
  </si>
  <si>
    <t>Young, Neil</t>
  </si>
  <si>
    <t>Young, Paul D.</t>
  </si>
  <si>
    <t>Young, Robert A.</t>
  </si>
  <si>
    <t>Young, Ronnie E.</t>
  </si>
  <si>
    <t>Young, Steven R.</t>
  </si>
  <si>
    <t>Young, Steven W.</t>
  </si>
  <si>
    <t>Supervisor Transportation Systems Technical Center</t>
  </si>
  <si>
    <t>Young, Trica L.</t>
  </si>
  <si>
    <t>Young, Vance C.</t>
  </si>
  <si>
    <t>Young, Veronica T.</t>
  </si>
  <si>
    <t>Youroukov, Milko L.</t>
  </si>
  <si>
    <t>Yu, Michael S.</t>
  </si>
  <si>
    <t>Yu, Rong</t>
  </si>
  <si>
    <t>Yu, Yang</t>
  </si>
  <si>
    <t>Yuan, Ching-Yun</t>
  </si>
  <si>
    <t>Yuen, Dick H.</t>
  </si>
  <si>
    <t>Yuen, Shing C.</t>
  </si>
  <si>
    <t>Yuen, Tak Y.</t>
  </si>
  <si>
    <t>Yuen, Victoria W.</t>
  </si>
  <si>
    <t>Yuill, Alan M. Jr.</t>
  </si>
  <si>
    <t>Yusuff, Nurudeen G.</t>
  </si>
  <si>
    <t>Zaal, Robert D.</t>
  </si>
  <si>
    <t>Zack, Samuel A.</t>
  </si>
  <si>
    <t>Zackaria, Rami</t>
  </si>
  <si>
    <t>Zadory, Shahgol</t>
  </si>
  <si>
    <t>Zager, Kevin A.</t>
  </si>
  <si>
    <t>Zahedian, Alireza</t>
  </si>
  <si>
    <t>Zaika, Jacob M.</t>
  </si>
  <si>
    <t>Zakrjewski, Ignatious M. IV.</t>
  </si>
  <si>
    <t>Zalcman, Herb</t>
  </si>
  <si>
    <t>Zaldivar, Carmen</t>
  </si>
  <si>
    <t>Zalewski, Gary L. II.</t>
  </si>
  <si>
    <t>Zamani Esteki, Parysima</t>
  </si>
  <si>
    <t>Zambard, Barthelemy</t>
  </si>
  <si>
    <t>Zammichieli, Maria E.</t>
  </si>
  <si>
    <t>Zamora, Jose L.</t>
  </si>
  <si>
    <t>Zanders, Stefan E.</t>
  </si>
  <si>
    <t>Zangre Congo, Sambila V.</t>
  </si>
  <si>
    <t>Zapata-Tellez, Emilia</t>
  </si>
  <si>
    <t>Zarif, Reza</t>
  </si>
  <si>
    <t>Zarour, Rima N.</t>
  </si>
  <si>
    <t>Zarr, Frances R.</t>
  </si>
  <si>
    <t>Zavala, Nelson A.</t>
  </si>
  <si>
    <t>Zavala, Sara L.</t>
  </si>
  <si>
    <t>Zawitoski, John P.</t>
  </si>
  <si>
    <t>Zea, Alejandro O.</t>
  </si>
  <si>
    <t>Zeender, Ramona M.</t>
  </si>
  <si>
    <t>Zegarra, Patrick J.</t>
  </si>
  <si>
    <t>Zekiroski, Azize</t>
  </si>
  <si>
    <t>Zelaya, Gilberto A.</t>
  </si>
  <si>
    <t>Zelaya, Heberth</t>
  </si>
  <si>
    <t>Zelaya, Josue D.</t>
  </si>
  <si>
    <t>Zelaya, Ramon A.</t>
  </si>
  <si>
    <t>Zelbo, Andrew M.</t>
  </si>
  <si>
    <t>Zelonka, David S.</t>
  </si>
  <si>
    <t>Zeltner, John D.</t>
  </si>
  <si>
    <t>Zenner, Annastasia R.</t>
  </si>
  <si>
    <t>Zenzano, Katherine E.</t>
  </si>
  <si>
    <t>Zerbe, Ryan</t>
  </si>
  <si>
    <t>Zere, Etenesh</t>
  </si>
  <si>
    <t>Zhang, Felicia Xue</t>
  </si>
  <si>
    <t>Zhang, Hai-Yan</t>
  </si>
  <si>
    <t>Zhang, Shuxin</t>
  </si>
  <si>
    <t>Zhao Qu, Tian T.</t>
  </si>
  <si>
    <t>Zheng, Shilong</t>
  </si>
  <si>
    <t>Ziaolhagh, Hossein</t>
  </si>
  <si>
    <t>Zifcak, Marc B.</t>
  </si>
  <si>
    <t>Zilcoski, Alexandra</t>
  </si>
  <si>
    <t>Zimmerman, Margaret T.</t>
  </si>
  <si>
    <t>Zimmerman, Scott B.</t>
  </si>
  <si>
    <t>Zingaro, Michael P.</t>
  </si>
  <si>
    <t>Ziter, Winifred K.</t>
  </si>
  <si>
    <t>Zito, Laura E.</t>
  </si>
  <si>
    <t>Zito, Michael J.</t>
  </si>
  <si>
    <t>Zoller, Karen E.</t>
  </si>
  <si>
    <t>Zollers, Kyle J.</t>
  </si>
  <si>
    <t>Zotti, Ruth E.</t>
  </si>
  <si>
    <t>Zouhairi, Shahrzad</t>
  </si>
  <si>
    <t>Zoz, Stephanie</t>
  </si>
  <si>
    <t>Zrake, Carlos A.</t>
  </si>
  <si>
    <t>Zuckerman, Jennifer A.</t>
  </si>
  <si>
    <t>Zulick, Adam M.</t>
  </si>
  <si>
    <t>Zumbrum-Jakes, Tina M.</t>
  </si>
  <si>
    <t>Zuna, Eduardo</t>
  </si>
  <si>
    <t>Zuniga, Elmer M.</t>
  </si>
  <si>
    <t>Zupancic, Emily C.</t>
  </si>
  <si>
    <t>Zurita, Justina</t>
  </si>
  <si>
    <t>Zuspan, Diane M.</t>
  </si>
  <si>
    <t>Zwerdling, David</t>
  </si>
  <si>
    <t>Zyontz, Jeffrey L.</t>
  </si>
  <si>
    <t>Zywiolek, Tim R.</t>
  </si>
  <si>
    <t>Useful Tables For Setting Up Hypothesis Tests</t>
  </si>
  <si>
    <t>Links</t>
  </si>
  <si>
    <t>Two-sample z-test for Difference Between Proportions</t>
  </si>
  <si>
    <t>Two-sample z-Test for Difference betweem Proportions: Sample x given</t>
  </si>
  <si>
    <r>
      <t>x</t>
    </r>
    <r>
      <rPr>
        <b/>
        <vertAlign val="subscript"/>
        <sz val="11"/>
        <color theme="1"/>
        <rFont val="Calibri"/>
        <family val="2"/>
        <scheme val="minor"/>
      </rPr>
      <t>1</t>
    </r>
  </si>
  <si>
    <r>
      <t>n</t>
    </r>
    <r>
      <rPr>
        <b/>
        <vertAlign val="subscript"/>
        <sz val="11"/>
        <color theme="1"/>
        <rFont val="Calibri"/>
        <family val="2"/>
        <scheme val="minor"/>
      </rPr>
      <t>1</t>
    </r>
  </si>
  <si>
    <r>
      <t>x</t>
    </r>
    <r>
      <rPr>
        <b/>
        <vertAlign val="subscript"/>
        <sz val="11"/>
        <color theme="1"/>
        <rFont val="Calibri"/>
        <family val="2"/>
        <scheme val="minor"/>
      </rPr>
      <t>2</t>
    </r>
  </si>
  <si>
    <r>
      <t>n</t>
    </r>
    <r>
      <rPr>
        <b/>
        <vertAlign val="subscript"/>
        <sz val="11"/>
        <color theme="1"/>
        <rFont val="Calibri"/>
        <family val="2"/>
        <scheme val="minor"/>
      </rPr>
      <t>2</t>
    </r>
  </si>
  <si>
    <r>
      <t>p</t>
    </r>
    <r>
      <rPr>
        <b/>
        <sz val="11"/>
        <color theme="1"/>
        <rFont val="Calibri"/>
        <family val="2"/>
      </rPr>
      <t>̂</t>
    </r>
    <r>
      <rPr>
        <b/>
        <vertAlign val="subscript"/>
        <sz val="11"/>
        <color theme="1"/>
        <rFont val="Calibri"/>
        <family val="2"/>
      </rPr>
      <t>1</t>
    </r>
  </si>
  <si>
    <r>
      <t>p̂</t>
    </r>
    <r>
      <rPr>
        <b/>
        <vertAlign val="subscript"/>
        <sz val="11"/>
        <color theme="1"/>
        <rFont val="Calibri"/>
        <family val="2"/>
        <scheme val="minor"/>
      </rPr>
      <t>2</t>
    </r>
  </si>
  <si>
    <r>
      <t>p</t>
    </r>
    <r>
      <rPr>
        <b/>
        <sz val="11"/>
        <color theme="1"/>
        <rFont val="Calibri"/>
        <family val="2"/>
      </rPr>
      <t>̅</t>
    </r>
  </si>
  <si>
    <r>
      <t>q</t>
    </r>
    <r>
      <rPr>
        <b/>
        <sz val="11"/>
        <color theme="1"/>
        <rFont val="Calibri"/>
        <family val="2"/>
      </rPr>
      <t>̅</t>
    </r>
  </si>
  <si>
    <t>Standardized Test Statistic</t>
  </si>
  <si>
    <r>
      <t>Test Statistic p</t>
    </r>
    <r>
      <rPr>
        <b/>
        <sz val="11"/>
        <color theme="1"/>
        <rFont val="Calibri"/>
        <family val="2"/>
      </rPr>
      <t>̂</t>
    </r>
    <r>
      <rPr>
        <b/>
        <vertAlign val="subscript"/>
        <sz val="11"/>
        <color theme="1"/>
        <rFont val="Calibri"/>
        <family val="2"/>
        <scheme val="minor"/>
      </rPr>
      <t>1</t>
    </r>
    <r>
      <rPr>
        <b/>
        <sz val="11"/>
        <color theme="1"/>
        <rFont val="Calibri"/>
        <family val="2"/>
        <scheme val="minor"/>
      </rPr>
      <t xml:space="preserve"> - p</t>
    </r>
    <r>
      <rPr>
        <b/>
        <sz val="11"/>
        <color theme="1"/>
        <rFont val="Calibri"/>
        <family val="2"/>
      </rPr>
      <t>̂</t>
    </r>
    <r>
      <rPr>
        <b/>
        <vertAlign val="subscript"/>
        <sz val="11"/>
        <color theme="1"/>
        <rFont val="Calibri"/>
        <family val="2"/>
        <scheme val="minor"/>
      </rPr>
      <t>2</t>
    </r>
  </si>
  <si>
    <t>z =</t>
  </si>
  <si>
    <t>1a. Test for using Normal Approximation</t>
  </si>
  <si>
    <r>
      <t>n</t>
    </r>
    <r>
      <rPr>
        <vertAlign val="subscript"/>
        <sz val="11"/>
        <color theme="1"/>
        <rFont val="Calibri"/>
        <family val="2"/>
        <scheme val="minor"/>
      </rPr>
      <t>1</t>
    </r>
    <r>
      <rPr>
        <sz val="11"/>
        <color theme="1"/>
        <rFont val="Calibri"/>
        <family val="2"/>
        <scheme val="minor"/>
      </rPr>
      <t xml:space="preserve">* </t>
    </r>
    <r>
      <rPr>
        <sz val="11"/>
        <color theme="1"/>
        <rFont val="Calibri"/>
        <family val="2"/>
      </rPr>
      <t>p̅ =</t>
    </r>
  </si>
  <si>
    <r>
      <t>n</t>
    </r>
    <r>
      <rPr>
        <vertAlign val="subscript"/>
        <sz val="11"/>
        <color theme="1"/>
        <rFont val="Calibri"/>
        <family val="2"/>
        <scheme val="minor"/>
      </rPr>
      <t>1</t>
    </r>
    <r>
      <rPr>
        <sz val="11"/>
        <color theme="1"/>
        <rFont val="Calibri"/>
        <family val="2"/>
        <scheme val="minor"/>
      </rPr>
      <t>* q</t>
    </r>
    <r>
      <rPr>
        <sz val="11"/>
        <color theme="1"/>
        <rFont val="Calibri"/>
        <family val="2"/>
      </rPr>
      <t>̅</t>
    </r>
    <r>
      <rPr>
        <sz val="11"/>
        <color theme="1"/>
        <rFont val="Calibri"/>
        <family val="2"/>
        <scheme val="minor"/>
      </rPr>
      <t xml:space="preserve"> =</t>
    </r>
  </si>
  <si>
    <r>
      <t>n</t>
    </r>
    <r>
      <rPr>
        <vertAlign val="subscript"/>
        <sz val="11"/>
        <color theme="1"/>
        <rFont val="Calibri"/>
        <family val="2"/>
        <scheme val="minor"/>
      </rPr>
      <t>2</t>
    </r>
    <r>
      <rPr>
        <sz val="11"/>
        <color theme="1"/>
        <rFont val="Calibri"/>
        <family val="2"/>
        <scheme val="minor"/>
      </rPr>
      <t xml:space="preserve">* </t>
    </r>
    <r>
      <rPr>
        <sz val="11"/>
        <color theme="1"/>
        <rFont val="Calibri"/>
        <family val="2"/>
      </rPr>
      <t>p̅ =</t>
    </r>
  </si>
  <si>
    <r>
      <t>n</t>
    </r>
    <r>
      <rPr>
        <vertAlign val="subscript"/>
        <sz val="11"/>
        <color theme="1"/>
        <rFont val="Calibri"/>
        <family val="2"/>
        <scheme val="minor"/>
      </rPr>
      <t>2</t>
    </r>
    <r>
      <rPr>
        <sz val="11"/>
        <color theme="1"/>
        <rFont val="Calibri"/>
        <family val="2"/>
        <scheme val="minor"/>
      </rPr>
      <t>* q</t>
    </r>
    <r>
      <rPr>
        <sz val="11"/>
        <color theme="1"/>
        <rFont val="Calibri"/>
        <family val="2"/>
      </rPr>
      <t>̅</t>
    </r>
    <r>
      <rPr>
        <sz val="11"/>
        <color theme="1"/>
        <rFont val="Calibri"/>
        <family val="2"/>
        <scheme val="minor"/>
      </rPr>
      <t xml:space="preserve"> =</t>
    </r>
  </si>
  <si>
    <t>OK to use Normal Approximation?</t>
  </si>
  <si>
    <t>One-sample Z Test Population Mean</t>
  </si>
  <si>
    <t>Answers/Responses</t>
  </si>
  <si>
    <t>Step</t>
  </si>
  <si>
    <t>Problems</t>
  </si>
  <si>
    <t>Criteria</t>
  </si>
  <si>
    <t>2a</t>
  </si>
  <si>
    <t>2b</t>
  </si>
  <si>
    <t>2c</t>
  </si>
  <si>
    <t>Totals</t>
  </si>
  <si>
    <r>
      <t xml:space="preserve">1. State the null and alternative hypotheses </t>
    </r>
    <r>
      <rPr>
        <u/>
        <sz val="11"/>
        <color theme="1"/>
        <rFont val="Calibri"/>
        <family val="2"/>
        <scheme val="minor"/>
      </rPr>
      <t>in words</t>
    </r>
    <r>
      <rPr>
        <sz val="11"/>
        <color theme="1"/>
        <rFont val="Calibri"/>
        <family val="2"/>
        <scheme val="minor"/>
      </rPr>
      <t>.</t>
    </r>
  </si>
  <si>
    <t>n/a</t>
  </si>
  <si>
    <t>2. State the null and alternative hypotheses using math symbols.</t>
  </si>
  <si>
    <t>3. Identify whether the null or the alternative is the claim.</t>
  </si>
  <si>
    <t>4. Identify your choice of the appropriate hypothesis test to run.</t>
  </si>
  <si>
    <t>5. Identify the tail of the test.</t>
  </si>
  <si>
    <t>6. Decide on the confidence level (c, which gives you α) to use and explain why you chose that confidence level (don't over complicate this part).</t>
  </si>
  <si>
    <t>7. Manipulate the data so you have just the records you need for the test (this may be done with Pivot Tables)</t>
  </si>
  <si>
    <t>8. Conduct the test using Excel functions and /or the Data Analysis ToolPak.</t>
  </si>
  <si>
    <t>9. State your decision and the reason for your decision.</t>
  </si>
  <si>
    <t>10. Draw and state a well-formed conclusion.</t>
  </si>
  <si>
    <t>Totals of Earned Points</t>
  </si>
  <si>
    <t>Points Possible</t>
  </si>
  <si>
    <t>Rubric Score</t>
  </si>
  <si>
    <t>Late Deduct</t>
  </si>
  <si>
    <t>Gradebook Score</t>
  </si>
  <si>
    <t>Resources</t>
  </si>
  <si>
    <t>2c-1</t>
  </si>
  <si>
    <t>Are the results of the tests (2a and 2b) different? Why?</t>
  </si>
  <si>
    <t>2c-2</t>
  </si>
  <si>
    <t>Which is more reliable? Hint: find the confidence interval for the test statistics and compare them. Which has the smallest CI?</t>
  </si>
  <si>
    <t>Confidence Interval-Mean Difference-Variances Equal</t>
  </si>
  <si>
    <t>Confidence Interval-Mean Difference-Variances Not Equal</t>
  </si>
  <si>
    <r>
      <t xml:space="preserve">Confidence Interval Mean Difference - Sigmas Unknown- </t>
    </r>
    <r>
      <rPr>
        <b/>
        <sz val="11"/>
        <color rgb="FFFFC000"/>
        <rFont val="Calibri"/>
        <family val="2"/>
        <scheme val="minor"/>
      </rPr>
      <t>Assume Variances Equal</t>
    </r>
  </si>
  <si>
    <t>Enter Data on blue cells only.</t>
  </si>
  <si>
    <r>
      <t>Assummed Mean Difference M</t>
    </r>
    <r>
      <rPr>
        <b/>
        <vertAlign val="subscript"/>
        <sz val="11"/>
        <color theme="1"/>
        <rFont val="Calibri"/>
        <family val="2"/>
      </rPr>
      <t xml:space="preserve">d </t>
    </r>
    <r>
      <rPr>
        <b/>
        <sz val="11"/>
        <color theme="1"/>
        <rFont val="Calibri"/>
        <family val="2"/>
      </rPr>
      <t>= µ</t>
    </r>
    <r>
      <rPr>
        <b/>
        <vertAlign val="subscript"/>
        <sz val="11"/>
        <color theme="1"/>
        <rFont val="Calibri"/>
        <family val="2"/>
      </rPr>
      <t xml:space="preserve">1 </t>
    </r>
    <r>
      <rPr>
        <b/>
        <sz val="11"/>
        <color theme="1"/>
        <rFont val="Calibri"/>
        <family val="2"/>
      </rPr>
      <t>- µ</t>
    </r>
    <r>
      <rPr>
        <b/>
        <vertAlign val="subscript"/>
        <sz val="11"/>
        <color theme="1"/>
        <rFont val="Calibri"/>
        <family val="2"/>
      </rPr>
      <t>2</t>
    </r>
  </si>
  <si>
    <t>Enter 0 if no mean difference is stated in the problem.</t>
  </si>
  <si>
    <t>Confidence Level c</t>
  </si>
  <si>
    <t>Calculations</t>
  </si>
  <si>
    <r>
      <t>Mean Difference  μ</t>
    </r>
    <r>
      <rPr>
        <b/>
        <vertAlign val="subscript"/>
        <sz val="11"/>
        <color theme="1"/>
        <rFont val="Calibri"/>
        <family val="2"/>
        <scheme val="minor"/>
      </rPr>
      <t>1</t>
    </r>
    <r>
      <rPr>
        <b/>
        <sz val="11"/>
        <color theme="1"/>
        <rFont val="Calibri"/>
        <family val="2"/>
        <scheme val="minor"/>
      </rPr>
      <t xml:space="preserve"> - μ</t>
    </r>
    <r>
      <rPr>
        <b/>
        <vertAlign val="subscript"/>
        <sz val="11"/>
        <color theme="1"/>
        <rFont val="Calibri"/>
        <family val="2"/>
        <scheme val="minor"/>
      </rPr>
      <t>2 =</t>
    </r>
  </si>
  <si>
    <t xml:space="preserve"> t-distribution Degrees of Freedom D.F.</t>
  </si>
  <si>
    <t>Alpha α</t>
  </si>
  <si>
    <r>
      <t>Critical Value  t</t>
    </r>
    <r>
      <rPr>
        <b/>
        <vertAlign val="subscript"/>
        <sz val="11"/>
        <color theme="1"/>
        <rFont val="Calibri"/>
        <family val="2"/>
        <scheme val="minor"/>
      </rPr>
      <t>c</t>
    </r>
    <r>
      <rPr>
        <b/>
        <sz val="11"/>
        <color theme="1"/>
        <rFont val="Calibri"/>
        <family val="2"/>
        <scheme val="minor"/>
      </rPr>
      <t xml:space="preserve"> =</t>
    </r>
  </si>
  <si>
    <t>σ̂</t>
  </si>
  <si>
    <r>
      <t xml:space="preserve">Confidence Interval for Mean Difference </t>
    </r>
    <r>
      <rPr>
        <b/>
        <sz val="11"/>
        <color theme="1"/>
        <rFont val="Calibri"/>
        <family val="2"/>
      </rPr>
      <t>µ</t>
    </r>
    <r>
      <rPr>
        <b/>
        <vertAlign val="subscript"/>
        <sz val="11"/>
        <color theme="1"/>
        <rFont val="Calibri"/>
        <family val="2"/>
      </rPr>
      <t>1</t>
    </r>
    <r>
      <rPr>
        <b/>
        <sz val="11"/>
        <color theme="1"/>
        <rFont val="Calibri"/>
        <family val="2"/>
      </rPr>
      <t xml:space="preserve"> - µ</t>
    </r>
    <r>
      <rPr>
        <b/>
        <vertAlign val="subscript"/>
        <sz val="11"/>
        <color theme="1"/>
        <rFont val="Calibri"/>
        <family val="2"/>
      </rPr>
      <t>2</t>
    </r>
  </si>
  <si>
    <t>ME</t>
  </si>
  <si>
    <t>Lower Limit</t>
  </si>
  <si>
    <t>Upper Limit</t>
  </si>
  <si>
    <r>
      <t xml:space="preserve"> </t>
    </r>
    <r>
      <rPr>
        <b/>
        <sz val="16"/>
        <color theme="1"/>
        <rFont val="Calibri"/>
        <family val="2"/>
      </rPr>
      <t xml:space="preserve">© 2018 </t>
    </r>
    <r>
      <rPr>
        <b/>
        <sz val="16"/>
        <color theme="1"/>
        <rFont val="Calibri"/>
        <family val="2"/>
        <scheme val="minor"/>
      </rPr>
      <t>Dawn E. Wright, Ph.D.</t>
    </r>
  </si>
  <si>
    <t>V1.00 10/3/18</t>
  </si>
  <si>
    <r>
      <t xml:space="preserve">Confidence Interval Mean Difference - Sigmas Unknown- </t>
    </r>
    <r>
      <rPr>
        <b/>
        <sz val="11"/>
        <color rgb="FFFFC000"/>
        <rFont val="Calibri"/>
        <family val="2"/>
        <scheme val="minor"/>
      </rPr>
      <t>Assume Variances Not Equal</t>
    </r>
  </si>
  <si>
    <t>Fast Employee Data</t>
  </si>
  <si>
    <t>Question 1</t>
  </si>
  <si>
    <t>Question 2a</t>
  </si>
  <si>
    <t>Question 2b</t>
  </si>
  <si>
    <t>Question 2c</t>
  </si>
  <si>
    <t>Question 3</t>
  </si>
  <si>
    <t>Question 4</t>
  </si>
  <si>
    <t>Question 5</t>
  </si>
  <si>
    <t>Question 6</t>
  </si>
  <si>
    <t>Question 7</t>
  </si>
  <si>
    <t>&lt;&lt; click orange cell B 13 to Use drop down menu</t>
  </si>
  <si>
    <t>Do not delete or copy over the intermediate calculations.</t>
  </si>
  <si>
    <t>Degrees of  Freedom d.f.</t>
  </si>
  <si>
    <t>Copyright 2017/18/19 Dawn E Wright Ph.D.</t>
  </si>
  <si>
    <t>Q3</t>
  </si>
  <si>
    <t>Version 1.04_4/26/2019</t>
  </si>
  <si>
    <t>Category</t>
  </si>
  <si>
    <t>Proportion Given</t>
  </si>
  <si>
    <t>Actual Count</t>
  </si>
  <si>
    <t>Expected Count</t>
  </si>
  <si>
    <t>100_percent</t>
  </si>
  <si>
    <t>alpha</t>
  </si>
  <si>
    <t>75_to_99_percent</t>
  </si>
  <si>
    <t>Count</t>
  </si>
  <si>
    <t>50_to_74_percent</t>
  </si>
  <si>
    <t>d.f.</t>
  </si>
  <si>
    <t>Less_than_50_percent</t>
  </si>
  <si>
    <t>p-value</t>
  </si>
  <si>
    <t>Test Statistic</t>
  </si>
  <si>
    <t>formulas automaticaly shown in the adjacent cell in column H</t>
  </si>
  <si>
    <t>Chi-square Goodness of Fit</t>
  </si>
  <si>
    <t>Chi-square calculators</t>
  </si>
  <si>
    <t>Version 1.04: 4/26/2019</t>
  </si>
  <si>
    <t>If you reorganize this workbook, please create a linked index to where your put your answers.</t>
  </si>
  <si>
    <t>Fast Employee Data backup copy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</si>
</sst>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8" formatCode="&quot;$&quot;#,##0.00_);[Red]\(&quot;$&quot;#,##0.00\)"/>
    <numFmt numFmtId="44" formatCode="_(&quot;$&quot;* #,##0.00_);_(&quot;$&quot;* \(#,##0.00\);_(&quot;$&quot;* &quot;-&quot;??_);_(@_)"/>
    <numFmt numFmtId="43" formatCode="_(* #,##0.00_);_(* \(#,##0.00\);_(* &quot;-&quot;??_);_(@_)"/>
    <numFmt numFmtId="164" formatCode="0.0000"/>
    <numFmt numFmtId="165" formatCode="_(* #,##0.00000000_);_(* \(#,##0.00000000\);_(* &quot;-&quot;??_);_(@_)"/>
    <numFmt numFmtId="166" formatCode="0.000000000"/>
    <numFmt numFmtId="167" formatCode="0.000"/>
    <numFmt numFmtId="168" formatCode="0.0%"/>
    <numFmt numFmtId="169" formatCode="0.000000"/>
    <numFmt numFmtId="170" formatCode="0.00000"/>
    <numFmt numFmtId="171" formatCode="0.0"/>
    <numFmt numFmtId="172" formatCode="_(&quot;$&quot;* #,##0_);_(&quot;$&quot;* \(#,##0\);_(&quot;$&quot;* &quot;-&quot;??_);_(@_)"/>
  </numFmts>
  <fonts count="32" x14ac:knownFonts="1">
    <font>
      <sz val="11"/>
      <color theme="1"/>
      <name val="Calibri"/>
      <family val="2"/>
      <scheme val="minor"/>
    </font>
    <font>
      <b/>
      <sz val="11"/>
      <color theme="1"/>
      <name val="Calibri"/>
      <family val="2"/>
      <scheme val="minor"/>
    </font>
    <font>
      <sz val="11"/>
      <color theme="1"/>
      <name val="Calibri"/>
      <family val="2"/>
      <scheme val="minor"/>
    </font>
    <font>
      <b/>
      <i/>
      <sz val="11"/>
      <color theme="1"/>
      <name val="Calibri"/>
      <family val="2"/>
      <scheme val="minor"/>
    </font>
    <font>
      <sz val="11"/>
      <name val="Calibri"/>
      <family val="2"/>
    </font>
    <font>
      <b/>
      <sz val="11"/>
      <color theme="0"/>
      <name val="Calibri"/>
      <family val="2"/>
      <scheme val="minor"/>
    </font>
    <font>
      <sz val="10"/>
      <name val="Arial"/>
      <family val="2"/>
    </font>
    <font>
      <b/>
      <sz val="11"/>
      <name val="Calibri"/>
      <family val="2"/>
    </font>
    <font>
      <b/>
      <sz val="11"/>
      <name val="Symbol"/>
      <family val="1"/>
      <charset val="2"/>
    </font>
    <font>
      <b/>
      <i/>
      <sz val="11"/>
      <name val="Calibri"/>
      <family val="2"/>
    </font>
    <font>
      <b/>
      <sz val="9"/>
      <color indexed="81"/>
      <name val="Tahoma"/>
      <family val="2"/>
    </font>
    <font>
      <sz val="9"/>
      <color indexed="81"/>
      <name val="Tahoma"/>
      <family val="2"/>
    </font>
    <font>
      <u/>
      <sz val="11"/>
      <color theme="10"/>
      <name val="Calibri"/>
      <family val="2"/>
      <scheme val="minor"/>
    </font>
    <font>
      <b/>
      <sz val="11"/>
      <color theme="1"/>
      <name val="Calibri"/>
      <family val="2"/>
    </font>
    <font>
      <b/>
      <vertAlign val="subscript"/>
      <sz val="11"/>
      <color theme="1"/>
      <name val="Calibri"/>
      <family val="2"/>
    </font>
    <font>
      <b/>
      <vertAlign val="subscript"/>
      <sz val="11"/>
      <color theme="1"/>
      <name val="Calibri"/>
      <family val="2"/>
      <scheme val="minor"/>
    </font>
    <font>
      <sz val="11"/>
      <color theme="1"/>
      <name val="Calibri"/>
      <family val="2"/>
    </font>
    <font>
      <b/>
      <vertAlign val="superscript"/>
      <sz val="11"/>
      <color theme="1"/>
      <name val="Calibri"/>
      <family val="2"/>
    </font>
    <font>
      <vertAlign val="subscript"/>
      <sz val="11"/>
      <color theme="1"/>
      <name val="Calibri"/>
      <family val="2"/>
      <scheme val="minor"/>
    </font>
    <font>
      <b/>
      <sz val="16"/>
      <color theme="1"/>
      <name val="Calibri"/>
      <family val="2"/>
      <scheme val="minor"/>
    </font>
    <font>
      <b/>
      <sz val="16"/>
      <color theme="1"/>
      <name val="Calibri"/>
      <family val="2"/>
    </font>
    <font>
      <sz val="11"/>
      <color theme="0"/>
      <name val="Calibri"/>
      <family val="2"/>
      <scheme val="minor"/>
    </font>
    <font>
      <i/>
      <sz val="11"/>
      <color theme="1"/>
      <name val="Calibri"/>
      <family val="2"/>
      <scheme val="minor"/>
    </font>
    <font>
      <b/>
      <sz val="10"/>
      <name val="Arial"/>
      <family val="2"/>
    </font>
    <font>
      <sz val="11"/>
      <name val="Calibri"/>
      <family val="2"/>
      <scheme val="minor"/>
    </font>
    <font>
      <b/>
      <sz val="11"/>
      <color theme="0"/>
      <name val="Calibri"/>
      <family val="2"/>
    </font>
    <font>
      <u/>
      <sz val="11"/>
      <color theme="1"/>
      <name val="Calibri"/>
      <family val="2"/>
      <scheme val="minor"/>
    </font>
    <font>
      <b/>
      <sz val="11"/>
      <color rgb="FFFFC000"/>
      <name val="Calibri"/>
      <family val="2"/>
      <scheme val="minor"/>
    </font>
    <font>
      <b/>
      <sz val="14"/>
      <color theme="1"/>
      <name val="Calibri"/>
      <family val="2"/>
    </font>
    <font>
      <sz val="11"/>
      <color rgb="FFFF0000"/>
      <name val="Calibri"/>
      <family val="2"/>
      <scheme val="minor"/>
    </font>
    <font>
      <b/>
      <sz val="11"/>
      <color rgb="FFFF0000"/>
      <name val="Calibri"/>
      <family val="2"/>
      <scheme val="minor"/>
    </font>
    <font>
      <b/>
      <sz val="11"/>
      <color rgb="FFFF0000"/>
      <name val="Calibri"/>
      <family val="2"/>
    </font>
  </fonts>
  <fills count="25">
    <fill>
      <patternFill patternType="none"/>
    </fill>
    <fill>
      <patternFill patternType="gray125"/>
    </fill>
    <fill>
      <patternFill patternType="solid">
        <fgColor theme="6" tint="0.79998168889431442"/>
        <bgColor indexed="64"/>
      </patternFill>
    </fill>
    <fill>
      <patternFill patternType="solid">
        <fgColor indexed="65"/>
        <bgColor indexed="64"/>
      </patternFill>
    </fill>
    <fill>
      <patternFill patternType="solid">
        <fgColor indexed="43"/>
        <bgColor indexed="64"/>
      </patternFill>
    </fill>
    <fill>
      <patternFill patternType="solid">
        <fgColor rgb="FFCCECFF"/>
        <bgColor indexed="64"/>
      </patternFill>
    </fill>
    <fill>
      <patternFill patternType="solid">
        <fgColor theme="6" tint="0.59999389629810485"/>
        <bgColor indexed="64"/>
      </patternFill>
    </fill>
    <fill>
      <patternFill patternType="solid">
        <fgColor theme="6" tint="0.59999389629810485"/>
        <bgColor theme="4" tint="0.79998168889431442"/>
      </patternFill>
    </fill>
    <fill>
      <patternFill patternType="solid">
        <fgColor rgb="FFFFFF99"/>
        <bgColor indexed="64"/>
      </patternFill>
    </fill>
    <fill>
      <patternFill patternType="solid">
        <fgColor theme="6" tint="0.39997558519241921"/>
        <bgColor indexed="64"/>
      </patternFill>
    </fill>
    <fill>
      <patternFill patternType="solid">
        <fgColor rgb="FFCCECFF"/>
        <bgColor theme="4" tint="0.79998168889431442"/>
      </patternFill>
    </fill>
    <fill>
      <patternFill patternType="solid">
        <fgColor rgb="FF00B050"/>
        <bgColor indexed="64"/>
      </patternFill>
    </fill>
    <fill>
      <patternFill patternType="solid">
        <fgColor theme="4"/>
        <bgColor indexed="64"/>
      </patternFill>
    </fill>
    <fill>
      <patternFill patternType="solid">
        <fgColor theme="9" tint="0.59999389629810485"/>
        <bgColor indexed="64"/>
      </patternFill>
    </fill>
    <fill>
      <patternFill patternType="solid">
        <fgColor rgb="FFFFC000"/>
        <bgColor indexed="64"/>
      </patternFill>
    </fill>
    <fill>
      <patternFill patternType="solid">
        <fgColor rgb="FF0070C0"/>
        <bgColor indexed="64"/>
      </patternFill>
    </fill>
    <fill>
      <patternFill patternType="solid">
        <fgColor theme="9" tint="-0.249977111117893"/>
        <bgColor indexed="64"/>
      </patternFill>
    </fill>
    <fill>
      <patternFill patternType="solid">
        <fgColor indexed="41"/>
        <bgColor indexed="64"/>
      </patternFill>
    </fill>
    <fill>
      <patternFill patternType="solid">
        <fgColor rgb="FFFF0000"/>
        <bgColor indexed="64"/>
      </patternFill>
    </fill>
    <fill>
      <patternFill patternType="solid">
        <fgColor rgb="FFFFFF00"/>
        <bgColor indexed="64"/>
      </patternFill>
    </fill>
    <fill>
      <patternFill patternType="solid">
        <fgColor rgb="FFCCFFCC"/>
        <bgColor indexed="64"/>
      </patternFill>
    </fill>
    <fill>
      <patternFill patternType="solid">
        <fgColor rgb="FF9FCFFF"/>
        <bgColor indexed="64"/>
      </patternFill>
    </fill>
    <fill>
      <patternFill patternType="solid">
        <fgColor rgb="FFFFFF66"/>
        <bgColor indexed="64"/>
      </patternFill>
    </fill>
    <fill>
      <patternFill patternType="solid">
        <fgColor rgb="FFFFCC66"/>
        <bgColor indexed="64"/>
      </patternFill>
    </fill>
    <fill>
      <patternFill patternType="solid">
        <fgColor theme="9" tint="0.79998168889431442"/>
        <bgColor indexed="64"/>
      </patternFill>
    </fill>
  </fills>
  <borders count="55">
    <border>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thin">
        <color auto="1"/>
      </top>
      <bottom style="thin">
        <color auto="1"/>
      </bottom>
      <diagonal/>
    </border>
    <border>
      <left/>
      <right style="medium">
        <color indexed="64"/>
      </right>
      <top style="medium">
        <color indexed="64"/>
      </top>
      <bottom style="thin">
        <color auto="1"/>
      </bottom>
      <diagonal/>
    </border>
    <border>
      <left style="medium">
        <color indexed="64"/>
      </left>
      <right/>
      <top style="thin">
        <color auto="1"/>
      </top>
      <bottom style="medium">
        <color indexed="64"/>
      </bottom>
      <diagonal/>
    </border>
    <border>
      <left/>
      <right style="medium">
        <color indexed="64"/>
      </right>
      <top style="thin">
        <color auto="1"/>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style="thin">
        <color auto="1"/>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auto="1"/>
      </right>
      <top/>
      <bottom style="thin">
        <color auto="1"/>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top/>
      <bottom/>
      <diagonal/>
    </border>
    <border>
      <left/>
      <right/>
      <top/>
      <bottom style="medium">
        <color indexed="64"/>
      </bottom>
      <diagonal/>
    </border>
    <border>
      <left/>
      <right style="medium">
        <color indexed="64"/>
      </right>
      <top style="thin">
        <color indexed="64"/>
      </top>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top/>
      <bottom style="thin">
        <color indexed="64"/>
      </bottom>
      <diagonal/>
    </border>
  </borders>
  <cellStyleXfs count="7">
    <xf numFmtId="0" fontId="0" fillId="0" borderId="0"/>
    <xf numFmtId="43" fontId="2" fillId="0" borderId="0" applyFont="0" applyFill="0" applyBorder="0" applyAlignment="0" applyProtection="0"/>
    <xf numFmtId="0" fontId="4" fillId="0" borderId="0"/>
    <xf numFmtId="0" fontId="6" fillId="0" borderId="0"/>
    <xf numFmtId="0" fontId="12" fillId="0" borderId="0" applyNumberForma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356">
    <xf numFmtId="0" fontId="0" fillId="0" borderId="0" xfId="0"/>
    <xf numFmtId="0" fontId="1" fillId="5" borderId="12" xfId="0" applyFont="1" applyFill="1" applyBorder="1" applyProtection="1">
      <protection locked="0"/>
    </xf>
    <xf numFmtId="0" fontId="1" fillId="5" borderId="17" xfId="0" applyFont="1" applyFill="1" applyBorder="1" applyProtection="1">
      <protection locked="0"/>
    </xf>
    <xf numFmtId="0" fontId="1" fillId="0" borderId="0" xfId="0" applyFont="1" applyAlignment="1" applyProtection="1">
      <alignment horizontal="center"/>
      <protection locked="0"/>
    </xf>
    <xf numFmtId="0" fontId="1" fillId="5" borderId="16" xfId="0" applyFont="1" applyFill="1" applyBorder="1" applyAlignment="1" applyProtection="1">
      <alignment horizontal="right"/>
      <protection locked="0"/>
    </xf>
    <xf numFmtId="0" fontId="1" fillId="5" borderId="16" xfId="0" applyFont="1" applyFill="1" applyBorder="1" applyAlignment="1" applyProtection="1">
      <alignment horizontal="center"/>
      <protection locked="0"/>
    </xf>
    <xf numFmtId="0" fontId="1" fillId="0" borderId="0" xfId="0" applyFont="1"/>
    <xf numFmtId="0" fontId="1" fillId="3" borderId="16" xfId="0" applyFont="1" applyFill="1" applyBorder="1"/>
    <xf numFmtId="0" fontId="1" fillId="6" borderId="16" xfId="0" applyFont="1" applyFill="1" applyBorder="1"/>
    <xf numFmtId="0" fontId="1" fillId="6" borderId="17" xfId="0" applyFont="1" applyFill="1" applyBorder="1" applyAlignment="1">
      <alignment horizontal="center"/>
    </xf>
    <xf numFmtId="0" fontId="0" fillId="8" borderId="17" xfId="0" applyFill="1" applyBorder="1"/>
    <xf numFmtId="0" fontId="1" fillId="8" borderId="17" xfId="0" applyFont="1" applyFill="1" applyBorder="1"/>
    <xf numFmtId="0" fontId="1" fillId="6" borderId="18" xfId="0" applyFont="1" applyFill="1" applyBorder="1"/>
    <xf numFmtId="0" fontId="0" fillId="8" borderId="20" xfId="0" applyFill="1" applyBorder="1"/>
    <xf numFmtId="0" fontId="1" fillId="6" borderId="18" xfId="0" applyFont="1" applyFill="1" applyBorder="1" applyAlignment="1">
      <alignment horizontal="right"/>
    </xf>
    <xf numFmtId="0" fontId="1" fillId="8" borderId="19" xfId="0" applyFont="1" applyFill="1" applyBorder="1"/>
    <xf numFmtId="0" fontId="1" fillId="8" borderId="20" xfId="0" applyFont="1" applyFill="1" applyBorder="1"/>
    <xf numFmtId="0" fontId="0" fillId="3" borderId="16" xfId="0" applyFill="1" applyBorder="1"/>
    <xf numFmtId="0" fontId="0" fillId="0" borderId="0" xfId="0" applyAlignment="1">
      <alignment horizontal="center"/>
    </xf>
    <xf numFmtId="0" fontId="0" fillId="6" borderId="16" xfId="0" applyFill="1" applyBorder="1" applyAlignment="1">
      <alignment horizontal="right"/>
    </xf>
    <xf numFmtId="0" fontId="0" fillId="6" borderId="18" xfId="0" applyFill="1" applyBorder="1" applyAlignment="1">
      <alignment horizontal="right"/>
    </xf>
    <xf numFmtId="0" fontId="0" fillId="8" borderId="19" xfId="0" applyFill="1" applyBorder="1"/>
    <xf numFmtId="0" fontId="1" fillId="0" borderId="0" xfId="0" applyFont="1" applyAlignment="1">
      <alignment horizontal="center"/>
    </xf>
    <xf numFmtId="0" fontId="1" fillId="6" borderId="16" xfId="0" applyFont="1" applyFill="1" applyBorder="1" applyAlignment="1">
      <alignment horizontal="center"/>
    </xf>
    <xf numFmtId="0" fontId="1" fillId="7" borderId="0" xfId="0" applyFont="1" applyFill="1"/>
    <xf numFmtId="0" fontId="1" fillId="6" borderId="16" xfId="0" applyFont="1" applyFill="1" applyBorder="1" applyAlignment="1">
      <alignment horizontal="right"/>
    </xf>
    <xf numFmtId="164" fontId="0" fillId="8" borderId="12" xfId="0" applyNumberFormat="1" applyFill="1" applyBorder="1"/>
    <xf numFmtId="164" fontId="1" fillId="8" borderId="17" xfId="0" applyNumberFormat="1" applyFont="1" applyFill="1" applyBorder="1"/>
    <xf numFmtId="164" fontId="1" fillId="8" borderId="19" xfId="0" applyNumberFormat="1" applyFont="1" applyFill="1" applyBorder="1"/>
    <xf numFmtId="164" fontId="1" fillId="8" borderId="20" xfId="0" applyNumberFormat="1" applyFont="1" applyFill="1" applyBorder="1"/>
    <xf numFmtId="0" fontId="1" fillId="4" borderId="17" xfId="0" applyFont="1" applyFill="1" applyBorder="1"/>
    <xf numFmtId="164" fontId="1" fillId="4" borderId="17" xfId="0" applyNumberFormat="1" applyFont="1" applyFill="1" applyBorder="1"/>
    <xf numFmtId="0" fontId="1" fillId="6" borderId="17" xfId="0" applyFont="1" applyFill="1" applyBorder="1"/>
    <xf numFmtId="0" fontId="0" fillId="6" borderId="16" xfId="0" applyFill="1" applyBorder="1"/>
    <xf numFmtId="0" fontId="0" fillId="6" borderId="18" xfId="0" applyFill="1" applyBorder="1"/>
    <xf numFmtId="0" fontId="0" fillId="6" borderId="17" xfId="0" applyFill="1" applyBorder="1"/>
    <xf numFmtId="0" fontId="0" fillId="0" borderId="0" xfId="0" applyAlignment="1">
      <alignment horizontal="right"/>
    </xf>
    <xf numFmtId="0" fontId="1" fillId="0" borderId="0" xfId="0" applyFont="1" applyAlignment="1">
      <alignment horizontal="right"/>
    </xf>
    <xf numFmtId="164" fontId="1" fillId="0" borderId="0" xfId="0" applyNumberFormat="1" applyFont="1"/>
    <xf numFmtId="0" fontId="2" fillId="5" borderId="12" xfId="0" applyFont="1" applyFill="1" applyBorder="1" applyProtection="1">
      <protection locked="0"/>
    </xf>
    <xf numFmtId="0" fontId="1" fillId="10" borderId="12" xfId="0" applyFont="1" applyFill="1" applyBorder="1" applyAlignment="1" applyProtection="1">
      <alignment horizontal="center"/>
      <protection locked="0"/>
    </xf>
    <xf numFmtId="0" fontId="1" fillId="7" borderId="0" xfId="0" applyFont="1" applyFill="1" applyAlignment="1">
      <alignment horizontal="center"/>
    </xf>
    <xf numFmtId="0" fontId="1" fillId="6" borderId="12" xfId="0" applyFont="1" applyFill="1" applyBorder="1" applyAlignment="1">
      <alignment horizontal="center"/>
    </xf>
    <xf numFmtId="0" fontId="1" fillId="7" borderId="12" xfId="0" applyFont="1" applyFill="1" applyBorder="1" applyAlignment="1">
      <alignment horizontal="center"/>
    </xf>
    <xf numFmtId="0" fontId="1" fillId="10" borderId="3" xfId="0" applyFont="1" applyFill="1" applyBorder="1" applyAlignment="1" applyProtection="1">
      <alignment horizontal="center"/>
      <protection locked="0"/>
    </xf>
    <xf numFmtId="0" fontId="2" fillId="5" borderId="3" xfId="0" applyFont="1" applyFill="1" applyBorder="1" applyProtection="1">
      <protection locked="0"/>
    </xf>
    <xf numFmtId="0" fontId="1" fillId="7" borderId="3" xfId="0" applyFont="1" applyFill="1" applyBorder="1" applyAlignment="1">
      <alignment horizontal="center"/>
    </xf>
    <xf numFmtId="0" fontId="3" fillId="9" borderId="21" xfId="0" applyFont="1" applyFill="1" applyBorder="1"/>
    <xf numFmtId="0" fontId="3" fillId="9" borderId="24" xfId="0" applyFont="1" applyFill="1" applyBorder="1"/>
    <xf numFmtId="165" fontId="1" fillId="4" borderId="17" xfId="1" applyNumberFormat="1" applyFont="1" applyFill="1" applyBorder="1"/>
    <xf numFmtId="166" fontId="1" fillId="4" borderId="12" xfId="0" applyNumberFormat="1" applyFont="1" applyFill="1" applyBorder="1"/>
    <xf numFmtId="164" fontId="1" fillId="4" borderId="12" xfId="0" applyNumberFormat="1" applyFont="1" applyFill="1" applyBorder="1"/>
    <xf numFmtId="0" fontId="3" fillId="6" borderId="16" xfId="0" applyFont="1" applyFill="1" applyBorder="1" applyAlignment="1">
      <alignment horizontal="right"/>
    </xf>
    <xf numFmtId="0" fontId="1" fillId="6" borderId="12" xfId="0" applyFont="1" applyFill="1" applyBorder="1" applyAlignment="1">
      <alignment horizontal="right"/>
    </xf>
    <xf numFmtId="0" fontId="3" fillId="6" borderId="12" xfId="0" applyFont="1" applyFill="1" applyBorder="1" applyAlignment="1">
      <alignment horizontal="right"/>
    </xf>
    <xf numFmtId="164" fontId="0" fillId="8" borderId="17" xfId="0" applyNumberFormat="1" applyFill="1" applyBorder="1"/>
    <xf numFmtId="164" fontId="0" fillId="8" borderId="20" xfId="0" applyNumberFormat="1" applyFill="1" applyBorder="1"/>
    <xf numFmtId="0" fontId="1" fillId="3" borderId="33" xfId="0" applyFont="1" applyFill="1" applyBorder="1"/>
    <xf numFmtId="0" fontId="0" fillId="3" borderId="33" xfId="0" applyFill="1" applyBorder="1"/>
    <xf numFmtId="0" fontId="7" fillId="0" borderId="0" xfId="3" applyFont="1"/>
    <xf numFmtId="0" fontId="4" fillId="0" borderId="0" xfId="3" applyFont="1"/>
    <xf numFmtId="164" fontId="7" fillId="4" borderId="17" xfId="3" applyNumberFormat="1" applyFont="1" applyFill="1" applyBorder="1"/>
    <xf numFmtId="0" fontId="7" fillId="0" borderId="0" xfId="3" applyFont="1" applyAlignment="1">
      <alignment horizontal="centerContinuous"/>
    </xf>
    <xf numFmtId="164" fontId="7" fillId="8" borderId="20" xfId="3" applyNumberFormat="1" applyFont="1" applyFill="1" applyBorder="1"/>
    <xf numFmtId="164" fontId="7" fillId="4" borderId="20" xfId="3" applyNumberFormat="1" applyFont="1" applyFill="1" applyBorder="1"/>
    <xf numFmtId="0" fontId="7" fillId="2" borderId="16" xfId="3" applyFont="1" applyFill="1" applyBorder="1"/>
    <xf numFmtId="0" fontId="7" fillId="2" borderId="18" xfId="3" applyFont="1" applyFill="1" applyBorder="1"/>
    <xf numFmtId="0" fontId="4" fillId="2" borderId="16" xfId="3" applyFont="1" applyFill="1" applyBorder="1"/>
    <xf numFmtId="0" fontId="9" fillId="2" borderId="18" xfId="3" applyFont="1" applyFill="1" applyBorder="1"/>
    <xf numFmtId="0" fontId="7" fillId="8" borderId="17" xfId="3" applyFont="1" applyFill="1" applyBorder="1"/>
    <xf numFmtId="164" fontId="7" fillId="8" borderId="20" xfId="1" applyNumberFormat="1" applyFont="1" applyFill="1" applyBorder="1"/>
    <xf numFmtId="164" fontId="7" fillId="8" borderId="17" xfId="3" applyNumberFormat="1" applyFont="1" applyFill="1" applyBorder="1"/>
    <xf numFmtId="0" fontId="5" fillId="0" borderId="0" xfId="0" applyFont="1" applyAlignment="1">
      <alignment horizontal="center"/>
    </xf>
    <xf numFmtId="0" fontId="12" fillId="0" borderId="0" xfId="4"/>
    <xf numFmtId="0" fontId="0" fillId="0" borderId="0" xfId="0" applyProtection="1">
      <protection locked="0"/>
    </xf>
    <xf numFmtId="0" fontId="0" fillId="5" borderId="12" xfId="0" applyFill="1" applyBorder="1" applyProtection="1">
      <protection locked="0"/>
    </xf>
    <xf numFmtId="0" fontId="0" fillId="5" borderId="12" xfId="5" applyNumberFormat="1" applyFont="1" applyFill="1" applyBorder="1" applyProtection="1">
      <protection locked="0"/>
    </xf>
    <xf numFmtId="167" fontId="0" fillId="8" borderId="36" xfId="0" applyNumberFormat="1" applyFill="1" applyBorder="1" applyAlignment="1">
      <alignment horizontal="right"/>
    </xf>
    <xf numFmtId="0" fontId="0" fillId="5" borderId="12" xfId="5" quotePrefix="1" applyNumberFormat="1" applyFont="1" applyFill="1" applyBorder="1" applyProtection="1">
      <protection locked="0"/>
    </xf>
    <xf numFmtId="0" fontId="0" fillId="8" borderId="36" xfId="0" applyFill="1" applyBorder="1" applyAlignment="1">
      <alignment horizontal="right"/>
    </xf>
    <xf numFmtId="0" fontId="0" fillId="5" borderId="36" xfId="0" applyFill="1" applyBorder="1" applyAlignment="1" applyProtection="1">
      <alignment horizontal="right"/>
      <protection locked="0"/>
    </xf>
    <xf numFmtId="0" fontId="0" fillId="0" borderId="0" xfId="0" applyAlignment="1">
      <alignment horizontal="center" vertical="top" wrapText="1"/>
    </xf>
    <xf numFmtId="167" fontId="0" fillId="5" borderId="20" xfId="0" applyNumberFormat="1" applyFill="1" applyBorder="1" applyAlignment="1" applyProtection="1">
      <alignment horizontal="right"/>
      <protection locked="0"/>
    </xf>
    <xf numFmtId="168" fontId="0" fillId="8" borderId="26" xfId="6" applyNumberFormat="1" applyFont="1" applyFill="1" applyBorder="1" applyAlignment="1">
      <alignment horizontal="center"/>
    </xf>
    <xf numFmtId="168" fontId="0" fillId="0" borderId="0" xfId="6" applyNumberFormat="1" applyFont="1" applyAlignment="1">
      <alignment horizontal="center"/>
    </xf>
    <xf numFmtId="0" fontId="13" fillId="0" borderId="0" xfId="0" applyFont="1" applyAlignment="1">
      <alignment horizontal="right"/>
    </xf>
    <xf numFmtId="167" fontId="0" fillId="0" borderId="0" xfId="0" applyNumberFormat="1" applyAlignment="1">
      <alignment horizontal="center"/>
    </xf>
    <xf numFmtId="0" fontId="0" fillId="0" borderId="0" xfId="0" applyAlignment="1">
      <alignment horizontal="left" wrapText="1"/>
    </xf>
    <xf numFmtId="167" fontId="1" fillId="8" borderId="17" xfId="0" applyNumberFormat="1" applyFont="1" applyFill="1" applyBorder="1" applyAlignment="1">
      <alignment horizontal="right"/>
    </xf>
    <xf numFmtId="0" fontId="1" fillId="8" borderId="17" xfId="0" applyFont="1" applyFill="1" applyBorder="1" applyAlignment="1">
      <alignment horizontal="right"/>
    </xf>
    <xf numFmtId="164" fontId="1" fillId="8" borderId="17" xfId="0" applyNumberFormat="1" applyFont="1" applyFill="1" applyBorder="1" applyAlignment="1">
      <alignment horizontal="right"/>
    </xf>
    <xf numFmtId="0" fontId="1" fillId="0" borderId="0" xfId="0" applyFont="1" applyAlignment="1">
      <alignment horizontal="left"/>
    </xf>
    <xf numFmtId="167" fontId="0" fillId="0" borderId="0" xfId="0" applyNumberFormat="1"/>
    <xf numFmtId="170" fontId="1" fillId="8" borderId="20" xfId="0" applyNumberFormat="1" applyFont="1" applyFill="1" applyBorder="1" applyAlignment="1">
      <alignment horizontal="right"/>
    </xf>
    <xf numFmtId="167" fontId="1" fillId="0" borderId="0" xfId="0" applyNumberFormat="1" applyFont="1"/>
    <xf numFmtId="170" fontId="7" fillId="4" borderId="20" xfId="3" applyNumberFormat="1" applyFont="1" applyFill="1" applyBorder="1"/>
    <xf numFmtId="0" fontId="1" fillId="0" borderId="0" xfId="0" applyFont="1" applyAlignment="1">
      <alignment horizontal="center" vertical="center" wrapText="1"/>
    </xf>
    <xf numFmtId="0" fontId="0" fillId="0" borderId="0" xfId="0" applyAlignment="1">
      <alignment horizontal="left"/>
    </xf>
    <xf numFmtId="167" fontId="1" fillId="0" borderId="0" xfId="0" applyNumberFormat="1" applyFont="1" applyAlignment="1">
      <alignment horizontal="center"/>
    </xf>
    <xf numFmtId="167" fontId="1" fillId="0" borderId="17" xfId="0" applyNumberFormat="1" applyFont="1" applyBorder="1" applyAlignment="1">
      <alignment horizontal="center"/>
    </xf>
    <xf numFmtId="1" fontId="1" fillId="0" borderId="0" xfId="0" applyNumberFormat="1" applyFont="1" applyAlignment="1">
      <alignment horizontal="center"/>
    </xf>
    <xf numFmtId="0" fontId="1" fillId="0" borderId="0" xfId="0" applyFont="1" applyAlignment="1" applyProtection="1">
      <alignment horizontal="right"/>
      <protection locked="0"/>
    </xf>
    <xf numFmtId="167" fontId="1" fillId="0" borderId="0" xfId="0" applyNumberFormat="1" applyFont="1" applyAlignment="1" applyProtection="1">
      <alignment horizontal="center"/>
      <protection locked="0"/>
    </xf>
    <xf numFmtId="0" fontId="1" fillId="0" borderId="0" xfId="0" applyFont="1" applyAlignment="1" applyProtection="1">
      <alignment horizontal="left"/>
      <protection locked="0"/>
    </xf>
    <xf numFmtId="167" fontId="1" fillId="0" borderId="0" xfId="0" applyNumberFormat="1" applyFont="1" applyAlignment="1" applyProtection="1">
      <alignment horizontal="left"/>
      <protection locked="0"/>
    </xf>
    <xf numFmtId="0" fontId="1" fillId="0" borderId="0" xfId="0" applyFont="1" applyAlignment="1" applyProtection="1">
      <alignment horizontal="center" vertical="center"/>
      <protection locked="0"/>
    </xf>
    <xf numFmtId="167" fontId="1" fillId="0" borderId="0" xfId="0" applyNumberFormat="1" applyFont="1" applyAlignment="1" applyProtection="1">
      <alignment horizontal="left" vertical="center" wrapText="1"/>
      <protection locked="0"/>
    </xf>
    <xf numFmtId="0" fontId="19" fillId="0" borderId="0" xfId="0" applyFont="1" applyAlignment="1" applyProtection="1">
      <alignment vertical="top"/>
      <protection locked="0"/>
    </xf>
    <xf numFmtId="2" fontId="0" fillId="0" borderId="0" xfId="0" applyNumberFormat="1" applyAlignment="1" applyProtection="1">
      <alignment horizontal="center"/>
      <protection locked="0"/>
    </xf>
    <xf numFmtId="0" fontId="0" fillId="0" borderId="0" xfId="0" applyAlignment="1" applyProtection="1">
      <alignment horizontal="center"/>
      <protection locked="0"/>
    </xf>
    <xf numFmtId="0" fontId="1" fillId="14" borderId="20" xfId="0" applyFont="1" applyFill="1" applyBorder="1" applyAlignment="1" applyProtection="1">
      <alignment horizontal="center"/>
      <protection locked="0"/>
    </xf>
    <xf numFmtId="0" fontId="1" fillId="2" borderId="13" xfId="0" applyFont="1" applyFill="1" applyBorder="1" applyAlignment="1">
      <alignment horizontal="right"/>
    </xf>
    <xf numFmtId="0" fontId="1" fillId="2" borderId="16" xfId="0" applyFont="1" applyFill="1" applyBorder="1" applyAlignment="1">
      <alignment horizontal="right"/>
    </xf>
    <xf numFmtId="0" fontId="13" fillId="2" borderId="16" xfId="0" applyFont="1" applyFill="1" applyBorder="1" applyAlignment="1">
      <alignment horizontal="right"/>
    </xf>
    <xf numFmtId="0" fontId="13" fillId="2" borderId="38" xfId="0" applyFont="1" applyFill="1" applyBorder="1" applyAlignment="1">
      <alignment horizontal="right"/>
    </xf>
    <xf numFmtId="0" fontId="13" fillId="2" borderId="18" xfId="0" applyFont="1" applyFill="1" applyBorder="1" applyAlignment="1">
      <alignment horizontal="right"/>
    </xf>
    <xf numFmtId="0" fontId="13" fillId="6" borderId="12" xfId="0" applyFont="1" applyFill="1" applyBorder="1" applyAlignment="1">
      <alignment horizontal="right"/>
    </xf>
    <xf numFmtId="0" fontId="0" fillId="6" borderId="24" xfId="0" applyFill="1" applyBorder="1" applyAlignment="1">
      <alignment horizontal="center" vertical="top" wrapText="1"/>
    </xf>
    <xf numFmtId="0" fontId="0" fillId="6" borderId="0" xfId="0" applyFill="1"/>
    <xf numFmtId="0" fontId="1" fillId="6" borderId="0" xfId="0" applyFont="1" applyFill="1"/>
    <xf numFmtId="164" fontId="7" fillId="5" borderId="17" xfId="3" applyNumberFormat="1" applyFont="1" applyFill="1" applyBorder="1" applyProtection="1">
      <protection locked="0"/>
    </xf>
    <xf numFmtId="167" fontId="7" fillId="5" borderId="17" xfId="3" applyNumberFormat="1" applyFont="1" applyFill="1" applyBorder="1" applyProtection="1">
      <protection locked="0"/>
    </xf>
    <xf numFmtId="0" fontId="4" fillId="5" borderId="12" xfId="3" applyFont="1" applyFill="1" applyBorder="1" applyProtection="1">
      <protection locked="0"/>
    </xf>
    <xf numFmtId="167" fontId="0" fillId="5" borderId="36" xfId="0" applyNumberFormat="1" applyFill="1" applyBorder="1" applyAlignment="1" applyProtection="1">
      <alignment horizontal="right"/>
      <protection locked="0"/>
    </xf>
    <xf numFmtId="2" fontId="1" fillId="8" borderId="17" xfId="0" applyNumberFormat="1" applyFont="1" applyFill="1" applyBorder="1" applyAlignment="1">
      <alignment horizontal="right"/>
    </xf>
    <xf numFmtId="164" fontId="1" fillId="8" borderId="20" xfId="0" applyNumberFormat="1" applyFont="1" applyFill="1" applyBorder="1" applyAlignment="1">
      <alignment horizontal="right"/>
    </xf>
    <xf numFmtId="169" fontId="7" fillId="4" borderId="20" xfId="3" applyNumberFormat="1" applyFont="1" applyFill="1" applyBorder="1"/>
    <xf numFmtId="0" fontId="0" fillId="0" borderId="40" xfId="0" applyBorder="1" applyAlignment="1">
      <alignment horizontal="left"/>
    </xf>
    <xf numFmtId="0" fontId="5" fillId="15" borderId="2" xfId="0" applyFont="1" applyFill="1" applyBorder="1" applyAlignment="1">
      <alignment horizontal="center"/>
    </xf>
    <xf numFmtId="44" fontId="0" fillId="0" borderId="0" xfId="0" applyNumberFormat="1" applyProtection="1">
      <protection locked="0"/>
    </xf>
    <xf numFmtId="44" fontId="1" fillId="0" borderId="0" xfId="0" applyNumberFormat="1" applyFont="1" applyProtection="1">
      <protection locked="0"/>
    </xf>
    <xf numFmtId="0" fontId="22" fillId="0" borderId="0" xfId="0" applyFont="1" applyAlignment="1" applyProtection="1">
      <alignment horizontal="center"/>
      <protection locked="0"/>
    </xf>
    <xf numFmtId="0" fontId="5" fillId="16" borderId="27" xfId="0" applyFont="1" applyFill="1" applyBorder="1"/>
    <xf numFmtId="0" fontId="5" fillId="16" borderId="28" xfId="0" applyFont="1" applyFill="1" applyBorder="1"/>
    <xf numFmtId="0" fontId="5" fillId="16" borderId="29" xfId="0" applyFont="1" applyFill="1" applyBorder="1"/>
    <xf numFmtId="0" fontId="5" fillId="15" borderId="6" xfId="0" applyFont="1" applyFill="1" applyBorder="1" applyAlignment="1">
      <alignment horizontal="center"/>
    </xf>
    <xf numFmtId="0" fontId="5" fillId="15" borderId="1" xfId="0" applyFont="1" applyFill="1" applyBorder="1" applyAlignment="1">
      <alignment horizontal="center"/>
    </xf>
    <xf numFmtId="0" fontId="5" fillId="15" borderId="8" xfId="0" applyFont="1" applyFill="1" applyBorder="1" applyAlignment="1">
      <alignment horizontal="center"/>
    </xf>
    <xf numFmtId="0" fontId="5" fillId="15" borderId="7" xfId="0" applyFont="1" applyFill="1" applyBorder="1" applyAlignment="1">
      <alignment horizontal="center"/>
    </xf>
    <xf numFmtId="0" fontId="5" fillId="15" borderId="6" xfId="0" applyFont="1" applyFill="1" applyBorder="1"/>
    <xf numFmtId="0" fontId="5" fillId="15" borderId="7" xfId="0" applyFont="1" applyFill="1" applyBorder="1"/>
    <xf numFmtId="0" fontId="21" fillId="15" borderId="8" xfId="0" applyFont="1" applyFill="1" applyBorder="1"/>
    <xf numFmtId="0" fontId="5" fillId="15" borderId="9" xfId="0" applyFont="1" applyFill="1" applyBorder="1" applyAlignment="1">
      <alignment horizontal="center"/>
    </xf>
    <xf numFmtId="0" fontId="5" fillId="15" borderId="11" xfId="0" applyFont="1" applyFill="1" applyBorder="1" applyAlignment="1">
      <alignment horizontal="center"/>
    </xf>
    <xf numFmtId="0" fontId="5" fillId="15" borderId="10" xfId="0" applyFont="1" applyFill="1" applyBorder="1" applyAlignment="1">
      <alignment horizontal="center"/>
    </xf>
    <xf numFmtId="0" fontId="5" fillId="15" borderId="9" xfId="0" applyFont="1" applyFill="1" applyBorder="1"/>
    <xf numFmtId="0" fontId="5" fillId="15" borderId="10" xfId="0" applyFont="1" applyFill="1" applyBorder="1"/>
    <xf numFmtId="0" fontId="21" fillId="15" borderId="11" xfId="0" applyFont="1" applyFill="1" applyBorder="1"/>
    <xf numFmtId="0" fontId="1" fillId="0" borderId="40" xfId="0" applyFont="1" applyBorder="1"/>
    <xf numFmtId="0" fontId="0" fillId="0" borderId="2" xfId="0" applyBorder="1"/>
    <xf numFmtId="0" fontId="0" fillId="0" borderId="12" xfId="0" applyBorder="1"/>
    <xf numFmtId="0" fontId="0" fillId="0" borderId="40" xfId="0" applyBorder="1"/>
    <xf numFmtId="0" fontId="0" fillId="0" borderId="16" xfId="0" applyBorder="1"/>
    <xf numFmtId="0" fontId="0" fillId="17" borderId="16" xfId="0" applyFill="1" applyBorder="1" applyProtection="1">
      <protection locked="0"/>
    </xf>
    <xf numFmtId="0" fontId="0" fillId="17" borderId="12" xfId="0" applyFill="1" applyBorder="1" applyProtection="1">
      <protection locked="0"/>
    </xf>
    <xf numFmtId="0" fontId="0" fillId="16" borderId="31" xfId="0" applyFill="1" applyBorder="1"/>
    <xf numFmtId="0" fontId="0" fillId="16" borderId="41" xfId="0" applyFill="1" applyBorder="1"/>
    <xf numFmtId="0" fontId="0" fillId="16" borderId="32" xfId="0" applyFill="1" applyBorder="1"/>
    <xf numFmtId="0" fontId="0" fillId="18" borderId="0" xfId="0" applyFill="1"/>
    <xf numFmtId="0" fontId="22" fillId="0" borderId="0" xfId="0" applyFont="1" applyAlignment="1">
      <alignment horizontal="center"/>
    </xf>
    <xf numFmtId="0" fontId="0" fillId="19" borderId="0" xfId="0" applyFill="1"/>
    <xf numFmtId="0" fontId="1" fillId="19" borderId="0" xfId="0" applyFont="1" applyFill="1" applyProtection="1">
      <protection locked="0"/>
    </xf>
    <xf numFmtId="0" fontId="1" fillId="19" borderId="0" xfId="0" applyFont="1" applyFill="1"/>
    <xf numFmtId="0" fontId="1" fillId="6" borderId="3" xfId="0" applyFont="1" applyFill="1" applyBorder="1" applyAlignment="1">
      <alignment horizontal="center"/>
    </xf>
    <xf numFmtId="0" fontId="1" fillId="5" borderId="12" xfId="0" applyFont="1" applyFill="1" applyBorder="1" applyAlignment="1" applyProtection="1">
      <alignment horizontal="center"/>
      <protection locked="0"/>
    </xf>
    <xf numFmtId="0" fontId="23" fillId="0" borderId="10" xfId="0" applyFont="1" applyBorder="1"/>
    <xf numFmtId="0" fontId="23" fillId="0" borderId="0" xfId="0" applyFont="1" applyAlignment="1">
      <alignment horizontal="left"/>
    </xf>
    <xf numFmtId="8" fontId="0" fillId="0" borderId="0" xfId="0" applyNumberFormat="1"/>
    <xf numFmtId="14" fontId="0" fillId="0" borderId="0" xfId="0" applyNumberFormat="1"/>
    <xf numFmtId="171" fontId="0" fillId="0" borderId="0" xfId="1" applyNumberFormat="1" applyFont="1"/>
    <xf numFmtId="172" fontId="0" fillId="0" borderId="0" xfId="5" applyNumberFormat="1" applyFont="1"/>
    <xf numFmtId="0" fontId="0" fillId="0" borderId="0" xfId="0" applyAlignment="1">
      <alignment wrapText="1"/>
    </xf>
    <xf numFmtId="0" fontId="4" fillId="5" borderId="12" xfId="2" applyFill="1" applyBorder="1" applyProtection="1">
      <protection locked="0"/>
    </xf>
    <xf numFmtId="0" fontId="0" fillId="5" borderId="17" xfId="0" applyFill="1" applyBorder="1" applyProtection="1">
      <protection locked="0"/>
    </xf>
    <xf numFmtId="170" fontId="0" fillId="0" borderId="0" xfId="0" applyNumberFormat="1"/>
    <xf numFmtId="2" fontId="0" fillId="5" borderId="17" xfId="0" applyNumberFormat="1" applyFill="1" applyBorder="1" applyProtection="1">
      <protection locked="0"/>
    </xf>
    <xf numFmtId="170" fontId="0" fillId="8" borderId="17" xfId="0" applyNumberFormat="1" applyFill="1" applyBorder="1"/>
    <xf numFmtId="0" fontId="13" fillId="0" borderId="0" xfId="0" applyFont="1" applyAlignment="1">
      <alignment horizontal="center"/>
    </xf>
    <xf numFmtId="0" fontId="7" fillId="0" borderId="0" xfId="3" applyFont="1" applyAlignment="1">
      <alignment horizontal="left"/>
    </xf>
    <xf numFmtId="0" fontId="4" fillId="0" borderId="0" xfId="3" applyFont="1" applyAlignment="1">
      <alignment horizontal="centerContinuous"/>
    </xf>
    <xf numFmtId="170" fontId="0" fillId="8" borderId="20" xfId="0" applyNumberFormat="1" applyFill="1" applyBorder="1"/>
    <xf numFmtId="164" fontId="7" fillId="0" borderId="0" xfId="3" applyNumberFormat="1" applyFont="1"/>
    <xf numFmtId="164" fontId="1" fillId="8" borderId="17" xfId="0" applyNumberFormat="1" applyFont="1" applyFill="1" applyBorder="1" applyAlignment="1">
      <alignment horizontal="center"/>
    </xf>
    <xf numFmtId="164" fontId="1" fillId="8" borderId="20" xfId="0" applyNumberFormat="1" applyFont="1" applyFill="1" applyBorder="1" applyAlignment="1">
      <alignment horizontal="center"/>
    </xf>
    <xf numFmtId="170" fontId="1" fillId="0" borderId="0" xfId="0" applyNumberFormat="1" applyFont="1" applyAlignment="1">
      <alignment horizontal="center"/>
    </xf>
    <xf numFmtId="0" fontId="7" fillId="2" borderId="16" xfId="3" applyFont="1" applyFill="1" applyBorder="1" applyAlignment="1">
      <alignment horizontal="right"/>
    </xf>
    <xf numFmtId="164" fontId="7" fillId="4" borderId="17" xfId="3" applyNumberFormat="1" applyFont="1" applyFill="1" applyBorder="1" applyAlignment="1">
      <alignment horizontal="center" vertical="center"/>
    </xf>
    <xf numFmtId="0" fontId="9" fillId="2" borderId="18" xfId="3" applyFont="1" applyFill="1" applyBorder="1" applyAlignment="1">
      <alignment horizontal="right"/>
    </xf>
    <xf numFmtId="164" fontId="7" fillId="4" borderId="20" xfId="3" applyNumberFormat="1" applyFont="1" applyFill="1" applyBorder="1" applyAlignment="1">
      <alignment horizontal="center" vertical="center"/>
    </xf>
    <xf numFmtId="0" fontId="7" fillId="0" borderId="0" xfId="3" applyFont="1" applyAlignment="1">
      <alignment horizontal="center"/>
    </xf>
    <xf numFmtId="0" fontId="0" fillId="0" borderId="0" xfId="0" applyAlignment="1">
      <alignment horizontal="center" vertical="center"/>
    </xf>
    <xf numFmtId="170" fontId="1" fillId="0" borderId="0" xfId="0" applyNumberFormat="1" applyFont="1"/>
    <xf numFmtId="0" fontId="19" fillId="0" borderId="0" xfId="0" applyFont="1" applyAlignment="1">
      <alignment vertical="top"/>
    </xf>
    <xf numFmtId="14" fontId="0" fillId="0" borderId="0" xfId="0" applyNumberFormat="1" applyAlignment="1">
      <alignment horizontal="left"/>
    </xf>
    <xf numFmtId="0" fontId="1" fillId="2" borderId="18" xfId="0" applyFont="1" applyFill="1" applyBorder="1" applyAlignment="1">
      <alignment horizontal="right"/>
    </xf>
    <xf numFmtId="0" fontId="1" fillId="6" borderId="13" xfId="0" applyFont="1" applyFill="1" applyBorder="1" applyAlignment="1">
      <alignment horizontal="left"/>
    </xf>
    <xf numFmtId="0" fontId="1" fillId="6" borderId="15" xfId="0" applyFont="1" applyFill="1" applyBorder="1" applyAlignment="1">
      <alignment horizontal="left"/>
    </xf>
    <xf numFmtId="0" fontId="0" fillId="2" borderId="16" xfId="0" applyFill="1" applyBorder="1" applyAlignment="1">
      <alignment horizontal="right"/>
    </xf>
    <xf numFmtId="164" fontId="1" fillId="0" borderId="0" xfId="0" applyNumberFormat="1" applyFont="1" applyAlignment="1">
      <alignment horizontal="center"/>
    </xf>
    <xf numFmtId="0" fontId="24" fillId="0" borderId="0" xfId="4" applyFont="1" applyAlignment="1">
      <alignment horizontal="left" vertical="center" wrapText="1"/>
    </xf>
    <xf numFmtId="0" fontId="12" fillId="0" borderId="0" xfId="4" applyAlignment="1">
      <alignment horizontal="left" vertical="center" wrapText="1"/>
    </xf>
    <xf numFmtId="0" fontId="1" fillId="0" borderId="12" xfId="0" applyFont="1" applyBorder="1" applyAlignment="1">
      <alignment horizontal="center"/>
    </xf>
    <xf numFmtId="0" fontId="5" fillId="15" borderId="27" xfId="0" applyFont="1" applyFill="1" applyBorder="1" applyAlignment="1">
      <alignment horizontal="center"/>
    </xf>
    <xf numFmtId="0" fontId="0" fillId="20" borderId="39" xfId="0" applyFill="1" applyBorder="1" applyAlignment="1">
      <alignment horizontal="left" vertical="center" wrapText="1" indent="1"/>
    </xf>
    <xf numFmtId="0" fontId="24" fillId="21" borderId="14" xfId="0" applyFont="1" applyFill="1" applyBorder="1" applyProtection="1">
      <protection locked="0"/>
    </xf>
    <xf numFmtId="0" fontId="0" fillId="20" borderId="14" xfId="0" applyFill="1" applyBorder="1" applyAlignment="1">
      <alignment horizontal="center"/>
    </xf>
    <xf numFmtId="0" fontId="0" fillId="20" borderId="12" xfId="0" applyFill="1" applyBorder="1" applyAlignment="1">
      <alignment horizontal="center"/>
    </xf>
    <xf numFmtId="0" fontId="0" fillId="0" borderId="0" xfId="0" applyAlignment="1">
      <alignment horizontal="left" vertical="center" wrapText="1" indent="1"/>
    </xf>
    <xf numFmtId="0" fontId="0" fillId="8" borderId="45" xfId="0" applyFill="1" applyBorder="1"/>
    <xf numFmtId="0" fontId="0" fillId="8" borderId="46" xfId="0" applyFill="1" applyBorder="1"/>
    <xf numFmtId="0" fontId="1" fillId="22" borderId="47" xfId="0" applyFont="1" applyFill="1" applyBorder="1" applyAlignment="1">
      <alignment horizontal="center"/>
    </xf>
    <xf numFmtId="0" fontId="0" fillId="20" borderId="48" xfId="0" applyFill="1" applyBorder="1"/>
    <xf numFmtId="0" fontId="0" fillId="20" borderId="49" xfId="0" applyFill="1" applyBorder="1"/>
    <xf numFmtId="0" fontId="1" fillId="20" borderId="50" xfId="0" applyFont="1" applyFill="1" applyBorder="1" applyAlignment="1">
      <alignment horizontal="center"/>
    </xf>
    <xf numFmtId="168" fontId="1" fillId="22" borderId="37" xfId="6" applyNumberFormat="1" applyFont="1" applyFill="1" applyBorder="1" applyAlignment="1">
      <alignment horizontal="center"/>
    </xf>
    <xf numFmtId="168" fontId="1" fillId="20" borderId="47" xfId="6" applyNumberFormat="1" applyFont="1" applyFill="1" applyBorder="1" applyAlignment="1" applyProtection="1">
      <alignment horizontal="center" vertical="center"/>
      <protection locked="0"/>
    </xf>
    <xf numFmtId="168" fontId="1" fillId="23" borderId="37" xfId="6" applyNumberFormat="1" applyFont="1" applyFill="1" applyBorder="1" applyAlignment="1">
      <alignment horizontal="center" vertical="center"/>
    </xf>
    <xf numFmtId="0" fontId="1" fillId="0" borderId="12" xfId="0" applyFont="1" applyBorder="1"/>
    <xf numFmtId="0" fontId="1" fillId="2" borderId="12" xfId="0" applyFont="1" applyFill="1" applyBorder="1" applyAlignment="1">
      <alignment horizontal="left" vertical="top" wrapText="1" indent="4"/>
    </xf>
    <xf numFmtId="0" fontId="1" fillId="2" borderId="12" xfId="0" applyFont="1" applyFill="1" applyBorder="1" applyAlignment="1">
      <alignment horizontal="left" vertical="center" wrapText="1" indent="4"/>
    </xf>
    <xf numFmtId="0" fontId="1" fillId="0" borderId="12" xfId="0" applyFont="1" applyBorder="1" applyAlignment="1">
      <alignment horizontal="center" vertical="center"/>
    </xf>
    <xf numFmtId="0" fontId="1" fillId="0" borderId="12" xfId="0" applyFont="1" applyBorder="1" applyAlignment="1">
      <alignment horizontal="left" vertical="top" wrapText="1" indent="4"/>
    </xf>
    <xf numFmtId="0" fontId="0" fillId="2" borderId="12" xfId="0" applyFill="1" applyBorder="1"/>
    <xf numFmtId="0" fontId="12" fillId="13" borderId="0" xfId="4" applyFill="1"/>
    <xf numFmtId="0" fontId="0" fillId="0" borderId="0" xfId="0" applyAlignment="1">
      <alignment horizontal="left" vertical="center"/>
    </xf>
    <xf numFmtId="0" fontId="0" fillId="5" borderId="20" xfId="0" applyFill="1" applyBorder="1" applyAlignment="1" applyProtection="1">
      <alignment horizontal="right"/>
      <protection locked="0"/>
    </xf>
    <xf numFmtId="167" fontId="0" fillId="5" borderId="35" xfId="0" applyNumberFormat="1" applyFill="1" applyBorder="1" applyAlignment="1" applyProtection="1">
      <alignment horizontal="right"/>
      <protection locked="0"/>
    </xf>
    <xf numFmtId="0" fontId="0" fillId="5" borderId="52" xfId="0" applyFill="1" applyBorder="1" applyAlignment="1" applyProtection="1">
      <alignment horizontal="right"/>
      <protection locked="0"/>
    </xf>
    <xf numFmtId="0" fontId="13" fillId="0" borderId="0" xfId="0" applyFont="1" applyAlignment="1">
      <alignment horizontal="left" vertical="center"/>
    </xf>
    <xf numFmtId="168" fontId="0" fillId="5" borderId="20" xfId="6" applyNumberFormat="1" applyFont="1" applyFill="1" applyBorder="1" applyAlignment="1" applyProtection="1">
      <alignment horizontal="right"/>
      <protection locked="0"/>
    </xf>
    <xf numFmtId="169" fontId="13" fillId="0" borderId="0" xfId="0" applyNumberFormat="1" applyFont="1" applyAlignment="1">
      <alignment horizontal="center"/>
    </xf>
    <xf numFmtId="167" fontId="1" fillId="8" borderId="17" xfId="1" applyNumberFormat="1" applyFont="1" applyFill="1" applyBorder="1" applyAlignment="1">
      <alignment horizontal="right"/>
    </xf>
    <xf numFmtId="167" fontId="1" fillId="8" borderId="20" xfId="0" applyNumberFormat="1" applyFont="1" applyFill="1" applyBorder="1" applyAlignment="1">
      <alignment horizontal="right"/>
    </xf>
    <xf numFmtId="0" fontId="1" fillId="0" borderId="53" xfId="0" applyFont="1" applyBorder="1"/>
    <xf numFmtId="0" fontId="1" fillId="8" borderId="16" xfId="0" applyFont="1" applyFill="1" applyBorder="1" applyAlignment="1">
      <alignment horizontal="right"/>
    </xf>
    <xf numFmtId="167" fontId="1" fillId="8" borderId="17" xfId="0" applyNumberFormat="1" applyFont="1" applyFill="1" applyBorder="1"/>
    <xf numFmtId="0" fontId="16" fillId="0" borderId="0" xfId="0" applyFont="1" applyAlignment="1">
      <alignment horizontal="left" vertical="center"/>
    </xf>
    <xf numFmtId="0" fontId="1" fillId="8" borderId="18" xfId="0" applyFont="1" applyFill="1" applyBorder="1" applyAlignment="1">
      <alignment horizontal="right"/>
    </xf>
    <xf numFmtId="167" fontId="1" fillId="8" borderId="20" xfId="0" applyNumberFormat="1" applyFont="1" applyFill="1" applyBorder="1"/>
    <xf numFmtId="167" fontId="1" fillId="0" borderId="0" xfId="0" applyNumberFormat="1" applyFont="1" applyAlignment="1">
      <alignment horizontal="left"/>
    </xf>
    <xf numFmtId="2" fontId="0" fillId="0" borderId="0" xfId="0" applyNumberFormat="1" applyAlignment="1">
      <alignment horizontal="center"/>
    </xf>
    <xf numFmtId="2" fontId="0" fillId="5" borderId="36" xfId="0" applyNumberFormat="1" applyFill="1" applyBorder="1" applyAlignment="1" applyProtection="1">
      <alignment horizontal="right"/>
      <protection locked="0"/>
    </xf>
    <xf numFmtId="0" fontId="12" fillId="0" borderId="0" xfId="4" applyAlignment="1">
      <alignment horizontal="left"/>
    </xf>
    <xf numFmtId="0" fontId="31" fillId="19" borderId="12" xfId="0" applyFont="1" applyFill="1" applyBorder="1" applyAlignment="1">
      <alignment horizontal="center"/>
    </xf>
    <xf numFmtId="0" fontId="31" fillId="0" borderId="0" xfId="0" applyFont="1" applyAlignment="1">
      <alignment horizontal="center"/>
    </xf>
    <xf numFmtId="0" fontId="29" fillId="0" borderId="0" xfId="0" applyFont="1"/>
    <xf numFmtId="169" fontId="31" fillId="0" borderId="0" xfId="0" applyNumberFormat="1" applyFont="1" applyAlignment="1">
      <alignment horizontal="center"/>
    </xf>
    <xf numFmtId="0" fontId="30" fillId="0" borderId="0" xfId="0" applyFont="1" applyAlignment="1">
      <alignment horizontal="center"/>
    </xf>
    <xf numFmtId="0" fontId="16" fillId="0" borderId="0" xfId="0" applyFont="1" applyAlignment="1">
      <alignment horizontal="center"/>
    </xf>
    <xf numFmtId="164" fontId="0" fillId="0" borderId="0" xfId="0" applyNumberFormat="1"/>
    <xf numFmtId="0" fontId="13" fillId="2" borderId="51" xfId="0" applyFont="1" applyFill="1" applyBorder="1" applyAlignment="1">
      <alignment horizontal="right"/>
    </xf>
    <xf numFmtId="0" fontId="28" fillId="2" borderId="18" xfId="0" applyFont="1" applyFill="1" applyBorder="1" applyAlignment="1">
      <alignment horizontal="right" vertical="center"/>
    </xf>
    <xf numFmtId="0" fontId="5" fillId="15" borderId="0" xfId="0" applyFont="1" applyFill="1"/>
    <xf numFmtId="0" fontId="5" fillId="15" borderId="0" xfId="0" applyFont="1" applyFill="1" applyAlignment="1">
      <alignment horizontal="center" wrapText="1"/>
    </xf>
    <xf numFmtId="0" fontId="0" fillId="24" borderId="12" xfId="0" applyFill="1" applyBorder="1"/>
    <xf numFmtId="0" fontId="0" fillId="5" borderId="12" xfId="0" applyFill="1" applyBorder="1"/>
    <xf numFmtId="0" fontId="0" fillId="8" borderId="12" xfId="0" applyFill="1" applyBorder="1"/>
    <xf numFmtId="167" fontId="0" fillId="14" borderId="12" xfId="0" applyNumberFormat="1" applyFill="1" applyBorder="1"/>
    <xf numFmtId="0" fontId="0" fillId="14" borderId="0" xfId="0" applyFill="1"/>
    <xf numFmtId="167" fontId="0" fillId="8" borderId="12" xfId="0" applyNumberFormat="1" applyFill="1" applyBorder="1"/>
    <xf numFmtId="0" fontId="0" fillId="2" borderId="0" xfId="0" applyFill="1"/>
    <xf numFmtId="0" fontId="5" fillId="15" borderId="0" xfId="0" applyFont="1" applyFill="1" applyAlignment="1">
      <alignment horizontal="center"/>
    </xf>
    <xf numFmtId="0" fontId="5" fillId="15" borderId="44" xfId="0" applyFont="1" applyFill="1" applyBorder="1" applyAlignment="1">
      <alignment horizontal="center"/>
    </xf>
    <xf numFmtId="0" fontId="5" fillId="15" borderId="43" xfId="0" applyFont="1" applyFill="1" applyBorder="1" applyAlignment="1">
      <alignment horizontal="center"/>
    </xf>
    <xf numFmtId="0" fontId="1" fillId="23" borderId="44" xfId="0" applyFont="1" applyFill="1" applyBorder="1" applyAlignment="1">
      <alignment horizontal="center" vertical="center" wrapText="1"/>
    </xf>
    <xf numFmtId="0" fontId="1" fillId="23" borderId="43" xfId="0" applyFont="1" applyFill="1" applyBorder="1" applyAlignment="1">
      <alignment horizontal="center" vertical="center" wrapText="1"/>
    </xf>
    <xf numFmtId="0" fontId="12" fillId="0" borderId="0" xfId="4" applyAlignment="1">
      <alignment horizontal="left"/>
    </xf>
    <xf numFmtId="0" fontId="5" fillId="15" borderId="0" xfId="0" applyFont="1" applyFill="1" applyAlignment="1">
      <alignment horizontal="left"/>
    </xf>
    <xf numFmtId="0" fontId="5" fillId="11" borderId="0" xfId="0" applyFont="1" applyFill="1" applyAlignment="1">
      <alignment horizontal="center"/>
    </xf>
    <xf numFmtId="0" fontId="25" fillId="15" borderId="0" xfId="3" applyFont="1" applyFill="1" applyAlignment="1">
      <alignment horizontal="left"/>
    </xf>
    <xf numFmtId="0" fontId="7" fillId="6" borderId="13" xfId="3" applyFont="1" applyFill="1" applyBorder="1" applyAlignment="1">
      <alignment horizontal="center"/>
    </xf>
    <xf numFmtId="0" fontId="7" fillId="6" borderId="15" xfId="3" applyFont="1" applyFill="1" applyBorder="1" applyAlignment="1">
      <alignment horizontal="center"/>
    </xf>
    <xf numFmtId="0" fontId="7" fillId="6" borderId="21" xfId="3" applyFont="1" applyFill="1" applyBorder="1" applyAlignment="1">
      <alignment horizontal="center"/>
    </xf>
    <xf numFmtId="0" fontId="7" fillId="6" borderId="24" xfId="3" applyFont="1" applyFill="1" applyBorder="1" applyAlignment="1">
      <alignment horizontal="center"/>
    </xf>
    <xf numFmtId="0" fontId="30" fillId="19" borderId="12" xfId="0" applyFont="1" applyFill="1" applyBorder="1" applyAlignment="1">
      <alignment horizontal="center"/>
    </xf>
    <xf numFmtId="0" fontId="13" fillId="14" borderId="0" xfId="0" applyFont="1" applyFill="1" applyAlignment="1">
      <alignment horizontal="center" wrapText="1"/>
    </xf>
    <xf numFmtId="0" fontId="13" fillId="14" borderId="10" xfId="0" applyFont="1" applyFill="1" applyBorder="1" applyAlignment="1">
      <alignment horizontal="center" wrapText="1"/>
    </xf>
    <xf numFmtId="0" fontId="5" fillId="12" borderId="0" xfId="0" applyFont="1" applyFill="1" applyAlignment="1">
      <alignment horizontal="center"/>
    </xf>
    <xf numFmtId="0" fontId="1" fillId="6" borderId="34" xfId="0" applyFont="1" applyFill="1" applyBorder="1" applyAlignment="1">
      <alignment horizontal="center"/>
    </xf>
    <xf numFmtId="0" fontId="1" fillId="6" borderId="35" xfId="0" applyFont="1" applyFill="1" applyBorder="1" applyAlignment="1">
      <alignment horizontal="center"/>
    </xf>
    <xf numFmtId="0" fontId="1" fillId="6" borderId="21" xfId="0" applyFont="1" applyFill="1" applyBorder="1" applyAlignment="1">
      <alignment horizontal="center"/>
    </xf>
    <xf numFmtId="0" fontId="1" fillId="6" borderId="24" xfId="0" applyFont="1" applyFill="1" applyBorder="1" applyAlignment="1">
      <alignment horizontal="center"/>
    </xf>
    <xf numFmtId="0" fontId="1" fillId="0" borderId="0" xfId="0" applyFont="1" applyAlignment="1">
      <alignment horizontal="center" vertical="center"/>
    </xf>
    <xf numFmtId="167" fontId="1" fillId="0" borderId="0" xfId="0" applyNumberFormat="1" applyFont="1" applyAlignment="1" applyProtection="1">
      <alignment horizontal="left"/>
      <protection locked="0"/>
    </xf>
    <xf numFmtId="0" fontId="1" fillId="8" borderId="25" xfId="0" applyFont="1" applyFill="1" applyBorder="1" applyAlignment="1">
      <alignment horizontal="center"/>
    </xf>
    <xf numFmtId="0" fontId="1" fillId="8" borderId="26" xfId="0" applyFont="1" applyFill="1" applyBorder="1" applyAlignment="1">
      <alignment horizontal="center"/>
    </xf>
    <xf numFmtId="0" fontId="5" fillId="12" borderId="44" xfId="0" applyFont="1" applyFill="1" applyBorder="1" applyAlignment="1">
      <alignment horizontal="center" vertical="center" wrapText="1"/>
    </xf>
    <xf numFmtId="0" fontId="5" fillId="12" borderId="43" xfId="0" applyFont="1" applyFill="1" applyBorder="1" applyAlignment="1">
      <alignment horizontal="center" vertical="center" wrapText="1"/>
    </xf>
    <xf numFmtId="0" fontId="1" fillId="6" borderId="13" xfId="0" applyFont="1" applyFill="1" applyBorder="1" applyAlignment="1">
      <alignment horizontal="left"/>
    </xf>
    <xf numFmtId="0" fontId="1" fillId="6" borderId="15" xfId="0" applyFont="1" applyFill="1" applyBorder="1" applyAlignment="1">
      <alignment horizontal="left"/>
    </xf>
    <xf numFmtId="0" fontId="7" fillId="0" borderId="0" xfId="3" applyFont="1" applyAlignment="1">
      <alignment horizontal="center"/>
    </xf>
    <xf numFmtId="0" fontId="5" fillId="12" borderId="0" xfId="0" applyFont="1" applyFill="1" applyAlignment="1">
      <alignment horizontal="left" vertical="center"/>
    </xf>
    <xf numFmtId="0" fontId="1" fillId="6" borderId="34" xfId="0" applyFont="1" applyFill="1" applyBorder="1" applyAlignment="1">
      <alignment horizontal="left"/>
    </xf>
    <xf numFmtId="0" fontId="1" fillId="6" borderId="35" xfId="0" applyFont="1" applyFill="1" applyBorder="1" applyAlignment="1">
      <alignment horizontal="left"/>
    </xf>
    <xf numFmtId="0" fontId="1" fillId="6" borderId="27" xfId="0" applyFont="1" applyFill="1" applyBorder="1" applyAlignment="1">
      <alignment horizontal="center" vertical="center" wrapText="1"/>
    </xf>
    <xf numFmtId="0" fontId="1" fillId="6" borderId="29" xfId="0" applyFont="1" applyFill="1" applyBorder="1" applyAlignment="1">
      <alignment horizontal="center" vertical="center" wrapText="1"/>
    </xf>
    <xf numFmtId="0" fontId="1" fillId="6" borderId="54" xfId="0" applyFont="1" applyFill="1" applyBorder="1" applyAlignment="1">
      <alignment horizontal="center" vertical="center" wrapText="1"/>
    </xf>
    <xf numFmtId="0" fontId="1" fillId="6" borderId="30" xfId="0" applyFont="1" applyFill="1" applyBorder="1" applyAlignment="1">
      <alignment horizontal="center" vertical="center" wrapText="1"/>
    </xf>
    <xf numFmtId="0" fontId="1" fillId="8" borderId="25" xfId="0" applyFont="1" applyFill="1" applyBorder="1" applyAlignment="1">
      <alignment horizontal="right" vertical="center"/>
    </xf>
    <xf numFmtId="0" fontId="1" fillId="8" borderId="26" xfId="0" applyFont="1" applyFill="1" applyBorder="1" applyAlignment="1">
      <alignment horizontal="right" vertical="center"/>
    </xf>
    <xf numFmtId="0" fontId="1" fillId="6" borderId="27" xfId="0" applyFont="1" applyFill="1" applyBorder="1" applyAlignment="1">
      <alignment horizontal="center" vertical="center"/>
    </xf>
    <xf numFmtId="0" fontId="1" fillId="6" borderId="29" xfId="0" applyFont="1" applyFill="1" applyBorder="1" applyAlignment="1">
      <alignment horizontal="center" vertical="center"/>
    </xf>
    <xf numFmtId="0" fontId="1" fillId="6" borderId="54" xfId="0" applyFont="1" applyFill="1" applyBorder="1" applyAlignment="1">
      <alignment horizontal="center" vertical="center"/>
    </xf>
    <xf numFmtId="0" fontId="1" fillId="6" borderId="30" xfId="0" applyFont="1" applyFill="1" applyBorder="1" applyAlignment="1">
      <alignment horizontal="center" vertical="center"/>
    </xf>
    <xf numFmtId="0" fontId="3" fillId="9" borderId="13" xfId="0" applyFont="1" applyFill="1" applyBorder="1" applyAlignment="1">
      <alignment horizontal="center"/>
    </xf>
    <xf numFmtId="0" fontId="3" fillId="9" borderId="15" xfId="0" applyFont="1" applyFill="1" applyBorder="1" applyAlignment="1">
      <alignment horizontal="center"/>
    </xf>
    <xf numFmtId="0" fontId="3" fillId="0" borderId="18" xfId="0" applyFont="1" applyBorder="1" applyAlignment="1">
      <alignment horizontal="center"/>
    </xf>
    <xf numFmtId="0" fontId="3" fillId="0" borderId="20" xfId="0" applyFont="1" applyBorder="1" applyAlignment="1">
      <alignment horizontal="center"/>
    </xf>
    <xf numFmtId="0" fontId="1" fillId="9" borderId="13" xfId="0" applyFont="1" applyFill="1" applyBorder="1" applyAlignment="1">
      <alignment horizontal="center"/>
    </xf>
    <xf numFmtId="0" fontId="1" fillId="9" borderId="15" xfId="0" applyFont="1" applyFill="1" applyBorder="1" applyAlignment="1">
      <alignment horizontal="center"/>
    </xf>
    <xf numFmtId="0" fontId="1" fillId="4" borderId="25" xfId="0" applyFont="1" applyFill="1" applyBorder="1" applyAlignment="1">
      <alignment horizontal="center"/>
    </xf>
    <xf numFmtId="0" fontId="1" fillId="4" borderId="26" xfId="0" applyFont="1" applyFill="1" applyBorder="1" applyAlignment="1">
      <alignment horizontal="center"/>
    </xf>
    <xf numFmtId="0" fontId="1" fillId="6" borderId="3" xfId="0" applyFont="1" applyFill="1" applyBorder="1" applyAlignment="1">
      <alignment horizontal="center"/>
    </xf>
    <xf numFmtId="0" fontId="1" fillId="6" borderId="4" xfId="0" applyFont="1" applyFill="1" applyBorder="1" applyAlignment="1">
      <alignment horizontal="center"/>
    </xf>
    <xf numFmtId="0" fontId="1" fillId="6" borderId="23" xfId="0" applyFont="1" applyFill="1" applyBorder="1" applyAlignment="1">
      <alignment horizontal="center"/>
    </xf>
    <xf numFmtId="0" fontId="1" fillId="9" borderId="21" xfId="0" applyFont="1" applyFill="1" applyBorder="1" applyAlignment="1">
      <alignment horizontal="center"/>
    </xf>
    <xf numFmtId="0" fontId="1" fillId="9" borderId="22" xfId="0" applyFont="1" applyFill="1" applyBorder="1" applyAlignment="1">
      <alignment horizontal="center"/>
    </xf>
    <xf numFmtId="0" fontId="1" fillId="9" borderId="24" xfId="0" applyFont="1" applyFill="1" applyBorder="1" applyAlignment="1">
      <alignment horizontal="center"/>
    </xf>
    <xf numFmtId="0" fontId="1" fillId="5" borderId="3" xfId="0" applyFont="1" applyFill="1" applyBorder="1" applyAlignment="1" applyProtection="1">
      <alignment horizontal="center"/>
      <protection locked="0"/>
    </xf>
    <xf numFmtId="0" fontId="1" fillId="5" borderId="4" xfId="0" applyFont="1" applyFill="1" applyBorder="1" applyAlignment="1" applyProtection="1">
      <alignment horizontal="center"/>
      <protection locked="0"/>
    </xf>
    <xf numFmtId="0" fontId="1" fillId="5" borderId="23" xfId="0" applyFont="1" applyFill="1" applyBorder="1" applyAlignment="1" applyProtection="1">
      <alignment horizontal="center"/>
      <protection locked="0"/>
    </xf>
    <xf numFmtId="0" fontId="1" fillId="9" borderId="14" xfId="0" applyFont="1" applyFill="1" applyBorder="1" applyAlignment="1">
      <alignment horizontal="center"/>
    </xf>
    <xf numFmtId="0" fontId="3" fillId="0" borderId="31" xfId="0" applyFont="1" applyBorder="1" applyAlignment="1">
      <alignment horizontal="center"/>
    </xf>
    <xf numFmtId="0" fontId="3" fillId="0" borderId="32" xfId="0" applyFont="1" applyBorder="1" applyAlignment="1">
      <alignment horizontal="center"/>
    </xf>
    <xf numFmtId="0" fontId="1" fillId="9" borderId="12" xfId="0" applyFont="1" applyFill="1" applyBorder="1" applyAlignment="1">
      <alignment horizontal="center"/>
    </xf>
    <xf numFmtId="0" fontId="1" fillId="4" borderId="3" xfId="0" applyFont="1" applyFill="1" applyBorder="1" applyAlignment="1">
      <alignment horizontal="center"/>
    </xf>
    <xf numFmtId="0" fontId="1" fillId="4" borderId="5" xfId="0" applyFont="1" applyFill="1" applyBorder="1" applyAlignment="1">
      <alignment horizontal="center"/>
    </xf>
    <xf numFmtId="0" fontId="3" fillId="9" borderId="21" xfId="0" applyFont="1" applyFill="1" applyBorder="1" applyAlignment="1">
      <alignment horizontal="center"/>
    </xf>
    <xf numFmtId="0" fontId="3" fillId="9" borderId="24" xfId="0" applyFont="1" applyFill="1" applyBorder="1" applyAlignment="1">
      <alignment horizontal="center"/>
    </xf>
    <xf numFmtId="0" fontId="1" fillId="5" borderId="5" xfId="0" applyFont="1" applyFill="1" applyBorder="1" applyAlignment="1" applyProtection="1">
      <alignment horizontal="center"/>
      <protection locked="0"/>
    </xf>
    <xf numFmtId="0" fontId="1" fillId="6" borderId="5" xfId="0" applyFont="1" applyFill="1" applyBorder="1" applyAlignment="1">
      <alignment horizontal="center"/>
    </xf>
    <xf numFmtId="0" fontId="1" fillId="6" borderId="12" xfId="0" applyFont="1" applyFill="1" applyBorder="1" applyAlignment="1">
      <alignment horizontal="center"/>
    </xf>
    <xf numFmtId="0" fontId="1" fillId="6" borderId="17" xfId="0" applyFont="1" applyFill="1" applyBorder="1" applyAlignment="1">
      <alignment horizontal="center"/>
    </xf>
    <xf numFmtId="0" fontId="1" fillId="5" borderId="12" xfId="0" applyFont="1" applyFill="1" applyBorder="1" applyAlignment="1" applyProtection="1">
      <alignment horizontal="center"/>
      <protection locked="0"/>
    </xf>
    <xf numFmtId="0" fontId="1" fillId="5" borderId="17" xfId="0" applyFont="1" applyFill="1" applyBorder="1" applyAlignment="1" applyProtection="1">
      <alignment horizontal="center"/>
      <protection locked="0"/>
    </xf>
    <xf numFmtId="0" fontId="3" fillId="9" borderId="21" xfId="0" applyFont="1" applyFill="1" applyBorder="1" applyAlignment="1">
      <alignment horizontal="left"/>
    </xf>
    <xf numFmtId="0" fontId="3" fillId="9" borderId="24" xfId="0" applyFont="1" applyFill="1" applyBorder="1" applyAlignment="1">
      <alignment horizontal="left"/>
    </xf>
    <xf numFmtId="0" fontId="1" fillId="5" borderId="9" xfId="0" applyFont="1" applyFill="1" applyBorder="1" applyAlignment="1" applyProtection="1">
      <alignment horizontal="center"/>
      <protection locked="0"/>
    </xf>
    <xf numFmtId="0" fontId="1" fillId="5" borderId="10" xfId="0" applyFont="1" applyFill="1" applyBorder="1" applyAlignment="1" applyProtection="1">
      <alignment horizontal="center"/>
      <protection locked="0"/>
    </xf>
    <xf numFmtId="0" fontId="1" fillId="5" borderId="30" xfId="0" applyFont="1" applyFill="1" applyBorder="1" applyAlignment="1" applyProtection="1">
      <alignment horizontal="center"/>
      <protection locked="0"/>
    </xf>
    <xf numFmtId="0" fontId="1" fillId="6" borderId="9" xfId="0" applyFont="1" applyFill="1" applyBorder="1" applyAlignment="1">
      <alignment horizontal="center"/>
    </xf>
    <xf numFmtId="0" fontId="1" fillId="6" borderId="10" xfId="0" applyFont="1" applyFill="1" applyBorder="1" applyAlignment="1">
      <alignment horizontal="center"/>
    </xf>
    <xf numFmtId="0" fontId="1" fillId="6" borderId="30" xfId="0" applyFont="1" applyFill="1" applyBorder="1" applyAlignment="1">
      <alignment horizontal="center"/>
    </xf>
    <xf numFmtId="0" fontId="1" fillId="9" borderId="27" xfId="0" applyFont="1" applyFill="1" applyBorder="1" applyAlignment="1">
      <alignment horizontal="center"/>
    </xf>
    <xf numFmtId="0" fontId="1" fillId="9" borderId="28" xfId="0" applyFont="1" applyFill="1" applyBorder="1" applyAlignment="1">
      <alignment horizontal="center"/>
    </xf>
    <xf numFmtId="0" fontId="1" fillId="9" borderId="29" xfId="0" applyFont="1" applyFill="1" applyBorder="1" applyAlignment="1">
      <alignment horizontal="center"/>
    </xf>
    <xf numFmtId="0" fontId="0" fillId="9" borderId="13" xfId="0" applyFill="1" applyBorder="1" applyAlignment="1">
      <alignment horizontal="center"/>
    </xf>
    <xf numFmtId="0" fontId="0" fillId="9" borderId="14" xfId="0" applyFill="1" applyBorder="1" applyAlignment="1">
      <alignment horizontal="center"/>
    </xf>
    <xf numFmtId="0" fontId="0" fillId="9" borderId="15" xfId="0" applyFill="1" applyBorder="1" applyAlignment="1">
      <alignment horizontal="center"/>
    </xf>
    <xf numFmtId="0" fontId="0" fillId="9" borderId="27" xfId="0" applyFill="1" applyBorder="1" applyAlignment="1">
      <alignment horizontal="center"/>
    </xf>
    <xf numFmtId="0" fontId="0" fillId="9" borderId="28" xfId="0" applyFill="1" applyBorder="1" applyAlignment="1">
      <alignment horizontal="center"/>
    </xf>
    <xf numFmtId="0" fontId="0" fillId="9" borderId="29" xfId="0" applyFill="1" applyBorder="1" applyAlignment="1">
      <alignment horizontal="center"/>
    </xf>
    <xf numFmtId="0" fontId="1" fillId="0" borderId="7" xfId="0" applyFont="1" applyBorder="1" applyAlignment="1">
      <alignment horizontal="center"/>
    </xf>
    <xf numFmtId="0" fontId="1" fillId="0" borderId="42" xfId="0" applyFont="1" applyBorder="1" applyAlignment="1">
      <alignment horizontal="center"/>
    </xf>
    <xf numFmtId="0" fontId="21" fillId="15" borderId="16" xfId="0" applyFont="1" applyFill="1" applyBorder="1" applyAlignment="1">
      <alignment horizontal="center"/>
    </xf>
    <xf numFmtId="0" fontId="21" fillId="15" borderId="12" xfId="0" applyFont="1" applyFill="1" applyBorder="1" applyAlignment="1">
      <alignment horizontal="center"/>
    </xf>
  </cellXfs>
  <cellStyles count="7">
    <cellStyle name="Comma" xfId="1" builtinId="3"/>
    <cellStyle name="Currency" xfId="5" builtinId="4"/>
    <cellStyle name="Hyperlink" xfId="4" builtinId="8"/>
    <cellStyle name="Normal" xfId="0" builtinId="0"/>
    <cellStyle name="Normal 2" xfId="2" xr:uid="{00000000-0005-0000-0000-00002F000000}"/>
    <cellStyle name="Normal 2 2" xfId="3" xr:uid="{5DB2A2D6-7423-4D16-AEE0-1783FE9C8C40}"/>
    <cellStyle name="Percent" xfId="6" builtinId="5"/>
  </cellStyles>
  <dxfs count="31">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4BBAC"/>
      <color rgb="FFFFFF99"/>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hyperlink" Target="#Index!A1"/></Relationships>
</file>

<file path=xl/drawings/_rels/drawing13.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14.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15.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16.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17.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18.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19.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20.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22.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23.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24.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25.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26.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27.xml.rels><?xml version="1.0" encoding="UTF-8" standalone="yes"?>
<Relationships xmlns="http://schemas.openxmlformats.org/package/2006/relationships"><Relationship Id="rId1" Type="http://schemas.openxmlformats.org/officeDocument/2006/relationships/hyperlink" Target="#'Resource Index'!A1"/></Relationships>
</file>

<file path=xl/drawings/_rels/drawing28.xml.rels><?xml version="1.0" encoding="UTF-8" standalone="yes"?>
<Relationships xmlns="http://schemas.openxmlformats.org/package/2006/relationships"><Relationship Id="rId3" Type="http://schemas.openxmlformats.org/officeDocument/2006/relationships/hyperlink" Target="#Index!A1"/><Relationship Id="rId2" Type="http://schemas.openxmlformats.org/officeDocument/2006/relationships/image" Target="../media/image6.png"/><Relationship Id="rId1" Type="http://schemas.openxmlformats.org/officeDocument/2006/relationships/image" Target="../media/image5.png"/></Relationships>
</file>

<file path=xl/drawings/_rels/drawing29.xml.rels><?xml version="1.0" encoding="UTF-8" standalone="yes"?>
<Relationships xmlns="http://schemas.openxmlformats.org/package/2006/relationships"><Relationship Id="rId3" Type="http://schemas.openxmlformats.org/officeDocument/2006/relationships/hyperlink" Target="#Index!A1"/><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13</xdr:col>
      <xdr:colOff>12246</xdr:colOff>
      <xdr:row>6</xdr:row>
      <xdr:rowOff>48985</xdr:rowOff>
    </xdr:from>
    <xdr:to>
      <xdr:col>19</xdr:col>
      <xdr:colOff>590549</xdr:colOff>
      <xdr:row>21</xdr:row>
      <xdr:rowOff>168729</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8350703" y="1932214"/>
          <a:ext cx="4497160" cy="4620986"/>
        </a:xfrm>
        <a:prstGeom prst="rect">
          <a:avLst/>
        </a:prstGeom>
        <a:solidFill>
          <a:srgbClr val="FFFF00"/>
        </a:solidFill>
        <a:ln w="603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t>Comments</a:t>
          </a:r>
        </a:p>
        <a:p>
          <a:r>
            <a:rPr lang="en-US" sz="1100" b="1" u="sng"/>
            <a:t>Note: look for more specific comments on each assignment worksheet</a:t>
          </a:r>
        </a:p>
        <a:p>
          <a:r>
            <a:rPr lang="en-US" sz="1100" b="1" u="sng">
              <a:solidFill>
                <a:srgbClr val="FF0000"/>
              </a:solidFill>
            </a:rPr>
            <a:t>Check to make sure your Excel file is set to Show all Comments in the Review tab. </a:t>
          </a:r>
          <a:r>
            <a:rPr lang="en-US" sz="1100" b="0" u="none">
              <a:solidFill>
                <a:sysClr val="windowText" lastClr="000000"/>
              </a:solidFill>
            </a:rPr>
            <a:t>I have noticed some student files that will not show all comments and just have the small red triangle visible. Click on that cell to get the comment to popup.</a:t>
          </a:r>
        </a:p>
        <a:p>
          <a:endParaRPr lang="en-US" sz="1100" b="0" u="none"/>
        </a:p>
        <a:p>
          <a:r>
            <a:rPr lang="en-US" sz="1100" b="0" u="none"/>
            <a:t>Please name your</a:t>
          </a:r>
          <a:r>
            <a:rPr lang="en-US" sz="1100" b="0" u="none" baseline="0"/>
            <a:t> files properly - Lastname-Firstname-M4A1</a:t>
          </a:r>
        </a:p>
        <a:p>
          <a:endParaRPr lang="en-US" sz="1100" b="0" u="none" baseline="0"/>
        </a:p>
        <a:p>
          <a:r>
            <a:rPr lang="en-US" sz="1100" b="0" u="none" baseline="0"/>
            <a:t>Please always organize and format your workbook to make it a bit easier to find your answers and calculations. A red </a:t>
          </a:r>
          <a:r>
            <a:rPr lang="en-US" sz="1100" b="1" u="none" baseline="0">
              <a:solidFill>
                <a:srgbClr val="FF0000"/>
              </a:solidFill>
            </a:rPr>
            <a:t>0</a:t>
          </a:r>
          <a:r>
            <a:rPr lang="en-US" sz="1100" b="0" u="none" baseline="0"/>
            <a:t> in the rubric means I could not find your answer.</a:t>
          </a:r>
        </a:p>
        <a:p>
          <a:endParaRPr lang="en-US" sz="1100" b="0">
            <a:solidFill>
              <a:schemeClr val="dk1"/>
            </a:solidFill>
            <a:effectLst/>
            <a:latin typeface="+mn-lt"/>
            <a:ea typeface="+mn-ea"/>
            <a:cs typeface="+mn-cs"/>
          </a:endParaRPr>
        </a:p>
        <a:p>
          <a:r>
            <a:rPr lang="en-US" sz="1100" b="0">
              <a:solidFill>
                <a:schemeClr val="dk1"/>
              </a:solidFill>
              <a:effectLst/>
              <a:latin typeface="+mn-lt"/>
              <a:ea typeface="+mn-ea"/>
              <a:cs typeface="+mn-cs"/>
            </a:rPr>
            <a:t>On your worksheets, a </a:t>
          </a:r>
          <a:r>
            <a:rPr lang="en-US" sz="1100" b="1">
              <a:solidFill>
                <a:srgbClr val="FF0000"/>
              </a:solidFill>
              <a:effectLst/>
              <a:latin typeface="+mn-lt"/>
              <a:ea typeface="+mn-ea"/>
              <a:cs typeface="+mn-cs"/>
            </a:rPr>
            <a:t>red</a:t>
          </a:r>
          <a:r>
            <a:rPr lang="en-US" sz="1100" b="0">
              <a:solidFill>
                <a:schemeClr val="dk1"/>
              </a:solidFill>
              <a:effectLst/>
              <a:latin typeface="+mn-lt"/>
              <a:ea typeface="+mn-ea"/>
              <a:cs typeface="+mn-cs"/>
            </a:rPr>
            <a:t> cell means a wrong answer; an </a:t>
          </a:r>
          <a:r>
            <a:rPr lang="en-US" sz="1100" b="1">
              <a:solidFill>
                <a:srgbClr val="FFC000"/>
              </a:solidFill>
              <a:effectLst/>
              <a:latin typeface="+mn-lt"/>
              <a:ea typeface="+mn-ea"/>
              <a:cs typeface="+mn-cs"/>
            </a:rPr>
            <a:t>orange</a:t>
          </a:r>
          <a:r>
            <a:rPr lang="en-US" sz="1100" b="0">
              <a:solidFill>
                <a:schemeClr val="dk1"/>
              </a:solidFill>
              <a:effectLst/>
              <a:latin typeface="+mn-lt"/>
              <a:ea typeface="+mn-ea"/>
              <a:cs typeface="+mn-cs"/>
            </a:rPr>
            <a:t> cell is a partially</a:t>
          </a:r>
          <a:r>
            <a:rPr lang="en-US" sz="1100" b="0" baseline="0">
              <a:solidFill>
                <a:schemeClr val="dk1"/>
              </a:solidFill>
              <a:effectLst/>
              <a:latin typeface="+mn-lt"/>
              <a:ea typeface="+mn-ea"/>
              <a:cs typeface="+mn-cs"/>
            </a:rPr>
            <a:t> wrong answer.</a:t>
          </a:r>
        </a:p>
        <a:p>
          <a:endParaRPr lang="en-US" sz="1100" b="0">
            <a:solidFill>
              <a:schemeClr val="dk1"/>
            </a:solidFill>
            <a:effectLst/>
            <a:latin typeface="+mn-lt"/>
            <a:ea typeface="+mn-ea"/>
            <a:cs typeface="+mn-cs"/>
          </a:endParaRPr>
        </a:p>
        <a:p>
          <a:r>
            <a:rPr lang="en-US" sz="1100" b="0">
              <a:solidFill>
                <a:schemeClr val="dk1"/>
              </a:solidFill>
              <a:effectLst/>
              <a:latin typeface="+mn-lt"/>
              <a:ea typeface="+mn-ea"/>
              <a:cs typeface="+mn-cs"/>
            </a:rPr>
            <a:t>1</a:t>
          </a:r>
          <a:r>
            <a:rPr lang="en-US" sz="1100" b="1">
              <a:solidFill>
                <a:schemeClr val="dk1"/>
              </a:solidFill>
              <a:effectLst/>
              <a:latin typeface="+mn-lt"/>
              <a:ea typeface="+mn-ea"/>
              <a:cs typeface="+mn-cs"/>
            </a:rPr>
            <a:t>. You must take the time to really think</a:t>
          </a:r>
          <a:r>
            <a:rPr lang="en-US" sz="1100" b="1" baseline="0">
              <a:solidFill>
                <a:schemeClr val="dk1"/>
              </a:solidFill>
              <a:effectLst/>
              <a:latin typeface="+mn-lt"/>
              <a:ea typeface="+mn-ea"/>
              <a:cs typeface="+mn-cs"/>
            </a:rPr>
            <a:t> about how to state the null and alternative in both words and symbols. If you make a mistake there, you will almost always get the wrong answers.</a:t>
          </a:r>
          <a:endParaRPr lang="en-US" b="1">
            <a:effectLst/>
          </a:endParaRPr>
        </a:p>
        <a:p>
          <a:r>
            <a:rPr lang="en-US" sz="1100" b="1" baseline="0">
              <a:solidFill>
                <a:schemeClr val="dk1"/>
              </a:solidFill>
              <a:effectLst/>
              <a:latin typeface="+mn-lt"/>
              <a:ea typeface="+mn-ea"/>
              <a:cs typeface="+mn-cs"/>
            </a:rPr>
            <a:t>2. Think about how to decide on the significance level. It is critical to do it logically as it too ripples downstream.</a:t>
          </a:r>
          <a:endParaRPr lang="en-US" b="1">
            <a:effectLst/>
          </a:endParaRPr>
        </a:p>
        <a:p>
          <a:r>
            <a:rPr lang="en-US" sz="1100" b="1" baseline="0">
              <a:solidFill>
                <a:schemeClr val="dk1"/>
              </a:solidFill>
              <a:effectLst/>
              <a:latin typeface="+mn-lt"/>
              <a:ea typeface="+mn-ea"/>
              <a:cs typeface="+mn-cs"/>
            </a:rPr>
            <a:t>3. Practice making complete conclusion statements. They should stand on their own feet and not require a reader to think back "Now which was the null and what was the claim?"</a:t>
          </a:r>
          <a:endParaRPr lang="en-US" b="1">
            <a:effectLst/>
          </a:endParaRPr>
        </a:p>
        <a:p>
          <a:endParaRPr lang="en-US" sz="1100" b="0" u="none"/>
        </a:p>
      </xdr:txBody>
    </xdr:sp>
    <xdr:clientData/>
  </xdr:twoCellAnchor>
  <xdr:twoCellAnchor>
    <xdr:from>
      <xdr:col>11</xdr:col>
      <xdr:colOff>21772</xdr:colOff>
      <xdr:row>0</xdr:row>
      <xdr:rowOff>32657</xdr:rowOff>
    </xdr:from>
    <xdr:to>
      <xdr:col>18</xdr:col>
      <xdr:colOff>70758</xdr:colOff>
      <xdr:row>4</xdr:row>
      <xdr:rowOff>157842</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6950529" y="32657"/>
          <a:ext cx="4724400" cy="1257299"/>
        </a:xfrm>
        <a:prstGeom prst="rect">
          <a:avLst/>
        </a:prstGeom>
        <a:solidFill>
          <a:schemeClr val="accent6">
            <a:lumMod val="60000"/>
            <a:lumOff val="40000"/>
          </a:schemeClr>
        </a:solidFill>
        <a:ln w="222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This is the actual rubric you will be graded against. Make sure your have answers/reponses</a:t>
          </a:r>
          <a:r>
            <a:rPr lang="en-US" sz="1400" b="1" baseline="0"/>
            <a:t> for each of the 10 steps in the hypothesis test process for each of the questions.</a:t>
          </a:r>
          <a:endParaRPr lang="en-US" sz="14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68036</xdr:colOff>
      <xdr:row>2</xdr:row>
      <xdr:rowOff>106136</xdr:rowOff>
    </xdr:from>
    <xdr:to>
      <xdr:col>16</xdr:col>
      <xdr:colOff>152400</xdr:colOff>
      <xdr:row>23</xdr:row>
      <xdr:rowOff>9525</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7602311" y="468086"/>
          <a:ext cx="5342164" cy="3522889"/>
        </a:xfrm>
        <a:prstGeom prst="rect">
          <a:avLst/>
        </a:prstGeom>
        <a:solidFill>
          <a:srgbClr val="F4BBAC"/>
        </a:solidFill>
        <a:ln w="2857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To get a copy of a worksheet:</a:t>
          </a:r>
        </a:p>
        <a:p>
          <a:r>
            <a:rPr lang="en-US" sz="1100" b="1" baseline="0"/>
            <a:t>Method 1</a:t>
          </a:r>
          <a:r>
            <a:rPr lang="en-US" sz="1100" baseline="0"/>
            <a:t>:</a:t>
          </a:r>
        </a:p>
        <a:p>
          <a:r>
            <a:rPr lang="en-US" sz="1100" baseline="0"/>
            <a:t>Left-click in the upper-left corner of the worksheet you need at the intersection of the column and row labels (grey triangle near A1). This will select the entire worksheet.</a:t>
          </a:r>
        </a:p>
        <a:p>
          <a:r>
            <a:rPr lang="en-US" sz="1100"/>
            <a:t>Then, right-click and Copy the</a:t>
          </a:r>
          <a:r>
            <a:rPr lang="en-US" sz="1100" baseline="0"/>
            <a:t> selected calculator worksheet.</a:t>
          </a:r>
        </a:p>
        <a:p>
          <a:r>
            <a:rPr lang="en-US" sz="1100" baseline="0"/>
            <a:t>Left-click in the A1 cell of the worksheet where you want the calculator to select it. </a:t>
          </a:r>
        </a:p>
        <a:p>
          <a:r>
            <a:rPr lang="en-US" sz="1100" baseline="0"/>
            <a:t>Right-click while A1 is still selected and Paste (Keep Source Formatting) into the new worksheet.</a:t>
          </a:r>
        </a:p>
        <a:p>
          <a:r>
            <a:rPr lang="en-US" sz="1100" baseline="0"/>
            <a:t>Name the tab on the new worksheet appropriately.</a:t>
          </a:r>
        </a:p>
        <a:p>
          <a:endParaRPr lang="en-US" sz="1100" baseline="0"/>
        </a:p>
        <a:p>
          <a:r>
            <a:rPr lang="en-US" sz="1100" b="1" baseline="0"/>
            <a:t>Method 2</a:t>
          </a:r>
          <a:r>
            <a:rPr lang="en-US" sz="1100" baseline="0"/>
            <a:t>: </a:t>
          </a:r>
        </a:p>
        <a:p>
          <a:r>
            <a:rPr lang="en-US" sz="1100" baseline="0"/>
            <a:t>Left-click on the tab of the worksheet you want. Then, right-click to open the menu and select </a:t>
          </a:r>
          <a:r>
            <a:rPr lang="en-US" sz="1100" b="1" baseline="0"/>
            <a:t>Move or Copy</a:t>
          </a:r>
          <a:r>
            <a:rPr lang="en-US" sz="1100" baseline="0"/>
            <a:t>. In the new menu that opens, check </a:t>
          </a:r>
          <a:r>
            <a:rPr lang="en-US" sz="1100" b="1" baseline="0"/>
            <a:t>Create a Copy </a:t>
          </a:r>
          <a:r>
            <a:rPr lang="en-US" sz="1100" b="0" baseline="0"/>
            <a:t>in the lower left corner. Click OK. </a:t>
          </a:r>
        </a:p>
        <a:p>
          <a:r>
            <a:rPr lang="en-US" sz="1100" b="0" baseline="0"/>
            <a:t>A copy of the worksheet will be created with the name of the original worksheet followed by the number of the copy in (). Note you may have to </a:t>
          </a:r>
          <a:r>
            <a:rPr lang="en-US" sz="1100" baseline="0"/>
            <a:t>move it to the location you want. </a:t>
          </a:r>
        </a:p>
        <a:p>
          <a:endParaRPr lang="en-US" sz="1100" baseline="0"/>
        </a:p>
        <a:p>
          <a:r>
            <a:rPr lang="en-US" sz="1100" baseline="0"/>
            <a:t>As always, name it appropriately.</a:t>
          </a:r>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468087</xdr:colOff>
      <xdr:row>0</xdr:row>
      <xdr:rowOff>152400</xdr:rowOff>
    </xdr:from>
    <xdr:to>
      <xdr:col>11</xdr:col>
      <xdr:colOff>413658</xdr:colOff>
      <xdr:row>2</xdr:row>
      <xdr:rowOff>484414</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191501" y="152400"/>
          <a:ext cx="5823857" cy="1148443"/>
        </a:xfrm>
        <a:prstGeom prst="rect">
          <a:avLst/>
        </a:prstGeom>
        <a:solidFill>
          <a:schemeClr val="accent6">
            <a:lumMod val="40000"/>
            <a:lumOff val="60000"/>
          </a:schemeClr>
        </a:solidFill>
        <a:ln w="222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#1:Type your answers in the logical cell in the table to the left.</a:t>
          </a:r>
          <a:r>
            <a:rPr lang="en-US" sz="1100" baseline="0"/>
            <a:t> Use Word Wrap format to get your answers to fit in the space allotted. The cells are preformatted but if you accidently change them by pasting in from Word, etc., reset the cell format in the Alignment section of the Home tab to: Left Aligned, Top Aligned, Word Wrap.</a:t>
          </a:r>
        </a:p>
        <a:p>
          <a:r>
            <a:rPr lang="en-US" sz="1100" baseline="0"/>
            <a:t>#2: Move/copy the calculations worksheet with the data immediately following this worksheet. See example Q1 Calc.</a:t>
          </a:r>
          <a:endParaRPr lang="en-US" sz="1100"/>
        </a:p>
      </xdr:txBody>
    </xdr:sp>
    <xdr:clientData/>
  </xdr:twoCellAnchor>
  <xdr:twoCellAnchor editAs="oneCell">
    <xdr:from>
      <xdr:col>2</xdr:col>
      <xdr:colOff>446314</xdr:colOff>
      <xdr:row>3</xdr:row>
      <xdr:rowOff>105363</xdr:rowOff>
    </xdr:from>
    <xdr:to>
      <xdr:col>14</xdr:col>
      <xdr:colOff>272306</xdr:colOff>
      <xdr:row>9</xdr:row>
      <xdr:rowOff>163285</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stretch>
          <a:fillRect/>
        </a:stretch>
      </xdr:blipFill>
      <xdr:spPr>
        <a:xfrm>
          <a:off x="8169728" y="1553163"/>
          <a:ext cx="7663707" cy="38461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468087</xdr:colOff>
      <xdr:row>0</xdr:row>
      <xdr:rowOff>152400</xdr:rowOff>
    </xdr:from>
    <xdr:to>
      <xdr:col>11</xdr:col>
      <xdr:colOff>413658</xdr:colOff>
      <xdr:row>2</xdr:row>
      <xdr:rowOff>484414</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8191501" y="152400"/>
          <a:ext cx="5823857" cy="1148443"/>
        </a:xfrm>
        <a:prstGeom prst="rect">
          <a:avLst/>
        </a:prstGeom>
        <a:solidFill>
          <a:schemeClr val="accent6">
            <a:lumMod val="40000"/>
            <a:lumOff val="60000"/>
          </a:schemeClr>
        </a:solidFill>
        <a:ln w="222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#1:Type your answers in the logical cell in the table to the left.</a:t>
          </a:r>
          <a:r>
            <a:rPr lang="en-US" sz="1100" baseline="0"/>
            <a:t> Use Word Wrap format to get your answers to fit in the space allotted. The cells are preformatted but if you accidently change them by pasting in from Word, etc., reset the cell format in the Alignment section of the Home tab to: Left Aligned, Top Aligned, Word Wrap.</a:t>
          </a:r>
        </a:p>
        <a:p>
          <a:r>
            <a:rPr lang="en-US" sz="1100" baseline="0"/>
            <a:t>#2: Move the calculations worksheet with the data immediately following this worksheet.</a:t>
          </a:r>
          <a:endParaRPr lang="en-US" sz="1100"/>
        </a:p>
      </xdr:txBody>
    </xdr:sp>
    <xdr:clientData/>
  </xdr:twoCellAnchor>
  <xdr:twoCellAnchor editAs="oneCell">
    <xdr:from>
      <xdr:col>2</xdr:col>
      <xdr:colOff>462643</xdr:colOff>
      <xdr:row>2</xdr:row>
      <xdr:rowOff>598714</xdr:rowOff>
    </xdr:from>
    <xdr:to>
      <xdr:col>14</xdr:col>
      <xdr:colOff>288635</xdr:colOff>
      <xdr:row>9</xdr:row>
      <xdr:rowOff>25265</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stretch>
          <a:fillRect/>
        </a:stretch>
      </xdr:blipFill>
      <xdr:spPr>
        <a:xfrm>
          <a:off x="8186057" y="1415143"/>
          <a:ext cx="7663707" cy="384615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468087</xdr:colOff>
      <xdr:row>0</xdr:row>
      <xdr:rowOff>152400</xdr:rowOff>
    </xdr:from>
    <xdr:to>
      <xdr:col>11</xdr:col>
      <xdr:colOff>413658</xdr:colOff>
      <xdr:row>2</xdr:row>
      <xdr:rowOff>484414</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8191501" y="152400"/>
          <a:ext cx="5823857" cy="1148443"/>
        </a:xfrm>
        <a:prstGeom prst="rect">
          <a:avLst/>
        </a:prstGeom>
        <a:solidFill>
          <a:schemeClr val="accent6">
            <a:lumMod val="40000"/>
            <a:lumOff val="60000"/>
          </a:schemeClr>
        </a:solidFill>
        <a:ln w="222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#1:Type your answers in the logical cell in the table to the left.</a:t>
          </a:r>
          <a:r>
            <a:rPr lang="en-US" sz="1100" baseline="0"/>
            <a:t> Use Word Wrap format to get your answers to fit in the space allotted. The cells are preformatted but if you accidently change them by pasting in from Word, etc., reset the cell format in the Alignment section of the Home tab to: Left Aligned, Top Aligned, Word Wrap.</a:t>
          </a:r>
        </a:p>
        <a:p>
          <a:r>
            <a:rPr lang="en-US" sz="1100" baseline="0"/>
            <a:t>#2: Move the calculations worksheet with the data immediately following this worksheet.</a:t>
          </a:r>
          <a:endParaRPr lang="en-US" sz="1100"/>
        </a:p>
      </xdr:txBody>
    </xdr:sp>
    <xdr:clientData/>
  </xdr:twoCellAnchor>
  <xdr:twoCellAnchor editAs="oneCell">
    <xdr:from>
      <xdr:col>2</xdr:col>
      <xdr:colOff>489857</xdr:colOff>
      <xdr:row>2</xdr:row>
      <xdr:rowOff>566057</xdr:rowOff>
    </xdr:from>
    <xdr:to>
      <xdr:col>14</xdr:col>
      <xdr:colOff>315849</xdr:colOff>
      <xdr:row>8</xdr:row>
      <xdr:rowOff>623980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stretch>
          <a:fillRect/>
        </a:stretch>
      </xdr:blipFill>
      <xdr:spPr>
        <a:xfrm>
          <a:off x="8213271" y="1382486"/>
          <a:ext cx="7663707" cy="384615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468087</xdr:colOff>
      <xdr:row>0</xdr:row>
      <xdr:rowOff>152400</xdr:rowOff>
    </xdr:from>
    <xdr:to>
      <xdr:col>11</xdr:col>
      <xdr:colOff>413658</xdr:colOff>
      <xdr:row>4</xdr:row>
      <xdr:rowOff>484414</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8191501" y="152400"/>
          <a:ext cx="5823857" cy="1148443"/>
        </a:xfrm>
        <a:prstGeom prst="rect">
          <a:avLst/>
        </a:prstGeom>
        <a:solidFill>
          <a:schemeClr val="accent6">
            <a:lumMod val="40000"/>
            <a:lumOff val="60000"/>
          </a:schemeClr>
        </a:solidFill>
        <a:ln w="222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#1:Type your answers in the logical cell in the table to the left.</a:t>
          </a:r>
          <a:r>
            <a:rPr lang="en-US" sz="1100" baseline="0"/>
            <a:t> Use Word Wrap format to get your answers to fit in the space allotted. The cells are preformatted but if you accidently change them by pasting in from Word, etc., reset the cell format in the Alignment section of the Home tab to: Left Aligned, Top Aligned, Word Wrap.</a:t>
          </a:r>
        </a:p>
        <a:p>
          <a:r>
            <a:rPr lang="en-US" sz="1100" baseline="0"/>
            <a:t>#2: Move the calculations worksheet with the data immediately following this worksheet.</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468087</xdr:colOff>
      <xdr:row>0</xdr:row>
      <xdr:rowOff>152400</xdr:rowOff>
    </xdr:from>
    <xdr:to>
      <xdr:col>11</xdr:col>
      <xdr:colOff>413658</xdr:colOff>
      <xdr:row>2</xdr:row>
      <xdr:rowOff>484414</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8191501" y="152400"/>
          <a:ext cx="5823857" cy="1148443"/>
        </a:xfrm>
        <a:prstGeom prst="rect">
          <a:avLst/>
        </a:prstGeom>
        <a:solidFill>
          <a:schemeClr val="accent6">
            <a:lumMod val="40000"/>
            <a:lumOff val="60000"/>
          </a:schemeClr>
        </a:solidFill>
        <a:ln w="222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#1:Type your answers in the logical cell in the table to the left.</a:t>
          </a:r>
          <a:r>
            <a:rPr lang="en-US" sz="1100" baseline="0"/>
            <a:t> Use Word Wrap format to get your answers to fit in the space allotted. The cells are preformatted but if you accidently change them by pasting in from Word, etc., reset the cell format in the Alignment section of the Home tab to: Left Aligned, Top Aligned, Word Wrap.</a:t>
          </a:r>
        </a:p>
        <a:p>
          <a:r>
            <a:rPr lang="en-US" sz="1100" baseline="0"/>
            <a:t>#2: Move the calculations worksheet with the data immediately following this worksheet.</a:t>
          </a:r>
          <a:endParaRPr lang="en-US" sz="1100"/>
        </a:p>
      </xdr:txBody>
    </xdr:sp>
    <xdr:clientData/>
  </xdr:twoCellAnchor>
  <xdr:twoCellAnchor editAs="oneCell">
    <xdr:from>
      <xdr:col>3</xdr:col>
      <xdr:colOff>0</xdr:colOff>
      <xdr:row>3</xdr:row>
      <xdr:rowOff>0</xdr:rowOff>
    </xdr:from>
    <xdr:to>
      <xdr:col>14</xdr:col>
      <xdr:colOff>479135</xdr:colOff>
      <xdr:row>9</xdr:row>
      <xdr:rowOff>57922</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1"/>
        <a:stretch>
          <a:fillRect/>
        </a:stretch>
      </xdr:blipFill>
      <xdr:spPr>
        <a:xfrm>
          <a:off x="8376557" y="1447800"/>
          <a:ext cx="7663707" cy="384615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468087</xdr:colOff>
      <xdr:row>0</xdr:row>
      <xdr:rowOff>152400</xdr:rowOff>
    </xdr:from>
    <xdr:to>
      <xdr:col>11</xdr:col>
      <xdr:colOff>413658</xdr:colOff>
      <xdr:row>2</xdr:row>
      <xdr:rowOff>484414</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191501" y="152400"/>
          <a:ext cx="5823857" cy="1148443"/>
        </a:xfrm>
        <a:prstGeom prst="rect">
          <a:avLst/>
        </a:prstGeom>
        <a:solidFill>
          <a:schemeClr val="accent6">
            <a:lumMod val="40000"/>
            <a:lumOff val="60000"/>
          </a:schemeClr>
        </a:solidFill>
        <a:ln w="222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#1:Type your answers in the logical cell in the table to the left.</a:t>
          </a:r>
          <a:r>
            <a:rPr lang="en-US" sz="1100" baseline="0"/>
            <a:t> Use Word Wrap format to get your answers to fit in the space allotted. The cells are preformatted but if you accidently change them by pasting in from Word, etc., reset the cell format in the Alignment section of the Home tab to: Left Aligned, Top Aligned, Word Wrap.</a:t>
          </a:r>
        </a:p>
        <a:p>
          <a:r>
            <a:rPr lang="en-US" sz="1100" baseline="0"/>
            <a:t>#2: Move the calculations worksheet with the data immediately following this worksheet.</a:t>
          </a:r>
          <a:endParaRPr lang="en-US" sz="1100"/>
        </a:p>
      </xdr:txBody>
    </xdr:sp>
    <xdr:clientData/>
  </xdr:twoCellAnchor>
  <xdr:twoCellAnchor editAs="oneCell">
    <xdr:from>
      <xdr:col>3</xdr:col>
      <xdr:colOff>0</xdr:colOff>
      <xdr:row>3</xdr:row>
      <xdr:rowOff>0</xdr:rowOff>
    </xdr:from>
    <xdr:to>
      <xdr:col>14</xdr:col>
      <xdr:colOff>479135</xdr:colOff>
      <xdr:row>9</xdr:row>
      <xdr:rowOff>57922</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1"/>
        <a:stretch>
          <a:fillRect/>
        </a:stretch>
      </xdr:blipFill>
      <xdr:spPr>
        <a:xfrm>
          <a:off x="8376557" y="1447800"/>
          <a:ext cx="7663707" cy="384615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468087</xdr:colOff>
      <xdr:row>0</xdr:row>
      <xdr:rowOff>152400</xdr:rowOff>
    </xdr:from>
    <xdr:to>
      <xdr:col>11</xdr:col>
      <xdr:colOff>413658</xdr:colOff>
      <xdr:row>2</xdr:row>
      <xdr:rowOff>484414</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8191501" y="152400"/>
          <a:ext cx="5823857" cy="1148443"/>
        </a:xfrm>
        <a:prstGeom prst="rect">
          <a:avLst/>
        </a:prstGeom>
        <a:solidFill>
          <a:schemeClr val="accent6">
            <a:lumMod val="40000"/>
            <a:lumOff val="60000"/>
          </a:schemeClr>
        </a:solidFill>
        <a:ln w="222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#1:Type your answers in the logical cell in the table to the left.</a:t>
          </a:r>
          <a:r>
            <a:rPr lang="en-US" sz="1100" baseline="0"/>
            <a:t> Use Word Wrap format to get your answers to fit in the space allotted. The cells are preformatted but if you accidently change them by pasting in from Word, etc., reset the cell format in the Alignment section of the Home tab to: Left Aligned, Top Aligned, Word Wrap.</a:t>
          </a:r>
        </a:p>
        <a:p>
          <a:r>
            <a:rPr lang="en-US" sz="1100" baseline="0"/>
            <a:t>#2: Move the calculations worksheet with the data immediately following this worksheet.</a:t>
          </a:r>
          <a:endParaRPr lang="en-US" sz="1100"/>
        </a:p>
      </xdr:txBody>
    </xdr:sp>
    <xdr:clientData/>
  </xdr:twoCellAnchor>
  <xdr:twoCellAnchor editAs="oneCell">
    <xdr:from>
      <xdr:col>3</xdr:col>
      <xdr:colOff>0</xdr:colOff>
      <xdr:row>3</xdr:row>
      <xdr:rowOff>0</xdr:rowOff>
    </xdr:from>
    <xdr:to>
      <xdr:col>14</xdr:col>
      <xdr:colOff>479135</xdr:colOff>
      <xdr:row>9</xdr:row>
      <xdr:rowOff>57922</xdr:rowOff>
    </xdr:to>
    <xdr:pic>
      <xdr:nvPicPr>
        <xdr:cNvPr id="3" name="Picture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1"/>
        <a:stretch>
          <a:fillRect/>
        </a:stretch>
      </xdr:blipFill>
      <xdr:spPr>
        <a:xfrm>
          <a:off x="8376557" y="1447800"/>
          <a:ext cx="7663707" cy="384615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468087</xdr:colOff>
      <xdr:row>0</xdr:row>
      <xdr:rowOff>152400</xdr:rowOff>
    </xdr:from>
    <xdr:to>
      <xdr:col>11</xdr:col>
      <xdr:colOff>413658</xdr:colOff>
      <xdr:row>2</xdr:row>
      <xdr:rowOff>484414</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8191501" y="152400"/>
          <a:ext cx="5823857" cy="1148443"/>
        </a:xfrm>
        <a:prstGeom prst="rect">
          <a:avLst/>
        </a:prstGeom>
        <a:solidFill>
          <a:schemeClr val="accent6">
            <a:lumMod val="40000"/>
            <a:lumOff val="60000"/>
          </a:schemeClr>
        </a:solidFill>
        <a:ln w="222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#1:Type your answers in the logical cell in the table to the left.</a:t>
          </a:r>
          <a:r>
            <a:rPr lang="en-US" sz="1100" baseline="0"/>
            <a:t> Use Word Wrap format to get your answers to fit in the space allotted. The cells are preformatted but if you accidently change them by pasting in from Word, etc., reset the cell format in the Alignment section of the Home tab to: Left Aligned, Top Aligned, Word Wrap.</a:t>
          </a:r>
        </a:p>
        <a:p>
          <a:r>
            <a:rPr lang="en-US" sz="1100" baseline="0"/>
            <a:t>#2: Move the calculations worksheet with the data immediately following this worksheet.</a:t>
          </a:r>
          <a:endParaRPr lang="en-US" sz="1100"/>
        </a:p>
      </xdr:txBody>
    </xdr:sp>
    <xdr:clientData/>
  </xdr:twoCellAnchor>
  <xdr:twoCellAnchor editAs="oneCell">
    <xdr:from>
      <xdr:col>3</xdr:col>
      <xdr:colOff>0</xdr:colOff>
      <xdr:row>3</xdr:row>
      <xdr:rowOff>0</xdr:rowOff>
    </xdr:from>
    <xdr:to>
      <xdr:col>14</xdr:col>
      <xdr:colOff>479135</xdr:colOff>
      <xdr:row>9</xdr:row>
      <xdr:rowOff>57922</xdr:rowOff>
    </xdr:to>
    <xdr:pic>
      <xdr:nvPicPr>
        <xdr:cNvPr id="3" name="Picture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stretch>
          <a:fillRect/>
        </a:stretch>
      </xdr:blipFill>
      <xdr:spPr>
        <a:xfrm>
          <a:off x="8376557" y="1447800"/>
          <a:ext cx="7663707" cy="384615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468087</xdr:colOff>
      <xdr:row>0</xdr:row>
      <xdr:rowOff>152400</xdr:rowOff>
    </xdr:from>
    <xdr:to>
      <xdr:col>11</xdr:col>
      <xdr:colOff>413658</xdr:colOff>
      <xdr:row>2</xdr:row>
      <xdr:rowOff>484414</xdr:rowOff>
    </xdr:to>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8191501" y="152400"/>
          <a:ext cx="5823857" cy="1148443"/>
        </a:xfrm>
        <a:prstGeom prst="rect">
          <a:avLst/>
        </a:prstGeom>
        <a:solidFill>
          <a:schemeClr val="accent6">
            <a:lumMod val="40000"/>
            <a:lumOff val="60000"/>
          </a:schemeClr>
        </a:solidFill>
        <a:ln w="222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#1:Type your answers in the logical cell in the table to the left.</a:t>
          </a:r>
          <a:r>
            <a:rPr lang="en-US" sz="1100" baseline="0"/>
            <a:t> Use Word Wrap format to get your answers to fit in the space allotted. The cells are preformatted but if you accidently change them by pasting in from Word, etc., reset the cell format in the Alignment section of the Home tab to: Left Aligned, Top Aligned, Word Wrap.</a:t>
          </a:r>
        </a:p>
        <a:p>
          <a:r>
            <a:rPr lang="en-US" sz="1100" baseline="0"/>
            <a:t>#2: Move the calculations worksheet with the data immediately following this worksheet.</a:t>
          </a:r>
          <a:endParaRPr lang="en-US" sz="1100"/>
        </a:p>
      </xdr:txBody>
    </xdr:sp>
    <xdr:clientData/>
  </xdr:twoCellAnchor>
  <xdr:twoCellAnchor editAs="oneCell">
    <xdr:from>
      <xdr:col>3</xdr:col>
      <xdr:colOff>0</xdr:colOff>
      <xdr:row>3</xdr:row>
      <xdr:rowOff>0</xdr:rowOff>
    </xdr:from>
    <xdr:to>
      <xdr:col>14</xdr:col>
      <xdr:colOff>479135</xdr:colOff>
      <xdr:row>9</xdr:row>
      <xdr:rowOff>57922</xdr:rowOff>
    </xdr:to>
    <xdr:pic>
      <xdr:nvPicPr>
        <xdr:cNvPr id="3" name="Picture 2">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1"/>
        <a:stretch>
          <a:fillRect/>
        </a:stretch>
      </xdr:blipFill>
      <xdr:spPr>
        <a:xfrm>
          <a:off x="8376557" y="1447800"/>
          <a:ext cx="7663707" cy="384615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0</xdr:colOff>
          <xdr:row>2</xdr:row>
          <xdr:rowOff>0</xdr:rowOff>
        </xdr:from>
        <xdr:to>
          <xdr:col>22</xdr:col>
          <xdr:colOff>323850</xdr:colOff>
          <xdr:row>33</xdr:row>
          <xdr:rowOff>352425</xdr:rowOff>
        </xdr:to>
        <xdr:sp macro="" textlink="">
          <xdr:nvSpPr>
            <xdr:cNvPr id="37896" name="Object 8" hidden="1">
              <a:extLst>
                <a:ext uri="{63B3BB69-23CF-44E3-9099-C40C66FF867C}">
                  <a14:compatExt spid="_x0000_s37896"/>
                </a:ext>
                <a:ext uri="{FF2B5EF4-FFF2-40B4-BE49-F238E27FC236}">
                  <a16:creationId xmlns:a16="http://schemas.microsoft.com/office/drawing/2014/main" id="{00000000-0008-0000-1500-0000089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2</xdr:row>
          <xdr:rowOff>0</xdr:rowOff>
        </xdr:from>
        <xdr:to>
          <xdr:col>33</xdr:col>
          <xdr:colOff>323850</xdr:colOff>
          <xdr:row>25</xdr:row>
          <xdr:rowOff>161925</xdr:rowOff>
        </xdr:to>
        <xdr:sp macro="" textlink="">
          <xdr:nvSpPr>
            <xdr:cNvPr id="37897" name="Object 9" hidden="1">
              <a:extLst>
                <a:ext uri="{63B3BB69-23CF-44E3-9099-C40C66FF867C}">
                  <a14:compatExt spid="_x0000_s37897"/>
                </a:ext>
                <a:ext uri="{FF2B5EF4-FFF2-40B4-BE49-F238E27FC236}">
                  <a16:creationId xmlns:a16="http://schemas.microsoft.com/office/drawing/2014/main" id="{00000000-0008-0000-1500-0000099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10</xdr:col>
          <xdr:colOff>323850</xdr:colOff>
          <xdr:row>40</xdr:row>
          <xdr:rowOff>85725</xdr:rowOff>
        </xdr:to>
        <xdr:sp macro="" textlink="">
          <xdr:nvSpPr>
            <xdr:cNvPr id="37898" name="Object 10" hidden="1">
              <a:extLst>
                <a:ext uri="{63B3BB69-23CF-44E3-9099-C40C66FF867C}">
                  <a14:compatExt spid="_x0000_s37898"/>
                </a:ext>
                <a:ext uri="{FF2B5EF4-FFF2-40B4-BE49-F238E27FC236}">
                  <a16:creationId xmlns:a16="http://schemas.microsoft.com/office/drawing/2014/main" id="{00000000-0008-0000-1500-00000A9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9</xdr:col>
      <xdr:colOff>59871</xdr:colOff>
      <xdr:row>0</xdr:row>
      <xdr:rowOff>32657</xdr:rowOff>
    </xdr:from>
    <xdr:to>
      <xdr:col>10</xdr:col>
      <xdr:colOff>321128</xdr:colOff>
      <xdr:row>1</xdr:row>
      <xdr:rowOff>108857</xdr:rowOff>
    </xdr:to>
    <xdr:sp macro="" textlink="">
      <xdr:nvSpPr>
        <xdr:cNvPr id="6" name="Arrow: Left 5">
          <a:hlinkClick xmlns:r="http://schemas.openxmlformats.org/officeDocument/2006/relationships" r:id="rId1"/>
          <a:extLst>
            <a:ext uri="{FF2B5EF4-FFF2-40B4-BE49-F238E27FC236}">
              <a16:creationId xmlns:a16="http://schemas.microsoft.com/office/drawing/2014/main" id="{00000000-0008-0000-1500-000006000000}"/>
            </a:ext>
          </a:extLst>
        </xdr:cNvPr>
        <xdr:cNvSpPr/>
      </xdr:nvSpPr>
      <xdr:spPr>
        <a:xfrm>
          <a:off x="5938157" y="32657"/>
          <a:ext cx="914400" cy="261257"/>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Index</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11</xdr:col>
      <xdr:colOff>0</xdr:colOff>
      <xdr:row>1</xdr:row>
      <xdr:rowOff>0</xdr:rowOff>
    </xdr:from>
    <xdr:to>
      <xdr:col>14</xdr:col>
      <xdr:colOff>609600</xdr:colOff>
      <xdr:row>5</xdr:row>
      <xdr:rowOff>48985</xdr:rowOff>
    </xdr:to>
    <xdr:sp macro="" textlink="">
      <xdr:nvSpPr>
        <xdr:cNvPr id="4" name="Arrow: Left 3">
          <a:hlinkClick xmlns:r="http://schemas.openxmlformats.org/officeDocument/2006/relationships" r:id="rId1"/>
          <a:extLst>
            <a:ext uri="{FF2B5EF4-FFF2-40B4-BE49-F238E27FC236}">
              <a16:creationId xmlns:a16="http://schemas.microsoft.com/office/drawing/2014/main" id="{00000000-0008-0000-1700-000004000000}"/>
            </a:ext>
          </a:extLst>
        </xdr:cNvPr>
        <xdr:cNvSpPr/>
      </xdr:nvSpPr>
      <xdr:spPr>
        <a:xfrm>
          <a:off x="10091057" y="185057"/>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14.xml><?xml version="1.0" encoding="utf-8"?>
<xdr:wsDr xmlns:xdr="http://schemas.openxmlformats.org/drawingml/2006/spreadsheetDrawing" xmlns:a="http://schemas.openxmlformats.org/drawingml/2006/main">
  <xdr:oneCellAnchor>
    <xdr:from>
      <xdr:col>0</xdr:col>
      <xdr:colOff>1323975</xdr:colOff>
      <xdr:row>15</xdr:row>
      <xdr:rowOff>219075</xdr:rowOff>
    </xdr:from>
    <xdr:ext cx="609600" cy="280988"/>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1800-000002000000}"/>
                </a:ext>
              </a:extLst>
            </xdr:cNvPr>
            <xdr:cNvSpPr txBox="1"/>
          </xdr:nvSpPr>
          <xdr:spPr>
            <a:xfrm>
              <a:off x="1323975" y="3590925"/>
              <a:ext cx="609600" cy="2809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m:rPr>
                            <m:sty m:val="p"/>
                          </m:rPr>
                          <a:rPr lang="el-GR" sz="1100" i="1">
                            <a:latin typeface="Cambria Math" panose="02040503050406030204" pitchFamily="18" charset="0"/>
                          </a:rPr>
                          <m:t>σ</m:t>
                        </m:r>
                      </m:e>
                      <m:sub>
                        <m:sSub>
                          <m:sSubPr>
                            <m:ctrlPr>
                              <a:rPr lang="en-US" sz="1100" i="1">
                                <a:latin typeface="Cambria Math" panose="02040503050406030204" pitchFamily="18" charset="0"/>
                              </a:rPr>
                            </m:ctrlPr>
                          </m:sSubPr>
                          <m:e>
                            <m:acc>
                              <m:accPr>
                                <m:chr m:val="̅"/>
                                <m:ctrlPr>
                                  <a:rPr lang="en-US" sz="1100" i="1">
                                    <a:latin typeface="Cambria Math" panose="02040503050406030204" pitchFamily="18" charset="0"/>
                                  </a:rPr>
                                </m:ctrlPr>
                              </m:accPr>
                              <m:e>
                                <m:r>
                                  <a:rPr lang="en-US" sz="1100" b="0" i="1">
                                    <a:latin typeface="Cambria Math" panose="02040503050406030204" pitchFamily="18" charset="0"/>
                                  </a:rPr>
                                  <m:t>𝑥</m:t>
                                </m:r>
                              </m:e>
                            </m:acc>
                          </m:e>
                          <m:sub>
                            <m:r>
                              <a:rPr lang="en-US" sz="1100" b="0" i="1">
                                <a:latin typeface="Cambria Math" panose="02040503050406030204" pitchFamily="18" charset="0"/>
                              </a:rPr>
                              <m:t>1</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acc>
                              <m:accPr>
                                <m:chr m:val="̅"/>
                                <m:ctrlPr>
                                  <a:rPr lang="en-US" sz="1100" b="0" i="1">
                                    <a:latin typeface="Cambria Math" panose="02040503050406030204" pitchFamily="18" charset="0"/>
                                  </a:rPr>
                                </m:ctrlPr>
                              </m:accPr>
                              <m:e>
                                <m:r>
                                  <a:rPr lang="en-US" sz="1100" b="0" i="1">
                                    <a:latin typeface="Cambria Math" panose="02040503050406030204" pitchFamily="18" charset="0"/>
                                  </a:rPr>
                                  <m:t>𝑥</m:t>
                                </m:r>
                              </m:e>
                            </m:acc>
                          </m:e>
                          <m:sub>
                            <m:r>
                              <a:rPr lang="en-US" sz="1100" b="0" i="1">
                                <a:latin typeface="Cambria Math" panose="02040503050406030204" pitchFamily="18" charset="0"/>
                              </a:rPr>
                              <m:t>2</m:t>
                            </m:r>
                          </m:sub>
                        </m:sSub>
                      </m:sub>
                    </m:sSub>
                  </m:oMath>
                </m:oMathPara>
              </a14:m>
              <a:endParaRPr lang="en-US" sz="1100"/>
            </a:p>
          </xdr:txBody>
        </xdr:sp>
      </mc:Choice>
      <mc:Fallback xmlns="">
        <xdr:sp macro="" textlink="">
          <xdr:nvSpPr>
            <xdr:cNvPr id="2" name="TextBox 1">
              <a:extLst>
                <a:ext uri="{FF2B5EF4-FFF2-40B4-BE49-F238E27FC236}">
                  <a16:creationId xmlns:a16="http://schemas.microsoft.com/office/drawing/2014/main" id="{9967F1C6-D8DB-4383-8AD2-EB797844CE3A}"/>
                </a:ext>
              </a:extLst>
            </xdr:cNvPr>
            <xdr:cNvSpPr txBox="1"/>
          </xdr:nvSpPr>
          <xdr:spPr>
            <a:xfrm>
              <a:off x="1323975" y="3590925"/>
              <a:ext cx="609600" cy="2809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l-GR" sz="1100" i="0">
                  <a:latin typeface="Cambria Math" panose="02040503050406030204" pitchFamily="18" charset="0"/>
                </a:rPr>
                <a:t>σ</a:t>
              </a:r>
              <a:r>
                <a:rPr lang="en-US" sz="1100" i="0">
                  <a:latin typeface="Cambria Math" panose="02040503050406030204" pitchFamily="18" charset="0"/>
                </a:rPr>
                <a:t>_(</a:t>
              </a:r>
              <a:r>
                <a:rPr lang="en-US" sz="1100" b="0" i="0">
                  <a:latin typeface="Cambria Math" panose="02040503050406030204" pitchFamily="18" charset="0"/>
                </a:rPr>
                <a:t>𝑥 ̅_1−𝑥 ̅_2 )</a:t>
              </a:r>
              <a:endParaRPr lang="en-US" sz="1100"/>
            </a:p>
          </xdr:txBody>
        </xdr:sp>
      </mc:Fallback>
    </mc:AlternateContent>
    <xdr:clientData/>
  </xdr:oneCellAnchor>
  <xdr:twoCellAnchor>
    <xdr:from>
      <xdr:col>15</xdr:col>
      <xdr:colOff>0</xdr:colOff>
      <xdr:row>1</xdr:row>
      <xdr:rowOff>0</xdr:rowOff>
    </xdr:from>
    <xdr:to>
      <xdr:col>18</xdr:col>
      <xdr:colOff>609601</xdr:colOff>
      <xdr:row>4</xdr:row>
      <xdr:rowOff>168728</xdr:rowOff>
    </xdr:to>
    <xdr:sp macro="" textlink="">
      <xdr:nvSpPr>
        <xdr:cNvPr id="4" name="Arrow: Left 3">
          <a:hlinkClick xmlns:r="http://schemas.openxmlformats.org/officeDocument/2006/relationships" r:id="rId1"/>
          <a:extLst>
            <a:ext uri="{FF2B5EF4-FFF2-40B4-BE49-F238E27FC236}">
              <a16:creationId xmlns:a16="http://schemas.microsoft.com/office/drawing/2014/main" id="{00000000-0008-0000-1800-000004000000}"/>
            </a:ext>
          </a:extLst>
        </xdr:cNvPr>
        <xdr:cNvSpPr/>
      </xdr:nvSpPr>
      <xdr:spPr>
        <a:xfrm>
          <a:off x="10297886" y="190500"/>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15.xml><?xml version="1.0" encoding="utf-8"?>
<xdr:wsDr xmlns:xdr="http://schemas.openxmlformats.org/drawingml/2006/spreadsheetDrawing" xmlns:a="http://schemas.openxmlformats.org/drawingml/2006/main">
  <xdr:oneCellAnchor>
    <xdr:from>
      <xdr:col>0</xdr:col>
      <xdr:colOff>1457325</xdr:colOff>
      <xdr:row>15</xdr:row>
      <xdr:rowOff>209550</xdr:rowOff>
    </xdr:from>
    <xdr:ext cx="609600" cy="280988"/>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1900-000002000000}"/>
                </a:ext>
              </a:extLst>
            </xdr:cNvPr>
            <xdr:cNvSpPr txBox="1"/>
          </xdr:nvSpPr>
          <xdr:spPr>
            <a:xfrm>
              <a:off x="1457325" y="3067050"/>
              <a:ext cx="609600" cy="2809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m:rPr>
                            <m:sty m:val="p"/>
                          </m:rPr>
                          <a:rPr lang="el-GR" sz="1100" i="1">
                            <a:latin typeface="Cambria Math" panose="02040503050406030204" pitchFamily="18" charset="0"/>
                          </a:rPr>
                          <m:t>σ</m:t>
                        </m:r>
                      </m:e>
                      <m:sub>
                        <m:sSub>
                          <m:sSubPr>
                            <m:ctrlPr>
                              <a:rPr lang="en-US" sz="1100" i="1">
                                <a:latin typeface="Cambria Math" panose="02040503050406030204" pitchFamily="18" charset="0"/>
                              </a:rPr>
                            </m:ctrlPr>
                          </m:sSubPr>
                          <m:e>
                            <m:acc>
                              <m:accPr>
                                <m:chr m:val="̅"/>
                                <m:ctrlPr>
                                  <a:rPr lang="en-US" sz="1100" i="1">
                                    <a:latin typeface="Cambria Math" panose="02040503050406030204" pitchFamily="18" charset="0"/>
                                  </a:rPr>
                                </m:ctrlPr>
                              </m:accPr>
                              <m:e>
                                <m:r>
                                  <a:rPr lang="en-US" sz="1100" b="0" i="1">
                                    <a:latin typeface="Cambria Math" panose="02040503050406030204" pitchFamily="18" charset="0"/>
                                  </a:rPr>
                                  <m:t>𝑥</m:t>
                                </m:r>
                              </m:e>
                            </m:acc>
                          </m:e>
                          <m:sub>
                            <m:r>
                              <a:rPr lang="en-US" sz="1100" b="0" i="1">
                                <a:latin typeface="Cambria Math" panose="02040503050406030204" pitchFamily="18" charset="0"/>
                              </a:rPr>
                              <m:t>1</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acc>
                              <m:accPr>
                                <m:chr m:val="̅"/>
                                <m:ctrlPr>
                                  <a:rPr lang="en-US" sz="1100" b="0" i="1">
                                    <a:latin typeface="Cambria Math" panose="02040503050406030204" pitchFamily="18" charset="0"/>
                                  </a:rPr>
                                </m:ctrlPr>
                              </m:accPr>
                              <m:e>
                                <m:r>
                                  <a:rPr lang="en-US" sz="1100" b="0" i="1">
                                    <a:latin typeface="Cambria Math" panose="02040503050406030204" pitchFamily="18" charset="0"/>
                                  </a:rPr>
                                  <m:t>𝑥</m:t>
                                </m:r>
                              </m:e>
                            </m:acc>
                          </m:e>
                          <m:sub>
                            <m:r>
                              <a:rPr lang="en-US" sz="1100" b="0" i="1">
                                <a:latin typeface="Cambria Math" panose="02040503050406030204" pitchFamily="18" charset="0"/>
                              </a:rPr>
                              <m:t>2</m:t>
                            </m:r>
                          </m:sub>
                        </m:sSub>
                      </m:sub>
                    </m:sSub>
                  </m:oMath>
                </m:oMathPara>
              </a14:m>
              <a:endParaRPr lang="en-US" sz="1100"/>
            </a:p>
          </xdr:txBody>
        </xdr:sp>
      </mc:Choice>
      <mc:Fallback xmlns="">
        <xdr:sp macro="" textlink="">
          <xdr:nvSpPr>
            <xdr:cNvPr id="2" name="TextBox 1">
              <a:extLst>
                <a:ext uri="{FF2B5EF4-FFF2-40B4-BE49-F238E27FC236}">
                  <a16:creationId xmlns:a16="http://schemas.microsoft.com/office/drawing/2014/main" id="{88D55E2B-49BA-429E-B3AB-041FE8E6762A}"/>
                </a:ext>
              </a:extLst>
            </xdr:cNvPr>
            <xdr:cNvSpPr txBox="1"/>
          </xdr:nvSpPr>
          <xdr:spPr>
            <a:xfrm>
              <a:off x="1457325" y="3067050"/>
              <a:ext cx="609600" cy="2809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l-GR" sz="1100" i="0">
                  <a:latin typeface="Cambria Math" panose="02040503050406030204" pitchFamily="18" charset="0"/>
                </a:rPr>
                <a:t>σ</a:t>
              </a:r>
              <a:r>
                <a:rPr lang="en-US" sz="1100" i="0">
                  <a:latin typeface="Cambria Math" panose="02040503050406030204" pitchFamily="18" charset="0"/>
                </a:rPr>
                <a:t>_(</a:t>
              </a:r>
              <a:r>
                <a:rPr lang="en-US" sz="1100" b="0" i="0">
                  <a:latin typeface="Cambria Math" panose="02040503050406030204" pitchFamily="18" charset="0"/>
                </a:rPr>
                <a:t>𝑥 ̅_1−𝑥 ̅_2 )</a:t>
              </a:r>
              <a:endParaRPr lang="en-US" sz="1100"/>
            </a:p>
          </xdr:txBody>
        </xdr:sp>
      </mc:Fallback>
    </mc:AlternateContent>
    <xdr:clientData/>
  </xdr:oneCellAnchor>
  <xdr:twoCellAnchor>
    <xdr:from>
      <xdr:col>14</xdr:col>
      <xdr:colOff>0</xdr:colOff>
      <xdr:row>1</xdr:row>
      <xdr:rowOff>0</xdr:rowOff>
    </xdr:from>
    <xdr:to>
      <xdr:col>17</xdr:col>
      <xdr:colOff>625929</xdr:colOff>
      <xdr:row>5</xdr:row>
      <xdr:rowOff>32657</xdr:rowOff>
    </xdr:to>
    <xdr:sp macro="" textlink="">
      <xdr:nvSpPr>
        <xdr:cNvPr id="4" name="Arrow: Left 3">
          <a:hlinkClick xmlns:r="http://schemas.openxmlformats.org/officeDocument/2006/relationships" r:id="rId1"/>
          <a:extLst>
            <a:ext uri="{FF2B5EF4-FFF2-40B4-BE49-F238E27FC236}">
              <a16:creationId xmlns:a16="http://schemas.microsoft.com/office/drawing/2014/main" id="{00000000-0008-0000-1900-000004000000}"/>
            </a:ext>
          </a:extLst>
        </xdr:cNvPr>
        <xdr:cNvSpPr/>
      </xdr:nvSpPr>
      <xdr:spPr>
        <a:xfrm>
          <a:off x="12066814" y="190500"/>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185056</xdr:colOff>
      <xdr:row>0</xdr:row>
      <xdr:rowOff>10886</xdr:rowOff>
    </xdr:from>
    <xdr:to>
      <xdr:col>19</xdr:col>
      <xdr:colOff>359228</xdr:colOff>
      <xdr:row>2</xdr:row>
      <xdr:rowOff>119743</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00000000-0008-0000-1A00-000002000000}"/>
            </a:ext>
          </a:extLst>
        </xdr:cNvPr>
        <xdr:cNvSpPr/>
      </xdr:nvSpPr>
      <xdr:spPr>
        <a:xfrm>
          <a:off x="12866913" y="10886"/>
          <a:ext cx="4708072"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9</xdr:col>
      <xdr:colOff>767443</xdr:colOff>
      <xdr:row>0</xdr:row>
      <xdr:rowOff>27214</xdr:rowOff>
    </xdr:from>
    <xdr:to>
      <xdr:col>13</xdr:col>
      <xdr:colOff>244929</xdr:colOff>
      <xdr:row>4</xdr:row>
      <xdr:rowOff>5442</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00000000-0008-0000-1B00-000002000000}"/>
            </a:ext>
          </a:extLst>
        </xdr:cNvPr>
        <xdr:cNvSpPr/>
      </xdr:nvSpPr>
      <xdr:spPr>
        <a:xfrm>
          <a:off x="14200414" y="27214"/>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10</xdr:col>
      <xdr:colOff>228600</xdr:colOff>
      <xdr:row>0</xdr:row>
      <xdr:rowOff>27214</xdr:rowOff>
    </xdr:from>
    <xdr:to>
      <xdr:col>13</xdr:col>
      <xdr:colOff>544286</xdr:colOff>
      <xdr:row>4</xdr:row>
      <xdr:rowOff>5442</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00000000-0008-0000-1C00-000002000000}"/>
            </a:ext>
          </a:extLst>
        </xdr:cNvPr>
        <xdr:cNvSpPr/>
      </xdr:nvSpPr>
      <xdr:spPr>
        <a:xfrm>
          <a:off x="13476514" y="27214"/>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10</xdr:col>
      <xdr:colOff>0</xdr:colOff>
      <xdr:row>1</xdr:row>
      <xdr:rowOff>0</xdr:rowOff>
    </xdr:from>
    <xdr:to>
      <xdr:col>13</xdr:col>
      <xdr:colOff>609600</xdr:colOff>
      <xdr:row>5</xdr:row>
      <xdr:rowOff>48985</xdr:rowOff>
    </xdr:to>
    <xdr:sp macro="" textlink="">
      <xdr:nvSpPr>
        <xdr:cNvPr id="5" name="Arrow: Left 4">
          <a:hlinkClick xmlns:r="http://schemas.openxmlformats.org/officeDocument/2006/relationships" r:id="rId1"/>
          <a:extLst>
            <a:ext uri="{FF2B5EF4-FFF2-40B4-BE49-F238E27FC236}">
              <a16:creationId xmlns:a16="http://schemas.microsoft.com/office/drawing/2014/main" id="{00000000-0008-0000-1D00-000005000000}"/>
            </a:ext>
          </a:extLst>
        </xdr:cNvPr>
        <xdr:cNvSpPr/>
      </xdr:nvSpPr>
      <xdr:spPr>
        <a:xfrm>
          <a:off x="9323614" y="185057"/>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13</xdr:col>
      <xdr:colOff>0</xdr:colOff>
      <xdr:row>1</xdr:row>
      <xdr:rowOff>0</xdr:rowOff>
    </xdr:from>
    <xdr:to>
      <xdr:col>16</xdr:col>
      <xdr:colOff>609600</xdr:colOff>
      <xdr:row>5</xdr:row>
      <xdr:rowOff>48985</xdr:rowOff>
    </xdr:to>
    <xdr:sp macro="" textlink="">
      <xdr:nvSpPr>
        <xdr:cNvPr id="4" name="Arrow: Left 3">
          <a:hlinkClick xmlns:r="http://schemas.openxmlformats.org/officeDocument/2006/relationships" r:id="rId1"/>
          <a:extLst>
            <a:ext uri="{FF2B5EF4-FFF2-40B4-BE49-F238E27FC236}">
              <a16:creationId xmlns:a16="http://schemas.microsoft.com/office/drawing/2014/main" id="{00000000-0008-0000-1E00-000004000000}"/>
            </a:ext>
          </a:extLst>
        </xdr:cNvPr>
        <xdr:cNvSpPr/>
      </xdr:nvSpPr>
      <xdr:spPr>
        <a:xfrm>
          <a:off x="10814957" y="185057"/>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5</xdr:col>
      <xdr:colOff>160562</xdr:colOff>
      <xdr:row>8</xdr:row>
      <xdr:rowOff>46264</xdr:rowOff>
    </xdr:from>
    <xdr:to>
      <xdr:col>9</xdr:col>
      <xdr:colOff>533400</xdr:colOff>
      <xdr:row>14</xdr:row>
      <xdr:rowOff>106136</xdr:rowOff>
    </xdr:to>
    <xdr:sp macro="" textlink="">
      <xdr:nvSpPr>
        <xdr:cNvPr id="3" name="TextBox 2">
          <a:extLst>
            <a:ext uri="{FF2B5EF4-FFF2-40B4-BE49-F238E27FC236}">
              <a16:creationId xmlns:a16="http://schemas.microsoft.com/office/drawing/2014/main" id="{00000000-0008-0000-1F00-000003000000}"/>
            </a:ext>
          </a:extLst>
        </xdr:cNvPr>
        <xdr:cNvSpPr txBox="1"/>
      </xdr:nvSpPr>
      <xdr:spPr>
        <a:xfrm>
          <a:off x="4332512" y="1684564"/>
          <a:ext cx="3163663" cy="1145722"/>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Enter</a:t>
          </a:r>
          <a:r>
            <a:rPr lang="en-US" sz="1100" baseline="0"/>
            <a:t> your data in the blue cells. Enter your alpha in cell G2.</a:t>
          </a:r>
        </a:p>
        <a:p>
          <a:r>
            <a:rPr lang="en-US" sz="1100"/>
            <a:t>Edit the CHISQ.TEST</a:t>
          </a:r>
          <a:r>
            <a:rPr lang="en-US" sz="1100" baseline="0"/>
            <a:t> function </a:t>
          </a:r>
          <a:r>
            <a:rPr lang="en-US" sz="1100"/>
            <a:t>data ranges</a:t>
          </a:r>
          <a:r>
            <a:rPr lang="en-US" sz="1100" baseline="0"/>
            <a:t> (in the p-value cell G5) to match your actual data ranges. For example, with 5 categories, the ranges would be C2:C6 and D2:D6</a:t>
          </a:r>
          <a:endParaRPr 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13</xdr:col>
      <xdr:colOff>0</xdr:colOff>
      <xdr:row>1</xdr:row>
      <xdr:rowOff>0</xdr:rowOff>
    </xdr:from>
    <xdr:to>
      <xdr:col>16</xdr:col>
      <xdr:colOff>625929</xdr:colOff>
      <xdr:row>5</xdr:row>
      <xdr:rowOff>48985</xdr:rowOff>
    </xdr:to>
    <xdr:sp macro="" textlink="">
      <xdr:nvSpPr>
        <xdr:cNvPr id="3" name="Arrow: Left 2">
          <a:hlinkClick xmlns:r="http://schemas.openxmlformats.org/officeDocument/2006/relationships" r:id="rId1"/>
          <a:extLst>
            <a:ext uri="{FF2B5EF4-FFF2-40B4-BE49-F238E27FC236}">
              <a16:creationId xmlns:a16="http://schemas.microsoft.com/office/drawing/2014/main" id="{00000000-0008-0000-2000-000003000000}"/>
            </a:ext>
          </a:extLst>
        </xdr:cNvPr>
        <xdr:cNvSpPr/>
      </xdr:nvSpPr>
      <xdr:spPr>
        <a:xfrm>
          <a:off x="11430000" y="185057"/>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15</xdr:col>
      <xdr:colOff>0</xdr:colOff>
      <xdr:row>1</xdr:row>
      <xdr:rowOff>0</xdr:rowOff>
    </xdr:from>
    <xdr:to>
      <xdr:col>18</xdr:col>
      <xdr:colOff>609600</xdr:colOff>
      <xdr:row>5</xdr:row>
      <xdr:rowOff>48985</xdr:rowOff>
    </xdr:to>
    <xdr:sp macro="" textlink="">
      <xdr:nvSpPr>
        <xdr:cNvPr id="4" name="Arrow: Left 3">
          <a:hlinkClick xmlns:r="http://schemas.openxmlformats.org/officeDocument/2006/relationships" r:id="rId1"/>
          <a:extLst>
            <a:ext uri="{FF2B5EF4-FFF2-40B4-BE49-F238E27FC236}">
              <a16:creationId xmlns:a16="http://schemas.microsoft.com/office/drawing/2014/main" id="{00000000-0008-0000-2100-000004000000}"/>
            </a:ext>
          </a:extLst>
        </xdr:cNvPr>
        <xdr:cNvSpPr/>
      </xdr:nvSpPr>
      <xdr:spPr>
        <a:xfrm>
          <a:off x="13367657" y="185057"/>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16</xdr:col>
      <xdr:colOff>0</xdr:colOff>
      <xdr:row>1</xdr:row>
      <xdr:rowOff>0</xdr:rowOff>
    </xdr:from>
    <xdr:to>
      <xdr:col>19</xdr:col>
      <xdr:colOff>609600</xdr:colOff>
      <xdr:row>5</xdr:row>
      <xdr:rowOff>48985</xdr:rowOff>
    </xdr:to>
    <xdr:sp macro="" textlink="">
      <xdr:nvSpPr>
        <xdr:cNvPr id="3" name="Arrow: Left 2">
          <a:hlinkClick xmlns:r="http://schemas.openxmlformats.org/officeDocument/2006/relationships" r:id="rId1"/>
          <a:extLst>
            <a:ext uri="{FF2B5EF4-FFF2-40B4-BE49-F238E27FC236}">
              <a16:creationId xmlns:a16="http://schemas.microsoft.com/office/drawing/2014/main" id="{00000000-0008-0000-2200-000003000000}"/>
            </a:ext>
          </a:extLst>
        </xdr:cNvPr>
        <xdr:cNvSpPr/>
      </xdr:nvSpPr>
      <xdr:spPr>
        <a:xfrm>
          <a:off x="14249400" y="185057"/>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15</xdr:col>
      <xdr:colOff>0</xdr:colOff>
      <xdr:row>1</xdr:row>
      <xdr:rowOff>0</xdr:rowOff>
    </xdr:from>
    <xdr:to>
      <xdr:col>18</xdr:col>
      <xdr:colOff>609601</xdr:colOff>
      <xdr:row>5</xdr:row>
      <xdr:rowOff>48985</xdr:rowOff>
    </xdr:to>
    <xdr:sp macro="" textlink="">
      <xdr:nvSpPr>
        <xdr:cNvPr id="3" name="Arrow: Left 2">
          <a:hlinkClick xmlns:r="http://schemas.openxmlformats.org/officeDocument/2006/relationships" r:id="rId1"/>
          <a:extLst>
            <a:ext uri="{FF2B5EF4-FFF2-40B4-BE49-F238E27FC236}">
              <a16:creationId xmlns:a16="http://schemas.microsoft.com/office/drawing/2014/main" id="{00000000-0008-0000-2300-000003000000}"/>
            </a:ext>
          </a:extLst>
        </xdr:cNvPr>
        <xdr:cNvSpPr/>
      </xdr:nvSpPr>
      <xdr:spPr>
        <a:xfrm>
          <a:off x="12121243" y="185057"/>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16</xdr:col>
      <xdr:colOff>0</xdr:colOff>
      <xdr:row>1</xdr:row>
      <xdr:rowOff>0</xdr:rowOff>
    </xdr:from>
    <xdr:to>
      <xdr:col>19</xdr:col>
      <xdr:colOff>609600</xdr:colOff>
      <xdr:row>5</xdr:row>
      <xdr:rowOff>48985</xdr:rowOff>
    </xdr:to>
    <xdr:sp macro="" textlink="">
      <xdr:nvSpPr>
        <xdr:cNvPr id="4" name="Arrow: Left 3">
          <a:hlinkClick xmlns:r="http://schemas.openxmlformats.org/officeDocument/2006/relationships" r:id="rId1"/>
          <a:extLst>
            <a:ext uri="{FF2B5EF4-FFF2-40B4-BE49-F238E27FC236}">
              <a16:creationId xmlns:a16="http://schemas.microsoft.com/office/drawing/2014/main" id="{00000000-0008-0000-2400-000004000000}"/>
            </a:ext>
          </a:extLst>
        </xdr:cNvPr>
        <xdr:cNvSpPr/>
      </xdr:nvSpPr>
      <xdr:spPr>
        <a:xfrm>
          <a:off x="14053457" y="185057"/>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14</xdr:col>
      <xdr:colOff>0</xdr:colOff>
      <xdr:row>1</xdr:row>
      <xdr:rowOff>0</xdr:rowOff>
    </xdr:from>
    <xdr:to>
      <xdr:col>17</xdr:col>
      <xdr:colOff>609600</xdr:colOff>
      <xdr:row>5</xdr:row>
      <xdr:rowOff>48985</xdr:rowOff>
    </xdr:to>
    <xdr:sp macro="" textlink="">
      <xdr:nvSpPr>
        <xdr:cNvPr id="4" name="Arrow: Left 3">
          <a:hlinkClick xmlns:r="http://schemas.openxmlformats.org/officeDocument/2006/relationships" r:id="rId1"/>
          <a:extLst>
            <a:ext uri="{FF2B5EF4-FFF2-40B4-BE49-F238E27FC236}">
              <a16:creationId xmlns:a16="http://schemas.microsoft.com/office/drawing/2014/main" id="{00000000-0008-0000-2500-000004000000}"/>
            </a:ext>
          </a:extLst>
        </xdr:cNvPr>
        <xdr:cNvSpPr/>
      </xdr:nvSpPr>
      <xdr:spPr>
        <a:xfrm>
          <a:off x="13030200" y="185057"/>
          <a:ext cx="2569029" cy="794657"/>
        </a:xfrm>
        <a:prstGeom prst="leftArrow">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a:t>
          </a:r>
          <a:r>
            <a:rPr lang="en-US" sz="1100" b="1">
              <a:solidFill>
                <a:srgbClr val="FF0000"/>
              </a:solidFill>
            </a:rPr>
            <a:t>here </a:t>
          </a:r>
          <a:r>
            <a:rPr lang="en-US" sz="1100"/>
            <a:t>to Return to Index Page</a:t>
          </a: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7</xdr:col>
      <xdr:colOff>0</xdr:colOff>
      <xdr:row>44</xdr:row>
      <xdr:rowOff>0</xdr:rowOff>
    </xdr:from>
    <xdr:to>
      <xdr:col>12</xdr:col>
      <xdr:colOff>380276</xdr:colOff>
      <xdr:row>89</xdr:row>
      <xdr:rowOff>8452</xdr:rowOff>
    </xdr:to>
    <xdr:pic>
      <xdr:nvPicPr>
        <xdr:cNvPr id="2" name="Picture 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a:stretch>
          <a:fillRect/>
        </a:stretch>
      </xdr:blipFill>
      <xdr:spPr>
        <a:xfrm>
          <a:off x="5695950" y="8401050"/>
          <a:ext cx="5790476" cy="8580952"/>
        </a:xfrm>
        <a:prstGeom prst="rect">
          <a:avLst/>
        </a:prstGeom>
      </xdr:spPr>
    </xdr:pic>
    <xdr:clientData/>
  </xdr:twoCellAnchor>
  <xdr:twoCellAnchor editAs="oneCell">
    <xdr:from>
      <xdr:col>12</xdr:col>
      <xdr:colOff>485775</xdr:colOff>
      <xdr:row>43</xdr:row>
      <xdr:rowOff>104775</xdr:rowOff>
    </xdr:from>
    <xdr:to>
      <xdr:col>20</xdr:col>
      <xdr:colOff>208836</xdr:colOff>
      <xdr:row>88</xdr:row>
      <xdr:rowOff>113227</xdr:rowOff>
    </xdr:to>
    <xdr:pic>
      <xdr:nvPicPr>
        <xdr:cNvPr id="3" name="Picture 2">
          <a:extLst>
            <a:ext uri="{FF2B5EF4-FFF2-40B4-BE49-F238E27FC236}">
              <a16:creationId xmlns:a16="http://schemas.microsoft.com/office/drawing/2014/main" id="{00000000-0008-0000-2600-000003000000}"/>
            </a:ext>
          </a:extLst>
        </xdr:cNvPr>
        <xdr:cNvPicPr>
          <a:picLocks noChangeAspect="1"/>
        </xdr:cNvPicPr>
      </xdr:nvPicPr>
      <xdr:blipFill>
        <a:blip xmlns:r="http://schemas.openxmlformats.org/officeDocument/2006/relationships" r:embed="rId2"/>
        <a:stretch>
          <a:fillRect/>
        </a:stretch>
      </xdr:blipFill>
      <xdr:spPr>
        <a:xfrm>
          <a:off x="11591925" y="8315325"/>
          <a:ext cx="5714286" cy="8580952"/>
        </a:xfrm>
        <a:prstGeom prst="rect">
          <a:avLst/>
        </a:prstGeom>
      </xdr:spPr>
    </xdr:pic>
    <xdr:clientData/>
  </xdr:twoCellAnchor>
  <xdr:twoCellAnchor>
    <xdr:from>
      <xdr:col>20</xdr:col>
      <xdr:colOff>0</xdr:colOff>
      <xdr:row>0</xdr:row>
      <xdr:rowOff>0</xdr:rowOff>
    </xdr:from>
    <xdr:to>
      <xdr:col>21</xdr:col>
      <xdr:colOff>261257</xdr:colOff>
      <xdr:row>2</xdr:row>
      <xdr:rowOff>108857</xdr:rowOff>
    </xdr:to>
    <xdr:sp macro="" textlink="">
      <xdr:nvSpPr>
        <xdr:cNvPr id="4" name="Arrow: Left 3">
          <a:hlinkClick xmlns:r="http://schemas.openxmlformats.org/officeDocument/2006/relationships" r:id="rId3"/>
          <a:extLst>
            <a:ext uri="{FF2B5EF4-FFF2-40B4-BE49-F238E27FC236}">
              <a16:creationId xmlns:a16="http://schemas.microsoft.com/office/drawing/2014/main" id="{00000000-0008-0000-2600-000004000000}"/>
            </a:ext>
          </a:extLst>
        </xdr:cNvPr>
        <xdr:cNvSpPr/>
      </xdr:nvSpPr>
      <xdr:spPr>
        <a:xfrm>
          <a:off x="8784771" y="0"/>
          <a:ext cx="914400" cy="484414"/>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Index</a:t>
          </a: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7</xdr:col>
      <xdr:colOff>0</xdr:colOff>
      <xdr:row>44</xdr:row>
      <xdr:rowOff>85725</xdr:rowOff>
    </xdr:from>
    <xdr:to>
      <xdr:col>12</xdr:col>
      <xdr:colOff>380276</xdr:colOff>
      <xdr:row>89</xdr:row>
      <xdr:rowOff>94177</xdr:rowOff>
    </xdr:to>
    <xdr:pic>
      <xdr:nvPicPr>
        <xdr:cNvPr id="2" name="Picture 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1"/>
        <a:stretch>
          <a:fillRect/>
        </a:stretch>
      </xdr:blipFill>
      <xdr:spPr>
        <a:xfrm>
          <a:off x="5695950" y="8486775"/>
          <a:ext cx="5790476" cy="8580952"/>
        </a:xfrm>
        <a:prstGeom prst="rect">
          <a:avLst/>
        </a:prstGeom>
      </xdr:spPr>
    </xdr:pic>
    <xdr:clientData/>
  </xdr:twoCellAnchor>
  <xdr:twoCellAnchor editAs="oneCell">
    <xdr:from>
      <xdr:col>12</xdr:col>
      <xdr:colOff>485775</xdr:colOff>
      <xdr:row>44</xdr:row>
      <xdr:rowOff>0</xdr:rowOff>
    </xdr:from>
    <xdr:to>
      <xdr:col>20</xdr:col>
      <xdr:colOff>285036</xdr:colOff>
      <xdr:row>89</xdr:row>
      <xdr:rowOff>8452</xdr:rowOff>
    </xdr:to>
    <xdr:pic>
      <xdr:nvPicPr>
        <xdr:cNvPr id="3" name="Picture 2">
          <a:extLst>
            <a:ext uri="{FF2B5EF4-FFF2-40B4-BE49-F238E27FC236}">
              <a16:creationId xmlns:a16="http://schemas.microsoft.com/office/drawing/2014/main" id="{00000000-0008-0000-2700-000003000000}"/>
            </a:ext>
          </a:extLst>
        </xdr:cNvPr>
        <xdr:cNvPicPr>
          <a:picLocks noChangeAspect="1"/>
        </xdr:cNvPicPr>
      </xdr:nvPicPr>
      <xdr:blipFill>
        <a:blip xmlns:r="http://schemas.openxmlformats.org/officeDocument/2006/relationships" r:embed="rId2"/>
        <a:stretch>
          <a:fillRect/>
        </a:stretch>
      </xdr:blipFill>
      <xdr:spPr>
        <a:xfrm>
          <a:off x="11591925" y="8401050"/>
          <a:ext cx="5714286" cy="8580952"/>
        </a:xfrm>
        <a:prstGeom prst="rect">
          <a:avLst/>
        </a:prstGeom>
      </xdr:spPr>
    </xdr:pic>
    <xdr:clientData/>
  </xdr:twoCellAnchor>
  <xdr:twoCellAnchor>
    <xdr:from>
      <xdr:col>20</xdr:col>
      <xdr:colOff>0</xdr:colOff>
      <xdr:row>0</xdr:row>
      <xdr:rowOff>0</xdr:rowOff>
    </xdr:from>
    <xdr:to>
      <xdr:col>21</xdr:col>
      <xdr:colOff>261257</xdr:colOff>
      <xdr:row>2</xdr:row>
      <xdr:rowOff>108857</xdr:rowOff>
    </xdr:to>
    <xdr:sp macro="" textlink="">
      <xdr:nvSpPr>
        <xdr:cNvPr id="4" name="Arrow: Left 3">
          <a:hlinkClick xmlns:r="http://schemas.openxmlformats.org/officeDocument/2006/relationships" r:id="rId3"/>
          <a:extLst>
            <a:ext uri="{FF2B5EF4-FFF2-40B4-BE49-F238E27FC236}">
              <a16:creationId xmlns:a16="http://schemas.microsoft.com/office/drawing/2014/main" id="{00000000-0008-0000-2700-000004000000}"/>
            </a:ext>
          </a:extLst>
        </xdr:cNvPr>
        <xdr:cNvSpPr/>
      </xdr:nvSpPr>
      <xdr:spPr>
        <a:xfrm>
          <a:off x="8784771" y="0"/>
          <a:ext cx="914400" cy="484414"/>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Index</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8" Type="http://schemas.openxmlformats.org/officeDocument/2006/relationships/package" Target="../embeddings/Microsoft_Word_Document2.docx"/><Relationship Id="rId3" Type="http://schemas.openxmlformats.org/officeDocument/2006/relationships/vmlDrawing" Target="../drawings/vmlDrawing1.vml"/><Relationship Id="rId7" Type="http://schemas.openxmlformats.org/officeDocument/2006/relationships/image" Target="../media/image3.emf"/><Relationship Id="rId2" Type="http://schemas.openxmlformats.org/officeDocument/2006/relationships/drawing" Target="../drawings/drawing12.xml"/><Relationship Id="rId1" Type="http://schemas.openxmlformats.org/officeDocument/2006/relationships/printerSettings" Target="../printerSettings/printerSettings2.bin"/><Relationship Id="rId6" Type="http://schemas.openxmlformats.org/officeDocument/2006/relationships/package" Target="../embeddings/Microsoft_Word_Document1.docx"/><Relationship Id="rId5" Type="http://schemas.openxmlformats.org/officeDocument/2006/relationships/image" Target="../media/image2.emf"/><Relationship Id="rId4" Type="http://schemas.openxmlformats.org/officeDocument/2006/relationships/package" Target="../embeddings/Microsoft_Word_Document.docx"/><Relationship Id="rId9" Type="http://schemas.openxmlformats.org/officeDocument/2006/relationships/image" Target="../media/image4.emf"/></Relationships>
</file>

<file path=xl/worksheets/_rels/sheet2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drawing" Target="../drawings/drawing14.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1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286D5-6380-4196-A704-FA9505BBB4E8}">
  <sheetPr>
    <tabColor rgb="FF7030A0"/>
  </sheetPr>
  <dimension ref="A1:L17"/>
  <sheetViews>
    <sheetView workbookViewId="0">
      <selection activeCell="V19" sqref="V19"/>
    </sheetView>
  </sheetViews>
  <sheetFormatPr defaultRowHeight="15" x14ac:dyDescent="0.25"/>
  <cols>
    <col min="1" max="1" width="34.85546875" customWidth="1"/>
    <col min="2" max="10" width="5.7109375" customWidth="1"/>
    <col min="11" max="11" width="11.85546875" customWidth="1"/>
    <col min="12" max="12" width="10.7109375" customWidth="1"/>
  </cols>
  <sheetData>
    <row r="1" spans="1:12" ht="15.75" thickBot="1" x14ac:dyDescent="0.3">
      <c r="B1" s="261" t="s">
        <v>9811</v>
      </c>
      <c r="C1" s="261"/>
      <c r="D1" s="261"/>
      <c r="E1" s="261"/>
      <c r="F1" s="261"/>
      <c r="G1" s="261"/>
      <c r="H1" s="261"/>
      <c r="I1" s="261"/>
      <c r="J1" s="261"/>
    </row>
    <row r="2" spans="1:12" ht="15.75" thickBot="1" x14ac:dyDescent="0.3">
      <c r="A2" s="202" t="s">
        <v>9812</v>
      </c>
      <c r="B2" s="136">
        <v>1</v>
      </c>
      <c r="C2" s="136" t="s">
        <v>9813</v>
      </c>
      <c r="D2" s="136" t="s">
        <v>9814</v>
      </c>
      <c r="E2" s="136" t="s">
        <v>9815</v>
      </c>
      <c r="F2" s="136">
        <v>3</v>
      </c>
      <c r="G2" s="136">
        <v>4</v>
      </c>
      <c r="H2" s="136">
        <v>5</v>
      </c>
      <c r="I2" s="136">
        <v>6</v>
      </c>
      <c r="J2" s="136">
        <v>7</v>
      </c>
      <c r="K2" s="72" t="s">
        <v>9816</v>
      </c>
      <c r="L2" s="74"/>
    </row>
    <row r="3" spans="1:12" ht="30.75" thickBot="1" x14ac:dyDescent="0.3">
      <c r="A3" s="203" t="s">
        <v>9817</v>
      </c>
      <c r="B3" s="204">
        <v>0</v>
      </c>
      <c r="C3" s="204">
        <v>0</v>
      </c>
      <c r="D3" s="204">
        <v>0</v>
      </c>
      <c r="E3" s="205" t="s">
        <v>9818</v>
      </c>
      <c r="F3" s="204">
        <v>0</v>
      </c>
      <c r="G3" s="204">
        <v>0</v>
      </c>
      <c r="H3" s="204">
        <v>0</v>
      </c>
      <c r="I3" s="204">
        <v>0</v>
      </c>
      <c r="J3" s="204">
        <v>0</v>
      </c>
      <c r="L3" s="74"/>
    </row>
    <row r="4" spans="1:12" ht="30.75" thickBot="1" x14ac:dyDescent="0.3">
      <c r="A4" s="203" t="s">
        <v>9819</v>
      </c>
      <c r="B4" s="204">
        <v>0</v>
      </c>
      <c r="C4" s="204">
        <v>0</v>
      </c>
      <c r="D4" s="204">
        <v>0</v>
      </c>
      <c r="E4" s="206" t="s">
        <v>9818</v>
      </c>
      <c r="F4" s="204">
        <v>0</v>
      </c>
      <c r="G4" s="204">
        <v>0</v>
      </c>
      <c r="H4" s="204">
        <v>0</v>
      </c>
      <c r="I4" s="204">
        <v>0</v>
      </c>
      <c r="J4" s="204">
        <v>0</v>
      </c>
      <c r="L4" s="74"/>
    </row>
    <row r="5" spans="1:12" ht="30.75" thickBot="1" x14ac:dyDescent="0.3">
      <c r="A5" s="203" t="s">
        <v>9820</v>
      </c>
      <c r="B5" s="204">
        <v>0</v>
      </c>
      <c r="C5" s="204">
        <v>0</v>
      </c>
      <c r="D5" s="204">
        <v>0</v>
      </c>
      <c r="E5" s="206" t="s">
        <v>9818</v>
      </c>
      <c r="F5" s="204">
        <v>0</v>
      </c>
      <c r="G5" s="204">
        <v>0</v>
      </c>
      <c r="H5" s="204">
        <v>0</v>
      </c>
      <c r="I5" s="204">
        <v>0</v>
      </c>
      <c r="J5" s="204">
        <v>0</v>
      </c>
      <c r="L5" s="74"/>
    </row>
    <row r="6" spans="1:12" ht="30.75" thickBot="1" x14ac:dyDescent="0.3">
      <c r="A6" s="203" t="s">
        <v>9821</v>
      </c>
      <c r="B6" s="204">
        <v>0</v>
      </c>
      <c r="C6" s="204">
        <v>0</v>
      </c>
      <c r="D6" s="204">
        <v>0</v>
      </c>
      <c r="E6" s="206" t="s">
        <v>9818</v>
      </c>
      <c r="F6" s="204">
        <v>0</v>
      </c>
      <c r="G6" s="204">
        <v>0</v>
      </c>
      <c r="H6" s="204">
        <v>0</v>
      </c>
      <c r="I6" s="204">
        <v>0</v>
      </c>
      <c r="J6" s="204">
        <v>0</v>
      </c>
      <c r="L6" s="74"/>
    </row>
    <row r="7" spans="1:12" ht="15.75" thickBot="1" x14ac:dyDescent="0.3">
      <c r="A7" s="203" t="s">
        <v>9822</v>
      </c>
      <c r="B7" s="204">
        <v>0</v>
      </c>
      <c r="C7" s="204">
        <v>0</v>
      </c>
      <c r="D7" s="204">
        <v>0</v>
      </c>
      <c r="E7" s="206" t="s">
        <v>9818</v>
      </c>
      <c r="F7" s="204">
        <v>0</v>
      </c>
      <c r="G7" s="204">
        <v>0</v>
      </c>
      <c r="H7" s="204">
        <v>0</v>
      </c>
      <c r="I7" s="204">
        <v>0</v>
      </c>
      <c r="J7" s="204">
        <v>0</v>
      </c>
      <c r="L7" s="74"/>
    </row>
    <row r="8" spans="1:12" ht="75.75" thickBot="1" x14ac:dyDescent="0.3">
      <c r="A8" s="203" t="s">
        <v>9823</v>
      </c>
      <c r="B8" s="204">
        <v>0</v>
      </c>
      <c r="C8" s="204">
        <v>0</v>
      </c>
      <c r="D8" s="204">
        <v>0</v>
      </c>
      <c r="E8" s="206" t="s">
        <v>9818</v>
      </c>
      <c r="F8" s="204">
        <v>0</v>
      </c>
      <c r="G8" s="204">
        <v>0</v>
      </c>
      <c r="H8" s="204">
        <v>0</v>
      </c>
      <c r="I8" s="204">
        <v>0</v>
      </c>
      <c r="J8" s="204">
        <v>0</v>
      </c>
      <c r="L8" s="74"/>
    </row>
    <row r="9" spans="1:12" ht="60.75" thickBot="1" x14ac:dyDescent="0.3">
      <c r="A9" s="203" t="s">
        <v>9824</v>
      </c>
      <c r="B9" s="204">
        <v>0</v>
      </c>
      <c r="C9" s="204">
        <v>0</v>
      </c>
      <c r="D9" s="204">
        <v>0</v>
      </c>
      <c r="E9" s="206" t="s">
        <v>9818</v>
      </c>
      <c r="F9" s="204">
        <v>0</v>
      </c>
      <c r="G9" s="204">
        <v>0</v>
      </c>
      <c r="H9" s="204">
        <v>0</v>
      </c>
      <c r="I9" s="204">
        <v>0</v>
      </c>
      <c r="J9" s="204">
        <v>0</v>
      </c>
      <c r="L9" s="74"/>
    </row>
    <row r="10" spans="1:12" ht="45.75" thickBot="1" x14ac:dyDescent="0.3">
      <c r="A10" s="203" t="s">
        <v>9825</v>
      </c>
      <c r="B10" s="204">
        <v>0</v>
      </c>
      <c r="C10" s="204">
        <v>0</v>
      </c>
      <c r="D10" s="204">
        <v>0</v>
      </c>
      <c r="E10" s="206" t="s">
        <v>9818</v>
      </c>
      <c r="F10" s="204">
        <v>0</v>
      </c>
      <c r="G10" s="204">
        <v>0</v>
      </c>
      <c r="H10" s="204">
        <v>0</v>
      </c>
      <c r="I10" s="204">
        <v>0</v>
      </c>
      <c r="J10" s="204">
        <v>0</v>
      </c>
      <c r="L10" s="74"/>
    </row>
    <row r="11" spans="1:12" ht="30.75" thickBot="1" x14ac:dyDescent="0.3">
      <c r="A11" s="203" t="s">
        <v>9826</v>
      </c>
      <c r="B11" s="204">
        <v>0</v>
      </c>
      <c r="C11" s="204">
        <v>0</v>
      </c>
      <c r="D11" s="204">
        <v>0</v>
      </c>
      <c r="E11" s="204">
        <v>0</v>
      </c>
      <c r="F11" s="204">
        <v>0</v>
      </c>
      <c r="G11" s="204">
        <v>0</v>
      </c>
      <c r="H11" s="204">
        <v>0</v>
      </c>
      <c r="I11" s="204">
        <v>0</v>
      </c>
      <c r="J11" s="204">
        <v>0</v>
      </c>
      <c r="L11" s="74"/>
    </row>
    <row r="12" spans="1:12" ht="30.75" thickBot="1" x14ac:dyDescent="0.3">
      <c r="A12" s="203" t="s">
        <v>9827</v>
      </c>
      <c r="B12" s="204">
        <v>0</v>
      </c>
      <c r="C12" s="204">
        <v>0</v>
      </c>
      <c r="D12" s="204">
        <v>0</v>
      </c>
      <c r="E12" s="204">
        <v>0</v>
      </c>
      <c r="F12" s="204">
        <v>0</v>
      </c>
      <c r="G12" s="204">
        <v>0</v>
      </c>
      <c r="H12" s="204">
        <v>0</v>
      </c>
      <c r="I12" s="204">
        <v>0</v>
      </c>
      <c r="J12" s="204">
        <v>0</v>
      </c>
      <c r="K12" s="207"/>
    </row>
    <row r="13" spans="1:12" ht="15.75" thickBot="1" x14ac:dyDescent="0.3">
      <c r="A13" s="202" t="s">
        <v>9828</v>
      </c>
      <c r="B13" s="208">
        <f>SUM(B3:B12)</f>
        <v>0</v>
      </c>
      <c r="C13" s="208">
        <f t="shared" ref="C13:H13" si="0">SUM(C3:C12)</f>
        <v>0</v>
      </c>
      <c r="D13" s="208">
        <f t="shared" si="0"/>
        <v>0</v>
      </c>
      <c r="E13" s="208">
        <f>SUM(E3:E12)</f>
        <v>0</v>
      </c>
      <c r="F13" s="208">
        <f t="shared" si="0"/>
        <v>0</v>
      </c>
      <c r="G13" s="208">
        <f t="shared" si="0"/>
        <v>0</v>
      </c>
      <c r="H13" s="208">
        <f t="shared" si="0"/>
        <v>0</v>
      </c>
      <c r="I13" s="208">
        <f>SUM(I3:I12)</f>
        <v>0</v>
      </c>
      <c r="J13" s="209">
        <f>SUM(J3:J12)</f>
        <v>0</v>
      </c>
      <c r="K13" s="210">
        <f>SUM(B13:J13)</f>
        <v>0</v>
      </c>
    </row>
    <row r="14" spans="1:12" ht="15.75" thickBot="1" x14ac:dyDescent="0.3">
      <c r="A14" s="202" t="s">
        <v>9829</v>
      </c>
      <c r="B14" s="211">
        <v>10</v>
      </c>
      <c r="C14" s="211">
        <v>10</v>
      </c>
      <c r="D14" s="211">
        <v>10</v>
      </c>
      <c r="E14" s="211">
        <v>2</v>
      </c>
      <c r="F14" s="211">
        <v>10</v>
      </c>
      <c r="G14" s="211">
        <v>10</v>
      </c>
      <c r="H14" s="211">
        <v>10</v>
      </c>
      <c r="I14" s="211">
        <v>10</v>
      </c>
      <c r="J14" s="212">
        <v>10</v>
      </c>
      <c r="K14" s="213">
        <f>SUM(B14:J14)</f>
        <v>82</v>
      </c>
      <c r="L14" s="22"/>
    </row>
    <row r="15" spans="1:12" ht="15.75" thickBot="1" x14ac:dyDescent="0.3">
      <c r="H15" s="262" t="s">
        <v>9830</v>
      </c>
      <c r="I15" s="263"/>
      <c r="J15" s="263"/>
      <c r="K15" s="214">
        <f>K13/K14</f>
        <v>0</v>
      </c>
    </row>
    <row r="16" spans="1:12" ht="15.75" thickBot="1" x14ac:dyDescent="0.3">
      <c r="H16" s="262" t="s">
        <v>9831</v>
      </c>
      <c r="I16" s="263"/>
      <c r="J16" s="263"/>
      <c r="K16" s="215">
        <v>0</v>
      </c>
    </row>
    <row r="17" spans="8:11" ht="15.75" thickBot="1" x14ac:dyDescent="0.3">
      <c r="H17" s="264" t="s">
        <v>9832</v>
      </c>
      <c r="I17" s="265"/>
      <c r="J17" s="265"/>
      <c r="K17" s="216">
        <f>K15-K16</f>
        <v>0</v>
      </c>
    </row>
  </sheetData>
  <mergeCells count="4">
    <mergeCell ref="B1:J1"/>
    <mergeCell ref="H15:J15"/>
    <mergeCell ref="H16:J16"/>
    <mergeCell ref="H17:J1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E0C4A-8E90-4CEF-B8DD-35E89F0CCDB9}">
  <sheetPr>
    <tabColor rgb="FFFF0000"/>
  </sheetPr>
  <dimension ref="A1"/>
  <sheetViews>
    <sheetView workbookViewId="0">
      <selection activeCell="D15" sqref="D15"/>
    </sheetView>
  </sheetViews>
  <sheetFormatPr defaultRowHeight="15" x14ac:dyDescent="0.25"/>
  <sheetData>
    <row r="1" spans="1:1" x14ac:dyDescent="0.25">
      <c r="A1" t="s">
        <v>9891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ACAFE-E5FB-4DB8-8FEB-C8327A29AE63}">
  <dimension ref="A1:M38"/>
  <sheetViews>
    <sheetView tabSelected="1" workbookViewId="0">
      <selection activeCell="D13" sqref="D13"/>
    </sheetView>
  </sheetViews>
  <sheetFormatPr defaultRowHeight="15" x14ac:dyDescent="0.25"/>
  <cols>
    <col min="1" max="1" width="63.28515625" customWidth="1"/>
    <col min="2" max="7" width="5.7109375" customWidth="1"/>
  </cols>
  <sheetData>
    <row r="1" spans="1:13" x14ac:dyDescent="0.25">
      <c r="A1" t="s">
        <v>9833</v>
      </c>
    </row>
    <row r="2" spans="1:13" x14ac:dyDescent="0.25">
      <c r="A2" s="267" t="s">
        <v>9788</v>
      </c>
      <c r="B2" s="267"/>
      <c r="C2" s="267"/>
      <c r="D2" s="267"/>
      <c r="E2" s="267"/>
      <c r="F2" s="267"/>
      <c r="G2" s="267"/>
      <c r="M2" s="6" t="s">
        <v>9890</v>
      </c>
    </row>
    <row r="3" spans="1:13" x14ac:dyDescent="0.25">
      <c r="A3" s="223" t="s">
        <v>9787</v>
      </c>
    </row>
    <row r="4" spans="1:13" x14ac:dyDescent="0.25">
      <c r="A4" s="73" t="s">
        <v>9858</v>
      </c>
    </row>
    <row r="5" spans="1:13" x14ac:dyDescent="0.25">
      <c r="A5" s="73" t="s">
        <v>9892</v>
      </c>
    </row>
    <row r="6" spans="1:13" x14ac:dyDescent="0.25">
      <c r="A6" s="73" t="s">
        <v>9859</v>
      </c>
    </row>
    <row r="7" spans="1:13" x14ac:dyDescent="0.25">
      <c r="A7" s="73" t="s">
        <v>9860</v>
      </c>
    </row>
    <row r="8" spans="1:13" x14ac:dyDescent="0.25">
      <c r="A8" s="73" t="s">
        <v>9861</v>
      </c>
    </row>
    <row r="9" spans="1:13" x14ac:dyDescent="0.25">
      <c r="A9" s="73" t="s">
        <v>9862</v>
      </c>
    </row>
    <row r="10" spans="1:13" x14ac:dyDescent="0.25">
      <c r="A10" s="73" t="s">
        <v>9863</v>
      </c>
    </row>
    <row r="11" spans="1:13" x14ac:dyDescent="0.25">
      <c r="A11" s="73" t="s">
        <v>9864</v>
      </c>
    </row>
    <row r="12" spans="1:13" x14ac:dyDescent="0.25">
      <c r="A12" s="73" t="s">
        <v>9865</v>
      </c>
    </row>
    <row r="13" spans="1:13" x14ac:dyDescent="0.25">
      <c r="A13" s="73" t="s">
        <v>9866</v>
      </c>
    </row>
    <row r="14" spans="1:13" x14ac:dyDescent="0.25">
      <c r="A14" s="73" t="s">
        <v>9867</v>
      </c>
    </row>
    <row r="15" spans="1:13" x14ac:dyDescent="0.25">
      <c r="A15" s="73"/>
    </row>
    <row r="16" spans="1:13" x14ac:dyDescent="0.25">
      <c r="A16" s="268" t="s">
        <v>50</v>
      </c>
      <c r="B16" s="268"/>
      <c r="C16" s="268"/>
      <c r="D16" s="268"/>
    </row>
    <row r="17" spans="1:7" x14ac:dyDescent="0.25">
      <c r="A17" s="72"/>
      <c r="B17" s="72"/>
      <c r="C17" s="72"/>
      <c r="D17" s="72"/>
    </row>
    <row r="18" spans="1:7" x14ac:dyDescent="0.25">
      <c r="A18" s="266" t="s">
        <v>72</v>
      </c>
      <c r="B18" s="266"/>
      <c r="C18" s="266"/>
      <c r="D18" s="266"/>
      <c r="E18" s="266"/>
      <c r="F18" s="266"/>
    </row>
    <row r="19" spans="1:7" x14ac:dyDescent="0.25">
      <c r="A19" s="266" t="s">
        <v>101</v>
      </c>
      <c r="B19" s="266"/>
      <c r="C19" s="266"/>
      <c r="D19" s="266"/>
      <c r="E19" s="266"/>
      <c r="F19" s="266"/>
      <c r="G19" s="266"/>
    </row>
    <row r="20" spans="1:7" x14ac:dyDescent="0.25">
      <c r="A20" s="266" t="s">
        <v>102</v>
      </c>
      <c r="B20" s="266"/>
      <c r="C20" s="266"/>
      <c r="D20" s="266"/>
      <c r="E20" s="266"/>
      <c r="F20" s="266"/>
      <c r="G20" s="266"/>
    </row>
    <row r="21" spans="1:7" x14ac:dyDescent="0.25">
      <c r="A21" s="73" t="s">
        <v>9789</v>
      </c>
      <c r="B21" s="73"/>
      <c r="C21" s="73"/>
      <c r="D21" s="73"/>
    </row>
    <row r="22" spans="1:7" x14ac:dyDescent="0.25">
      <c r="A22" s="73" t="s">
        <v>9838</v>
      </c>
      <c r="B22" s="73"/>
      <c r="C22" s="73"/>
      <c r="D22" s="73"/>
    </row>
    <row r="23" spans="1:7" x14ac:dyDescent="0.25">
      <c r="A23" s="73" t="s">
        <v>9839</v>
      </c>
      <c r="B23" s="73"/>
      <c r="C23" s="73"/>
      <c r="D23" s="73"/>
    </row>
    <row r="24" spans="1:7" x14ac:dyDescent="0.25">
      <c r="A24" s="73"/>
      <c r="B24" s="73"/>
      <c r="C24" s="73"/>
      <c r="D24" s="73"/>
    </row>
    <row r="25" spans="1:7" x14ac:dyDescent="0.25">
      <c r="A25" s="119" t="s">
        <v>9889</v>
      </c>
      <c r="B25" s="118"/>
      <c r="C25" s="118"/>
      <c r="D25" s="118"/>
      <c r="E25" s="118"/>
    </row>
    <row r="26" spans="1:7" x14ac:dyDescent="0.25">
      <c r="A26" s="266" t="s">
        <v>51</v>
      </c>
      <c r="B26" s="266"/>
    </row>
    <row r="27" spans="1:7" x14ac:dyDescent="0.25">
      <c r="A27" s="266" t="s">
        <v>52</v>
      </c>
      <c r="B27" s="266"/>
    </row>
    <row r="28" spans="1:7" x14ac:dyDescent="0.25">
      <c r="A28" s="242" t="s">
        <v>9888</v>
      </c>
      <c r="B28" s="242"/>
    </row>
    <row r="29" spans="1:7" x14ac:dyDescent="0.25">
      <c r="A29" s="266" t="s">
        <v>53</v>
      </c>
      <c r="B29" s="266"/>
    </row>
    <row r="30" spans="1:7" x14ac:dyDescent="0.25">
      <c r="A30" s="266" t="s">
        <v>54</v>
      </c>
      <c r="B30" s="266"/>
    </row>
    <row r="31" spans="1:7" x14ac:dyDescent="0.25">
      <c r="A31" s="266" t="s">
        <v>55</v>
      </c>
      <c r="B31" s="266"/>
    </row>
    <row r="32" spans="1:7" x14ac:dyDescent="0.25">
      <c r="A32" s="266" t="s">
        <v>56</v>
      </c>
      <c r="B32" s="266"/>
    </row>
    <row r="33" spans="1:4" x14ac:dyDescent="0.25">
      <c r="A33" s="266" t="s">
        <v>57</v>
      </c>
      <c r="B33" s="266"/>
    </row>
    <row r="34" spans="1:4" x14ac:dyDescent="0.25">
      <c r="A34" s="266" t="s">
        <v>58</v>
      </c>
      <c r="B34" s="266"/>
    </row>
    <row r="36" spans="1:4" x14ac:dyDescent="0.25">
      <c r="A36" s="119" t="s">
        <v>148</v>
      </c>
      <c r="B36" s="119"/>
      <c r="C36" s="119"/>
      <c r="D36" s="119"/>
    </row>
    <row r="37" spans="1:4" x14ac:dyDescent="0.25">
      <c r="A37" s="73" t="s">
        <v>149</v>
      </c>
    </row>
    <row r="38" spans="1:4" x14ac:dyDescent="0.25">
      <c r="A38" s="73" t="s">
        <v>150</v>
      </c>
    </row>
  </sheetData>
  <mergeCells count="13">
    <mergeCell ref="A2:G2"/>
    <mergeCell ref="A16:D16"/>
    <mergeCell ref="A18:F18"/>
    <mergeCell ref="A20:G20"/>
    <mergeCell ref="A26:B26"/>
    <mergeCell ref="A27:B27"/>
    <mergeCell ref="A34:B34"/>
    <mergeCell ref="A19:G19"/>
    <mergeCell ref="A29:B29"/>
    <mergeCell ref="A30:B30"/>
    <mergeCell ref="A31:B31"/>
    <mergeCell ref="A32:B32"/>
    <mergeCell ref="A33:B33"/>
  </mergeCells>
  <hyperlinks>
    <hyperlink ref="A26" location="'2 row x 2 col'!A1" display="2 row x 2 column" xr:uid="{3F7CEED7-30DB-4F45-8427-4E7D4D4283A9}"/>
    <hyperlink ref="A27" location="'2 row x 3 col'!A1" display="2 row x 3 column" xr:uid="{4EB3D148-BFAB-4359-81B7-913EE2C4F6AC}"/>
    <hyperlink ref="A29" location="'2 row x 4 col'!A1" display="2 row x 4 column" xr:uid="{C564FF2D-D54F-46F8-AA96-187C80B7AF0E}"/>
    <hyperlink ref="A30" location="'2 row x 6 col'!A1" display="2 row x 6 column" xr:uid="{D0F33427-AD1C-4259-9699-E8854B7C8343}"/>
    <hyperlink ref="A31" location="'2 row x 8 col'!A1" display="2 row x 8 column" xr:uid="{0C3DCC8B-54B5-43C5-ABF9-8FAB98C096D5}"/>
    <hyperlink ref="A32" location="'3 row x 3 col'!A1" display="3 row x 3 column" xr:uid="{2FF74A1A-9562-498C-8074-C01B3CDBB0F4}"/>
    <hyperlink ref="A33" location="'3 row x 4 col'!A1" display="3 row x 4 column" xr:uid="{3FA15967-A13A-48E6-A1CB-6944BF842070}"/>
    <hyperlink ref="A34" location="'3 row x 5 col'!A1" display="3 row x 5 column" xr:uid="{C64A56B4-1645-43A7-9569-DF01853BFCC6}"/>
    <hyperlink ref="A18" location="'1-sample z-Test Mean'!A1" display="One-sample z-Test for Population Mean (Sigma Known)" xr:uid="{CC6DFFDC-C66D-4916-98C4-419AC60D005E}"/>
    <hyperlink ref="A18:D18" location="'1-sample z-Test Mean'!A1" display="One-sample z-Test for Population Mean (Sigma Known)" xr:uid="{E7BDDDF5-74B5-4A88-BAFD-F81661B22C7E}"/>
    <hyperlink ref="A20" location="'2-sample t-Test Mean-RawData'!A1" display="Two-sample t-test for Population Means (Sigmas Unknown)-Data" xr:uid="{B16B84C6-7D13-4B71-AABD-5248BE35FDAC}"/>
    <hyperlink ref="A19" location="'2-sample t-Test Mean-RawData'!A1" display="Two-sample t-test for Population Means (Sigmas Unknown)-Data" xr:uid="{B74D13A8-BE97-4E66-8053-7823839DAD0D}"/>
    <hyperlink ref="A19:G19" location="'2-sample t-Test Mean-Summary'!A1" display="Two-sample t-test for Population Means (Sigmas Unknown)-Summary Data" xr:uid="{4C3B3E4C-9E8E-4BF6-BF55-0EC18A08D115}"/>
    <hyperlink ref="A37" location="'ANOVA #1'!A1" display="AVOVA" xr:uid="{767726E4-4FBA-45A6-86A8-AE324F77BF9F}"/>
    <hyperlink ref="A38" location="'ANOVA-backup'!A1" display="ANOVA Backup" xr:uid="{C78CF4C5-269D-4115-9A4C-618F1D561A96}"/>
    <hyperlink ref="A4" location="'Fast Employee Data copy1'!A1" display="Fast Employee Data" xr:uid="{45060284-EA6B-4CDC-8BBE-B49D8A407F1F}"/>
    <hyperlink ref="A3" location="'Useful Tables'!A1" display="Useful Tables For Setting Up Hypothesis Tests" xr:uid="{D4FBC55B-1559-4F84-B7EA-D75E96EBA9F5}"/>
    <hyperlink ref="A21" location="'2-sample z-test Proportions'!A1" display="Two-sample z-test for Difference Between Proportions" xr:uid="{1396E964-8F57-4612-8BCB-60D51F8A48D7}"/>
    <hyperlink ref="A22" location="'CI Var ='!A1" display="Confidence Interval-Mean Difference-Variances Equal" xr:uid="{29DDA386-A7BE-4E30-A66D-C48CA831E5F6}"/>
    <hyperlink ref="A23" location="'CI Var Not ='!A1" display="Confidence Interval-Mean Difference-Variances Not Equal" xr:uid="{1EA0FF8D-087B-477A-B7C2-D0FC74EDAA86}"/>
    <hyperlink ref="A6" location="'Question 1'!A1" display="Question 1" xr:uid="{776139C7-8B19-4159-AF49-55BDFE8A2250}"/>
    <hyperlink ref="A7" location="'Q 2a'!A1" display="Question 2a" xr:uid="{0978A2B6-6280-4E0D-8530-DA9EE5490F23}"/>
    <hyperlink ref="A8" location="'Q 2b'!A1" display="Question 2b" xr:uid="{15E74645-8E1B-4213-911C-26329E843537}"/>
    <hyperlink ref="A9" location="'Q 2c'!A1" display="Question 2c" xr:uid="{E9794168-A06E-40ED-9571-AB63651083C5}"/>
    <hyperlink ref="A10" location="'Q 3'!A1" display="Question 3" xr:uid="{AC7738F3-43B3-4372-BB54-969180908651}"/>
    <hyperlink ref="A11" location="'Q 4'!A1" display="Question 4" xr:uid="{2A64D7AA-FBEE-4E39-A85B-82BA04E2E979}"/>
    <hyperlink ref="A12" location="'Q5'!A1" display="Question 5" xr:uid="{ABA492BA-92F0-45B1-BCC7-D5C69FB7CC94}"/>
    <hyperlink ref="A13" location="'Q6'!A1" display="Question 6" xr:uid="{F4A724F0-98C2-4C08-BF48-C6DD69AD76C2}"/>
    <hyperlink ref="A14" location="'Q7'!A1" display="Question 7" xr:uid="{5695542C-4B44-4447-8DE3-C759938A5D02}"/>
    <hyperlink ref="A28" location="'Goodness of Fit'!A1" display="Chi-square Goodness of Fit" xr:uid="{DCC2402D-54DD-452B-861F-1D99464966B5}"/>
    <hyperlink ref="A5" location="'Fast Employee Data'!A1" display="Fast Employee Data backup copy" xr:uid="{12F8EECE-46C0-40D1-B2D2-9006344D9A36}"/>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0BB18-059D-4A06-8A14-79FDC0A15A51}">
  <sheetPr>
    <tabColor rgb="FF0070C0"/>
  </sheetPr>
  <dimension ref="A1:Z9229"/>
  <sheetViews>
    <sheetView workbookViewId="0">
      <selection activeCell="E28" sqref="E28"/>
    </sheetView>
  </sheetViews>
  <sheetFormatPr defaultRowHeight="15" x14ac:dyDescent="0.25"/>
  <cols>
    <col min="1" max="1" width="37.7109375" bestFit="1" customWidth="1"/>
    <col min="2" max="2" width="15.140625" customWidth="1"/>
    <col min="4" max="4" width="20.42578125" bestFit="1" customWidth="1"/>
    <col min="5" max="5" width="38.42578125" customWidth="1"/>
    <col min="6" max="6" width="20" bestFit="1" customWidth="1"/>
    <col min="7" max="7" width="54.28515625" bestFit="1" customWidth="1"/>
    <col min="8" max="8" width="14.85546875" bestFit="1" customWidth="1"/>
    <col min="9" max="9" width="10.85546875" bestFit="1" customWidth="1"/>
    <col min="10" max="10" width="13.140625" bestFit="1" customWidth="1"/>
    <col min="11" max="11" width="13.28515625" bestFit="1" customWidth="1"/>
    <col min="13" max="13" width="16.5703125" bestFit="1" customWidth="1"/>
    <col min="17" max="17" width="10.42578125" customWidth="1"/>
  </cols>
  <sheetData>
    <row r="1" spans="1:26" ht="16.5" customHeight="1" x14ac:dyDescent="0.25">
      <c r="A1" s="165" t="s">
        <v>153</v>
      </c>
      <c r="B1" s="165" t="s">
        <v>154</v>
      </c>
      <c r="C1" s="165" t="s">
        <v>155</v>
      </c>
      <c r="D1" s="165" t="s">
        <v>156</v>
      </c>
      <c r="E1" s="165" t="s">
        <v>157</v>
      </c>
      <c r="F1" s="165" t="s">
        <v>158</v>
      </c>
      <c r="G1" s="165" t="s">
        <v>159</v>
      </c>
      <c r="H1" s="165" t="s">
        <v>160</v>
      </c>
      <c r="I1" s="165" t="s">
        <v>161</v>
      </c>
      <c r="J1" s="165" t="s">
        <v>162</v>
      </c>
      <c r="K1" s="165" t="s">
        <v>163</v>
      </c>
      <c r="M1" s="166" t="s">
        <v>152</v>
      </c>
      <c r="O1" t="s">
        <v>164</v>
      </c>
      <c r="Z1" t="s">
        <v>165</v>
      </c>
    </row>
    <row r="2" spans="1:26" x14ac:dyDescent="0.25">
      <c r="A2" t="s">
        <v>166</v>
      </c>
      <c r="B2">
        <v>5521</v>
      </c>
      <c r="C2" t="s">
        <v>167</v>
      </c>
      <c r="D2" s="167">
        <v>69222.179999999993</v>
      </c>
      <c r="E2" t="s">
        <v>168</v>
      </c>
      <c r="F2" t="s">
        <v>169</v>
      </c>
      <c r="G2" t="s">
        <v>170</v>
      </c>
      <c r="H2" s="168">
        <v>31677</v>
      </c>
      <c r="I2" t="s">
        <v>106</v>
      </c>
      <c r="J2" s="169">
        <v>31.030136986301368</v>
      </c>
      <c r="K2">
        <v>7</v>
      </c>
    </row>
    <row r="3" spans="1:26" x14ac:dyDescent="0.25">
      <c r="A3" t="s">
        <v>171</v>
      </c>
      <c r="B3">
        <v>31167</v>
      </c>
      <c r="C3" t="s">
        <v>172</v>
      </c>
      <c r="D3" s="167">
        <v>97392.47</v>
      </c>
      <c r="E3" t="s">
        <v>168</v>
      </c>
      <c r="F3" t="s">
        <v>169</v>
      </c>
      <c r="G3" t="s">
        <v>173</v>
      </c>
      <c r="H3" s="168">
        <v>32398</v>
      </c>
      <c r="I3" t="s">
        <v>103</v>
      </c>
      <c r="J3" s="169">
        <v>29.054794520547944</v>
      </c>
      <c r="K3">
        <v>6</v>
      </c>
    </row>
    <row r="4" spans="1:26" x14ac:dyDescent="0.25">
      <c r="A4" t="s">
        <v>174</v>
      </c>
      <c r="B4">
        <v>27617</v>
      </c>
      <c r="C4" t="s">
        <v>167</v>
      </c>
      <c r="D4" s="167">
        <v>104717.28</v>
      </c>
      <c r="E4" t="s">
        <v>175</v>
      </c>
      <c r="F4" t="s">
        <v>169</v>
      </c>
      <c r="G4" t="s">
        <v>176</v>
      </c>
      <c r="H4" s="168">
        <v>32831</v>
      </c>
      <c r="I4" t="s">
        <v>108</v>
      </c>
      <c r="J4" s="169">
        <v>27.86849315068493</v>
      </c>
      <c r="K4">
        <v>6</v>
      </c>
    </row>
    <row r="5" spans="1:26" x14ac:dyDescent="0.25">
      <c r="A5" t="s">
        <v>177</v>
      </c>
      <c r="B5">
        <v>30359</v>
      </c>
      <c r="C5" t="s">
        <v>172</v>
      </c>
      <c r="D5" s="167">
        <v>52734.57</v>
      </c>
      <c r="E5" t="s">
        <v>168</v>
      </c>
      <c r="F5" t="s">
        <v>169</v>
      </c>
      <c r="G5" t="s">
        <v>178</v>
      </c>
      <c r="H5" s="168">
        <v>41764</v>
      </c>
      <c r="I5" t="s">
        <v>105</v>
      </c>
      <c r="J5" s="169">
        <v>3.3945205479452056</v>
      </c>
      <c r="K5">
        <v>1</v>
      </c>
    </row>
    <row r="6" spans="1:26" x14ac:dyDescent="0.25">
      <c r="A6" t="s">
        <v>179</v>
      </c>
      <c r="B6">
        <v>12348</v>
      </c>
      <c r="C6" t="s">
        <v>172</v>
      </c>
      <c r="D6" s="167">
        <v>93396</v>
      </c>
      <c r="E6" t="s">
        <v>180</v>
      </c>
      <c r="F6" t="s">
        <v>169</v>
      </c>
      <c r="G6" t="s">
        <v>181</v>
      </c>
      <c r="H6" s="168">
        <v>39146</v>
      </c>
      <c r="I6" t="s">
        <v>103</v>
      </c>
      <c r="J6" s="169">
        <v>10.567123287671233</v>
      </c>
      <c r="K6">
        <v>3</v>
      </c>
    </row>
    <row r="7" spans="1:26" x14ac:dyDescent="0.25">
      <c r="A7" t="s">
        <v>182</v>
      </c>
      <c r="B7">
        <v>4982</v>
      </c>
      <c r="C7" t="s">
        <v>172</v>
      </c>
      <c r="D7" s="167">
        <v>70435</v>
      </c>
      <c r="E7" t="s">
        <v>175</v>
      </c>
      <c r="F7" t="s">
        <v>169</v>
      </c>
      <c r="G7" t="s">
        <v>183</v>
      </c>
      <c r="H7" s="168">
        <v>39279</v>
      </c>
      <c r="I7" t="s">
        <v>104</v>
      </c>
      <c r="J7" s="169">
        <v>10.202739726027398</v>
      </c>
      <c r="K7">
        <v>3</v>
      </c>
    </row>
    <row r="8" spans="1:26" x14ac:dyDescent="0.25">
      <c r="A8" t="s">
        <v>184</v>
      </c>
      <c r="B8">
        <v>62430</v>
      </c>
      <c r="C8" t="s">
        <v>167</v>
      </c>
      <c r="D8" s="167">
        <v>60300</v>
      </c>
      <c r="E8" t="s">
        <v>185</v>
      </c>
      <c r="F8" t="s">
        <v>169</v>
      </c>
      <c r="G8" t="s">
        <v>186</v>
      </c>
      <c r="H8" s="168">
        <v>42548</v>
      </c>
      <c r="I8" t="s">
        <v>103</v>
      </c>
      <c r="J8" s="169">
        <v>1.2465753424657535</v>
      </c>
      <c r="K8">
        <v>1</v>
      </c>
    </row>
    <row r="9" spans="1:26" x14ac:dyDescent="0.25">
      <c r="A9" t="s">
        <v>187</v>
      </c>
      <c r="B9">
        <v>10466</v>
      </c>
      <c r="C9" t="s">
        <v>172</v>
      </c>
      <c r="D9" s="167">
        <v>64788.65</v>
      </c>
      <c r="E9" t="s">
        <v>188</v>
      </c>
      <c r="F9" t="s">
        <v>169</v>
      </c>
      <c r="G9" t="s">
        <v>189</v>
      </c>
      <c r="H9" s="168">
        <v>41960</v>
      </c>
      <c r="I9" t="s">
        <v>105</v>
      </c>
      <c r="J9" s="169">
        <v>2.8575342465753426</v>
      </c>
      <c r="K9">
        <v>1</v>
      </c>
    </row>
    <row r="10" spans="1:26" x14ac:dyDescent="0.25">
      <c r="A10" t="s">
        <v>190</v>
      </c>
      <c r="B10">
        <v>75357</v>
      </c>
      <c r="C10" t="s">
        <v>172</v>
      </c>
      <c r="D10" s="167">
        <v>76936</v>
      </c>
      <c r="E10" t="s">
        <v>191</v>
      </c>
      <c r="F10" t="s">
        <v>169</v>
      </c>
      <c r="G10" t="s">
        <v>192</v>
      </c>
      <c r="H10" s="168">
        <v>39762</v>
      </c>
      <c r="I10" t="s">
        <v>107</v>
      </c>
      <c r="J10" s="169">
        <v>8.8794520547945197</v>
      </c>
      <c r="K10">
        <v>2</v>
      </c>
    </row>
    <row r="11" spans="1:26" x14ac:dyDescent="0.25">
      <c r="A11" t="s">
        <v>193</v>
      </c>
      <c r="B11">
        <v>1196</v>
      </c>
      <c r="C11" t="s">
        <v>167</v>
      </c>
      <c r="D11" s="167">
        <v>47670.09</v>
      </c>
      <c r="E11" t="s">
        <v>168</v>
      </c>
      <c r="F11" t="s">
        <v>169</v>
      </c>
      <c r="G11" t="s">
        <v>194</v>
      </c>
      <c r="H11" s="168">
        <v>39118</v>
      </c>
      <c r="I11" t="s">
        <v>103</v>
      </c>
      <c r="J11" s="169">
        <v>10.643835616438356</v>
      </c>
      <c r="K11">
        <v>3</v>
      </c>
      <c r="N11" s="170"/>
    </row>
    <row r="12" spans="1:26" x14ac:dyDescent="0.25">
      <c r="A12" t="s">
        <v>195</v>
      </c>
      <c r="B12">
        <v>50337</v>
      </c>
      <c r="C12" t="s">
        <v>172</v>
      </c>
      <c r="D12" s="167">
        <v>63492.87</v>
      </c>
      <c r="E12" t="s">
        <v>196</v>
      </c>
      <c r="F12" t="s">
        <v>169</v>
      </c>
      <c r="G12" t="s">
        <v>197</v>
      </c>
      <c r="H12" s="168">
        <v>41652</v>
      </c>
      <c r="I12" t="s">
        <v>105</v>
      </c>
      <c r="J12" s="169">
        <v>3.7013698630136984</v>
      </c>
      <c r="K12">
        <v>1</v>
      </c>
      <c r="M12" s="171"/>
    </row>
    <row r="13" spans="1:26" x14ac:dyDescent="0.25">
      <c r="A13" t="s">
        <v>198</v>
      </c>
      <c r="B13">
        <v>36351</v>
      </c>
      <c r="C13" t="s">
        <v>172</v>
      </c>
      <c r="D13" s="167">
        <v>58671.02</v>
      </c>
      <c r="E13" t="s">
        <v>199</v>
      </c>
      <c r="F13" t="s">
        <v>169</v>
      </c>
      <c r="G13" t="s">
        <v>200</v>
      </c>
      <c r="H13" s="168">
        <v>37374</v>
      </c>
      <c r="I13" t="s">
        <v>105</v>
      </c>
      <c r="J13" s="169">
        <v>15.421917808219177</v>
      </c>
      <c r="K13">
        <v>4</v>
      </c>
    </row>
    <row r="14" spans="1:26" x14ac:dyDescent="0.25">
      <c r="A14" t="s">
        <v>201</v>
      </c>
      <c r="B14">
        <v>15064</v>
      </c>
      <c r="C14" t="s">
        <v>167</v>
      </c>
      <c r="D14" s="167">
        <v>152343.20000000001</v>
      </c>
      <c r="E14" t="s">
        <v>188</v>
      </c>
      <c r="F14" t="s">
        <v>202</v>
      </c>
      <c r="G14" t="s">
        <v>203</v>
      </c>
      <c r="H14" s="168">
        <v>37956</v>
      </c>
      <c r="I14" t="s">
        <v>107</v>
      </c>
      <c r="J14" s="169">
        <v>13.827397260273973</v>
      </c>
      <c r="K14">
        <v>3</v>
      </c>
    </row>
    <row r="15" spans="1:26" x14ac:dyDescent="0.25">
      <c r="A15" t="s">
        <v>204</v>
      </c>
      <c r="B15">
        <v>56289</v>
      </c>
      <c r="C15" t="s">
        <v>172</v>
      </c>
      <c r="D15" s="167">
        <v>46626.87</v>
      </c>
      <c r="E15" t="s">
        <v>199</v>
      </c>
      <c r="F15" t="s">
        <v>169</v>
      </c>
      <c r="G15" t="s">
        <v>205</v>
      </c>
      <c r="H15" s="168">
        <v>39509</v>
      </c>
      <c r="I15" t="s">
        <v>107</v>
      </c>
      <c r="J15" s="169">
        <v>9.5726027397260278</v>
      </c>
      <c r="K15">
        <v>2</v>
      </c>
    </row>
    <row r="16" spans="1:26" x14ac:dyDescent="0.25">
      <c r="A16" t="s">
        <v>206</v>
      </c>
      <c r="B16">
        <v>79570</v>
      </c>
      <c r="C16" t="s">
        <v>172</v>
      </c>
      <c r="D16" s="167">
        <v>40631.32</v>
      </c>
      <c r="E16" t="s">
        <v>199</v>
      </c>
      <c r="F16" t="s">
        <v>169</v>
      </c>
      <c r="G16" t="s">
        <v>207</v>
      </c>
      <c r="H16" s="168">
        <v>42352</v>
      </c>
      <c r="I16" t="s">
        <v>106</v>
      </c>
      <c r="J16" s="169">
        <v>1.7835616438356163</v>
      </c>
      <c r="K16">
        <v>1</v>
      </c>
    </row>
    <row r="17" spans="1:11" x14ac:dyDescent="0.25">
      <c r="A17" t="s">
        <v>208</v>
      </c>
      <c r="B17">
        <v>24700</v>
      </c>
      <c r="C17" t="s">
        <v>167</v>
      </c>
      <c r="D17" s="167">
        <v>41220.18</v>
      </c>
      <c r="E17" t="s">
        <v>175</v>
      </c>
      <c r="F17" t="s">
        <v>169</v>
      </c>
      <c r="G17" t="s">
        <v>209</v>
      </c>
      <c r="H17" s="168">
        <v>42422</v>
      </c>
      <c r="I17" t="s">
        <v>104</v>
      </c>
      <c r="J17" s="169">
        <v>1.5917808219178082</v>
      </c>
      <c r="K17">
        <v>1</v>
      </c>
    </row>
    <row r="18" spans="1:11" x14ac:dyDescent="0.25">
      <c r="A18" t="s">
        <v>210</v>
      </c>
      <c r="B18">
        <v>19319</v>
      </c>
      <c r="C18" t="s">
        <v>167</v>
      </c>
      <c r="D18" s="167">
        <v>97190.31</v>
      </c>
      <c r="E18" t="s">
        <v>175</v>
      </c>
      <c r="F18" t="s">
        <v>169</v>
      </c>
      <c r="G18" t="s">
        <v>211</v>
      </c>
      <c r="H18" s="168">
        <v>38894</v>
      </c>
      <c r="I18" t="s">
        <v>103</v>
      </c>
      <c r="J18" s="169">
        <v>11.257534246575343</v>
      </c>
      <c r="K18">
        <v>3</v>
      </c>
    </row>
    <row r="19" spans="1:11" x14ac:dyDescent="0.25">
      <c r="A19" t="s">
        <v>212</v>
      </c>
      <c r="B19">
        <v>39131</v>
      </c>
      <c r="C19" t="s">
        <v>172</v>
      </c>
      <c r="D19" s="167">
        <v>118400</v>
      </c>
      <c r="E19" t="s">
        <v>213</v>
      </c>
      <c r="F19" t="s">
        <v>169</v>
      </c>
      <c r="G19" t="s">
        <v>214</v>
      </c>
      <c r="H19" s="168">
        <v>38418</v>
      </c>
      <c r="I19" t="s">
        <v>105</v>
      </c>
      <c r="J19" s="169">
        <v>12.561643835616438</v>
      </c>
      <c r="K19">
        <v>3</v>
      </c>
    </row>
    <row r="20" spans="1:11" x14ac:dyDescent="0.25">
      <c r="A20" t="s">
        <v>215</v>
      </c>
      <c r="B20">
        <v>94976</v>
      </c>
      <c r="C20" t="s">
        <v>167</v>
      </c>
      <c r="D20" s="167">
        <v>55139.66</v>
      </c>
      <c r="E20" t="s">
        <v>216</v>
      </c>
      <c r="F20" t="s">
        <v>169</v>
      </c>
      <c r="G20" t="s">
        <v>217</v>
      </c>
      <c r="H20" s="168">
        <v>36551</v>
      </c>
      <c r="I20" t="s">
        <v>104</v>
      </c>
      <c r="J20" s="169">
        <v>17.676712328767124</v>
      </c>
      <c r="K20">
        <v>4</v>
      </c>
    </row>
    <row r="21" spans="1:11" x14ac:dyDescent="0.25">
      <c r="A21" t="s">
        <v>218</v>
      </c>
      <c r="B21">
        <v>19561</v>
      </c>
      <c r="C21" t="s">
        <v>172</v>
      </c>
      <c r="D21" s="167">
        <v>18881.740000000002</v>
      </c>
      <c r="E21" t="s">
        <v>216</v>
      </c>
      <c r="F21" t="s">
        <v>202</v>
      </c>
      <c r="G21" t="s">
        <v>217</v>
      </c>
      <c r="H21" s="168">
        <v>40504</v>
      </c>
      <c r="I21" t="s">
        <v>103</v>
      </c>
      <c r="J21" s="169">
        <v>6.8465753424657532</v>
      </c>
      <c r="K21">
        <v>2</v>
      </c>
    </row>
    <row r="22" spans="1:11" x14ac:dyDescent="0.25">
      <c r="A22" t="s">
        <v>219</v>
      </c>
      <c r="B22">
        <v>57204</v>
      </c>
      <c r="C22" t="s">
        <v>167</v>
      </c>
      <c r="D22" s="167">
        <v>42053.83</v>
      </c>
      <c r="E22" t="s">
        <v>199</v>
      </c>
      <c r="F22" t="s">
        <v>169</v>
      </c>
      <c r="G22" t="s">
        <v>220</v>
      </c>
      <c r="H22" s="168">
        <v>41820</v>
      </c>
      <c r="I22" t="s">
        <v>106</v>
      </c>
      <c r="J22" s="169">
        <v>3.2410958904109588</v>
      </c>
      <c r="K22">
        <v>1</v>
      </c>
    </row>
    <row r="23" spans="1:11" x14ac:dyDescent="0.25">
      <c r="A23" t="s">
        <v>221</v>
      </c>
      <c r="B23">
        <v>25710</v>
      </c>
      <c r="C23" t="s">
        <v>167</v>
      </c>
      <c r="D23" s="167">
        <v>21766.2</v>
      </c>
      <c r="E23" t="s">
        <v>196</v>
      </c>
      <c r="F23" t="s">
        <v>202</v>
      </c>
      <c r="G23" t="s">
        <v>222</v>
      </c>
      <c r="H23" s="168">
        <v>38054</v>
      </c>
      <c r="I23" t="s">
        <v>103</v>
      </c>
      <c r="J23" s="169">
        <v>13.558904109589042</v>
      </c>
      <c r="K23">
        <v>3</v>
      </c>
    </row>
    <row r="24" spans="1:11" x14ac:dyDescent="0.25">
      <c r="A24" t="s">
        <v>223</v>
      </c>
      <c r="B24">
        <v>91158</v>
      </c>
      <c r="C24" t="s">
        <v>167</v>
      </c>
      <c r="D24" s="167">
        <v>17269</v>
      </c>
      <c r="E24" t="s">
        <v>188</v>
      </c>
      <c r="F24" t="s">
        <v>202</v>
      </c>
      <c r="G24" t="s">
        <v>224</v>
      </c>
      <c r="H24" s="168">
        <v>40302</v>
      </c>
      <c r="I24" t="s">
        <v>105</v>
      </c>
      <c r="J24" s="169">
        <v>7.4</v>
      </c>
      <c r="K24">
        <v>2</v>
      </c>
    </row>
    <row r="25" spans="1:11" x14ac:dyDescent="0.25">
      <c r="A25" t="s">
        <v>225</v>
      </c>
      <c r="B25">
        <v>88837</v>
      </c>
      <c r="D25" s="167">
        <v>58000</v>
      </c>
      <c r="E25" t="s">
        <v>188</v>
      </c>
      <c r="F25" t="s">
        <v>169</v>
      </c>
      <c r="G25" t="s">
        <v>226</v>
      </c>
      <c r="H25" s="168">
        <v>42731</v>
      </c>
      <c r="I25" t="s">
        <v>104</v>
      </c>
      <c r="J25" s="169">
        <v>0.74520547945205484</v>
      </c>
      <c r="K25">
        <v>1</v>
      </c>
    </row>
    <row r="26" spans="1:11" x14ac:dyDescent="0.25">
      <c r="A26" t="s">
        <v>227</v>
      </c>
      <c r="B26">
        <v>54338</v>
      </c>
      <c r="C26" t="s">
        <v>172</v>
      </c>
      <c r="D26" s="167">
        <v>65699.03</v>
      </c>
      <c r="E26" t="s">
        <v>196</v>
      </c>
      <c r="F26" t="s">
        <v>169</v>
      </c>
      <c r="G26" t="s">
        <v>228</v>
      </c>
      <c r="H26" s="168">
        <v>39188</v>
      </c>
      <c r="I26" t="s">
        <v>104</v>
      </c>
      <c r="J26" s="169">
        <v>10.452054794520548</v>
      </c>
      <c r="K26">
        <v>3</v>
      </c>
    </row>
    <row r="27" spans="1:11" x14ac:dyDescent="0.25">
      <c r="A27" t="s">
        <v>229</v>
      </c>
      <c r="B27">
        <v>8927</v>
      </c>
      <c r="C27" t="s">
        <v>172</v>
      </c>
      <c r="D27" s="167">
        <v>156516.65</v>
      </c>
      <c r="E27" t="s">
        <v>230</v>
      </c>
      <c r="F27" t="s">
        <v>169</v>
      </c>
      <c r="G27" t="s">
        <v>231</v>
      </c>
      <c r="H27" s="168">
        <v>38698</v>
      </c>
      <c r="I27" t="s">
        <v>103</v>
      </c>
      <c r="J27" s="169">
        <v>11.794520547945206</v>
      </c>
      <c r="K27">
        <v>3</v>
      </c>
    </row>
    <row r="28" spans="1:11" x14ac:dyDescent="0.25">
      <c r="A28" t="s">
        <v>232</v>
      </c>
      <c r="B28">
        <v>40938</v>
      </c>
      <c r="C28" t="s">
        <v>172</v>
      </c>
      <c r="D28" s="167">
        <v>27805.439999999999</v>
      </c>
      <c r="E28" t="s">
        <v>233</v>
      </c>
      <c r="F28" t="s">
        <v>202</v>
      </c>
      <c r="G28" t="s">
        <v>234</v>
      </c>
      <c r="H28" s="168">
        <v>42457</v>
      </c>
      <c r="I28" t="s">
        <v>107</v>
      </c>
      <c r="J28" s="169">
        <v>1.4958904109589042</v>
      </c>
      <c r="K28">
        <v>1</v>
      </c>
    </row>
    <row r="29" spans="1:11" x14ac:dyDescent="0.25">
      <c r="A29" t="s">
        <v>235</v>
      </c>
      <c r="B29">
        <v>27131</v>
      </c>
      <c r="C29" t="s">
        <v>172</v>
      </c>
      <c r="D29" s="167">
        <v>62836.91</v>
      </c>
      <c r="E29" t="s">
        <v>199</v>
      </c>
      <c r="F29" t="s">
        <v>169</v>
      </c>
      <c r="G29" t="s">
        <v>200</v>
      </c>
      <c r="H29" s="168">
        <v>36590</v>
      </c>
      <c r="I29" t="s">
        <v>107</v>
      </c>
      <c r="J29" s="169">
        <v>17.56986301369863</v>
      </c>
      <c r="K29">
        <v>4</v>
      </c>
    </row>
    <row r="30" spans="1:11" x14ac:dyDescent="0.25">
      <c r="A30" t="s">
        <v>236</v>
      </c>
      <c r="B30">
        <v>11080</v>
      </c>
      <c r="C30" t="s">
        <v>172</v>
      </c>
      <c r="D30" s="167">
        <v>53148.66</v>
      </c>
      <c r="E30" t="s">
        <v>168</v>
      </c>
      <c r="F30" t="s">
        <v>169</v>
      </c>
      <c r="G30" t="s">
        <v>237</v>
      </c>
      <c r="H30" s="168">
        <v>41932</v>
      </c>
      <c r="I30" t="s">
        <v>105</v>
      </c>
      <c r="J30" s="169">
        <v>2.9342465753424656</v>
      </c>
      <c r="K30">
        <v>1</v>
      </c>
    </row>
    <row r="31" spans="1:11" x14ac:dyDescent="0.25">
      <c r="A31" t="s">
        <v>238</v>
      </c>
      <c r="B31">
        <v>89140</v>
      </c>
      <c r="C31" t="s">
        <v>167</v>
      </c>
      <c r="D31" s="167">
        <v>87758.24</v>
      </c>
      <c r="E31" t="s">
        <v>239</v>
      </c>
      <c r="F31" t="s">
        <v>169</v>
      </c>
      <c r="G31" t="s">
        <v>240</v>
      </c>
      <c r="H31" s="168">
        <v>39077</v>
      </c>
      <c r="I31" t="s">
        <v>106</v>
      </c>
      <c r="J31" s="169">
        <v>10.756164383561643</v>
      </c>
      <c r="K31">
        <v>3</v>
      </c>
    </row>
    <row r="32" spans="1:11" x14ac:dyDescent="0.25">
      <c r="A32" t="s">
        <v>241</v>
      </c>
      <c r="B32">
        <v>91949</v>
      </c>
      <c r="C32" t="s">
        <v>172</v>
      </c>
      <c r="D32" s="167">
        <v>38953.379999999997</v>
      </c>
      <c r="E32" t="s">
        <v>233</v>
      </c>
      <c r="F32" t="s">
        <v>169</v>
      </c>
      <c r="G32" t="s">
        <v>242</v>
      </c>
      <c r="H32" s="168">
        <v>39365</v>
      </c>
      <c r="I32" t="s">
        <v>107</v>
      </c>
      <c r="J32" s="169">
        <v>9.9671232876712335</v>
      </c>
      <c r="K32">
        <v>3</v>
      </c>
    </row>
    <row r="33" spans="1:11" x14ac:dyDescent="0.25">
      <c r="A33" t="s">
        <v>243</v>
      </c>
      <c r="B33">
        <v>72343</v>
      </c>
      <c r="C33" t="s">
        <v>167</v>
      </c>
      <c r="D33" s="167">
        <v>97912</v>
      </c>
      <c r="E33" t="s">
        <v>188</v>
      </c>
      <c r="F33" t="s">
        <v>169</v>
      </c>
      <c r="G33" t="s">
        <v>244</v>
      </c>
      <c r="H33" s="168">
        <v>32889</v>
      </c>
      <c r="I33" t="s">
        <v>108</v>
      </c>
      <c r="J33" s="169">
        <v>27.709589041095889</v>
      </c>
      <c r="K33">
        <v>6</v>
      </c>
    </row>
    <row r="34" spans="1:11" x14ac:dyDescent="0.25">
      <c r="A34" t="s">
        <v>245</v>
      </c>
      <c r="B34">
        <v>12513</v>
      </c>
      <c r="C34" t="s">
        <v>167</v>
      </c>
      <c r="D34" s="167">
        <v>16049</v>
      </c>
      <c r="E34" t="s">
        <v>168</v>
      </c>
      <c r="F34" t="s">
        <v>202</v>
      </c>
      <c r="G34" t="s">
        <v>246</v>
      </c>
      <c r="H34" s="168">
        <v>42050</v>
      </c>
      <c r="I34" t="s">
        <v>104</v>
      </c>
      <c r="J34" s="169">
        <v>2.6109589041095891</v>
      </c>
      <c r="K34">
        <v>1</v>
      </c>
    </row>
    <row r="35" spans="1:11" x14ac:dyDescent="0.25">
      <c r="A35" t="s">
        <v>247</v>
      </c>
      <c r="B35">
        <v>80908</v>
      </c>
      <c r="C35" t="s">
        <v>172</v>
      </c>
      <c r="D35" s="167">
        <v>28772.07</v>
      </c>
      <c r="E35" t="s">
        <v>233</v>
      </c>
      <c r="F35" t="s">
        <v>202</v>
      </c>
      <c r="G35" t="s">
        <v>234</v>
      </c>
      <c r="H35" s="168">
        <v>42170</v>
      </c>
      <c r="I35" t="s">
        <v>104</v>
      </c>
      <c r="J35" s="169">
        <v>2.2821917808219179</v>
      </c>
      <c r="K35">
        <v>1</v>
      </c>
    </row>
    <row r="36" spans="1:11" x14ac:dyDescent="0.25">
      <c r="A36" t="s">
        <v>248</v>
      </c>
      <c r="B36">
        <v>15161</v>
      </c>
      <c r="C36" t="s">
        <v>167</v>
      </c>
      <c r="D36" s="167">
        <v>40000</v>
      </c>
      <c r="E36" t="s">
        <v>196</v>
      </c>
      <c r="F36" t="s">
        <v>169</v>
      </c>
      <c r="G36" t="s">
        <v>249</v>
      </c>
      <c r="H36" s="168">
        <v>42619</v>
      </c>
      <c r="I36" t="s">
        <v>103</v>
      </c>
      <c r="J36" s="169">
        <v>1.0520547945205478</v>
      </c>
      <c r="K36">
        <v>1</v>
      </c>
    </row>
    <row r="37" spans="1:11" x14ac:dyDescent="0.25">
      <c r="A37" t="s">
        <v>250</v>
      </c>
      <c r="B37">
        <v>15929</v>
      </c>
      <c r="C37" t="s">
        <v>172</v>
      </c>
      <c r="D37" s="167">
        <v>86588</v>
      </c>
      <c r="E37" t="s">
        <v>175</v>
      </c>
      <c r="F37" t="s">
        <v>169</v>
      </c>
      <c r="G37" t="s">
        <v>183</v>
      </c>
      <c r="H37" s="168">
        <v>37823</v>
      </c>
      <c r="I37" t="s">
        <v>103</v>
      </c>
      <c r="J37" s="169">
        <v>14.191780821917808</v>
      </c>
      <c r="K37">
        <v>3</v>
      </c>
    </row>
    <row r="38" spans="1:11" x14ac:dyDescent="0.25">
      <c r="A38" t="s">
        <v>251</v>
      </c>
      <c r="B38">
        <v>91569</v>
      </c>
      <c r="C38" t="s">
        <v>172</v>
      </c>
      <c r="D38" s="167">
        <v>45048.5</v>
      </c>
      <c r="E38" t="s">
        <v>199</v>
      </c>
      <c r="F38" t="s">
        <v>169</v>
      </c>
      <c r="G38" t="s">
        <v>205</v>
      </c>
      <c r="H38" s="168">
        <v>41106</v>
      </c>
      <c r="I38" t="s">
        <v>103</v>
      </c>
      <c r="J38" s="169">
        <v>5.1972602739726028</v>
      </c>
      <c r="K38">
        <v>2</v>
      </c>
    </row>
    <row r="39" spans="1:11" x14ac:dyDescent="0.25">
      <c r="A39" t="s">
        <v>252</v>
      </c>
      <c r="B39">
        <v>6996</v>
      </c>
      <c r="C39" t="s">
        <v>172</v>
      </c>
      <c r="D39" s="167">
        <v>176837</v>
      </c>
      <c r="E39" t="s">
        <v>253</v>
      </c>
      <c r="F39" t="s">
        <v>169</v>
      </c>
      <c r="G39" t="s">
        <v>254</v>
      </c>
      <c r="H39" s="168">
        <v>39160</v>
      </c>
      <c r="I39" t="s">
        <v>103</v>
      </c>
      <c r="J39" s="169">
        <v>10.528767123287672</v>
      </c>
      <c r="K39">
        <v>3</v>
      </c>
    </row>
    <row r="40" spans="1:11" x14ac:dyDescent="0.25">
      <c r="A40" t="s">
        <v>255</v>
      </c>
      <c r="B40">
        <v>43768</v>
      </c>
      <c r="C40" t="s">
        <v>172</v>
      </c>
      <c r="D40" s="167">
        <v>73801</v>
      </c>
      <c r="E40" t="s">
        <v>213</v>
      </c>
      <c r="F40" t="s">
        <v>169</v>
      </c>
      <c r="G40" t="s">
        <v>256</v>
      </c>
      <c r="H40" s="168">
        <v>41554</v>
      </c>
      <c r="I40" t="s">
        <v>106</v>
      </c>
      <c r="J40" s="169">
        <v>3.9698630136986299</v>
      </c>
      <c r="K40">
        <v>1</v>
      </c>
    </row>
    <row r="41" spans="1:11" x14ac:dyDescent="0.25">
      <c r="A41" t="s">
        <v>257</v>
      </c>
      <c r="B41">
        <v>98456</v>
      </c>
      <c r="C41" t="s">
        <v>172</v>
      </c>
      <c r="D41" s="167">
        <v>80980.210000000006</v>
      </c>
      <c r="E41" t="s">
        <v>233</v>
      </c>
      <c r="F41" t="s">
        <v>169</v>
      </c>
      <c r="G41" t="s">
        <v>258</v>
      </c>
      <c r="H41" s="168">
        <v>39762</v>
      </c>
      <c r="I41" t="s">
        <v>107</v>
      </c>
      <c r="J41" s="169">
        <v>8.8794520547945197</v>
      </c>
      <c r="K41">
        <v>2</v>
      </c>
    </row>
    <row r="42" spans="1:11" x14ac:dyDescent="0.25">
      <c r="A42" t="s">
        <v>259</v>
      </c>
      <c r="B42">
        <v>12336</v>
      </c>
      <c r="C42" t="s">
        <v>172</v>
      </c>
      <c r="D42" s="167">
        <v>64141</v>
      </c>
      <c r="E42" t="s">
        <v>199</v>
      </c>
      <c r="F42" t="s">
        <v>169</v>
      </c>
      <c r="G42" t="s">
        <v>200</v>
      </c>
      <c r="H42" s="168">
        <v>36198</v>
      </c>
      <c r="I42" t="s">
        <v>106</v>
      </c>
      <c r="J42" s="169">
        <v>18.643835616438356</v>
      </c>
      <c r="K42">
        <v>4</v>
      </c>
    </row>
    <row r="43" spans="1:11" x14ac:dyDescent="0.25">
      <c r="A43" t="s">
        <v>260</v>
      </c>
      <c r="B43">
        <v>79038</v>
      </c>
      <c r="C43" t="s">
        <v>167</v>
      </c>
      <c r="D43" s="167">
        <v>70671.77</v>
      </c>
      <c r="E43" t="s">
        <v>168</v>
      </c>
      <c r="F43" t="s">
        <v>169</v>
      </c>
      <c r="G43" t="s">
        <v>261</v>
      </c>
      <c r="H43" s="168">
        <v>39776</v>
      </c>
      <c r="I43" t="s">
        <v>107</v>
      </c>
      <c r="J43" s="169">
        <v>8.8410958904109584</v>
      </c>
      <c r="K43">
        <v>2</v>
      </c>
    </row>
    <row r="44" spans="1:11" x14ac:dyDescent="0.25">
      <c r="A44" t="s">
        <v>262</v>
      </c>
      <c r="B44">
        <v>71248</v>
      </c>
      <c r="C44" t="s">
        <v>172</v>
      </c>
      <c r="D44" s="167">
        <v>88661.440000000002</v>
      </c>
      <c r="E44" t="s">
        <v>191</v>
      </c>
      <c r="F44" t="s">
        <v>169</v>
      </c>
      <c r="G44" t="s">
        <v>192</v>
      </c>
      <c r="H44" s="168">
        <v>34232</v>
      </c>
      <c r="I44" t="s">
        <v>103</v>
      </c>
      <c r="J44" s="169">
        <v>24.030136986301368</v>
      </c>
      <c r="K44">
        <v>5</v>
      </c>
    </row>
    <row r="45" spans="1:11" x14ac:dyDescent="0.25">
      <c r="A45" t="s">
        <v>263</v>
      </c>
      <c r="B45">
        <v>3092</v>
      </c>
      <c r="C45" t="s">
        <v>172</v>
      </c>
      <c r="D45" s="167">
        <v>58867.29</v>
      </c>
      <c r="E45" t="s">
        <v>196</v>
      </c>
      <c r="F45" t="s">
        <v>169</v>
      </c>
      <c r="G45" t="s">
        <v>170</v>
      </c>
      <c r="H45" s="168">
        <v>35415</v>
      </c>
      <c r="I45" t="s">
        <v>106</v>
      </c>
      <c r="J45" s="169">
        <v>20.789041095890411</v>
      </c>
      <c r="K45">
        <v>5</v>
      </c>
    </row>
    <row r="46" spans="1:11" x14ac:dyDescent="0.25">
      <c r="A46" t="s">
        <v>264</v>
      </c>
      <c r="B46">
        <v>59289</v>
      </c>
      <c r="C46" t="s">
        <v>172</v>
      </c>
      <c r="D46" s="167">
        <v>85405</v>
      </c>
      <c r="E46" t="s">
        <v>168</v>
      </c>
      <c r="F46" t="s">
        <v>169</v>
      </c>
      <c r="G46" t="s">
        <v>265</v>
      </c>
      <c r="H46" s="168">
        <v>35702</v>
      </c>
      <c r="I46" t="s">
        <v>103</v>
      </c>
      <c r="J46" s="169">
        <v>20.002739726027396</v>
      </c>
      <c r="K46">
        <v>5</v>
      </c>
    </row>
    <row r="47" spans="1:11" x14ac:dyDescent="0.25">
      <c r="A47" t="s">
        <v>266</v>
      </c>
      <c r="B47">
        <v>4801</v>
      </c>
      <c r="C47" t="s">
        <v>167</v>
      </c>
      <c r="D47" s="167">
        <v>40631.32</v>
      </c>
      <c r="E47" t="s">
        <v>199</v>
      </c>
      <c r="F47" t="s">
        <v>169</v>
      </c>
      <c r="G47" t="s">
        <v>200</v>
      </c>
      <c r="H47" s="168">
        <v>42275</v>
      </c>
      <c r="I47" t="s">
        <v>108</v>
      </c>
      <c r="J47" s="169">
        <v>1.9945205479452055</v>
      </c>
      <c r="K47">
        <v>1</v>
      </c>
    </row>
    <row r="48" spans="1:11" x14ac:dyDescent="0.25">
      <c r="A48" t="s">
        <v>267</v>
      </c>
      <c r="B48">
        <v>73439</v>
      </c>
      <c r="C48" t="s">
        <v>167</v>
      </c>
      <c r="D48" s="167">
        <v>86673.48</v>
      </c>
      <c r="E48" t="s">
        <v>268</v>
      </c>
      <c r="F48" t="s">
        <v>169</v>
      </c>
      <c r="G48" t="s">
        <v>189</v>
      </c>
      <c r="H48" s="168">
        <v>32145</v>
      </c>
      <c r="I48" t="s">
        <v>107</v>
      </c>
      <c r="J48" s="169">
        <v>29.747945205479454</v>
      </c>
      <c r="K48">
        <v>6</v>
      </c>
    </row>
    <row r="49" spans="1:11" x14ac:dyDescent="0.25">
      <c r="A49" t="s">
        <v>269</v>
      </c>
      <c r="B49">
        <v>17225</v>
      </c>
      <c r="C49" t="s">
        <v>167</v>
      </c>
      <c r="D49" s="167">
        <v>93396</v>
      </c>
      <c r="E49" t="s">
        <v>270</v>
      </c>
      <c r="F49" t="s">
        <v>169</v>
      </c>
      <c r="G49" t="s">
        <v>271</v>
      </c>
      <c r="H49" s="168">
        <v>35282</v>
      </c>
      <c r="I49" t="s">
        <v>107</v>
      </c>
      <c r="J49" s="169">
        <v>21.153424657534245</v>
      </c>
      <c r="K49">
        <v>5</v>
      </c>
    </row>
    <row r="50" spans="1:11" x14ac:dyDescent="0.25">
      <c r="A50" t="s">
        <v>272</v>
      </c>
      <c r="B50">
        <v>98315</v>
      </c>
      <c r="C50" t="s">
        <v>167</v>
      </c>
      <c r="D50" s="167">
        <v>72445.289999999994</v>
      </c>
      <c r="E50" t="s">
        <v>188</v>
      </c>
      <c r="F50" t="s">
        <v>169</v>
      </c>
      <c r="G50" t="s">
        <v>273</v>
      </c>
      <c r="H50" s="168">
        <v>33819</v>
      </c>
      <c r="I50" t="s">
        <v>105</v>
      </c>
      <c r="J50" s="169">
        <v>25.161643835616438</v>
      </c>
      <c r="K50">
        <v>6</v>
      </c>
    </row>
    <row r="51" spans="1:11" x14ac:dyDescent="0.25">
      <c r="A51" t="s">
        <v>274</v>
      </c>
      <c r="B51">
        <v>58960</v>
      </c>
      <c r="C51" t="s">
        <v>172</v>
      </c>
      <c r="D51" s="167">
        <v>123803.77</v>
      </c>
      <c r="E51" t="s">
        <v>213</v>
      </c>
      <c r="F51" t="s">
        <v>169</v>
      </c>
      <c r="G51" t="s">
        <v>275</v>
      </c>
      <c r="H51" s="168">
        <v>41106</v>
      </c>
      <c r="I51" t="s">
        <v>103</v>
      </c>
      <c r="J51" s="169">
        <v>5.1972602739726028</v>
      </c>
      <c r="K51">
        <v>2</v>
      </c>
    </row>
    <row r="52" spans="1:11" x14ac:dyDescent="0.25">
      <c r="A52" t="s">
        <v>276</v>
      </c>
      <c r="B52">
        <v>75333</v>
      </c>
      <c r="C52" t="s">
        <v>167</v>
      </c>
      <c r="D52" s="167">
        <v>67384</v>
      </c>
      <c r="E52" t="s">
        <v>168</v>
      </c>
      <c r="F52" t="s">
        <v>169</v>
      </c>
      <c r="G52" t="s">
        <v>265</v>
      </c>
      <c r="H52" s="168">
        <v>38684</v>
      </c>
      <c r="I52" t="s">
        <v>105</v>
      </c>
      <c r="J52" s="169">
        <v>11.832876712328767</v>
      </c>
      <c r="K52">
        <v>3</v>
      </c>
    </row>
    <row r="53" spans="1:11" x14ac:dyDescent="0.25">
      <c r="A53" t="s">
        <v>277</v>
      </c>
      <c r="B53">
        <v>91759</v>
      </c>
      <c r="C53" t="s">
        <v>167</v>
      </c>
      <c r="D53" s="167">
        <v>29779.06</v>
      </c>
      <c r="E53" t="s">
        <v>233</v>
      </c>
      <c r="F53" t="s">
        <v>202</v>
      </c>
      <c r="G53" t="s">
        <v>234</v>
      </c>
      <c r="H53" s="168">
        <v>41222</v>
      </c>
      <c r="I53" t="s">
        <v>105</v>
      </c>
      <c r="J53" s="169">
        <v>4.8794520547945206</v>
      </c>
      <c r="K53">
        <v>1</v>
      </c>
    </row>
    <row r="54" spans="1:11" x14ac:dyDescent="0.25">
      <c r="A54" t="s">
        <v>278</v>
      </c>
      <c r="B54">
        <v>96481</v>
      </c>
      <c r="C54" t="s">
        <v>172</v>
      </c>
      <c r="D54" s="167">
        <v>46626.080000000002</v>
      </c>
      <c r="E54" t="s">
        <v>199</v>
      </c>
      <c r="F54" t="s">
        <v>169</v>
      </c>
      <c r="G54" t="s">
        <v>205</v>
      </c>
      <c r="H54" s="168">
        <v>39509</v>
      </c>
      <c r="I54" t="s">
        <v>107</v>
      </c>
      <c r="J54" s="169">
        <v>9.5726027397260278</v>
      </c>
      <c r="K54">
        <v>2</v>
      </c>
    </row>
    <row r="55" spans="1:11" x14ac:dyDescent="0.25">
      <c r="A55" t="s">
        <v>279</v>
      </c>
      <c r="B55">
        <v>34395</v>
      </c>
      <c r="C55" t="s">
        <v>172</v>
      </c>
      <c r="D55" s="167">
        <v>42053.83</v>
      </c>
      <c r="E55" t="s">
        <v>199</v>
      </c>
      <c r="F55" t="s">
        <v>169</v>
      </c>
      <c r="G55" t="s">
        <v>220</v>
      </c>
      <c r="H55" s="168">
        <v>41786</v>
      </c>
      <c r="I55" t="s">
        <v>103</v>
      </c>
      <c r="J55" s="169">
        <v>3.3342465753424659</v>
      </c>
      <c r="K55">
        <v>1</v>
      </c>
    </row>
    <row r="56" spans="1:11" x14ac:dyDescent="0.25">
      <c r="A56" t="s">
        <v>280</v>
      </c>
      <c r="B56">
        <v>39674</v>
      </c>
      <c r="C56" t="s">
        <v>172</v>
      </c>
      <c r="D56" s="167">
        <v>29779.09</v>
      </c>
      <c r="E56" t="s">
        <v>233</v>
      </c>
      <c r="F56" t="s">
        <v>202</v>
      </c>
      <c r="G56" t="s">
        <v>234</v>
      </c>
      <c r="H56" s="168">
        <v>41974</v>
      </c>
      <c r="I56" t="s">
        <v>106</v>
      </c>
      <c r="J56" s="169">
        <v>2.8191780821917809</v>
      </c>
      <c r="K56">
        <v>1</v>
      </c>
    </row>
    <row r="57" spans="1:11" x14ac:dyDescent="0.25">
      <c r="A57" t="s">
        <v>281</v>
      </c>
      <c r="B57">
        <v>4879</v>
      </c>
      <c r="C57" t="s">
        <v>167</v>
      </c>
      <c r="D57" s="167">
        <v>54272.21</v>
      </c>
      <c r="E57" t="s">
        <v>188</v>
      </c>
      <c r="F57" t="s">
        <v>169</v>
      </c>
      <c r="G57" t="s">
        <v>282</v>
      </c>
      <c r="H57" s="168">
        <v>39216</v>
      </c>
      <c r="I57" t="s">
        <v>106</v>
      </c>
      <c r="J57" s="169">
        <v>10.375342465753425</v>
      </c>
      <c r="K57">
        <v>3</v>
      </c>
    </row>
    <row r="58" spans="1:11" x14ac:dyDescent="0.25">
      <c r="A58" t="s">
        <v>283</v>
      </c>
      <c r="B58">
        <v>96588</v>
      </c>
      <c r="C58" t="s">
        <v>167</v>
      </c>
      <c r="D58" s="167">
        <v>94373.24</v>
      </c>
      <c r="E58" t="s">
        <v>188</v>
      </c>
      <c r="F58" t="s">
        <v>169</v>
      </c>
      <c r="G58" t="s">
        <v>284</v>
      </c>
      <c r="H58" s="168">
        <v>39342</v>
      </c>
      <c r="I58" t="s">
        <v>105</v>
      </c>
      <c r="J58" s="169">
        <v>10.03013698630137</v>
      </c>
      <c r="K58">
        <v>3</v>
      </c>
    </row>
    <row r="59" spans="1:11" x14ac:dyDescent="0.25">
      <c r="A59" t="s">
        <v>285</v>
      </c>
      <c r="B59">
        <v>88367</v>
      </c>
      <c r="C59" t="s">
        <v>167</v>
      </c>
      <c r="D59" s="167">
        <v>29779.06</v>
      </c>
      <c r="E59" t="s">
        <v>233</v>
      </c>
      <c r="F59" t="s">
        <v>202</v>
      </c>
      <c r="G59" t="s">
        <v>234</v>
      </c>
      <c r="H59" s="168">
        <v>41483</v>
      </c>
      <c r="I59" t="s">
        <v>103</v>
      </c>
      <c r="J59" s="169">
        <v>4.1643835616438354</v>
      </c>
      <c r="K59">
        <v>1</v>
      </c>
    </row>
    <row r="60" spans="1:11" x14ac:dyDescent="0.25">
      <c r="A60" t="s">
        <v>286</v>
      </c>
      <c r="B60">
        <v>84319</v>
      </c>
      <c r="C60" t="s">
        <v>172</v>
      </c>
      <c r="D60" s="167">
        <v>78402.89</v>
      </c>
      <c r="E60" t="s">
        <v>199</v>
      </c>
      <c r="F60" t="s">
        <v>169</v>
      </c>
      <c r="G60" t="s">
        <v>287</v>
      </c>
      <c r="H60" s="168">
        <v>35169</v>
      </c>
      <c r="I60" t="s">
        <v>106</v>
      </c>
      <c r="J60" s="169">
        <v>21.463013698630139</v>
      </c>
      <c r="K60">
        <v>5</v>
      </c>
    </row>
    <row r="61" spans="1:11" x14ac:dyDescent="0.25">
      <c r="A61" t="s">
        <v>288</v>
      </c>
      <c r="B61">
        <v>49584</v>
      </c>
      <c r="C61" t="s">
        <v>167</v>
      </c>
      <c r="D61" s="167">
        <v>107657</v>
      </c>
      <c r="E61" t="s">
        <v>233</v>
      </c>
      <c r="F61" t="s">
        <v>169</v>
      </c>
      <c r="G61" t="s">
        <v>240</v>
      </c>
      <c r="H61" s="168">
        <v>36359</v>
      </c>
      <c r="I61" t="s">
        <v>104</v>
      </c>
      <c r="J61" s="169">
        <v>18.202739726027396</v>
      </c>
      <c r="K61">
        <v>4</v>
      </c>
    </row>
    <row r="62" spans="1:11" x14ac:dyDescent="0.25">
      <c r="A62" t="s">
        <v>289</v>
      </c>
      <c r="B62">
        <v>2343</v>
      </c>
      <c r="C62" t="s">
        <v>172</v>
      </c>
      <c r="D62" s="167">
        <v>83497.98</v>
      </c>
      <c r="E62" t="s">
        <v>188</v>
      </c>
      <c r="F62" t="s">
        <v>169</v>
      </c>
      <c r="G62" t="s">
        <v>282</v>
      </c>
      <c r="H62" s="168">
        <v>32435</v>
      </c>
      <c r="I62" t="s">
        <v>103</v>
      </c>
      <c r="J62" s="169">
        <v>28.953424657534246</v>
      </c>
      <c r="K62">
        <v>6</v>
      </c>
    </row>
    <row r="63" spans="1:11" x14ac:dyDescent="0.25">
      <c r="A63" t="s">
        <v>290</v>
      </c>
      <c r="B63">
        <v>9911</v>
      </c>
      <c r="C63" t="s">
        <v>167</v>
      </c>
      <c r="D63" s="167">
        <v>96197.88</v>
      </c>
      <c r="E63" t="s">
        <v>175</v>
      </c>
      <c r="F63" t="s">
        <v>169</v>
      </c>
      <c r="G63" t="s">
        <v>291</v>
      </c>
      <c r="H63" s="168">
        <v>32281</v>
      </c>
      <c r="I63" t="s">
        <v>106</v>
      </c>
      <c r="J63" s="169">
        <v>29.375342465753423</v>
      </c>
      <c r="K63">
        <v>6</v>
      </c>
    </row>
    <row r="64" spans="1:11" x14ac:dyDescent="0.25">
      <c r="A64" t="s">
        <v>292</v>
      </c>
      <c r="B64">
        <v>37041</v>
      </c>
      <c r="C64" t="s">
        <v>167</v>
      </c>
      <c r="D64" s="167">
        <v>76015.03</v>
      </c>
      <c r="E64" t="s">
        <v>188</v>
      </c>
      <c r="F64" t="s">
        <v>169</v>
      </c>
      <c r="G64" t="s">
        <v>273</v>
      </c>
      <c r="H64" s="168">
        <v>34407</v>
      </c>
      <c r="I64" t="s">
        <v>103</v>
      </c>
      <c r="J64" s="169">
        <v>23.550684931506851</v>
      </c>
      <c r="K64">
        <v>5</v>
      </c>
    </row>
    <row r="65" spans="1:11" x14ac:dyDescent="0.25">
      <c r="A65" t="s">
        <v>293</v>
      </c>
      <c r="B65">
        <v>39174</v>
      </c>
      <c r="C65" t="s">
        <v>172</v>
      </c>
      <c r="D65" s="167">
        <v>63067.93</v>
      </c>
      <c r="E65" t="s">
        <v>199</v>
      </c>
      <c r="F65" t="s">
        <v>169</v>
      </c>
      <c r="G65" t="s">
        <v>207</v>
      </c>
      <c r="H65" s="168">
        <v>29185</v>
      </c>
      <c r="I65" t="s">
        <v>105</v>
      </c>
      <c r="J65" s="169">
        <v>37.857534246575341</v>
      </c>
      <c r="K65">
        <v>8</v>
      </c>
    </row>
    <row r="66" spans="1:11" x14ac:dyDescent="0.25">
      <c r="A66" t="s">
        <v>294</v>
      </c>
      <c r="B66">
        <v>50548</v>
      </c>
      <c r="C66" t="s">
        <v>172</v>
      </c>
      <c r="D66" s="167">
        <v>46325.18</v>
      </c>
      <c r="E66" t="s">
        <v>199</v>
      </c>
      <c r="F66" t="s">
        <v>169</v>
      </c>
      <c r="G66" t="s">
        <v>295</v>
      </c>
      <c r="H66" s="168">
        <v>39020</v>
      </c>
      <c r="I66" t="s">
        <v>104</v>
      </c>
      <c r="J66" s="169">
        <v>10.912328767123288</v>
      </c>
      <c r="K66">
        <v>3</v>
      </c>
    </row>
    <row r="67" spans="1:11" x14ac:dyDescent="0.25">
      <c r="A67" t="s">
        <v>296</v>
      </c>
      <c r="B67">
        <v>55174</v>
      </c>
      <c r="C67" t="s">
        <v>172</v>
      </c>
      <c r="D67" s="167">
        <v>110886.71</v>
      </c>
      <c r="E67" t="s">
        <v>268</v>
      </c>
      <c r="F67" t="s">
        <v>169</v>
      </c>
      <c r="G67" t="s">
        <v>297</v>
      </c>
      <c r="H67" s="168">
        <v>32580</v>
      </c>
      <c r="I67" t="s">
        <v>106</v>
      </c>
      <c r="J67" s="169">
        <v>28.556164383561644</v>
      </c>
      <c r="K67">
        <v>6</v>
      </c>
    </row>
    <row r="68" spans="1:11" x14ac:dyDescent="0.25">
      <c r="A68" t="s">
        <v>298</v>
      </c>
      <c r="B68">
        <v>3810</v>
      </c>
      <c r="C68" t="s">
        <v>167</v>
      </c>
      <c r="D68" s="167">
        <v>42792</v>
      </c>
      <c r="E68" t="s">
        <v>188</v>
      </c>
      <c r="F68" t="s">
        <v>169</v>
      </c>
      <c r="G68" t="s">
        <v>282</v>
      </c>
      <c r="H68" s="168">
        <v>42660</v>
      </c>
      <c r="I68" t="s">
        <v>106</v>
      </c>
      <c r="J68" s="169">
        <v>0.9397260273972603</v>
      </c>
      <c r="K68">
        <v>1</v>
      </c>
    </row>
    <row r="69" spans="1:11" x14ac:dyDescent="0.25">
      <c r="A69" t="s">
        <v>299</v>
      </c>
      <c r="B69">
        <v>67909</v>
      </c>
      <c r="C69" t="s">
        <v>167</v>
      </c>
      <c r="D69" s="167">
        <v>95263.92</v>
      </c>
      <c r="E69" t="s">
        <v>168</v>
      </c>
      <c r="F69" t="s">
        <v>169</v>
      </c>
      <c r="G69" t="s">
        <v>261</v>
      </c>
      <c r="H69" s="168">
        <v>32608</v>
      </c>
      <c r="I69" t="s">
        <v>106</v>
      </c>
      <c r="J69" s="169">
        <v>28.479452054794521</v>
      </c>
      <c r="K69">
        <v>6</v>
      </c>
    </row>
    <row r="70" spans="1:11" x14ac:dyDescent="0.25">
      <c r="A70" t="s">
        <v>300</v>
      </c>
      <c r="B70">
        <v>46728</v>
      </c>
      <c r="C70" t="s">
        <v>172</v>
      </c>
      <c r="D70" s="167">
        <v>60501</v>
      </c>
      <c r="E70" t="s">
        <v>175</v>
      </c>
      <c r="F70" t="s">
        <v>169</v>
      </c>
      <c r="G70" t="s">
        <v>183</v>
      </c>
      <c r="H70" s="168">
        <v>41106</v>
      </c>
      <c r="I70" t="s">
        <v>106</v>
      </c>
      <c r="J70" s="169">
        <v>5.1972602739726028</v>
      </c>
      <c r="K70">
        <v>2</v>
      </c>
    </row>
    <row r="71" spans="1:11" x14ac:dyDescent="0.25">
      <c r="A71" t="s">
        <v>301</v>
      </c>
      <c r="B71">
        <v>70738</v>
      </c>
      <c r="C71" t="s">
        <v>172</v>
      </c>
      <c r="D71" s="167">
        <v>110886.71</v>
      </c>
      <c r="E71" t="s">
        <v>268</v>
      </c>
      <c r="F71" t="s">
        <v>169</v>
      </c>
      <c r="G71" t="s">
        <v>297</v>
      </c>
      <c r="H71" s="168">
        <v>32251</v>
      </c>
      <c r="I71" t="s">
        <v>103</v>
      </c>
      <c r="J71" s="169">
        <v>29.457534246575342</v>
      </c>
      <c r="K71">
        <v>6</v>
      </c>
    </row>
    <row r="72" spans="1:11" x14ac:dyDescent="0.25">
      <c r="A72" t="s">
        <v>302</v>
      </c>
      <c r="B72">
        <v>84989</v>
      </c>
      <c r="C72" t="s">
        <v>167</v>
      </c>
      <c r="D72" s="167">
        <v>18247.04</v>
      </c>
      <c r="E72" t="s">
        <v>216</v>
      </c>
      <c r="F72" t="s">
        <v>202</v>
      </c>
      <c r="G72" t="s">
        <v>303</v>
      </c>
      <c r="H72" s="168">
        <v>38541</v>
      </c>
      <c r="I72" t="s">
        <v>106</v>
      </c>
      <c r="J72" s="169">
        <v>12.224657534246575</v>
      </c>
      <c r="K72">
        <v>3</v>
      </c>
    </row>
    <row r="73" spans="1:11" x14ac:dyDescent="0.25">
      <c r="A73" t="s">
        <v>304</v>
      </c>
      <c r="B73">
        <v>67239</v>
      </c>
      <c r="C73" t="s">
        <v>172</v>
      </c>
      <c r="D73" s="167">
        <v>93396</v>
      </c>
      <c r="E73" t="s">
        <v>230</v>
      </c>
      <c r="F73" t="s">
        <v>169</v>
      </c>
      <c r="G73" t="s">
        <v>305</v>
      </c>
      <c r="H73" s="168">
        <v>36269</v>
      </c>
      <c r="I73" t="s">
        <v>106</v>
      </c>
      <c r="J73" s="169">
        <v>18.449315068493149</v>
      </c>
      <c r="K73">
        <v>4</v>
      </c>
    </row>
    <row r="74" spans="1:11" x14ac:dyDescent="0.25">
      <c r="A74" t="s">
        <v>306</v>
      </c>
      <c r="B74">
        <v>80278</v>
      </c>
      <c r="C74" t="s">
        <v>167</v>
      </c>
      <c r="D74" s="167">
        <v>68940.72</v>
      </c>
      <c r="E74" t="s">
        <v>188</v>
      </c>
      <c r="F74" t="s">
        <v>169</v>
      </c>
      <c r="G74" t="s">
        <v>284</v>
      </c>
      <c r="H74" s="168">
        <v>42310</v>
      </c>
      <c r="I74" t="s">
        <v>106</v>
      </c>
      <c r="J74" s="169">
        <v>1.8986301369863015</v>
      </c>
      <c r="K74">
        <v>1</v>
      </c>
    </row>
    <row r="75" spans="1:11" x14ac:dyDescent="0.25">
      <c r="A75" t="s">
        <v>307</v>
      </c>
      <c r="B75">
        <v>8768</v>
      </c>
      <c r="C75" t="s">
        <v>167</v>
      </c>
      <c r="D75" s="167">
        <v>74426.11</v>
      </c>
      <c r="E75" t="s">
        <v>308</v>
      </c>
      <c r="F75" t="s">
        <v>169</v>
      </c>
      <c r="G75" t="s">
        <v>189</v>
      </c>
      <c r="H75" s="168">
        <v>40574</v>
      </c>
      <c r="I75" t="s">
        <v>107</v>
      </c>
      <c r="J75" s="169">
        <v>6.6547945205479451</v>
      </c>
      <c r="K75">
        <v>2</v>
      </c>
    </row>
    <row r="76" spans="1:11" x14ac:dyDescent="0.25">
      <c r="A76" t="s">
        <v>309</v>
      </c>
      <c r="B76">
        <v>83654</v>
      </c>
      <c r="C76" t="s">
        <v>167</v>
      </c>
      <c r="D76" s="167">
        <v>80947.600000000006</v>
      </c>
      <c r="E76" t="s">
        <v>188</v>
      </c>
      <c r="F76" t="s">
        <v>169</v>
      </c>
      <c r="G76" t="s">
        <v>261</v>
      </c>
      <c r="H76" s="168">
        <v>40994</v>
      </c>
      <c r="I76" t="s">
        <v>108</v>
      </c>
      <c r="J76" s="169">
        <v>5.5041095890410956</v>
      </c>
      <c r="K76">
        <v>2</v>
      </c>
    </row>
    <row r="77" spans="1:11" x14ac:dyDescent="0.25">
      <c r="A77" t="s">
        <v>310</v>
      </c>
      <c r="B77">
        <v>78690</v>
      </c>
      <c r="C77" t="s">
        <v>167</v>
      </c>
      <c r="D77" s="167">
        <v>57300</v>
      </c>
      <c r="E77" t="s">
        <v>175</v>
      </c>
      <c r="F77" t="s">
        <v>169</v>
      </c>
      <c r="G77" t="s">
        <v>311</v>
      </c>
      <c r="H77" s="168">
        <v>42660</v>
      </c>
      <c r="I77" t="s">
        <v>107</v>
      </c>
      <c r="J77" s="169">
        <v>0.9397260273972603</v>
      </c>
      <c r="K77">
        <v>1</v>
      </c>
    </row>
    <row r="78" spans="1:11" x14ac:dyDescent="0.25">
      <c r="A78" t="s">
        <v>312</v>
      </c>
      <c r="B78">
        <v>81439</v>
      </c>
      <c r="C78" t="s">
        <v>172</v>
      </c>
      <c r="D78" s="167">
        <v>28461.33</v>
      </c>
      <c r="E78" t="s">
        <v>188</v>
      </c>
      <c r="F78" t="s">
        <v>202</v>
      </c>
      <c r="G78" t="s">
        <v>313</v>
      </c>
      <c r="H78" s="168">
        <v>42577</v>
      </c>
      <c r="I78" t="s">
        <v>103</v>
      </c>
      <c r="J78" s="169">
        <v>1.167123287671233</v>
      </c>
      <c r="K78">
        <v>1</v>
      </c>
    </row>
    <row r="79" spans="1:11" x14ac:dyDescent="0.25">
      <c r="A79" t="s">
        <v>314</v>
      </c>
      <c r="B79">
        <v>37578</v>
      </c>
      <c r="C79" t="s">
        <v>167</v>
      </c>
      <c r="D79" s="167">
        <v>64827.88</v>
      </c>
      <c r="E79" t="s">
        <v>188</v>
      </c>
      <c r="F79" t="s">
        <v>169</v>
      </c>
      <c r="G79" t="s">
        <v>282</v>
      </c>
      <c r="H79" s="168">
        <v>38432</v>
      </c>
      <c r="I79" t="s">
        <v>103</v>
      </c>
      <c r="J79" s="169">
        <v>12.523287671232877</v>
      </c>
      <c r="K79">
        <v>3</v>
      </c>
    </row>
    <row r="80" spans="1:11" x14ac:dyDescent="0.25">
      <c r="A80" t="s">
        <v>315</v>
      </c>
      <c r="B80">
        <v>50148</v>
      </c>
      <c r="C80" t="s">
        <v>172</v>
      </c>
      <c r="D80" s="167">
        <v>58455</v>
      </c>
      <c r="E80" t="s">
        <v>175</v>
      </c>
      <c r="F80" t="s">
        <v>169</v>
      </c>
      <c r="G80" t="s">
        <v>183</v>
      </c>
      <c r="H80" s="168">
        <v>41498</v>
      </c>
      <c r="I80" t="s">
        <v>104</v>
      </c>
      <c r="J80" s="169">
        <v>4.1232876712328768</v>
      </c>
      <c r="K80">
        <v>1</v>
      </c>
    </row>
    <row r="81" spans="1:11" x14ac:dyDescent="0.25">
      <c r="A81" t="s">
        <v>316</v>
      </c>
      <c r="B81">
        <v>41239</v>
      </c>
      <c r="C81" t="s">
        <v>167</v>
      </c>
      <c r="D81" s="167">
        <v>58322.67</v>
      </c>
      <c r="E81" t="s">
        <v>188</v>
      </c>
      <c r="F81" t="s">
        <v>169</v>
      </c>
      <c r="G81" t="s">
        <v>273</v>
      </c>
      <c r="H81" s="168">
        <v>38880</v>
      </c>
      <c r="I81" t="s">
        <v>105</v>
      </c>
      <c r="J81" s="169">
        <v>11.295890410958904</v>
      </c>
      <c r="K81">
        <v>3</v>
      </c>
    </row>
    <row r="82" spans="1:11" x14ac:dyDescent="0.25">
      <c r="A82" t="s">
        <v>317</v>
      </c>
      <c r="B82">
        <v>33702</v>
      </c>
      <c r="C82" t="s">
        <v>172</v>
      </c>
      <c r="D82" s="167">
        <v>73810.48</v>
      </c>
      <c r="E82" t="s">
        <v>188</v>
      </c>
      <c r="F82" t="s">
        <v>169</v>
      </c>
      <c r="G82" t="s">
        <v>282</v>
      </c>
      <c r="H82" s="168">
        <v>41736</v>
      </c>
      <c r="I82" t="s">
        <v>103</v>
      </c>
      <c r="J82" s="169">
        <v>3.4712328767123286</v>
      </c>
      <c r="K82">
        <v>1</v>
      </c>
    </row>
    <row r="83" spans="1:11" x14ac:dyDescent="0.25">
      <c r="A83" t="s">
        <v>318</v>
      </c>
      <c r="B83">
        <v>12483</v>
      </c>
      <c r="C83" t="s">
        <v>167</v>
      </c>
      <c r="D83" s="167">
        <v>51355.01</v>
      </c>
      <c r="E83" t="s">
        <v>188</v>
      </c>
      <c r="F83" t="s">
        <v>169</v>
      </c>
      <c r="G83" t="s">
        <v>273</v>
      </c>
      <c r="H83" s="168">
        <v>39020</v>
      </c>
      <c r="I83" t="s">
        <v>106</v>
      </c>
      <c r="J83" s="169">
        <v>10.912328767123288</v>
      </c>
      <c r="K83">
        <v>3</v>
      </c>
    </row>
    <row r="84" spans="1:11" x14ac:dyDescent="0.25">
      <c r="A84" t="s">
        <v>319</v>
      </c>
      <c r="B84">
        <v>26313</v>
      </c>
      <c r="C84" t="s">
        <v>172</v>
      </c>
      <c r="D84" s="167">
        <v>46626.87</v>
      </c>
      <c r="E84" t="s">
        <v>199</v>
      </c>
      <c r="F84" t="s">
        <v>169</v>
      </c>
      <c r="G84" t="s">
        <v>205</v>
      </c>
      <c r="H84" s="168">
        <v>39489</v>
      </c>
      <c r="I84" t="s">
        <v>108</v>
      </c>
      <c r="J84" s="169">
        <v>9.6273972602739732</v>
      </c>
      <c r="K84">
        <v>2</v>
      </c>
    </row>
    <row r="85" spans="1:11" x14ac:dyDescent="0.25">
      <c r="A85" t="s">
        <v>320</v>
      </c>
      <c r="B85">
        <v>89543</v>
      </c>
      <c r="C85" t="s">
        <v>167</v>
      </c>
      <c r="D85" s="167">
        <v>70319.8</v>
      </c>
      <c r="E85" t="s">
        <v>175</v>
      </c>
      <c r="F85" t="s">
        <v>169</v>
      </c>
      <c r="G85" t="s">
        <v>211</v>
      </c>
      <c r="H85" s="168">
        <v>39622</v>
      </c>
      <c r="I85" t="s">
        <v>104</v>
      </c>
      <c r="J85" s="169">
        <v>9.2630136986301377</v>
      </c>
      <c r="K85">
        <v>2</v>
      </c>
    </row>
    <row r="86" spans="1:11" x14ac:dyDescent="0.25">
      <c r="A86" t="s">
        <v>321</v>
      </c>
      <c r="B86">
        <v>84043</v>
      </c>
      <c r="C86" t="s">
        <v>167</v>
      </c>
      <c r="D86" s="167">
        <v>228383</v>
      </c>
      <c r="E86" t="s">
        <v>188</v>
      </c>
      <c r="F86" t="s">
        <v>169</v>
      </c>
      <c r="G86" t="s">
        <v>322</v>
      </c>
      <c r="H86" s="168">
        <v>39126</v>
      </c>
      <c r="I86" t="s">
        <v>103</v>
      </c>
      <c r="J86" s="169">
        <v>10.621917808219179</v>
      </c>
      <c r="K86">
        <v>3</v>
      </c>
    </row>
    <row r="87" spans="1:11" x14ac:dyDescent="0.25">
      <c r="A87" t="s">
        <v>323</v>
      </c>
      <c r="B87">
        <v>53064</v>
      </c>
      <c r="C87" t="s">
        <v>167</v>
      </c>
      <c r="D87" s="167">
        <v>50785.5</v>
      </c>
      <c r="E87" t="s">
        <v>188</v>
      </c>
      <c r="F87" t="s">
        <v>169</v>
      </c>
      <c r="G87" t="s">
        <v>282</v>
      </c>
      <c r="H87" s="168">
        <v>41848</v>
      </c>
      <c r="I87" t="s">
        <v>103</v>
      </c>
      <c r="J87" s="169">
        <v>3.1643835616438358</v>
      </c>
      <c r="K87">
        <v>1</v>
      </c>
    </row>
    <row r="88" spans="1:11" x14ac:dyDescent="0.25">
      <c r="A88" t="s">
        <v>324</v>
      </c>
      <c r="B88">
        <v>5805</v>
      </c>
      <c r="C88" t="s">
        <v>172</v>
      </c>
      <c r="D88" s="167">
        <v>58605.82</v>
      </c>
      <c r="E88" t="s">
        <v>325</v>
      </c>
      <c r="F88" t="s">
        <v>169</v>
      </c>
      <c r="G88" t="s">
        <v>170</v>
      </c>
      <c r="H88" s="168">
        <v>37543</v>
      </c>
      <c r="I88" t="s">
        <v>103</v>
      </c>
      <c r="J88" s="169">
        <v>14.95890410958904</v>
      </c>
      <c r="K88">
        <v>3</v>
      </c>
    </row>
    <row r="89" spans="1:11" x14ac:dyDescent="0.25">
      <c r="A89" t="s">
        <v>326</v>
      </c>
      <c r="B89">
        <v>79075</v>
      </c>
      <c r="C89" t="s">
        <v>167</v>
      </c>
      <c r="D89" s="167">
        <v>37838.730000000003</v>
      </c>
      <c r="E89" t="s">
        <v>188</v>
      </c>
      <c r="F89" t="s">
        <v>202</v>
      </c>
      <c r="G89" t="s">
        <v>313</v>
      </c>
      <c r="H89" s="168">
        <v>40756</v>
      </c>
      <c r="I89" t="s">
        <v>104</v>
      </c>
      <c r="J89" s="169">
        <v>6.1561643835616442</v>
      </c>
      <c r="K89">
        <v>2</v>
      </c>
    </row>
    <row r="90" spans="1:11" x14ac:dyDescent="0.25">
      <c r="A90" t="s">
        <v>327</v>
      </c>
      <c r="B90">
        <v>51164</v>
      </c>
      <c r="C90" t="s">
        <v>172</v>
      </c>
      <c r="D90" s="167">
        <v>88980.92</v>
      </c>
      <c r="E90" t="s">
        <v>196</v>
      </c>
      <c r="F90" t="s">
        <v>169</v>
      </c>
      <c r="G90" t="s">
        <v>328</v>
      </c>
      <c r="H90" s="168">
        <v>39062</v>
      </c>
      <c r="I90" t="s">
        <v>104</v>
      </c>
      <c r="J90" s="169">
        <v>10.797260273972602</v>
      </c>
      <c r="K90">
        <v>3</v>
      </c>
    </row>
    <row r="91" spans="1:11" x14ac:dyDescent="0.25">
      <c r="A91" t="s">
        <v>329</v>
      </c>
      <c r="B91">
        <v>71954</v>
      </c>
      <c r="C91" t="s">
        <v>172</v>
      </c>
      <c r="D91" s="167">
        <v>48258.81</v>
      </c>
      <c r="E91" t="s">
        <v>199</v>
      </c>
      <c r="F91" t="s">
        <v>169</v>
      </c>
      <c r="G91" t="s">
        <v>330</v>
      </c>
      <c r="H91" s="168">
        <v>39153</v>
      </c>
      <c r="I91" t="s">
        <v>106</v>
      </c>
      <c r="J91" s="169">
        <v>10.547945205479452</v>
      </c>
      <c r="K91">
        <v>3</v>
      </c>
    </row>
    <row r="92" spans="1:11" x14ac:dyDescent="0.25">
      <c r="A92" t="s">
        <v>331</v>
      </c>
      <c r="B92">
        <v>57577</v>
      </c>
      <c r="C92" t="s">
        <v>172</v>
      </c>
      <c r="D92" s="167">
        <v>46626.87</v>
      </c>
      <c r="E92" t="s">
        <v>199</v>
      </c>
      <c r="F92" t="s">
        <v>169</v>
      </c>
      <c r="G92" t="s">
        <v>205</v>
      </c>
      <c r="H92" s="168">
        <v>39509</v>
      </c>
      <c r="I92" t="s">
        <v>107</v>
      </c>
      <c r="J92" s="169">
        <v>9.5726027397260278</v>
      </c>
      <c r="K92">
        <v>2</v>
      </c>
    </row>
    <row r="93" spans="1:11" x14ac:dyDescent="0.25">
      <c r="A93" t="s">
        <v>332</v>
      </c>
      <c r="B93">
        <v>69966</v>
      </c>
      <c r="C93" t="s">
        <v>172</v>
      </c>
      <c r="D93" s="167">
        <v>28772.17</v>
      </c>
      <c r="E93" t="s">
        <v>233</v>
      </c>
      <c r="F93" t="s">
        <v>202</v>
      </c>
      <c r="G93" t="s">
        <v>234</v>
      </c>
      <c r="H93" s="168">
        <v>42324</v>
      </c>
      <c r="I93" t="s">
        <v>104</v>
      </c>
      <c r="J93" s="169">
        <v>1.8602739726027397</v>
      </c>
      <c r="K93">
        <v>1</v>
      </c>
    </row>
    <row r="94" spans="1:11" x14ac:dyDescent="0.25">
      <c r="A94" t="s">
        <v>333</v>
      </c>
      <c r="B94">
        <v>69251</v>
      </c>
      <c r="C94" t="s">
        <v>167</v>
      </c>
      <c r="D94" s="167">
        <v>49336.78</v>
      </c>
      <c r="E94" t="s">
        <v>325</v>
      </c>
      <c r="F94" t="s">
        <v>169</v>
      </c>
      <c r="G94" t="s">
        <v>170</v>
      </c>
      <c r="H94" s="168">
        <v>39399</v>
      </c>
      <c r="I94" t="s">
        <v>103</v>
      </c>
      <c r="J94" s="169">
        <v>9.8739726027397268</v>
      </c>
      <c r="K94">
        <v>2</v>
      </c>
    </row>
    <row r="95" spans="1:11" x14ac:dyDescent="0.25">
      <c r="A95" t="s">
        <v>334</v>
      </c>
      <c r="B95">
        <v>21300</v>
      </c>
      <c r="C95" t="s">
        <v>167</v>
      </c>
      <c r="D95" s="167">
        <v>48503.69</v>
      </c>
      <c r="E95" t="s">
        <v>168</v>
      </c>
      <c r="F95" t="s">
        <v>169</v>
      </c>
      <c r="G95" t="s">
        <v>335</v>
      </c>
      <c r="H95" s="168">
        <v>41974</v>
      </c>
      <c r="I95" t="s">
        <v>106</v>
      </c>
      <c r="J95" s="169">
        <v>2.8191780821917809</v>
      </c>
      <c r="K95">
        <v>1</v>
      </c>
    </row>
    <row r="96" spans="1:11" x14ac:dyDescent="0.25">
      <c r="A96" t="s">
        <v>336</v>
      </c>
      <c r="B96">
        <v>45737</v>
      </c>
      <c r="C96" t="s">
        <v>167</v>
      </c>
      <c r="D96" s="167">
        <v>44753</v>
      </c>
      <c r="E96" t="s">
        <v>188</v>
      </c>
      <c r="F96" t="s">
        <v>169</v>
      </c>
      <c r="G96" t="s">
        <v>337</v>
      </c>
      <c r="H96" s="168">
        <v>41067</v>
      </c>
      <c r="I96" t="s">
        <v>104</v>
      </c>
      <c r="J96" s="169">
        <v>5.3041095890410963</v>
      </c>
      <c r="K96">
        <v>2</v>
      </c>
    </row>
    <row r="97" spans="1:11" x14ac:dyDescent="0.25">
      <c r="A97" t="s">
        <v>338</v>
      </c>
      <c r="B97">
        <v>79166</v>
      </c>
      <c r="C97" t="s">
        <v>172</v>
      </c>
      <c r="D97" s="167">
        <v>62903</v>
      </c>
      <c r="E97" t="s">
        <v>168</v>
      </c>
      <c r="F97" t="s">
        <v>169</v>
      </c>
      <c r="G97" t="s">
        <v>265</v>
      </c>
      <c r="H97" s="168">
        <v>39118</v>
      </c>
      <c r="I97" t="s">
        <v>104</v>
      </c>
      <c r="J97" s="169">
        <v>10.643835616438356</v>
      </c>
      <c r="K97">
        <v>3</v>
      </c>
    </row>
    <row r="98" spans="1:11" x14ac:dyDescent="0.25">
      <c r="A98" t="s">
        <v>339</v>
      </c>
      <c r="B98">
        <v>57358</v>
      </c>
      <c r="C98" t="s">
        <v>167</v>
      </c>
      <c r="D98" s="167">
        <v>29779.07</v>
      </c>
      <c r="E98" t="s">
        <v>233</v>
      </c>
      <c r="F98" t="s">
        <v>202</v>
      </c>
      <c r="G98" t="s">
        <v>234</v>
      </c>
      <c r="H98" s="168">
        <v>41022</v>
      </c>
      <c r="I98" t="s">
        <v>103</v>
      </c>
      <c r="J98" s="169">
        <v>5.4273972602739722</v>
      </c>
      <c r="K98">
        <v>2</v>
      </c>
    </row>
    <row r="99" spans="1:11" x14ac:dyDescent="0.25">
      <c r="A99" t="s">
        <v>340</v>
      </c>
      <c r="B99">
        <v>84983</v>
      </c>
      <c r="C99" t="s">
        <v>172</v>
      </c>
      <c r="D99" s="167">
        <v>65623</v>
      </c>
      <c r="E99" t="s">
        <v>168</v>
      </c>
      <c r="F99" t="s">
        <v>169</v>
      </c>
      <c r="G99" t="s">
        <v>265</v>
      </c>
      <c r="H99" s="168">
        <v>38139</v>
      </c>
      <c r="I99" t="s">
        <v>103</v>
      </c>
      <c r="J99" s="169">
        <v>13.326027397260274</v>
      </c>
      <c r="K99">
        <v>3</v>
      </c>
    </row>
    <row r="100" spans="1:11" x14ac:dyDescent="0.25">
      <c r="A100" t="s">
        <v>341</v>
      </c>
      <c r="B100">
        <v>69818</v>
      </c>
      <c r="C100" t="s">
        <v>172</v>
      </c>
      <c r="D100" s="167">
        <v>48258.81</v>
      </c>
      <c r="E100" t="s">
        <v>199</v>
      </c>
      <c r="F100" t="s">
        <v>169</v>
      </c>
      <c r="G100" t="s">
        <v>330</v>
      </c>
      <c r="H100" s="168">
        <v>39167</v>
      </c>
      <c r="I100" t="s">
        <v>108</v>
      </c>
      <c r="J100" s="169">
        <v>10.509589041095891</v>
      </c>
      <c r="K100">
        <v>3</v>
      </c>
    </row>
    <row r="101" spans="1:11" x14ac:dyDescent="0.25">
      <c r="A101" t="s">
        <v>342</v>
      </c>
      <c r="B101">
        <v>8704</v>
      </c>
      <c r="C101" t="s">
        <v>167</v>
      </c>
      <c r="D101" s="167">
        <v>29779.07</v>
      </c>
      <c r="E101" t="s">
        <v>233</v>
      </c>
      <c r="F101" t="s">
        <v>202</v>
      </c>
      <c r="G101" t="s">
        <v>234</v>
      </c>
      <c r="H101" s="168">
        <v>41049</v>
      </c>
      <c r="I101" t="s">
        <v>106</v>
      </c>
      <c r="J101" s="169">
        <v>5.353424657534247</v>
      </c>
      <c r="K101">
        <v>2</v>
      </c>
    </row>
    <row r="102" spans="1:11" x14ac:dyDescent="0.25">
      <c r="A102" t="s">
        <v>343</v>
      </c>
      <c r="B102">
        <v>88560</v>
      </c>
      <c r="C102" t="s">
        <v>167</v>
      </c>
      <c r="D102" s="167">
        <v>40452.28</v>
      </c>
      <c r="E102" t="s">
        <v>188</v>
      </c>
      <c r="F102" t="s">
        <v>169</v>
      </c>
      <c r="G102" t="s">
        <v>344</v>
      </c>
      <c r="H102" s="168">
        <v>41050</v>
      </c>
      <c r="I102" t="s">
        <v>104</v>
      </c>
      <c r="J102" s="169">
        <v>5.3506849315068497</v>
      </c>
      <c r="K102">
        <v>2</v>
      </c>
    </row>
    <row r="103" spans="1:11" x14ac:dyDescent="0.25">
      <c r="A103" t="s">
        <v>345</v>
      </c>
      <c r="B103">
        <v>90044</v>
      </c>
      <c r="C103" t="s">
        <v>172</v>
      </c>
      <c r="D103" s="167">
        <v>68131.460000000006</v>
      </c>
      <c r="E103" t="s">
        <v>168</v>
      </c>
      <c r="F103" t="s">
        <v>169</v>
      </c>
      <c r="G103" t="s">
        <v>237</v>
      </c>
      <c r="H103" s="168">
        <v>42338</v>
      </c>
      <c r="I103" t="s">
        <v>108</v>
      </c>
      <c r="J103" s="169">
        <v>1.821917808219178</v>
      </c>
      <c r="K103">
        <v>1</v>
      </c>
    </row>
    <row r="104" spans="1:11" x14ac:dyDescent="0.25">
      <c r="A104" t="s">
        <v>346</v>
      </c>
      <c r="B104">
        <v>90972</v>
      </c>
      <c r="C104" t="s">
        <v>172</v>
      </c>
      <c r="D104" s="167">
        <v>42792</v>
      </c>
      <c r="E104" t="s">
        <v>188</v>
      </c>
      <c r="F104" t="s">
        <v>169</v>
      </c>
      <c r="G104" t="s">
        <v>282</v>
      </c>
      <c r="H104" s="168">
        <v>42422</v>
      </c>
      <c r="I104" t="s">
        <v>106</v>
      </c>
      <c r="J104" s="169">
        <v>1.5917808219178082</v>
      </c>
      <c r="K104">
        <v>1</v>
      </c>
    </row>
    <row r="105" spans="1:11" x14ac:dyDescent="0.25">
      <c r="A105" t="s">
        <v>347</v>
      </c>
      <c r="B105">
        <v>14852</v>
      </c>
      <c r="C105" t="s">
        <v>172</v>
      </c>
      <c r="D105" s="167">
        <v>93396</v>
      </c>
      <c r="E105" t="s">
        <v>196</v>
      </c>
      <c r="F105" t="s">
        <v>169</v>
      </c>
      <c r="G105" t="s">
        <v>328</v>
      </c>
      <c r="H105" s="168">
        <v>38586</v>
      </c>
      <c r="I105" t="s">
        <v>103</v>
      </c>
      <c r="J105" s="169">
        <v>12.101369863013698</v>
      </c>
      <c r="K105">
        <v>3</v>
      </c>
    </row>
    <row r="106" spans="1:11" x14ac:dyDescent="0.25">
      <c r="A106" t="s">
        <v>348</v>
      </c>
      <c r="B106">
        <v>74690</v>
      </c>
      <c r="C106" t="s">
        <v>172</v>
      </c>
      <c r="D106" s="167">
        <v>69744</v>
      </c>
      <c r="E106" t="s">
        <v>168</v>
      </c>
      <c r="F106" t="s">
        <v>169</v>
      </c>
      <c r="G106" t="s">
        <v>265</v>
      </c>
      <c r="H106" s="168">
        <v>38320</v>
      </c>
      <c r="I106" t="s">
        <v>105</v>
      </c>
      <c r="J106" s="169">
        <v>12.830136986301369</v>
      </c>
      <c r="K106">
        <v>3</v>
      </c>
    </row>
    <row r="107" spans="1:11" x14ac:dyDescent="0.25">
      <c r="A107" t="s">
        <v>349</v>
      </c>
      <c r="B107">
        <v>88836</v>
      </c>
      <c r="C107" t="s">
        <v>172</v>
      </c>
      <c r="D107" s="167">
        <v>93396</v>
      </c>
      <c r="E107" t="s">
        <v>213</v>
      </c>
      <c r="F107" t="s">
        <v>169</v>
      </c>
      <c r="G107" t="s">
        <v>350</v>
      </c>
      <c r="H107" s="168">
        <v>38852</v>
      </c>
      <c r="I107" t="s">
        <v>107</v>
      </c>
      <c r="J107" s="169">
        <v>11.372602739726027</v>
      </c>
      <c r="K107">
        <v>3</v>
      </c>
    </row>
    <row r="108" spans="1:11" x14ac:dyDescent="0.25">
      <c r="A108" t="s">
        <v>351</v>
      </c>
      <c r="B108">
        <v>67681</v>
      </c>
      <c r="C108" t="s">
        <v>172</v>
      </c>
      <c r="D108" s="167">
        <v>41270.120000000003</v>
      </c>
      <c r="E108" t="s">
        <v>216</v>
      </c>
      <c r="F108" t="s">
        <v>169</v>
      </c>
      <c r="G108" t="s">
        <v>352</v>
      </c>
      <c r="H108" s="168">
        <v>39720</v>
      </c>
      <c r="I108" t="s">
        <v>107</v>
      </c>
      <c r="J108" s="169">
        <v>8.9945205479452053</v>
      </c>
      <c r="K108">
        <v>2</v>
      </c>
    </row>
    <row r="109" spans="1:11" x14ac:dyDescent="0.25">
      <c r="A109" t="s">
        <v>353</v>
      </c>
      <c r="B109">
        <v>64498</v>
      </c>
      <c r="C109" t="s">
        <v>172</v>
      </c>
      <c r="D109" s="167">
        <v>50910</v>
      </c>
      <c r="E109" t="s">
        <v>191</v>
      </c>
      <c r="F109" t="s">
        <v>169</v>
      </c>
      <c r="G109" t="s">
        <v>354</v>
      </c>
      <c r="H109" s="168">
        <v>41904</v>
      </c>
      <c r="I109" t="s">
        <v>106</v>
      </c>
      <c r="J109" s="169">
        <v>3.010958904109589</v>
      </c>
      <c r="K109">
        <v>1</v>
      </c>
    </row>
    <row r="110" spans="1:11" x14ac:dyDescent="0.25">
      <c r="A110" t="s">
        <v>355</v>
      </c>
      <c r="B110">
        <v>10458</v>
      </c>
      <c r="C110" t="s">
        <v>172</v>
      </c>
      <c r="D110" s="167">
        <v>42053.42</v>
      </c>
      <c r="E110" t="s">
        <v>199</v>
      </c>
      <c r="F110" t="s">
        <v>169</v>
      </c>
      <c r="G110" t="s">
        <v>220</v>
      </c>
      <c r="H110" s="168">
        <v>41414</v>
      </c>
      <c r="I110" t="s">
        <v>106</v>
      </c>
      <c r="J110" s="169">
        <v>4.353424657534247</v>
      </c>
      <c r="K110">
        <v>1</v>
      </c>
    </row>
    <row r="111" spans="1:11" x14ac:dyDescent="0.25">
      <c r="A111" t="s">
        <v>356</v>
      </c>
      <c r="B111">
        <v>38943</v>
      </c>
      <c r="C111" t="s">
        <v>167</v>
      </c>
      <c r="D111" s="167">
        <v>67206</v>
      </c>
      <c r="E111" t="s">
        <v>199</v>
      </c>
      <c r="F111" t="s">
        <v>169</v>
      </c>
      <c r="G111" t="s">
        <v>357</v>
      </c>
      <c r="H111" s="168">
        <v>37200</v>
      </c>
      <c r="I111" t="s">
        <v>104</v>
      </c>
      <c r="J111" s="169">
        <v>15.898630136986302</v>
      </c>
      <c r="K111">
        <v>4</v>
      </c>
    </row>
    <row r="112" spans="1:11" x14ac:dyDescent="0.25">
      <c r="A112" t="s">
        <v>358</v>
      </c>
      <c r="B112">
        <v>75775</v>
      </c>
      <c r="C112" t="s">
        <v>172</v>
      </c>
      <c r="D112" s="167">
        <v>61035.5</v>
      </c>
      <c r="E112" t="s">
        <v>196</v>
      </c>
      <c r="F112" t="s">
        <v>169</v>
      </c>
      <c r="G112" t="s">
        <v>228</v>
      </c>
      <c r="H112" s="168">
        <v>39510</v>
      </c>
      <c r="I112" t="s">
        <v>104</v>
      </c>
      <c r="J112" s="169">
        <v>9.5698630136986296</v>
      </c>
      <c r="K112">
        <v>2</v>
      </c>
    </row>
    <row r="113" spans="1:11" x14ac:dyDescent="0.25">
      <c r="A113" t="s">
        <v>359</v>
      </c>
      <c r="B113">
        <v>79708</v>
      </c>
      <c r="C113" t="s">
        <v>167</v>
      </c>
      <c r="D113" s="167">
        <v>89952.79</v>
      </c>
      <c r="E113" t="s">
        <v>188</v>
      </c>
      <c r="F113" t="s">
        <v>169</v>
      </c>
      <c r="G113" t="s">
        <v>284</v>
      </c>
      <c r="H113" s="168">
        <v>39470</v>
      </c>
      <c r="I113" t="s">
        <v>103</v>
      </c>
      <c r="J113" s="169">
        <v>9.6794520547945204</v>
      </c>
      <c r="K113">
        <v>2</v>
      </c>
    </row>
    <row r="114" spans="1:11" x14ac:dyDescent="0.25">
      <c r="A114" t="s">
        <v>360</v>
      </c>
      <c r="B114">
        <v>85864</v>
      </c>
      <c r="C114" t="s">
        <v>172</v>
      </c>
      <c r="D114" s="167">
        <v>78413.210000000006</v>
      </c>
      <c r="E114" t="s">
        <v>216</v>
      </c>
      <c r="F114" t="s">
        <v>169</v>
      </c>
      <c r="G114" t="s">
        <v>361</v>
      </c>
      <c r="H114" s="168">
        <v>33140</v>
      </c>
      <c r="I114" t="s">
        <v>104</v>
      </c>
      <c r="J114" s="169">
        <v>27.021917808219179</v>
      </c>
      <c r="K114">
        <v>6</v>
      </c>
    </row>
    <row r="115" spans="1:11" x14ac:dyDescent="0.25">
      <c r="A115" t="s">
        <v>362</v>
      </c>
      <c r="B115">
        <v>23892</v>
      </c>
      <c r="C115" t="s">
        <v>167</v>
      </c>
      <c r="D115" s="167">
        <v>59315.72</v>
      </c>
      <c r="E115" t="s">
        <v>233</v>
      </c>
      <c r="F115" t="s">
        <v>169</v>
      </c>
      <c r="G115" t="s">
        <v>363</v>
      </c>
      <c r="H115" s="168">
        <v>37537</v>
      </c>
      <c r="I115" t="s">
        <v>103</v>
      </c>
      <c r="J115" s="169">
        <v>14.975342465753425</v>
      </c>
      <c r="K115">
        <v>3</v>
      </c>
    </row>
    <row r="116" spans="1:11" x14ac:dyDescent="0.25">
      <c r="A116" t="s">
        <v>364</v>
      </c>
      <c r="B116">
        <v>24162</v>
      </c>
      <c r="C116" t="s">
        <v>172</v>
      </c>
      <c r="D116" s="167">
        <v>56947.99</v>
      </c>
      <c r="E116" t="s">
        <v>199</v>
      </c>
      <c r="F116" t="s">
        <v>169</v>
      </c>
      <c r="G116" t="s">
        <v>295</v>
      </c>
      <c r="H116" s="168">
        <v>36828</v>
      </c>
      <c r="I116" t="s">
        <v>106</v>
      </c>
      <c r="J116" s="169">
        <v>16.917808219178081</v>
      </c>
      <c r="K116">
        <v>4</v>
      </c>
    </row>
    <row r="117" spans="1:11" x14ac:dyDescent="0.25">
      <c r="A117" t="s">
        <v>365</v>
      </c>
      <c r="B117">
        <v>43913</v>
      </c>
      <c r="C117" t="s">
        <v>172</v>
      </c>
      <c r="D117" s="167">
        <v>39257.31</v>
      </c>
      <c r="E117" t="s">
        <v>199</v>
      </c>
      <c r="F117" t="s">
        <v>169</v>
      </c>
      <c r="G117" t="s">
        <v>200</v>
      </c>
      <c r="H117" s="168">
        <v>42464</v>
      </c>
      <c r="I117" t="s">
        <v>103</v>
      </c>
      <c r="J117" s="169">
        <v>1.4767123287671233</v>
      </c>
      <c r="K117">
        <v>1</v>
      </c>
    </row>
    <row r="118" spans="1:11" x14ac:dyDescent="0.25">
      <c r="A118" t="s">
        <v>366</v>
      </c>
      <c r="B118">
        <v>31900</v>
      </c>
      <c r="C118" t="s">
        <v>167</v>
      </c>
      <c r="D118" s="167">
        <v>24134.31</v>
      </c>
      <c r="E118" t="s">
        <v>196</v>
      </c>
      <c r="F118" t="s">
        <v>202</v>
      </c>
      <c r="G118" t="s">
        <v>367</v>
      </c>
      <c r="H118" s="168">
        <v>36801</v>
      </c>
      <c r="I118" t="s">
        <v>104</v>
      </c>
      <c r="J118" s="169">
        <v>16.991780821917807</v>
      </c>
      <c r="K118">
        <v>4</v>
      </c>
    </row>
    <row r="119" spans="1:11" x14ac:dyDescent="0.25">
      <c r="A119" t="s">
        <v>368</v>
      </c>
      <c r="B119">
        <v>23937</v>
      </c>
      <c r="C119" t="s">
        <v>167</v>
      </c>
      <c r="D119" s="167">
        <v>100849.36</v>
      </c>
      <c r="E119" t="s">
        <v>216</v>
      </c>
      <c r="F119" t="s">
        <v>169</v>
      </c>
      <c r="G119" t="s">
        <v>369</v>
      </c>
      <c r="H119" s="168">
        <v>32629</v>
      </c>
      <c r="I119" t="s">
        <v>103</v>
      </c>
      <c r="J119" s="169">
        <v>28.421917808219177</v>
      </c>
      <c r="K119">
        <v>6</v>
      </c>
    </row>
    <row r="120" spans="1:11" x14ac:dyDescent="0.25">
      <c r="A120" t="s">
        <v>370</v>
      </c>
      <c r="B120">
        <v>91799</v>
      </c>
      <c r="C120" t="s">
        <v>172</v>
      </c>
      <c r="D120" s="167">
        <v>74146.460000000006</v>
      </c>
      <c r="E120" t="s">
        <v>188</v>
      </c>
      <c r="F120" t="s">
        <v>169</v>
      </c>
      <c r="G120" t="s">
        <v>282</v>
      </c>
      <c r="H120" s="168">
        <v>36969</v>
      </c>
      <c r="I120" t="s">
        <v>107</v>
      </c>
      <c r="J120" s="169">
        <v>16.531506849315068</v>
      </c>
      <c r="K120">
        <v>4</v>
      </c>
    </row>
    <row r="121" spans="1:11" x14ac:dyDescent="0.25">
      <c r="A121" t="s">
        <v>371</v>
      </c>
      <c r="B121">
        <v>31045</v>
      </c>
      <c r="C121" t="s">
        <v>167</v>
      </c>
      <c r="D121" s="167">
        <v>72967.960000000006</v>
      </c>
      <c r="E121" t="s">
        <v>175</v>
      </c>
      <c r="F121" t="s">
        <v>169</v>
      </c>
      <c r="G121" t="s">
        <v>211</v>
      </c>
      <c r="H121" s="168">
        <v>39314</v>
      </c>
      <c r="I121" t="s">
        <v>108</v>
      </c>
      <c r="J121" s="169">
        <v>10.106849315068493</v>
      </c>
      <c r="K121">
        <v>3</v>
      </c>
    </row>
    <row r="122" spans="1:11" x14ac:dyDescent="0.25">
      <c r="A122" t="s">
        <v>372</v>
      </c>
      <c r="B122">
        <v>74271</v>
      </c>
      <c r="C122" t="s">
        <v>172</v>
      </c>
      <c r="D122" s="167">
        <v>62903</v>
      </c>
      <c r="E122" t="s">
        <v>168</v>
      </c>
      <c r="F122" t="s">
        <v>169</v>
      </c>
      <c r="G122" t="s">
        <v>265</v>
      </c>
      <c r="H122" s="168">
        <v>39300</v>
      </c>
      <c r="I122" t="s">
        <v>104</v>
      </c>
      <c r="J122" s="169">
        <v>10.145205479452056</v>
      </c>
      <c r="K122">
        <v>3</v>
      </c>
    </row>
    <row r="123" spans="1:11" x14ac:dyDescent="0.25">
      <c r="A123" t="s">
        <v>373</v>
      </c>
      <c r="B123">
        <v>15871</v>
      </c>
      <c r="C123" t="s">
        <v>172</v>
      </c>
      <c r="D123" s="167">
        <v>184314</v>
      </c>
      <c r="E123" t="s">
        <v>188</v>
      </c>
      <c r="F123" t="s">
        <v>169</v>
      </c>
      <c r="G123" t="s">
        <v>322</v>
      </c>
      <c r="H123" s="168">
        <v>39112</v>
      </c>
      <c r="I123" t="s">
        <v>103</v>
      </c>
      <c r="J123" s="169">
        <v>10.66027397260274</v>
      </c>
      <c r="K123">
        <v>3</v>
      </c>
    </row>
    <row r="124" spans="1:11" x14ac:dyDescent="0.25">
      <c r="A124" t="s">
        <v>374</v>
      </c>
      <c r="B124">
        <v>19548</v>
      </c>
      <c r="C124" t="s">
        <v>167</v>
      </c>
      <c r="D124" s="167">
        <v>89079</v>
      </c>
      <c r="E124" t="s">
        <v>188</v>
      </c>
      <c r="F124" t="s">
        <v>169</v>
      </c>
      <c r="G124" t="s">
        <v>375</v>
      </c>
      <c r="H124" s="168">
        <v>36247</v>
      </c>
      <c r="I124" t="s">
        <v>103</v>
      </c>
      <c r="J124" s="169">
        <v>18.509589041095889</v>
      </c>
      <c r="K124">
        <v>4</v>
      </c>
    </row>
    <row r="125" spans="1:11" x14ac:dyDescent="0.25">
      <c r="A125" t="s">
        <v>376</v>
      </c>
      <c r="B125">
        <v>18674</v>
      </c>
      <c r="C125" t="s">
        <v>172</v>
      </c>
      <c r="D125" s="167">
        <v>69218.789999999994</v>
      </c>
      <c r="E125" t="s">
        <v>188</v>
      </c>
      <c r="F125" t="s">
        <v>169</v>
      </c>
      <c r="G125" t="s">
        <v>282</v>
      </c>
      <c r="H125" s="168">
        <v>37683</v>
      </c>
      <c r="I125" t="s">
        <v>108</v>
      </c>
      <c r="J125" s="169">
        <v>14.575342465753424</v>
      </c>
      <c r="K125">
        <v>3</v>
      </c>
    </row>
    <row r="126" spans="1:11" x14ac:dyDescent="0.25">
      <c r="A126" t="s">
        <v>377</v>
      </c>
      <c r="B126">
        <v>29534</v>
      </c>
      <c r="C126" t="s">
        <v>167</v>
      </c>
      <c r="D126" s="167">
        <v>29779.06</v>
      </c>
      <c r="E126" t="s">
        <v>233</v>
      </c>
      <c r="F126" t="s">
        <v>202</v>
      </c>
      <c r="G126" t="s">
        <v>234</v>
      </c>
      <c r="H126" s="168">
        <v>41511</v>
      </c>
      <c r="I126" t="s">
        <v>107</v>
      </c>
      <c r="J126" s="169">
        <v>4.087671232876712</v>
      </c>
      <c r="K126">
        <v>1</v>
      </c>
    </row>
    <row r="127" spans="1:11" x14ac:dyDescent="0.25">
      <c r="A127" t="s">
        <v>378</v>
      </c>
      <c r="B127">
        <v>1847</v>
      </c>
      <c r="C127" t="s">
        <v>172</v>
      </c>
      <c r="D127" s="167">
        <v>95362.44</v>
      </c>
      <c r="E127" t="s">
        <v>213</v>
      </c>
      <c r="F127" t="s">
        <v>169</v>
      </c>
      <c r="G127" t="s">
        <v>240</v>
      </c>
      <c r="H127" s="168">
        <v>42408</v>
      </c>
      <c r="I127" t="s">
        <v>107</v>
      </c>
      <c r="J127" s="169">
        <v>1.6301369863013699</v>
      </c>
      <c r="K127">
        <v>1</v>
      </c>
    </row>
    <row r="128" spans="1:11" x14ac:dyDescent="0.25">
      <c r="A128" t="s">
        <v>379</v>
      </c>
      <c r="B128">
        <v>6076</v>
      </c>
      <c r="C128" t="s">
        <v>167</v>
      </c>
      <c r="D128" s="167">
        <v>42053.42</v>
      </c>
      <c r="E128" t="s">
        <v>199</v>
      </c>
      <c r="F128" t="s">
        <v>169</v>
      </c>
      <c r="G128" t="s">
        <v>220</v>
      </c>
      <c r="H128" s="168">
        <v>41911</v>
      </c>
      <c r="I128" t="s">
        <v>103</v>
      </c>
      <c r="J128" s="169">
        <v>2.9917808219178084</v>
      </c>
      <c r="K128">
        <v>1</v>
      </c>
    </row>
    <row r="129" spans="1:11" x14ac:dyDescent="0.25">
      <c r="A129" t="s">
        <v>380</v>
      </c>
      <c r="B129">
        <v>90235</v>
      </c>
      <c r="C129" t="s">
        <v>167</v>
      </c>
      <c r="D129" s="167">
        <v>61917.2</v>
      </c>
      <c r="E129" t="s">
        <v>188</v>
      </c>
      <c r="F129" t="s">
        <v>169</v>
      </c>
      <c r="G129" t="s">
        <v>282</v>
      </c>
      <c r="H129" s="168">
        <v>38670</v>
      </c>
      <c r="I129" t="s">
        <v>104</v>
      </c>
      <c r="J129" s="169">
        <v>11.871232876712329</v>
      </c>
      <c r="K129">
        <v>3</v>
      </c>
    </row>
    <row r="130" spans="1:11" x14ac:dyDescent="0.25">
      <c r="A130" t="s">
        <v>381</v>
      </c>
      <c r="B130">
        <v>20357</v>
      </c>
      <c r="C130" t="s">
        <v>172</v>
      </c>
      <c r="D130" s="167">
        <v>114087.02</v>
      </c>
      <c r="E130" t="s">
        <v>185</v>
      </c>
      <c r="F130" t="s">
        <v>169</v>
      </c>
      <c r="G130" t="s">
        <v>382</v>
      </c>
      <c r="H130" s="168">
        <v>32930</v>
      </c>
      <c r="I130" t="s">
        <v>108</v>
      </c>
      <c r="J130" s="169">
        <v>27.597260273972601</v>
      </c>
      <c r="K130">
        <v>6</v>
      </c>
    </row>
    <row r="131" spans="1:11" x14ac:dyDescent="0.25">
      <c r="A131" t="s">
        <v>383</v>
      </c>
      <c r="B131">
        <v>95079</v>
      </c>
      <c r="C131" t="s">
        <v>172</v>
      </c>
      <c r="D131" s="167">
        <v>96763.35</v>
      </c>
      <c r="E131" t="s">
        <v>168</v>
      </c>
      <c r="F131" t="s">
        <v>169</v>
      </c>
      <c r="G131" t="s">
        <v>384</v>
      </c>
      <c r="H131" s="168">
        <v>35296</v>
      </c>
      <c r="I131" t="s">
        <v>106</v>
      </c>
      <c r="J131" s="169">
        <v>21.115068493150684</v>
      </c>
      <c r="K131">
        <v>5</v>
      </c>
    </row>
    <row r="132" spans="1:11" x14ac:dyDescent="0.25">
      <c r="A132" t="s">
        <v>385</v>
      </c>
      <c r="B132">
        <v>58036</v>
      </c>
      <c r="C132" t="s">
        <v>172</v>
      </c>
      <c r="D132" s="167">
        <v>84974</v>
      </c>
      <c r="E132" t="s">
        <v>180</v>
      </c>
      <c r="F132" t="s">
        <v>169</v>
      </c>
      <c r="G132" t="s">
        <v>386</v>
      </c>
      <c r="H132" s="168">
        <v>35681</v>
      </c>
      <c r="I132" t="s">
        <v>103</v>
      </c>
      <c r="J132" s="169">
        <v>20.06027397260274</v>
      </c>
      <c r="K132">
        <v>5</v>
      </c>
    </row>
    <row r="133" spans="1:11" x14ac:dyDescent="0.25">
      <c r="A133" t="s">
        <v>387</v>
      </c>
      <c r="B133">
        <v>65170</v>
      </c>
      <c r="C133" t="s">
        <v>172</v>
      </c>
      <c r="D133" s="167">
        <v>56387</v>
      </c>
      <c r="E133" t="s">
        <v>188</v>
      </c>
      <c r="F133" t="s">
        <v>169</v>
      </c>
      <c r="G133" t="s">
        <v>388</v>
      </c>
      <c r="H133" s="168">
        <v>42408</v>
      </c>
      <c r="I133" t="s">
        <v>108</v>
      </c>
      <c r="J133" s="169">
        <v>1.6301369863013699</v>
      </c>
      <c r="K133">
        <v>1</v>
      </c>
    </row>
    <row r="134" spans="1:11" x14ac:dyDescent="0.25">
      <c r="A134" t="s">
        <v>389</v>
      </c>
      <c r="B134">
        <v>51914</v>
      </c>
      <c r="C134" t="s">
        <v>172</v>
      </c>
      <c r="D134" s="167">
        <v>85834</v>
      </c>
      <c r="E134" t="s">
        <v>191</v>
      </c>
      <c r="F134" t="s">
        <v>169</v>
      </c>
      <c r="G134" t="s">
        <v>192</v>
      </c>
      <c r="H134" s="168">
        <v>35764</v>
      </c>
      <c r="I134" t="s">
        <v>103</v>
      </c>
      <c r="J134" s="169">
        <v>19.832876712328765</v>
      </c>
      <c r="K134">
        <v>4</v>
      </c>
    </row>
    <row r="135" spans="1:11" x14ac:dyDescent="0.25">
      <c r="A135" t="s">
        <v>390</v>
      </c>
      <c r="B135">
        <v>42313</v>
      </c>
      <c r="C135" t="s">
        <v>172</v>
      </c>
      <c r="D135" s="167">
        <v>118400</v>
      </c>
      <c r="E135" t="s">
        <v>196</v>
      </c>
      <c r="F135" t="s">
        <v>169</v>
      </c>
      <c r="G135" t="s">
        <v>391</v>
      </c>
      <c r="H135" s="168">
        <v>38824</v>
      </c>
      <c r="I135" t="s">
        <v>103</v>
      </c>
      <c r="J135" s="169">
        <v>11.449315068493151</v>
      </c>
      <c r="K135">
        <v>3</v>
      </c>
    </row>
    <row r="136" spans="1:11" x14ac:dyDescent="0.25">
      <c r="A136" t="s">
        <v>392</v>
      </c>
      <c r="B136">
        <v>5399</v>
      </c>
      <c r="C136" t="s">
        <v>172</v>
      </c>
      <c r="D136" s="167">
        <v>46626.87</v>
      </c>
      <c r="E136" t="s">
        <v>199</v>
      </c>
      <c r="F136" t="s">
        <v>169</v>
      </c>
      <c r="G136" t="s">
        <v>205</v>
      </c>
      <c r="H136" s="168">
        <v>39412</v>
      </c>
      <c r="I136" t="s">
        <v>106</v>
      </c>
      <c r="J136" s="169">
        <v>9.838356164383562</v>
      </c>
      <c r="K136">
        <v>2</v>
      </c>
    </row>
    <row r="137" spans="1:11" x14ac:dyDescent="0.25">
      <c r="A137" t="s">
        <v>393</v>
      </c>
      <c r="B137">
        <v>25798</v>
      </c>
      <c r="C137" t="s">
        <v>172</v>
      </c>
      <c r="D137" s="167">
        <v>72902</v>
      </c>
      <c r="E137" t="s">
        <v>175</v>
      </c>
      <c r="F137" t="s">
        <v>169</v>
      </c>
      <c r="G137" t="s">
        <v>183</v>
      </c>
      <c r="H137" s="168">
        <v>38915</v>
      </c>
      <c r="I137" t="s">
        <v>106</v>
      </c>
      <c r="J137" s="169">
        <v>11.2</v>
      </c>
      <c r="K137">
        <v>3</v>
      </c>
    </row>
    <row r="138" spans="1:11" x14ac:dyDescent="0.25">
      <c r="A138" t="s">
        <v>394</v>
      </c>
      <c r="B138">
        <v>99349</v>
      </c>
      <c r="C138" t="s">
        <v>167</v>
      </c>
      <c r="D138" s="167">
        <v>97392.47</v>
      </c>
      <c r="E138" t="s">
        <v>168</v>
      </c>
      <c r="F138" t="s">
        <v>169</v>
      </c>
      <c r="G138" t="s">
        <v>173</v>
      </c>
      <c r="H138" s="168">
        <v>34736</v>
      </c>
      <c r="I138" t="s">
        <v>103</v>
      </c>
      <c r="J138" s="169">
        <v>22.649315068493152</v>
      </c>
      <c r="K138">
        <v>5</v>
      </c>
    </row>
    <row r="139" spans="1:11" x14ac:dyDescent="0.25">
      <c r="A139" t="s">
        <v>395</v>
      </c>
      <c r="B139">
        <v>85258</v>
      </c>
      <c r="C139" t="s">
        <v>167</v>
      </c>
      <c r="D139" s="167">
        <v>37838.46</v>
      </c>
      <c r="E139" t="s">
        <v>188</v>
      </c>
      <c r="F139" t="s">
        <v>202</v>
      </c>
      <c r="G139" t="s">
        <v>313</v>
      </c>
      <c r="H139" s="168">
        <v>41127</v>
      </c>
      <c r="I139" t="s">
        <v>108</v>
      </c>
      <c r="J139" s="169">
        <v>5.13972602739726</v>
      </c>
      <c r="K139">
        <v>2</v>
      </c>
    </row>
    <row r="140" spans="1:11" x14ac:dyDescent="0.25">
      <c r="A140" t="s">
        <v>396</v>
      </c>
      <c r="B140">
        <v>75050</v>
      </c>
      <c r="C140" t="s">
        <v>167</v>
      </c>
      <c r="D140" s="167">
        <v>102664</v>
      </c>
      <c r="E140" t="s">
        <v>168</v>
      </c>
      <c r="F140" t="s">
        <v>169</v>
      </c>
      <c r="G140" t="s">
        <v>397</v>
      </c>
      <c r="H140" s="168">
        <v>36130</v>
      </c>
      <c r="I140" t="s">
        <v>105</v>
      </c>
      <c r="J140" s="169">
        <v>18.830136986301369</v>
      </c>
      <c r="K140">
        <v>4</v>
      </c>
    </row>
    <row r="141" spans="1:11" x14ac:dyDescent="0.25">
      <c r="A141" t="s">
        <v>398</v>
      </c>
      <c r="B141">
        <v>95106</v>
      </c>
      <c r="C141" t="s">
        <v>172</v>
      </c>
      <c r="D141" s="167">
        <v>52416.7</v>
      </c>
      <c r="E141" t="s">
        <v>233</v>
      </c>
      <c r="F141" t="s">
        <v>169</v>
      </c>
      <c r="G141" t="s">
        <v>399</v>
      </c>
      <c r="H141" s="168">
        <v>32370</v>
      </c>
      <c r="I141" t="s">
        <v>104</v>
      </c>
      <c r="J141" s="169">
        <v>29.13150684931507</v>
      </c>
      <c r="K141">
        <v>6</v>
      </c>
    </row>
    <row r="142" spans="1:11" x14ac:dyDescent="0.25">
      <c r="A142" t="s">
        <v>400</v>
      </c>
      <c r="B142">
        <v>98830</v>
      </c>
      <c r="C142" t="s">
        <v>172</v>
      </c>
      <c r="D142" s="167">
        <v>49831</v>
      </c>
      <c r="E142" t="s">
        <v>168</v>
      </c>
      <c r="F142" t="s">
        <v>169</v>
      </c>
      <c r="G142" t="s">
        <v>265</v>
      </c>
      <c r="H142" s="168">
        <v>41792</v>
      </c>
      <c r="I142" t="s">
        <v>105</v>
      </c>
      <c r="J142" s="169">
        <v>3.3178082191780822</v>
      </c>
      <c r="K142">
        <v>1</v>
      </c>
    </row>
    <row r="143" spans="1:11" x14ac:dyDescent="0.25">
      <c r="A143" t="s">
        <v>401</v>
      </c>
      <c r="B143">
        <v>50746</v>
      </c>
      <c r="C143" t="s">
        <v>172</v>
      </c>
      <c r="D143" s="167">
        <v>92202.64</v>
      </c>
      <c r="E143" t="s">
        <v>168</v>
      </c>
      <c r="F143" t="s">
        <v>169</v>
      </c>
      <c r="G143" t="s">
        <v>402</v>
      </c>
      <c r="H143" s="168">
        <v>35303</v>
      </c>
      <c r="I143" t="s">
        <v>103</v>
      </c>
      <c r="J143" s="169">
        <v>21.095890410958905</v>
      </c>
      <c r="K143">
        <v>5</v>
      </c>
    </row>
    <row r="144" spans="1:11" x14ac:dyDescent="0.25">
      <c r="A144" t="s">
        <v>403</v>
      </c>
      <c r="B144">
        <v>37386</v>
      </c>
      <c r="C144" t="s">
        <v>172</v>
      </c>
      <c r="D144" s="167">
        <v>60810</v>
      </c>
      <c r="E144" t="s">
        <v>191</v>
      </c>
      <c r="F144" t="s">
        <v>169</v>
      </c>
      <c r="G144" t="s">
        <v>354</v>
      </c>
      <c r="H144" s="168">
        <v>41288</v>
      </c>
      <c r="I144" t="s">
        <v>105</v>
      </c>
      <c r="J144" s="169">
        <v>4.6986301369863011</v>
      </c>
      <c r="K144">
        <v>1</v>
      </c>
    </row>
    <row r="145" spans="1:11" x14ac:dyDescent="0.25">
      <c r="A145" t="s">
        <v>404</v>
      </c>
      <c r="B145">
        <v>24836</v>
      </c>
      <c r="C145" t="s">
        <v>167</v>
      </c>
      <c r="D145" s="167">
        <v>51355.839999999997</v>
      </c>
      <c r="E145" t="s">
        <v>188</v>
      </c>
      <c r="F145" t="s">
        <v>169</v>
      </c>
      <c r="G145" t="s">
        <v>273</v>
      </c>
      <c r="H145" s="168">
        <v>39902</v>
      </c>
      <c r="I145" t="s">
        <v>105</v>
      </c>
      <c r="J145" s="169">
        <v>8.4958904109589035</v>
      </c>
      <c r="K145">
        <v>2</v>
      </c>
    </row>
    <row r="146" spans="1:11" x14ac:dyDescent="0.25">
      <c r="A146" t="s">
        <v>405</v>
      </c>
      <c r="B146">
        <v>31872</v>
      </c>
      <c r="C146" t="s">
        <v>172</v>
      </c>
      <c r="D146" s="167">
        <v>97074.01</v>
      </c>
      <c r="E146" t="s">
        <v>188</v>
      </c>
      <c r="F146" t="s">
        <v>169</v>
      </c>
      <c r="G146" t="s">
        <v>406</v>
      </c>
      <c r="H146" s="168">
        <v>38110</v>
      </c>
      <c r="I146" t="s">
        <v>106</v>
      </c>
      <c r="J146" s="169">
        <v>13.405479452054795</v>
      </c>
      <c r="K146">
        <v>3</v>
      </c>
    </row>
    <row r="147" spans="1:11" x14ac:dyDescent="0.25">
      <c r="A147" t="s">
        <v>407</v>
      </c>
      <c r="B147">
        <v>62852</v>
      </c>
      <c r="C147" t="s">
        <v>167</v>
      </c>
      <c r="D147" s="167">
        <v>45151.08</v>
      </c>
      <c r="E147" t="s">
        <v>216</v>
      </c>
      <c r="F147" t="s">
        <v>202</v>
      </c>
      <c r="G147" t="s">
        <v>217</v>
      </c>
      <c r="H147" s="168">
        <v>34388</v>
      </c>
      <c r="I147" t="s">
        <v>103</v>
      </c>
      <c r="J147" s="169">
        <v>23.602739726027398</v>
      </c>
      <c r="K147">
        <v>5</v>
      </c>
    </row>
    <row r="148" spans="1:11" x14ac:dyDescent="0.25">
      <c r="A148" t="s">
        <v>408</v>
      </c>
      <c r="B148">
        <v>99857</v>
      </c>
      <c r="C148" t="s">
        <v>172</v>
      </c>
      <c r="D148" s="167">
        <v>65752</v>
      </c>
      <c r="E148" t="s">
        <v>175</v>
      </c>
      <c r="F148" t="s">
        <v>169</v>
      </c>
      <c r="G148" t="s">
        <v>183</v>
      </c>
      <c r="H148" s="168">
        <v>40742</v>
      </c>
      <c r="I148" t="s">
        <v>107</v>
      </c>
      <c r="J148" s="169">
        <v>6.1945205479452055</v>
      </c>
      <c r="K148">
        <v>2</v>
      </c>
    </row>
    <row r="149" spans="1:11" x14ac:dyDescent="0.25">
      <c r="A149" t="s">
        <v>409</v>
      </c>
      <c r="B149">
        <v>46279</v>
      </c>
      <c r="C149" t="s">
        <v>167</v>
      </c>
      <c r="D149" s="167">
        <v>91139.47</v>
      </c>
      <c r="E149" t="s">
        <v>188</v>
      </c>
      <c r="F149" t="s">
        <v>169</v>
      </c>
      <c r="G149" t="s">
        <v>410</v>
      </c>
      <c r="H149" s="168">
        <v>40308</v>
      </c>
      <c r="I149" t="s">
        <v>107</v>
      </c>
      <c r="J149" s="169">
        <v>7.3835616438356162</v>
      </c>
      <c r="K149">
        <v>2</v>
      </c>
    </row>
    <row r="150" spans="1:11" x14ac:dyDescent="0.25">
      <c r="A150" t="s">
        <v>411</v>
      </c>
      <c r="B150">
        <v>43774</v>
      </c>
      <c r="C150" t="s">
        <v>167</v>
      </c>
      <c r="D150" s="167">
        <v>66639.25</v>
      </c>
      <c r="E150" t="s">
        <v>188</v>
      </c>
      <c r="F150" t="s">
        <v>169</v>
      </c>
      <c r="G150" t="s">
        <v>282</v>
      </c>
      <c r="H150" s="168">
        <v>41456</v>
      </c>
      <c r="I150" t="s">
        <v>103</v>
      </c>
      <c r="J150" s="169">
        <v>4.2383561643835614</v>
      </c>
      <c r="K150">
        <v>1</v>
      </c>
    </row>
    <row r="151" spans="1:11" x14ac:dyDescent="0.25">
      <c r="A151" t="s">
        <v>412</v>
      </c>
      <c r="B151">
        <v>98448</v>
      </c>
      <c r="C151" t="s">
        <v>172</v>
      </c>
      <c r="D151" s="167">
        <v>40631.32</v>
      </c>
      <c r="E151" t="s">
        <v>199</v>
      </c>
      <c r="F151" t="s">
        <v>169</v>
      </c>
      <c r="G151" t="s">
        <v>200</v>
      </c>
      <c r="H151" s="168">
        <v>42065</v>
      </c>
      <c r="I151" t="s">
        <v>108</v>
      </c>
      <c r="J151" s="169">
        <v>2.56986301369863</v>
      </c>
      <c r="K151">
        <v>1</v>
      </c>
    </row>
    <row r="152" spans="1:11" x14ac:dyDescent="0.25">
      <c r="A152" t="s">
        <v>413</v>
      </c>
      <c r="B152">
        <v>47442</v>
      </c>
      <c r="C152" t="s">
        <v>172</v>
      </c>
      <c r="D152" s="167">
        <v>45049.120000000003</v>
      </c>
      <c r="E152" t="s">
        <v>199</v>
      </c>
      <c r="F152" t="s">
        <v>169</v>
      </c>
      <c r="G152" t="s">
        <v>205</v>
      </c>
      <c r="H152" s="168">
        <v>37795</v>
      </c>
      <c r="I152" t="s">
        <v>108</v>
      </c>
      <c r="J152" s="169">
        <v>14.268493150684931</v>
      </c>
      <c r="K152">
        <v>3</v>
      </c>
    </row>
    <row r="153" spans="1:11" x14ac:dyDescent="0.25">
      <c r="A153" t="s">
        <v>414</v>
      </c>
      <c r="B153">
        <v>95438</v>
      </c>
      <c r="C153" t="s">
        <v>172</v>
      </c>
      <c r="D153" s="167">
        <v>120768</v>
      </c>
      <c r="E153" t="s">
        <v>213</v>
      </c>
      <c r="F153" t="s">
        <v>169</v>
      </c>
      <c r="G153" t="s">
        <v>214</v>
      </c>
      <c r="H153" s="168">
        <v>33826</v>
      </c>
      <c r="I153" t="s">
        <v>106</v>
      </c>
      <c r="J153" s="169">
        <v>25.142465753424659</v>
      </c>
      <c r="K153">
        <v>6</v>
      </c>
    </row>
    <row r="154" spans="1:11" x14ac:dyDescent="0.25">
      <c r="A154" t="s">
        <v>415</v>
      </c>
      <c r="B154">
        <v>75637</v>
      </c>
      <c r="C154" t="s">
        <v>172</v>
      </c>
      <c r="D154" s="167">
        <v>76852</v>
      </c>
      <c r="E154" t="s">
        <v>185</v>
      </c>
      <c r="F154" t="s">
        <v>169</v>
      </c>
      <c r="G154" t="s">
        <v>416</v>
      </c>
      <c r="H154" s="168">
        <v>38747</v>
      </c>
      <c r="I154" t="s">
        <v>104</v>
      </c>
      <c r="J154" s="169">
        <v>11.66027397260274</v>
      </c>
      <c r="K154">
        <v>3</v>
      </c>
    </row>
    <row r="155" spans="1:11" x14ac:dyDescent="0.25">
      <c r="A155" t="s">
        <v>417</v>
      </c>
      <c r="B155">
        <v>45655</v>
      </c>
      <c r="C155" t="s">
        <v>172</v>
      </c>
      <c r="D155" s="167">
        <v>80561.66</v>
      </c>
      <c r="E155" t="s">
        <v>268</v>
      </c>
      <c r="F155" t="s">
        <v>169</v>
      </c>
      <c r="G155" t="s">
        <v>418</v>
      </c>
      <c r="H155" s="168">
        <v>38551</v>
      </c>
      <c r="I155" t="s">
        <v>108</v>
      </c>
      <c r="J155" s="169">
        <v>12.197260273972603</v>
      </c>
      <c r="K155">
        <v>3</v>
      </c>
    </row>
    <row r="156" spans="1:11" x14ac:dyDescent="0.25">
      <c r="A156" t="s">
        <v>419</v>
      </c>
      <c r="B156">
        <v>78756</v>
      </c>
      <c r="C156" t="s">
        <v>172</v>
      </c>
      <c r="D156" s="167">
        <v>77328</v>
      </c>
      <c r="E156" t="s">
        <v>168</v>
      </c>
      <c r="F156" t="s">
        <v>169</v>
      </c>
      <c r="G156" t="s">
        <v>265</v>
      </c>
      <c r="H156" s="168">
        <v>35582</v>
      </c>
      <c r="I156" t="s">
        <v>107</v>
      </c>
      <c r="J156" s="169">
        <v>20.331506849315069</v>
      </c>
      <c r="K156">
        <v>5</v>
      </c>
    </row>
    <row r="157" spans="1:11" x14ac:dyDescent="0.25">
      <c r="A157" t="s">
        <v>420</v>
      </c>
      <c r="B157">
        <v>74516</v>
      </c>
      <c r="C157" t="s">
        <v>172</v>
      </c>
      <c r="D157" s="167">
        <v>118400</v>
      </c>
      <c r="E157" t="s">
        <v>213</v>
      </c>
      <c r="F157" t="s">
        <v>169</v>
      </c>
      <c r="G157" t="s">
        <v>214</v>
      </c>
      <c r="H157" s="168">
        <v>38040</v>
      </c>
      <c r="I157" t="s">
        <v>104</v>
      </c>
      <c r="J157" s="169">
        <v>13.597260273972603</v>
      </c>
      <c r="K157">
        <v>3</v>
      </c>
    </row>
    <row r="158" spans="1:11" x14ac:dyDescent="0.25">
      <c r="A158" t="s">
        <v>421</v>
      </c>
      <c r="B158">
        <v>49880</v>
      </c>
      <c r="C158" t="s">
        <v>167</v>
      </c>
      <c r="D158" s="167">
        <v>87523.22</v>
      </c>
      <c r="E158" t="s">
        <v>216</v>
      </c>
      <c r="F158" t="s">
        <v>169</v>
      </c>
      <c r="G158" t="s">
        <v>422</v>
      </c>
      <c r="H158" s="168">
        <v>33938</v>
      </c>
      <c r="I158" t="s">
        <v>103</v>
      </c>
      <c r="J158" s="169">
        <v>24.835616438356166</v>
      </c>
      <c r="K158">
        <v>5</v>
      </c>
    </row>
    <row r="159" spans="1:11" x14ac:dyDescent="0.25">
      <c r="A159" t="s">
        <v>423</v>
      </c>
      <c r="B159">
        <v>4727</v>
      </c>
      <c r="C159" t="s">
        <v>172</v>
      </c>
      <c r="D159" s="167">
        <v>112266</v>
      </c>
      <c r="E159" t="s">
        <v>185</v>
      </c>
      <c r="F159" t="s">
        <v>169</v>
      </c>
      <c r="G159" t="s">
        <v>382</v>
      </c>
      <c r="H159" s="168">
        <v>36780</v>
      </c>
      <c r="I159" t="s">
        <v>104</v>
      </c>
      <c r="J159" s="169">
        <v>17.049315068493151</v>
      </c>
      <c r="K159">
        <v>4</v>
      </c>
    </row>
    <row r="160" spans="1:11" x14ac:dyDescent="0.25">
      <c r="A160" t="s">
        <v>424</v>
      </c>
      <c r="B160">
        <v>67503</v>
      </c>
      <c r="C160" t="s">
        <v>172</v>
      </c>
      <c r="D160" s="167">
        <v>78052</v>
      </c>
      <c r="E160" t="s">
        <v>191</v>
      </c>
      <c r="F160" t="s">
        <v>169</v>
      </c>
      <c r="G160" t="s">
        <v>192</v>
      </c>
      <c r="H160" s="168">
        <v>37298</v>
      </c>
      <c r="I160" t="s">
        <v>106</v>
      </c>
      <c r="J160" s="169">
        <v>15.63013698630137</v>
      </c>
      <c r="K160">
        <v>4</v>
      </c>
    </row>
    <row r="161" spans="1:11" x14ac:dyDescent="0.25">
      <c r="A161" t="s">
        <v>425</v>
      </c>
      <c r="B161">
        <v>81559</v>
      </c>
      <c r="C161" t="s">
        <v>172</v>
      </c>
      <c r="D161" s="167">
        <v>70595.53</v>
      </c>
      <c r="E161" t="s">
        <v>233</v>
      </c>
      <c r="F161" t="s">
        <v>169</v>
      </c>
      <c r="G161" t="s">
        <v>426</v>
      </c>
      <c r="H161" s="168">
        <v>34142</v>
      </c>
      <c r="I161" t="s">
        <v>104</v>
      </c>
      <c r="J161" s="169">
        <v>24.276712328767122</v>
      </c>
      <c r="K161">
        <v>5</v>
      </c>
    </row>
    <row r="162" spans="1:11" x14ac:dyDescent="0.25">
      <c r="A162" t="s">
        <v>427</v>
      </c>
      <c r="B162">
        <v>3311</v>
      </c>
      <c r="C162" t="s">
        <v>167</v>
      </c>
      <c r="D162" s="167">
        <v>86721.89</v>
      </c>
      <c r="E162" t="s">
        <v>188</v>
      </c>
      <c r="F162" t="s">
        <v>169</v>
      </c>
      <c r="G162" t="s">
        <v>428</v>
      </c>
      <c r="H162" s="168">
        <v>38405</v>
      </c>
      <c r="I162" t="s">
        <v>104</v>
      </c>
      <c r="J162" s="169">
        <v>12.597260273972603</v>
      </c>
      <c r="K162">
        <v>3</v>
      </c>
    </row>
    <row r="163" spans="1:11" x14ac:dyDescent="0.25">
      <c r="A163" t="s">
        <v>429</v>
      </c>
      <c r="B163">
        <v>42631</v>
      </c>
      <c r="C163" t="s">
        <v>167</v>
      </c>
      <c r="D163" s="167">
        <v>78387.850000000006</v>
      </c>
      <c r="E163" t="s">
        <v>188</v>
      </c>
      <c r="F163" t="s">
        <v>169</v>
      </c>
      <c r="G163" t="s">
        <v>284</v>
      </c>
      <c r="H163" s="168">
        <v>41485</v>
      </c>
      <c r="I163" t="s">
        <v>106</v>
      </c>
      <c r="J163" s="169">
        <v>4.1589041095890407</v>
      </c>
      <c r="K163">
        <v>1</v>
      </c>
    </row>
    <row r="164" spans="1:11" x14ac:dyDescent="0.25">
      <c r="A164" t="s">
        <v>430</v>
      </c>
      <c r="B164">
        <v>16255</v>
      </c>
      <c r="C164" t="s">
        <v>172</v>
      </c>
      <c r="D164" s="167">
        <v>40631.32</v>
      </c>
      <c r="E164" t="s">
        <v>199</v>
      </c>
      <c r="F164" t="s">
        <v>169</v>
      </c>
      <c r="G164" t="s">
        <v>200</v>
      </c>
      <c r="H164" s="168">
        <v>42373</v>
      </c>
      <c r="I164" t="s">
        <v>103</v>
      </c>
      <c r="J164" s="169">
        <v>1.726027397260274</v>
      </c>
      <c r="K164">
        <v>1</v>
      </c>
    </row>
    <row r="165" spans="1:11" x14ac:dyDescent="0.25">
      <c r="A165" t="s">
        <v>431</v>
      </c>
      <c r="B165">
        <v>31019</v>
      </c>
      <c r="C165" t="s">
        <v>167</v>
      </c>
      <c r="D165" s="167">
        <v>76649.679999999993</v>
      </c>
      <c r="E165" t="s">
        <v>308</v>
      </c>
      <c r="F165" t="s">
        <v>169</v>
      </c>
      <c r="G165" t="s">
        <v>406</v>
      </c>
      <c r="H165" s="168">
        <v>39160</v>
      </c>
      <c r="I165" t="s">
        <v>104</v>
      </c>
      <c r="J165" s="169">
        <v>10.528767123287672</v>
      </c>
      <c r="K165">
        <v>3</v>
      </c>
    </row>
    <row r="166" spans="1:11" x14ac:dyDescent="0.25">
      <c r="A166" t="s">
        <v>432</v>
      </c>
      <c r="B166">
        <v>55346</v>
      </c>
      <c r="C166" t="s">
        <v>167</v>
      </c>
      <c r="D166" s="167">
        <v>70866.460000000006</v>
      </c>
      <c r="E166" t="s">
        <v>175</v>
      </c>
      <c r="F166" t="s">
        <v>169</v>
      </c>
      <c r="G166" t="s">
        <v>211</v>
      </c>
      <c r="H166" s="168">
        <v>35253</v>
      </c>
      <c r="I166" t="s">
        <v>103</v>
      </c>
      <c r="J166" s="169">
        <v>21.232876712328768</v>
      </c>
      <c r="K166">
        <v>5</v>
      </c>
    </row>
    <row r="167" spans="1:11" x14ac:dyDescent="0.25">
      <c r="A167" t="s">
        <v>433</v>
      </c>
      <c r="B167">
        <v>26558</v>
      </c>
      <c r="C167" t="s">
        <v>172</v>
      </c>
      <c r="D167" s="167">
        <v>14976</v>
      </c>
      <c r="E167" t="s">
        <v>268</v>
      </c>
      <c r="F167" t="s">
        <v>202</v>
      </c>
      <c r="G167" t="s">
        <v>224</v>
      </c>
      <c r="H167" s="168">
        <v>42604</v>
      </c>
      <c r="I167" t="s">
        <v>107</v>
      </c>
      <c r="J167" s="169">
        <v>1.0931506849315069</v>
      </c>
      <c r="K167">
        <v>1</v>
      </c>
    </row>
    <row r="168" spans="1:11" x14ac:dyDescent="0.25">
      <c r="A168" t="s">
        <v>434</v>
      </c>
      <c r="B168">
        <v>9363</v>
      </c>
      <c r="C168" t="s">
        <v>172</v>
      </c>
      <c r="D168" s="167">
        <v>61725</v>
      </c>
      <c r="E168" t="s">
        <v>175</v>
      </c>
      <c r="F168" t="s">
        <v>169</v>
      </c>
      <c r="G168" t="s">
        <v>183</v>
      </c>
      <c r="H168" s="168">
        <v>42044</v>
      </c>
      <c r="I168" t="s">
        <v>106</v>
      </c>
      <c r="J168" s="169">
        <v>2.6273972602739728</v>
      </c>
      <c r="K168">
        <v>1</v>
      </c>
    </row>
    <row r="169" spans="1:11" x14ac:dyDescent="0.25">
      <c r="A169" t="s">
        <v>435</v>
      </c>
      <c r="B169">
        <v>79168</v>
      </c>
      <c r="C169" t="s">
        <v>172</v>
      </c>
      <c r="D169" s="167">
        <v>70884</v>
      </c>
      <c r="E169" t="s">
        <v>191</v>
      </c>
      <c r="F169" t="s">
        <v>169</v>
      </c>
      <c r="G169" t="s">
        <v>192</v>
      </c>
      <c r="H169" s="168">
        <v>39524</v>
      </c>
      <c r="I169" t="s">
        <v>108</v>
      </c>
      <c r="J169" s="169">
        <v>9.5315068493150683</v>
      </c>
      <c r="K169">
        <v>2</v>
      </c>
    </row>
    <row r="170" spans="1:11" x14ac:dyDescent="0.25">
      <c r="A170" t="s">
        <v>436</v>
      </c>
      <c r="B170">
        <v>90291</v>
      </c>
      <c r="C170" t="s">
        <v>167</v>
      </c>
      <c r="D170" s="167">
        <v>69222.179999999993</v>
      </c>
      <c r="E170" t="s">
        <v>180</v>
      </c>
      <c r="F170" t="s">
        <v>169</v>
      </c>
      <c r="G170" t="s">
        <v>170</v>
      </c>
      <c r="H170" s="168">
        <v>32321</v>
      </c>
      <c r="I170" t="s">
        <v>108</v>
      </c>
      <c r="J170" s="169">
        <v>29.265753424657536</v>
      </c>
      <c r="K170">
        <v>6</v>
      </c>
    </row>
    <row r="171" spans="1:11" x14ac:dyDescent="0.25">
      <c r="A171" t="s">
        <v>437</v>
      </c>
      <c r="B171">
        <v>84197</v>
      </c>
      <c r="C171" t="s">
        <v>172</v>
      </c>
      <c r="D171" s="167">
        <v>70052</v>
      </c>
      <c r="E171" t="s">
        <v>191</v>
      </c>
      <c r="F171" t="s">
        <v>169</v>
      </c>
      <c r="G171" t="s">
        <v>192</v>
      </c>
      <c r="H171" s="168">
        <v>38747</v>
      </c>
      <c r="I171" t="s">
        <v>106</v>
      </c>
      <c r="J171" s="169">
        <v>11.66027397260274</v>
      </c>
      <c r="K171">
        <v>3</v>
      </c>
    </row>
    <row r="172" spans="1:11" x14ac:dyDescent="0.25">
      <c r="A172" t="s">
        <v>438</v>
      </c>
      <c r="B172">
        <v>39913</v>
      </c>
      <c r="C172" t="s">
        <v>172</v>
      </c>
      <c r="D172" s="167">
        <v>78096</v>
      </c>
      <c r="E172" t="s">
        <v>175</v>
      </c>
      <c r="F172" t="s">
        <v>169</v>
      </c>
      <c r="G172" t="s">
        <v>183</v>
      </c>
      <c r="H172" s="168">
        <v>38187</v>
      </c>
      <c r="I172" t="s">
        <v>103</v>
      </c>
      <c r="J172" s="169">
        <v>13.194520547945206</v>
      </c>
      <c r="K172">
        <v>3</v>
      </c>
    </row>
    <row r="173" spans="1:11" x14ac:dyDescent="0.25">
      <c r="A173" t="s">
        <v>439</v>
      </c>
      <c r="B173">
        <v>8161</v>
      </c>
      <c r="C173" t="s">
        <v>172</v>
      </c>
      <c r="D173" s="167">
        <v>64141</v>
      </c>
      <c r="E173" t="s">
        <v>168</v>
      </c>
      <c r="F173" t="s">
        <v>169</v>
      </c>
      <c r="G173" t="s">
        <v>207</v>
      </c>
      <c r="H173" s="168">
        <v>36997</v>
      </c>
      <c r="I173" t="s">
        <v>107</v>
      </c>
      <c r="J173" s="169">
        <v>16.454794520547946</v>
      </c>
      <c r="K173">
        <v>4</v>
      </c>
    </row>
    <row r="174" spans="1:11" x14ac:dyDescent="0.25">
      <c r="A174" t="s">
        <v>440</v>
      </c>
      <c r="B174">
        <v>69955</v>
      </c>
      <c r="C174" t="s">
        <v>172</v>
      </c>
      <c r="D174" s="167">
        <v>74424</v>
      </c>
      <c r="E174" t="s">
        <v>168</v>
      </c>
      <c r="F174" t="s">
        <v>169</v>
      </c>
      <c r="G174" t="s">
        <v>265</v>
      </c>
      <c r="H174" s="168">
        <v>38187</v>
      </c>
      <c r="I174" t="s">
        <v>105</v>
      </c>
      <c r="J174" s="169">
        <v>13.194520547945206</v>
      </c>
      <c r="K174">
        <v>3</v>
      </c>
    </row>
    <row r="175" spans="1:11" x14ac:dyDescent="0.25">
      <c r="A175" t="s">
        <v>441</v>
      </c>
      <c r="B175">
        <v>13737</v>
      </c>
      <c r="C175" t="s">
        <v>172</v>
      </c>
      <c r="D175" s="167">
        <v>49118</v>
      </c>
      <c r="E175" t="s">
        <v>168</v>
      </c>
      <c r="F175" t="s">
        <v>169</v>
      </c>
      <c r="G175" t="s">
        <v>265</v>
      </c>
      <c r="H175" s="168">
        <v>41512</v>
      </c>
      <c r="I175" t="s">
        <v>106</v>
      </c>
      <c r="J175" s="169">
        <v>4.0849315068493155</v>
      </c>
      <c r="K175">
        <v>1</v>
      </c>
    </row>
    <row r="176" spans="1:11" x14ac:dyDescent="0.25">
      <c r="A176" t="s">
        <v>442</v>
      </c>
      <c r="B176">
        <v>82089</v>
      </c>
      <c r="C176" t="s">
        <v>172</v>
      </c>
      <c r="D176" s="167">
        <v>102664</v>
      </c>
      <c r="E176" t="s">
        <v>239</v>
      </c>
      <c r="F176" t="s">
        <v>169</v>
      </c>
      <c r="G176" t="s">
        <v>443</v>
      </c>
      <c r="H176" s="168">
        <v>39244</v>
      </c>
      <c r="I176" t="s">
        <v>104</v>
      </c>
      <c r="J176" s="169">
        <v>10.298630136986301</v>
      </c>
      <c r="K176">
        <v>3</v>
      </c>
    </row>
    <row r="177" spans="1:11" x14ac:dyDescent="0.25">
      <c r="A177" t="s">
        <v>444</v>
      </c>
      <c r="B177">
        <v>72746</v>
      </c>
      <c r="C177" t="s">
        <v>172</v>
      </c>
      <c r="D177" s="167">
        <v>72497.95</v>
      </c>
      <c r="E177" t="s">
        <v>196</v>
      </c>
      <c r="F177" t="s">
        <v>169</v>
      </c>
      <c r="G177" t="s">
        <v>282</v>
      </c>
      <c r="H177" s="168">
        <v>37984</v>
      </c>
      <c r="I177" t="s">
        <v>108</v>
      </c>
      <c r="J177" s="169">
        <v>13.75068493150685</v>
      </c>
      <c r="K177">
        <v>3</v>
      </c>
    </row>
    <row r="178" spans="1:11" x14ac:dyDescent="0.25">
      <c r="A178" t="s">
        <v>445</v>
      </c>
      <c r="B178">
        <v>83032</v>
      </c>
      <c r="C178" t="s">
        <v>167</v>
      </c>
      <c r="D178" s="167">
        <v>62678.98</v>
      </c>
      <c r="E178" t="s">
        <v>216</v>
      </c>
      <c r="F178" t="s">
        <v>169</v>
      </c>
      <c r="G178" t="s">
        <v>369</v>
      </c>
      <c r="H178" s="168">
        <v>41288</v>
      </c>
      <c r="I178" t="s">
        <v>103</v>
      </c>
      <c r="J178" s="169">
        <v>4.6986301369863011</v>
      </c>
      <c r="K178">
        <v>1</v>
      </c>
    </row>
    <row r="179" spans="1:11" x14ac:dyDescent="0.25">
      <c r="A179" t="s">
        <v>446</v>
      </c>
      <c r="B179">
        <v>51310</v>
      </c>
      <c r="C179" t="s">
        <v>167</v>
      </c>
      <c r="D179" s="167">
        <v>72534.66</v>
      </c>
      <c r="E179" t="s">
        <v>175</v>
      </c>
      <c r="F179" t="s">
        <v>169</v>
      </c>
      <c r="G179" t="s">
        <v>209</v>
      </c>
      <c r="H179" s="168">
        <v>34505</v>
      </c>
      <c r="I179" t="s">
        <v>105</v>
      </c>
      <c r="J179" s="169">
        <v>23.282191780821918</v>
      </c>
      <c r="K179">
        <v>5</v>
      </c>
    </row>
    <row r="180" spans="1:11" x14ac:dyDescent="0.25">
      <c r="A180" t="s">
        <v>447</v>
      </c>
      <c r="B180">
        <v>62790</v>
      </c>
      <c r="C180" t="s">
        <v>172</v>
      </c>
      <c r="D180" s="167">
        <v>53788</v>
      </c>
      <c r="E180" t="s">
        <v>175</v>
      </c>
      <c r="F180" t="s">
        <v>169</v>
      </c>
      <c r="G180" t="s">
        <v>183</v>
      </c>
      <c r="H180" s="168">
        <v>41498</v>
      </c>
      <c r="I180" t="s">
        <v>103</v>
      </c>
      <c r="J180" s="169">
        <v>4.1232876712328768</v>
      </c>
      <c r="K180">
        <v>1</v>
      </c>
    </row>
    <row r="181" spans="1:11" x14ac:dyDescent="0.25">
      <c r="A181" t="s">
        <v>448</v>
      </c>
      <c r="B181">
        <v>71041</v>
      </c>
      <c r="C181" t="s">
        <v>167</v>
      </c>
      <c r="D181" s="167">
        <v>46698</v>
      </c>
      <c r="E181" t="s">
        <v>188</v>
      </c>
      <c r="F181" t="s">
        <v>202</v>
      </c>
      <c r="G181" t="s">
        <v>181</v>
      </c>
      <c r="H181" s="168">
        <v>41120</v>
      </c>
      <c r="I181" t="s">
        <v>107</v>
      </c>
      <c r="J181" s="169">
        <v>5.1589041095890407</v>
      </c>
      <c r="K181">
        <v>2</v>
      </c>
    </row>
    <row r="182" spans="1:11" x14ac:dyDescent="0.25">
      <c r="A182" t="s">
        <v>449</v>
      </c>
      <c r="B182">
        <v>96650</v>
      </c>
      <c r="C182" t="s">
        <v>167</v>
      </c>
      <c r="D182" s="167">
        <v>58360.55</v>
      </c>
      <c r="E182" t="s">
        <v>188</v>
      </c>
      <c r="F182" t="s">
        <v>169</v>
      </c>
      <c r="G182" t="s">
        <v>388</v>
      </c>
      <c r="H182" s="168">
        <v>42240</v>
      </c>
      <c r="I182" t="s">
        <v>103</v>
      </c>
      <c r="J182" s="169">
        <v>2.0904109589041098</v>
      </c>
      <c r="K182">
        <v>1</v>
      </c>
    </row>
    <row r="183" spans="1:11" x14ac:dyDescent="0.25">
      <c r="A183" t="s">
        <v>450</v>
      </c>
      <c r="B183">
        <v>73217</v>
      </c>
      <c r="C183" t="s">
        <v>172</v>
      </c>
      <c r="D183" s="167">
        <v>61035.5</v>
      </c>
      <c r="E183" t="s">
        <v>196</v>
      </c>
      <c r="F183" t="s">
        <v>169</v>
      </c>
      <c r="G183" t="s">
        <v>228</v>
      </c>
      <c r="H183" s="168">
        <v>39497</v>
      </c>
      <c r="I183" t="s">
        <v>107</v>
      </c>
      <c r="J183" s="169">
        <v>9.6054794520547944</v>
      </c>
      <c r="K183">
        <v>2</v>
      </c>
    </row>
    <row r="184" spans="1:11" x14ac:dyDescent="0.25">
      <c r="A184" t="s">
        <v>451</v>
      </c>
      <c r="B184">
        <v>32789</v>
      </c>
      <c r="C184" t="s">
        <v>172</v>
      </c>
      <c r="D184" s="167">
        <v>100908.32</v>
      </c>
      <c r="E184" t="s">
        <v>253</v>
      </c>
      <c r="F184" t="s">
        <v>169</v>
      </c>
      <c r="G184" t="s">
        <v>452</v>
      </c>
      <c r="H184" s="168">
        <v>41735</v>
      </c>
      <c r="I184" t="s">
        <v>108</v>
      </c>
      <c r="J184" s="169">
        <v>3.473972602739726</v>
      </c>
      <c r="K184">
        <v>1</v>
      </c>
    </row>
    <row r="185" spans="1:11" x14ac:dyDescent="0.25">
      <c r="A185" t="s">
        <v>453</v>
      </c>
      <c r="B185">
        <v>62648</v>
      </c>
      <c r="C185" t="s">
        <v>167</v>
      </c>
      <c r="D185" s="167">
        <v>48593.64</v>
      </c>
      <c r="E185" t="s">
        <v>188</v>
      </c>
      <c r="F185" t="s">
        <v>169</v>
      </c>
      <c r="G185" t="s">
        <v>170</v>
      </c>
      <c r="H185" s="168">
        <v>41134</v>
      </c>
      <c r="I185" t="s">
        <v>106</v>
      </c>
      <c r="J185" s="169">
        <v>5.1205479452054794</v>
      </c>
      <c r="K185">
        <v>2</v>
      </c>
    </row>
    <row r="186" spans="1:11" x14ac:dyDescent="0.25">
      <c r="A186" t="s">
        <v>454</v>
      </c>
      <c r="B186">
        <v>57421</v>
      </c>
      <c r="C186" t="s">
        <v>172</v>
      </c>
      <c r="D186" s="167">
        <v>78096</v>
      </c>
      <c r="E186" t="s">
        <v>175</v>
      </c>
      <c r="F186" t="s">
        <v>169</v>
      </c>
      <c r="G186" t="s">
        <v>183</v>
      </c>
      <c r="H186" s="168">
        <v>38187</v>
      </c>
      <c r="I186" t="s">
        <v>103</v>
      </c>
      <c r="J186" s="169">
        <v>13.194520547945206</v>
      </c>
      <c r="K186">
        <v>3</v>
      </c>
    </row>
    <row r="187" spans="1:11" x14ac:dyDescent="0.25">
      <c r="A187" t="s">
        <v>455</v>
      </c>
      <c r="B187">
        <v>22893</v>
      </c>
      <c r="C187" t="s">
        <v>172</v>
      </c>
      <c r="D187" s="167">
        <v>63067.93</v>
      </c>
      <c r="E187" t="s">
        <v>199</v>
      </c>
      <c r="F187" t="s">
        <v>169</v>
      </c>
      <c r="G187" t="s">
        <v>295</v>
      </c>
      <c r="H187" s="168">
        <v>32447</v>
      </c>
      <c r="I187" t="s">
        <v>106</v>
      </c>
      <c r="J187" s="169">
        <v>28.920547945205481</v>
      </c>
      <c r="K187">
        <v>6</v>
      </c>
    </row>
    <row r="188" spans="1:11" x14ac:dyDescent="0.25">
      <c r="A188" t="s">
        <v>456</v>
      </c>
      <c r="B188">
        <v>4313</v>
      </c>
      <c r="C188" t="s">
        <v>172</v>
      </c>
      <c r="D188" s="167">
        <v>92229.93</v>
      </c>
      <c r="E188" t="s">
        <v>325</v>
      </c>
      <c r="F188" t="s">
        <v>169</v>
      </c>
      <c r="G188" t="s">
        <v>457</v>
      </c>
      <c r="H188" s="168">
        <v>36850</v>
      </c>
      <c r="I188" t="s">
        <v>104</v>
      </c>
      <c r="J188" s="169">
        <v>16.857534246575341</v>
      </c>
      <c r="K188">
        <v>4</v>
      </c>
    </row>
    <row r="189" spans="1:11" x14ac:dyDescent="0.25">
      <c r="A189" t="s">
        <v>458</v>
      </c>
      <c r="B189">
        <v>60781</v>
      </c>
      <c r="C189" t="s">
        <v>167</v>
      </c>
      <c r="D189" s="167">
        <v>65486.66</v>
      </c>
      <c r="E189" t="s">
        <v>168</v>
      </c>
      <c r="F189" t="s">
        <v>169</v>
      </c>
      <c r="G189" t="s">
        <v>170</v>
      </c>
      <c r="H189" s="168">
        <v>35688</v>
      </c>
      <c r="I189" t="s">
        <v>103</v>
      </c>
      <c r="J189" s="169">
        <v>20.041095890410958</v>
      </c>
      <c r="K189">
        <v>5</v>
      </c>
    </row>
    <row r="190" spans="1:11" x14ac:dyDescent="0.25">
      <c r="A190" t="s">
        <v>459</v>
      </c>
      <c r="B190">
        <v>90101</v>
      </c>
      <c r="C190" t="s">
        <v>167</v>
      </c>
      <c r="D190" s="167">
        <v>88700.01</v>
      </c>
      <c r="E190" t="s">
        <v>188</v>
      </c>
      <c r="F190" t="s">
        <v>169</v>
      </c>
      <c r="G190" t="s">
        <v>284</v>
      </c>
      <c r="H190" s="168">
        <v>41127</v>
      </c>
      <c r="I190" t="s">
        <v>103</v>
      </c>
      <c r="J190" s="169">
        <v>5.13972602739726</v>
      </c>
      <c r="K190">
        <v>2</v>
      </c>
    </row>
    <row r="191" spans="1:11" x14ac:dyDescent="0.25">
      <c r="A191" t="s">
        <v>460</v>
      </c>
      <c r="B191">
        <v>41198</v>
      </c>
      <c r="C191" t="s">
        <v>167</v>
      </c>
      <c r="D191" s="167">
        <v>35552.39</v>
      </c>
      <c r="E191" t="s">
        <v>188</v>
      </c>
      <c r="F191" t="s">
        <v>202</v>
      </c>
      <c r="G191" t="s">
        <v>313</v>
      </c>
      <c r="H191" s="168">
        <v>42101</v>
      </c>
      <c r="I191" t="s">
        <v>106</v>
      </c>
      <c r="J191" s="169">
        <v>2.4712328767123286</v>
      </c>
      <c r="K191">
        <v>1</v>
      </c>
    </row>
    <row r="192" spans="1:11" x14ac:dyDescent="0.25">
      <c r="A192" t="s">
        <v>461</v>
      </c>
      <c r="B192">
        <v>41990</v>
      </c>
      <c r="C192" t="s">
        <v>172</v>
      </c>
      <c r="D192" s="167">
        <v>29779.07</v>
      </c>
      <c r="E192" t="s">
        <v>233</v>
      </c>
      <c r="F192" t="s">
        <v>202</v>
      </c>
      <c r="G192" t="s">
        <v>234</v>
      </c>
      <c r="H192" s="168">
        <v>41049</v>
      </c>
      <c r="I192" t="s">
        <v>107</v>
      </c>
      <c r="J192" s="169">
        <v>5.353424657534247</v>
      </c>
      <c r="K192">
        <v>2</v>
      </c>
    </row>
    <row r="193" spans="1:11" x14ac:dyDescent="0.25">
      <c r="A193" t="s">
        <v>462</v>
      </c>
      <c r="B193">
        <v>14072</v>
      </c>
      <c r="C193" t="s">
        <v>172</v>
      </c>
      <c r="D193" s="167">
        <v>53034.52</v>
      </c>
      <c r="E193" t="s">
        <v>199</v>
      </c>
      <c r="F193" t="s">
        <v>169</v>
      </c>
      <c r="G193" t="s">
        <v>200</v>
      </c>
      <c r="H193" s="168">
        <v>36814</v>
      </c>
      <c r="I193" t="s">
        <v>106</v>
      </c>
      <c r="J193" s="169">
        <v>16.956164383561642</v>
      </c>
      <c r="K193">
        <v>4</v>
      </c>
    </row>
    <row r="194" spans="1:11" x14ac:dyDescent="0.25">
      <c r="A194" t="s">
        <v>463</v>
      </c>
      <c r="B194">
        <v>25043</v>
      </c>
      <c r="C194" t="s">
        <v>167</v>
      </c>
      <c r="D194" s="167">
        <v>97912</v>
      </c>
      <c r="E194" t="s">
        <v>188</v>
      </c>
      <c r="F194" t="s">
        <v>169</v>
      </c>
      <c r="G194" t="s">
        <v>284</v>
      </c>
      <c r="H194" s="168">
        <v>38096</v>
      </c>
      <c r="I194" t="s">
        <v>106</v>
      </c>
      <c r="J194" s="169">
        <v>13.443835616438356</v>
      </c>
      <c r="K194">
        <v>3</v>
      </c>
    </row>
    <row r="195" spans="1:11" x14ac:dyDescent="0.25">
      <c r="A195" t="s">
        <v>464</v>
      </c>
      <c r="B195">
        <v>40163</v>
      </c>
      <c r="C195" t="s">
        <v>172</v>
      </c>
      <c r="D195" s="167">
        <v>70435</v>
      </c>
      <c r="E195" t="s">
        <v>175</v>
      </c>
      <c r="F195" t="s">
        <v>169</v>
      </c>
      <c r="G195" t="s">
        <v>183</v>
      </c>
      <c r="H195" s="168">
        <v>39244</v>
      </c>
      <c r="I195" t="s">
        <v>108</v>
      </c>
      <c r="J195" s="169">
        <v>10.298630136986301</v>
      </c>
      <c r="K195">
        <v>3</v>
      </c>
    </row>
    <row r="196" spans="1:11" x14ac:dyDescent="0.25">
      <c r="A196" t="s">
        <v>465</v>
      </c>
      <c r="B196">
        <v>76881</v>
      </c>
      <c r="C196" t="s">
        <v>167</v>
      </c>
      <c r="D196" s="167">
        <v>50211</v>
      </c>
      <c r="E196" t="s">
        <v>191</v>
      </c>
      <c r="F196" t="s">
        <v>169</v>
      </c>
      <c r="G196" t="s">
        <v>466</v>
      </c>
      <c r="H196" s="168">
        <v>42562</v>
      </c>
      <c r="I196" t="s">
        <v>106</v>
      </c>
      <c r="J196" s="169">
        <v>1.2082191780821918</v>
      </c>
      <c r="K196">
        <v>1</v>
      </c>
    </row>
    <row r="197" spans="1:11" x14ac:dyDescent="0.25">
      <c r="A197" t="s">
        <v>467</v>
      </c>
      <c r="B197">
        <v>55924</v>
      </c>
      <c r="C197" t="s">
        <v>167</v>
      </c>
      <c r="D197" s="167">
        <v>95263.92</v>
      </c>
      <c r="E197" t="s">
        <v>188</v>
      </c>
      <c r="F197" t="s">
        <v>169</v>
      </c>
      <c r="G197" t="s">
        <v>468</v>
      </c>
      <c r="H197" s="168">
        <v>31673</v>
      </c>
      <c r="I197" t="s">
        <v>107</v>
      </c>
      <c r="J197" s="169">
        <v>31.041095890410958</v>
      </c>
      <c r="K197">
        <v>7</v>
      </c>
    </row>
    <row r="198" spans="1:11" x14ac:dyDescent="0.25">
      <c r="A198" t="s">
        <v>469</v>
      </c>
      <c r="B198">
        <v>26598</v>
      </c>
      <c r="C198" t="s">
        <v>167</v>
      </c>
      <c r="D198" s="167">
        <v>44853.06</v>
      </c>
      <c r="E198" t="s">
        <v>188</v>
      </c>
      <c r="F198" t="s">
        <v>169</v>
      </c>
      <c r="G198" t="s">
        <v>344</v>
      </c>
      <c r="H198" s="168">
        <v>39090</v>
      </c>
      <c r="I198" t="s">
        <v>108</v>
      </c>
      <c r="J198" s="169">
        <v>10.72054794520548</v>
      </c>
      <c r="K198">
        <v>3</v>
      </c>
    </row>
    <row r="199" spans="1:11" x14ac:dyDescent="0.25">
      <c r="A199" t="s">
        <v>470</v>
      </c>
      <c r="B199">
        <v>86600</v>
      </c>
      <c r="C199" t="s">
        <v>172</v>
      </c>
      <c r="D199" s="167">
        <v>64141</v>
      </c>
      <c r="E199" t="s">
        <v>199</v>
      </c>
      <c r="F199" t="s">
        <v>169</v>
      </c>
      <c r="G199" t="s">
        <v>200</v>
      </c>
      <c r="H199" s="168">
        <v>35904</v>
      </c>
      <c r="I199" t="s">
        <v>104</v>
      </c>
      <c r="J199" s="169">
        <v>19.449315068493149</v>
      </c>
      <c r="K199">
        <v>4</v>
      </c>
    </row>
    <row r="200" spans="1:11" x14ac:dyDescent="0.25">
      <c r="A200" t="s">
        <v>471</v>
      </c>
      <c r="B200">
        <v>68669</v>
      </c>
      <c r="C200" t="s">
        <v>167</v>
      </c>
      <c r="D200" s="167">
        <v>76139.649999999994</v>
      </c>
      <c r="E200" t="s">
        <v>188</v>
      </c>
      <c r="F200" t="s">
        <v>169</v>
      </c>
      <c r="G200" t="s">
        <v>375</v>
      </c>
      <c r="H200" s="168">
        <v>36843</v>
      </c>
      <c r="I200" t="s">
        <v>104</v>
      </c>
      <c r="J200" s="169">
        <v>16.876712328767123</v>
      </c>
      <c r="K200">
        <v>4</v>
      </c>
    </row>
    <row r="201" spans="1:11" x14ac:dyDescent="0.25">
      <c r="A201" t="s">
        <v>472</v>
      </c>
      <c r="B201">
        <v>95868</v>
      </c>
      <c r="C201" t="s">
        <v>172</v>
      </c>
      <c r="D201" s="167">
        <v>96763.35</v>
      </c>
      <c r="E201" t="s">
        <v>168</v>
      </c>
      <c r="F201" t="s">
        <v>169</v>
      </c>
      <c r="G201" t="s">
        <v>384</v>
      </c>
      <c r="H201" s="168">
        <v>33301</v>
      </c>
      <c r="I201" t="s">
        <v>103</v>
      </c>
      <c r="J201" s="169">
        <v>26.580821917808219</v>
      </c>
      <c r="K201">
        <v>6</v>
      </c>
    </row>
    <row r="202" spans="1:11" x14ac:dyDescent="0.25">
      <c r="A202" t="s">
        <v>473</v>
      </c>
      <c r="B202">
        <v>82982</v>
      </c>
      <c r="C202" t="s">
        <v>167</v>
      </c>
      <c r="D202" s="167">
        <v>44727.53</v>
      </c>
      <c r="E202" t="s">
        <v>188</v>
      </c>
      <c r="F202" t="s">
        <v>169</v>
      </c>
      <c r="G202" t="s">
        <v>282</v>
      </c>
      <c r="H202" s="168">
        <v>42226</v>
      </c>
      <c r="I202" t="s">
        <v>103</v>
      </c>
      <c r="J202" s="169">
        <v>2.128767123287671</v>
      </c>
      <c r="K202">
        <v>1</v>
      </c>
    </row>
    <row r="203" spans="1:11" x14ac:dyDescent="0.25">
      <c r="A203" t="s">
        <v>474</v>
      </c>
      <c r="B203">
        <v>61849</v>
      </c>
      <c r="C203" t="s">
        <v>172</v>
      </c>
      <c r="D203" s="167">
        <v>39262.400000000001</v>
      </c>
      <c r="E203" t="s">
        <v>233</v>
      </c>
      <c r="F203" t="s">
        <v>169</v>
      </c>
      <c r="G203" t="s">
        <v>475</v>
      </c>
      <c r="H203" s="168">
        <v>38620</v>
      </c>
      <c r="I203" t="s">
        <v>106</v>
      </c>
      <c r="J203" s="169">
        <v>12.008219178082191</v>
      </c>
      <c r="K203">
        <v>3</v>
      </c>
    </row>
    <row r="204" spans="1:11" x14ac:dyDescent="0.25">
      <c r="A204" t="s">
        <v>476</v>
      </c>
      <c r="B204">
        <v>64352</v>
      </c>
      <c r="C204" t="s">
        <v>172</v>
      </c>
      <c r="D204" s="167">
        <v>95414.080000000002</v>
      </c>
      <c r="E204" t="s">
        <v>268</v>
      </c>
      <c r="F204" t="s">
        <v>169</v>
      </c>
      <c r="G204" t="s">
        <v>297</v>
      </c>
      <c r="H204" s="168">
        <v>41386</v>
      </c>
      <c r="I204" t="s">
        <v>104</v>
      </c>
      <c r="J204" s="169">
        <v>4.4301369863013695</v>
      </c>
      <c r="K204">
        <v>1</v>
      </c>
    </row>
    <row r="205" spans="1:11" x14ac:dyDescent="0.25">
      <c r="A205" t="s">
        <v>477</v>
      </c>
      <c r="B205">
        <v>95385</v>
      </c>
      <c r="C205" t="s">
        <v>167</v>
      </c>
      <c r="D205" s="167">
        <v>105743.92</v>
      </c>
      <c r="E205" t="s">
        <v>199</v>
      </c>
      <c r="F205" t="s">
        <v>169</v>
      </c>
      <c r="G205" t="s">
        <v>478</v>
      </c>
      <c r="H205" s="168">
        <v>28933</v>
      </c>
      <c r="I205" t="s">
        <v>108</v>
      </c>
      <c r="J205" s="169">
        <v>38.547945205479451</v>
      </c>
      <c r="K205">
        <v>8</v>
      </c>
    </row>
    <row r="206" spans="1:11" x14ac:dyDescent="0.25">
      <c r="A206" t="s">
        <v>479</v>
      </c>
      <c r="B206">
        <v>19652</v>
      </c>
      <c r="C206" t="s">
        <v>172</v>
      </c>
      <c r="D206" s="167">
        <v>62279.48</v>
      </c>
      <c r="E206" t="s">
        <v>233</v>
      </c>
      <c r="F206" t="s">
        <v>169</v>
      </c>
      <c r="G206" t="s">
        <v>363</v>
      </c>
      <c r="H206" s="168">
        <v>37523</v>
      </c>
      <c r="I206" t="s">
        <v>105</v>
      </c>
      <c r="J206" s="169">
        <v>15.013698630136986</v>
      </c>
      <c r="K206">
        <v>3</v>
      </c>
    </row>
    <row r="207" spans="1:11" x14ac:dyDescent="0.25">
      <c r="A207" t="s">
        <v>480</v>
      </c>
      <c r="B207">
        <v>95752</v>
      </c>
      <c r="C207" t="s">
        <v>172</v>
      </c>
      <c r="D207" s="167">
        <v>66065.23</v>
      </c>
      <c r="E207" t="s">
        <v>199</v>
      </c>
      <c r="F207" t="s">
        <v>169</v>
      </c>
      <c r="G207" t="s">
        <v>200</v>
      </c>
      <c r="H207" s="168">
        <v>35030</v>
      </c>
      <c r="I207" t="s">
        <v>107</v>
      </c>
      <c r="J207" s="169">
        <v>21.843835616438355</v>
      </c>
      <c r="K207">
        <v>5</v>
      </c>
    </row>
    <row r="208" spans="1:11" x14ac:dyDescent="0.25">
      <c r="A208" t="s">
        <v>481</v>
      </c>
      <c r="B208">
        <v>97180</v>
      </c>
      <c r="C208" t="s">
        <v>172</v>
      </c>
      <c r="D208" s="167">
        <v>102664</v>
      </c>
      <c r="E208" t="s">
        <v>308</v>
      </c>
      <c r="F208" t="s">
        <v>169</v>
      </c>
      <c r="G208" t="s">
        <v>397</v>
      </c>
      <c r="H208" s="168">
        <v>36563</v>
      </c>
      <c r="I208" t="s">
        <v>105</v>
      </c>
      <c r="J208" s="169">
        <v>17.643835616438356</v>
      </c>
      <c r="K208">
        <v>4</v>
      </c>
    </row>
    <row r="209" spans="1:11" x14ac:dyDescent="0.25">
      <c r="A209" t="s">
        <v>482</v>
      </c>
      <c r="B209">
        <v>99034</v>
      </c>
      <c r="C209" t="s">
        <v>167</v>
      </c>
      <c r="D209" s="167">
        <v>54605.45</v>
      </c>
      <c r="E209" t="s">
        <v>188</v>
      </c>
      <c r="F209" t="s">
        <v>169</v>
      </c>
      <c r="G209" t="s">
        <v>273</v>
      </c>
      <c r="H209" s="168">
        <v>39188</v>
      </c>
      <c r="I209" t="s">
        <v>104</v>
      </c>
      <c r="J209" s="169">
        <v>10.452054794520548</v>
      </c>
      <c r="K209">
        <v>3</v>
      </c>
    </row>
    <row r="210" spans="1:11" x14ac:dyDescent="0.25">
      <c r="A210" t="s">
        <v>483</v>
      </c>
      <c r="B210">
        <v>42510</v>
      </c>
      <c r="C210" t="s">
        <v>172</v>
      </c>
      <c r="D210" s="167">
        <v>82632.679999999993</v>
      </c>
      <c r="E210" t="s">
        <v>308</v>
      </c>
      <c r="F210" t="s">
        <v>169</v>
      </c>
      <c r="G210" t="s">
        <v>328</v>
      </c>
      <c r="H210" s="168">
        <v>41288</v>
      </c>
      <c r="I210" t="s">
        <v>103</v>
      </c>
      <c r="J210" s="169">
        <v>4.6986301369863011</v>
      </c>
      <c r="K210">
        <v>1</v>
      </c>
    </row>
    <row r="211" spans="1:11" x14ac:dyDescent="0.25">
      <c r="A211" t="s">
        <v>484</v>
      </c>
      <c r="B211">
        <v>12131</v>
      </c>
      <c r="C211" t="s">
        <v>172</v>
      </c>
      <c r="D211" s="167">
        <v>97392.47</v>
      </c>
      <c r="E211" t="s">
        <v>168</v>
      </c>
      <c r="F211" t="s">
        <v>169</v>
      </c>
      <c r="G211" t="s">
        <v>173</v>
      </c>
      <c r="H211" s="168">
        <v>31313</v>
      </c>
      <c r="I211" t="s">
        <v>106</v>
      </c>
      <c r="J211" s="169">
        <v>32.027397260273972</v>
      </c>
      <c r="K211">
        <v>7</v>
      </c>
    </row>
    <row r="212" spans="1:11" x14ac:dyDescent="0.25">
      <c r="A212" t="s">
        <v>485</v>
      </c>
      <c r="B212">
        <v>76647</v>
      </c>
      <c r="C212" t="s">
        <v>172</v>
      </c>
      <c r="D212" s="167">
        <v>69390</v>
      </c>
      <c r="E212" t="s">
        <v>191</v>
      </c>
      <c r="F212" t="s">
        <v>169</v>
      </c>
      <c r="G212" t="s">
        <v>486</v>
      </c>
      <c r="H212" s="168">
        <v>38145</v>
      </c>
      <c r="I212" t="s">
        <v>104</v>
      </c>
      <c r="J212" s="169">
        <v>13.30958904109589</v>
      </c>
      <c r="K212">
        <v>3</v>
      </c>
    </row>
    <row r="213" spans="1:11" x14ac:dyDescent="0.25">
      <c r="A213" t="s">
        <v>487</v>
      </c>
      <c r="B213">
        <v>4136</v>
      </c>
      <c r="C213" t="s">
        <v>167</v>
      </c>
      <c r="D213" s="167">
        <v>66971.240000000005</v>
      </c>
      <c r="E213" t="s">
        <v>175</v>
      </c>
      <c r="F213" t="s">
        <v>169</v>
      </c>
      <c r="G213" t="s">
        <v>311</v>
      </c>
      <c r="H213" s="168">
        <v>39497</v>
      </c>
      <c r="I213" t="s">
        <v>104</v>
      </c>
      <c r="J213" s="169">
        <v>9.6054794520547944</v>
      </c>
      <c r="K213">
        <v>2</v>
      </c>
    </row>
    <row r="214" spans="1:11" x14ac:dyDescent="0.25">
      <c r="A214" t="s">
        <v>488</v>
      </c>
      <c r="B214">
        <v>20281</v>
      </c>
      <c r="C214" t="s">
        <v>172</v>
      </c>
      <c r="D214" s="167">
        <v>147847.62</v>
      </c>
      <c r="E214" t="s">
        <v>180</v>
      </c>
      <c r="F214" t="s">
        <v>169</v>
      </c>
      <c r="G214" t="s">
        <v>231</v>
      </c>
      <c r="H214" s="168">
        <v>35373</v>
      </c>
      <c r="I214" t="s">
        <v>106</v>
      </c>
      <c r="J214" s="169">
        <v>20.904109589041095</v>
      </c>
      <c r="K214">
        <v>5</v>
      </c>
    </row>
    <row r="215" spans="1:11" x14ac:dyDescent="0.25">
      <c r="A215" t="s">
        <v>489</v>
      </c>
      <c r="B215">
        <v>274</v>
      </c>
      <c r="C215" t="s">
        <v>172</v>
      </c>
      <c r="D215" s="167">
        <v>60618</v>
      </c>
      <c r="E215" t="s">
        <v>191</v>
      </c>
      <c r="F215" t="s">
        <v>169</v>
      </c>
      <c r="G215" t="s">
        <v>354</v>
      </c>
      <c r="H215" s="168">
        <v>40966</v>
      </c>
      <c r="I215" t="s">
        <v>103</v>
      </c>
      <c r="J215" s="169">
        <v>5.580821917808219</v>
      </c>
      <c r="K215">
        <v>2</v>
      </c>
    </row>
    <row r="216" spans="1:11" x14ac:dyDescent="0.25">
      <c r="A216" t="s">
        <v>490</v>
      </c>
      <c r="B216">
        <v>20114</v>
      </c>
      <c r="C216" t="s">
        <v>172</v>
      </c>
      <c r="D216" s="167">
        <v>60402.79</v>
      </c>
      <c r="E216" t="s">
        <v>168</v>
      </c>
      <c r="F216" t="s">
        <v>169</v>
      </c>
      <c r="G216" t="s">
        <v>491</v>
      </c>
      <c r="H216" s="168">
        <v>40911</v>
      </c>
      <c r="I216" t="s">
        <v>103</v>
      </c>
      <c r="J216" s="169">
        <v>5.7315068493150685</v>
      </c>
      <c r="K216">
        <v>2</v>
      </c>
    </row>
    <row r="217" spans="1:11" x14ac:dyDescent="0.25">
      <c r="A217" t="s">
        <v>492</v>
      </c>
      <c r="B217">
        <v>75545</v>
      </c>
      <c r="C217" t="s">
        <v>172</v>
      </c>
      <c r="D217" s="167">
        <v>155693.29</v>
      </c>
      <c r="E217" t="s">
        <v>168</v>
      </c>
      <c r="F217" t="s">
        <v>169</v>
      </c>
      <c r="G217" t="s">
        <v>493</v>
      </c>
      <c r="H217" s="168">
        <v>32727</v>
      </c>
      <c r="I217" t="s">
        <v>103</v>
      </c>
      <c r="J217" s="169">
        <v>28.153424657534245</v>
      </c>
      <c r="K217">
        <v>6</v>
      </c>
    </row>
    <row r="218" spans="1:11" x14ac:dyDescent="0.25">
      <c r="A218" t="s">
        <v>494</v>
      </c>
      <c r="B218">
        <v>247</v>
      </c>
      <c r="C218" t="s">
        <v>172</v>
      </c>
      <c r="D218" s="167">
        <v>101176.43</v>
      </c>
      <c r="E218" t="s">
        <v>185</v>
      </c>
      <c r="F218" t="s">
        <v>169</v>
      </c>
      <c r="G218" t="s">
        <v>495</v>
      </c>
      <c r="H218" s="168">
        <v>33770</v>
      </c>
      <c r="I218" t="s">
        <v>107</v>
      </c>
      <c r="J218" s="169">
        <v>25.295890410958904</v>
      </c>
      <c r="K218">
        <v>6</v>
      </c>
    </row>
    <row r="219" spans="1:11" x14ac:dyDescent="0.25">
      <c r="A219" t="s">
        <v>496</v>
      </c>
      <c r="B219">
        <v>78428</v>
      </c>
      <c r="C219" t="s">
        <v>167</v>
      </c>
      <c r="D219" s="167">
        <v>102664</v>
      </c>
      <c r="E219" t="s">
        <v>175</v>
      </c>
      <c r="F219" t="s">
        <v>169</v>
      </c>
      <c r="G219" t="s">
        <v>176</v>
      </c>
      <c r="H219" s="168">
        <v>36192</v>
      </c>
      <c r="I219" t="s">
        <v>104</v>
      </c>
      <c r="J219" s="169">
        <v>18.660273972602738</v>
      </c>
      <c r="K219">
        <v>4</v>
      </c>
    </row>
    <row r="220" spans="1:11" x14ac:dyDescent="0.25">
      <c r="A220" t="s">
        <v>497</v>
      </c>
      <c r="B220">
        <v>15288</v>
      </c>
      <c r="C220" t="s">
        <v>167</v>
      </c>
      <c r="D220" s="167">
        <v>71429.48</v>
      </c>
      <c r="E220" t="s">
        <v>188</v>
      </c>
      <c r="F220" t="s">
        <v>169</v>
      </c>
      <c r="G220" t="s">
        <v>498</v>
      </c>
      <c r="H220" s="168">
        <v>41736</v>
      </c>
      <c r="I220" t="s">
        <v>103</v>
      </c>
      <c r="J220" s="169">
        <v>3.4712328767123286</v>
      </c>
      <c r="K220">
        <v>1</v>
      </c>
    </row>
    <row r="221" spans="1:11" x14ac:dyDescent="0.25">
      <c r="A221" t="s">
        <v>499</v>
      </c>
      <c r="B221">
        <v>55263</v>
      </c>
      <c r="C221" t="s">
        <v>172</v>
      </c>
      <c r="D221" s="167">
        <v>42053.42</v>
      </c>
      <c r="E221" t="s">
        <v>199</v>
      </c>
      <c r="F221" t="s">
        <v>169</v>
      </c>
      <c r="G221" t="s">
        <v>220</v>
      </c>
      <c r="H221" s="168">
        <v>41995</v>
      </c>
      <c r="I221" t="s">
        <v>108</v>
      </c>
      <c r="J221" s="169">
        <v>2.7616438356164386</v>
      </c>
      <c r="K221">
        <v>1</v>
      </c>
    </row>
    <row r="222" spans="1:11" x14ac:dyDescent="0.25">
      <c r="A222" t="s">
        <v>500</v>
      </c>
      <c r="B222">
        <v>45428</v>
      </c>
      <c r="C222" t="s">
        <v>172</v>
      </c>
      <c r="D222" s="167">
        <v>35411.29</v>
      </c>
      <c r="E222" t="s">
        <v>253</v>
      </c>
      <c r="F222" t="s">
        <v>169</v>
      </c>
      <c r="G222" t="s">
        <v>207</v>
      </c>
      <c r="H222" s="168">
        <v>40223</v>
      </c>
      <c r="I222" t="s">
        <v>104</v>
      </c>
      <c r="J222" s="169">
        <v>7.6164383561643838</v>
      </c>
      <c r="K222">
        <v>2</v>
      </c>
    </row>
    <row r="223" spans="1:11" x14ac:dyDescent="0.25">
      <c r="A223" t="s">
        <v>501</v>
      </c>
      <c r="B223">
        <v>73744</v>
      </c>
      <c r="C223" t="s">
        <v>167</v>
      </c>
      <c r="D223" s="167">
        <v>62903</v>
      </c>
      <c r="E223" t="s">
        <v>168</v>
      </c>
      <c r="F223" t="s">
        <v>169</v>
      </c>
      <c r="G223" t="s">
        <v>265</v>
      </c>
      <c r="H223" s="168">
        <v>39286</v>
      </c>
      <c r="I223" t="s">
        <v>106</v>
      </c>
      <c r="J223" s="169">
        <v>10.183561643835617</v>
      </c>
      <c r="K223">
        <v>3</v>
      </c>
    </row>
    <row r="224" spans="1:11" x14ac:dyDescent="0.25">
      <c r="A224" t="s">
        <v>502</v>
      </c>
      <c r="B224">
        <v>36999</v>
      </c>
      <c r="C224" t="s">
        <v>172</v>
      </c>
      <c r="D224" s="167">
        <v>47863.07</v>
      </c>
      <c r="E224" t="s">
        <v>196</v>
      </c>
      <c r="F224" t="s">
        <v>169</v>
      </c>
      <c r="G224" t="s">
        <v>503</v>
      </c>
      <c r="H224" s="168">
        <v>32329</v>
      </c>
      <c r="I224" t="s">
        <v>105</v>
      </c>
      <c r="J224" s="169">
        <v>29.243835616438357</v>
      </c>
      <c r="K224">
        <v>6</v>
      </c>
    </row>
    <row r="225" spans="1:11" x14ac:dyDescent="0.25">
      <c r="A225" t="s">
        <v>504</v>
      </c>
      <c r="B225">
        <v>5883</v>
      </c>
      <c r="C225" t="s">
        <v>167</v>
      </c>
      <c r="D225" s="167">
        <v>104717.28</v>
      </c>
      <c r="E225" t="s">
        <v>188</v>
      </c>
      <c r="F225" t="s">
        <v>169</v>
      </c>
      <c r="G225" t="s">
        <v>505</v>
      </c>
      <c r="H225" s="168">
        <v>33112</v>
      </c>
      <c r="I225" t="s">
        <v>107</v>
      </c>
      <c r="J225" s="169">
        <v>27.098630136986301</v>
      </c>
      <c r="K225">
        <v>6</v>
      </c>
    </row>
    <row r="226" spans="1:11" x14ac:dyDescent="0.25">
      <c r="A226" t="s">
        <v>506</v>
      </c>
      <c r="B226">
        <v>80354</v>
      </c>
      <c r="C226" t="s">
        <v>172</v>
      </c>
      <c r="D226" s="167">
        <v>80378.16</v>
      </c>
      <c r="E226" t="s">
        <v>188</v>
      </c>
      <c r="F226" t="s">
        <v>169</v>
      </c>
      <c r="G226" t="s">
        <v>282</v>
      </c>
      <c r="H226" s="168">
        <v>37956</v>
      </c>
      <c r="I226" t="s">
        <v>106</v>
      </c>
      <c r="J226" s="169">
        <v>13.827397260273973</v>
      </c>
      <c r="K226">
        <v>3</v>
      </c>
    </row>
    <row r="227" spans="1:11" x14ac:dyDescent="0.25">
      <c r="A227" t="s">
        <v>507</v>
      </c>
      <c r="B227">
        <v>36398</v>
      </c>
      <c r="C227" t="s">
        <v>172</v>
      </c>
      <c r="D227" s="167">
        <v>53932.54</v>
      </c>
      <c r="E227" t="s">
        <v>199</v>
      </c>
      <c r="F227" t="s">
        <v>169</v>
      </c>
      <c r="G227" t="s">
        <v>508</v>
      </c>
      <c r="H227" s="168">
        <v>37201</v>
      </c>
      <c r="I227" t="s">
        <v>104</v>
      </c>
      <c r="J227" s="169">
        <v>15.895890410958904</v>
      </c>
      <c r="K227">
        <v>4</v>
      </c>
    </row>
    <row r="228" spans="1:11" x14ac:dyDescent="0.25">
      <c r="A228" t="s">
        <v>509</v>
      </c>
      <c r="B228">
        <v>11946</v>
      </c>
      <c r="C228" t="s">
        <v>172</v>
      </c>
      <c r="D228" s="167">
        <v>99597</v>
      </c>
      <c r="E228" t="s">
        <v>185</v>
      </c>
      <c r="F228" t="s">
        <v>169</v>
      </c>
      <c r="G228" t="s">
        <v>416</v>
      </c>
      <c r="H228" s="168">
        <v>37138</v>
      </c>
      <c r="I228" t="s">
        <v>103</v>
      </c>
      <c r="J228" s="169">
        <v>16.068493150684933</v>
      </c>
      <c r="K228">
        <v>4</v>
      </c>
    </row>
    <row r="229" spans="1:11" x14ac:dyDescent="0.25">
      <c r="A229" t="s">
        <v>510</v>
      </c>
      <c r="B229">
        <v>20295</v>
      </c>
      <c r="C229" t="s">
        <v>167</v>
      </c>
      <c r="D229" s="167">
        <v>50699.16</v>
      </c>
      <c r="E229" t="s">
        <v>199</v>
      </c>
      <c r="F229" t="s">
        <v>169</v>
      </c>
      <c r="G229" t="s">
        <v>200</v>
      </c>
      <c r="H229" s="168">
        <v>38908</v>
      </c>
      <c r="I229" t="s">
        <v>106</v>
      </c>
      <c r="J229" s="169">
        <v>11.219178082191782</v>
      </c>
      <c r="K229">
        <v>3</v>
      </c>
    </row>
    <row r="230" spans="1:11" x14ac:dyDescent="0.25">
      <c r="A230" t="s">
        <v>511</v>
      </c>
      <c r="B230">
        <v>33737</v>
      </c>
      <c r="C230" t="s">
        <v>172</v>
      </c>
      <c r="D230" s="167">
        <v>40631.32</v>
      </c>
      <c r="E230" t="s">
        <v>199</v>
      </c>
      <c r="F230" t="s">
        <v>169</v>
      </c>
      <c r="G230" t="s">
        <v>200</v>
      </c>
      <c r="H230" s="168">
        <v>42177</v>
      </c>
      <c r="I230" t="s">
        <v>107</v>
      </c>
      <c r="J230" s="169">
        <v>2.2630136986301368</v>
      </c>
      <c r="K230">
        <v>1</v>
      </c>
    </row>
    <row r="231" spans="1:11" x14ac:dyDescent="0.25">
      <c r="A231" t="s">
        <v>512</v>
      </c>
      <c r="B231">
        <v>73183</v>
      </c>
      <c r="C231" t="s">
        <v>172</v>
      </c>
      <c r="D231" s="167">
        <v>88859</v>
      </c>
      <c r="E231" t="s">
        <v>185</v>
      </c>
      <c r="F231" t="s">
        <v>169</v>
      </c>
      <c r="G231" t="s">
        <v>416</v>
      </c>
      <c r="H231" s="168">
        <v>36199</v>
      </c>
      <c r="I231" t="s">
        <v>107</v>
      </c>
      <c r="J231" s="169">
        <v>18.641095890410959</v>
      </c>
      <c r="K231">
        <v>4</v>
      </c>
    </row>
    <row r="232" spans="1:11" x14ac:dyDescent="0.25">
      <c r="A232" t="s">
        <v>513</v>
      </c>
      <c r="B232">
        <v>52007</v>
      </c>
      <c r="C232" t="s">
        <v>172</v>
      </c>
      <c r="D232" s="167">
        <v>39257.31</v>
      </c>
      <c r="E232" t="s">
        <v>233</v>
      </c>
      <c r="F232" t="s">
        <v>169</v>
      </c>
      <c r="G232" t="s">
        <v>514</v>
      </c>
      <c r="H232" s="168">
        <v>42380</v>
      </c>
      <c r="I232" t="s">
        <v>107</v>
      </c>
      <c r="J232" s="169">
        <v>1.7068493150684931</v>
      </c>
      <c r="K232">
        <v>1</v>
      </c>
    </row>
    <row r="233" spans="1:11" x14ac:dyDescent="0.25">
      <c r="A233" t="s">
        <v>515</v>
      </c>
      <c r="B233">
        <v>4775</v>
      </c>
      <c r="C233" t="s">
        <v>167</v>
      </c>
      <c r="D233" s="167">
        <v>60051.29</v>
      </c>
      <c r="E233" t="s">
        <v>188</v>
      </c>
      <c r="F233" t="s">
        <v>169</v>
      </c>
      <c r="G233" t="s">
        <v>273</v>
      </c>
      <c r="H233" s="168">
        <v>38208</v>
      </c>
      <c r="I233" t="s">
        <v>103</v>
      </c>
      <c r="J233" s="169">
        <v>13.136986301369863</v>
      </c>
      <c r="K233">
        <v>3</v>
      </c>
    </row>
    <row r="234" spans="1:11" x14ac:dyDescent="0.25">
      <c r="A234" t="s">
        <v>516</v>
      </c>
      <c r="B234">
        <v>78511</v>
      </c>
      <c r="C234" t="s">
        <v>172</v>
      </c>
      <c r="D234" s="167">
        <v>52693</v>
      </c>
      <c r="E234" t="s">
        <v>191</v>
      </c>
      <c r="F234" t="s">
        <v>169</v>
      </c>
      <c r="G234" t="s">
        <v>354</v>
      </c>
      <c r="H234" s="168">
        <v>41288</v>
      </c>
      <c r="I234" t="s">
        <v>105</v>
      </c>
      <c r="J234" s="169">
        <v>4.6986301369863011</v>
      </c>
      <c r="K234">
        <v>1</v>
      </c>
    </row>
    <row r="235" spans="1:11" x14ac:dyDescent="0.25">
      <c r="A235" t="s">
        <v>517</v>
      </c>
      <c r="B235">
        <v>86710</v>
      </c>
      <c r="C235" t="s">
        <v>167</v>
      </c>
      <c r="D235" s="167">
        <v>78096</v>
      </c>
      <c r="E235" t="s">
        <v>175</v>
      </c>
      <c r="F235" t="s">
        <v>169</v>
      </c>
      <c r="G235" t="s">
        <v>183</v>
      </c>
      <c r="H235" s="168">
        <v>38012</v>
      </c>
      <c r="I235" t="s">
        <v>103</v>
      </c>
      <c r="J235" s="169">
        <v>13.673972602739726</v>
      </c>
      <c r="K235">
        <v>3</v>
      </c>
    </row>
    <row r="236" spans="1:11" x14ac:dyDescent="0.25">
      <c r="A236" t="s">
        <v>518</v>
      </c>
      <c r="B236">
        <v>1750</v>
      </c>
      <c r="C236" t="s">
        <v>167</v>
      </c>
      <c r="D236" s="167">
        <v>132782.98000000001</v>
      </c>
      <c r="E236" t="s">
        <v>188</v>
      </c>
      <c r="F236" t="s">
        <v>169</v>
      </c>
      <c r="G236" t="s">
        <v>231</v>
      </c>
      <c r="H236" s="168">
        <v>41092</v>
      </c>
      <c r="I236" t="s">
        <v>103</v>
      </c>
      <c r="J236" s="169">
        <v>5.2356164383561641</v>
      </c>
      <c r="K236">
        <v>2</v>
      </c>
    </row>
    <row r="237" spans="1:11" x14ac:dyDescent="0.25">
      <c r="A237" t="s">
        <v>519</v>
      </c>
      <c r="B237">
        <v>61250</v>
      </c>
      <c r="C237" t="s">
        <v>172</v>
      </c>
      <c r="D237" s="167">
        <v>36707.050000000003</v>
      </c>
      <c r="E237" t="s">
        <v>233</v>
      </c>
      <c r="F237" t="s">
        <v>169</v>
      </c>
      <c r="G237" t="s">
        <v>242</v>
      </c>
      <c r="H237" s="168">
        <v>41862</v>
      </c>
      <c r="I237" t="s">
        <v>107</v>
      </c>
      <c r="J237" s="169">
        <v>3.1260273972602741</v>
      </c>
      <c r="K237">
        <v>1</v>
      </c>
    </row>
    <row r="238" spans="1:11" x14ac:dyDescent="0.25">
      <c r="A238" t="s">
        <v>520</v>
      </c>
      <c r="B238">
        <v>75836</v>
      </c>
      <c r="C238" t="s">
        <v>167</v>
      </c>
      <c r="D238" s="167">
        <v>77287.31</v>
      </c>
      <c r="E238" t="s">
        <v>230</v>
      </c>
      <c r="F238" t="s">
        <v>169</v>
      </c>
      <c r="G238" t="s">
        <v>282</v>
      </c>
      <c r="H238" s="168">
        <v>37018</v>
      </c>
      <c r="I238" t="s">
        <v>103</v>
      </c>
      <c r="J238" s="169">
        <v>16.397260273972602</v>
      </c>
      <c r="K238">
        <v>4</v>
      </c>
    </row>
    <row r="239" spans="1:11" x14ac:dyDescent="0.25">
      <c r="A239" t="s">
        <v>521</v>
      </c>
      <c r="B239">
        <v>2500</v>
      </c>
      <c r="C239" t="s">
        <v>167</v>
      </c>
      <c r="D239" s="167">
        <v>50211</v>
      </c>
      <c r="E239" t="s">
        <v>168</v>
      </c>
      <c r="F239" t="s">
        <v>169</v>
      </c>
      <c r="G239" t="s">
        <v>466</v>
      </c>
      <c r="H239" s="168">
        <v>42562</v>
      </c>
      <c r="I239" t="s">
        <v>104</v>
      </c>
      <c r="J239" s="169">
        <v>1.2082191780821918</v>
      </c>
      <c r="K239">
        <v>1</v>
      </c>
    </row>
    <row r="240" spans="1:11" x14ac:dyDescent="0.25">
      <c r="A240" t="s">
        <v>522</v>
      </c>
      <c r="B240">
        <v>23178</v>
      </c>
      <c r="C240" t="s">
        <v>172</v>
      </c>
      <c r="D240" s="167">
        <v>40631.32</v>
      </c>
      <c r="E240" t="s">
        <v>199</v>
      </c>
      <c r="F240" t="s">
        <v>169</v>
      </c>
      <c r="G240" t="s">
        <v>200</v>
      </c>
      <c r="H240" s="168">
        <v>42121</v>
      </c>
      <c r="I240" t="s">
        <v>108</v>
      </c>
      <c r="J240" s="169">
        <v>2.4164383561643836</v>
      </c>
      <c r="K240">
        <v>1</v>
      </c>
    </row>
    <row r="241" spans="1:11" x14ac:dyDescent="0.25">
      <c r="A241" t="s">
        <v>523</v>
      </c>
      <c r="B241">
        <v>26124</v>
      </c>
      <c r="C241" t="s">
        <v>172</v>
      </c>
      <c r="D241" s="167">
        <v>91532</v>
      </c>
      <c r="E241" t="s">
        <v>168</v>
      </c>
      <c r="F241" t="s">
        <v>169</v>
      </c>
      <c r="G241" t="s">
        <v>524</v>
      </c>
      <c r="H241" s="168">
        <v>35772</v>
      </c>
      <c r="I241" t="s">
        <v>106</v>
      </c>
      <c r="J241" s="169">
        <v>19.81095890410959</v>
      </c>
      <c r="K241">
        <v>4</v>
      </c>
    </row>
    <row r="242" spans="1:11" x14ac:dyDescent="0.25">
      <c r="A242" t="s">
        <v>525</v>
      </c>
      <c r="B242">
        <v>98018</v>
      </c>
      <c r="C242" t="s">
        <v>172</v>
      </c>
      <c r="D242" s="167">
        <v>30542.07</v>
      </c>
      <c r="E242" t="s">
        <v>233</v>
      </c>
      <c r="F242" t="s">
        <v>202</v>
      </c>
      <c r="G242" t="s">
        <v>234</v>
      </c>
      <c r="H242" s="168">
        <v>40520</v>
      </c>
      <c r="I242" t="s">
        <v>107</v>
      </c>
      <c r="J242" s="169">
        <v>6.8027397260273972</v>
      </c>
      <c r="K242">
        <v>2</v>
      </c>
    </row>
    <row r="243" spans="1:11" x14ac:dyDescent="0.25">
      <c r="A243" t="s">
        <v>526</v>
      </c>
      <c r="B243">
        <v>75238</v>
      </c>
      <c r="C243" t="s">
        <v>167</v>
      </c>
      <c r="D243" s="167">
        <v>78895.539999999994</v>
      </c>
      <c r="E243" t="s">
        <v>188</v>
      </c>
      <c r="F243" t="s">
        <v>169</v>
      </c>
      <c r="G243" t="s">
        <v>282</v>
      </c>
      <c r="H243" s="168">
        <v>36682</v>
      </c>
      <c r="I243" t="s">
        <v>108</v>
      </c>
      <c r="J243" s="169">
        <v>17.317808219178083</v>
      </c>
      <c r="K243">
        <v>4</v>
      </c>
    </row>
    <row r="244" spans="1:11" x14ac:dyDescent="0.25">
      <c r="A244" t="s">
        <v>527</v>
      </c>
      <c r="B244">
        <v>28666</v>
      </c>
      <c r="C244" t="s">
        <v>172</v>
      </c>
      <c r="D244" s="167">
        <v>83658</v>
      </c>
      <c r="E244" t="s">
        <v>175</v>
      </c>
      <c r="F244" t="s">
        <v>169</v>
      </c>
      <c r="G244" t="s">
        <v>183</v>
      </c>
      <c r="H244" s="168">
        <v>38734</v>
      </c>
      <c r="I244" t="s">
        <v>106</v>
      </c>
      <c r="J244" s="169">
        <v>11.695890410958905</v>
      </c>
      <c r="K244">
        <v>3</v>
      </c>
    </row>
    <row r="245" spans="1:11" x14ac:dyDescent="0.25">
      <c r="A245" t="s">
        <v>528</v>
      </c>
      <c r="B245">
        <v>34603</v>
      </c>
      <c r="C245" t="s">
        <v>172</v>
      </c>
      <c r="D245" s="167">
        <v>87298.39</v>
      </c>
      <c r="E245" t="s">
        <v>213</v>
      </c>
      <c r="F245" t="s">
        <v>169</v>
      </c>
      <c r="G245" t="s">
        <v>529</v>
      </c>
      <c r="H245" s="168">
        <v>33349</v>
      </c>
      <c r="I245" t="s">
        <v>107</v>
      </c>
      <c r="J245" s="169">
        <v>26.449315068493149</v>
      </c>
      <c r="K245">
        <v>6</v>
      </c>
    </row>
    <row r="246" spans="1:11" x14ac:dyDescent="0.25">
      <c r="A246" t="s">
        <v>530</v>
      </c>
      <c r="B246">
        <v>8632</v>
      </c>
      <c r="C246" t="s">
        <v>172</v>
      </c>
      <c r="D246" s="167">
        <v>33395.15</v>
      </c>
      <c r="E246" t="s">
        <v>199</v>
      </c>
      <c r="F246" t="s">
        <v>169</v>
      </c>
      <c r="G246" t="s">
        <v>295</v>
      </c>
      <c r="H246" s="168">
        <v>42478</v>
      </c>
      <c r="I246" t="s">
        <v>106</v>
      </c>
      <c r="J246" s="169">
        <v>1.4383561643835616</v>
      </c>
      <c r="K246">
        <v>1</v>
      </c>
    </row>
    <row r="247" spans="1:11" x14ac:dyDescent="0.25">
      <c r="A247" t="s">
        <v>531</v>
      </c>
      <c r="B247">
        <v>29973</v>
      </c>
      <c r="C247" t="s">
        <v>172</v>
      </c>
      <c r="D247" s="167">
        <v>85637</v>
      </c>
      <c r="E247" t="s">
        <v>191</v>
      </c>
      <c r="F247" t="s">
        <v>169</v>
      </c>
      <c r="G247" t="s">
        <v>192</v>
      </c>
      <c r="H247" s="168">
        <v>36570</v>
      </c>
      <c r="I247" t="s">
        <v>107</v>
      </c>
      <c r="J247" s="169">
        <v>17.624657534246577</v>
      </c>
      <c r="K247">
        <v>4</v>
      </c>
    </row>
    <row r="248" spans="1:11" x14ac:dyDescent="0.25">
      <c r="A248" t="s">
        <v>532</v>
      </c>
      <c r="B248">
        <v>16125</v>
      </c>
      <c r="C248" t="s">
        <v>172</v>
      </c>
      <c r="D248" s="167">
        <v>95475</v>
      </c>
      <c r="E248" t="s">
        <v>325</v>
      </c>
      <c r="F248" t="s">
        <v>169</v>
      </c>
      <c r="G248" t="s">
        <v>533</v>
      </c>
      <c r="H248" s="168">
        <v>42464</v>
      </c>
      <c r="I248" t="s">
        <v>103</v>
      </c>
      <c r="J248" s="169">
        <v>1.4767123287671233</v>
      </c>
      <c r="K248">
        <v>1</v>
      </c>
    </row>
    <row r="249" spans="1:11" x14ac:dyDescent="0.25">
      <c r="A249" t="s">
        <v>534</v>
      </c>
      <c r="B249">
        <v>9205</v>
      </c>
      <c r="C249" t="s">
        <v>172</v>
      </c>
      <c r="D249" s="167">
        <v>50396.480000000003</v>
      </c>
      <c r="E249" t="s">
        <v>239</v>
      </c>
      <c r="F249" t="s">
        <v>169</v>
      </c>
      <c r="G249" t="s">
        <v>535</v>
      </c>
      <c r="H249" s="168">
        <v>42030</v>
      </c>
      <c r="I249" t="s">
        <v>106</v>
      </c>
      <c r="J249" s="169">
        <v>2.6657534246575341</v>
      </c>
      <c r="K249">
        <v>1</v>
      </c>
    </row>
    <row r="250" spans="1:11" x14ac:dyDescent="0.25">
      <c r="A250" t="s">
        <v>536</v>
      </c>
      <c r="B250">
        <v>91496</v>
      </c>
      <c r="C250" t="s">
        <v>172</v>
      </c>
      <c r="D250" s="167">
        <v>92756.7</v>
      </c>
      <c r="E250" t="s">
        <v>175</v>
      </c>
      <c r="F250" t="s">
        <v>169</v>
      </c>
      <c r="G250" t="s">
        <v>183</v>
      </c>
      <c r="H250" s="168">
        <v>32398</v>
      </c>
      <c r="I250" t="s">
        <v>108</v>
      </c>
      <c r="J250" s="169">
        <v>29.054794520547944</v>
      </c>
      <c r="K250">
        <v>6</v>
      </c>
    </row>
    <row r="251" spans="1:11" x14ac:dyDescent="0.25">
      <c r="A251" t="s">
        <v>537</v>
      </c>
      <c r="B251">
        <v>65128</v>
      </c>
      <c r="C251" t="s">
        <v>172</v>
      </c>
      <c r="D251" s="167">
        <v>67081</v>
      </c>
      <c r="E251" t="s">
        <v>175</v>
      </c>
      <c r="F251" t="s">
        <v>169</v>
      </c>
      <c r="G251" t="s">
        <v>183</v>
      </c>
      <c r="H251" s="168">
        <v>41694</v>
      </c>
      <c r="I251" t="s">
        <v>107</v>
      </c>
      <c r="J251" s="169">
        <v>3.5863013698630137</v>
      </c>
      <c r="K251">
        <v>1</v>
      </c>
    </row>
    <row r="252" spans="1:11" x14ac:dyDescent="0.25">
      <c r="A252" t="s">
        <v>538</v>
      </c>
      <c r="B252">
        <v>93271</v>
      </c>
      <c r="C252" t="s">
        <v>167</v>
      </c>
      <c r="D252" s="167">
        <v>44753</v>
      </c>
      <c r="E252" t="s">
        <v>168</v>
      </c>
      <c r="F252" t="s">
        <v>169</v>
      </c>
      <c r="G252" t="s">
        <v>539</v>
      </c>
      <c r="H252" s="168">
        <v>42619</v>
      </c>
      <c r="I252" t="s">
        <v>107</v>
      </c>
      <c r="J252" s="169">
        <v>1.0520547945205478</v>
      </c>
      <c r="K252">
        <v>1</v>
      </c>
    </row>
    <row r="253" spans="1:11" x14ac:dyDescent="0.25">
      <c r="A253" t="s">
        <v>540</v>
      </c>
      <c r="B253">
        <v>56580</v>
      </c>
      <c r="C253" t="s">
        <v>172</v>
      </c>
      <c r="D253" s="167">
        <v>75453</v>
      </c>
      <c r="E253" t="s">
        <v>175</v>
      </c>
      <c r="F253" t="s">
        <v>169</v>
      </c>
      <c r="G253" t="s">
        <v>183</v>
      </c>
      <c r="H253" s="168">
        <v>38551</v>
      </c>
      <c r="I253" t="s">
        <v>103</v>
      </c>
      <c r="J253" s="169">
        <v>12.197260273972603</v>
      </c>
      <c r="K253">
        <v>3</v>
      </c>
    </row>
    <row r="254" spans="1:11" x14ac:dyDescent="0.25">
      <c r="A254" t="s">
        <v>541</v>
      </c>
      <c r="B254">
        <v>19354</v>
      </c>
      <c r="C254" t="s">
        <v>172</v>
      </c>
      <c r="D254" s="167">
        <v>73801</v>
      </c>
      <c r="E254" t="s">
        <v>196</v>
      </c>
      <c r="F254" t="s">
        <v>169</v>
      </c>
      <c r="G254" t="s">
        <v>228</v>
      </c>
      <c r="H254" s="168">
        <v>37984</v>
      </c>
      <c r="I254" t="s">
        <v>107</v>
      </c>
      <c r="J254" s="169">
        <v>13.75068493150685</v>
      </c>
      <c r="K254">
        <v>3</v>
      </c>
    </row>
    <row r="255" spans="1:11" x14ac:dyDescent="0.25">
      <c r="A255" t="s">
        <v>542</v>
      </c>
      <c r="B255">
        <v>55178</v>
      </c>
      <c r="C255" t="s">
        <v>172</v>
      </c>
      <c r="D255" s="167">
        <v>54742.92</v>
      </c>
      <c r="E255" t="s">
        <v>199</v>
      </c>
      <c r="F255" t="s">
        <v>169</v>
      </c>
      <c r="G255" t="s">
        <v>508</v>
      </c>
      <c r="H255" s="168">
        <v>37374</v>
      </c>
      <c r="I255" t="s">
        <v>103</v>
      </c>
      <c r="J255" s="169">
        <v>15.421917808219177</v>
      </c>
      <c r="K255">
        <v>4</v>
      </c>
    </row>
    <row r="256" spans="1:11" x14ac:dyDescent="0.25">
      <c r="A256" t="s">
        <v>543</v>
      </c>
      <c r="B256">
        <v>53744</v>
      </c>
      <c r="C256" t="s">
        <v>172</v>
      </c>
      <c r="D256" s="167">
        <v>122788.02</v>
      </c>
      <c r="E256" t="s">
        <v>185</v>
      </c>
      <c r="F256" t="s">
        <v>169</v>
      </c>
      <c r="G256" t="s">
        <v>382</v>
      </c>
      <c r="H256" s="168">
        <v>32930</v>
      </c>
      <c r="I256" t="s">
        <v>103</v>
      </c>
      <c r="J256" s="169">
        <v>27.597260273972601</v>
      </c>
      <c r="K256">
        <v>6</v>
      </c>
    </row>
    <row r="257" spans="1:11" x14ac:dyDescent="0.25">
      <c r="A257" t="s">
        <v>544</v>
      </c>
      <c r="B257">
        <v>71356</v>
      </c>
      <c r="C257" t="s">
        <v>172</v>
      </c>
      <c r="D257" s="167">
        <v>71835.820000000007</v>
      </c>
      <c r="E257" t="s">
        <v>196</v>
      </c>
      <c r="F257" t="s">
        <v>169</v>
      </c>
      <c r="G257" t="s">
        <v>228</v>
      </c>
      <c r="H257" s="168">
        <v>36703</v>
      </c>
      <c r="I257" t="s">
        <v>103</v>
      </c>
      <c r="J257" s="169">
        <v>17.260273972602739</v>
      </c>
      <c r="K257">
        <v>4</v>
      </c>
    </row>
    <row r="258" spans="1:11" x14ac:dyDescent="0.25">
      <c r="A258" t="s">
        <v>545</v>
      </c>
      <c r="B258">
        <v>61757</v>
      </c>
      <c r="C258" t="s">
        <v>172</v>
      </c>
      <c r="D258" s="167">
        <v>58455</v>
      </c>
      <c r="E258" t="s">
        <v>175</v>
      </c>
      <c r="F258" t="s">
        <v>169</v>
      </c>
      <c r="G258" t="s">
        <v>183</v>
      </c>
      <c r="H258" s="168">
        <v>41498</v>
      </c>
      <c r="I258" t="s">
        <v>107</v>
      </c>
      <c r="J258" s="169">
        <v>4.1232876712328768</v>
      </c>
      <c r="K258">
        <v>1</v>
      </c>
    </row>
    <row r="259" spans="1:11" x14ac:dyDescent="0.25">
      <c r="A259" t="s">
        <v>546</v>
      </c>
      <c r="B259">
        <v>24818</v>
      </c>
      <c r="C259" t="s">
        <v>167</v>
      </c>
      <c r="D259" s="167">
        <v>89620</v>
      </c>
      <c r="E259" t="s">
        <v>175</v>
      </c>
      <c r="F259" t="s">
        <v>169</v>
      </c>
      <c r="G259" t="s">
        <v>183</v>
      </c>
      <c r="H259" s="168">
        <v>38187</v>
      </c>
      <c r="I259" t="s">
        <v>106</v>
      </c>
      <c r="J259" s="169">
        <v>13.194520547945206</v>
      </c>
      <c r="K259">
        <v>3</v>
      </c>
    </row>
    <row r="260" spans="1:11" x14ac:dyDescent="0.25">
      <c r="A260" t="s">
        <v>547</v>
      </c>
      <c r="B260">
        <v>98250</v>
      </c>
      <c r="C260" t="s">
        <v>167</v>
      </c>
      <c r="D260" s="167">
        <v>130842.19</v>
      </c>
      <c r="E260" t="s">
        <v>188</v>
      </c>
      <c r="F260" t="s">
        <v>169</v>
      </c>
      <c r="G260" t="s">
        <v>275</v>
      </c>
      <c r="H260" s="168">
        <v>37025</v>
      </c>
      <c r="I260" t="s">
        <v>104</v>
      </c>
      <c r="J260" s="169">
        <v>16.378082191780823</v>
      </c>
      <c r="K260">
        <v>4</v>
      </c>
    </row>
    <row r="261" spans="1:11" x14ac:dyDescent="0.25">
      <c r="A261" t="s">
        <v>548</v>
      </c>
      <c r="B261">
        <v>57712</v>
      </c>
      <c r="C261" t="s">
        <v>172</v>
      </c>
      <c r="D261" s="167">
        <v>23210.03</v>
      </c>
      <c r="E261" t="s">
        <v>216</v>
      </c>
      <c r="F261" t="s">
        <v>202</v>
      </c>
      <c r="G261" t="s">
        <v>217</v>
      </c>
      <c r="H261" s="168">
        <v>38554</v>
      </c>
      <c r="I261" t="s">
        <v>103</v>
      </c>
      <c r="J261" s="169">
        <v>12.189041095890412</v>
      </c>
      <c r="K261">
        <v>3</v>
      </c>
    </row>
    <row r="262" spans="1:11" x14ac:dyDescent="0.25">
      <c r="A262" t="s">
        <v>549</v>
      </c>
      <c r="B262">
        <v>17859</v>
      </c>
      <c r="C262" t="s">
        <v>167</v>
      </c>
      <c r="D262" s="167">
        <v>39163.74</v>
      </c>
      <c r="E262" t="s">
        <v>188</v>
      </c>
      <c r="F262" t="s">
        <v>202</v>
      </c>
      <c r="G262" t="s">
        <v>313</v>
      </c>
      <c r="H262" s="168">
        <v>39497</v>
      </c>
      <c r="I262" t="s">
        <v>105</v>
      </c>
      <c r="J262" s="169">
        <v>9.6054794520547944</v>
      </c>
      <c r="K262">
        <v>2</v>
      </c>
    </row>
    <row r="263" spans="1:11" x14ac:dyDescent="0.25">
      <c r="A263" t="s">
        <v>550</v>
      </c>
      <c r="B263">
        <v>17190</v>
      </c>
      <c r="C263" t="s">
        <v>172</v>
      </c>
      <c r="D263" s="167">
        <v>54720.83</v>
      </c>
      <c r="E263" t="s">
        <v>233</v>
      </c>
      <c r="F263" t="s">
        <v>169</v>
      </c>
      <c r="G263" t="s">
        <v>242</v>
      </c>
      <c r="H263" s="168">
        <v>35995</v>
      </c>
      <c r="I263" t="s">
        <v>108</v>
      </c>
      <c r="J263" s="169">
        <v>19.2</v>
      </c>
      <c r="K263">
        <v>4</v>
      </c>
    </row>
    <row r="264" spans="1:11" x14ac:dyDescent="0.25">
      <c r="A264" t="s">
        <v>551</v>
      </c>
      <c r="B264">
        <v>55142</v>
      </c>
      <c r="C264" t="s">
        <v>172</v>
      </c>
      <c r="D264" s="167">
        <v>93396</v>
      </c>
      <c r="E264" t="s">
        <v>188</v>
      </c>
      <c r="F264" t="s">
        <v>169</v>
      </c>
      <c r="G264" t="s">
        <v>468</v>
      </c>
      <c r="H264" s="168">
        <v>34427</v>
      </c>
      <c r="I264" t="s">
        <v>106</v>
      </c>
      <c r="J264" s="169">
        <v>23.495890410958904</v>
      </c>
      <c r="K264">
        <v>5</v>
      </c>
    </row>
    <row r="265" spans="1:11" x14ac:dyDescent="0.25">
      <c r="A265" t="s">
        <v>552</v>
      </c>
      <c r="B265">
        <v>6281</v>
      </c>
      <c r="C265" t="s">
        <v>172</v>
      </c>
      <c r="D265" s="167">
        <v>88859</v>
      </c>
      <c r="E265" t="s">
        <v>185</v>
      </c>
      <c r="F265" t="s">
        <v>169</v>
      </c>
      <c r="G265" t="s">
        <v>416</v>
      </c>
      <c r="H265" s="168">
        <v>35807</v>
      </c>
      <c r="I265" t="s">
        <v>106</v>
      </c>
      <c r="J265" s="169">
        <v>19.715068493150685</v>
      </c>
      <c r="K265">
        <v>4</v>
      </c>
    </row>
    <row r="266" spans="1:11" x14ac:dyDescent="0.25">
      <c r="A266" t="s">
        <v>553</v>
      </c>
      <c r="B266">
        <v>62473</v>
      </c>
      <c r="C266" t="s">
        <v>172</v>
      </c>
      <c r="D266" s="167">
        <v>40946.22</v>
      </c>
      <c r="E266" t="s">
        <v>233</v>
      </c>
      <c r="F266" t="s">
        <v>169</v>
      </c>
      <c r="G266" t="s">
        <v>554</v>
      </c>
      <c r="H266" s="168">
        <v>41232</v>
      </c>
      <c r="I266" t="s">
        <v>107</v>
      </c>
      <c r="J266" s="169">
        <v>4.8520547945205479</v>
      </c>
      <c r="K266">
        <v>1</v>
      </c>
    </row>
    <row r="267" spans="1:11" x14ac:dyDescent="0.25">
      <c r="A267" t="s">
        <v>555</v>
      </c>
      <c r="B267">
        <v>66113</v>
      </c>
      <c r="C267" t="s">
        <v>172</v>
      </c>
      <c r="D267" s="167">
        <v>101176.43</v>
      </c>
      <c r="E267" t="s">
        <v>185</v>
      </c>
      <c r="F267" t="s">
        <v>169</v>
      </c>
      <c r="G267" t="s">
        <v>495</v>
      </c>
      <c r="H267" s="168">
        <v>34232</v>
      </c>
      <c r="I267" t="s">
        <v>103</v>
      </c>
      <c r="J267" s="169">
        <v>24.030136986301368</v>
      </c>
      <c r="K267">
        <v>5</v>
      </c>
    </row>
    <row r="268" spans="1:11" x14ac:dyDescent="0.25">
      <c r="A268" t="s">
        <v>556</v>
      </c>
      <c r="B268">
        <v>58608</v>
      </c>
      <c r="C268" t="s">
        <v>172</v>
      </c>
      <c r="D268" s="167">
        <v>103213.43</v>
      </c>
      <c r="E268" t="s">
        <v>185</v>
      </c>
      <c r="F268" t="s">
        <v>169</v>
      </c>
      <c r="G268" t="s">
        <v>495</v>
      </c>
      <c r="H268" s="168">
        <v>34722</v>
      </c>
      <c r="I268" t="s">
        <v>104</v>
      </c>
      <c r="J268" s="169">
        <v>22.687671232876713</v>
      </c>
      <c r="K268">
        <v>5</v>
      </c>
    </row>
    <row r="269" spans="1:11" x14ac:dyDescent="0.25">
      <c r="A269" t="s">
        <v>557</v>
      </c>
      <c r="B269">
        <v>18353</v>
      </c>
      <c r="C269" t="s">
        <v>167</v>
      </c>
      <c r="D269" s="167">
        <v>52563.37</v>
      </c>
      <c r="E269" t="s">
        <v>188</v>
      </c>
      <c r="F269" t="s">
        <v>169</v>
      </c>
      <c r="G269" t="s">
        <v>282</v>
      </c>
      <c r="H269" s="168">
        <v>41344</v>
      </c>
      <c r="I269" t="s">
        <v>107</v>
      </c>
      <c r="J269" s="169">
        <v>4.5452054794520551</v>
      </c>
      <c r="K269">
        <v>1</v>
      </c>
    </row>
    <row r="270" spans="1:11" x14ac:dyDescent="0.25">
      <c r="A270" t="s">
        <v>558</v>
      </c>
      <c r="B270">
        <v>78689</v>
      </c>
      <c r="C270" t="s">
        <v>167</v>
      </c>
      <c r="D270" s="167">
        <v>50785.5</v>
      </c>
      <c r="E270" t="s">
        <v>188</v>
      </c>
      <c r="F270" t="s">
        <v>169</v>
      </c>
      <c r="G270" t="s">
        <v>282</v>
      </c>
      <c r="H270" s="168">
        <v>41862</v>
      </c>
      <c r="I270" t="s">
        <v>106</v>
      </c>
      <c r="J270" s="169">
        <v>3.1260273972602741</v>
      </c>
      <c r="K270">
        <v>1</v>
      </c>
    </row>
    <row r="271" spans="1:11" x14ac:dyDescent="0.25">
      <c r="A271" t="s">
        <v>559</v>
      </c>
      <c r="B271">
        <v>89002</v>
      </c>
      <c r="C271" t="s">
        <v>167</v>
      </c>
      <c r="D271" s="167">
        <v>50785.86</v>
      </c>
      <c r="E271" t="s">
        <v>168</v>
      </c>
      <c r="F271" t="s">
        <v>169</v>
      </c>
      <c r="G271" t="s">
        <v>560</v>
      </c>
      <c r="H271" s="168">
        <v>42156</v>
      </c>
      <c r="I271" t="s">
        <v>107</v>
      </c>
      <c r="J271" s="169">
        <v>2.3205479452054796</v>
      </c>
      <c r="K271">
        <v>1</v>
      </c>
    </row>
    <row r="272" spans="1:11" x14ac:dyDescent="0.25">
      <c r="A272" t="s">
        <v>561</v>
      </c>
      <c r="B272">
        <v>77592</v>
      </c>
      <c r="C272" t="s">
        <v>167</v>
      </c>
      <c r="D272" s="167">
        <v>17793.55</v>
      </c>
      <c r="E272" t="s">
        <v>196</v>
      </c>
      <c r="F272" t="s">
        <v>202</v>
      </c>
      <c r="G272" t="s">
        <v>222</v>
      </c>
      <c r="H272" s="168">
        <v>41512</v>
      </c>
      <c r="I272" t="s">
        <v>105</v>
      </c>
      <c r="J272" s="169">
        <v>4.0849315068493155</v>
      </c>
      <c r="K272">
        <v>1</v>
      </c>
    </row>
    <row r="273" spans="1:11" x14ac:dyDescent="0.25">
      <c r="A273" t="s">
        <v>562</v>
      </c>
      <c r="B273">
        <v>55209</v>
      </c>
      <c r="C273" t="s">
        <v>167</v>
      </c>
      <c r="D273" s="167">
        <v>97912</v>
      </c>
      <c r="E273" t="s">
        <v>185</v>
      </c>
      <c r="F273" t="s">
        <v>169</v>
      </c>
      <c r="G273" t="s">
        <v>284</v>
      </c>
      <c r="H273" s="168">
        <v>39090</v>
      </c>
      <c r="I273" t="s">
        <v>104</v>
      </c>
      <c r="J273" s="169">
        <v>10.72054794520548</v>
      </c>
      <c r="K273">
        <v>3</v>
      </c>
    </row>
    <row r="274" spans="1:11" x14ac:dyDescent="0.25">
      <c r="A274" t="s">
        <v>563</v>
      </c>
      <c r="B274">
        <v>5295</v>
      </c>
      <c r="C274" t="s">
        <v>172</v>
      </c>
      <c r="D274" s="167">
        <v>53788</v>
      </c>
      <c r="E274" t="s">
        <v>175</v>
      </c>
      <c r="F274" t="s">
        <v>169</v>
      </c>
      <c r="G274" t="s">
        <v>183</v>
      </c>
      <c r="H274" s="168">
        <v>41918</v>
      </c>
      <c r="I274" t="s">
        <v>106</v>
      </c>
      <c r="J274" s="169">
        <v>2.9726027397260273</v>
      </c>
      <c r="K274">
        <v>1</v>
      </c>
    </row>
    <row r="275" spans="1:11" x14ac:dyDescent="0.25">
      <c r="A275" t="s">
        <v>564</v>
      </c>
      <c r="B275">
        <v>72232</v>
      </c>
      <c r="C275" t="s">
        <v>172</v>
      </c>
      <c r="D275" s="167">
        <v>93258</v>
      </c>
      <c r="E275" t="s">
        <v>230</v>
      </c>
      <c r="F275" t="s">
        <v>169</v>
      </c>
      <c r="G275" t="s">
        <v>565</v>
      </c>
      <c r="H275" s="168">
        <v>42717</v>
      </c>
      <c r="I275" t="s">
        <v>103</v>
      </c>
      <c r="J275" s="169">
        <v>0.78356164383561644</v>
      </c>
      <c r="K275">
        <v>1</v>
      </c>
    </row>
    <row r="276" spans="1:11" x14ac:dyDescent="0.25">
      <c r="A276" t="s">
        <v>566</v>
      </c>
      <c r="B276">
        <v>99121</v>
      </c>
      <c r="C276" t="s">
        <v>172</v>
      </c>
      <c r="D276" s="167">
        <v>40113.279999999999</v>
      </c>
      <c r="E276" t="s">
        <v>168</v>
      </c>
      <c r="F276" t="s">
        <v>169</v>
      </c>
      <c r="G276" t="s">
        <v>344</v>
      </c>
      <c r="H276" s="168">
        <v>41624</v>
      </c>
      <c r="I276" t="s">
        <v>104</v>
      </c>
      <c r="J276" s="169">
        <v>3.7780821917808218</v>
      </c>
      <c r="K276">
        <v>1</v>
      </c>
    </row>
    <row r="277" spans="1:11" x14ac:dyDescent="0.25">
      <c r="A277" t="s">
        <v>567</v>
      </c>
      <c r="B277">
        <v>31518</v>
      </c>
      <c r="C277" t="s">
        <v>172</v>
      </c>
      <c r="D277" s="167">
        <v>78096</v>
      </c>
      <c r="E277" t="s">
        <v>175</v>
      </c>
      <c r="F277" t="s">
        <v>169</v>
      </c>
      <c r="G277" t="s">
        <v>183</v>
      </c>
      <c r="H277" s="168">
        <v>39098</v>
      </c>
      <c r="I277" t="s">
        <v>103</v>
      </c>
      <c r="J277" s="169">
        <v>10.698630136986301</v>
      </c>
      <c r="K277">
        <v>3</v>
      </c>
    </row>
    <row r="278" spans="1:11" x14ac:dyDescent="0.25">
      <c r="A278" t="s">
        <v>568</v>
      </c>
      <c r="B278">
        <v>3864</v>
      </c>
      <c r="C278" t="s">
        <v>167</v>
      </c>
      <c r="D278" s="167">
        <v>112930.4</v>
      </c>
      <c r="E278" t="s">
        <v>199</v>
      </c>
      <c r="F278" t="s">
        <v>169</v>
      </c>
      <c r="G278" t="s">
        <v>443</v>
      </c>
      <c r="H278" s="168">
        <v>38376</v>
      </c>
      <c r="I278" t="s">
        <v>107</v>
      </c>
      <c r="J278" s="169">
        <v>12.676712328767124</v>
      </c>
      <c r="K278">
        <v>3</v>
      </c>
    </row>
    <row r="279" spans="1:11" x14ac:dyDescent="0.25">
      <c r="A279" t="s">
        <v>569</v>
      </c>
      <c r="B279">
        <v>47404</v>
      </c>
      <c r="C279" t="s">
        <v>167</v>
      </c>
      <c r="D279" s="167">
        <v>78446.81</v>
      </c>
      <c r="E279" t="s">
        <v>188</v>
      </c>
      <c r="F279" t="s">
        <v>202</v>
      </c>
      <c r="G279" t="s">
        <v>284</v>
      </c>
      <c r="H279" s="168">
        <v>41120</v>
      </c>
      <c r="I279" t="s">
        <v>107</v>
      </c>
      <c r="J279" s="169">
        <v>5.1589041095890407</v>
      </c>
      <c r="K279">
        <v>2</v>
      </c>
    </row>
    <row r="280" spans="1:11" x14ac:dyDescent="0.25">
      <c r="A280" t="s">
        <v>570</v>
      </c>
      <c r="B280">
        <v>44049</v>
      </c>
      <c r="C280" t="s">
        <v>172</v>
      </c>
      <c r="D280" s="167">
        <v>92362</v>
      </c>
      <c r="E280" t="s">
        <v>268</v>
      </c>
      <c r="F280" t="s">
        <v>169</v>
      </c>
      <c r="G280" t="s">
        <v>397</v>
      </c>
      <c r="H280" s="168">
        <v>41582</v>
      </c>
      <c r="I280" t="s">
        <v>103</v>
      </c>
      <c r="J280" s="169">
        <v>3.893150684931507</v>
      </c>
      <c r="K280">
        <v>1</v>
      </c>
    </row>
    <row r="281" spans="1:11" x14ac:dyDescent="0.25">
      <c r="A281" t="s">
        <v>571</v>
      </c>
      <c r="B281">
        <v>60231</v>
      </c>
      <c r="C281" t="s">
        <v>167</v>
      </c>
      <c r="D281" s="167">
        <v>85405</v>
      </c>
      <c r="E281" t="s">
        <v>168</v>
      </c>
      <c r="F281" t="s">
        <v>169</v>
      </c>
      <c r="G281" t="s">
        <v>265</v>
      </c>
      <c r="H281" s="168">
        <v>37270</v>
      </c>
      <c r="I281" t="s">
        <v>105</v>
      </c>
      <c r="J281" s="169">
        <v>15.706849315068494</v>
      </c>
      <c r="K281">
        <v>4</v>
      </c>
    </row>
    <row r="282" spans="1:11" x14ac:dyDescent="0.25">
      <c r="A282" t="s">
        <v>572</v>
      </c>
      <c r="B282">
        <v>88700</v>
      </c>
      <c r="C282" t="s">
        <v>167</v>
      </c>
      <c r="D282" s="167">
        <v>51969</v>
      </c>
      <c r="E282" t="s">
        <v>175</v>
      </c>
      <c r="F282" t="s">
        <v>169</v>
      </c>
      <c r="G282" t="s">
        <v>183</v>
      </c>
      <c r="H282" s="168">
        <v>42156</v>
      </c>
      <c r="I282" t="s">
        <v>108</v>
      </c>
      <c r="J282" s="169">
        <v>2.3205479452054796</v>
      </c>
      <c r="K282">
        <v>1</v>
      </c>
    </row>
    <row r="283" spans="1:11" x14ac:dyDescent="0.25">
      <c r="A283" t="s">
        <v>573</v>
      </c>
      <c r="B283">
        <v>12204</v>
      </c>
      <c r="C283" t="s">
        <v>172</v>
      </c>
      <c r="D283" s="167">
        <v>57244.34</v>
      </c>
      <c r="E283" t="s">
        <v>188</v>
      </c>
      <c r="F283" t="s">
        <v>169</v>
      </c>
      <c r="G283" t="s">
        <v>273</v>
      </c>
      <c r="H283" s="168">
        <v>39258</v>
      </c>
      <c r="I283" t="s">
        <v>103</v>
      </c>
      <c r="J283" s="169">
        <v>10.260273972602739</v>
      </c>
      <c r="K283">
        <v>3</v>
      </c>
    </row>
    <row r="284" spans="1:11" x14ac:dyDescent="0.25">
      <c r="A284" t="s">
        <v>574</v>
      </c>
      <c r="B284">
        <v>19536</v>
      </c>
      <c r="C284" t="s">
        <v>172</v>
      </c>
      <c r="D284" s="167">
        <v>44300</v>
      </c>
      <c r="E284" t="s">
        <v>168</v>
      </c>
      <c r="F284" t="s">
        <v>169</v>
      </c>
      <c r="G284" t="s">
        <v>265</v>
      </c>
      <c r="H284" s="168">
        <v>42408</v>
      </c>
      <c r="I284" t="s">
        <v>104</v>
      </c>
      <c r="J284" s="169">
        <v>1.6301369863013699</v>
      </c>
      <c r="K284">
        <v>1</v>
      </c>
    </row>
    <row r="285" spans="1:11" x14ac:dyDescent="0.25">
      <c r="A285" t="s">
        <v>575</v>
      </c>
      <c r="B285">
        <v>33432</v>
      </c>
      <c r="C285" t="s">
        <v>172</v>
      </c>
      <c r="D285" s="167">
        <v>58657.24</v>
      </c>
      <c r="E285" t="s">
        <v>199</v>
      </c>
      <c r="F285" t="s">
        <v>169</v>
      </c>
      <c r="G285" t="s">
        <v>200</v>
      </c>
      <c r="H285" s="168">
        <v>37178</v>
      </c>
      <c r="I285" t="s">
        <v>107</v>
      </c>
      <c r="J285" s="169">
        <v>15.95890410958904</v>
      </c>
      <c r="K285">
        <v>4</v>
      </c>
    </row>
    <row r="286" spans="1:11" x14ac:dyDescent="0.25">
      <c r="A286" t="s">
        <v>576</v>
      </c>
      <c r="B286">
        <v>18954</v>
      </c>
      <c r="C286" t="s">
        <v>172</v>
      </c>
      <c r="D286" s="167">
        <v>69054.009999999995</v>
      </c>
      <c r="E286" t="s">
        <v>188</v>
      </c>
      <c r="F286" t="s">
        <v>169</v>
      </c>
      <c r="G286" t="s">
        <v>560</v>
      </c>
      <c r="H286" s="168">
        <v>36696</v>
      </c>
      <c r="I286" t="s">
        <v>103</v>
      </c>
      <c r="J286" s="169">
        <v>17.279452054794522</v>
      </c>
      <c r="K286">
        <v>4</v>
      </c>
    </row>
    <row r="287" spans="1:11" x14ac:dyDescent="0.25">
      <c r="A287" t="s">
        <v>577</v>
      </c>
      <c r="B287">
        <v>34210</v>
      </c>
      <c r="C287" t="s">
        <v>172</v>
      </c>
      <c r="D287" s="167">
        <v>65752</v>
      </c>
      <c r="E287" t="s">
        <v>175</v>
      </c>
      <c r="F287" t="s">
        <v>169</v>
      </c>
      <c r="G287" t="s">
        <v>183</v>
      </c>
      <c r="H287" s="168">
        <v>40371</v>
      </c>
      <c r="I287" t="s">
        <v>106</v>
      </c>
      <c r="J287" s="169">
        <v>7.2109589041095887</v>
      </c>
      <c r="K287">
        <v>2</v>
      </c>
    </row>
    <row r="288" spans="1:11" x14ac:dyDescent="0.25">
      <c r="A288" t="s">
        <v>578</v>
      </c>
      <c r="B288">
        <v>25283</v>
      </c>
      <c r="C288" t="s">
        <v>172</v>
      </c>
      <c r="D288" s="167">
        <v>41123.089999999997</v>
      </c>
      <c r="E288" t="s">
        <v>233</v>
      </c>
      <c r="F288" t="s">
        <v>169</v>
      </c>
      <c r="G288" t="s">
        <v>242</v>
      </c>
      <c r="H288" s="168">
        <v>40787</v>
      </c>
      <c r="I288" t="s">
        <v>107</v>
      </c>
      <c r="J288" s="169">
        <v>6.0712328767123287</v>
      </c>
      <c r="K288">
        <v>2</v>
      </c>
    </row>
    <row r="289" spans="1:11" x14ac:dyDescent="0.25">
      <c r="A289" t="s">
        <v>579</v>
      </c>
      <c r="B289">
        <v>14946</v>
      </c>
      <c r="C289" t="s">
        <v>172</v>
      </c>
      <c r="D289" s="167">
        <v>43525.120000000003</v>
      </c>
      <c r="E289" t="s">
        <v>199</v>
      </c>
      <c r="F289" t="s">
        <v>169</v>
      </c>
      <c r="G289" t="s">
        <v>220</v>
      </c>
      <c r="H289" s="168">
        <v>41015</v>
      </c>
      <c r="I289" t="s">
        <v>105</v>
      </c>
      <c r="J289" s="169">
        <v>5.4465753424657537</v>
      </c>
      <c r="K289">
        <v>2</v>
      </c>
    </row>
    <row r="290" spans="1:11" x14ac:dyDescent="0.25">
      <c r="A290" t="s">
        <v>580</v>
      </c>
      <c r="B290">
        <v>95913</v>
      </c>
      <c r="C290" t="s">
        <v>172</v>
      </c>
      <c r="D290" s="167">
        <v>46626.87</v>
      </c>
      <c r="E290" t="s">
        <v>199</v>
      </c>
      <c r="F290" t="s">
        <v>169</v>
      </c>
      <c r="G290" t="s">
        <v>205</v>
      </c>
      <c r="H290" s="168">
        <v>39510</v>
      </c>
      <c r="I290" t="s">
        <v>104</v>
      </c>
      <c r="J290" s="169">
        <v>9.5698630136986296</v>
      </c>
      <c r="K290">
        <v>2</v>
      </c>
    </row>
    <row r="291" spans="1:11" x14ac:dyDescent="0.25">
      <c r="A291" t="s">
        <v>581</v>
      </c>
      <c r="B291">
        <v>41587</v>
      </c>
      <c r="C291" t="s">
        <v>172</v>
      </c>
      <c r="D291" s="167">
        <v>71796.52</v>
      </c>
      <c r="E291" t="s">
        <v>199</v>
      </c>
      <c r="F291" t="s">
        <v>169</v>
      </c>
      <c r="G291" t="s">
        <v>582</v>
      </c>
      <c r="H291" s="168">
        <v>39615</v>
      </c>
      <c r="I291" t="s">
        <v>106</v>
      </c>
      <c r="J291" s="169">
        <v>9.2821917808219183</v>
      </c>
      <c r="K291">
        <v>2</v>
      </c>
    </row>
    <row r="292" spans="1:11" x14ac:dyDescent="0.25">
      <c r="A292" t="s">
        <v>583</v>
      </c>
      <c r="B292">
        <v>37200</v>
      </c>
      <c r="C292" t="s">
        <v>172</v>
      </c>
      <c r="D292" s="167">
        <v>58944.22</v>
      </c>
      <c r="E292" t="s">
        <v>199</v>
      </c>
      <c r="F292" t="s">
        <v>169</v>
      </c>
      <c r="G292" t="s">
        <v>295</v>
      </c>
      <c r="H292" s="168">
        <v>36310</v>
      </c>
      <c r="I292" t="s">
        <v>103</v>
      </c>
      <c r="J292" s="169">
        <v>18.336986301369862</v>
      </c>
      <c r="K292">
        <v>4</v>
      </c>
    </row>
    <row r="293" spans="1:11" x14ac:dyDescent="0.25">
      <c r="A293" t="s">
        <v>584</v>
      </c>
      <c r="B293">
        <v>55583</v>
      </c>
      <c r="C293" t="s">
        <v>172</v>
      </c>
      <c r="D293" s="167">
        <v>43525.13</v>
      </c>
      <c r="E293" t="s">
        <v>199</v>
      </c>
      <c r="F293" t="s">
        <v>169</v>
      </c>
      <c r="G293" t="s">
        <v>220</v>
      </c>
      <c r="H293" s="168">
        <v>41456</v>
      </c>
      <c r="I293" t="s">
        <v>106</v>
      </c>
      <c r="J293" s="169">
        <v>4.2383561643835614</v>
      </c>
      <c r="K293">
        <v>1</v>
      </c>
    </row>
    <row r="294" spans="1:11" x14ac:dyDescent="0.25">
      <c r="A294" t="s">
        <v>585</v>
      </c>
      <c r="B294">
        <v>43831</v>
      </c>
      <c r="C294" t="s">
        <v>172</v>
      </c>
      <c r="D294" s="167">
        <v>107128.71</v>
      </c>
      <c r="E294" t="s">
        <v>175</v>
      </c>
      <c r="F294" t="s">
        <v>169</v>
      </c>
      <c r="G294" t="s">
        <v>586</v>
      </c>
      <c r="H294" s="168">
        <v>34498</v>
      </c>
      <c r="I294" t="s">
        <v>106</v>
      </c>
      <c r="J294" s="169">
        <v>23.301369863013697</v>
      </c>
      <c r="K294">
        <v>5</v>
      </c>
    </row>
    <row r="295" spans="1:11" x14ac:dyDescent="0.25">
      <c r="A295" t="s">
        <v>587</v>
      </c>
      <c r="B295">
        <v>34530</v>
      </c>
      <c r="C295" t="s">
        <v>172</v>
      </c>
      <c r="D295" s="167">
        <v>23682.83</v>
      </c>
      <c r="E295" t="s">
        <v>216</v>
      </c>
      <c r="F295" t="s">
        <v>202</v>
      </c>
      <c r="G295" t="s">
        <v>588</v>
      </c>
      <c r="H295" s="168">
        <v>36857</v>
      </c>
      <c r="I295" t="s">
        <v>107</v>
      </c>
      <c r="J295" s="169">
        <v>16.838356164383562</v>
      </c>
      <c r="K295">
        <v>4</v>
      </c>
    </row>
    <row r="296" spans="1:11" x14ac:dyDescent="0.25">
      <c r="A296" t="s">
        <v>589</v>
      </c>
      <c r="B296">
        <v>53188</v>
      </c>
      <c r="C296" t="s">
        <v>172</v>
      </c>
      <c r="D296" s="167">
        <v>43525.72</v>
      </c>
      <c r="E296" t="s">
        <v>199</v>
      </c>
      <c r="F296" t="s">
        <v>169</v>
      </c>
      <c r="G296" t="s">
        <v>220</v>
      </c>
      <c r="H296" s="168">
        <v>41456</v>
      </c>
      <c r="I296" t="s">
        <v>104</v>
      </c>
      <c r="J296" s="169">
        <v>4.2383561643835614</v>
      </c>
      <c r="K296">
        <v>1</v>
      </c>
    </row>
    <row r="297" spans="1:11" x14ac:dyDescent="0.25">
      <c r="A297" t="s">
        <v>590</v>
      </c>
      <c r="B297">
        <v>56869</v>
      </c>
      <c r="C297" t="s">
        <v>167</v>
      </c>
      <c r="D297" s="167">
        <v>98027.49</v>
      </c>
      <c r="E297" t="s">
        <v>188</v>
      </c>
      <c r="F297" t="s">
        <v>169</v>
      </c>
      <c r="G297" t="s">
        <v>397</v>
      </c>
      <c r="H297" s="168">
        <v>38965</v>
      </c>
      <c r="I297" t="s">
        <v>107</v>
      </c>
      <c r="J297" s="169">
        <v>11.063013698630137</v>
      </c>
      <c r="K297">
        <v>3</v>
      </c>
    </row>
    <row r="298" spans="1:11" x14ac:dyDescent="0.25">
      <c r="A298" t="s">
        <v>591</v>
      </c>
      <c r="B298">
        <v>63872</v>
      </c>
      <c r="C298" t="s">
        <v>172</v>
      </c>
      <c r="D298" s="167">
        <v>113316</v>
      </c>
      <c r="E298" t="s">
        <v>185</v>
      </c>
      <c r="F298" t="s">
        <v>169</v>
      </c>
      <c r="G298" t="s">
        <v>382</v>
      </c>
      <c r="H298" s="168">
        <v>35751</v>
      </c>
      <c r="I298" t="s">
        <v>104</v>
      </c>
      <c r="J298" s="169">
        <v>19.86849315068493</v>
      </c>
      <c r="K298">
        <v>4</v>
      </c>
    </row>
    <row r="299" spans="1:11" x14ac:dyDescent="0.25">
      <c r="A299" t="s">
        <v>592</v>
      </c>
      <c r="B299">
        <v>62354</v>
      </c>
      <c r="C299" t="s">
        <v>167</v>
      </c>
      <c r="D299" s="167">
        <v>76566.350000000006</v>
      </c>
      <c r="E299" t="s">
        <v>593</v>
      </c>
      <c r="F299" t="s">
        <v>169</v>
      </c>
      <c r="G299" t="s">
        <v>189</v>
      </c>
      <c r="H299" s="168">
        <v>39090</v>
      </c>
      <c r="I299" t="s">
        <v>105</v>
      </c>
      <c r="J299" s="169">
        <v>10.72054794520548</v>
      </c>
      <c r="K299">
        <v>3</v>
      </c>
    </row>
    <row r="300" spans="1:11" x14ac:dyDescent="0.25">
      <c r="A300" t="s">
        <v>594</v>
      </c>
      <c r="B300">
        <v>22592</v>
      </c>
      <c r="C300" t="s">
        <v>172</v>
      </c>
      <c r="D300" s="167">
        <v>89620</v>
      </c>
      <c r="E300" t="s">
        <v>175</v>
      </c>
      <c r="F300" t="s">
        <v>169</v>
      </c>
      <c r="G300" t="s">
        <v>183</v>
      </c>
      <c r="H300" s="168">
        <v>37270</v>
      </c>
      <c r="I300" t="s">
        <v>107</v>
      </c>
      <c r="J300" s="169">
        <v>15.706849315068494</v>
      </c>
      <c r="K300">
        <v>4</v>
      </c>
    </row>
    <row r="301" spans="1:11" x14ac:dyDescent="0.25">
      <c r="A301" t="s">
        <v>595</v>
      </c>
      <c r="B301">
        <v>65732</v>
      </c>
      <c r="C301" t="s">
        <v>172</v>
      </c>
      <c r="D301" s="167">
        <v>99792</v>
      </c>
      <c r="E301" t="s">
        <v>185</v>
      </c>
      <c r="F301" t="s">
        <v>169</v>
      </c>
      <c r="G301" t="s">
        <v>495</v>
      </c>
      <c r="H301" s="168">
        <v>36388</v>
      </c>
      <c r="I301" t="s">
        <v>108</v>
      </c>
      <c r="J301" s="169">
        <v>18.123287671232877</v>
      </c>
      <c r="K301">
        <v>4</v>
      </c>
    </row>
    <row r="302" spans="1:11" x14ac:dyDescent="0.25">
      <c r="A302" t="s">
        <v>596</v>
      </c>
      <c r="B302">
        <v>1298</v>
      </c>
      <c r="C302" t="s">
        <v>167</v>
      </c>
      <c r="D302" s="167">
        <v>45151.08</v>
      </c>
      <c r="E302" t="s">
        <v>216</v>
      </c>
      <c r="F302" t="s">
        <v>202</v>
      </c>
      <c r="G302" t="s">
        <v>217</v>
      </c>
      <c r="H302" s="168">
        <v>32468</v>
      </c>
      <c r="I302" t="s">
        <v>108</v>
      </c>
      <c r="J302" s="169">
        <v>28.863013698630137</v>
      </c>
      <c r="K302">
        <v>6</v>
      </c>
    </row>
    <row r="303" spans="1:11" x14ac:dyDescent="0.25">
      <c r="A303" t="s">
        <v>597</v>
      </c>
      <c r="B303">
        <v>53584</v>
      </c>
      <c r="C303" t="s">
        <v>167</v>
      </c>
      <c r="D303" s="167">
        <v>104717.28</v>
      </c>
      <c r="E303" t="s">
        <v>199</v>
      </c>
      <c r="F303" t="s">
        <v>169</v>
      </c>
      <c r="G303" t="s">
        <v>598</v>
      </c>
      <c r="H303" s="168">
        <v>30746</v>
      </c>
      <c r="I303" t="s">
        <v>105</v>
      </c>
      <c r="J303" s="169">
        <v>33.580821917808223</v>
      </c>
      <c r="K303">
        <v>7</v>
      </c>
    </row>
    <row r="304" spans="1:11" x14ac:dyDescent="0.25">
      <c r="A304" t="s">
        <v>599</v>
      </c>
      <c r="B304">
        <v>62432</v>
      </c>
      <c r="C304" t="s">
        <v>172</v>
      </c>
      <c r="D304" s="167">
        <v>51941.91</v>
      </c>
      <c r="E304" t="s">
        <v>188</v>
      </c>
      <c r="F304" t="s">
        <v>169</v>
      </c>
      <c r="G304" t="s">
        <v>600</v>
      </c>
      <c r="H304" s="168">
        <v>39356</v>
      </c>
      <c r="I304" t="s">
        <v>107</v>
      </c>
      <c r="J304" s="169">
        <v>9.9917808219178088</v>
      </c>
      <c r="K304">
        <v>3</v>
      </c>
    </row>
    <row r="305" spans="1:11" x14ac:dyDescent="0.25">
      <c r="A305" t="s">
        <v>601</v>
      </c>
      <c r="B305">
        <v>20354</v>
      </c>
      <c r="C305" t="s">
        <v>167</v>
      </c>
      <c r="D305" s="167">
        <v>90738.67</v>
      </c>
      <c r="E305" t="s">
        <v>308</v>
      </c>
      <c r="F305" t="s">
        <v>169</v>
      </c>
      <c r="G305" t="s">
        <v>181</v>
      </c>
      <c r="H305" s="168">
        <v>39104</v>
      </c>
      <c r="I305" t="s">
        <v>107</v>
      </c>
      <c r="J305" s="169">
        <v>10.682191780821919</v>
      </c>
      <c r="K305">
        <v>3</v>
      </c>
    </row>
    <row r="306" spans="1:11" x14ac:dyDescent="0.25">
      <c r="A306" t="s">
        <v>602</v>
      </c>
      <c r="B306">
        <v>56101</v>
      </c>
      <c r="C306" t="s">
        <v>167</v>
      </c>
      <c r="D306" s="167">
        <v>51576.21</v>
      </c>
      <c r="E306" t="s">
        <v>188</v>
      </c>
      <c r="F306" t="s">
        <v>202</v>
      </c>
      <c r="G306" t="s">
        <v>313</v>
      </c>
      <c r="H306" s="168">
        <v>36437</v>
      </c>
      <c r="I306" t="s">
        <v>107</v>
      </c>
      <c r="J306" s="169">
        <v>17.989041095890411</v>
      </c>
      <c r="K306">
        <v>4</v>
      </c>
    </row>
    <row r="307" spans="1:11" x14ac:dyDescent="0.25">
      <c r="A307" t="s">
        <v>603</v>
      </c>
      <c r="B307">
        <v>72864</v>
      </c>
      <c r="C307" t="s">
        <v>172</v>
      </c>
      <c r="D307" s="167">
        <v>55328</v>
      </c>
      <c r="E307" t="s">
        <v>191</v>
      </c>
      <c r="F307" t="s">
        <v>169</v>
      </c>
      <c r="G307" t="s">
        <v>354</v>
      </c>
      <c r="H307" s="168">
        <v>41288</v>
      </c>
      <c r="I307" t="s">
        <v>103</v>
      </c>
      <c r="J307" s="169">
        <v>4.6986301369863011</v>
      </c>
      <c r="K307">
        <v>1</v>
      </c>
    </row>
    <row r="308" spans="1:11" x14ac:dyDescent="0.25">
      <c r="A308" t="s">
        <v>604</v>
      </c>
      <c r="B308">
        <v>43569</v>
      </c>
      <c r="C308" t="s">
        <v>172</v>
      </c>
      <c r="D308" s="167">
        <v>40946.230000000003</v>
      </c>
      <c r="E308" t="s">
        <v>233</v>
      </c>
      <c r="F308" t="s">
        <v>169</v>
      </c>
      <c r="G308" t="s">
        <v>554</v>
      </c>
      <c r="H308" s="168">
        <v>40182</v>
      </c>
      <c r="I308" t="s">
        <v>105</v>
      </c>
      <c r="J308" s="169">
        <v>7.7287671232876711</v>
      </c>
      <c r="K308">
        <v>2</v>
      </c>
    </row>
    <row r="309" spans="1:11" x14ac:dyDescent="0.25">
      <c r="A309" t="s">
        <v>605</v>
      </c>
      <c r="B309">
        <v>51611</v>
      </c>
      <c r="C309" t="s">
        <v>172</v>
      </c>
      <c r="D309" s="167">
        <v>75943</v>
      </c>
      <c r="E309" t="s">
        <v>168</v>
      </c>
      <c r="F309" t="s">
        <v>169</v>
      </c>
      <c r="G309" t="s">
        <v>173</v>
      </c>
      <c r="H309" s="168">
        <v>39825</v>
      </c>
      <c r="I309" t="s">
        <v>103</v>
      </c>
      <c r="J309" s="169">
        <v>8.706849315068494</v>
      </c>
      <c r="K309">
        <v>2</v>
      </c>
    </row>
    <row r="310" spans="1:11" x14ac:dyDescent="0.25">
      <c r="A310" t="s">
        <v>606</v>
      </c>
      <c r="B310">
        <v>5880</v>
      </c>
      <c r="C310" t="s">
        <v>172</v>
      </c>
      <c r="D310" s="167">
        <v>57773.8</v>
      </c>
      <c r="E310" t="s">
        <v>199</v>
      </c>
      <c r="F310" t="s">
        <v>169</v>
      </c>
      <c r="G310" t="s">
        <v>508</v>
      </c>
      <c r="H310" s="168">
        <v>37269</v>
      </c>
      <c r="I310" t="s">
        <v>103</v>
      </c>
      <c r="J310" s="169">
        <v>15.70958904109589</v>
      </c>
      <c r="K310">
        <v>4</v>
      </c>
    </row>
    <row r="311" spans="1:11" x14ac:dyDescent="0.25">
      <c r="A311" t="s">
        <v>607</v>
      </c>
      <c r="B311">
        <v>65503</v>
      </c>
      <c r="C311" t="s">
        <v>167</v>
      </c>
      <c r="D311" s="167">
        <v>107657</v>
      </c>
      <c r="E311" t="s">
        <v>239</v>
      </c>
      <c r="F311" t="s">
        <v>169</v>
      </c>
      <c r="G311" t="s">
        <v>608</v>
      </c>
      <c r="H311" s="168">
        <v>31320</v>
      </c>
      <c r="I311" t="s">
        <v>103</v>
      </c>
      <c r="J311" s="169">
        <v>32.008219178082193</v>
      </c>
      <c r="K311">
        <v>7</v>
      </c>
    </row>
    <row r="312" spans="1:11" x14ac:dyDescent="0.25">
      <c r="A312" t="s">
        <v>609</v>
      </c>
      <c r="B312">
        <v>11152</v>
      </c>
      <c r="C312" t="s">
        <v>167</v>
      </c>
      <c r="D312" s="167">
        <v>68595.41</v>
      </c>
      <c r="E312" t="s">
        <v>191</v>
      </c>
      <c r="F312" t="s">
        <v>169</v>
      </c>
      <c r="G312" t="s">
        <v>610</v>
      </c>
      <c r="H312" s="168">
        <v>41009</v>
      </c>
      <c r="I312" t="s">
        <v>106</v>
      </c>
      <c r="J312" s="169">
        <v>5.463013698630137</v>
      </c>
      <c r="K312">
        <v>2</v>
      </c>
    </row>
    <row r="313" spans="1:11" x14ac:dyDescent="0.25">
      <c r="A313" t="s">
        <v>611</v>
      </c>
      <c r="B313">
        <v>98616</v>
      </c>
      <c r="C313" t="s">
        <v>172</v>
      </c>
      <c r="D313" s="167">
        <v>65716</v>
      </c>
      <c r="E313" t="s">
        <v>191</v>
      </c>
      <c r="F313" t="s">
        <v>169</v>
      </c>
      <c r="G313" t="s">
        <v>486</v>
      </c>
      <c r="H313" s="168">
        <v>39329</v>
      </c>
      <c r="I313" t="s">
        <v>107</v>
      </c>
      <c r="J313" s="169">
        <v>10.065753424657535</v>
      </c>
      <c r="K313">
        <v>3</v>
      </c>
    </row>
    <row r="314" spans="1:11" x14ac:dyDescent="0.25">
      <c r="A314" t="s">
        <v>612</v>
      </c>
      <c r="B314">
        <v>85630</v>
      </c>
      <c r="C314" t="s">
        <v>172</v>
      </c>
      <c r="D314" s="167">
        <v>29779.06</v>
      </c>
      <c r="E314" t="s">
        <v>233</v>
      </c>
      <c r="F314" t="s">
        <v>202</v>
      </c>
      <c r="G314" t="s">
        <v>234</v>
      </c>
      <c r="H314" s="168">
        <v>41511</v>
      </c>
      <c r="I314" t="s">
        <v>106</v>
      </c>
      <c r="J314" s="169">
        <v>4.087671232876712</v>
      </c>
      <c r="K314">
        <v>1</v>
      </c>
    </row>
    <row r="315" spans="1:11" x14ac:dyDescent="0.25">
      <c r="A315" t="s">
        <v>613</v>
      </c>
      <c r="B315">
        <v>12454</v>
      </c>
      <c r="C315" t="s">
        <v>167</v>
      </c>
      <c r="D315" s="167">
        <v>86673.48</v>
      </c>
      <c r="E315" t="s">
        <v>308</v>
      </c>
      <c r="F315" t="s">
        <v>169</v>
      </c>
      <c r="G315" t="s">
        <v>189</v>
      </c>
      <c r="H315" s="168">
        <v>32713</v>
      </c>
      <c r="I315" t="s">
        <v>103</v>
      </c>
      <c r="J315" s="169">
        <v>28.19178082191781</v>
      </c>
      <c r="K315">
        <v>6</v>
      </c>
    </row>
    <row r="316" spans="1:11" x14ac:dyDescent="0.25">
      <c r="A316" t="s">
        <v>614</v>
      </c>
      <c r="B316">
        <v>80692</v>
      </c>
      <c r="C316" t="s">
        <v>172</v>
      </c>
      <c r="D316" s="167">
        <v>42053.83</v>
      </c>
      <c r="E316" t="s">
        <v>199</v>
      </c>
      <c r="F316" t="s">
        <v>169</v>
      </c>
      <c r="G316" t="s">
        <v>220</v>
      </c>
      <c r="H316" s="168">
        <v>41820</v>
      </c>
      <c r="I316" t="s">
        <v>103</v>
      </c>
      <c r="J316" s="169">
        <v>3.2410958904109588</v>
      </c>
      <c r="K316">
        <v>1</v>
      </c>
    </row>
    <row r="317" spans="1:11" x14ac:dyDescent="0.25">
      <c r="A317" t="s">
        <v>615</v>
      </c>
      <c r="B317">
        <v>75702</v>
      </c>
      <c r="C317" t="s">
        <v>167</v>
      </c>
      <c r="D317" s="167">
        <v>112899</v>
      </c>
      <c r="E317" t="s">
        <v>616</v>
      </c>
      <c r="F317" t="s">
        <v>169</v>
      </c>
      <c r="G317" t="s">
        <v>617</v>
      </c>
      <c r="H317" s="168">
        <v>37130</v>
      </c>
      <c r="I317" t="s">
        <v>104</v>
      </c>
      <c r="J317" s="169">
        <v>16.090410958904108</v>
      </c>
      <c r="K317">
        <v>4</v>
      </c>
    </row>
    <row r="318" spans="1:11" x14ac:dyDescent="0.25">
      <c r="A318" t="s">
        <v>618</v>
      </c>
      <c r="B318">
        <v>56724</v>
      </c>
      <c r="C318" t="s">
        <v>167</v>
      </c>
      <c r="D318" s="167">
        <v>43425.63</v>
      </c>
      <c r="E318" t="s">
        <v>188</v>
      </c>
      <c r="F318" t="s">
        <v>202</v>
      </c>
      <c r="G318" t="s">
        <v>313</v>
      </c>
      <c r="H318" s="168">
        <v>38320</v>
      </c>
      <c r="I318" t="s">
        <v>106</v>
      </c>
      <c r="J318" s="169">
        <v>12.830136986301369</v>
      </c>
      <c r="K318">
        <v>3</v>
      </c>
    </row>
    <row r="319" spans="1:11" x14ac:dyDescent="0.25">
      <c r="A319" t="s">
        <v>619</v>
      </c>
      <c r="B319">
        <v>7401</v>
      </c>
      <c r="C319" t="s">
        <v>172</v>
      </c>
      <c r="D319" s="167">
        <v>112899</v>
      </c>
      <c r="E319" t="s">
        <v>308</v>
      </c>
      <c r="F319" t="s">
        <v>169</v>
      </c>
      <c r="G319" t="s">
        <v>620</v>
      </c>
      <c r="H319" s="168">
        <v>36933</v>
      </c>
      <c r="I319" t="s">
        <v>106</v>
      </c>
      <c r="J319" s="169">
        <v>16.63013698630137</v>
      </c>
      <c r="K319">
        <v>4</v>
      </c>
    </row>
    <row r="320" spans="1:11" x14ac:dyDescent="0.25">
      <c r="A320" t="s">
        <v>621</v>
      </c>
      <c r="B320">
        <v>74881</v>
      </c>
      <c r="C320" t="s">
        <v>172</v>
      </c>
      <c r="D320" s="167">
        <v>50396.480000000003</v>
      </c>
      <c r="E320" t="s">
        <v>239</v>
      </c>
      <c r="F320" t="s">
        <v>169</v>
      </c>
      <c r="G320" t="s">
        <v>535</v>
      </c>
      <c r="H320" s="168">
        <v>42030</v>
      </c>
      <c r="I320" t="s">
        <v>105</v>
      </c>
      <c r="J320" s="169">
        <v>2.6657534246575341</v>
      </c>
      <c r="K320">
        <v>1</v>
      </c>
    </row>
    <row r="321" spans="1:11" x14ac:dyDescent="0.25">
      <c r="A321" t="s">
        <v>622</v>
      </c>
      <c r="B321">
        <v>64091</v>
      </c>
      <c r="C321" t="s">
        <v>167</v>
      </c>
      <c r="D321" s="167">
        <v>121653.95</v>
      </c>
      <c r="E321" t="s">
        <v>325</v>
      </c>
      <c r="F321" t="s">
        <v>169</v>
      </c>
      <c r="G321" t="s">
        <v>533</v>
      </c>
      <c r="H321" s="168">
        <v>36402</v>
      </c>
      <c r="I321" t="s">
        <v>104</v>
      </c>
      <c r="J321" s="169">
        <v>18.084931506849315</v>
      </c>
      <c r="K321">
        <v>4</v>
      </c>
    </row>
    <row r="322" spans="1:11" x14ac:dyDescent="0.25">
      <c r="A322" t="s">
        <v>623</v>
      </c>
      <c r="B322">
        <v>41362</v>
      </c>
      <c r="C322" t="s">
        <v>172</v>
      </c>
      <c r="D322" s="167">
        <v>151424.07</v>
      </c>
      <c r="E322" t="s">
        <v>325</v>
      </c>
      <c r="F322" t="s">
        <v>169</v>
      </c>
      <c r="G322" t="s">
        <v>231</v>
      </c>
      <c r="H322" s="168">
        <v>41120</v>
      </c>
      <c r="I322" t="s">
        <v>108</v>
      </c>
      <c r="J322" s="169">
        <v>5.1589041095890407</v>
      </c>
      <c r="K322">
        <v>2</v>
      </c>
    </row>
    <row r="323" spans="1:11" x14ac:dyDescent="0.25">
      <c r="A323" t="s">
        <v>624</v>
      </c>
      <c r="B323">
        <v>75948</v>
      </c>
      <c r="C323" t="s">
        <v>172</v>
      </c>
      <c r="D323" s="167">
        <v>40631.32</v>
      </c>
      <c r="E323" t="s">
        <v>199</v>
      </c>
      <c r="F323" t="s">
        <v>169</v>
      </c>
      <c r="G323" t="s">
        <v>200</v>
      </c>
      <c r="H323" s="168">
        <v>42233</v>
      </c>
      <c r="I323" t="s">
        <v>107</v>
      </c>
      <c r="J323" s="169">
        <v>2.1095890410958904</v>
      </c>
      <c r="K323">
        <v>1</v>
      </c>
    </row>
    <row r="324" spans="1:11" x14ac:dyDescent="0.25">
      <c r="A324" t="s">
        <v>625</v>
      </c>
      <c r="B324">
        <v>990</v>
      </c>
      <c r="C324" t="s">
        <v>172</v>
      </c>
      <c r="D324" s="167">
        <v>56231.86</v>
      </c>
      <c r="E324" t="s">
        <v>188</v>
      </c>
      <c r="F324" t="s">
        <v>169</v>
      </c>
      <c r="G324" t="s">
        <v>226</v>
      </c>
      <c r="H324" s="168">
        <v>42044</v>
      </c>
      <c r="I324" t="s">
        <v>104</v>
      </c>
      <c r="J324" s="169">
        <v>2.6273972602739728</v>
      </c>
      <c r="K324">
        <v>1</v>
      </c>
    </row>
    <row r="325" spans="1:11" x14ac:dyDescent="0.25">
      <c r="A325" t="s">
        <v>626</v>
      </c>
      <c r="B325">
        <v>27672</v>
      </c>
      <c r="C325" t="s">
        <v>167</v>
      </c>
      <c r="D325" s="167">
        <v>93396</v>
      </c>
      <c r="E325" t="s">
        <v>270</v>
      </c>
      <c r="F325" t="s">
        <v>169</v>
      </c>
      <c r="G325" t="s">
        <v>271</v>
      </c>
      <c r="H325" s="168">
        <v>33147</v>
      </c>
      <c r="I325" t="s">
        <v>104</v>
      </c>
      <c r="J325" s="169">
        <v>27.002739726027396</v>
      </c>
      <c r="K325">
        <v>6</v>
      </c>
    </row>
    <row r="326" spans="1:11" x14ac:dyDescent="0.25">
      <c r="A326" t="s">
        <v>627</v>
      </c>
      <c r="B326">
        <v>52581</v>
      </c>
      <c r="C326" t="s">
        <v>172</v>
      </c>
      <c r="D326" s="167">
        <v>52693</v>
      </c>
      <c r="E326" t="s">
        <v>191</v>
      </c>
      <c r="F326" t="s">
        <v>169</v>
      </c>
      <c r="G326" t="s">
        <v>354</v>
      </c>
      <c r="H326" s="168">
        <v>41288</v>
      </c>
      <c r="I326" t="s">
        <v>107</v>
      </c>
      <c r="J326" s="169">
        <v>4.6986301369863011</v>
      </c>
      <c r="K326">
        <v>1</v>
      </c>
    </row>
    <row r="327" spans="1:11" x14ac:dyDescent="0.25">
      <c r="A327" t="s">
        <v>628</v>
      </c>
      <c r="B327">
        <v>4451</v>
      </c>
      <c r="C327" t="s">
        <v>172</v>
      </c>
      <c r="D327" s="167">
        <v>68054</v>
      </c>
      <c r="E327" t="s">
        <v>175</v>
      </c>
      <c r="F327" t="s">
        <v>169</v>
      </c>
      <c r="G327" t="s">
        <v>183</v>
      </c>
      <c r="H327" s="168">
        <v>41106</v>
      </c>
      <c r="I327" t="s">
        <v>108</v>
      </c>
      <c r="J327" s="169">
        <v>5.1972602739726028</v>
      </c>
      <c r="K327">
        <v>2</v>
      </c>
    </row>
    <row r="328" spans="1:11" x14ac:dyDescent="0.25">
      <c r="A328" t="s">
        <v>629</v>
      </c>
      <c r="B328">
        <v>55546</v>
      </c>
      <c r="C328" t="s">
        <v>172</v>
      </c>
      <c r="D328" s="167">
        <v>53085.58</v>
      </c>
      <c r="E328" t="s">
        <v>268</v>
      </c>
      <c r="F328" t="s">
        <v>169</v>
      </c>
      <c r="G328" t="s">
        <v>630</v>
      </c>
      <c r="H328" s="168">
        <v>39174</v>
      </c>
      <c r="I328" t="s">
        <v>107</v>
      </c>
      <c r="J328" s="169">
        <v>10.490410958904109</v>
      </c>
      <c r="K328">
        <v>3</v>
      </c>
    </row>
    <row r="329" spans="1:11" x14ac:dyDescent="0.25">
      <c r="A329" t="s">
        <v>631</v>
      </c>
      <c r="B329">
        <v>71248</v>
      </c>
      <c r="C329" t="s">
        <v>167</v>
      </c>
      <c r="D329" s="167">
        <v>65128.02</v>
      </c>
      <c r="E329" t="s">
        <v>253</v>
      </c>
      <c r="F329" t="s">
        <v>169</v>
      </c>
      <c r="G329" t="s">
        <v>170</v>
      </c>
      <c r="H329" s="168">
        <v>36738</v>
      </c>
      <c r="I329" t="s">
        <v>103</v>
      </c>
      <c r="J329" s="169">
        <v>17.164383561643834</v>
      </c>
      <c r="K329">
        <v>4</v>
      </c>
    </row>
    <row r="330" spans="1:11" x14ac:dyDescent="0.25">
      <c r="A330" t="s">
        <v>632</v>
      </c>
      <c r="B330">
        <v>27102</v>
      </c>
      <c r="C330" t="s">
        <v>172</v>
      </c>
      <c r="D330" s="167">
        <v>78052</v>
      </c>
      <c r="E330" t="s">
        <v>191</v>
      </c>
      <c r="F330" t="s">
        <v>169</v>
      </c>
      <c r="G330" t="s">
        <v>192</v>
      </c>
      <c r="H330" s="168">
        <v>37298</v>
      </c>
      <c r="I330" t="s">
        <v>104</v>
      </c>
      <c r="J330" s="169">
        <v>15.63013698630137</v>
      </c>
      <c r="K330">
        <v>4</v>
      </c>
    </row>
    <row r="331" spans="1:11" x14ac:dyDescent="0.25">
      <c r="A331" t="s">
        <v>633</v>
      </c>
      <c r="B331">
        <v>25727</v>
      </c>
      <c r="C331" t="s">
        <v>172</v>
      </c>
      <c r="D331" s="167">
        <v>49949.26</v>
      </c>
      <c r="E331" t="s">
        <v>199</v>
      </c>
      <c r="F331" t="s">
        <v>169</v>
      </c>
      <c r="G331" t="s">
        <v>200</v>
      </c>
      <c r="H331" s="168">
        <v>38908</v>
      </c>
      <c r="I331" t="s">
        <v>105</v>
      </c>
      <c r="J331" s="169">
        <v>11.219178082191782</v>
      </c>
      <c r="K331">
        <v>3</v>
      </c>
    </row>
    <row r="332" spans="1:11" x14ac:dyDescent="0.25">
      <c r="A332" t="s">
        <v>634</v>
      </c>
      <c r="B332">
        <v>86473</v>
      </c>
      <c r="C332" t="s">
        <v>167</v>
      </c>
      <c r="D332" s="167">
        <v>70024.58</v>
      </c>
      <c r="E332" t="s">
        <v>230</v>
      </c>
      <c r="F332" t="s">
        <v>169</v>
      </c>
      <c r="G332" t="s">
        <v>189</v>
      </c>
      <c r="H332" s="168">
        <v>42156</v>
      </c>
      <c r="I332" t="s">
        <v>106</v>
      </c>
      <c r="J332" s="169">
        <v>2.3205479452054796</v>
      </c>
      <c r="K332">
        <v>1</v>
      </c>
    </row>
    <row r="333" spans="1:11" x14ac:dyDescent="0.25">
      <c r="A333" t="s">
        <v>635</v>
      </c>
      <c r="B333">
        <v>20403</v>
      </c>
      <c r="C333" t="s">
        <v>172</v>
      </c>
      <c r="D333" s="167">
        <v>93396</v>
      </c>
      <c r="E333" t="s">
        <v>168</v>
      </c>
      <c r="F333" t="s">
        <v>169</v>
      </c>
      <c r="G333" t="s">
        <v>240</v>
      </c>
      <c r="H333" s="168">
        <v>36893</v>
      </c>
      <c r="I333" t="s">
        <v>103</v>
      </c>
      <c r="J333" s="169">
        <v>16.739726027397261</v>
      </c>
      <c r="K333">
        <v>4</v>
      </c>
    </row>
    <row r="334" spans="1:11" x14ac:dyDescent="0.25">
      <c r="A334" t="s">
        <v>636</v>
      </c>
      <c r="B334">
        <v>44383</v>
      </c>
      <c r="C334" t="s">
        <v>172</v>
      </c>
      <c r="D334" s="167">
        <v>89222.7</v>
      </c>
      <c r="E334" t="s">
        <v>233</v>
      </c>
      <c r="F334" t="s">
        <v>169</v>
      </c>
      <c r="G334" t="s">
        <v>637</v>
      </c>
      <c r="H334" s="168">
        <v>32787</v>
      </c>
      <c r="I334" t="s">
        <v>103</v>
      </c>
      <c r="J334" s="169">
        <v>27.989041095890411</v>
      </c>
      <c r="K334">
        <v>6</v>
      </c>
    </row>
    <row r="335" spans="1:11" x14ac:dyDescent="0.25">
      <c r="A335" t="s">
        <v>638</v>
      </c>
      <c r="B335">
        <v>82626</v>
      </c>
      <c r="C335" t="s">
        <v>172</v>
      </c>
      <c r="D335" s="167">
        <v>72902</v>
      </c>
      <c r="E335" t="s">
        <v>175</v>
      </c>
      <c r="F335" t="s">
        <v>169</v>
      </c>
      <c r="G335" t="s">
        <v>183</v>
      </c>
      <c r="H335" s="168">
        <v>39098</v>
      </c>
      <c r="I335" t="s">
        <v>103</v>
      </c>
      <c r="J335" s="169">
        <v>10.698630136986301</v>
      </c>
      <c r="K335">
        <v>3</v>
      </c>
    </row>
    <row r="336" spans="1:11" x14ac:dyDescent="0.25">
      <c r="A336" t="s">
        <v>639</v>
      </c>
      <c r="B336">
        <v>86917</v>
      </c>
      <c r="C336" t="s">
        <v>172</v>
      </c>
      <c r="D336" s="167">
        <v>45048.5</v>
      </c>
      <c r="E336" t="s">
        <v>199</v>
      </c>
      <c r="F336" t="s">
        <v>169</v>
      </c>
      <c r="G336" t="s">
        <v>205</v>
      </c>
      <c r="H336" s="168">
        <v>41148</v>
      </c>
      <c r="I336" t="s">
        <v>104</v>
      </c>
      <c r="J336" s="169">
        <v>5.0821917808219181</v>
      </c>
      <c r="K336">
        <v>2</v>
      </c>
    </row>
    <row r="337" spans="1:11" x14ac:dyDescent="0.25">
      <c r="A337" t="s">
        <v>640</v>
      </c>
      <c r="B337">
        <v>45956</v>
      </c>
      <c r="C337" t="s">
        <v>172</v>
      </c>
      <c r="D337" s="167">
        <v>59638</v>
      </c>
      <c r="E337" t="s">
        <v>175</v>
      </c>
      <c r="F337" t="s">
        <v>169</v>
      </c>
      <c r="G337" t="s">
        <v>183</v>
      </c>
      <c r="H337" s="168">
        <v>42156</v>
      </c>
      <c r="I337" t="s">
        <v>107</v>
      </c>
      <c r="J337" s="169">
        <v>2.3205479452054796</v>
      </c>
      <c r="K337">
        <v>1</v>
      </c>
    </row>
    <row r="338" spans="1:11" x14ac:dyDescent="0.25">
      <c r="A338" t="s">
        <v>641</v>
      </c>
      <c r="B338">
        <v>1760</v>
      </c>
      <c r="C338" t="s">
        <v>172</v>
      </c>
      <c r="D338" s="167">
        <v>56580</v>
      </c>
      <c r="E338" t="s">
        <v>168</v>
      </c>
      <c r="F338" t="s">
        <v>169</v>
      </c>
      <c r="G338" t="s">
        <v>265</v>
      </c>
      <c r="H338" s="168">
        <v>41302</v>
      </c>
      <c r="I338" t="s">
        <v>103</v>
      </c>
      <c r="J338" s="169">
        <v>4.6602739726027398</v>
      </c>
      <c r="K338">
        <v>1</v>
      </c>
    </row>
    <row r="339" spans="1:11" x14ac:dyDescent="0.25">
      <c r="A339" t="s">
        <v>642</v>
      </c>
      <c r="B339">
        <v>43124</v>
      </c>
      <c r="C339" t="s">
        <v>167</v>
      </c>
      <c r="D339" s="167">
        <v>56520.51</v>
      </c>
      <c r="E339" t="s">
        <v>230</v>
      </c>
      <c r="F339" t="s">
        <v>169</v>
      </c>
      <c r="G339" t="s">
        <v>170</v>
      </c>
      <c r="H339" s="168">
        <v>41134</v>
      </c>
      <c r="I339" t="s">
        <v>106</v>
      </c>
      <c r="J339" s="169">
        <v>5.1205479452054794</v>
      </c>
      <c r="K339">
        <v>2</v>
      </c>
    </row>
    <row r="340" spans="1:11" x14ac:dyDescent="0.25">
      <c r="A340" t="s">
        <v>643</v>
      </c>
      <c r="B340">
        <v>23142</v>
      </c>
      <c r="C340" t="s">
        <v>167</v>
      </c>
      <c r="D340" s="167">
        <v>69222.179999999993</v>
      </c>
      <c r="E340" t="s">
        <v>188</v>
      </c>
      <c r="F340" t="s">
        <v>169</v>
      </c>
      <c r="G340" t="s">
        <v>170</v>
      </c>
      <c r="H340" s="168">
        <v>34624</v>
      </c>
      <c r="I340" t="s">
        <v>106</v>
      </c>
      <c r="J340" s="169">
        <v>22.956164383561642</v>
      </c>
      <c r="K340">
        <v>5</v>
      </c>
    </row>
    <row r="341" spans="1:11" x14ac:dyDescent="0.25">
      <c r="A341" t="s">
        <v>644</v>
      </c>
      <c r="B341">
        <v>53019</v>
      </c>
      <c r="C341" t="s">
        <v>172</v>
      </c>
      <c r="D341" s="167">
        <v>116491.69</v>
      </c>
      <c r="E341" t="s">
        <v>196</v>
      </c>
      <c r="F341" t="s">
        <v>169</v>
      </c>
      <c r="G341" t="s">
        <v>275</v>
      </c>
      <c r="H341" s="168">
        <v>37572</v>
      </c>
      <c r="I341" t="s">
        <v>105</v>
      </c>
      <c r="J341" s="169">
        <v>14.87945205479452</v>
      </c>
      <c r="K341">
        <v>3</v>
      </c>
    </row>
    <row r="342" spans="1:11" x14ac:dyDescent="0.25">
      <c r="A342" t="s">
        <v>645</v>
      </c>
      <c r="B342">
        <v>5697</v>
      </c>
      <c r="C342" t="s">
        <v>167</v>
      </c>
      <c r="D342" s="167">
        <v>36797.129999999997</v>
      </c>
      <c r="E342" t="s">
        <v>188</v>
      </c>
      <c r="F342" t="s">
        <v>202</v>
      </c>
      <c r="G342" t="s">
        <v>313</v>
      </c>
      <c r="H342" s="168">
        <v>41848</v>
      </c>
      <c r="I342" t="s">
        <v>103</v>
      </c>
      <c r="J342" s="169">
        <v>3.1643835616438358</v>
      </c>
      <c r="K342">
        <v>1</v>
      </c>
    </row>
    <row r="343" spans="1:11" x14ac:dyDescent="0.25">
      <c r="A343" t="s">
        <v>646</v>
      </c>
      <c r="B343">
        <v>35577</v>
      </c>
      <c r="C343" t="s">
        <v>172</v>
      </c>
      <c r="D343" s="167">
        <v>51958.37</v>
      </c>
      <c r="E343" t="s">
        <v>199</v>
      </c>
      <c r="F343" t="s">
        <v>169</v>
      </c>
      <c r="G343" t="s">
        <v>647</v>
      </c>
      <c r="H343" s="168">
        <v>40840</v>
      </c>
      <c r="I343" t="s">
        <v>108</v>
      </c>
      <c r="J343" s="169">
        <v>5.9260273972602739</v>
      </c>
      <c r="K343">
        <v>2</v>
      </c>
    </row>
    <row r="344" spans="1:11" x14ac:dyDescent="0.25">
      <c r="A344" t="s">
        <v>648</v>
      </c>
      <c r="B344">
        <v>60173</v>
      </c>
      <c r="C344" t="s">
        <v>167</v>
      </c>
      <c r="D344" s="167">
        <v>62482.02</v>
      </c>
      <c r="E344" t="s">
        <v>168</v>
      </c>
      <c r="F344" t="s">
        <v>169</v>
      </c>
      <c r="G344" t="s">
        <v>649</v>
      </c>
      <c r="H344" s="168">
        <v>37697</v>
      </c>
      <c r="I344" t="s">
        <v>107</v>
      </c>
      <c r="J344" s="169">
        <v>14.536986301369863</v>
      </c>
      <c r="K344">
        <v>3</v>
      </c>
    </row>
    <row r="345" spans="1:11" x14ac:dyDescent="0.25">
      <c r="A345" t="s">
        <v>650</v>
      </c>
      <c r="B345">
        <v>84866</v>
      </c>
      <c r="C345" t="s">
        <v>167</v>
      </c>
      <c r="D345" s="167">
        <v>29779.06</v>
      </c>
      <c r="E345" t="s">
        <v>233</v>
      </c>
      <c r="F345" t="s">
        <v>202</v>
      </c>
      <c r="G345" t="s">
        <v>234</v>
      </c>
      <c r="H345" s="168">
        <v>41222</v>
      </c>
      <c r="I345" t="s">
        <v>107</v>
      </c>
      <c r="J345" s="169">
        <v>4.8794520547945206</v>
      </c>
      <c r="K345">
        <v>1</v>
      </c>
    </row>
    <row r="346" spans="1:11" x14ac:dyDescent="0.25">
      <c r="A346" t="s">
        <v>651</v>
      </c>
      <c r="B346">
        <v>68218</v>
      </c>
      <c r="C346" t="s">
        <v>172</v>
      </c>
      <c r="D346" s="167">
        <v>40200</v>
      </c>
      <c r="E346" t="s">
        <v>185</v>
      </c>
      <c r="F346" t="s">
        <v>169</v>
      </c>
      <c r="G346" t="s">
        <v>652</v>
      </c>
      <c r="H346" s="168">
        <v>42506</v>
      </c>
      <c r="I346" t="s">
        <v>105</v>
      </c>
      <c r="J346" s="169">
        <v>1.3616438356164384</v>
      </c>
      <c r="K346">
        <v>1</v>
      </c>
    </row>
    <row r="347" spans="1:11" x14ac:dyDescent="0.25">
      <c r="A347" t="s">
        <v>653</v>
      </c>
      <c r="B347">
        <v>8289</v>
      </c>
      <c r="C347" t="s">
        <v>167</v>
      </c>
      <c r="D347" s="167">
        <v>55476.56</v>
      </c>
      <c r="E347" t="s">
        <v>216</v>
      </c>
      <c r="F347" t="s">
        <v>169</v>
      </c>
      <c r="G347" t="s">
        <v>217</v>
      </c>
      <c r="H347" s="168">
        <v>35511</v>
      </c>
      <c r="I347" t="s">
        <v>103</v>
      </c>
      <c r="J347" s="169">
        <v>20.526027397260275</v>
      </c>
      <c r="K347">
        <v>5</v>
      </c>
    </row>
    <row r="348" spans="1:11" x14ac:dyDescent="0.25">
      <c r="A348" t="s">
        <v>654</v>
      </c>
      <c r="B348">
        <v>4260</v>
      </c>
      <c r="C348" t="s">
        <v>172</v>
      </c>
      <c r="D348" s="167">
        <v>91969.07</v>
      </c>
      <c r="E348" t="s">
        <v>185</v>
      </c>
      <c r="F348" t="s">
        <v>169</v>
      </c>
      <c r="G348" t="s">
        <v>416</v>
      </c>
      <c r="H348" s="168">
        <v>34387</v>
      </c>
      <c r="I348" t="s">
        <v>103</v>
      </c>
      <c r="J348" s="169">
        <v>23.605479452054794</v>
      </c>
      <c r="K348">
        <v>5</v>
      </c>
    </row>
    <row r="349" spans="1:11" x14ac:dyDescent="0.25">
      <c r="A349" t="s">
        <v>655</v>
      </c>
      <c r="B349">
        <v>63102</v>
      </c>
      <c r="C349" t="s">
        <v>172</v>
      </c>
      <c r="D349" s="167">
        <v>57650.92</v>
      </c>
      <c r="E349" t="s">
        <v>185</v>
      </c>
      <c r="F349" t="s">
        <v>169</v>
      </c>
      <c r="G349" t="s">
        <v>652</v>
      </c>
      <c r="H349" s="168">
        <v>42184</v>
      </c>
      <c r="I349" t="s">
        <v>103</v>
      </c>
      <c r="J349" s="169">
        <v>2.2438356164383562</v>
      </c>
      <c r="K349">
        <v>1</v>
      </c>
    </row>
    <row r="350" spans="1:11" x14ac:dyDescent="0.25">
      <c r="A350" t="s">
        <v>656</v>
      </c>
      <c r="B350">
        <v>88137</v>
      </c>
      <c r="C350" t="s">
        <v>172</v>
      </c>
      <c r="D350" s="167">
        <v>92756.7</v>
      </c>
      <c r="E350" t="s">
        <v>175</v>
      </c>
      <c r="F350" t="s">
        <v>169</v>
      </c>
      <c r="G350" t="s">
        <v>183</v>
      </c>
      <c r="H350" s="168">
        <v>34500</v>
      </c>
      <c r="I350" t="s">
        <v>106</v>
      </c>
      <c r="J350" s="169">
        <v>23.295890410958904</v>
      </c>
      <c r="K350">
        <v>5</v>
      </c>
    </row>
    <row r="351" spans="1:11" x14ac:dyDescent="0.25">
      <c r="A351" t="s">
        <v>657</v>
      </c>
      <c r="B351">
        <v>64358</v>
      </c>
      <c r="C351" t="s">
        <v>172</v>
      </c>
      <c r="D351" s="167">
        <v>91532</v>
      </c>
      <c r="E351" t="s">
        <v>168</v>
      </c>
      <c r="F351" t="s">
        <v>169</v>
      </c>
      <c r="G351" t="s">
        <v>524</v>
      </c>
      <c r="H351" s="168">
        <v>36059</v>
      </c>
      <c r="I351" t="s">
        <v>106</v>
      </c>
      <c r="J351" s="169">
        <v>19.024657534246575</v>
      </c>
      <c r="K351">
        <v>4</v>
      </c>
    </row>
    <row r="352" spans="1:11" x14ac:dyDescent="0.25">
      <c r="A352" t="s">
        <v>658</v>
      </c>
      <c r="B352">
        <v>28192</v>
      </c>
      <c r="C352" t="s">
        <v>167</v>
      </c>
      <c r="D352" s="167">
        <v>72902</v>
      </c>
      <c r="E352" t="s">
        <v>175</v>
      </c>
      <c r="F352" t="s">
        <v>169</v>
      </c>
      <c r="G352" t="s">
        <v>183</v>
      </c>
      <c r="H352" s="168">
        <v>39034</v>
      </c>
      <c r="I352" t="s">
        <v>108</v>
      </c>
      <c r="J352" s="169">
        <v>10.873972602739727</v>
      </c>
      <c r="K352">
        <v>3</v>
      </c>
    </row>
    <row r="353" spans="1:11" x14ac:dyDescent="0.25">
      <c r="A353" t="s">
        <v>659</v>
      </c>
      <c r="B353">
        <v>1813</v>
      </c>
      <c r="C353" t="s">
        <v>172</v>
      </c>
      <c r="D353" s="167">
        <v>40631.32</v>
      </c>
      <c r="E353" t="s">
        <v>233</v>
      </c>
      <c r="F353" t="s">
        <v>169</v>
      </c>
      <c r="G353" t="s">
        <v>514</v>
      </c>
      <c r="H353" s="168">
        <v>42135</v>
      </c>
      <c r="I353" t="s">
        <v>104</v>
      </c>
      <c r="J353" s="169">
        <v>2.3780821917808219</v>
      </c>
      <c r="K353">
        <v>1</v>
      </c>
    </row>
    <row r="354" spans="1:11" x14ac:dyDescent="0.25">
      <c r="A354" t="s">
        <v>660</v>
      </c>
      <c r="B354">
        <v>83079</v>
      </c>
      <c r="C354" t="s">
        <v>172</v>
      </c>
      <c r="D354" s="167">
        <v>119032.41</v>
      </c>
      <c r="E354" t="s">
        <v>175</v>
      </c>
      <c r="F354" t="s">
        <v>169</v>
      </c>
      <c r="G354" t="s">
        <v>291</v>
      </c>
      <c r="H354" s="168">
        <v>35575</v>
      </c>
      <c r="I354" t="s">
        <v>106</v>
      </c>
      <c r="J354" s="169">
        <v>20.350684931506848</v>
      </c>
      <c r="K354">
        <v>5</v>
      </c>
    </row>
    <row r="355" spans="1:11" x14ac:dyDescent="0.25">
      <c r="A355" t="s">
        <v>661</v>
      </c>
      <c r="B355">
        <v>18229</v>
      </c>
      <c r="C355" t="s">
        <v>172</v>
      </c>
      <c r="D355" s="167">
        <v>86673.48</v>
      </c>
      <c r="E355" t="s">
        <v>199</v>
      </c>
      <c r="F355" t="s">
        <v>169</v>
      </c>
      <c r="G355" t="s">
        <v>662</v>
      </c>
      <c r="H355" s="168">
        <v>32776</v>
      </c>
      <c r="I355" t="s">
        <v>107</v>
      </c>
      <c r="J355" s="169">
        <v>28.019178082191782</v>
      </c>
      <c r="K355">
        <v>6</v>
      </c>
    </row>
    <row r="356" spans="1:11" x14ac:dyDescent="0.25">
      <c r="A356" t="s">
        <v>663</v>
      </c>
      <c r="B356">
        <v>36549</v>
      </c>
      <c r="C356" t="s">
        <v>167</v>
      </c>
      <c r="D356" s="167">
        <v>49831</v>
      </c>
      <c r="E356" t="s">
        <v>168</v>
      </c>
      <c r="F356" t="s">
        <v>169</v>
      </c>
      <c r="G356" t="s">
        <v>265</v>
      </c>
      <c r="H356" s="168">
        <v>41974</v>
      </c>
      <c r="I356" t="s">
        <v>106</v>
      </c>
      <c r="J356" s="169">
        <v>2.8191780821917809</v>
      </c>
      <c r="K356">
        <v>1</v>
      </c>
    </row>
    <row r="357" spans="1:11" x14ac:dyDescent="0.25">
      <c r="A357" t="s">
        <v>664</v>
      </c>
      <c r="B357">
        <v>13533</v>
      </c>
      <c r="C357" t="s">
        <v>167</v>
      </c>
      <c r="D357" s="167">
        <v>73801</v>
      </c>
      <c r="E357" t="s">
        <v>239</v>
      </c>
      <c r="F357" t="s">
        <v>169</v>
      </c>
      <c r="G357" t="s">
        <v>665</v>
      </c>
      <c r="H357" s="168">
        <v>35436</v>
      </c>
      <c r="I357" t="s">
        <v>104</v>
      </c>
      <c r="J357" s="169">
        <v>20.731506849315068</v>
      </c>
      <c r="K357">
        <v>5</v>
      </c>
    </row>
    <row r="358" spans="1:11" x14ac:dyDescent="0.25">
      <c r="A358" t="s">
        <v>666</v>
      </c>
      <c r="B358">
        <v>30771</v>
      </c>
      <c r="C358" t="s">
        <v>167</v>
      </c>
      <c r="D358" s="167">
        <v>95315.03</v>
      </c>
      <c r="E358" t="s">
        <v>188</v>
      </c>
      <c r="F358" t="s">
        <v>169</v>
      </c>
      <c r="G358" t="s">
        <v>284</v>
      </c>
      <c r="H358" s="168">
        <v>38796</v>
      </c>
      <c r="I358" t="s">
        <v>104</v>
      </c>
      <c r="J358" s="169">
        <v>11.526027397260274</v>
      </c>
      <c r="K358">
        <v>3</v>
      </c>
    </row>
    <row r="359" spans="1:11" x14ac:dyDescent="0.25">
      <c r="A359" t="s">
        <v>667</v>
      </c>
      <c r="B359">
        <v>14701</v>
      </c>
      <c r="C359" t="s">
        <v>172</v>
      </c>
      <c r="D359" s="167">
        <v>67452.240000000005</v>
      </c>
      <c r="E359" t="s">
        <v>168</v>
      </c>
      <c r="F359" t="s">
        <v>169</v>
      </c>
      <c r="G359" t="s">
        <v>178</v>
      </c>
      <c r="H359" s="168">
        <v>39188</v>
      </c>
      <c r="I359" t="s">
        <v>107</v>
      </c>
      <c r="J359" s="169">
        <v>10.452054794520548</v>
      </c>
      <c r="K359">
        <v>3</v>
      </c>
    </row>
    <row r="360" spans="1:11" x14ac:dyDescent="0.25">
      <c r="A360" t="s">
        <v>668</v>
      </c>
      <c r="B360">
        <v>36185</v>
      </c>
      <c r="C360" t="s">
        <v>167</v>
      </c>
      <c r="D360" s="167">
        <v>55122.12</v>
      </c>
      <c r="E360" t="s">
        <v>199</v>
      </c>
      <c r="F360" t="s">
        <v>169</v>
      </c>
      <c r="G360" t="s">
        <v>200</v>
      </c>
      <c r="H360" s="168">
        <v>38081</v>
      </c>
      <c r="I360" t="s">
        <v>106</v>
      </c>
      <c r="J360" s="169">
        <v>13.484931506849316</v>
      </c>
      <c r="K360">
        <v>3</v>
      </c>
    </row>
    <row r="361" spans="1:11" x14ac:dyDescent="0.25">
      <c r="A361" t="s">
        <v>669</v>
      </c>
      <c r="B361">
        <v>45205</v>
      </c>
      <c r="C361" t="s">
        <v>172</v>
      </c>
      <c r="D361" s="167">
        <v>77029</v>
      </c>
      <c r="E361" t="s">
        <v>168</v>
      </c>
      <c r="F361" t="s">
        <v>169</v>
      </c>
      <c r="G361" t="s">
        <v>265</v>
      </c>
      <c r="H361" s="168">
        <v>37655</v>
      </c>
      <c r="I361" t="s">
        <v>104</v>
      </c>
      <c r="J361" s="169">
        <v>14.652054794520549</v>
      </c>
      <c r="K361">
        <v>3</v>
      </c>
    </row>
    <row r="362" spans="1:11" x14ac:dyDescent="0.25">
      <c r="A362" t="s">
        <v>670</v>
      </c>
      <c r="B362">
        <v>86351</v>
      </c>
      <c r="C362" t="s">
        <v>167</v>
      </c>
      <c r="D362" s="167">
        <v>56690.07</v>
      </c>
      <c r="E362" t="s">
        <v>188</v>
      </c>
      <c r="F362" t="s">
        <v>169</v>
      </c>
      <c r="G362" t="s">
        <v>498</v>
      </c>
      <c r="H362" s="168">
        <v>41736</v>
      </c>
      <c r="I362" t="s">
        <v>107</v>
      </c>
      <c r="J362" s="169">
        <v>3.4712328767123286</v>
      </c>
      <c r="K362">
        <v>1</v>
      </c>
    </row>
    <row r="363" spans="1:11" x14ac:dyDescent="0.25">
      <c r="A363" t="s">
        <v>671</v>
      </c>
      <c r="B363">
        <v>20932</v>
      </c>
      <c r="C363" t="s">
        <v>172</v>
      </c>
      <c r="D363" s="167">
        <v>65766.880000000005</v>
      </c>
      <c r="E363" t="s">
        <v>233</v>
      </c>
      <c r="F363" t="s">
        <v>169</v>
      </c>
      <c r="G363" t="s">
        <v>672</v>
      </c>
      <c r="H363" s="168">
        <v>34977</v>
      </c>
      <c r="I363" t="s">
        <v>107</v>
      </c>
      <c r="J363" s="169">
        <v>21.989041095890411</v>
      </c>
      <c r="K363">
        <v>5</v>
      </c>
    </row>
    <row r="364" spans="1:11" x14ac:dyDescent="0.25">
      <c r="A364" t="s">
        <v>673</v>
      </c>
      <c r="B364">
        <v>61870</v>
      </c>
      <c r="C364" t="s">
        <v>172</v>
      </c>
      <c r="D364" s="167">
        <v>89620</v>
      </c>
      <c r="E364" t="s">
        <v>175</v>
      </c>
      <c r="F364" t="s">
        <v>169</v>
      </c>
      <c r="G364" t="s">
        <v>183</v>
      </c>
      <c r="H364" s="168">
        <v>37823</v>
      </c>
      <c r="I364" t="s">
        <v>106</v>
      </c>
      <c r="J364" s="169">
        <v>14.191780821917808</v>
      </c>
      <c r="K364">
        <v>3</v>
      </c>
    </row>
    <row r="365" spans="1:11" x14ac:dyDescent="0.25">
      <c r="A365" t="s">
        <v>674</v>
      </c>
      <c r="B365">
        <v>84072</v>
      </c>
      <c r="C365" t="s">
        <v>172</v>
      </c>
      <c r="D365" s="167">
        <v>59000</v>
      </c>
      <c r="E365" t="s">
        <v>188</v>
      </c>
      <c r="F365" t="s">
        <v>202</v>
      </c>
      <c r="G365" t="s">
        <v>428</v>
      </c>
      <c r="H365" s="168">
        <v>42590</v>
      </c>
      <c r="I365" t="s">
        <v>104</v>
      </c>
      <c r="J365" s="169">
        <v>1.1315068493150684</v>
      </c>
      <c r="K365">
        <v>1</v>
      </c>
    </row>
    <row r="366" spans="1:11" x14ac:dyDescent="0.25">
      <c r="A366" t="s">
        <v>675</v>
      </c>
      <c r="B366">
        <v>14799</v>
      </c>
      <c r="C366" t="s">
        <v>172</v>
      </c>
      <c r="D366" s="167">
        <v>42053.42</v>
      </c>
      <c r="E366" t="s">
        <v>199</v>
      </c>
      <c r="F366" t="s">
        <v>169</v>
      </c>
      <c r="G366" t="s">
        <v>220</v>
      </c>
      <c r="H366" s="168">
        <v>41911</v>
      </c>
      <c r="I366" t="s">
        <v>104</v>
      </c>
      <c r="J366" s="169">
        <v>2.9917808219178084</v>
      </c>
      <c r="K366">
        <v>1</v>
      </c>
    </row>
    <row r="367" spans="1:11" x14ac:dyDescent="0.25">
      <c r="A367" t="s">
        <v>676</v>
      </c>
      <c r="B367">
        <v>58555</v>
      </c>
      <c r="C367" t="s">
        <v>167</v>
      </c>
      <c r="D367" s="167">
        <v>47940.52</v>
      </c>
      <c r="E367" t="s">
        <v>188</v>
      </c>
      <c r="F367" t="s">
        <v>169</v>
      </c>
      <c r="G367" t="s">
        <v>677</v>
      </c>
      <c r="H367" s="168">
        <v>41750</v>
      </c>
      <c r="I367" t="s">
        <v>103</v>
      </c>
      <c r="J367" s="169">
        <v>3.4328767123287673</v>
      </c>
      <c r="K367">
        <v>1</v>
      </c>
    </row>
    <row r="368" spans="1:11" x14ac:dyDescent="0.25">
      <c r="A368" t="s">
        <v>678</v>
      </c>
      <c r="B368">
        <v>31279</v>
      </c>
      <c r="C368" t="s">
        <v>167</v>
      </c>
      <c r="D368" s="167">
        <v>60403.27</v>
      </c>
      <c r="E368" t="s">
        <v>188</v>
      </c>
      <c r="F368" t="s">
        <v>169</v>
      </c>
      <c r="G368" t="s">
        <v>428</v>
      </c>
      <c r="H368" s="168">
        <v>41666</v>
      </c>
      <c r="I368" t="s">
        <v>103</v>
      </c>
      <c r="J368" s="169">
        <v>3.6630136986301371</v>
      </c>
      <c r="K368">
        <v>1</v>
      </c>
    </row>
    <row r="369" spans="1:11" x14ac:dyDescent="0.25">
      <c r="A369" t="s">
        <v>679</v>
      </c>
      <c r="B369">
        <v>18661</v>
      </c>
      <c r="C369" t="s">
        <v>167</v>
      </c>
      <c r="D369" s="167">
        <v>46517.91</v>
      </c>
      <c r="E369" t="s">
        <v>188</v>
      </c>
      <c r="F369" t="s">
        <v>202</v>
      </c>
      <c r="G369" t="s">
        <v>313</v>
      </c>
      <c r="H369" s="168">
        <v>37564</v>
      </c>
      <c r="I369" t="s">
        <v>106</v>
      </c>
      <c r="J369" s="169">
        <v>14.901369863013699</v>
      </c>
      <c r="K369">
        <v>3</v>
      </c>
    </row>
    <row r="370" spans="1:11" x14ac:dyDescent="0.25">
      <c r="A370" t="s">
        <v>680</v>
      </c>
      <c r="B370">
        <v>43166</v>
      </c>
      <c r="C370" t="s">
        <v>172</v>
      </c>
      <c r="D370" s="167">
        <v>91751.37</v>
      </c>
      <c r="E370" t="s">
        <v>168</v>
      </c>
      <c r="F370" t="s">
        <v>169</v>
      </c>
      <c r="G370" t="s">
        <v>681</v>
      </c>
      <c r="H370" s="168">
        <v>34595</v>
      </c>
      <c r="I370" t="s">
        <v>103</v>
      </c>
      <c r="J370" s="169">
        <v>23.035616438356165</v>
      </c>
      <c r="K370">
        <v>5</v>
      </c>
    </row>
    <row r="371" spans="1:11" x14ac:dyDescent="0.25">
      <c r="A371" t="s">
        <v>682</v>
      </c>
      <c r="B371">
        <v>53798</v>
      </c>
      <c r="C371" t="s">
        <v>172</v>
      </c>
      <c r="D371" s="167">
        <v>119637.66</v>
      </c>
      <c r="E371" t="s">
        <v>199</v>
      </c>
      <c r="F371" t="s">
        <v>169</v>
      </c>
      <c r="G371" t="s">
        <v>275</v>
      </c>
      <c r="H371" s="168">
        <v>39582</v>
      </c>
      <c r="I371" t="s">
        <v>105</v>
      </c>
      <c r="J371" s="169">
        <v>9.3726027397260268</v>
      </c>
      <c r="K371">
        <v>2</v>
      </c>
    </row>
    <row r="372" spans="1:11" x14ac:dyDescent="0.25">
      <c r="A372" t="s">
        <v>683</v>
      </c>
      <c r="B372">
        <v>92050</v>
      </c>
      <c r="C372" t="s">
        <v>167</v>
      </c>
      <c r="D372" s="167">
        <v>21031.35</v>
      </c>
      <c r="E372" t="s">
        <v>196</v>
      </c>
      <c r="F372" t="s">
        <v>202</v>
      </c>
      <c r="G372" t="s">
        <v>222</v>
      </c>
      <c r="H372" s="168">
        <v>38415</v>
      </c>
      <c r="I372" t="s">
        <v>103</v>
      </c>
      <c r="J372" s="169">
        <v>12.56986301369863</v>
      </c>
      <c r="K372">
        <v>3</v>
      </c>
    </row>
    <row r="373" spans="1:11" x14ac:dyDescent="0.25">
      <c r="A373" t="s">
        <v>684</v>
      </c>
      <c r="B373">
        <v>56042</v>
      </c>
      <c r="C373" t="s">
        <v>172</v>
      </c>
      <c r="D373" s="167">
        <v>49104.65</v>
      </c>
      <c r="E373" t="s">
        <v>168</v>
      </c>
      <c r="F373" t="s">
        <v>169</v>
      </c>
      <c r="G373" t="s">
        <v>649</v>
      </c>
      <c r="H373" s="168">
        <v>39776</v>
      </c>
      <c r="I373" t="s">
        <v>103</v>
      </c>
      <c r="J373" s="169">
        <v>8.8410958904109584</v>
      </c>
      <c r="K373">
        <v>2</v>
      </c>
    </row>
    <row r="374" spans="1:11" x14ac:dyDescent="0.25">
      <c r="A374" t="s">
        <v>685</v>
      </c>
      <c r="B374">
        <v>92192</v>
      </c>
      <c r="C374" t="s">
        <v>167</v>
      </c>
      <c r="D374" s="167">
        <v>130051.82</v>
      </c>
      <c r="E374" t="s">
        <v>196</v>
      </c>
      <c r="F374" t="s">
        <v>169</v>
      </c>
      <c r="G374" t="s">
        <v>231</v>
      </c>
      <c r="H374" s="168">
        <v>42380</v>
      </c>
      <c r="I374" t="s">
        <v>107</v>
      </c>
      <c r="J374" s="169">
        <v>1.7068493150684931</v>
      </c>
      <c r="K374">
        <v>1</v>
      </c>
    </row>
    <row r="375" spans="1:11" x14ac:dyDescent="0.25">
      <c r="A375" t="s">
        <v>686</v>
      </c>
      <c r="B375">
        <v>96365</v>
      </c>
      <c r="C375" t="s">
        <v>172</v>
      </c>
      <c r="D375" s="167">
        <v>82490.06</v>
      </c>
      <c r="E375" t="s">
        <v>191</v>
      </c>
      <c r="F375" t="s">
        <v>169</v>
      </c>
      <c r="G375" t="s">
        <v>610</v>
      </c>
      <c r="H375" s="168">
        <v>39272</v>
      </c>
      <c r="I375" t="s">
        <v>106</v>
      </c>
      <c r="J375" s="169">
        <v>10.221917808219178</v>
      </c>
      <c r="K375">
        <v>3</v>
      </c>
    </row>
    <row r="376" spans="1:11" x14ac:dyDescent="0.25">
      <c r="A376" t="s">
        <v>687</v>
      </c>
      <c r="B376">
        <v>8904</v>
      </c>
      <c r="C376" t="s">
        <v>167</v>
      </c>
      <c r="D376" s="167">
        <v>94098.25</v>
      </c>
      <c r="E376" t="s">
        <v>191</v>
      </c>
      <c r="F376" t="s">
        <v>169</v>
      </c>
      <c r="G376" t="s">
        <v>610</v>
      </c>
      <c r="H376" s="168">
        <v>34148</v>
      </c>
      <c r="I376" t="s">
        <v>107</v>
      </c>
      <c r="J376" s="169">
        <v>24.260273972602739</v>
      </c>
      <c r="K376">
        <v>5</v>
      </c>
    </row>
    <row r="377" spans="1:11" x14ac:dyDescent="0.25">
      <c r="A377" t="s">
        <v>688</v>
      </c>
      <c r="B377">
        <v>66423</v>
      </c>
      <c r="C377" t="s">
        <v>172</v>
      </c>
      <c r="D377" s="167">
        <v>90883</v>
      </c>
      <c r="E377" t="s">
        <v>185</v>
      </c>
      <c r="F377" t="s">
        <v>169</v>
      </c>
      <c r="G377" t="s">
        <v>416</v>
      </c>
      <c r="H377" s="168">
        <v>38145</v>
      </c>
      <c r="I377" t="s">
        <v>104</v>
      </c>
      <c r="J377" s="169">
        <v>13.30958904109589</v>
      </c>
      <c r="K377">
        <v>3</v>
      </c>
    </row>
    <row r="378" spans="1:11" x14ac:dyDescent="0.25">
      <c r="A378" t="s">
        <v>689</v>
      </c>
      <c r="B378">
        <v>48016</v>
      </c>
      <c r="C378" t="s">
        <v>167</v>
      </c>
      <c r="D378" s="167">
        <v>92520.57</v>
      </c>
      <c r="E378" t="s">
        <v>185</v>
      </c>
      <c r="F378" t="s">
        <v>169</v>
      </c>
      <c r="G378" t="s">
        <v>275</v>
      </c>
      <c r="H378" s="168">
        <v>39104</v>
      </c>
      <c r="I378" t="s">
        <v>103</v>
      </c>
      <c r="J378" s="169">
        <v>10.682191780821919</v>
      </c>
      <c r="K378">
        <v>3</v>
      </c>
    </row>
    <row r="379" spans="1:11" x14ac:dyDescent="0.25">
      <c r="A379" t="s">
        <v>690</v>
      </c>
      <c r="B379">
        <v>51100</v>
      </c>
      <c r="C379" t="s">
        <v>172</v>
      </c>
      <c r="D379" s="167">
        <v>65623</v>
      </c>
      <c r="E379" t="s">
        <v>168</v>
      </c>
      <c r="F379" t="s">
        <v>169</v>
      </c>
      <c r="G379" t="s">
        <v>265</v>
      </c>
      <c r="H379" s="168">
        <v>37697</v>
      </c>
      <c r="I379" t="s">
        <v>107</v>
      </c>
      <c r="J379" s="169">
        <v>14.536986301369863</v>
      </c>
      <c r="K379">
        <v>3</v>
      </c>
    </row>
    <row r="380" spans="1:11" x14ac:dyDescent="0.25">
      <c r="A380" t="s">
        <v>691</v>
      </c>
      <c r="B380">
        <v>54391</v>
      </c>
      <c r="C380" t="s">
        <v>172</v>
      </c>
      <c r="D380" s="167">
        <v>57265</v>
      </c>
      <c r="E380" t="s">
        <v>191</v>
      </c>
      <c r="F380" t="s">
        <v>169</v>
      </c>
      <c r="G380" t="s">
        <v>354</v>
      </c>
      <c r="H380" s="168">
        <v>41017</v>
      </c>
      <c r="I380" t="s">
        <v>103</v>
      </c>
      <c r="J380" s="169">
        <v>5.441095890410959</v>
      </c>
      <c r="K380">
        <v>2</v>
      </c>
    </row>
    <row r="381" spans="1:11" x14ac:dyDescent="0.25">
      <c r="A381" t="s">
        <v>692</v>
      </c>
      <c r="B381">
        <v>30702</v>
      </c>
      <c r="C381" t="s">
        <v>172</v>
      </c>
      <c r="D381" s="167">
        <v>63171.74</v>
      </c>
      <c r="E381" t="s">
        <v>196</v>
      </c>
      <c r="F381" t="s">
        <v>169</v>
      </c>
      <c r="G381" t="s">
        <v>228</v>
      </c>
      <c r="H381" s="168">
        <v>39384</v>
      </c>
      <c r="I381" t="s">
        <v>103</v>
      </c>
      <c r="J381" s="169">
        <v>9.9150684931506845</v>
      </c>
      <c r="K381">
        <v>2</v>
      </c>
    </row>
    <row r="382" spans="1:11" x14ac:dyDescent="0.25">
      <c r="A382" t="s">
        <v>693</v>
      </c>
      <c r="B382">
        <v>69417</v>
      </c>
      <c r="C382" t="s">
        <v>172</v>
      </c>
      <c r="D382" s="167">
        <v>90450</v>
      </c>
      <c r="E382" t="s">
        <v>185</v>
      </c>
      <c r="F382" t="s">
        <v>169</v>
      </c>
      <c r="G382" t="s">
        <v>240</v>
      </c>
      <c r="H382" s="168">
        <v>42464</v>
      </c>
      <c r="I382" t="s">
        <v>103</v>
      </c>
      <c r="J382" s="169">
        <v>1.4767123287671233</v>
      </c>
      <c r="K382">
        <v>1</v>
      </c>
    </row>
    <row r="383" spans="1:11" x14ac:dyDescent="0.25">
      <c r="A383" t="s">
        <v>694</v>
      </c>
      <c r="B383">
        <v>82586</v>
      </c>
      <c r="C383" t="s">
        <v>172</v>
      </c>
      <c r="D383" s="167">
        <v>69349.64</v>
      </c>
      <c r="E383" t="s">
        <v>188</v>
      </c>
      <c r="F383" t="s">
        <v>169</v>
      </c>
      <c r="G383" t="s">
        <v>282</v>
      </c>
      <c r="H383" s="168">
        <v>39160</v>
      </c>
      <c r="I383" t="s">
        <v>107</v>
      </c>
      <c r="J383" s="169">
        <v>10.528767123287672</v>
      </c>
      <c r="K383">
        <v>3</v>
      </c>
    </row>
    <row r="384" spans="1:11" x14ac:dyDescent="0.25">
      <c r="A384" t="s">
        <v>695</v>
      </c>
      <c r="B384">
        <v>25756</v>
      </c>
      <c r="C384" t="s">
        <v>167</v>
      </c>
      <c r="D384" s="167">
        <v>97000</v>
      </c>
      <c r="E384" t="s">
        <v>188</v>
      </c>
      <c r="F384" t="s">
        <v>169</v>
      </c>
      <c r="G384" t="s">
        <v>410</v>
      </c>
      <c r="H384" s="168">
        <v>34365</v>
      </c>
      <c r="I384" t="s">
        <v>103</v>
      </c>
      <c r="J384" s="169">
        <v>23.665753424657535</v>
      </c>
      <c r="K384">
        <v>5</v>
      </c>
    </row>
    <row r="385" spans="1:11" x14ac:dyDescent="0.25">
      <c r="A385" t="s">
        <v>696</v>
      </c>
      <c r="B385">
        <v>6453</v>
      </c>
      <c r="C385" t="s">
        <v>167</v>
      </c>
      <c r="D385" s="167">
        <v>96092.51</v>
      </c>
      <c r="E385" t="s">
        <v>175</v>
      </c>
      <c r="F385" t="s">
        <v>169</v>
      </c>
      <c r="G385" t="s">
        <v>211</v>
      </c>
      <c r="H385" s="168">
        <v>36710</v>
      </c>
      <c r="I385" t="s">
        <v>103</v>
      </c>
      <c r="J385" s="169">
        <v>17.241095890410961</v>
      </c>
      <c r="K385">
        <v>4</v>
      </c>
    </row>
    <row r="386" spans="1:11" x14ac:dyDescent="0.25">
      <c r="A386" t="s">
        <v>697</v>
      </c>
      <c r="B386">
        <v>66026</v>
      </c>
      <c r="C386" t="s">
        <v>172</v>
      </c>
      <c r="D386" s="167">
        <v>53084.69</v>
      </c>
      <c r="E386" t="s">
        <v>199</v>
      </c>
      <c r="F386" t="s">
        <v>169</v>
      </c>
      <c r="G386" t="s">
        <v>698</v>
      </c>
      <c r="H386" s="168">
        <v>39202</v>
      </c>
      <c r="I386" t="s">
        <v>105</v>
      </c>
      <c r="J386" s="169">
        <v>10.413698630136986</v>
      </c>
      <c r="K386">
        <v>3</v>
      </c>
    </row>
    <row r="387" spans="1:11" x14ac:dyDescent="0.25">
      <c r="A387" t="s">
        <v>699</v>
      </c>
      <c r="B387">
        <v>86933</v>
      </c>
      <c r="C387" t="s">
        <v>167</v>
      </c>
      <c r="D387" s="167">
        <v>51574.16</v>
      </c>
      <c r="E387" t="s">
        <v>188</v>
      </c>
      <c r="F387" t="s">
        <v>202</v>
      </c>
      <c r="G387" t="s">
        <v>313</v>
      </c>
      <c r="H387" s="168">
        <v>36570</v>
      </c>
      <c r="I387" t="s">
        <v>103</v>
      </c>
      <c r="J387" s="169">
        <v>17.624657534246577</v>
      </c>
      <c r="K387">
        <v>4</v>
      </c>
    </row>
    <row r="388" spans="1:11" x14ac:dyDescent="0.25">
      <c r="A388" t="s">
        <v>700</v>
      </c>
      <c r="B388">
        <v>18604</v>
      </c>
      <c r="C388" t="s">
        <v>167</v>
      </c>
      <c r="D388" s="167">
        <v>61394.74</v>
      </c>
      <c r="E388" t="s">
        <v>188</v>
      </c>
      <c r="F388" t="s">
        <v>169</v>
      </c>
      <c r="G388" t="s">
        <v>282</v>
      </c>
      <c r="H388" s="168">
        <v>38880</v>
      </c>
      <c r="I388" t="s">
        <v>103</v>
      </c>
      <c r="J388" s="169">
        <v>11.295890410958904</v>
      </c>
      <c r="K388">
        <v>3</v>
      </c>
    </row>
    <row r="389" spans="1:11" x14ac:dyDescent="0.25">
      <c r="A389" t="s">
        <v>701</v>
      </c>
      <c r="B389">
        <v>71052</v>
      </c>
      <c r="C389" t="s">
        <v>172</v>
      </c>
      <c r="D389" s="167">
        <v>125751.08</v>
      </c>
      <c r="E389" t="s">
        <v>230</v>
      </c>
      <c r="F389" t="s">
        <v>169</v>
      </c>
      <c r="G389" t="s">
        <v>275</v>
      </c>
      <c r="H389" s="168">
        <v>38460</v>
      </c>
      <c r="I389" t="s">
        <v>107</v>
      </c>
      <c r="J389" s="169">
        <v>12.446575342465753</v>
      </c>
      <c r="K389">
        <v>3</v>
      </c>
    </row>
    <row r="390" spans="1:11" x14ac:dyDescent="0.25">
      <c r="A390" t="s">
        <v>702</v>
      </c>
      <c r="B390">
        <v>42273</v>
      </c>
      <c r="C390" t="s">
        <v>167</v>
      </c>
      <c r="D390" s="167">
        <v>73801</v>
      </c>
      <c r="E390" t="s">
        <v>233</v>
      </c>
      <c r="F390" t="s">
        <v>169</v>
      </c>
      <c r="G390" t="s">
        <v>703</v>
      </c>
      <c r="H390" s="168">
        <v>35451</v>
      </c>
      <c r="I390" t="s">
        <v>104</v>
      </c>
      <c r="J390" s="169">
        <v>20.69041095890411</v>
      </c>
      <c r="K390">
        <v>5</v>
      </c>
    </row>
    <row r="391" spans="1:11" x14ac:dyDescent="0.25">
      <c r="A391" t="s">
        <v>704</v>
      </c>
      <c r="B391">
        <v>8949</v>
      </c>
      <c r="C391" t="s">
        <v>167</v>
      </c>
      <c r="D391" s="167">
        <v>94413.38</v>
      </c>
      <c r="E391" t="s">
        <v>188</v>
      </c>
      <c r="F391" t="s">
        <v>169</v>
      </c>
      <c r="G391" t="s">
        <v>397</v>
      </c>
      <c r="H391" s="168">
        <v>40868</v>
      </c>
      <c r="I391" t="s">
        <v>106</v>
      </c>
      <c r="J391" s="169">
        <v>5.8493150684931505</v>
      </c>
      <c r="K391">
        <v>2</v>
      </c>
    </row>
    <row r="392" spans="1:11" x14ac:dyDescent="0.25">
      <c r="A392" t="s">
        <v>705</v>
      </c>
      <c r="B392">
        <v>82594</v>
      </c>
      <c r="C392" t="s">
        <v>172</v>
      </c>
      <c r="D392" s="167">
        <v>62307.71</v>
      </c>
      <c r="E392" t="s">
        <v>196</v>
      </c>
      <c r="F392" t="s">
        <v>169</v>
      </c>
      <c r="G392" t="s">
        <v>706</v>
      </c>
      <c r="H392" s="168">
        <v>40994</v>
      </c>
      <c r="I392" t="s">
        <v>103</v>
      </c>
      <c r="J392" s="169">
        <v>5.5041095890410956</v>
      </c>
      <c r="K392">
        <v>2</v>
      </c>
    </row>
    <row r="393" spans="1:11" x14ac:dyDescent="0.25">
      <c r="A393" t="s">
        <v>707</v>
      </c>
      <c r="B393">
        <v>38568</v>
      </c>
      <c r="C393" t="s">
        <v>167</v>
      </c>
      <c r="D393" s="167">
        <v>67206</v>
      </c>
      <c r="E393" t="s">
        <v>230</v>
      </c>
      <c r="F393" t="s">
        <v>169</v>
      </c>
      <c r="G393" t="s">
        <v>170</v>
      </c>
      <c r="H393" s="168">
        <v>37872</v>
      </c>
      <c r="I393" t="s">
        <v>106</v>
      </c>
      <c r="J393" s="169">
        <v>14.057534246575342</v>
      </c>
      <c r="K393">
        <v>3</v>
      </c>
    </row>
    <row r="394" spans="1:11" x14ac:dyDescent="0.25">
      <c r="A394" t="s">
        <v>708</v>
      </c>
      <c r="B394">
        <v>4050</v>
      </c>
      <c r="C394" t="s">
        <v>167</v>
      </c>
      <c r="D394" s="167">
        <v>73801</v>
      </c>
      <c r="E394" t="s">
        <v>230</v>
      </c>
      <c r="F394" t="s">
        <v>169</v>
      </c>
      <c r="G394" t="s">
        <v>665</v>
      </c>
      <c r="H394" s="168">
        <v>35743</v>
      </c>
      <c r="I394" t="s">
        <v>103</v>
      </c>
      <c r="J394" s="169">
        <v>19.890410958904109</v>
      </c>
      <c r="K394">
        <v>4</v>
      </c>
    </row>
    <row r="395" spans="1:11" x14ac:dyDescent="0.25">
      <c r="A395" t="s">
        <v>709</v>
      </c>
      <c r="B395">
        <v>4276</v>
      </c>
      <c r="C395" t="s">
        <v>167</v>
      </c>
      <c r="D395" s="167">
        <v>48844.15</v>
      </c>
      <c r="E395" t="s">
        <v>188</v>
      </c>
      <c r="F395" t="s">
        <v>202</v>
      </c>
      <c r="G395" t="s">
        <v>313</v>
      </c>
      <c r="H395" s="168">
        <v>37690</v>
      </c>
      <c r="I395" t="s">
        <v>107</v>
      </c>
      <c r="J395" s="169">
        <v>14.556164383561644</v>
      </c>
      <c r="K395">
        <v>3</v>
      </c>
    </row>
    <row r="396" spans="1:11" x14ac:dyDescent="0.25">
      <c r="A396" t="s">
        <v>710</v>
      </c>
      <c r="B396">
        <v>44880</v>
      </c>
      <c r="C396" t="s">
        <v>172</v>
      </c>
      <c r="D396" s="167">
        <v>74713</v>
      </c>
      <c r="E396" t="s">
        <v>168</v>
      </c>
      <c r="F396" t="s">
        <v>169</v>
      </c>
      <c r="G396" t="s">
        <v>265</v>
      </c>
      <c r="H396" s="168">
        <v>37242</v>
      </c>
      <c r="I396" t="s">
        <v>104</v>
      </c>
      <c r="J396" s="169">
        <v>15.783561643835617</v>
      </c>
      <c r="K396">
        <v>4</v>
      </c>
    </row>
    <row r="397" spans="1:11" x14ac:dyDescent="0.25">
      <c r="A397" t="s">
        <v>711</v>
      </c>
      <c r="B397">
        <v>78295</v>
      </c>
      <c r="C397" t="s">
        <v>172</v>
      </c>
      <c r="D397" s="167">
        <v>70435</v>
      </c>
      <c r="E397" t="s">
        <v>175</v>
      </c>
      <c r="F397" t="s">
        <v>169</v>
      </c>
      <c r="G397" t="s">
        <v>183</v>
      </c>
      <c r="H397" s="168">
        <v>39098</v>
      </c>
      <c r="I397" t="s">
        <v>106</v>
      </c>
      <c r="J397" s="169">
        <v>10.698630136986301</v>
      </c>
      <c r="K397">
        <v>3</v>
      </c>
    </row>
    <row r="398" spans="1:11" x14ac:dyDescent="0.25">
      <c r="A398" t="s">
        <v>712</v>
      </c>
      <c r="B398">
        <v>59089</v>
      </c>
      <c r="C398" t="s">
        <v>172</v>
      </c>
      <c r="D398" s="167">
        <v>88859</v>
      </c>
      <c r="E398" t="s">
        <v>185</v>
      </c>
      <c r="F398" t="s">
        <v>169</v>
      </c>
      <c r="G398" t="s">
        <v>416</v>
      </c>
      <c r="H398" s="168">
        <v>36024</v>
      </c>
      <c r="I398" t="s">
        <v>107</v>
      </c>
      <c r="J398" s="169">
        <v>19.12054794520548</v>
      </c>
      <c r="K398">
        <v>4</v>
      </c>
    </row>
    <row r="399" spans="1:11" x14ac:dyDescent="0.25">
      <c r="A399" t="s">
        <v>713</v>
      </c>
      <c r="B399">
        <v>78627</v>
      </c>
      <c r="C399" t="s">
        <v>172</v>
      </c>
      <c r="D399" s="167">
        <v>59638</v>
      </c>
      <c r="E399" t="s">
        <v>168</v>
      </c>
      <c r="F399" t="s">
        <v>169</v>
      </c>
      <c r="G399" t="s">
        <v>466</v>
      </c>
      <c r="H399" s="168">
        <v>42562</v>
      </c>
      <c r="I399" t="s">
        <v>106</v>
      </c>
      <c r="J399" s="169">
        <v>1.2082191780821918</v>
      </c>
      <c r="K399">
        <v>1</v>
      </c>
    </row>
    <row r="400" spans="1:11" x14ac:dyDescent="0.25">
      <c r="A400" t="s">
        <v>714</v>
      </c>
      <c r="B400">
        <v>6969</v>
      </c>
      <c r="C400" t="s">
        <v>172</v>
      </c>
      <c r="D400" s="167">
        <v>59242.3</v>
      </c>
      <c r="E400" t="s">
        <v>175</v>
      </c>
      <c r="F400" t="s">
        <v>169</v>
      </c>
      <c r="G400" t="s">
        <v>209</v>
      </c>
      <c r="H400" s="168">
        <v>39603</v>
      </c>
      <c r="I400" t="s">
        <v>104</v>
      </c>
      <c r="J400" s="169">
        <v>9.3150684931506849</v>
      </c>
      <c r="K400">
        <v>2</v>
      </c>
    </row>
    <row r="401" spans="1:11" x14ac:dyDescent="0.25">
      <c r="A401" t="s">
        <v>715</v>
      </c>
      <c r="B401">
        <v>63036</v>
      </c>
      <c r="C401" t="s">
        <v>172</v>
      </c>
      <c r="D401" s="167">
        <v>83611.44</v>
      </c>
      <c r="E401" t="s">
        <v>191</v>
      </c>
      <c r="F401" t="s">
        <v>169</v>
      </c>
      <c r="G401" t="s">
        <v>192</v>
      </c>
      <c r="H401" s="168">
        <v>32734</v>
      </c>
      <c r="I401" t="s">
        <v>105</v>
      </c>
      <c r="J401" s="169">
        <v>28.134246575342466</v>
      </c>
      <c r="K401">
        <v>6</v>
      </c>
    </row>
    <row r="402" spans="1:11" x14ac:dyDescent="0.25">
      <c r="A402" t="s">
        <v>716</v>
      </c>
      <c r="B402">
        <v>60516</v>
      </c>
      <c r="C402" t="s">
        <v>172</v>
      </c>
      <c r="D402" s="167">
        <v>45048.5</v>
      </c>
      <c r="E402" t="s">
        <v>199</v>
      </c>
      <c r="F402" t="s">
        <v>169</v>
      </c>
      <c r="G402" t="s">
        <v>205</v>
      </c>
      <c r="H402" s="168">
        <v>40433</v>
      </c>
      <c r="I402" t="s">
        <v>103</v>
      </c>
      <c r="J402" s="169">
        <v>7.0410958904109586</v>
      </c>
      <c r="K402">
        <v>2</v>
      </c>
    </row>
    <row r="403" spans="1:11" x14ac:dyDescent="0.25">
      <c r="A403" t="s">
        <v>717</v>
      </c>
      <c r="B403">
        <v>55072</v>
      </c>
      <c r="C403" t="s">
        <v>167</v>
      </c>
      <c r="D403" s="167">
        <v>18247.04</v>
      </c>
      <c r="E403" t="s">
        <v>216</v>
      </c>
      <c r="F403" t="s">
        <v>202</v>
      </c>
      <c r="G403" t="s">
        <v>303</v>
      </c>
      <c r="H403" s="168">
        <v>36770</v>
      </c>
      <c r="I403" t="s">
        <v>107</v>
      </c>
      <c r="J403" s="169">
        <v>17.076712328767123</v>
      </c>
      <c r="K403">
        <v>4</v>
      </c>
    </row>
    <row r="404" spans="1:11" x14ac:dyDescent="0.25">
      <c r="A404" t="s">
        <v>718</v>
      </c>
      <c r="B404">
        <v>93787</v>
      </c>
      <c r="C404" t="s">
        <v>167</v>
      </c>
      <c r="D404" s="167">
        <v>64614.65</v>
      </c>
      <c r="E404" t="s">
        <v>188</v>
      </c>
      <c r="F404" t="s">
        <v>169</v>
      </c>
      <c r="G404" t="s">
        <v>560</v>
      </c>
      <c r="H404" s="168">
        <v>38376</v>
      </c>
      <c r="I404" t="s">
        <v>107</v>
      </c>
      <c r="J404" s="169">
        <v>12.676712328767124</v>
      </c>
      <c r="K404">
        <v>3</v>
      </c>
    </row>
    <row r="405" spans="1:11" x14ac:dyDescent="0.25">
      <c r="A405" t="s">
        <v>719</v>
      </c>
      <c r="B405">
        <v>77586</v>
      </c>
      <c r="C405" t="s">
        <v>172</v>
      </c>
      <c r="D405" s="167">
        <v>85854</v>
      </c>
      <c r="E405" t="s">
        <v>185</v>
      </c>
      <c r="F405" t="s">
        <v>169</v>
      </c>
      <c r="G405" t="s">
        <v>416</v>
      </c>
      <c r="H405" s="168">
        <v>37502</v>
      </c>
      <c r="I405" t="s">
        <v>107</v>
      </c>
      <c r="J405" s="169">
        <v>15.07123287671233</v>
      </c>
      <c r="K405">
        <v>4</v>
      </c>
    </row>
    <row r="406" spans="1:11" x14ac:dyDescent="0.25">
      <c r="A406" t="s">
        <v>720</v>
      </c>
      <c r="B406">
        <v>64401</v>
      </c>
      <c r="C406" t="s">
        <v>172</v>
      </c>
      <c r="D406" s="167">
        <v>103506</v>
      </c>
      <c r="E406" t="s">
        <v>175</v>
      </c>
      <c r="F406" t="s">
        <v>169</v>
      </c>
      <c r="G406" t="s">
        <v>586</v>
      </c>
      <c r="H406" s="168">
        <v>38012</v>
      </c>
      <c r="I406" t="s">
        <v>104</v>
      </c>
      <c r="J406" s="169">
        <v>13.673972602739726</v>
      </c>
      <c r="K406">
        <v>3</v>
      </c>
    </row>
    <row r="407" spans="1:11" x14ac:dyDescent="0.25">
      <c r="A407" t="s">
        <v>721</v>
      </c>
      <c r="B407">
        <v>75310</v>
      </c>
      <c r="C407" t="s">
        <v>172</v>
      </c>
      <c r="D407" s="167">
        <v>81905.7</v>
      </c>
      <c r="E407" t="s">
        <v>268</v>
      </c>
      <c r="F407" t="s">
        <v>169</v>
      </c>
      <c r="G407" t="s">
        <v>418</v>
      </c>
      <c r="H407" s="168">
        <v>39133</v>
      </c>
      <c r="I407" t="s">
        <v>103</v>
      </c>
      <c r="J407" s="169">
        <v>10.602739726027398</v>
      </c>
      <c r="K407">
        <v>3</v>
      </c>
    </row>
    <row r="408" spans="1:11" x14ac:dyDescent="0.25">
      <c r="A408" t="s">
        <v>722</v>
      </c>
      <c r="B408">
        <v>6908</v>
      </c>
      <c r="C408" t="s">
        <v>172</v>
      </c>
      <c r="D408" s="167">
        <v>102664</v>
      </c>
      <c r="E408" t="s">
        <v>180</v>
      </c>
      <c r="F408" t="s">
        <v>169</v>
      </c>
      <c r="G408" t="s">
        <v>397</v>
      </c>
      <c r="H408" s="168">
        <v>41484</v>
      </c>
      <c r="I408" t="s">
        <v>104</v>
      </c>
      <c r="J408" s="169">
        <v>4.161643835616438</v>
      </c>
      <c r="K408">
        <v>1</v>
      </c>
    </row>
    <row r="409" spans="1:11" x14ac:dyDescent="0.25">
      <c r="A409" t="s">
        <v>723</v>
      </c>
      <c r="B409">
        <v>17446</v>
      </c>
      <c r="C409" t="s">
        <v>167</v>
      </c>
      <c r="D409" s="167">
        <v>87676.86</v>
      </c>
      <c r="E409" t="s">
        <v>191</v>
      </c>
      <c r="F409" t="s">
        <v>169</v>
      </c>
      <c r="G409" t="s">
        <v>610</v>
      </c>
      <c r="H409" s="168">
        <v>41876</v>
      </c>
      <c r="I409" t="s">
        <v>106</v>
      </c>
      <c r="J409" s="169">
        <v>3.0876712328767124</v>
      </c>
      <c r="K409">
        <v>1</v>
      </c>
    </row>
    <row r="410" spans="1:11" x14ac:dyDescent="0.25">
      <c r="A410" t="s">
        <v>724</v>
      </c>
      <c r="B410">
        <v>94616</v>
      </c>
      <c r="C410" t="s">
        <v>172</v>
      </c>
      <c r="D410" s="167">
        <v>92756.7</v>
      </c>
      <c r="E410" t="s">
        <v>175</v>
      </c>
      <c r="F410" t="s">
        <v>169</v>
      </c>
      <c r="G410" t="s">
        <v>183</v>
      </c>
      <c r="H410" s="168">
        <v>34960</v>
      </c>
      <c r="I410" t="s">
        <v>107</v>
      </c>
      <c r="J410" s="169">
        <v>22.035616438356165</v>
      </c>
      <c r="K410">
        <v>5</v>
      </c>
    </row>
    <row r="411" spans="1:11" x14ac:dyDescent="0.25">
      <c r="A411" t="s">
        <v>725</v>
      </c>
      <c r="B411">
        <v>8868</v>
      </c>
      <c r="C411" t="s">
        <v>172</v>
      </c>
      <c r="D411" s="167">
        <v>34384.11</v>
      </c>
      <c r="E411" t="s">
        <v>233</v>
      </c>
      <c r="F411" t="s">
        <v>169</v>
      </c>
      <c r="G411" t="s">
        <v>399</v>
      </c>
      <c r="H411" s="168">
        <v>41232</v>
      </c>
      <c r="I411" t="s">
        <v>103</v>
      </c>
      <c r="J411" s="169">
        <v>4.8520547945205479</v>
      </c>
      <c r="K411">
        <v>1</v>
      </c>
    </row>
    <row r="412" spans="1:11" x14ac:dyDescent="0.25">
      <c r="A412" t="s">
        <v>726</v>
      </c>
      <c r="B412">
        <v>7704</v>
      </c>
      <c r="C412" t="s">
        <v>167</v>
      </c>
      <c r="D412" s="167">
        <v>59874.83</v>
      </c>
      <c r="E412" t="s">
        <v>168</v>
      </c>
      <c r="F412" t="s">
        <v>169</v>
      </c>
      <c r="G412" t="s">
        <v>170</v>
      </c>
      <c r="H412" s="168">
        <v>39370</v>
      </c>
      <c r="I412" t="s">
        <v>103</v>
      </c>
      <c r="J412" s="169">
        <v>9.9534246575342458</v>
      </c>
      <c r="K412">
        <v>3</v>
      </c>
    </row>
    <row r="413" spans="1:11" x14ac:dyDescent="0.25">
      <c r="A413" t="s">
        <v>727</v>
      </c>
      <c r="B413">
        <v>41903</v>
      </c>
      <c r="C413" t="s">
        <v>172</v>
      </c>
      <c r="D413" s="167">
        <v>144472.54999999999</v>
      </c>
      <c r="E413" t="s">
        <v>185</v>
      </c>
      <c r="F413" t="s">
        <v>169</v>
      </c>
      <c r="G413" t="s">
        <v>728</v>
      </c>
      <c r="H413" s="168">
        <v>33455</v>
      </c>
      <c r="I413" t="s">
        <v>104</v>
      </c>
      <c r="J413" s="169">
        <v>26.158904109589042</v>
      </c>
      <c r="K413">
        <v>6</v>
      </c>
    </row>
    <row r="414" spans="1:11" x14ac:dyDescent="0.25">
      <c r="A414" t="s">
        <v>729</v>
      </c>
      <c r="B414">
        <v>90813</v>
      </c>
      <c r="C414" t="s">
        <v>167</v>
      </c>
      <c r="D414" s="167">
        <v>115189.01</v>
      </c>
      <c r="E414" t="s">
        <v>216</v>
      </c>
      <c r="F414" t="s">
        <v>169</v>
      </c>
      <c r="G414" t="s">
        <v>598</v>
      </c>
      <c r="H414" s="168">
        <v>30991</v>
      </c>
      <c r="I414" t="s">
        <v>103</v>
      </c>
      <c r="J414" s="169">
        <v>32.909589041095892</v>
      </c>
      <c r="K414">
        <v>7</v>
      </c>
    </row>
    <row r="415" spans="1:11" x14ac:dyDescent="0.25">
      <c r="A415" t="s">
        <v>730</v>
      </c>
      <c r="B415">
        <v>1632</v>
      </c>
      <c r="C415" t="s">
        <v>167</v>
      </c>
      <c r="D415" s="167">
        <v>99036.83</v>
      </c>
      <c r="E415" t="s">
        <v>325</v>
      </c>
      <c r="F415" t="s">
        <v>169</v>
      </c>
      <c r="G415" t="s">
        <v>457</v>
      </c>
      <c r="H415" s="168">
        <v>38754</v>
      </c>
      <c r="I415" t="s">
        <v>108</v>
      </c>
      <c r="J415" s="169">
        <v>11.641095890410959</v>
      </c>
      <c r="K415">
        <v>3</v>
      </c>
    </row>
    <row r="416" spans="1:11" x14ac:dyDescent="0.25">
      <c r="A416" t="s">
        <v>731</v>
      </c>
      <c r="B416">
        <v>66519</v>
      </c>
      <c r="C416" t="s">
        <v>172</v>
      </c>
      <c r="D416" s="167">
        <v>67461.19</v>
      </c>
      <c r="E416" t="s">
        <v>188</v>
      </c>
      <c r="F416" t="s">
        <v>169</v>
      </c>
      <c r="G416" t="s">
        <v>677</v>
      </c>
      <c r="H416" s="168">
        <v>41862</v>
      </c>
      <c r="I416" t="s">
        <v>105</v>
      </c>
      <c r="J416" s="169">
        <v>3.1260273972602741</v>
      </c>
      <c r="K416">
        <v>1</v>
      </c>
    </row>
    <row r="417" spans="1:11" x14ac:dyDescent="0.25">
      <c r="A417" t="s">
        <v>732</v>
      </c>
      <c r="B417">
        <v>43800</v>
      </c>
      <c r="C417" t="s">
        <v>172</v>
      </c>
      <c r="D417" s="167">
        <v>55328</v>
      </c>
      <c r="E417" t="s">
        <v>191</v>
      </c>
      <c r="F417" t="s">
        <v>169</v>
      </c>
      <c r="G417" t="s">
        <v>354</v>
      </c>
      <c r="H417" s="168">
        <v>41288</v>
      </c>
      <c r="I417" t="s">
        <v>106</v>
      </c>
      <c r="J417" s="169">
        <v>4.6986301369863011</v>
      </c>
      <c r="K417">
        <v>1</v>
      </c>
    </row>
    <row r="418" spans="1:11" x14ac:dyDescent="0.25">
      <c r="A418" t="s">
        <v>733</v>
      </c>
      <c r="B418">
        <v>46219</v>
      </c>
      <c r="C418" t="s">
        <v>167</v>
      </c>
      <c r="D418" s="167">
        <v>95265.37</v>
      </c>
      <c r="E418" t="s">
        <v>188</v>
      </c>
      <c r="F418" t="s">
        <v>169</v>
      </c>
      <c r="G418" t="s">
        <v>397</v>
      </c>
      <c r="H418" s="168">
        <v>39133</v>
      </c>
      <c r="I418" t="s">
        <v>103</v>
      </c>
      <c r="J418" s="169">
        <v>10.602739726027398</v>
      </c>
      <c r="K418">
        <v>3</v>
      </c>
    </row>
    <row r="419" spans="1:11" x14ac:dyDescent="0.25">
      <c r="A419" t="s">
        <v>734</v>
      </c>
      <c r="B419">
        <v>5208</v>
      </c>
      <c r="C419" t="s">
        <v>167</v>
      </c>
      <c r="D419" s="167">
        <v>83497.98</v>
      </c>
      <c r="E419" t="s">
        <v>188</v>
      </c>
      <c r="F419" t="s">
        <v>169</v>
      </c>
      <c r="G419" t="s">
        <v>560</v>
      </c>
      <c r="H419" s="168">
        <v>28506</v>
      </c>
      <c r="I419" t="s">
        <v>103</v>
      </c>
      <c r="J419" s="169">
        <v>39.717808219178082</v>
      </c>
      <c r="K419">
        <v>8</v>
      </c>
    </row>
    <row r="420" spans="1:11" x14ac:dyDescent="0.25">
      <c r="A420" t="s">
        <v>735</v>
      </c>
      <c r="B420">
        <v>18128</v>
      </c>
      <c r="C420" t="s">
        <v>172</v>
      </c>
      <c r="D420" s="167">
        <v>43850.22</v>
      </c>
      <c r="E420" t="s">
        <v>168</v>
      </c>
      <c r="F420" t="s">
        <v>169</v>
      </c>
      <c r="G420" t="s">
        <v>357</v>
      </c>
      <c r="H420" s="168">
        <v>41918</v>
      </c>
      <c r="I420" t="s">
        <v>104</v>
      </c>
      <c r="J420" s="169">
        <v>2.9726027397260273</v>
      </c>
      <c r="K420">
        <v>1</v>
      </c>
    </row>
    <row r="421" spans="1:11" x14ac:dyDescent="0.25">
      <c r="A421" t="s">
        <v>736</v>
      </c>
      <c r="B421">
        <v>49927</v>
      </c>
      <c r="C421" t="s">
        <v>172</v>
      </c>
      <c r="D421" s="167">
        <v>39831.43</v>
      </c>
      <c r="E421" t="s">
        <v>233</v>
      </c>
      <c r="F421" t="s">
        <v>169</v>
      </c>
      <c r="G421" t="s">
        <v>399</v>
      </c>
      <c r="H421" s="168">
        <v>39188</v>
      </c>
      <c r="I421" t="s">
        <v>103</v>
      </c>
      <c r="J421" s="169">
        <v>10.452054794520548</v>
      </c>
      <c r="K421">
        <v>3</v>
      </c>
    </row>
    <row r="422" spans="1:11" x14ac:dyDescent="0.25">
      <c r="A422" t="s">
        <v>737</v>
      </c>
      <c r="B422">
        <v>33963</v>
      </c>
      <c r="C422" t="s">
        <v>172</v>
      </c>
      <c r="D422" s="167">
        <v>100006</v>
      </c>
      <c r="E422" t="s">
        <v>175</v>
      </c>
      <c r="F422" t="s">
        <v>169</v>
      </c>
      <c r="G422" t="s">
        <v>586</v>
      </c>
      <c r="H422" s="168">
        <v>37375</v>
      </c>
      <c r="I422" t="s">
        <v>103</v>
      </c>
      <c r="J422" s="169">
        <v>15.419178082191781</v>
      </c>
      <c r="K422">
        <v>4</v>
      </c>
    </row>
    <row r="423" spans="1:11" x14ac:dyDescent="0.25">
      <c r="A423" t="s">
        <v>738</v>
      </c>
      <c r="B423">
        <v>88037</v>
      </c>
      <c r="C423" t="s">
        <v>167</v>
      </c>
      <c r="D423" s="167">
        <v>96299.77</v>
      </c>
      <c r="E423" t="s">
        <v>188</v>
      </c>
      <c r="F423" t="s">
        <v>169</v>
      </c>
      <c r="G423" t="s">
        <v>498</v>
      </c>
      <c r="H423" s="168">
        <v>39595</v>
      </c>
      <c r="I423" t="s">
        <v>103</v>
      </c>
      <c r="J423" s="169">
        <v>9.3369863013698637</v>
      </c>
      <c r="K423">
        <v>2</v>
      </c>
    </row>
    <row r="424" spans="1:11" x14ac:dyDescent="0.25">
      <c r="A424" t="s">
        <v>739</v>
      </c>
      <c r="B424">
        <v>77795</v>
      </c>
      <c r="C424" t="s">
        <v>167</v>
      </c>
      <c r="D424" s="167">
        <v>134371.73000000001</v>
      </c>
      <c r="E424" t="s">
        <v>216</v>
      </c>
      <c r="F424" t="s">
        <v>169</v>
      </c>
      <c r="G424" t="s">
        <v>275</v>
      </c>
      <c r="H424" s="168">
        <v>32300</v>
      </c>
      <c r="I424" t="s">
        <v>105</v>
      </c>
      <c r="J424" s="169">
        <v>29.323287671232876</v>
      </c>
      <c r="K424">
        <v>6</v>
      </c>
    </row>
    <row r="425" spans="1:11" x14ac:dyDescent="0.25">
      <c r="A425" t="s">
        <v>740</v>
      </c>
      <c r="B425">
        <v>35148</v>
      </c>
      <c r="C425" t="s">
        <v>172</v>
      </c>
      <c r="D425" s="167">
        <v>94099</v>
      </c>
      <c r="E425" t="s">
        <v>168</v>
      </c>
      <c r="F425" t="s">
        <v>169</v>
      </c>
      <c r="G425" t="s">
        <v>173</v>
      </c>
      <c r="H425" s="168">
        <v>36724</v>
      </c>
      <c r="I425" t="s">
        <v>105</v>
      </c>
      <c r="J425" s="169">
        <v>17.202739726027396</v>
      </c>
      <c r="K425">
        <v>4</v>
      </c>
    </row>
    <row r="426" spans="1:11" x14ac:dyDescent="0.25">
      <c r="A426" t="s">
        <v>741</v>
      </c>
      <c r="B426">
        <v>20961</v>
      </c>
      <c r="C426" t="s">
        <v>167</v>
      </c>
      <c r="D426" s="167">
        <v>83497.98</v>
      </c>
      <c r="E426" t="s">
        <v>188</v>
      </c>
      <c r="F426" t="s">
        <v>169</v>
      </c>
      <c r="G426" t="s">
        <v>282</v>
      </c>
      <c r="H426" s="168">
        <v>33273</v>
      </c>
      <c r="I426" t="s">
        <v>106</v>
      </c>
      <c r="J426" s="169">
        <v>26.657534246575342</v>
      </c>
      <c r="K426">
        <v>6</v>
      </c>
    </row>
    <row r="427" spans="1:11" x14ac:dyDescent="0.25">
      <c r="A427" t="s">
        <v>742</v>
      </c>
      <c r="B427">
        <v>67766</v>
      </c>
      <c r="C427" t="s">
        <v>172</v>
      </c>
      <c r="D427" s="167">
        <v>70396</v>
      </c>
      <c r="E427" t="s">
        <v>191</v>
      </c>
      <c r="F427" t="s">
        <v>169</v>
      </c>
      <c r="G427" t="s">
        <v>192</v>
      </c>
      <c r="H427" s="168">
        <v>38642</v>
      </c>
      <c r="I427" t="s">
        <v>108</v>
      </c>
      <c r="J427" s="169">
        <v>11.947945205479453</v>
      </c>
      <c r="K427">
        <v>3</v>
      </c>
    </row>
    <row r="428" spans="1:11" x14ac:dyDescent="0.25">
      <c r="A428" t="s">
        <v>743</v>
      </c>
      <c r="B428">
        <v>76438</v>
      </c>
      <c r="C428" t="s">
        <v>172</v>
      </c>
      <c r="D428" s="167">
        <v>89620</v>
      </c>
      <c r="E428" t="s">
        <v>175</v>
      </c>
      <c r="F428" t="s">
        <v>169</v>
      </c>
      <c r="G428" t="s">
        <v>183</v>
      </c>
      <c r="H428" s="168">
        <v>35982</v>
      </c>
      <c r="I428" t="s">
        <v>103</v>
      </c>
      <c r="J428" s="169">
        <v>19.235616438356164</v>
      </c>
      <c r="K428">
        <v>4</v>
      </c>
    </row>
    <row r="429" spans="1:11" x14ac:dyDescent="0.25">
      <c r="A429" t="s">
        <v>744</v>
      </c>
      <c r="B429">
        <v>85461</v>
      </c>
      <c r="C429" t="s">
        <v>172</v>
      </c>
      <c r="D429" s="167">
        <v>103506</v>
      </c>
      <c r="E429" t="s">
        <v>175</v>
      </c>
      <c r="F429" t="s">
        <v>169</v>
      </c>
      <c r="G429" t="s">
        <v>586</v>
      </c>
      <c r="H429" s="168">
        <v>36410</v>
      </c>
      <c r="I429" t="s">
        <v>103</v>
      </c>
      <c r="J429" s="169">
        <v>18.063013698630137</v>
      </c>
      <c r="K429">
        <v>4</v>
      </c>
    </row>
    <row r="430" spans="1:11" x14ac:dyDescent="0.25">
      <c r="A430" t="s">
        <v>745</v>
      </c>
      <c r="B430">
        <v>86318</v>
      </c>
      <c r="C430" t="s">
        <v>172</v>
      </c>
      <c r="D430" s="167">
        <v>106456</v>
      </c>
      <c r="E430" t="s">
        <v>185</v>
      </c>
      <c r="F430" t="s">
        <v>169</v>
      </c>
      <c r="G430" t="s">
        <v>495</v>
      </c>
      <c r="H430" s="168">
        <v>36388</v>
      </c>
      <c r="I430" t="s">
        <v>103</v>
      </c>
      <c r="J430" s="169">
        <v>18.123287671232877</v>
      </c>
      <c r="K430">
        <v>4</v>
      </c>
    </row>
    <row r="431" spans="1:11" x14ac:dyDescent="0.25">
      <c r="A431" t="s">
        <v>746</v>
      </c>
      <c r="B431">
        <v>45835</v>
      </c>
      <c r="C431" t="s">
        <v>172</v>
      </c>
      <c r="D431" s="167">
        <v>97103.07</v>
      </c>
      <c r="E431" t="s">
        <v>325</v>
      </c>
      <c r="F431" t="s">
        <v>169</v>
      </c>
      <c r="G431" t="s">
        <v>457</v>
      </c>
      <c r="H431" s="168">
        <v>35177</v>
      </c>
      <c r="I431" t="s">
        <v>105</v>
      </c>
      <c r="J431" s="169">
        <v>21.44109589041096</v>
      </c>
      <c r="K431">
        <v>5</v>
      </c>
    </row>
    <row r="432" spans="1:11" x14ac:dyDescent="0.25">
      <c r="A432" t="s">
        <v>747</v>
      </c>
      <c r="B432">
        <v>25477</v>
      </c>
      <c r="C432" t="s">
        <v>167</v>
      </c>
      <c r="D432" s="167">
        <v>99605</v>
      </c>
      <c r="E432" t="s">
        <v>185</v>
      </c>
      <c r="F432" t="s">
        <v>169</v>
      </c>
      <c r="G432" t="s">
        <v>416</v>
      </c>
      <c r="H432" s="168">
        <v>37502</v>
      </c>
      <c r="I432" t="s">
        <v>105</v>
      </c>
      <c r="J432" s="169">
        <v>15.07123287671233</v>
      </c>
      <c r="K432">
        <v>4</v>
      </c>
    </row>
    <row r="433" spans="1:11" x14ac:dyDescent="0.25">
      <c r="A433" t="s">
        <v>748</v>
      </c>
      <c r="B433">
        <v>31211</v>
      </c>
      <c r="C433" t="s">
        <v>167</v>
      </c>
      <c r="D433" s="167">
        <v>88436</v>
      </c>
      <c r="E433" t="s">
        <v>168</v>
      </c>
      <c r="F433" t="s">
        <v>169</v>
      </c>
      <c r="G433" t="s">
        <v>524</v>
      </c>
      <c r="H433" s="168">
        <v>36416</v>
      </c>
      <c r="I433" t="s">
        <v>104</v>
      </c>
      <c r="J433" s="169">
        <v>18.046575342465754</v>
      </c>
      <c r="K433">
        <v>4</v>
      </c>
    </row>
    <row r="434" spans="1:11" x14ac:dyDescent="0.25">
      <c r="A434" t="s">
        <v>749</v>
      </c>
      <c r="B434">
        <v>76752</v>
      </c>
      <c r="C434" t="s">
        <v>172</v>
      </c>
      <c r="D434" s="167">
        <v>61887.61</v>
      </c>
      <c r="E434" t="s">
        <v>199</v>
      </c>
      <c r="F434" t="s">
        <v>169</v>
      </c>
      <c r="G434" t="s">
        <v>750</v>
      </c>
      <c r="H434" s="168">
        <v>37073</v>
      </c>
      <c r="I434" t="s">
        <v>103</v>
      </c>
      <c r="J434" s="169">
        <v>16.246575342465754</v>
      </c>
      <c r="K434">
        <v>4</v>
      </c>
    </row>
    <row r="435" spans="1:11" x14ac:dyDescent="0.25">
      <c r="A435" t="s">
        <v>751</v>
      </c>
      <c r="B435">
        <v>94594</v>
      </c>
      <c r="C435" t="s">
        <v>172</v>
      </c>
      <c r="D435" s="167">
        <v>112899</v>
      </c>
      <c r="E435" t="s">
        <v>196</v>
      </c>
      <c r="F435" t="s">
        <v>169</v>
      </c>
      <c r="G435" t="s">
        <v>620</v>
      </c>
      <c r="H435" s="168">
        <v>37361</v>
      </c>
      <c r="I435" t="s">
        <v>107</v>
      </c>
      <c r="J435" s="169">
        <v>15.457534246575342</v>
      </c>
      <c r="K435">
        <v>4</v>
      </c>
    </row>
    <row r="436" spans="1:11" x14ac:dyDescent="0.25">
      <c r="A436" t="s">
        <v>752</v>
      </c>
      <c r="B436">
        <v>4024</v>
      </c>
      <c r="C436" t="s">
        <v>172</v>
      </c>
      <c r="D436" s="167">
        <v>64854</v>
      </c>
      <c r="E436" t="s">
        <v>168</v>
      </c>
      <c r="F436" t="s">
        <v>169</v>
      </c>
      <c r="G436" t="s">
        <v>265</v>
      </c>
      <c r="H436" s="168">
        <v>39461</v>
      </c>
      <c r="I436" t="s">
        <v>108</v>
      </c>
      <c r="J436" s="169">
        <v>9.7041095890410958</v>
      </c>
      <c r="K436">
        <v>2</v>
      </c>
    </row>
    <row r="437" spans="1:11" x14ac:dyDescent="0.25">
      <c r="A437" t="s">
        <v>753</v>
      </c>
      <c r="B437">
        <v>30974</v>
      </c>
      <c r="C437" t="s">
        <v>172</v>
      </c>
      <c r="D437" s="167">
        <v>140794</v>
      </c>
      <c r="E437" t="s">
        <v>213</v>
      </c>
      <c r="F437" t="s">
        <v>169</v>
      </c>
      <c r="G437" t="s">
        <v>754</v>
      </c>
      <c r="H437" s="168">
        <v>41694</v>
      </c>
      <c r="I437" t="s">
        <v>103</v>
      </c>
      <c r="J437" s="169">
        <v>3.5863013698630137</v>
      </c>
      <c r="K437">
        <v>1</v>
      </c>
    </row>
    <row r="438" spans="1:11" x14ac:dyDescent="0.25">
      <c r="A438" t="s">
        <v>755</v>
      </c>
      <c r="B438">
        <v>91897</v>
      </c>
      <c r="C438" t="s">
        <v>172</v>
      </c>
      <c r="D438" s="167">
        <v>43525.72</v>
      </c>
      <c r="E438" t="s">
        <v>199</v>
      </c>
      <c r="F438" t="s">
        <v>169</v>
      </c>
      <c r="G438" t="s">
        <v>220</v>
      </c>
      <c r="H438" s="168">
        <v>41015</v>
      </c>
      <c r="I438" t="s">
        <v>107</v>
      </c>
      <c r="J438" s="169">
        <v>5.4465753424657537</v>
      </c>
      <c r="K438">
        <v>2</v>
      </c>
    </row>
    <row r="439" spans="1:11" x14ac:dyDescent="0.25">
      <c r="A439" t="s">
        <v>756</v>
      </c>
      <c r="B439">
        <v>25830</v>
      </c>
      <c r="C439" t="s">
        <v>167</v>
      </c>
      <c r="D439" s="167">
        <v>97190.31</v>
      </c>
      <c r="E439" t="s">
        <v>175</v>
      </c>
      <c r="F439" t="s">
        <v>169</v>
      </c>
      <c r="G439" t="s">
        <v>211</v>
      </c>
      <c r="H439" s="168">
        <v>39258</v>
      </c>
      <c r="I439" t="s">
        <v>107</v>
      </c>
      <c r="J439" s="169">
        <v>10.260273972602739</v>
      </c>
      <c r="K439">
        <v>3</v>
      </c>
    </row>
    <row r="440" spans="1:11" x14ac:dyDescent="0.25">
      <c r="A440" t="s">
        <v>757</v>
      </c>
      <c r="B440">
        <v>2103</v>
      </c>
      <c r="C440" t="s">
        <v>167</v>
      </c>
      <c r="D440" s="167">
        <v>126419.79</v>
      </c>
      <c r="E440" t="s">
        <v>230</v>
      </c>
      <c r="F440" t="s">
        <v>169</v>
      </c>
      <c r="G440" t="s">
        <v>275</v>
      </c>
      <c r="H440" s="168">
        <v>34246</v>
      </c>
      <c r="I440" t="s">
        <v>106</v>
      </c>
      <c r="J440" s="169">
        <v>23.991780821917807</v>
      </c>
      <c r="K440">
        <v>5</v>
      </c>
    </row>
    <row r="441" spans="1:11" x14ac:dyDescent="0.25">
      <c r="A441" t="s">
        <v>758</v>
      </c>
      <c r="B441">
        <v>7375</v>
      </c>
      <c r="C441" t="s">
        <v>167</v>
      </c>
      <c r="D441" s="167">
        <v>132163.57999999999</v>
      </c>
      <c r="E441" t="s">
        <v>188</v>
      </c>
      <c r="F441" t="s">
        <v>169</v>
      </c>
      <c r="G441" t="s">
        <v>275</v>
      </c>
      <c r="H441" s="168">
        <v>31929</v>
      </c>
      <c r="I441" t="s">
        <v>103</v>
      </c>
      <c r="J441" s="169">
        <v>30.339726027397262</v>
      </c>
      <c r="K441">
        <v>7</v>
      </c>
    </row>
    <row r="442" spans="1:11" x14ac:dyDescent="0.25">
      <c r="A442" t="s">
        <v>759</v>
      </c>
      <c r="B442">
        <v>27170</v>
      </c>
      <c r="C442" t="s">
        <v>172</v>
      </c>
      <c r="D442" s="167">
        <v>108493</v>
      </c>
      <c r="E442" t="s">
        <v>185</v>
      </c>
      <c r="F442" t="s">
        <v>169</v>
      </c>
      <c r="G442" t="s">
        <v>495</v>
      </c>
      <c r="H442" s="168">
        <v>36780</v>
      </c>
      <c r="I442" t="s">
        <v>107</v>
      </c>
      <c r="J442" s="169">
        <v>17.049315068493151</v>
      </c>
      <c r="K442">
        <v>4</v>
      </c>
    </row>
    <row r="443" spans="1:11" x14ac:dyDescent="0.25">
      <c r="A443" t="s">
        <v>760</v>
      </c>
      <c r="B443">
        <v>74431</v>
      </c>
      <c r="C443" t="s">
        <v>167</v>
      </c>
      <c r="D443" s="167">
        <v>69222.179999999993</v>
      </c>
      <c r="E443" t="s">
        <v>188</v>
      </c>
      <c r="F443" t="s">
        <v>169</v>
      </c>
      <c r="G443" t="s">
        <v>170</v>
      </c>
      <c r="H443" s="168">
        <v>32875</v>
      </c>
      <c r="I443" t="s">
        <v>106</v>
      </c>
      <c r="J443" s="169">
        <v>27.747945205479454</v>
      </c>
      <c r="K443">
        <v>6</v>
      </c>
    </row>
    <row r="444" spans="1:11" x14ac:dyDescent="0.25">
      <c r="A444" t="s">
        <v>761</v>
      </c>
      <c r="B444">
        <v>51255</v>
      </c>
      <c r="C444" t="s">
        <v>172</v>
      </c>
      <c r="D444" s="167">
        <v>56733</v>
      </c>
      <c r="E444" t="s">
        <v>168</v>
      </c>
      <c r="F444" t="s">
        <v>169</v>
      </c>
      <c r="G444" t="s">
        <v>265</v>
      </c>
      <c r="H444" s="168">
        <v>41302</v>
      </c>
      <c r="I444" t="s">
        <v>107</v>
      </c>
      <c r="J444" s="169">
        <v>4.6602739726027398</v>
      </c>
      <c r="K444">
        <v>1</v>
      </c>
    </row>
    <row r="445" spans="1:11" x14ac:dyDescent="0.25">
      <c r="A445" t="s">
        <v>762</v>
      </c>
      <c r="B445">
        <v>89406</v>
      </c>
      <c r="C445" t="s">
        <v>167</v>
      </c>
      <c r="D445" s="167">
        <v>47169.07</v>
      </c>
      <c r="E445" t="s">
        <v>325</v>
      </c>
      <c r="F445" t="s">
        <v>169</v>
      </c>
      <c r="G445" t="s">
        <v>170</v>
      </c>
      <c r="H445" s="168">
        <v>39399</v>
      </c>
      <c r="I445" t="s">
        <v>107</v>
      </c>
      <c r="J445" s="169">
        <v>9.8739726027397268</v>
      </c>
      <c r="K445">
        <v>2</v>
      </c>
    </row>
    <row r="446" spans="1:11" x14ac:dyDescent="0.25">
      <c r="A446" t="s">
        <v>763</v>
      </c>
      <c r="B446">
        <v>61225</v>
      </c>
      <c r="C446" t="s">
        <v>172</v>
      </c>
      <c r="D446" s="167">
        <v>90561.14</v>
      </c>
      <c r="E446" t="s">
        <v>185</v>
      </c>
      <c r="F446" t="s">
        <v>169</v>
      </c>
      <c r="G446" t="s">
        <v>214</v>
      </c>
      <c r="H446" s="168">
        <v>37606</v>
      </c>
      <c r="I446" t="s">
        <v>107</v>
      </c>
      <c r="J446" s="169">
        <v>14.786301369863013</v>
      </c>
      <c r="K446">
        <v>3</v>
      </c>
    </row>
    <row r="447" spans="1:11" x14ac:dyDescent="0.25">
      <c r="A447" t="s">
        <v>764</v>
      </c>
      <c r="B447">
        <v>21142</v>
      </c>
      <c r="C447" t="s">
        <v>167</v>
      </c>
      <c r="D447" s="167">
        <v>89620</v>
      </c>
      <c r="E447" t="s">
        <v>175</v>
      </c>
      <c r="F447" t="s">
        <v>169</v>
      </c>
      <c r="G447" t="s">
        <v>183</v>
      </c>
      <c r="H447" s="168">
        <v>38012</v>
      </c>
      <c r="I447" t="s">
        <v>104</v>
      </c>
      <c r="J447" s="169">
        <v>13.673972602739726</v>
      </c>
      <c r="K447">
        <v>3</v>
      </c>
    </row>
    <row r="448" spans="1:11" x14ac:dyDescent="0.25">
      <c r="A448" t="s">
        <v>765</v>
      </c>
      <c r="B448">
        <v>5149</v>
      </c>
      <c r="C448" t="s">
        <v>172</v>
      </c>
      <c r="D448" s="167">
        <v>64141</v>
      </c>
      <c r="E448" t="s">
        <v>199</v>
      </c>
      <c r="F448" t="s">
        <v>169</v>
      </c>
      <c r="G448" t="s">
        <v>200</v>
      </c>
      <c r="H448" s="168">
        <v>33769</v>
      </c>
      <c r="I448" t="s">
        <v>103</v>
      </c>
      <c r="J448" s="169">
        <v>25.298630136986301</v>
      </c>
      <c r="K448">
        <v>6</v>
      </c>
    </row>
    <row r="449" spans="1:11" x14ac:dyDescent="0.25">
      <c r="A449" t="s">
        <v>766</v>
      </c>
      <c r="B449">
        <v>94745</v>
      </c>
      <c r="C449" t="s">
        <v>172</v>
      </c>
      <c r="D449" s="167">
        <v>61894.52</v>
      </c>
      <c r="E449" t="s">
        <v>233</v>
      </c>
      <c r="F449" t="s">
        <v>169</v>
      </c>
      <c r="G449" t="s">
        <v>514</v>
      </c>
      <c r="H449" s="168">
        <v>36380</v>
      </c>
      <c r="I449" t="s">
        <v>103</v>
      </c>
      <c r="J449" s="169">
        <v>18.145205479452056</v>
      </c>
      <c r="K449">
        <v>4</v>
      </c>
    </row>
    <row r="450" spans="1:11" x14ac:dyDescent="0.25">
      <c r="A450" t="s">
        <v>767</v>
      </c>
      <c r="B450">
        <v>14864</v>
      </c>
      <c r="C450" t="s">
        <v>167</v>
      </c>
      <c r="D450" s="167">
        <v>73434</v>
      </c>
      <c r="E450" t="s">
        <v>188</v>
      </c>
      <c r="F450" t="s">
        <v>202</v>
      </c>
      <c r="G450" t="s">
        <v>284</v>
      </c>
      <c r="H450" s="168">
        <v>36955</v>
      </c>
      <c r="I450" t="s">
        <v>104</v>
      </c>
      <c r="J450" s="169">
        <v>16.56986301369863</v>
      </c>
      <c r="K450">
        <v>4</v>
      </c>
    </row>
    <row r="451" spans="1:11" x14ac:dyDescent="0.25">
      <c r="A451" t="s">
        <v>768</v>
      </c>
      <c r="B451">
        <v>13555</v>
      </c>
      <c r="C451" t="s">
        <v>172</v>
      </c>
      <c r="D451" s="167">
        <v>85405</v>
      </c>
      <c r="E451" t="s">
        <v>168</v>
      </c>
      <c r="F451" t="s">
        <v>169</v>
      </c>
      <c r="G451" t="s">
        <v>265</v>
      </c>
      <c r="H451" s="168">
        <v>36962</v>
      </c>
      <c r="I451" t="s">
        <v>106</v>
      </c>
      <c r="J451" s="169">
        <v>16.550684931506851</v>
      </c>
      <c r="K451">
        <v>4</v>
      </c>
    </row>
    <row r="452" spans="1:11" x14ac:dyDescent="0.25">
      <c r="A452" t="s">
        <v>769</v>
      </c>
      <c r="B452">
        <v>24835</v>
      </c>
      <c r="C452" t="s">
        <v>172</v>
      </c>
      <c r="D452" s="167">
        <v>61400.19</v>
      </c>
      <c r="E452" t="s">
        <v>233</v>
      </c>
      <c r="F452" t="s">
        <v>169</v>
      </c>
      <c r="G452" t="s">
        <v>514</v>
      </c>
      <c r="H452" s="168">
        <v>36150</v>
      </c>
      <c r="I452" t="s">
        <v>106</v>
      </c>
      <c r="J452" s="169">
        <v>18.775342465753425</v>
      </c>
      <c r="K452">
        <v>4</v>
      </c>
    </row>
    <row r="453" spans="1:11" x14ac:dyDescent="0.25">
      <c r="A453" t="s">
        <v>770</v>
      </c>
      <c r="B453">
        <v>29166</v>
      </c>
      <c r="C453" t="s">
        <v>167</v>
      </c>
      <c r="D453" s="167">
        <v>89721.05</v>
      </c>
      <c r="E453" t="s">
        <v>253</v>
      </c>
      <c r="F453" t="s">
        <v>169</v>
      </c>
      <c r="G453" t="s">
        <v>240</v>
      </c>
      <c r="H453" s="168">
        <v>38348</v>
      </c>
      <c r="I453" t="s">
        <v>103</v>
      </c>
      <c r="J453" s="169">
        <v>12.753424657534246</v>
      </c>
      <c r="K453">
        <v>3</v>
      </c>
    </row>
    <row r="454" spans="1:11" x14ac:dyDescent="0.25">
      <c r="A454" t="s">
        <v>771</v>
      </c>
      <c r="B454">
        <v>77468</v>
      </c>
      <c r="C454" t="s">
        <v>167</v>
      </c>
      <c r="D454" s="167">
        <v>93396</v>
      </c>
      <c r="E454" t="s">
        <v>188</v>
      </c>
      <c r="F454" t="s">
        <v>169</v>
      </c>
      <c r="G454" t="s">
        <v>261</v>
      </c>
      <c r="H454" s="168">
        <v>38908</v>
      </c>
      <c r="I454" t="s">
        <v>104</v>
      </c>
      <c r="J454" s="169">
        <v>11.219178082191782</v>
      </c>
      <c r="K454">
        <v>3</v>
      </c>
    </row>
    <row r="455" spans="1:11" x14ac:dyDescent="0.25">
      <c r="A455" t="s">
        <v>772</v>
      </c>
      <c r="B455">
        <v>12172</v>
      </c>
      <c r="C455" t="s">
        <v>167</v>
      </c>
      <c r="D455" s="167">
        <v>106456</v>
      </c>
      <c r="E455" t="s">
        <v>185</v>
      </c>
      <c r="F455" t="s">
        <v>169</v>
      </c>
      <c r="G455" t="s">
        <v>495</v>
      </c>
      <c r="H455" s="168">
        <v>36780</v>
      </c>
      <c r="I455" t="s">
        <v>104</v>
      </c>
      <c r="J455" s="169">
        <v>17.049315068493151</v>
      </c>
      <c r="K455">
        <v>4</v>
      </c>
    </row>
    <row r="456" spans="1:11" x14ac:dyDescent="0.25">
      <c r="A456" t="s">
        <v>773</v>
      </c>
      <c r="B456">
        <v>87144</v>
      </c>
      <c r="C456" t="s">
        <v>172</v>
      </c>
      <c r="D456" s="167">
        <v>126907</v>
      </c>
      <c r="E456" t="s">
        <v>185</v>
      </c>
      <c r="F456" t="s">
        <v>169</v>
      </c>
      <c r="G456" t="s">
        <v>774</v>
      </c>
      <c r="H456" s="168">
        <v>35807</v>
      </c>
      <c r="I456" t="s">
        <v>107</v>
      </c>
      <c r="J456" s="169">
        <v>19.715068493150685</v>
      </c>
      <c r="K456">
        <v>4</v>
      </c>
    </row>
    <row r="457" spans="1:11" x14ac:dyDescent="0.25">
      <c r="A457" t="s">
        <v>775</v>
      </c>
      <c r="B457">
        <v>60783</v>
      </c>
      <c r="C457" t="s">
        <v>172</v>
      </c>
      <c r="D457" s="167">
        <v>72902</v>
      </c>
      <c r="E457" t="s">
        <v>175</v>
      </c>
      <c r="F457" t="s">
        <v>169</v>
      </c>
      <c r="G457" t="s">
        <v>183</v>
      </c>
      <c r="H457" s="168">
        <v>38915</v>
      </c>
      <c r="I457" t="s">
        <v>104</v>
      </c>
      <c r="J457" s="169">
        <v>11.2</v>
      </c>
      <c r="K457">
        <v>3</v>
      </c>
    </row>
    <row r="458" spans="1:11" x14ac:dyDescent="0.25">
      <c r="A458" t="s">
        <v>776</v>
      </c>
      <c r="B458">
        <v>44630</v>
      </c>
      <c r="C458" t="s">
        <v>172</v>
      </c>
      <c r="D458" s="167">
        <v>160372</v>
      </c>
      <c r="E458" t="s">
        <v>253</v>
      </c>
      <c r="F458" t="s">
        <v>169</v>
      </c>
      <c r="G458" t="s">
        <v>777</v>
      </c>
      <c r="H458" s="168">
        <v>39048</v>
      </c>
      <c r="I458" t="s">
        <v>106</v>
      </c>
      <c r="J458" s="169">
        <v>10.835616438356164</v>
      </c>
      <c r="K458">
        <v>3</v>
      </c>
    </row>
    <row r="459" spans="1:11" x14ac:dyDescent="0.25">
      <c r="A459" t="s">
        <v>778</v>
      </c>
      <c r="B459">
        <v>25532</v>
      </c>
      <c r="C459" t="s">
        <v>172</v>
      </c>
      <c r="D459" s="167">
        <v>107128.71</v>
      </c>
      <c r="E459" t="s">
        <v>175</v>
      </c>
      <c r="F459" t="s">
        <v>169</v>
      </c>
      <c r="G459" t="s">
        <v>586</v>
      </c>
      <c r="H459" s="168">
        <v>34736</v>
      </c>
      <c r="I459" t="s">
        <v>107</v>
      </c>
      <c r="J459" s="169">
        <v>22.649315068493152</v>
      </c>
      <c r="K459">
        <v>5</v>
      </c>
    </row>
    <row r="460" spans="1:11" x14ac:dyDescent="0.25">
      <c r="A460" t="s">
        <v>779</v>
      </c>
      <c r="B460">
        <v>69555</v>
      </c>
      <c r="C460" t="s">
        <v>172</v>
      </c>
      <c r="D460" s="167">
        <v>47736.63</v>
      </c>
      <c r="E460" t="s">
        <v>199</v>
      </c>
      <c r="F460" t="s">
        <v>169</v>
      </c>
      <c r="G460" t="s">
        <v>630</v>
      </c>
      <c r="H460" s="168">
        <v>39300</v>
      </c>
      <c r="I460" t="s">
        <v>106</v>
      </c>
      <c r="J460" s="169">
        <v>10.145205479452056</v>
      </c>
      <c r="K460">
        <v>3</v>
      </c>
    </row>
    <row r="461" spans="1:11" x14ac:dyDescent="0.25">
      <c r="A461" t="s">
        <v>780</v>
      </c>
      <c r="B461">
        <v>13008</v>
      </c>
      <c r="C461" t="s">
        <v>172</v>
      </c>
      <c r="D461" s="167">
        <v>175127</v>
      </c>
      <c r="E461" t="s">
        <v>230</v>
      </c>
      <c r="F461" t="s">
        <v>169</v>
      </c>
      <c r="G461" t="s">
        <v>231</v>
      </c>
      <c r="H461" s="168">
        <v>35485</v>
      </c>
      <c r="I461" t="s">
        <v>103</v>
      </c>
      <c r="J461" s="169">
        <v>20.597260273972601</v>
      </c>
      <c r="K461">
        <v>5</v>
      </c>
    </row>
    <row r="462" spans="1:11" x14ac:dyDescent="0.25">
      <c r="A462" t="s">
        <v>781</v>
      </c>
      <c r="B462">
        <v>26890</v>
      </c>
      <c r="C462" t="s">
        <v>167</v>
      </c>
      <c r="D462" s="167">
        <v>29779.07</v>
      </c>
      <c r="E462" t="s">
        <v>233</v>
      </c>
      <c r="F462" t="s">
        <v>202</v>
      </c>
      <c r="G462" t="s">
        <v>234</v>
      </c>
      <c r="H462" s="168">
        <v>40097</v>
      </c>
      <c r="I462" t="s">
        <v>106</v>
      </c>
      <c r="J462" s="169">
        <v>7.9616438356164387</v>
      </c>
      <c r="K462">
        <v>2</v>
      </c>
    </row>
    <row r="463" spans="1:11" x14ac:dyDescent="0.25">
      <c r="A463" t="s">
        <v>782</v>
      </c>
      <c r="B463">
        <v>44155</v>
      </c>
      <c r="C463" t="s">
        <v>172</v>
      </c>
      <c r="D463" s="167">
        <v>56478</v>
      </c>
      <c r="E463" t="s">
        <v>175</v>
      </c>
      <c r="F463" t="s">
        <v>169</v>
      </c>
      <c r="G463" t="s">
        <v>183</v>
      </c>
      <c r="H463" s="168">
        <v>41694</v>
      </c>
      <c r="I463" t="s">
        <v>108</v>
      </c>
      <c r="J463" s="169">
        <v>3.5863013698630137</v>
      </c>
      <c r="K463">
        <v>1</v>
      </c>
    </row>
    <row r="464" spans="1:11" x14ac:dyDescent="0.25">
      <c r="A464" t="s">
        <v>783</v>
      </c>
      <c r="B464">
        <v>41799</v>
      </c>
      <c r="C464" t="s">
        <v>172</v>
      </c>
      <c r="D464" s="167">
        <v>58671.02</v>
      </c>
      <c r="E464" t="s">
        <v>199</v>
      </c>
      <c r="F464" t="s">
        <v>169</v>
      </c>
      <c r="G464" t="s">
        <v>200</v>
      </c>
      <c r="H464" s="168">
        <v>37304</v>
      </c>
      <c r="I464" t="s">
        <v>105</v>
      </c>
      <c r="J464" s="169">
        <v>15.613698630136986</v>
      </c>
      <c r="K464">
        <v>4</v>
      </c>
    </row>
    <row r="465" spans="1:11" x14ac:dyDescent="0.25">
      <c r="A465" t="s">
        <v>784</v>
      </c>
      <c r="B465">
        <v>38433</v>
      </c>
      <c r="C465" t="s">
        <v>172</v>
      </c>
      <c r="D465" s="167">
        <v>46626.87</v>
      </c>
      <c r="E465" t="s">
        <v>199</v>
      </c>
      <c r="F465" t="s">
        <v>169</v>
      </c>
      <c r="G465" t="s">
        <v>205</v>
      </c>
      <c r="H465" s="168">
        <v>39580</v>
      </c>
      <c r="I465" t="s">
        <v>105</v>
      </c>
      <c r="J465" s="169">
        <v>9.3780821917808215</v>
      </c>
      <c r="K465">
        <v>2</v>
      </c>
    </row>
    <row r="466" spans="1:11" x14ac:dyDescent="0.25">
      <c r="A466" t="s">
        <v>785</v>
      </c>
      <c r="B466">
        <v>92049</v>
      </c>
      <c r="C466" t="s">
        <v>172</v>
      </c>
      <c r="D466" s="167">
        <v>43525.72</v>
      </c>
      <c r="E466" t="s">
        <v>308</v>
      </c>
      <c r="F466" t="s">
        <v>169</v>
      </c>
      <c r="G466" t="s">
        <v>786</v>
      </c>
      <c r="H466" s="168">
        <v>40567</v>
      </c>
      <c r="I466" t="s">
        <v>103</v>
      </c>
      <c r="J466" s="169">
        <v>6.6739726027397257</v>
      </c>
      <c r="K466">
        <v>2</v>
      </c>
    </row>
    <row r="467" spans="1:11" x14ac:dyDescent="0.25">
      <c r="A467" t="s">
        <v>787</v>
      </c>
      <c r="B467">
        <v>86849</v>
      </c>
      <c r="C467" t="s">
        <v>167</v>
      </c>
      <c r="D467" s="167">
        <v>39257</v>
      </c>
      <c r="E467" t="s">
        <v>175</v>
      </c>
      <c r="F467" t="s">
        <v>169</v>
      </c>
      <c r="G467" t="s">
        <v>209</v>
      </c>
      <c r="H467" s="168">
        <v>42632</v>
      </c>
      <c r="I467" t="s">
        <v>106</v>
      </c>
      <c r="J467" s="169">
        <v>1.0164383561643835</v>
      </c>
      <c r="K467">
        <v>1</v>
      </c>
    </row>
    <row r="468" spans="1:11" x14ac:dyDescent="0.25">
      <c r="A468" t="s">
        <v>788</v>
      </c>
      <c r="B468">
        <v>15643</v>
      </c>
      <c r="C468" t="s">
        <v>167</v>
      </c>
      <c r="D468" s="167">
        <v>83497.98</v>
      </c>
      <c r="E468" t="s">
        <v>188</v>
      </c>
      <c r="F468" t="s">
        <v>169</v>
      </c>
      <c r="G468" t="s">
        <v>282</v>
      </c>
      <c r="H468" s="168">
        <v>32589</v>
      </c>
      <c r="I468" t="s">
        <v>103</v>
      </c>
      <c r="J468" s="169">
        <v>28.531506849315068</v>
      </c>
      <c r="K468">
        <v>6</v>
      </c>
    </row>
    <row r="469" spans="1:11" x14ac:dyDescent="0.25">
      <c r="A469" t="s">
        <v>789</v>
      </c>
      <c r="B469">
        <v>52902</v>
      </c>
      <c r="C469" t="s">
        <v>172</v>
      </c>
      <c r="D469" s="167">
        <v>99870.24</v>
      </c>
      <c r="E469" t="s">
        <v>196</v>
      </c>
      <c r="F469" t="s">
        <v>169</v>
      </c>
      <c r="G469" t="s">
        <v>790</v>
      </c>
      <c r="H469" s="168">
        <v>29007</v>
      </c>
      <c r="I469" t="s">
        <v>104</v>
      </c>
      <c r="J469" s="169">
        <v>38.345205479452055</v>
      </c>
      <c r="K469">
        <v>8</v>
      </c>
    </row>
    <row r="470" spans="1:11" x14ac:dyDescent="0.25">
      <c r="A470" t="s">
        <v>791</v>
      </c>
      <c r="B470">
        <v>6767</v>
      </c>
      <c r="C470" t="s">
        <v>172</v>
      </c>
      <c r="D470" s="167">
        <v>39257.31</v>
      </c>
      <c r="E470" t="s">
        <v>199</v>
      </c>
      <c r="F470" t="s">
        <v>169</v>
      </c>
      <c r="G470" t="s">
        <v>200</v>
      </c>
      <c r="H470" s="168">
        <v>42548</v>
      </c>
      <c r="I470" t="s">
        <v>105</v>
      </c>
      <c r="J470" s="169">
        <v>1.2465753424657535</v>
      </c>
      <c r="K470">
        <v>1</v>
      </c>
    </row>
    <row r="471" spans="1:11" x14ac:dyDescent="0.25">
      <c r="A471" t="s">
        <v>792</v>
      </c>
      <c r="B471">
        <v>42325</v>
      </c>
      <c r="C471" t="s">
        <v>172</v>
      </c>
      <c r="D471" s="167">
        <v>40631.32</v>
      </c>
      <c r="E471" t="s">
        <v>199</v>
      </c>
      <c r="F471" t="s">
        <v>169</v>
      </c>
      <c r="G471" t="s">
        <v>200</v>
      </c>
      <c r="H471" s="168">
        <v>42065</v>
      </c>
      <c r="I471" t="s">
        <v>103</v>
      </c>
      <c r="J471" s="169">
        <v>2.56986301369863</v>
      </c>
      <c r="K471">
        <v>1</v>
      </c>
    </row>
    <row r="472" spans="1:11" x14ac:dyDescent="0.25">
      <c r="A472" t="s">
        <v>793</v>
      </c>
      <c r="B472">
        <v>42965</v>
      </c>
      <c r="C472" t="s">
        <v>172</v>
      </c>
      <c r="D472" s="167">
        <v>44757.56</v>
      </c>
      <c r="E472" t="s">
        <v>199</v>
      </c>
      <c r="F472" t="s">
        <v>169</v>
      </c>
      <c r="G472" t="s">
        <v>295</v>
      </c>
      <c r="H472" s="168">
        <v>39776</v>
      </c>
      <c r="I472" t="s">
        <v>103</v>
      </c>
      <c r="J472" s="169">
        <v>8.8410958904109584</v>
      </c>
      <c r="K472">
        <v>2</v>
      </c>
    </row>
    <row r="473" spans="1:11" x14ac:dyDescent="0.25">
      <c r="A473" t="s">
        <v>794</v>
      </c>
      <c r="B473">
        <v>58346</v>
      </c>
      <c r="C473" t="s">
        <v>167</v>
      </c>
      <c r="D473" s="167">
        <v>43334.91</v>
      </c>
      <c r="E473" t="s">
        <v>199</v>
      </c>
      <c r="F473" t="s">
        <v>169</v>
      </c>
      <c r="G473" t="s">
        <v>344</v>
      </c>
      <c r="H473" s="168">
        <v>39510</v>
      </c>
      <c r="I473" t="s">
        <v>107</v>
      </c>
      <c r="J473" s="169">
        <v>9.5698630136986296</v>
      </c>
      <c r="K473">
        <v>2</v>
      </c>
    </row>
    <row r="474" spans="1:11" x14ac:dyDescent="0.25">
      <c r="A474" t="s">
        <v>795</v>
      </c>
      <c r="B474">
        <v>11637</v>
      </c>
      <c r="C474" t="s">
        <v>172</v>
      </c>
      <c r="D474" s="167">
        <v>40946.22</v>
      </c>
      <c r="E474" t="s">
        <v>233</v>
      </c>
      <c r="F474" t="s">
        <v>169</v>
      </c>
      <c r="G474" t="s">
        <v>554</v>
      </c>
      <c r="H474" s="168">
        <v>40475</v>
      </c>
      <c r="I474" t="s">
        <v>106</v>
      </c>
      <c r="J474" s="169">
        <v>6.9260273972602739</v>
      </c>
      <c r="K474">
        <v>2</v>
      </c>
    </row>
    <row r="475" spans="1:11" x14ac:dyDescent="0.25">
      <c r="A475" t="s">
        <v>796</v>
      </c>
      <c r="B475">
        <v>45188</v>
      </c>
      <c r="C475" t="s">
        <v>172</v>
      </c>
      <c r="D475" s="167">
        <v>53788</v>
      </c>
      <c r="E475" t="s">
        <v>175</v>
      </c>
      <c r="F475" t="s">
        <v>169</v>
      </c>
      <c r="G475" t="s">
        <v>183</v>
      </c>
      <c r="H475" s="168">
        <v>41918</v>
      </c>
      <c r="I475" t="s">
        <v>103</v>
      </c>
      <c r="J475" s="169">
        <v>2.9726027397260273</v>
      </c>
      <c r="K475">
        <v>1</v>
      </c>
    </row>
    <row r="476" spans="1:11" x14ac:dyDescent="0.25">
      <c r="A476" t="s">
        <v>797</v>
      </c>
      <c r="B476">
        <v>86541</v>
      </c>
      <c r="C476" t="s">
        <v>167</v>
      </c>
      <c r="D476" s="167">
        <v>62429.35</v>
      </c>
      <c r="E476" t="s">
        <v>188</v>
      </c>
      <c r="F476" t="s">
        <v>169</v>
      </c>
      <c r="G476" t="s">
        <v>282</v>
      </c>
      <c r="H476" s="168">
        <v>39034</v>
      </c>
      <c r="I476" t="s">
        <v>106</v>
      </c>
      <c r="J476" s="169">
        <v>10.873972602739727</v>
      </c>
      <c r="K476">
        <v>3</v>
      </c>
    </row>
    <row r="477" spans="1:11" x14ac:dyDescent="0.25">
      <c r="A477" t="s">
        <v>798</v>
      </c>
      <c r="B477">
        <v>55328</v>
      </c>
      <c r="C477" t="s">
        <v>167</v>
      </c>
      <c r="D477" s="167">
        <v>38831.29</v>
      </c>
      <c r="E477" t="s">
        <v>216</v>
      </c>
      <c r="F477" t="s">
        <v>202</v>
      </c>
      <c r="G477" t="s">
        <v>422</v>
      </c>
      <c r="H477" s="168">
        <v>35751</v>
      </c>
      <c r="I477" t="s">
        <v>103</v>
      </c>
      <c r="J477" s="169">
        <v>19.86849315068493</v>
      </c>
      <c r="K477">
        <v>4</v>
      </c>
    </row>
    <row r="478" spans="1:11" x14ac:dyDescent="0.25">
      <c r="A478" t="s">
        <v>799</v>
      </c>
      <c r="B478">
        <v>78551</v>
      </c>
      <c r="C478" t="s">
        <v>167</v>
      </c>
      <c r="D478" s="167">
        <v>43422.51</v>
      </c>
      <c r="E478" t="s">
        <v>188</v>
      </c>
      <c r="F478" t="s">
        <v>202</v>
      </c>
      <c r="G478" t="s">
        <v>313</v>
      </c>
      <c r="H478" s="168">
        <v>38656</v>
      </c>
      <c r="I478" t="s">
        <v>103</v>
      </c>
      <c r="J478" s="169">
        <v>11.90958904109589</v>
      </c>
      <c r="K478">
        <v>3</v>
      </c>
    </row>
    <row r="479" spans="1:11" x14ac:dyDescent="0.25">
      <c r="A479" t="s">
        <v>800</v>
      </c>
      <c r="B479">
        <v>14888</v>
      </c>
      <c r="C479" t="s">
        <v>172</v>
      </c>
      <c r="D479" s="167">
        <v>43849.84</v>
      </c>
      <c r="E479" t="s">
        <v>270</v>
      </c>
      <c r="F479" t="s">
        <v>169</v>
      </c>
      <c r="G479" t="s">
        <v>801</v>
      </c>
      <c r="H479" s="168">
        <v>41806</v>
      </c>
      <c r="I479" t="s">
        <v>104</v>
      </c>
      <c r="J479" s="169">
        <v>3.2794520547945205</v>
      </c>
      <c r="K479">
        <v>1</v>
      </c>
    </row>
    <row r="480" spans="1:11" x14ac:dyDescent="0.25">
      <c r="A480" t="s">
        <v>802</v>
      </c>
      <c r="B480">
        <v>17282</v>
      </c>
      <c r="C480" t="s">
        <v>167</v>
      </c>
      <c r="D480" s="167">
        <v>58455</v>
      </c>
      <c r="E480" t="s">
        <v>175</v>
      </c>
      <c r="F480" t="s">
        <v>169</v>
      </c>
      <c r="G480" t="s">
        <v>183</v>
      </c>
      <c r="H480" s="168">
        <v>41302</v>
      </c>
      <c r="I480" t="s">
        <v>103</v>
      </c>
      <c r="J480" s="169">
        <v>4.6602739726027398</v>
      </c>
      <c r="K480">
        <v>1</v>
      </c>
    </row>
    <row r="481" spans="1:11" x14ac:dyDescent="0.25">
      <c r="A481" t="s">
        <v>803</v>
      </c>
      <c r="B481">
        <v>27195</v>
      </c>
      <c r="C481" t="s">
        <v>172</v>
      </c>
      <c r="D481" s="167">
        <v>92756.7</v>
      </c>
      <c r="E481" t="s">
        <v>175</v>
      </c>
      <c r="F481" t="s">
        <v>169</v>
      </c>
      <c r="G481" t="s">
        <v>183</v>
      </c>
      <c r="H481" s="168">
        <v>34498</v>
      </c>
      <c r="I481" t="s">
        <v>107</v>
      </c>
      <c r="J481" s="169">
        <v>23.301369863013697</v>
      </c>
      <c r="K481">
        <v>5</v>
      </c>
    </row>
    <row r="482" spans="1:11" x14ac:dyDescent="0.25">
      <c r="A482" t="s">
        <v>804</v>
      </c>
      <c r="B482">
        <v>5371</v>
      </c>
      <c r="C482" t="s">
        <v>172</v>
      </c>
      <c r="D482" s="167">
        <v>119211.02</v>
      </c>
      <c r="E482" t="s">
        <v>185</v>
      </c>
      <c r="F482" t="s">
        <v>169</v>
      </c>
      <c r="G482" t="s">
        <v>382</v>
      </c>
      <c r="H482" s="168">
        <v>34387</v>
      </c>
      <c r="I482" t="s">
        <v>108</v>
      </c>
      <c r="J482" s="169">
        <v>23.605479452054794</v>
      </c>
      <c r="K482">
        <v>5</v>
      </c>
    </row>
    <row r="483" spans="1:11" x14ac:dyDescent="0.25">
      <c r="A483" t="s">
        <v>805</v>
      </c>
      <c r="B483">
        <v>35091</v>
      </c>
      <c r="C483" t="s">
        <v>172</v>
      </c>
      <c r="D483" s="167">
        <v>61344</v>
      </c>
      <c r="E483" t="s">
        <v>191</v>
      </c>
      <c r="F483" t="s">
        <v>169</v>
      </c>
      <c r="G483" t="s">
        <v>486</v>
      </c>
      <c r="H483" s="168">
        <v>40085</v>
      </c>
      <c r="I483" t="s">
        <v>107</v>
      </c>
      <c r="J483" s="169">
        <v>7.9945205479452053</v>
      </c>
      <c r="K483">
        <v>2</v>
      </c>
    </row>
    <row r="484" spans="1:11" x14ac:dyDescent="0.25">
      <c r="A484" t="s">
        <v>806</v>
      </c>
      <c r="B484">
        <v>97856</v>
      </c>
      <c r="C484" t="s">
        <v>172</v>
      </c>
      <c r="D484" s="167">
        <v>60260.05</v>
      </c>
      <c r="E484" t="s">
        <v>199</v>
      </c>
      <c r="F484" t="s">
        <v>169</v>
      </c>
      <c r="G484" t="s">
        <v>295</v>
      </c>
      <c r="H484" s="168">
        <v>34786</v>
      </c>
      <c r="I484" t="s">
        <v>103</v>
      </c>
      <c r="J484" s="169">
        <v>22.512328767123286</v>
      </c>
      <c r="K484">
        <v>5</v>
      </c>
    </row>
    <row r="485" spans="1:11" x14ac:dyDescent="0.25">
      <c r="A485" t="s">
        <v>807</v>
      </c>
      <c r="B485">
        <v>65160</v>
      </c>
      <c r="C485" t="s">
        <v>172</v>
      </c>
      <c r="D485" s="167">
        <v>118080.06</v>
      </c>
      <c r="E485" t="s">
        <v>185</v>
      </c>
      <c r="F485" t="s">
        <v>169</v>
      </c>
      <c r="G485" t="s">
        <v>382</v>
      </c>
      <c r="H485" s="168">
        <v>32202</v>
      </c>
      <c r="I485" t="s">
        <v>105</v>
      </c>
      <c r="J485" s="169">
        <v>29.591780821917808</v>
      </c>
      <c r="K485">
        <v>6</v>
      </c>
    </row>
    <row r="486" spans="1:11" x14ac:dyDescent="0.25">
      <c r="A486" t="s">
        <v>808</v>
      </c>
      <c r="B486">
        <v>7770</v>
      </c>
      <c r="C486" t="s">
        <v>172</v>
      </c>
      <c r="D486" s="167">
        <v>55378.71</v>
      </c>
      <c r="E486" t="s">
        <v>199</v>
      </c>
      <c r="F486" t="s">
        <v>169</v>
      </c>
      <c r="G486" t="s">
        <v>809</v>
      </c>
      <c r="H486" s="168">
        <v>39020</v>
      </c>
      <c r="I486" t="s">
        <v>106</v>
      </c>
      <c r="J486" s="169">
        <v>10.912328767123288</v>
      </c>
      <c r="K486">
        <v>3</v>
      </c>
    </row>
    <row r="487" spans="1:11" x14ac:dyDescent="0.25">
      <c r="A487" t="s">
        <v>810</v>
      </c>
      <c r="B487">
        <v>5275</v>
      </c>
      <c r="C487" t="s">
        <v>172</v>
      </c>
      <c r="D487" s="167">
        <v>97560</v>
      </c>
      <c r="E487" t="s">
        <v>185</v>
      </c>
      <c r="F487" t="s">
        <v>169</v>
      </c>
      <c r="G487" t="s">
        <v>416</v>
      </c>
      <c r="H487" s="168">
        <v>36024</v>
      </c>
      <c r="I487" t="s">
        <v>103</v>
      </c>
      <c r="J487" s="169">
        <v>19.12054794520548</v>
      </c>
      <c r="K487">
        <v>4</v>
      </c>
    </row>
    <row r="488" spans="1:11" x14ac:dyDescent="0.25">
      <c r="A488" t="s">
        <v>811</v>
      </c>
      <c r="B488">
        <v>51462</v>
      </c>
      <c r="C488" t="s">
        <v>172</v>
      </c>
      <c r="D488" s="167">
        <v>57265</v>
      </c>
      <c r="E488" t="s">
        <v>191</v>
      </c>
      <c r="F488" t="s">
        <v>169</v>
      </c>
      <c r="G488" t="s">
        <v>354</v>
      </c>
      <c r="H488" s="168">
        <v>41064</v>
      </c>
      <c r="I488" t="s">
        <v>106</v>
      </c>
      <c r="J488" s="169">
        <v>5.3123287671232875</v>
      </c>
      <c r="K488">
        <v>2</v>
      </c>
    </row>
    <row r="489" spans="1:11" x14ac:dyDescent="0.25">
      <c r="A489" t="s">
        <v>812</v>
      </c>
      <c r="B489">
        <v>59690</v>
      </c>
      <c r="C489" t="s">
        <v>172</v>
      </c>
      <c r="D489" s="167">
        <v>93396</v>
      </c>
      <c r="E489" t="s">
        <v>185</v>
      </c>
      <c r="F489" t="s">
        <v>169</v>
      </c>
      <c r="G489" t="s">
        <v>350</v>
      </c>
      <c r="H489" s="168">
        <v>35583</v>
      </c>
      <c r="I489" t="s">
        <v>103</v>
      </c>
      <c r="J489" s="169">
        <v>20.328767123287673</v>
      </c>
      <c r="K489">
        <v>5</v>
      </c>
    </row>
    <row r="490" spans="1:11" x14ac:dyDescent="0.25">
      <c r="A490" t="s">
        <v>813</v>
      </c>
      <c r="B490">
        <v>15218</v>
      </c>
      <c r="C490" t="s">
        <v>167</v>
      </c>
      <c r="D490" s="167">
        <v>58455</v>
      </c>
      <c r="E490" t="s">
        <v>175</v>
      </c>
      <c r="F490" t="s">
        <v>169</v>
      </c>
      <c r="G490" t="s">
        <v>183</v>
      </c>
      <c r="H490" s="168">
        <v>41498</v>
      </c>
      <c r="I490" t="s">
        <v>107</v>
      </c>
      <c r="J490" s="169">
        <v>4.1232876712328768</v>
      </c>
      <c r="K490">
        <v>1</v>
      </c>
    </row>
    <row r="491" spans="1:11" x14ac:dyDescent="0.25">
      <c r="A491" t="s">
        <v>814</v>
      </c>
      <c r="B491">
        <v>41138</v>
      </c>
      <c r="C491" t="s">
        <v>167</v>
      </c>
      <c r="D491" s="167">
        <v>107657</v>
      </c>
      <c r="E491" t="s">
        <v>230</v>
      </c>
      <c r="F491" t="s">
        <v>169</v>
      </c>
      <c r="G491" t="s">
        <v>240</v>
      </c>
      <c r="H491" s="168">
        <v>32552</v>
      </c>
      <c r="I491" t="s">
        <v>103</v>
      </c>
      <c r="J491" s="169">
        <v>28.632876712328766</v>
      </c>
      <c r="K491">
        <v>6</v>
      </c>
    </row>
    <row r="492" spans="1:11" x14ac:dyDescent="0.25">
      <c r="A492" t="s">
        <v>815</v>
      </c>
      <c r="B492">
        <v>63556</v>
      </c>
      <c r="C492" t="s">
        <v>167</v>
      </c>
      <c r="D492" s="167">
        <v>26208.35</v>
      </c>
      <c r="E492" t="s">
        <v>196</v>
      </c>
      <c r="F492" t="s">
        <v>202</v>
      </c>
      <c r="G492" t="s">
        <v>816</v>
      </c>
      <c r="H492" s="168">
        <v>34561</v>
      </c>
      <c r="I492" t="s">
        <v>108</v>
      </c>
      <c r="J492" s="169">
        <v>23.12876712328767</v>
      </c>
      <c r="K492">
        <v>5</v>
      </c>
    </row>
    <row r="493" spans="1:11" x14ac:dyDescent="0.25">
      <c r="A493" t="s">
        <v>817</v>
      </c>
      <c r="B493">
        <v>52419</v>
      </c>
      <c r="C493" t="s">
        <v>167</v>
      </c>
      <c r="D493" s="167">
        <v>56478</v>
      </c>
      <c r="E493" t="s">
        <v>175</v>
      </c>
      <c r="F493" t="s">
        <v>169</v>
      </c>
      <c r="G493" t="s">
        <v>183</v>
      </c>
      <c r="H493" s="168">
        <v>41694</v>
      </c>
      <c r="I493" t="s">
        <v>104</v>
      </c>
      <c r="J493" s="169">
        <v>3.5863013698630137</v>
      </c>
      <c r="K493">
        <v>1</v>
      </c>
    </row>
    <row r="494" spans="1:11" x14ac:dyDescent="0.25">
      <c r="A494" t="s">
        <v>818</v>
      </c>
      <c r="B494">
        <v>58600</v>
      </c>
      <c r="C494" t="s">
        <v>167</v>
      </c>
      <c r="D494" s="167">
        <v>21031.35</v>
      </c>
      <c r="E494" t="s">
        <v>196</v>
      </c>
      <c r="F494" t="s">
        <v>202</v>
      </c>
      <c r="G494" t="s">
        <v>222</v>
      </c>
      <c r="H494" s="168">
        <v>38488</v>
      </c>
      <c r="I494" t="s">
        <v>107</v>
      </c>
      <c r="J494" s="169">
        <v>12.36986301369863</v>
      </c>
      <c r="K494">
        <v>3</v>
      </c>
    </row>
    <row r="495" spans="1:11" x14ac:dyDescent="0.25">
      <c r="A495" t="s">
        <v>819</v>
      </c>
      <c r="B495">
        <v>13974</v>
      </c>
      <c r="C495" t="s">
        <v>172</v>
      </c>
      <c r="D495" s="167">
        <v>50910</v>
      </c>
      <c r="E495" t="s">
        <v>191</v>
      </c>
      <c r="F495" t="s">
        <v>169</v>
      </c>
      <c r="G495" t="s">
        <v>354</v>
      </c>
      <c r="H495" s="168">
        <v>41904</v>
      </c>
      <c r="I495" t="s">
        <v>103</v>
      </c>
      <c r="J495" s="169">
        <v>3.010958904109589</v>
      </c>
      <c r="K495">
        <v>1</v>
      </c>
    </row>
    <row r="496" spans="1:11" x14ac:dyDescent="0.25">
      <c r="A496" t="s">
        <v>820</v>
      </c>
      <c r="B496">
        <v>12060</v>
      </c>
      <c r="C496" t="s">
        <v>167</v>
      </c>
      <c r="D496" s="167">
        <v>37839.379999999997</v>
      </c>
      <c r="E496" t="s">
        <v>188</v>
      </c>
      <c r="F496" t="s">
        <v>202</v>
      </c>
      <c r="G496" t="s">
        <v>313</v>
      </c>
      <c r="H496" s="168">
        <v>38572</v>
      </c>
      <c r="I496" t="s">
        <v>108</v>
      </c>
      <c r="J496" s="169">
        <v>12.139726027397261</v>
      </c>
      <c r="K496">
        <v>3</v>
      </c>
    </row>
    <row r="497" spans="1:11" x14ac:dyDescent="0.25">
      <c r="A497" t="s">
        <v>821</v>
      </c>
      <c r="B497">
        <v>29413</v>
      </c>
      <c r="C497" t="s">
        <v>167</v>
      </c>
      <c r="D497" s="167">
        <v>102664</v>
      </c>
      <c r="E497" t="s">
        <v>213</v>
      </c>
      <c r="F497" t="s">
        <v>169</v>
      </c>
      <c r="G497" t="s">
        <v>397</v>
      </c>
      <c r="H497" s="168">
        <v>37732</v>
      </c>
      <c r="I497" t="s">
        <v>105</v>
      </c>
      <c r="J497" s="169">
        <v>14.441095890410958</v>
      </c>
      <c r="K497">
        <v>3</v>
      </c>
    </row>
    <row r="498" spans="1:11" x14ac:dyDescent="0.25">
      <c r="A498" t="s">
        <v>822</v>
      </c>
      <c r="B498">
        <v>87869</v>
      </c>
      <c r="C498" t="s">
        <v>167</v>
      </c>
      <c r="D498" s="167">
        <v>64973.26</v>
      </c>
      <c r="E498" t="s">
        <v>175</v>
      </c>
      <c r="F498" t="s">
        <v>169</v>
      </c>
      <c r="G498" t="s">
        <v>311</v>
      </c>
      <c r="H498" s="168">
        <v>41015</v>
      </c>
      <c r="I498" t="s">
        <v>103</v>
      </c>
      <c r="J498" s="169">
        <v>5.4465753424657537</v>
      </c>
      <c r="K498">
        <v>2</v>
      </c>
    </row>
    <row r="499" spans="1:11" x14ac:dyDescent="0.25">
      <c r="A499" t="s">
        <v>823</v>
      </c>
      <c r="B499">
        <v>3502</v>
      </c>
      <c r="C499" t="s">
        <v>172</v>
      </c>
      <c r="D499" s="167">
        <v>36707.040000000001</v>
      </c>
      <c r="E499" t="s">
        <v>233</v>
      </c>
      <c r="F499" t="s">
        <v>169</v>
      </c>
      <c r="G499" t="s">
        <v>824</v>
      </c>
      <c r="H499" s="168">
        <v>38849</v>
      </c>
      <c r="I499" t="s">
        <v>104</v>
      </c>
      <c r="J499" s="169">
        <v>11.38082191780822</v>
      </c>
      <c r="K499">
        <v>3</v>
      </c>
    </row>
    <row r="500" spans="1:11" x14ac:dyDescent="0.25">
      <c r="A500" t="s">
        <v>825</v>
      </c>
      <c r="B500">
        <v>56760</v>
      </c>
      <c r="C500" t="s">
        <v>167</v>
      </c>
      <c r="D500" s="167">
        <v>51576.21</v>
      </c>
      <c r="E500" t="s">
        <v>188</v>
      </c>
      <c r="F500" t="s">
        <v>202</v>
      </c>
      <c r="G500" t="s">
        <v>313</v>
      </c>
      <c r="H500" s="168">
        <v>36381</v>
      </c>
      <c r="I500" t="s">
        <v>107</v>
      </c>
      <c r="J500" s="169">
        <v>18.142465753424659</v>
      </c>
      <c r="K500">
        <v>4</v>
      </c>
    </row>
    <row r="501" spans="1:11" x14ac:dyDescent="0.25">
      <c r="A501" t="s">
        <v>826</v>
      </c>
      <c r="B501">
        <v>47222</v>
      </c>
      <c r="C501" t="s">
        <v>172</v>
      </c>
      <c r="D501" s="167">
        <v>55328</v>
      </c>
      <c r="E501" t="s">
        <v>191</v>
      </c>
      <c r="F501" t="s">
        <v>169</v>
      </c>
      <c r="G501" t="s">
        <v>354</v>
      </c>
      <c r="H501" s="168">
        <v>41288</v>
      </c>
      <c r="I501" t="s">
        <v>107</v>
      </c>
      <c r="J501" s="169">
        <v>4.6986301369863011</v>
      </c>
      <c r="K501">
        <v>1</v>
      </c>
    </row>
    <row r="502" spans="1:11" x14ac:dyDescent="0.25">
      <c r="A502" t="s">
        <v>827</v>
      </c>
      <c r="B502">
        <v>37771</v>
      </c>
      <c r="C502" t="s">
        <v>167</v>
      </c>
      <c r="D502" s="167">
        <v>40631.32</v>
      </c>
      <c r="E502" t="s">
        <v>199</v>
      </c>
      <c r="F502" t="s">
        <v>169</v>
      </c>
      <c r="G502" t="s">
        <v>200</v>
      </c>
      <c r="H502" s="168">
        <v>42317</v>
      </c>
      <c r="I502" t="s">
        <v>107</v>
      </c>
      <c r="J502" s="169">
        <v>1.8794520547945206</v>
      </c>
      <c r="K502">
        <v>1</v>
      </c>
    </row>
    <row r="503" spans="1:11" x14ac:dyDescent="0.25">
      <c r="A503" t="s">
        <v>828</v>
      </c>
      <c r="B503">
        <v>27924</v>
      </c>
      <c r="C503" t="s">
        <v>172</v>
      </c>
      <c r="D503" s="167">
        <v>79913.17</v>
      </c>
      <c r="E503" t="s">
        <v>268</v>
      </c>
      <c r="F503" t="s">
        <v>169</v>
      </c>
      <c r="G503" t="s">
        <v>418</v>
      </c>
      <c r="H503" s="168">
        <v>41764</v>
      </c>
      <c r="I503" t="s">
        <v>103</v>
      </c>
      <c r="J503" s="169">
        <v>3.3945205479452056</v>
      </c>
      <c r="K503">
        <v>1</v>
      </c>
    </row>
    <row r="504" spans="1:11" x14ac:dyDescent="0.25">
      <c r="A504" t="s">
        <v>829</v>
      </c>
      <c r="B504">
        <v>84654</v>
      </c>
      <c r="C504" t="s">
        <v>172</v>
      </c>
      <c r="D504" s="167">
        <v>74890.64</v>
      </c>
      <c r="E504" t="s">
        <v>199</v>
      </c>
      <c r="F504" t="s">
        <v>169</v>
      </c>
      <c r="G504" t="s">
        <v>662</v>
      </c>
      <c r="H504" s="168">
        <v>35604</v>
      </c>
      <c r="I504" t="s">
        <v>106</v>
      </c>
      <c r="J504" s="169">
        <v>20.271232876712329</v>
      </c>
      <c r="K504">
        <v>5</v>
      </c>
    </row>
    <row r="505" spans="1:11" x14ac:dyDescent="0.25">
      <c r="A505" t="s">
        <v>830</v>
      </c>
      <c r="B505">
        <v>9014</v>
      </c>
      <c r="C505" t="s">
        <v>167</v>
      </c>
      <c r="D505" s="167">
        <v>42053.42</v>
      </c>
      <c r="E505" t="s">
        <v>199</v>
      </c>
      <c r="F505" t="s">
        <v>169</v>
      </c>
      <c r="G505" t="s">
        <v>220</v>
      </c>
      <c r="H505" s="168">
        <v>41911</v>
      </c>
      <c r="I505" t="s">
        <v>103</v>
      </c>
      <c r="J505" s="169">
        <v>2.9917808219178084</v>
      </c>
      <c r="K505">
        <v>1</v>
      </c>
    </row>
    <row r="506" spans="1:11" x14ac:dyDescent="0.25">
      <c r="A506" t="s">
        <v>831</v>
      </c>
      <c r="B506">
        <v>57180</v>
      </c>
      <c r="C506" t="s">
        <v>172</v>
      </c>
      <c r="D506" s="167">
        <v>92756.7</v>
      </c>
      <c r="E506" t="s">
        <v>175</v>
      </c>
      <c r="F506" t="s">
        <v>169</v>
      </c>
      <c r="G506" t="s">
        <v>183</v>
      </c>
      <c r="H506" s="168">
        <v>34960</v>
      </c>
      <c r="I506" t="s">
        <v>107</v>
      </c>
      <c r="J506" s="169">
        <v>22.035616438356165</v>
      </c>
      <c r="K506">
        <v>5</v>
      </c>
    </row>
    <row r="507" spans="1:11" x14ac:dyDescent="0.25">
      <c r="A507" t="s">
        <v>832</v>
      </c>
      <c r="B507">
        <v>45630</v>
      </c>
      <c r="C507" t="s">
        <v>167</v>
      </c>
      <c r="D507" s="167">
        <v>169950</v>
      </c>
      <c r="E507" t="s">
        <v>188</v>
      </c>
      <c r="F507" t="s">
        <v>169</v>
      </c>
      <c r="G507" t="s">
        <v>833</v>
      </c>
      <c r="H507" s="168">
        <v>28417</v>
      </c>
      <c r="I507" t="s">
        <v>105</v>
      </c>
      <c r="J507" s="169">
        <v>39.961643835616435</v>
      </c>
      <c r="K507">
        <v>8</v>
      </c>
    </row>
    <row r="508" spans="1:11" x14ac:dyDescent="0.25">
      <c r="A508" t="s">
        <v>834</v>
      </c>
      <c r="B508">
        <v>7697</v>
      </c>
      <c r="C508" t="s">
        <v>172</v>
      </c>
      <c r="D508" s="167">
        <v>52701.95</v>
      </c>
      <c r="E508" t="s">
        <v>199</v>
      </c>
      <c r="F508" t="s">
        <v>169</v>
      </c>
      <c r="G508" t="s">
        <v>200</v>
      </c>
      <c r="H508" s="168">
        <v>39509</v>
      </c>
      <c r="I508" t="s">
        <v>105</v>
      </c>
      <c r="J508" s="169">
        <v>9.5726027397260278</v>
      </c>
      <c r="K508">
        <v>2</v>
      </c>
    </row>
    <row r="509" spans="1:11" x14ac:dyDescent="0.25">
      <c r="A509" t="s">
        <v>835</v>
      </c>
      <c r="B509">
        <v>98425</v>
      </c>
      <c r="C509" t="s">
        <v>167</v>
      </c>
      <c r="D509" s="167">
        <v>78013.13</v>
      </c>
      <c r="E509" t="s">
        <v>188</v>
      </c>
      <c r="F509" t="s">
        <v>169</v>
      </c>
      <c r="G509" t="s">
        <v>397</v>
      </c>
      <c r="H509" s="168">
        <v>42338</v>
      </c>
      <c r="I509" t="s">
        <v>106</v>
      </c>
      <c r="J509" s="169">
        <v>1.821917808219178</v>
      </c>
      <c r="K509">
        <v>1</v>
      </c>
    </row>
    <row r="510" spans="1:11" x14ac:dyDescent="0.25">
      <c r="A510" t="s">
        <v>836</v>
      </c>
      <c r="B510">
        <v>79229</v>
      </c>
      <c r="C510" t="s">
        <v>167</v>
      </c>
      <c r="D510" s="167">
        <v>28475.25</v>
      </c>
      <c r="E510" t="s">
        <v>188</v>
      </c>
      <c r="F510" t="s">
        <v>202</v>
      </c>
      <c r="G510" t="s">
        <v>344</v>
      </c>
      <c r="H510" s="168">
        <v>36080</v>
      </c>
      <c r="I510" t="s">
        <v>105</v>
      </c>
      <c r="J510" s="169">
        <v>18.967123287671232</v>
      </c>
      <c r="K510">
        <v>4</v>
      </c>
    </row>
    <row r="511" spans="1:11" x14ac:dyDescent="0.25">
      <c r="A511" t="s">
        <v>837</v>
      </c>
      <c r="B511">
        <v>1343</v>
      </c>
      <c r="C511" t="s">
        <v>167</v>
      </c>
      <c r="D511" s="167">
        <v>57807.08</v>
      </c>
      <c r="E511" t="s">
        <v>188</v>
      </c>
      <c r="F511" t="s">
        <v>202</v>
      </c>
      <c r="G511" t="s">
        <v>313</v>
      </c>
      <c r="H511" s="168">
        <v>33147</v>
      </c>
      <c r="I511" t="s">
        <v>108</v>
      </c>
      <c r="J511" s="169">
        <v>27.002739726027396</v>
      </c>
      <c r="K511">
        <v>6</v>
      </c>
    </row>
    <row r="512" spans="1:11" x14ac:dyDescent="0.25">
      <c r="A512" t="s">
        <v>838</v>
      </c>
      <c r="B512">
        <v>19772</v>
      </c>
      <c r="C512" t="s">
        <v>167</v>
      </c>
      <c r="D512" s="167">
        <v>44973.26</v>
      </c>
      <c r="E512" t="s">
        <v>188</v>
      </c>
      <c r="F512" t="s">
        <v>169</v>
      </c>
      <c r="G512" t="s">
        <v>344</v>
      </c>
      <c r="H512" s="168">
        <v>39762</v>
      </c>
      <c r="I512" t="s">
        <v>103</v>
      </c>
      <c r="J512" s="169">
        <v>8.8794520547945197</v>
      </c>
      <c r="K512">
        <v>2</v>
      </c>
    </row>
    <row r="513" spans="1:11" x14ac:dyDescent="0.25">
      <c r="A513" t="s">
        <v>839</v>
      </c>
      <c r="B513">
        <v>3358</v>
      </c>
      <c r="C513" t="s">
        <v>167</v>
      </c>
      <c r="D513" s="167">
        <v>99501.63</v>
      </c>
      <c r="E513" t="s">
        <v>230</v>
      </c>
      <c r="F513" t="s">
        <v>169</v>
      </c>
      <c r="G513" t="s">
        <v>840</v>
      </c>
      <c r="H513" s="168">
        <v>39469</v>
      </c>
      <c r="I513" t="s">
        <v>103</v>
      </c>
      <c r="J513" s="169">
        <v>9.6821917808219187</v>
      </c>
      <c r="K513">
        <v>2</v>
      </c>
    </row>
    <row r="514" spans="1:11" x14ac:dyDescent="0.25">
      <c r="A514" t="s">
        <v>841</v>
      </c>
      <c r="B514">
        <v>61133</v>
      </c>
      <c r="C514" t="s">
        <v>172</v>
      </c>
      <c r="D514" s="167">
        <v>107128.71</v>
      </c>
      <c r="E514" t="s">
        <v>175</v>
      </c>
      <c r="F514" t="s">
        <v>169</v>
      </c>
      <c r="G514" t="s">
        <v>586</v>
      </c>
      <c r="H514" s="168">
        <v>34764</v>
      </c>
      <c r="I514" t="s">
        <v>104</v>
      </c>
      <c r="J514" s="169">
        <v>22.572602739726026</v>
      </c>
      <c r="K514">
        <v>5</v>
      </c>
    </row>
    <row r="515" spans="1:11" x14ac:dyDescent="0.25">
      <c r="A515" t="s">
        <v>842</v>
      </c>
      <c r="B515">
        <v>2830</v>
      </c>
      <c r="C515" t="s">
        <v>167</v>
      </c>
      <c r="D515" s="167">
        <v>44289.72</v>
      </c>
      <c r="E515" t="s">
        <v>188</v>
      </c>
      <c r="F515" t="s">
        <v>169</v>
      </c>
      <c r="G515" t="s">
        <v>282</v>
      </c>
      <c r="H515" s="168">
        <v>41848</v>
      </c>
      <c r="I515" t="s">
        <v>107</v>
      </c>
      <c r="J515" s="169">
        <v>3.1643835616438358</v>
      </c>
      <c r="K515">
        <v>1</v>
      </c>
    </row>
    <row r="516" spans="1:11" x14ac:dyDescent="0.25">
      <c r="A516" t="s">
        <v>843</v>
      </c>
      <c r="B516">
        <v>47023</v>
      </c>
      <c r="C516" t="s">
        <v>167</v>
      </c>
      <c r="D516" s="167">
        <v>66065.23</v>
      </c>
      <c r="E516" t="s">
        <v>199</v>
      </c>
      <c r="F516" t="s">
        <v>169</v>
      </c>
      <c r="G516" t="s">
        <v>200</v>
      </c>
      <c r="H516" s="168">
        <v>30502</v>
      </c>
      <c r="I516" t="s">
        <v>108</v>
      </c>
      <c r="J516" s="169">
        <v>34.249315068493154</v>
      </c>
      <c r="K516">
        <v>7</v>
      </c>
    </row>
    <row r="517" spans="1:11" x14ac:dyDescent="0.25">
      <c r="A517" t="s">
        <v>844</v>
      </c>
      <c r="B517">
        <v>43037</v>
      </c>
      <c r="C517" t="s">
        <v>172</v>
      </c>
      <c r="D517" s="167">
        <v>50211</v>
      </c>
      <c r="E517" t="s">
        <v>168</v>
      </c>
      <c r="F517" t="s">
        <v>169</v>
      </c>
      <c r="G517" t="s">
        <v>466</v>
      </c>
      <c r="H517" s="168">
        <v>42562</v>
      </c>
      <c r="I517" t="s">
        <v>106</v>
      </c>
      <c r="J517" s="169">
        <v>1.2082191780821918</v>
      </c>
      <c r="K517">
        <v>1</v>
      </c>
    </row>
    <row r="518" spans="1:11" x14ac:dyDescent="0.25">
      <c r="A518" t="s">
        <v>845</v>
      </c>
      <c r="B518">
        <v>27943</v>
      </c>
      <c r="C518" t="s">
        <v>167</v>
      </c>
      <c r="D518" s="167">
        <v>93396</v>
      </c>
      <c r="E518" t="s">
        <v>175</v>
      </c>
      <c r="F518" t="s">
        <v>169</v>
      </c>
      <c r="G518" t="s">
        <v>311</v>
      </c>
      <c r="H518" s="168">
        <v>36682</v>
      </c>
      <c r="I518" t="s">
        <v>103</v>
      </c>
      <c r="J518" s="169">
        <v>17.317808219178083</v>
      </c>
      <c r="K518">
        <v>4</v>
      </c>
    </row>
    <row r="519" spans="1:11" x14ac:dyDescent="0.25">
      <c r="A519" t="s">
        <v>846</v>
      </c>
      <c r="B519">
        <v>52351</v>
      </c>
      <c r="C519" t="s">
        <v>172</v>
      </c>
      <c r="D519" s="167">
        <v>29779.07</v>
      </c>
      <c r="E519" t="s">
        <v>233</v>
      </c>
      <c r="F519" t="s">
        <v>202</v>
      </c>
      <c r="G519" t="s">
        <v>234</v>
      </c>
      <c r="H519" s="168">
        <v>40461</v>
      </c>
      <c r="I519" t="s">
        <v>106</v>
      </c>
      <c r="J519" s="169">
        <v>6.9643835616438352</v>
      </c>
      <c r="K519">
        <v>2</v>
      </c>
    </row>
    <row r="520" spans="1:11" x14ac:dyDescent="0.25">
      <c r="A520" t="s">
        <v>847</v>
      </c>
      <c r="B520">
        <v>37564</v>
      </c>
      <c r="C520" t="s">
        <v>167</v>
      </c>
      <c r="D520" s="167">
        <v>58512.07</v>
      </c>
      <c r="E520" t="s">
        <v>175</v>
      </c>
      <c r="F520" t="s">
        <v>169</v>
      </c>
      <c r="G520" t="s">
        <v>311</v>
      </c>
      <c r="H520" s="168">
        <v>42240</v>
      </c>
      <c r="I520" t="s">
        <v>104</v>
      </c>
      <c r="J520" s="169">
        <v>2.0904109589041098</v>
      </c>
      <c r="K520">
        <v>1</v>
      </c>
    </row>
    <row r="521" spans="1:11" x14ac:dyDescent="0.25">
      <c r="A521" t="s">
        <v>848</v>
      </c>
      <c r="B521">
        <v>15054</v>
      </c>
      <c r="C521" t="s">
        <v>167</v>
      </c>
      <c r="D521" s="167">
        <v>59315.59</v>
      </c>
      <c r="E521" t="s">
        <v>233</v>
      </c>
      <c r="F521" t="s">
        <v>169</v>
      </c>
      <c r="G521" t="s">
        <v>363</v>
      </c>
      <c r="H521" s="168">
        <v>37549</v>
      </c>
      <c r="I521" t="s">
        <v>106</v>
      </c>
      <c r="J521" s="169">
        <v>14.942465753424658</v>
      </c>
      <c r="K521">
        <v>3</v>
      </c>
    </row>
    <row r="522" spans="1:11" x14ac:dyDescent="0.25">
      <c r="A522" t="s">
        <v>849</v>
      </c>
      <c r="B522">
        <v>34083</v>
      </c>
      <c r="C522" t="s">
        <v>172</v>
      </c>
      <c r="D522" s="167">
        <v>68054</v>
      </c>
      <c r="E522" t="s">
        <v>175</v>
      </c>
      <c r="F522" t="s">
        <v>169</v>
      </c>
      <c r="G522" t="s">
        <v>183</v>
      </c>
      <c r="H522" s="168">
        <v>35799</v>
      </c>
      <c r="I522" t="s">
        <v>104</v>
      </c>
      <c r="J522" s="169">
        <v>19.736986301369864</v>
      </c>
      <c r="K522">
        <v>4</v>
      </c>
    </row>
    <row r="523" spans="1:11" x14ac:dyDescent="0.25">
      <c r="A523" t="s">
        <v>850</v>
      </c>
      <c r="B523">
        <v>69636</v>
      </c>
      <c r="C523" t="s">
        <v>172</v>
      </c>
      <c r="D523" s="167">
        <v>66782.460000000006</v>
      </c>
      <c r="E523" t="s">
        <v>199</v>
      </c>
      <c r="F523" t="s">
        <v>169</v>
      </c>
      <c r="G523" t="s">
        <v>698</v>
      </c>
      <c r="H523" s="168">
        <v>36912</v>
      </c>
      <c r="I523" t="s">
        <v>103</v>
      </c>
      <c r="J523" s="169">
        <v>16.687671232876713</v>
      </c>
      <c r="K523">
        <v>4</v>
      </c>
    </row>
    <row r="524" spans="1:11" x14ac:dyDescent="0.25">
      <c r="A524" t="s">
        <v>851</v>
      </c>
      <c r="B524">
        <v>73833</v>
      </c>
      <c r="C524" t="s">
        <v>172</v>
      </c>
      <c r="D524" s="167">
        <v>56478</v>
      </c>
      <c r="E524" t="s">
        <v>175</v>
      </c>
      <c r="F524" t="s">
        <v>169</v>
      </c>
      <c r="G524" t="s">
        <v>183</v>
      </c>
      <c r="H524" s="168">
        <v>41694</v>
      </c>
      <c r="I524" t="s">
        <v>104</v>
      </c>
      <c r="J524" s="169">
        <v>3.5863013698630137</v>
      </c>
      <c r="K524">
        <v>1</v>
      </c>
    </row>
    <row r="525" spans="1:11" x14ac:dyDescent="0.25">
      <c r="A525" t="s">
        <v>852</v>
      </c>
      <c r="B525">
        <v>39159</v>
      </c>
      <c r="C525" t="s">
        <v>167</v>
      </c>
      <c r="D525" s="167">
        <v>30100.720000000001</v>
      </c>
      <c r="E525" t="s">
        <v>216</v>
      </c>
      <c r="F525" t="s">
        <v>202</v>
      </c>
      <c r="G525" t="s">
        <v>217</v>
      </c>
      <c r="H525" s="168">
        <v>28893</v>
      </c>
      <c r="I525" t="s">
        <v>106</v>
      </c>
      <c r="J525" s="169">
        <v>38.657534246575345</v>
      </c>
      <c r="K525">
        <v>8</v>
      </c>
    </row>
    <row r="526" spans="1:11" x14ac:dyDescent="0.25">
      <c r="A526" t="s">
        <v>853</v>
      </c>
      <c r="B526">
        <v>54600</v>
      </c>
      <c r="C526" t="s">
        <v>167</v>
      </c>
      <c r="D526" s="167">
        <v>102664</v>
      </c>
      <c r="E526" t="s">
        <v>168</v>
      </c>
      <c r="F526" t="s">
        <v>169</v>
      </c>
      <c r="G526" t="s">
        <v>840</v>
      </c>
      <c r="H526" s="168">
        <v>36703</v>
      </c>
      <c r="I526" t="s">
        <v>108</v>
      </c>
      <c r="J526" s="169">
        <v>17.260273972602739</v>
      </c>
      <c r="K526">
        <v>4</v>
      </c>
    </row>
    <row r="527" spans="1:11" x14ac:dyDescent="0.25">
      <c r="A527" t="s">
        <v>854</v>
      </c>
      <c r="B527">
        <v>56895</v>
      </c>
      <c r="C527" t="s">
        <v>167</v>
      </c>
      <c r="D527" s="167">
        <v>18416.04</v>
      </c>
      <c r="E527" t="s">
        <v>196</v>
      </c>
      <c r="F527" t="s">
        <v>202</v>
      </c>
      <c r="G527" t="s">
        <v>222</v>
      </c>
      <c r="H527" s="168">
        <v>40406</v>
      </c>
      <c r="I527" t="s">
        <v>105</v>
      </c>
      <c r="J527" s="169">
        <v>7.1150684931506847</v>
      </c>
      <c r="K527">
        <v>2</v>
      </c>
    </row>
    <row r="528" spans="1:11" x14ac:dyDescent="0.25">
      <c r="A528" t="s">
        <v>855</v>
      </c>
      <c r="B528">
        <v>65171</v>
      </c>
      <c r="C528" t="s">
        <v>172</v>
      </c>
      <c r="D528" s="167">
        <v>95263.92</v>
      </c>
      <c r="E528" t="s">
        <v>168</v>
      </c>
      <c r="F528" t="s">
        <v>169</v>
      </c>
      <c r="G528" t="s">
        <v>856</v>
      </c>
      <c r="H528" s="168">
        <v>33077</v>
      </c>
      <c r="I528" t="s">
        <v>106</v>
      </c>
      <c r="J528" s="169">
        <v>27.194520547945206</v>
      </c>
      <c r="K528">
        <v>6</v>
      </c>
    </row>
    <row r="529" spans="1:11" x14ac:dyDescent="0.25">
      <c r="A529" t="s">
        <v>857</v>
      </c>
      <c r="B529">
        <v>10391</v>
      </c>
      <c r="C529" t="s">
        <v>167</v>
      </c>
      <c r="D529" s="167">
        <v>65644</v>
      </c>
      <c r="E529" t="s">
        <v>168</v>
      </c>
      <c r="F529" t="s">
        <v>169</v>
      </c>
      <c r="G529" t="s">
        <v>858</v>
      </c>
      <c r="H529" s="168">
        <v>39846</v>
      </c>
      <c r="I529" t="s">
        <v>104</v>
      </c>
      <c r="J529" s="169">
        <v>8.6493150684931503</v>
      </c>
      <c r="K529">
        <v>2</v>
      </c>
    </row>
    <row r="530" spans="1:11" x14ac:dyDescent="0.25">
      <c r="A530" t="s">
        <v>859</v>
      </c>
      <c r="B530">
        <v>47568</v>
      </c>
      <c r="C530" t="s">
        <v>172</v>
      </c>
      <c r="D530" s="167">
        <v>65716</v>
      </c>
      <c r="E530" t="s">
        <v>191</v>
      </c>
      <c r="F530" t="s">
        <v>169</v>
      </c>
      <c r="G530" t="s">
        <v>486</v>
      </c>
      <c r="H530" s="168">
        <v>38999</v>
      </c>
      <c r="I530" t="s">
        <v>106</v>
      </c>
      <c r="J530" s="169">
        <v>10.96986301369863</v>
      </c>
      <c r="K530">
        <v>3</v>
      </c>
    </row>
    <row r="531" spans="1:11" x14ac:dyDescent="0.25">
      <c r="A531" t="s">
        <v>860</v>
      </c>
      <c r="B531">
        <v>36856</v>
      </c>
      <c r="C531" t="s">
        <v>172</v>
      </c>
      <c r="D531" s="167">
        <v>55129.279999999999</v>
      </c>
      <c r="E531" t="s">
        <v>308</v>
      </c>
      <c r="F531" t="s">
        <v>169</v>
      </c>
      <c r="G531" t="s">
        <v>170</v>
      </c>
      <c r="H531" s="168">
        <v>42212</v>
      </c>
      <c r="I531" t="s">
        <v>104</v>
      </c>
      <c r="J531" s="169">
        <v>2.1671232876712327</v>
      </c>
      <c r="K531">
        <v>1</v>
      </c>
    </row>
    <row r="532" spans="1:11" x14ac:dyDescent="0.25">
      <c r="A532" t="s">
        <v>861</v>
      </c>
      <c r="B532">
        <v>21310</v>
      </c>
      <c r="C532" t="s">
        <v>167</v>
      </c>
      <c r="D532" s="167">
        <v>92756.7</v>
      </c>
      <c r="E532" t="s">
        <v>175</v>
      </c>
      <c r="F532" t="s">
        <v>169</v>
      </c>
      <c r="G532" t="s">
        <v>183</v>
      </c>
      <c r="H532" s="168">
        <v>32650</v>
      </c>
      <c r="I532" t="s">
        <v>106</v>
      </c>
      <c r="J532" s="169">
        <v>28.364383561643837</v>
      </c>
      <c r="K532">
        <v>6</v>
      </c>
    </row>
    <row r="533" spans="1:11" x14ac:dyDescent="0.25">
      <c r="A533" t="s">
        <v>862</v>
      </c>
      <c r="B533">
        <v>70467</v>
      </c>
      <c r="C533" t="s">
        <v>172</v>
      </c>
      <c r="D533" s="167">
        <v>89620</v>
      </c>
      <c r="E533" t="s">
        <v>175</v>
      </c>
      <c r="F533" t="s">
        <v>169</v>
      </c>
      <c r="G533" t="s">
        <v>183</v>
      </c>
      <c r="H533" s="168">
        <v>35702</v>
      </c>
      <c r="I533" t="s">
        <v>106</v>
      </c>
      <c r="J533" s="169">
        <v>20.002739726027396</v>
      </c>
      <c r="K533">
        <v>5</v>
      </c>
    </row>
    <row r="534" spans="1:11" x14ac:dyDescent="0.25">
      <c r="A534" t="s">
        <v>863</v>
      </c>
      <c r="B534">
        <v>19941</v>
      </c>
      <c r="C534" t="s">
        <v>172</v>
      </c>
      <c r="D534" s="167">
        <v>59302</v>
      </c>
      <c r="E534" t="s">
        <v>191</v>
      </c>
      <c r="F534" t="s">
        <v>169</v>
      </c>
      <c r="G534" t="s">
        <v>354</v>
      </c>
      <c r="H534" s="168">
        <v>40330</v>
      </c>
      <c r="I534" t="s">
        <v>108</v>
      </c>
      <c r="J534" s="169">
        <v>7.3232876712328769</v>
      </c>
      <c r="K534">
        <v>2</v>
      </c>
    </row>
    <row r="535" spans="1:11" x14ac:dyDescent="0.25">
      <c r="A535" t="s">
        <v>864</v>
      </c>
      <c r="B535">
        <v>46909</v>
      </c>
      <c r="C535" t="s">
        <v>167</v>
      </c>
      <c r="D535" s="167">
        <v>21031.35</v>
      </c>
      <c r="E535" t="s">
        <v>196</v>
      </c>
      <c r="F535" t="s">
        <v>202</v>
      </c>
      <c r="G535" t="s">
        <v>222</v>
      </c>
      <c r="H535" s="168">
        <v>38390</v>
      </c>
      <c r="I535" t="s">
        <v>106</v>
      </c>
      <c r="J535" s="169">
        <v>12.638356164383561</v>
      </c>
      <c r="K535">
        <v>3</v>
      </c>
    </row>
    <row r="536" spans="1:11" x14ac:dyDescent="0.25">
      <c r="A536" t="s">
        <v>865</v>
      </c>
      <c r="B536">
        <v>36667</v>
      </c>
      <c r="C536" t="s">
        <v>167</v>
      </c>
      <c r="D536" s="167">
        <v>120166.52</v>
      </c>
      <c r="E536" t="s">
        <v>188</v>
      </c>
      <c r="F536" t="s">
        <v>169</v>
      </c>
      <c r="G536" t="s">
        <v>275</v>
      </c>
      <c r="H536" s="168">
        <v>41750</v>
      </c>
      <c r="I536" t="s">
        <v>103</v>
      </c>
      <c r="J536" s="169">
        <v>3.4328767123287673</v>
      </c>
      <c r="K536">
        <v>1</v>
      </c>
    </row>
    <row r="537" spans="1:11" x14ac:dyDescent="0.25">
      <c r="A537" t="s">
        <v>866</v>
      </c>
      <c r="B537">
        <v>68836</v>
      </c>
      <c r="C537" t="s">
        <v>167</v>
      </c>
      <c r="D537" s="167">
        <v>95263.92</v>
      </c>
      <c r="E537" t="s">
        <v>188</v>
      </c>
      <c r="F537" t="s">
        <v>169</v>
      </c>
      <c r="G537" t="s">
        <v>428</v>
      </c>
      <c r="H537" s="168">
        <v>32965</v>
      </c>
      <c r="I537" t="s">
        <v>106</v>
      </c>
      <c r="J537" s="169">
        <v>27.5013698630137</v>
      </c>
      <c r="K537">
        <v>6</v>
      </c>
    </row>
    <row r="538" spans="1:11" x14ac:dyDescent="0.25">
      <c r="A538" t="s">
        <v>867</v>
      </c>
      <c r="B538">
        <v>65510</v>
      </c>
      <c r="C538" t="s">
        <v>167</v>
      </c>
      <c r="D538" s="167">
        <v>56715.37</v>
      </c>
      <c r="E538" t="s">
        <v>188</v>
      </c>
      <c r="F538" t="s">
        <v>169</v>
      </c>
      <c r="G538" t="s">
        <v>282</v>
      </c>
      <c r="H538" s="168">
        <v>39944</v>
      </c>
      <c r="I538" t="s">
        <v>107</v>
      </c>
      <c r="J538" s="169">
        <v>8.3808219178082197</v>
      </c>
      <c r="K538">
        <v>2</v>
      </c>
    </row>
    <row r="539" spans="1:11" x14ac:dyDescent="0.25">
      <c r="A539" t="s">
        <v>868</v>
      </c>
      <c r="B539">
        <v>22162</v>
      </c>
      <c r="C539" t="s">
        <v>167</v>
      </c>
      <c r="D539" s="167">
        <v>39257</v>
      </c>
      <c r="E539" t="s">
        <v>168</v>
      </c>
      <c r="F539" t="s">
        <v>169</v>
      </c>
      <c r="G539" t="s">
        <v>869</v>
      </c>
      <c r="H539" s="168">
        <v>42576</v>
      </c>
      <c r="I539" t="s">
        <v>107</v>
      </c>
      <c r="J539" s="169">
        <v>1.1698630136986301</v>
      </c>
      <c r="K539">
        <v>1</v>
      </c>
    </row>
    <row r="540" spans="1:11" x14ac:dyDescent="0.25">
      <c r="A540" t="s">
        <v>870</v>
      </c>
      <c r="B540">
        <v>48868</v>
      </c>
      <c r="C540" t="s">
        <v>167</v>
      </c>
      <c r="D540" s="167">
        <v>55769.06</v>
      </c>
      <c r="E540" t="s">
        <v>199</v>
      </c>
      <c r="F540" t="s">
        <v>169</v>
      </c>
      <c r="G540" t="s">
        <v>698</v>
      </c>
      <c r="H540" s="168">
        <v>38789</v>
      </c>
      <c r="I540" t="s">
        <v>103</v>
      </c>
      <c r="J540" s="169">
        <v>11.545205479452054</v>
      </c>
      <c r="K540">
        <v>3</v>
      </c>
    </row>
    <row r="541" spans="1:11" x14ac:dyDescent="0.25">
      <c r="A541" t="s">
        <v>871</v>
      </c>
      <c r="B541">
        <v>93951</v>
      </c>
      <c r="C541" t="s">
        <v>167</v>
      </c>
      <c r="D541" s="167">
        <v>90917</v>
      </c>
      <c r="E541" t="s">
        <v>168</v>
      </c>
      <c r="F541" t="s">
        <v>169</v>
      </c>
      <c r="G541" t="s">
        <v>173</v>
      </c>
      <c r="H541" s="168">
        <v>38915</v>
      </c>
      <c r="I541" t="s">
        <v>107</v>
      </c>
      <c r="J541" s="169">
        <v>11.2</v>
      </c>
      <c r="K541">
        <v>3</v>
      </c>
    </row>
    <row r="542" spans="1:11" x14ac:dyDescent="0.25">
      <c r="A542" t="s">
        <v>872</v>
      </c>
      <c r="B542">
        <v>73982</v>
      </c>
      <c r="C542" t="s">
        <v>172</v>
      </c>
      <c r="D542" s="167">
        <v>33370.04</v>
      </c>
      <c r="E542" t="s">
        <v>233</v>
      </c>
      <c r="F542" t="s">
        <v>169</v>
      </c>
      <c r="G542" t="s">
        <v>475</v>
      </c>
      <c r="H542" s="168">
        <v>40755</v>
      </c>
      <c r="I542" t="s">
        <v>104</v>
      </c>
      <c r="J542" s="169">
        <v>6.1589041095890407</v>
      </c>
      <c r="K542">
        <v>2</v>
      </c>
    </row>
    <row r="543" spans="1:11" x14ac:dyDescent="0.25">
      <c r="A543" t="s">
        <v>873</v>
      </c>
      <c r="B543">
        <v>54745</v>
      </c>
      <c r="C543" t="s">
        <v>172</v>
      </c>
      <c r="D543" s="167">
        <v>75860.160000000003</v>
      </c>
      <c r="E543" t="s">
        <v>270</v>
      </c>
      <c r="F543" t="s">
        <v>169</v>
      </c>
      <c r="G543" t="s">
        <v>271</v>
      </c>
      <c r="H543" s="168">
        <v>38558</v>
      </c>
      <c r="I543" t="s">
        <v>108</v>
      </c>
      <c r="J543" s="169">
        <v>12.178082191780822</v>
      </c>
      <c r="K543">
        <v>3</v>
      </c>
    </row>
    <row r="544" spans="1:11" x14ac:dyDescent="0.25">
      <c r="A544" t="s">
        <v>874</v>
      </c>
      <c r="B544">
        <v>23590</v>
      </c>
      <c r="C544" t="s">
        <v>167</v>
      </c>
      <c r="D544" s="167">
        <v>63492.87</v>
      </c>
      <c r="E544" t="s">
        <v>188</v>
      </c>
      <c r="F544" t="s">
        <v>169</v>
      </c>
      <c r="G544" t="s">
        <v>498</v>
      </c>
      <c r="H544" s="168">
        <v>38849</v>
      </c>
      <c r="I544" t="s">
        <v>105</v>
      </c>
      <c r="J544" s="169">
        <v>11.38082191780822</v>
      </c>
      <c r="K544">
        <v>3</v>
      </c>
    </row>
    <row r="545" spans="1:11" x14ac:dyDescent="0.25">
      <c r="A545" t="s">
        <v>875</v>
      </c>
      <c r="B545">
        <v>84350</v>
      </c>
      <c r="C545" t="s">
        <v>167</v>
      </c>
      <c r="D545" s="167">
        <v>135392</v>
      </c>
      <c r="E545" t="s">
        <v>168</v>
      </c>
      <c r="F545" t="s">
        <v>169</v>
      </c>
      <c r="G545" t="s">
        <v>275</v>
      </c>
      <c r="H545" s="168">
        <v>31663</v>
      </c>
      <c r="I545" t="s">
        <v>104</v>
      </c>
      <c r="J545" s="169">
        <v>31.068493150684933</v>
      </c>
      <c r="K545">
        <v>7</v>
      </c>
    </row>
    <row r="546" spans="1:11" x14ac:dyDescent="0.25">
      <c r="A546" t="s">
        <v>876</v>
      </c>
      <c r="B546">
        <v>20828</v>
      </c>
      <c r="C546" t="s">
        <v>172</v>
      </c>
      <c r="D546" s="167">
        <v>104717.28</v>
      </c>
      <c r="E546" t="s">
        <v>196</v>
      </c>
      <c r="F546" t="s">
        <v>169</v>
      </c>
      <c r="G546" t="s">
        <v>397</v>
      </c>
      <c r="H546" s="168">
        <v>31579</v>
      </c>
      <c r="I546" t="s">
        <v>103</v>
      </c>
      <c r="J546" s="169">
        <v>31.298630136986301</v>
      </c>
      <c r="K546">
        <v>7</v>
      </c>
    </row>
    <row r="547" spans="1:11" x14ac:dyDescent="0.25">
      <c r="A547" t="s">
        <v>877</v>
      </c>
      <c r="B547">
        <v>25051</v>
      </c>
      <c r="C547" t="s">
        <v>167</v>
      </c>
      <c r="D547" s="167">
        <v>97912</v>
      </c>
      <c r="E547" t="s">
        <v>188</v>
      </c>
      <c r="F547" t="s">
        <v>169</v>
      </c>
      <c r="G547" t="s">
        <v>284</v>
      </c>
      <c r="H547" s="168">
        <v>36668</v>
      </c>
      <c r="I547" t="s">
        <v>103</v>
      </c>
      <c r="J547" s="169">
        <v>17.356164383561644</v>
      </c>
      <c r="K547">
        <v>4</v>
      </c>
    </row>
    <row r="548" spans="1:11" x14ac:dyDescent="0.25">
      <c r="A548" t="s">
        <v>878</v>
      </c>
      <c r="B548">
        <v>20845</v>
      </c>
      <c r="C548" t="s">
        <v>167</v>
      </c>
      <c r="D548" s="167">
        <v>120768</v>
      </c>
      <c r="E548" t="s">
        <v>213</v>
      </c>
      <c r="F548" t="s">
        <v>169</v>
      </c>
      <c r="G548" t="s">
        <v>214</v>
      </c>
      <c r="H548" s="168">
        <v>31278</v>
      </c>
      <c r="I548" t="s">
        <v>104</v>
      </c>
      <c r="J548" s="169">
        <v>32.123287671232873</v>
      </c>
      <c r="K548">
        <v>7</v>
      </c>
    </row>
    <row r="549" spans="1:11" x14ac:dyDescent="0.25">
      <c r="A549" t="s">
        <v>879</v>
      </c>
      <c r="B549">
        <v>4175</v>
      </c>
      <c r="C549" t="s">
        <v>172</v>
      </c>
      <c r="D549" s="167">
        <v>91969.07</v>
      </c>
      <c r="E549" t="s">
        <v>185</v>
      </c>
      <c r="F549" t="s">
        <v>169</v>
      </c>
      <c r="G549" t="s">
        <v>416</v>
      </c>
      <c r="H549" s="168">
        <v>31887</v>
      </c>
      <c r="I549" t="s">
        <v>107</v>
      </c>
      <c r="J549" s="169">
        <v>30.454794520547946</v>
      </c>
      <c r="K549">
        <v>7</v>
      </c>
    </row>
    <row r="550" spans="1:11" x14ac:dyDescent="0.25">
      <c r="A550" t="s">
        <v>880</v>
      </c>
      <c r="B550">
        <v>51035</v>
      </c>
      <c r="C550" t="s">
        <v>167</v>
      </c>
      <c r="D550" s="167">
        <v>55139.73</v>
      </c>
      <c r="E550" t="s">
        <v>168</v>
      </c>
      <c r="F550" t="s">
        <v>169</v>
      </c>
      <c r="G550" t="s">
        <v>344</v>
      </c>
      <c r="H550" s="168">
        <v>36899</v>
      </c>
      <c r="I550" t="s">
        <v>106</v>
      </c>
      <c r="J550" s="169">
        <v>16.723287671232878</v>
      </c>
      <c r="K550">
        <v>4</v>
      </c>
    </row>
    <row r="551" spans="1:11" x14ac:dyDescent="0.25">
      <c r="A551" t="s">
        <v>881</v>
      </c>
      <c r="B551">
        <v>77832</v>
      </c>
      <c r="C551" t="s">
        <v>172</v>
      </c>
      <c r="D551" s="167">
        <v>72247.14</v>
      </c>
      <c r="E551" t="s">
        <v>175</v>
      </c>
      <c r="F551" t="s">
        <v>169</v>
      </c>
      <c r="G551" t="s">
        <v>882</v>
      </c>
      <c r="H551" s="168">
        <v>38628</v>
      </c>
      <c r="I551" t="s">
        <v>104</v>
      </c>
      <c r="J551" s="169">
        <v>11.986301369863014</v>
      </c>
      <c r="K551">
        <v>3</v>
      </c>
    </row>
    <row r="552" spans="1:11" x14ac:dyDescent="0.25">
      <c r="A552" t="s">
        <v>883</v>
      </c>
      <c r="B552">
        <v>19846</v>
      </c>
      <c r="C552" t="s">
        <v>167</v>
      </c>
      <c r="D552" s="167">
        <v>102664</v>
      </c>
      <c r="E552" t="s">
        <v>168</v>
      </c>
      <c r="F552" t="s">
        <v>169</v>
      </c>
      <c r="G552" t="s">
        <v>505</v>
      </c>
      <c r="H552" s="168">
        <v>37102</v>
      </c>
      <c r="I552" t="s">
        <v>103</v>
      </c>
      <c r="J552" s="169">
        <v>16.167123287671235</v>
      </c>
      <c r="K552">
        <v>4</v>
      </c>
    </row>
    <row r="553" spans="1:11" x14ac:dyDescent="0.25">
      <c r="A553" t="s">
        <v>884</v>
      </c>
      <c r="B553">
        <v>62650</v>
      </c>
      <c r="C553" t="s">
        <v>167</v>
      </c>
      <c r="D553" s="167">
        <v>80902.5</v>
      </c>
      <c r="E553" t="s">
        <v>188</v>
      </c>
      <c r="F553" t="s">
        <v>169</v>
      </c>
      <c r="G553" t="s">
        <v>428</v>
      </c>
      <c r="H553" s="168">
        <v>42380</v>
      </c>
      <c r="I553" t="s">
        <v>106</v>
      </c>
      <c r="J553" s="169">
        <v>1.7068493150684931</v>
      </c>
      <c r="K553">
        <v>1</v>
      </c>
    </row>
    <row r="554" spans="1:11" x14ac:dyDescent="0.25">
      <c r="A554" t="s">
        <v>885</v>
      </c>
      <c r="B554">
        <v>1910</v>
      </c>
      <c r="C554" t="s">
        <v>167</v>
      </c>
      <c r="D554" s="167">
        <v>29779.07</v>
      </c>
      <c r="E554" t="s">
        <v>233</v>
      </c>
      <c r="F554" t="s">
        <v>202</v>
      </c>
      <c r="G554" t="s">
        <v>234</v>
      </c>
      <c r="H554" s="168">
        <v>40477</v>
      </c>
      <c r="I554" t="s">
        <v>103</v>
      </c>
      <c r="J554" s="169">
        <v>6.9205479452054792</v>
      </c>
      <c r="K554">
        <v>2</v>
      </c>
    </row>
    <row r="555" spans="1:11" x14ac:dyDescent="0.25">
      <c r="A555" t="s">
        <v>886</v>
      </c>
      <c r="B555">
        <v>44475</v>
      </c>
      <c r="C555" t="s">
        <v>172</v>
      </c>
      <c r="D555" s="167">
        <v>48503.360000000001</v>
      </c>
      <c r="E555" t="s">
        <v>199</v>
      </c>
      <c r="F555" t="s">
        <v>169</v>
      </c>
      <c r="G555" t="s">
        <v>887</v>
      </c>
      <c r="H555" s="168">
        <v>41330</v>
      </c>
      <c r="I555" t="s">
        <v>103</v>
      </c>
      <c r="J555" s="169">
        <v>4.5835616438356164</v>
      </c>
      <c r="K555">
        <v>1</v>
      </c>
    </row>
    <row r="556" spans="1:11" x14ac:dyDescent="0.25">
      <c r="A556" t="s">
        <v>888</v>
      </c>
      <c r="B556">
        <v>31335</v>
      </c>
      <c r="C556" t="s">
        <v>172</v>
      </c>
      <c r="D556" s="167">
        <v>63067.93</v>
      </c>
      <c r="E556" t="s">
        <v>199</v>
      </c>
      <c r="F556" t="s">
        <v>169</v>
      </c>
      <c r="G556" t="s">
        <v>295</v>
      </c>
      <c r="H556" s="168">
        <v>33174</v>
      </c>
      <c r="I556" t="s">
        <v>103</v>
      </c>
      <c r="J556" s="169">
        <v>26.92876712328767</v>
      </c>
      <c r="K556">
        <v>6</v>
      </c>
    </row>
    <row r="557" spans="1:11" x14ac:dyDescent="0.25">
      <c r="A557" t="s">
        <v>889</v>
      </c>
      <c r="B557">
        <v>90341</v>
      </c>
      <c r="C557" t="s">
        <v>172</v>
      </c>
      <c r="D557" s="167">
        <v>93945</v>
      </c>
      <c r="E557" t="s">
        <v>168</v>
      </c>
      <c r="F557" t="s">
        <v>169</v>
      </c>
      <c r="G557" t="s">
        <v>384</v>
      </c>
      <c r="H557" s="168">
        <v>35912</v>
      </c>
      <c r="I557" t="s">
        <v>103</v>
      </c>
      <c r="J557" s="169">
        <v>19.427397260273974</v>
      </c>
      <c r="K557">
        <v>4</v>
      </c>
    </row>
    <row r="558" spans="1:11" x14ac:dyDescent="0.25">
      <c r="A558" t="s">
        <v>890</v>
      </c>
      <c r="B558">
        <v>54785</v>
      </c>
      <c r="C558" t="s">
        <v>172</v>
      </c>
      <c r="D558" s="167">
        <v>70435</v>
      </c>
      <c r="E558" t="s">
        <v>175</v>
      </c>
      <c r="F558" t="s">
        <v>169</v>
      </c>
      <c r="G558" t="s">
        <v>183</v>
      </c>
      <c r="H558" s="168">
        <v>39231</v>
      </c>
      <c r="I558" t="s">
        <v>104</v>
      </c>
      <c r="J558" s="169">
        <v>10.334246575342465</v>
      </c>
      <c r="K558">
        <v>3</v>
      </c>
    </row>
    <row r="559" spans="1:11" x14ac:dyDescent="0.25">
      <c r="A559" t="s">
        <v>891</v>
      </c>
      <c r="B559">
        <v>55671</v>
      </c>
      <c r="C559" t="s">
        <v>172</v>
      </c>
      <c r="D559" s="167">
        <v>58455</v>
      </c>
      <c r="E559" t="s">
        <v>175</v>
      </c>
      <c r="F559" t="s">
        <v>169</v>
      </c>
      <c r="G559" t="s">
        <v>183</v>
      </c>
      <c r="H559" s="168">
        <v>41498</v>
      </c>
      <c r="I559" t="s">
        <v>103</v>
      </c>
      <c r="J559" s="169">
        <v>4.1232876712328768</v>
      </c>
      <c r="K559">
        <v>1</v>
      </c>
    </row>
    <row r="560" spans="1:11" x14ac:dyDescent="0.25">
      <c r="A560" t="s">
        <v>892</v>
      </c>
      <c r="B560">
        <v>32403</v>
      </c>
      <c r="C560" t="s">
        <v>167</v>
      </c>
      <c r="D560" s="167">
        <v>57807.08</v>
      </c>
      <c r="E560" t="s">
        <v>188</v>
      </c>
      <c r="F560" t="s">
        <v>202</v>
      </c>
      <c r="G560" t="s">
        <v>313</v>
      </c>
      <c r="H560" s="168">
        <v>34561</v>
      </c>
      <c r="I560" t="s">
        <v>107</v>
      </c>
      <c r="J560" s="169">
        <v>23.12876712328767</v>
      </c>
      <c r="K560">
        <v>5</v>
      </c>
    </row>
    <row r="561" spans="1:11" x14ac:dyDescent="0.25">
      <c r="A561" t="s">
        <v>893</v>
      </c>
      <c r="B561">
        <v>29719</v>
      </c>
      <c r="C561" t="s">
        <v>172</v>
      </c>
      <c r="D561" s="167">
        <v>106456</v>
      </c>
      <c r="E561" t="s">
        <v>185</v>
      </c>
      <c r="F561" t="s">
        <v>169</v>
      </c>
      <c r="G561" t="s">
        <v>495</v>
      </c>
      <c r="H561" s="168">
        <v>36199</v>
      </c>
      <c r="I561" t="s">
        <v>103</v>
      </c>
      <c r="J561" s="169">
        <v>18.641095890410959</v>
      </c>
      <c r="K561">
        <v>4</v>
      </c>
    </row>
    <row r="562" spans="1:11" x14ac:dyDescent="0.25">
      <c r="A562" t="s">
        <v>894</v>
      </c>
      <c r="B562">
        <v>23259</v>
      </c>
      <c r="C562" t="s">
        <v>167</v>
      </c>
      <c r="D562" s="167">
        <v>36832.639999999999</v>
      </c>
      <c r="E562" t="s">
        <v>253</v>
      </c>
      <c r="F562" t="s">
        <v>169</v>
      </c>
      <c r="G562" t="s">
        <v>895</v>
      </c>
      <c r="H562" s="168">
        <v>41192</v>
      </c>
      <c r="I562" t="s">
        <v>108</v>
      </c>
      <c r="J562" s="169">
        <v>4.9616438356164387</v>
      </c>
      <c r="K562">
        <v>1</v>
      </c>
    </row>
    <row r="563" spans="1:11" x14ac:dyDescent="0.25">
      <c r="A563" t="s">
        <v>896</v>
      </c>
      <c r="B563">
        <v>46721</v>
      </c>
      <c r="C563" t="s">
        <v>172</v>
      </c>
      <c r="D563" s="167">
        <v>56478</v>
      </c>
      <c r="E563" t="s">
        <v>175</v>
      </c>
      <c r="F563" t="s">
        <v>169</v>
      </c>
      <c r="G563" t="s">
        <v>183</v>
      </c>
      <c r="H563" s="168">
        <v>41694</v>
      </c>
      <c r="I563" t="s">
        <v>107</v>
      </c>
      <c r="J563" s="169">
        <v>3.5863013698630137</v>
      </c>
      <c r="K563">
        <v>1</v>
      </c>
    </row>
    <row r="564" spans="1:11" x14ac:dyDescent="0.25">
      <c r="A564" t="s">
        <v>897</v>
      </c>
      <c r="B564">
        <v>77281</v>
      </c>
      <c r="C564" t="s">
        <v>167</v>
      </c>
      <c r="D564" s="167">
        <v>92083.33</v>
      </c>
      <c r="E564" t="s">
        <v>175</v>
      </c>
      <c r="F564" t="s">
        <v>169</v>
      </c>
      <c r="G564" t="s">
        <v>211</v>
      </c>
      <c r="H564" s="168">
        <v>32230</v>
      </c>
      <c r="I564" t="s">
        <v>106</v>
      </c>
      <c r="J564" s="169">
        <v>29.515068493150686</v>
      </c>
      <c r="K564">
        <v>6</v>
      </c>
    </row>
    <row r="565" spans="1:11" x14ac:dyDescent="0.25">
      <c r="A565" t="s">
        <v>898</v>
      </c>
      <c r="B565">
        <v>91037</v>
      </c>
      <c r="C565" t="s">
        <v>172</v>
      </c>
      <c r="D565" s="167">
        <v>75277.02</v>
      </c>
      <c r="E565" t="s">
        <v>199</v>
      </c>
      <c r="F565" t="s">
        <v>169</v>
      </c>
      <c r="G565" t="s">
        <v>809</v>
      </c>
      <c r="H565" s="168">
        <v>29031</v>
      </c>
      <c r="I565" t="s">
        <v>103</v>
      </c>
      <c r="J565" s="169">
        <v>38.279452054794518</v>
      </c>
      <c r="K565">
        <v>8</v>
      </c>
    </row>
    <row r="566" spans="1:11" x14ac:dyDescent="0.25">
      <c r="A566" t="s">
        <v>899</v>
      </c>
      <c r="B566">
        <v>7678</v>
      </c>
      <c r="C566" t="s">
        <v>167</v>
      </c>
      <c r="D566" s="167">
        <v>97912</v>
      </c>
      <c r="E566" t="s">
        <v>308</v>
      </c>
      <c r="F566" t="s">
        <v>169</v>
      </c>
      <c r="G566" t="s">
        <v>406</v>
      </c>
      <c r="H566" s="168">
        <v>37138</v>
      </c>
      <c r="I566" t="s">
        <v>105</v>
      </c>
      <c r="J566" s="169">
        <v>16.068493150684933</v>
      </c>
      <c r="K566">
        <v>4</v>
      </c>
    </row>
    <row r="567" spans="1:11" x14ac:dyDescent="0.25">
      <c r="A567" t="s">
        <v>900</v>
      </c>
      <c r="B567">
        <v>44982</v>
      </c>
      <c r="C567" t="s">
        <v>172</v>
      </c>
      <c r="D567" s="167">
        <v>104388.98</v>
      </c>
      <c r="E567" t="s">
        <v>185</v>
      </c>
      <c r="F567" t="s">
        <v>169</v>
      </c>
      <c r="G567" t="s">
        <v>416</v>
      </c>
      <c r="H567" s="168">
        <v>32202</v>
      </c>
      <c r="I567" t="s">
        <v>103</v>
      </c>
      <c r="J567" s="169">
        <v>29.591780821917808</v>
      </c>
      <c r="K567">
        <v>6</v>
      </c>
    </row>
    <row r="568" spans="1:11" x14ac:dyDescent="0.25">
      <c r="A568" t="s">
        <v>901</v>
      </c>
      <c r="B568">
        <v>77845</v>
      </c>
      <c r="C568" t="s">
        <v>172</v>
      </c>
      <c r="D568" s="167">
        <v>119986.28</v>
      </c>
      <c r="E568" t="s">
        <v>268</v>
      </c>
      <c r="F568" t="s">
        <v>169</v>
      </c>
      <c r="G568" t="s">
        <v>275</v>
      </c>
      <c r="H568" s="168">
        <v>37144</v>
      </c>
      <c r="I568" t="s">
        <v>104</v>
      </c>
      <c r="J568" s="169">
        <v>16.052054794520547</v>
      </c>
      <c r="K568">
        <v>4</v>
      </c>
    </row>
    <row r="569" spans="1:11" x14ac:dyDescent="0.25">
      <c r="A569" t="s">
        <v>902</v>
      </c>
      <c r="B569">
        <v>27645</v>
      </c>
      <c r="C569" t="s">
        <v>172</v>
      </c>
      <c r="D569" s="167">
        <v>62903</v>
      </c>
      <c r="E569" t="s">
        <v>168</v>
      </c>
      <c r="F569" t="s">
        <v>169</v>
      </c>
      <c r="G569" t="s">
        <v>265</v>
      </c>
      <c r="H569" s="168">
        <v>39286</v>
      </c>
      <c r="I569" t="s">
        <v>104</v>
      </c>
      <c r="J569" s="169">
        <v>10.183561643835617</v>
      </c>
      <c r="K569">
        <v>3</v>
      </c>
    </row>
    <row r="570" spans="1:11" x14ac:dyDescent="0.25">
      <c r="A570" t="s">
        <v>903</v>
      </c>
      <c r="B570">
        <v>62347</v>
      </c>
      <c r="C570" t="s">
        <v>172</v>
      </c>
      <c r="D570" s="167">
        <v>43850.22</v>
      </c>
      <c r="E570" t="s">
        <v>175</v>
      </c>
      <c r="F570" t="s">
        <v>169</v>
      </c>
      <c r="G570" t="s">
        <v>904</v>
      </c>
      <c r="H570" s="168">
        <v>41302</v>
      </c>
      <c r="I570" t="s">
        <v>104</v>
      </c>
      <c r="J570" s="169">
        <v>4.6602739726027398</v>
      </c>
      <c r="K570">
        <v>1</v>
      </c>
    </row>
    <row r="571" spans="1:11" x14ac:dyDescent="0.25">
      <c r="A571" t="s">
        <v>905</v>
      </c>
      <c r="B571">
        <v>61408</v>
      </c>
      <c r="C571" t="s">
        <v>172</v>
      </c>
      <c r="D571" s="167">
        <v>97278.96</v>
      </c>
      <c r="E571" t="s">
        <v>168</v>
      </c>
      <c r="F571" t="s">
        <v>169</v>
      </c>
      <c r="G571" t="s">
        <v>906</v>
      </c>
      <c r="H571" s="168">
        <v>36774</v>
      </c>
      <c r="I571" t="s">
        <v>106</v>
      </c>
      <c r="J571" s="169">
        <v>17.065753424657533</v>
      </c>
      <c r="K571">
        <v>4</v>
      </c>
    </row>
    <row r="572" spans="1:11" x14ac:dyDescent="0.25">
      <c r="A572" t="s">
        <v>907</v>
      </c>
      <c r="B572">
        <v>94264</v>
      </c>
      <c r="C572" t="s">
        <v>167</v>
      </c>
      <c r="D572" s="167">
        <v>107128.71</v>
      </c>
      <c r="E572" t="s">
        <v>175</v>
      </c>
      <c r="F572" t="s">
        <v>169</v>
      </c>
      <c r="G572" t="s">
        <v>586</v>
      </c>
      <c r="H572" s="168">
        <v>32398</v>
      </c>
      <c r="I572" t="s">
        <v>104</v>
      </c>
      <c r="J572" s="169">
        <v>29.054794520547944</v>
      </c>
      <c r="K572">
        <v>6</v>
      </c>
    </row>
    <row r="573" spans="1:11" x14ac:dyDescent="0.25">
      <c r="A573" t="s">
        <v>908</v>
      </c>
      <c r="B573">
        <v>99428</v>
      </c>
      <c r="C573" t="s">
        <v>172</v>
      </c>
      <c r="D573" s="167">
        <v>36180</v>
      </c>
      <c r="E573" t="s">
        <v>188</v>
      </c>
      <c r="F573" t="s">
        <v>169</v>
      </c>
      <c r="G573" t="s">
        <v>344</v>
      </c>
      <c r="H573" s="168">
        <v>42590</v>
      </c>
      <c r="I573" t="s">
        <v>107</v>
      </c>
      <c r="J573" s="169">
        <v>1.1315068493150684</v>
      </c>
      <c r="K573">
        <v>1</v>
      </c>
    </row>
    <row r="574" spans="1:11" x14ac:dyDescent="0.25">
      <c r="A574" t="s">
        <v>909</v>
      </c>
      <c r="B574">
        <v>19631</v>
      </c>
      <c r="C574" t="s">
        <v>167</v>
      </c>
      <c r="D574" s="167">
        <v>79522.62</v>
      </c>
      <c r="E574" t="s">
        <v>188</v>
      </c>
      <c r="F574" t="s">
        <v>169</v>
      </c>
      <c r="G574" t="s">
        <v>468</v>
      </c>
      <c r="H574" s="168">
        <v>35589</v>
      </c>
      <c r="I574" t="s">
        <v>106</v>
      </c>
      <c r="J574" s="169">
        <v>20.312328767123287</v>
      </c>
      <c r="K574">
        <v>5</v>
      </c>
    </row>
    <row r="575" spans="1:11" x14ac:dyDescent="0.25">
      <c r="A575" t="s">
        <v>910</v>
      </c>
      <c r="B575">
        <v>25096</v>
      </c>
      <c r="C575" t="s">
        <v>172</v>
      </c>
      <c r="D575" s="167">
        <v>128560.48</v>
      </c>
      <c r="E575" t="s">
        <v>168</v>
      </c>
      <c r="F575" t="s">
        <v>169</v>
      </c>
      <c r="G575" t="s">
        <v>911</v>
      </c>
      <c r="H575" s="168">
        <v>30872</v>
      </c>
      <c r="I575" t="s">
        <v>104</v>
      </c>
      <c r="J575" s="169">
        <v>33.235616438356168</v>
      </c>
      <c r="K575">
        <v>7</v>
      </c>
    </row>
    <row r="576" spans="1:11" x14ac:dyDescent="0.25">
      <c r="A576" t="s">
        <v>912</v>
      </c>
      <c r="B576">
        <v>91884</v>
      </c>
      <c r="C576" t="s">
        <v>167</v>
      </c>
      <c r="D576" s="167">
        <v>94427.09</v>
      </c>
      <c r="E576" t="s">
        <v>188</v>
      </c>
      <c r="F576" t="s">
        <v>169</v>
      </c>
      <c r="G576" t="s">
        <v>214</v>
      </c>
      <c r="H576" s="168">
        <v>30999</v>
      </c>
      <c r="I576" t="s">
        <v>105</v>
      </c>
      <c r="J576" s="169">
        <v>32.887671232876713</v>
      </c>
      <c r="K576">
        <v>7</v>
      </c>
    </row>
    <row r="577" spans="1:11" x14ac:dyDescent="0.25">
      <c r="A577" t="s">
        <v>913</v>
      </c>
      <c r="B577">
        <v>88230</v>
      </c>
      <c r="C577" t="s">
        <v>172</v>
      </c>
      <c r="D577" s="167">
        <v>83214</v>
      </c>
      <c r="E577" t="s">
        <v>196</v>
      </c>
      <c r="F577" t="s">
        <v>169</v>
      </c>
      <c r="G577" t="s">
        <v>914</v>
      </c>
      <c r="H577" s="168">
        <v>42255</v>
      </c>
      <c r="I577" t="s">
        <v>108</v>
      </c>
      <c r="J577" s="169">
        <v>2.0493150684931507</v>
      </c>
      <c r="K577">
        <v>1</v>
      </c>
    </row>
    <row r="578" spans="1:11" x14ac:dyDescent="0.25">
      <c r="A578" t="s">
        <v>915</v>
      </c>
      <c r="B578">
        <v>23940</v>
      </c>
      <c r="C578" t="s">
        <v>167</v>
      </c>
      <c r="D578" s="167">
        <v>89620</v>
      </c>
      <c r="E578" t="s">
        <v>175</v>
      </c>
      <c r="F578" t="s">
        <v>169</v>
      </c>
      <c r="G578" t="s">
        <v>183</v>
      </c>
      <c r="H578" s="168">
        <v>36724</v>
      </c>
      <c r="I578" t="s">
        <v>103</v>
      </c>
      <c r="J578" s="169">
        <v>17.202739726027396</v>
      </c>
      <c r="K578">
        <v>4</v>
      </c>
    </row>
    <row r="579" spans="1:11" x14ac:dyDescent="0.25">
      <c r="A579" t="s">
        <v>916</v>
      </c>
      <c r="B579">
        <v>71222</v>
      </c>
      <c r="C579" t="s">
        <v>172</v>
      </c>
      <c r="D579" s="167">
        <v>42053.42</v>
      </c>
      <c r="E579" t="s">
        <v>199</v>
      </c>
      <c r="F579" t="s">
        <v>169</v>
      </c>
      <c r="G579" t="s">
        <v>220</v>
      </c>
      <c r="H579" s="168">
        <v>41995</v>
      </c>
      <c r="I579" t="s">
        <v>106</v>
      </c>
      <c r="J579" s="169">
        <v>2.7616438356164386</v>
      </c>
      <c r="K579">
        <v>1</v>
      </c>
    </row>
    <row r="580" spans="1:11" x14ac:dyDescent="0.25">
      <c r="A580" t="s">
        <v>917</v>
      </c>
      <c r="B580">
        <v>79366</v>
      </c>
      <c r="C580" t="s">
        <v>172</v>
      </c>
      <c r="D580" s="167">
        <v>92756.7</v>
      </c>
      <c r="E580" t="s">
        <v>175</v>
      </c>
      <c r="F580" t="s">
        <v>169</v>
      </c>
      <c r="G580" t="s">
        <v>183</v>
      </c>
      <c r="H580" s="168">
        <v>34498</v>
      </c>
      <c r="I580" t="s">
        <v>104</v>
      </c>
      <c r="J580" s="169">
        <v>23.301369863013697</v>
      </c>
      <c r="K580">
        <v>5</v>
      </c>
    </row>
    <row r="581" spans="1:11" x14ac:dyDescent="0.25">
      <c r="A581" t="s">
        <v>918</v>
      </c>
      <c r="B581">
        <v>56096</v>
      </c>
      <c r="C581" t="s">
        <v>172</v>
      </c>
      <c r="D581" s="167">
        <v>83658</v>
      </c>
      <c r="E581" t="s">
        <v>175</v>
      </c>
      <c r="F581" t="s">
        <v>169</v>
      </c>
      <c r="G581" t="s">
        <v>183</v>
      </c>
      <c r="H581" s="168">
        <v>37823</v>
      </c>
      <c r="I581" t="s">
        <v>103</v>
      </c>
      <c r="J581" s="169">
        <v>14.191780821917808</v>
      </c>
      <c r="K581">
        <v>3</v>
      </c>
    </row>
    <row r="582" spans="1:11" x14ac:dyDescent="0.25">
      <c r="A582" t="s">
        <v>919</v>
      </c>
      <c r="B582">
        <v>71299</v>
      </c>
      <c r="C582" t="s">
        <v>167</v>
      </c>
      <c r="D582" s="167">
        <v>19542.54</v>
      </c>
      <c r="E582" t="s">
        <v>216</v>
      </c>
      <c r="F582" t="s">
        <v>202</v>
      </c>
      <c r="G582" t="s">
        <v>217</v>
      </c>
      <c r="H582" s="168">
        <v>41030</v>
      </c>
      <c r="I582" t="s">
        <v>107</v>
      </c>
      <c r="J582" s="169">
        <v>5.4054794520547942</v>
      </c>
      <c r="K582">
        <v>2</v>
      </c>
    </row>
    <row r="583" spans="1:11" x14ac:dyDescent="0.25">
      <c r="A583" t="s">
        <v>920</v>
      </c>
      <c r="B583">
        <v>48608</v>
      </c>
      <c r="C583" t="s">
        <v>172</v>
      </c>
      <c r="D583" s="167">
        <v>124175</v>
      </c>
      <c r="E583" t="s">
        <v>185</v>
      </c>
      <c r="F583" t="s">
        <v>169</v>
      </c>
      <c r="G583" t="s">
        <v>921</v>
      </c>
      <c r="H583" s="168">
        <v>37235</v>
      </c>
      <c r="I583" t="s">
        <v>103</v>
      </c>
      <c r="J583" s="169">
        <v>15.802739726027397</v>
      </c>
      <c r="K583">
        <v>4</v>
      </c>
    </row>
    <row r="584" spans="1:11" x14ac:dyDescent="0.25">
      <c r="A584" t="s">
        <v>922</v>
      </c>
      <c r="B584">
        <v>51191</v>
      </c>
      <c r="C584" t="s">
        <v>172</v>
      </c>
      <c r="D584" s="167">
        <v>99597</v>
      </c>
      <c r="E584" t="s">
        <v>185</v>
      </c>
      <c r="F584" t="s">
        <v>169</v>
      </c>
      <c r="G584" t="s">
        <v>416</v>
      </c>
      <c r="H584" s="168">
        <v>37138</v>
      </c>
      <c r="I584" t="s">
        <v>106</v>
      </c>
      <c r="J584" s="169">
        <v>16.068493150684933</v>
      </c>
      <c r="K584">
        <v>4</v>
      </c>
    </row>
    <row r="585" spans="1:11" x14ac:dyDescent="0.25">
      <c r="A585" t="s">
        <v>923</v>
      </c>
      <c r="B585">
        <v>89636</v>
      </c>
      <c r="C585" t="s">
        <v>167</v>
      </c>
      <c r="D585" s="167">
        <v>84974</v>
      </c>
      <c r="E585" t="s">
        <v>168</v>
      </c>
      <c r="F585" t="s">
        <v>169</v>
      </c>
      <c r="G585" t="s">
        <v>189</v>
      </c>
      <c r="H585" s="168">
        <v>35975</v>
      </c>
      <c r="I585" t="s">
        <v>105</v>
      </c>
      <c r="J585" s="169">
        <v>19.254794520547946</v>
      </c>
      <c r="K585">
        <v>4</v>
      </c>
    </row>
    <row r="586" spans="1:11" x14ac:dyDescent="0.25">
      <c r="A586" t="s">
        <v>924</v>
      </c>
      <c r="B586">
        <v>57748</v>
      </c>
      <c r="C586" t="s">
        <v>167</v>
      </c>
      <c r="D586" s="167">
        <v>51969</v>
      </c>
      <c r="E586" t="s">
        <v>175</v>
      </c>
      <c r="F586" t="s">
        <v>169</v>
      </c>
      <c r="G586" t="s">
        <v>183</v>
      </c>
      <c r="H586" s="168">
        <v>42156</v>
      </c>
      <c r="I586" t="s">
        <v>107</v>
      </c>
      <c r="J586" s="169">
        <v>2.3205479452054796</v>
      </c>
      <c r="K586">
        <v>1</v>
      </c>
    </row>
    <row r="587" spans="1:11" x14ac:dyDescent="0.25">
      <c r="A587" t="s">
        <v>925</v>
      </c>
      <c r="B587">
        <v>81911</v>
      </c>
      <c r="C587" t="s">
        <v>167</v>
      </c>
      <c r="D587" s="167">
        <v>93396</v>
      </c>
      <c r="E587" t="s">
        <v>199</v>
      </c>
      <c r="F587" t="s">
        <v>169</v>
      </c>
      <c r="G587" t="s">
        <v>261</v>
      </c>
      <c r="H587" s="168">
        <v>41148</v>
      </c>
      <c r="I587" t="s">
        <v>103</v>
      </c>
      <c r="J587" s="169">
        <v>5.0821917808219181</v>
      </c>
      <c r="K587">
        <v>2</v>
      </c>
    </row>
    <row r="588" spans="1:11" x14ac:dyDescent="0.25">
      <c r="A588" t="s">
        <v>926</v>
      </c>
      <c r="B588">
        <v>83851</v>
      </c>
      <c r="C588" t="s">
        <v>167</v>
      </c>
      <c r="D588" s="167">
        <v>156461.43</v>
      </c>
      <c r="E588" t="s">
        <v>616</v>
      </c>
      <c r="F588" t="s">
        <v>169</v>
      </c>
      <c r="G588" t="s">
        <v>231</v>
      </c>
      <c r="H588" s="168">
        <v>36129</v>
      </c>
      <c r="I588" t="s">
        <v>103</v>
      </c>
      <c r="J588" s="169">
        <v>18.832876712328765</v>
      </c>
      <c r="K588">
        <v>4</v>
      </c>
    </row>
    <row r="589" spans="1:11" x14ac:dyDescent="0.25">
      <c r="A589" t="s">
        <v>927</v>
      </c>
      <c r="B589">
        <v>36195</v>
      </c>
      <c r="C589" t="s">
        <v>172</v>
      </c>
      <c r="D589" s="167">
        <v>62903</v>
      </c>
      <c r="E589" t="s">
        <v>168</v>
      </c>
      <c r="F589" t="s">
        <v>169</v>
      </c>
      <c r="G589" t="s">
        <v>265</v>
      </c>
      <c r="H589" s="168">
        <v>39720</v>
      </c>
      <c r="I589" t="s">
        <v>105</v>
      </c>
      <c r="J589" s="169">
        <v>8.9945205479452053</v>
      </c>
      <c r="K589">
        <v>2</v>
      </c>
    </row>
    <row r="590" spans="1:11" x14ac:dyDescent="0.25">
      <c r="A590" t="s">
        <v>928</v>
      </c>
      <c r="B590">
        <v>5871</v>
      </c>
      <c r="C590" t="s">
        <v>167</v>
      </c>
      <c r="D590" s="167">
        <v>34531.25</v>
      </c>
      <c r="E590" t="s">
        <v>188</v>
      </c>
      <c r="F590" t="s">
        <v>202</v>
      </c>
      <c r="G590" t="s">
        <v>560</v>
      </c>
      <c r="H590" s="168">
        <v>40588</v>
      </c>
      <c r="I590" t="s">
        <v>107</v>
      </c>
      <c r="J590" s="169">
        <v>6.6164383561643838</v>
      </c>
      <c r="K590">
        <v>2</v>
      </c>
    </row>
    <row r="591" spans="1:11" x14ac:dyDescent="0.25">
      <c r="A591" t="s">
        <v>929</v>
      </c>
      <c r="B591">
        <v>48262</v>
      </c>
      <c r="C591" t="s">
        <v>172</v>
      </c>
      <c r="D591" s="167">
        <v>50910</v>
      </c>
      <c r="E591" t="s">
        <v>191</v>
      </c>
      <c r="F591" t="s">
        <v>169</v>
      </c>
      <c r="G591" t="s">
        <v>354</v>
      </c>
      <c r="H591" s="168">
        <v>41904</v>
      </c>
      <c r="I591" t="s">
        <v>106</v>
      </c>
      <c r="J591" s="169">
        <v>3.010958904109589</v>
      </c>
      <c r="K591">
        <v>1</v>
      </c>
    </row>
    <row r="592" spans="1:11" x14ac:dyDescent="0.25">
      <c r="A592" t="s">
        <v>930</v>
      </c>
      <c r="B592">
        <v>99728</v>
      </c>
      <c r="C592" t="s">
        <v>172</v>
      </c>
      <c r="D592" s="167">
        <v>73801</v>
      </c>
      <c r="E592" t="s">
        <v>196</v>
      </c>
      <c r="F592" t="s">
        <v>169</v>
      </c>
      <c r="G592" t="s">
        <v>228</v>
      </c>
      <c r="H592" s="168">
        <v>37508</v>
      </c>
      <c r="I592" t="s">
        <v>107</v>
      </c>
      <c r="J592" s="169">
        <v>15.054794520547945</v>
      </c>
      <c r="K592">
        <v>4</v>
      </c>
    </row>
    <row r="593" spans="1:11" x14ac:dyDescent="0.25">
      <c r="A593" t="s">
        <v>931</v>
      </c>
      <c r="B593">
        <v>59223</v>
      </c>
      <c r="C593" t="s">
        <v>167</v>
      </c>
      <c r="D593" s="167">
        <v>155403.04999999999</v>
      </c>
      <c r="E593" t="s">
        <v>168</v>
      </c>
      <c r="F593" t="s">
        <v>169</v>
      </c>
      <c r="G593" t="s">
        <v>231</v>
      </c>
      <c r="H593" s="168">
        <v>38460</v>
      </c>
      <c r="I593" t="s">
        <v>103</v>
      </c>
      <c r="J593" s="169">
        <v>12.446575342465753</v>
      </c>
      <c r="K593">
        <v>3</v>
      </c>
    </row>
    <row r="594" spans="1:11" x14ac:dyDescent="0.25">
      <c r="A594" t="s">
        <v>932</v>
      </c>
      <c r="B594">
        <v>37703</v>
      </c>
      <c r="C594" t="s">
        <v>167</v>
      </c>
      <c r="D594" s="167">
        <v>93396</v>
      </c>
      <c r="E594" t="s">
        <v>191</v>
      </c>
      <c r="F594" t="s">
        <v>169</v>
      </c>
      <c r="G594" t="s">
        <v>610</v>
      </c>
      <c r="H594" s="168">
        <v>35541</v>
      </c>
      <c r="I594" t="s">
        <v>106</v>
      </c>
      <c r="J594" s="169">
        <v>20.443835616438356</v>
      </c>
      <c r="K594">
        <v>5</v>
      </c>
    </row>
    <row r="595" spans="1:11" x14ac:dyDescent="0.25">
      <c r="A595" t="s">
        <v>933</v>
      </c>
      <c r="B595">
        <v>46112</v>
      </c>
      <c r="C595" t="s">
        <v>172</v>
      </c>
      <c r="D595" s="167">
        <v>96486.29</v>
      </c>
      <c r="E595" t="s">
        <v>191</v>
      </c>
      <c r="F595" t="s">
        <v>169</v>
      </c>
      <c r="G595" t="s">
        <v>610</v>
      </c>
      <c r="H595" s="168">
        <v>39454</v>
      </c>
      <c r="I595" t="s">
        <v>106</v>
      </c>
      <c r="J595" s="169">
        <v>9.7232876712328764</v>
      </c>
      <c r="K595">
        <v>2</v>
      </c>
    </row>
    <row r="596" spans="1:11" x14ac:dyDescent="0.25">
      <c r="A596" t="s">
        <v>934</v>
      </c>
      <c r="B596">
        <v>66888</v>
      </c>
      <c r="C596" t="s">
        <v>167</v>
      </c>
      <c r="D596" s="167">
        <v>69222.179999999993</v>
      </c>
      <c r="E596" t="s">
        <v>180</v>
      </c>
      <c r="F596" t="s">
        <v>169</v>
      </c>
      <c r="G596" t="s">
        <v>170</v>
      </c>
      <c r="H596" s="168">
        <v>32433</v>
      </c>
      <c r="I596" t="s">
        <v>108</v>
      </c>
      <c r="J596" s="169">
        <v>28.958904109589042</v>
      </c>
      <c r="K596">
        <v>6</v>
      </c>
    </row>
    <row r="597" spans="1:11" x14ac:dyDescent="0.25">
      <c r="A597" t="s">
        <v>935</v>
      </c>
      <c r="B597">
        <v>46189</v>
      </c>
      <c r="C597" t="s">
        <v>172</v>
      </c>
      <c r="D597" s="167">
        <v>33395.15</v>
      </c>
      <c r="E597" t="s">
        <v>199</v>
      </c>
      <c r="F597" t="s">
        <v>169</v>
      </c>
      <c r="G597" t="s">
        <v>295</v>
      </c>
      <c r="H597" s="168">
        <v>42492</v>
      </c>
      <c r="I597" t="s">
        <v>106</v>
      </c>
      <c r="J597" s="169">
        <v>1.4</v>
      </c>
      <c r="K597">
        <v>1</v>
      </c>
    </row>
    <row r="598" spans="1:11" x14ac:dyDescent="0.25">
      <c r="A598" t="s">
        <v>936</v>
      </c>
      <c r="B598">
        <v>1570</v>
      </c>
      <c r="C598" t="s">
        <v>167</v>
      </c>
      <c r="D598" s="167">
        <v>39257.31</v>
      </c>
      <c r="E598" t="s">
        <v>199</v>
      </c>
      <c r="F598" t="s">
        <v>169</v>
      </c>
      <c r="G598" t="s">
        <v>200</v>
      </c>
      <c r="H598" s="168">
        <v>42422</v>
      </c>
      <c r="I598" t="s">
        <v>103</v>
      </c>
      <c r="J598" s="169">
        <v>1.5917808219178082</v>
      </c>
      <c r="K598">
        <v>1</v>
      </c>
    </row>
    <row r="599" spans="1:11" x14ac:dyDescent="0.25">
      <c r="A599" t="s">
        <v>937</v>
      </c>
      <c r="B599">
        <v>31614</v>
      </c>
      <c r="C599" t="s">
        <v>172</v>
      </c>
      <c r="D599" s="167">
        <v>69790</v>
      </c>
      <c r="E599" t="s">
        <v>191</v>
      </c>
      <c r="F599" t="s">
        <v>169</v>
      </c>
      <c r="G599" t="s">
        <v>486</v>
      </c>
      <c r="H599" s="168">
        <v>39160</v>
      </c>
      <c r="I599" t="s">
        <v>107</v>
      </c>
      <c r="J599" s="169">
        <v>10.528767123287672</v>
      </c>
      <c r="K599">
        <v>3</v>
      </c>
    </row>
    <row r="600" spans="1:11" x14ac:dyDescent="0.25">
      <c r="A600" t="s">
        <v>938</v>
      </c>
      <c r="B600">
        <v>23242</v>
      </c>
      <c r="C600" t="s">
        <v>167</v>
      </c>
      <c r="D600" s="167">
        <v>84974</v>
      </c>
      <c r="E600" t="s">
        <v>325</v>
      </c>
      <c r="F600" t="s">
        <v>169</v>
      </c>
      <c r="G600" t="s">
        <v>189</v>
      </c>
      <c r="H600" s="168">
        <v>39006</v>
      </c>
      <c r="I600" t="s">
        <v>103</v>
      </c>
      <c r="J600" s="169">
        <v>10.950684931506849</v>
      </c>
      <c r="K600">
        <v>3</v>
      </c>
    </row>
    <row r="601" spans="1:11" x14ac:dyDescent="0.25">
      <c r="A601" t="s">
        <v>939</v>
      </c>
      <c r="B601">
        <v>33756</v>
      </c>
      <c r="C601" t="s">
        <v>172</v>
      </c>
      <c r="D601" s="167">
        <v>61035.5</v>
      </c>
      <c r="E601" t="s">
        <v>196</v>
      </c>
      <c r="F601" t="s">
        <v>169</v>
      </c>
      <c r="G601" t="s">
        <v>228</v>
      </c>
      <c r="H601" s="168">
        <v>39497</v>
      </c>
      <c r="I601" t="s">
        <v>107</v>
      </c>
      <c r="J601" s="169">
        <v>9.6054794520547944</v>
      </c>
      <c r="K601">
        <v>2</v>
      </c>
    </row>
    <row r="602" spans="1:11" x14ac:dyDescent="0.25">
      <c r="A602" t="s">
        <v>940</v>
      </c>
      <c r="B602">
        <v>95328</v>
      </c>
      <c r="C602" t="s">
        <v>172</v>
      </c>
      <c r="D602" s="167">
        <v>118400</v>
      </c>
      <c r="E602" t="s">
        <v>213</v>
      </c>
      <c r="F602" t="s">
        <v>169</v>
      </c>
      <c r="G602" t="s">
        <v>214</v>
      </c>
      <c r="H602" s="168">
        <v>37708</v>
      </c>
      <c r="I602" t="s">
        <v>103</v>
      </c>
      <c r="J602" s="169">
        <v>14.506849315068493</v>
      </c>
      <c r="K602">
        <v>3</v>
      </c>
    </row>
    <row r="603" spans="1:11" x14ac:dyDescent="0.25">
      <c r="A603" t="s">
        <v>941</v>
      </c>
      <c r="B603">
        <v>46147</v>
      </c>
      <c r="C603" t="s">
        <v>172</v>
      </c>
      <c r="D603" s="167">
        <v>132884.54999999999</v>
      </c>
      <c r="E603" t="s">
        <v>188</v>
      </c>
      <c r="F603" t="s">
        <v>169</v>
      </c>
      <c r="G603" t="s">
        <v>231</v>
      </c>
      <c r="H603" s="168">
        <v>39497</v>
      </c>
      <c r="I603" t="s">
        <v>103</v>
      </c>
      <c r="J603" s="169">
        <v>9.6054794520547944</v>
      </c>
      <c r="K603">
        <v>2</v>
      </c>
    </row>
    <row r="604" spans="1:11" x14ac:dyDescent="0.25">
      <c r="A604" t="s">
        <v>942</v>
      </c>
      <c r="B604">
        <v>20317</v>
      </c>
      <c r="C604" t="s">
        <v>167</v>
      </c>
      <c r="D604" s="167">
        <v>51574.16</v>
      </c>
      <c r="E604" t="s">
        <v>188</v>
      </c>
      <c r="F604" t="s">
        <v>202</v>
      </c>
      <c r="G604" t="s">
        <v>313</v>
      </c>
      <c r="H604" s="168">
        <v>36437</v>
      </c>
      <c r="I604" t="s">
        <v>107</v>
      </c>
      <c r="J604" s="169">
        <v>17.989041095890411</v>
      </c>
      <c r="K604">
        <v>4</v>
      </c>
    </row>
    <row r="605" spans="1:11" x14ac:dyDescent="0.25">
      <c r="A605" t="s">
        <v>943</v>
      </c>
      <c r="B605">
        <v>22507</v>
      </c>
      <c r="C605" t="s">
        <v>172</v>
      </c>
      <c r="D605" s="167">
        <v>47821.87</v>
      </c>
      <c r="E605" t="s">
        <v>168</v>
      </c>
      <c r="F605" t="s">
        <v>169</v>
      </c>
      <c r="G605" t="s">
        <v>207</v>
      </c>
      <c r="H605" s="168">
        <v>39272</v>
      </c>
      <c r="I605" t="s">
        <v>107</v>
      </c>
      <c r="J605" s="169">
        <v>10.221917808219178</v>
      </c>
      <c r="K605">
        <v>3</v>
      </c>
    </row>
    <row r="606" spans="1:11" x14ac:dyDescent="0.25">
      <c r="A606" t="s">
        <v>944</v>
      </c>
      <c r="B606">
        <v>86777</v>
      </c>
      <c r="C606" t="s">
        <v>167</v>
      </c>
      <c r="D606" s="167">
        <v>19541.53</v>
      </c>
      <c r="E606" t="s">
        <v>216</v>
      </c>
      <c r="F606" t="s">
        <v>202</v>
      </c>
      <c r="G606" t="s">
        <v>217</v>
      </c>
      <c r="H606" s="168">
        <v>39220</v>
      </c>
      <c r="I606" t="s">
        <v>103</v>
      </c>
      <c r="J606" s="169">
        <v>10.364383561643836</v>
      </c>
      <c r="K606">
        <v>3</v>
      </c>
    </row>
    <row r="607" spans="1:11" x14ac:dyDescent="0.25">
      <c r="A607" t="s">
        <v>945</v>
      </c>
      <c r="B607">
        <v>92363</v>
      </c>
      <c r="C607" t="s">
        <v>167</v>
      </c>
      <c r="D607" s="167">
        <v>60201.440000000002</v>
      </c>
      <c r="E607" t="s">
        <v>188</v>
      </c>
      <c r="F607" t="s">
        <v>169</v>
      </c>
      <c r="G607" t="s">
        <v>344</v>
      </c>
      <c r="H607" s="168">
        <v>34239</v>
      </c>
      <c r="I607" t="s">
        <v>104</v>
      </c>
      <c r="J607" s="169">
        <v>24.010958904109589</v>
      </c>
      <c r="K607">
        <v>5</v>
      </c>
    </row>
    <row r="608" spans="1:11" x14ac:dyDescent="0.25">
      <c r="A608" t="s">
        <v>946</v>
      </c>
      <c r="B608">
        <v>61457</v>
      </c>
      <c r="C608" t="s">
        <v>167</v>
      </c>
      <c r="D608" s="167">
        <v>35435.11</v>
      </c>
      <c r="E608" t="s">
        <v>216</v>
      </c>
      <c r="F608" t="s">
        <v>202</v>
      </c>
      <c r="G608" t="s">
        <v>422</v>
      </c>
      <c r="H608" s="168">
        <v>35807</v>
      </c>
      <c r="I608" t="s">
        <v>103</v>
      </c>
      <c r="J608" s="169">
        <v>19.715068493150685</v>
      </c>
      <c r="K608">
        <v>4</v>
      </c>
    </row>
    <row r="609" spans="1:11" x14ac:dyDescent="0.25">
      <c r="A609" t="s">
        <v>947</v>
      </c>
      <c r="B609">
        <v>81281</v>
      </c>
      <c r="C609" t="s">
        <v>167</v>
      </c>
      <c r="D609" s="167">
        <v>28772.04</v>
      </c>
      <c r="E609" t="s">
        <v>233</v>
      </c>
      <c r="F609" t="s">
        <v>202</v>
      </c>
      <c r="G609" t="s">
        <v>234</v>
      </c>
      <c r="H609" s="168">
        <v>41455</v>
      </c>
      <c r="I609" t="s">
        <v>105</v>
      </c>
      <c r="J609" s="169">
        <v>4.2410958904109588</v>
      </c>
      <c r="K609">
        <v>1</v>
      </c>
    </row>
    <row r="610" spans="1:11" x14ac:dyDescent="0.25">
      <c r="A610" t="s">
        <v>948</v>
      </c>
      <c r="B610">
        <v>42302</v>
      </c>
      <c r="C610" t="s">
        <v>167</v>
      </c>
      <c r="D610" s="167">
        <v>46972.959999999999</v>
      </c>
      <c r="E610" t="s">
        <v>230</v>
      </c>
      <c r="F610" t="s">
        <v>169</v>
      </c>
      <c r="G610" t="s">
        <v>357</v>
      </c>
      <c r="H610" s="168">
        <v>39776</v>
      </c>
      <c r="I610" t="s">
        <v>103</v>
      </c>
      <c r="J610" s="169">
        <v>8.8410958904109584</v>
      </c>
      <c r="K610">
        <v>2</v>
      </c>
    </row>
    <row r="611" spans="1:11" x14ac:dyDescent="0.25">
      <c r="A611" t="s">
        <v>949</v>
      </c>
      <c r="B611">
        <v>15908</v>
      </c>
      <c r="C611" t="s">
        <v>167</v>
      </c>
      <c r="D611" s="167">
        <v>37838.46</v>
      </c>
      <c r="E611" t="s">
        <v>188</v>
      </c>
      <c r="F611" t="s">
        <v>202</v>
      </c>
      <c r="G611" t="s">
        <v>313</v>
      </c>
      <c r="H611" s="168">
        <v>40028</v>
      </c>
      <c r="I611" t="s">
        <v>106</v>
      </c>
      <c r="J611" s="169">
        <v>8.1506849315068486</v>
      </c>
      <c r="K611">
        <v>2</v>
      </c>
    </row>
    <row r="612" spans="1:11" x14ac:dyDescent="0.25">
      <c r="A612" t="s">
        <v>950</v>
      </c>
      <c r="B612">
        <v>15722</v>
      </c>
      <c r="C612" t="s">
        <v>167</v>
      </c>
      <c r="D612" s="167">
        <v>85700.5</v>
      </c>
      <c r="E612" t="s">
        <v>188</v>
      </c>
      <c r="F612" t="s">
        <v>169</v>
      </c>
      <c r="G612" t="s">
        <v>284</v>
      </c>
      <c r="H612" s="168">
        <v>41485</v>
      </c>
      <c r="I612" t="s">
        <v>108</v>
      </c>
      <c r="J612" s="169">
        <v>4.1589041095890407</v>
      </c>
      <c r="K612">
        <v>1</v>
      </c>
    </row>
    <row r="613" spans="1:11" x14ac:dyDescent="0.25">
      <c r="A613" t="s">
        <v>951</v>
      </c>
      <c r="B613">
        <v>81124</v>
      </c>
      <c r="C613" t="s">
        <v>172</v>
      </c>
      <c r="D613" s="167">
        <v>45049.120000000003</v>
      </c>
      <c r="E613" t="s">
        <v>199</v>
      </c>
      <c r="F613" t="s">
        <v>169</v>
      </c>
      <c r="G613" t="s">
        <v>205</v>
      </c>
      <c r="H613" s="168">
        <v>41239</v>
      </c>
      <c r="I613" t="s">
        <v>105</v>
      </c>
      <c r="J613" s="169">
        <v>4.8328767123287673</v>
      </c>
      <c r="K613">
        <v>1</v>
      </c>
    </row>
    <row r="614" spans="1:11" x14ac:dyDescent="0.25">
      <c r="A614" t="s">
        <v>952</v>
      </c>
      <c r="B614">
        <v>10817</v>
      </c>
      <c r="C614" t="s">
        <v>167</v>
      </c>
      <c r="D614" s="167">
        <v>92152.37</v>
      </c>
      <c r="E614" t="s">
        <v>175</v>
      </c>
      <c r="F614" t="s">
        <v>169</v>
      </c>
      <c r="G614" t="s">
        <v>211</v>
      </c>
      <c r="H614" s="168">
        <v>39818</v>
      </c>
      <c r="I614" t="s">
        <v>105</v>
      </c>
      <c r="J614" s="169">
        <v>8.7260273972602747</v>
      </c>
      <c r="K614">
        <v>2</v>
      </c>
    </row>
    <row r="615" spans="1:11" x14ac:dyDescent="0.25">
      <c r="A615" t="s">
        <v>953</v>
      </c>
      <c r="B615">
        <v>99136</v>
      </c>
      <c r="C615" t="s">
        <v>167</v>
      </c>
      <c r="D615" s="167">
        <v>100849.36</v>
      </c>
      <c r="E615" t="s">
        <v>188</v>
      </c>
      <c r="F615" t="s">
        <v>169</v>
      </c>
      <c r="G615" t="s">
        <v>284</v>
      </c>
      <c r="H615" s="168">
        <v>34533</v>
      </c>
      <c r="I615" t="s">
        <v>106</v>
      </c>
      <c r="J615" s="169">
        <v>23.205479452054796</v>
      </c>
      <c r="K615">
        <v>5</v>
      </c>
    </row>
    <row r="616" spans="1:11" x14ac:dyDescent="0.25">
      <c r="A616" t="s">
        <v>954</v>
      </c>
      <c r="B616">
        <v>41001</v>
      </c>
      <c r="C616" t="s">
        <v>172</v>
      </c>
      <c r="D616" s="167">
        <v>72921</v>
      </c>
      <c r="E616" t="s">
        <v>191</v>
      </c>
      <c r="F616" t="s">
        <v>169</v>
      </c>
      <c r="G616" t="s">
        <v>192</v>
      </c>
      <c r="H616" s="168">
        <v>39160</v>
      </c>
      <c r="I616" t="s">
        <v>105</v>
      </c>
      <c r="J616" s="169">
        <v>10.528767123287672</v>
      </c>
      <c r="K616">
        <v>3</v>
      </c>
    </row>
    <row r="617" spans="1:11" x14ac:dyDescent="0.25">
      <c r="A617" t="s">
        <v>955</v>
      </c>
      <c r="B617">
        <v>89864</v>
      </c>
      <c r="C617" t="s">
        <v>172</v>
      </c>
      <c r="D617" s="167">
        <v>42053.83</v>
      </c>
      <c r="E617" t="s">
        <v>233</v>
      </c>
      <c r="F617" t="s">
        <v>169</v>
      </c>
      <c r="G617" t="s">
        <v>514</v>
      </c>
      <c r="H617" s="168">
        <v>41750</v>
      </c>
      <c r="I617" t="s">
        <v>106</v>
      </c>
      <c r="J617" s="169">
        <v>3.4328767123287673</v>
      </c>
      <c r="K617">
        <v>1</v>
      </c>
    </row>
    <row r="618" spans="1:11" x14ac:dyDescent="0.25">
      <c r="A618" t="s">
        <v>956</v>
      </c>
      <c r="B618">
        <v>52923</v>
      </c>
      <c r="C618" t="s">
        <v>172</v>
      </c>
      <c r="D618" s="167">
        <v>56180.97</v>
      </c>
      <c r="E618" t="s">
        <v>199</v>
      </c>
      <c r="F618" t="s">
        <v>169</v>
      </c>
      <c r="G618" t="s">
        <v>750</v>
      </c>
      <c r="H618" s="168">
        <v>37914</v>
      </c>
      <c r="I618" t="s">
        <v>104</v>
      </c>
      <c r="J618" s="169">
        <v>13.942465753424658</v>
      </c>
      <c r="K618">
        <v>3</v>
      </c>
    </row>
    <row r="619" spans="1:11" x14ac:dyDescent="0.25">
      <c r="A619" t="s">
        <v>957</v>
      </c>
      <c r="B619">
        <v>285</v>
      </c>
      <c r="C619" t="s">
        <v>172</v>
      </c>
      <c r="D619" s="167">
        <v>96763.35</v>
      </c>
      <c r="E619" t="s">
        <v>168</v>
      </c>
      <c r="F619" t="s">
        <v>169</v>
      </c>
      <c r="G619" t="s">
        <v>384</v>
      </c>
      <c r="H619" s="168">
        <v>34960</v>
      </c>
      <c r="I619" t="s">
        <v>106</v>
      </c>
      <c r="J619" s="169">
        <v>22.035616438356165</v>
      </c>
      <c r="K619">
        <v>5</v>
      </c>
    </row>
    <row r="620" spans="1:11" x14ac:dyDescent="0.25">
      <c r="A620" t="s">
        <v>958</v>
      </c>
      <c r="B620">
        <v>85995</v>
      </c>
      <c r="C620" t="s">
        <v>167</v>
      </c>
      <c r="D620" s="167">
        <v>24978.81</v>
      </c>
      <c r="E620" t="s">
        <v>196</v>
      </c>
      <c r="F620" t="s">
        <v>202</v>
      </c>
      <c r="G620" t="s">
        <v>367</v>
      </c>
      <c r="H620" s="168">
        <v>36633</v>
      </c>
      <c r="I620" t="s">
        <v>107</v>
      </c>
      <c r="J620" s="169">
        <v>17.452054794520549</v>
      </c>
      <c r="K620">
        <v>4</v>
      </c>
    </row>
    <row r="621" spans="1:11" x14ac:dyDescent="0.25">
      <c r="A621" t="s">
        <v>959</v>
      </c>
      <c r="B621">
        <v>46665</v>
      </c>
      <c r="C621" t="s">
        <v>167</v>
      </c>
      <c r="D621" s="167">
        <v>67206</v>
      </c>
      <c r="E621" t="s">
        <v>188</v>
      </c>
      <c r="F621" t="s">
        <v>169</v>
      </c>
      <c r="G621" t="s">
        <v>357</v>
      </c>
      <c r="H621" s="168">
        <v>37221</v>
      </c>
      <c r="I621" t="s">
        <v>104</v>
      </c>
      <c r="J621" s="169">
        <v>15.841095890410958</v>
      </c>
      <c r="K621">
        <v>4</v>
      </c>
    </row>
    <row r="622" spans="1:11" x14ac:dyDescent="0.25">
      <c r="A622" t="s">
        <v>960</v>
      </c>
      <c r="B622">
        <v>67124</v>
      </c>
      <c r="C622" t="s">
        <v>172</v>
      </c>
      <c r="D622" s="167">
        <v>124054</v>
      </c>
      <c r="E622" t="s">
        <v>185</v>
      </c>
      <c r="F622" t="s">
        <v>169</v>
      </c>
      <c r="G622" t="s">
        <v>382</v>
      </c>
      <c r="H622" s="168">
        <v>36199</v>
      </c>
      <c r="I622" t="s">
        <v>103</v>
      </c>
      <c r="J622" s="169">
        <v>18.641095890410959</v>
      </c>
      <c r="K622">
        <v>4</v>
      </c>
    </row>
    <row r="623" spans="1:11" x14ac:dyDescent="0.25">
      <c r="A623" t="s">
        <v>961</v>
      </c>
      <c r="B623">
        <v>45381</v>
      </c>
      <c r="C623" t="s">
        <v>172</v>
      </c>
      <c r="D623" s="167">
        <v>81066</v>
      </c>
      <c r="E623" t="s">
        <v>233</v>
      </c>
      <c r="F623" t="s">
        <v>169</v>
      </c>
      <c r="G623" t="s">
        <v>962</v>
      </c>
      <c r="H623" s="168">
        <v>28597</v>
      </c>
      <c r="I623" t="s">
        <v>106</v>
      </c>
      <c r="J623" s="169">
        <v>39.468493150684928</v>
      </c>
      <c r="K623">
        <v>8</v>
      </c>
    </row>
    <row r="624" spans="1:11" x14ac:dyDescent="0.25">
      <c r="A624" t="s">
        <v>963</v>
      </c>
      <c r="B624">
        <v>43051</v>
      </c>
      <c r="C624" t="s">
        <v>167</v>
      </c>
      <c r="D624" s="167">
        <v>54402.73</v>
      </c>
      <c r="E624" t="s">
        <v>188</v>
      </c>
      <c r="F624" t="s">
        <v>169</v>
      </c>
      <c r="G624" t="s">
        <v>282</v>
      </c>
      <c r="H624" s="168">
        <v>40994</v>
      </c>
      <c r="I624" t="s">
        <v>108</v>
      </c>
      <c r="J624" s="169">
        <v>5.5041095890410956</v>
      </c>
      <c r="K624">
        <v>2</v>
      </c>
    </row>
    <row r="625" spans="1:11" x14ac:dyDescent="0.25">
      <c r="A625" t="s">
        <v>964</v>
      </c>
      <c r="B625">
        <v>38516</v>
      </c>
      <c r="C625" t="s">
        <v>172</v>
      </c>
      <c r="D625" s="167">
        <v>100849.36</v>
      </c>
      <c r="E625" t="s">
        <v>268</v>
      </c>
      <c r="F625" t="s">
        <v>169</v>
      </c>
      <c r="G625" t="s">
        <v>297</v>
      </c>
      <c r="H625" s="168">
        <v>29957</v>
      </c>
      <c r="I625" t="s">
        <v>106</v>
      </c>
      <c r="J625" s="169">
        <v>35.742465753424661</v>
      </c>
      <c r="K625">
        <v>8</v>
      </c>
    </row>
    <row r="626" spans="1:11" x14ac:dyDescent="0.25">
      <c r="A626" t="s">
        <v>965</v>
      </c>
      <c r="B626">
        <v>72129</v>
      </c>
      <c r="C626" t="s">
        <v>172</v>
      </c>
      <c r="D626" s="167">
        <v>45048.5</v>
      </c>
      <c r="E626" t="s">
        <v>199</v>
      </c>
      <c r="F626" t="s">
        <v>169</v>
      </c>
      <c r="G626" t="s">
        <v>205</v>
      </c>
      <c r="H626" s="168">
        <v>41148</v>
      </c>
      <c r="I626" t="s">
        <v>105</v>
      </c>
      <c r="J626" s="169">
        <v>5.0821917808219181</v>
      </c>
      <c r="K626">
        <v>2</v>
      </c>
    </row>
    <row r="627" spans="1:11" x14ac:dyDescent="0.25">
      <c r="A627" t="s">
        <v>966</v>
      </c>
      <c r="B627">
        <v>76933</v>
      </c>
      <c r="C627" t="s">
        <v>167</v>
      </c>
      <c r="D627" s="167">
        <v>84974</v>
      </c>
      <c r="E627" t="s">
        <v>185</v>
      </c>
      <c r="F627" t="s">
        <v>169</v>
      </c>
      <c r="G627" t="s">
        <v>189</v>
      </c>
      <c r="H627" s="168">
        <v>36234</v>
      </c>
      <c r="I627" t="s">
        <v>103</v>
      </c>
      <c r="J627" s="169">
        <v>18.545205479452054</v>
      </c>
      <c r="K627">
        <v>4</v>
      </c>
    </row>
    <row r="628" spans="1:11" x14ac:dyDescent="0.25">
      <c r="A628" t="s">
        <v>967</v>
      </c>
      <c r="B628">
        <v>27060</v>
      </c>
      <c r="C628" t="s">
        <v>167</v>
      </c>
      <c r="D628" s="167">
        <v>70422</v>
      </c>
      <c r="E628" t="s">
        <v>308</v>
      </c>
      <c r="F628" t="s">
        <v>169</v>
      </c>
      <c r="G628" t="s">
        <v>968</v>
      </c>
      <c r="H628" s="168">
        <v>36479</v>
      </c>
      <c r="I628" t="s">
        <v>103</v>
      </c>
      <c r="J628" s="169">
        <v>17.873972602739727</v>
      </c>
      <c r="K628">
        <v>4</v>
      </c>
    </row>
    <row r="629" spans="1:11" x14ac:dyDescent="0.25">
      <c r="A629" t="s">
        <v>969</v>
      </c>
      <c r="B629">
        <v>78699</v>
      </c>
      <c r="C629" t="s">
        <v>172</v>
      </c>
      <c r="D629" s="167">
        <v>96197.88</v>
      </c>
      <c r="E629" t="s">
        <v>268</v>
      </c>
      <c r="F629" t="s">
        <v>169</v>
      </c>
      <c r="G629" t="s">
        <v>418</v>
      </c>
      <c r="H629" s="168">
        <v>34491</v>
      </c>
      <c r="I629" t="s">
        <v>103</v>
      </c>
      <c r="J629" s="169">
        <v>23.32054794520548</v>
      </c>
      <c r="K629">
        <v>5</v>
      </c>
    </row>
    <row r="630" spans="1:11" x14ac:dyDescent="0.25">
      <c r="A630" t="s">
        <v>970</v>
      </c>
      <c r="B630">
        <v>34977</v>
      </c>
      <c r="C630" t="s">
        <v>172</v>
      </c>
      <c r="D630" s="167">
        <v>50910</v>
      </c>
      <c r="E630" t="s">
        <v>191</v>
      </c>
      <c r="F630" t="s">
        <v>169</v>
      </c>
      <c r="G630" t="s">
        <v>354</v>
      </c>
      <c r="H630" s="168">
        <v>41708</v>
      </c>
      <c r="I630" t="s">
        <v>104</v>
      </c>
      <c r="J630" s="169">
        <v>3.547945205479452</v>
      </c>
      <c r="K630">
        <v>1</v>
      </c>
    </row>
    <row r="631" spans="1:11" x14ac:dyDescent="0.25">
      <c r="A631" t="s">
        <v>971</v>
      </c>
      <c r="B631">
        <v>95071</v>
      </c>
      <c r="C631" t="s">
        <v>167</v>
      </c>
      <c r="D631" s="167">
        <v>15834.05</v>
      </c>
      <c r="E631" t="s">
        <v>216</v>
      </c>
      <c r="F631" t="s">
        <v>202</v>
      </c>
      <c r="G631" t="s">
        <v>303</v>
      </c>
      <c r="H631" s="168">
        <v>40736</v>
      </c>
      <c r="I631" t="s">
        <v>103</v>
      </c>
      <c r="J631" s="169">
        <v>6.2109589041095887</v>
      </c>
      <c r="K631">
        <v>2</v>
      </c>
    </row>
    <row r="632" spans="1:11" x14ac:dyDescent="0.25">
      <c r="A632" t="s">
        <v>972</v>
      </c>
      <c r="B632">
        <v>59923</v>
      </c>
      <c r="C632" t="s">
        <v>172</v>
      </c>
      <c r="D632" s="167">
        <v>58323.66</v>
      </c>
      <c r="E632" t="s">
        <v>199</v>
      </c>
      <c r="F632" t="s">
        <v>169</v>
      </c>
      <c r="G632" t="s">
        <v>539</v>
      </c>
      <c r="H632" s="168">
        <v>37970</v>
      </c>
      <c r="I632" t="s">
        <v>103</v>
      </c>
      <c r="J632" s="169">
        <v>13.789041095890411</v>
      </c>
      <c r="K632">
        <v>3</v>
      </c>
    </row>
    <row r="633" spans="1:11" x14ac:dyDescent="0.25">
      <c r="A633" t="s">
        <v>973</v>
      </c>
      <c r="B633">
        <v>12418</v>
      </c>
      <c r="C633" t="s">
        <v>167</v>
      </c>
      <c r="D633" s="167">
        <v>170687</v>
      </c>
      <c r="E633" t="s">
        <v>239</v>
      </c>
      <c r="F633" t="s">
        <v>169</v>
      </c>
      <c r="G633" t="s">
        <v>974</v>
      </c>
      <c r="H633" s="168">
        <v>33049</v>
      </c>
      <c r="I633" t="s">
        <v>103</v>
      </c>
      <c r="J633" s="169">
        <v>27.271232876712329</v>
      </c>
      <c r="K633">
        <v>6</v>
      </c>
    </row>
    <row r="634" spans="1:11" x14ac:dyDescent="0.25">
      <c r="A634" t="s">
        <v>975</v>
      </c>
      <c r="B634">
        <v>31819</v>
      </c>
      <c r="C634" t="s">
        <v>167</v>
      </c>
      <c r="D634" s="167">
        <v>66154.61</v>
      </c>
      <c r="E634" t="s">
        <v>191</v>
      </c>
      <c r="F634" t="s">
        <v>169</v>
      </c>
      <c r="G634" t="s">
        <v>610</v>
      </c>
      <c r="H634" s="168">
        <v>41400</v>
      </c>
      <c r="I634" t="s">
        <v>104</v>
      </c>
      <c r="J634" s="169">
        <v>4.3917808219178083</v>
      </c>
      <c r="K634">
        <v>1</v>
      </c>
    </row>
    <row r="635" spans="1:11" x14ac:dyDescent="0.25">
      <c r="A635" t="s">
        <v>976</v>
      </c>
      <c r="B635">
        <v>73854</v>
      </c>
      <c r="C635" t="s">
        <v>172</v>
      </c>
      <c r="D635" s="167">
        <v>77787</v>
      </c>
      <c r="E635" t="s">
        <v>191</v>
      </c>
      <c r="F635" t="s">
        <v>169</v>
      </c>
      <c r="G635" t="s">
        <v>192</v>
      </c>
      <c r="H635" s="168">
        <v>38642</v>
      </c>
      <c r="I635" t="s">
        <v>104</v>
      </c>
      <c r="J635" s="169">
        <v>11.947945205479453</v>
      </c>
      <c r="K635">
        <v>3</v>
      </c>
    </row>
    <row r="636" spans="1:11" x14ac:dyDescent="0.25">
      <c r="A636" t="s">
        <v>977</v>
      </c>
      <c r="B636">
        <v>12535</v>
      </c>
      <c r="C636" t="s">
        <v>167</v>
      </c>
      <c r="D636" s="167">
        <v>42662.89</v>
      </c>
      <c r="E636" t="s">
        <v>175</v>
      </c>
      <c r="F636" t="s">
        <v>169</v>
      </c>
      <c r="G636" t="s">
        <v>209</v>
      </c>
      <c r="H636" s="168">
        <v>42338</v>
      </c>
      <c r="I636" t="s">
        <v>107</v>
      </c>
      <c r="J636" s="169">
        <v>1.821917808219178</v>
      </c>
      <c r="K636">
        <v>1</v>
      </c>
    </row>
    <row r="637" spans="1:11" x14ac:dyDescent="0.25">
      <c r="A637" t="s">
        <v>978</v>
      </c>
      <c r="B637">
        <v>11433</v>
      </c>
      <c r="C637" t="s">
        <v>172</v>
      </c>
      <c r="D637" s="167">
        <v>45048.5</v>
      </c>
      <c r="E637" t="s">
        <v>199</v>
      </c>
      <c r="F637" t="s">
        <v>169</v>
      </c>
      <c r="G637" t="s">
        <v>205</v>
      </c>
      <c r="H637" s="168">
        <v>41148</v>
      </c>
      <c r="I637" t="s">
        <v>108</v>
      </c>
      <c r="J637" s="169">
        <v>5.0821917808219181</v>
      </c>
      <c r="K637">
        <v>2</v>
      </c>
    </row>
    <row r="638" spans="1:11" x14ac:dyDescent="0.25">
      <c r="A638" t="s">
        <v>979</v>
      </c>
      <c r="B638">
        <v>89278</v>
      </c>
      <c r="C638" t="s">
        <v>167</v>
      </c>
      <c r="D638" s="167">
        <v>24809.11</v>
      </c>
      <c r="E638" t="s">
        <v>216</v>
      </c>
      <c r="F638" t="s">
        <v>202</v>
      </c>
      <c r="G638" t="s">
        <v>980</v>
      </c>
      <c r="H638" s="168">
        <v>40760</v>
      </c>
      <c r="I638" t="s">
        <v>103</v>
      </c>
      <c r="J638" s="169">
        <v>6.1452054794520548</v>
      </c>
      <c r="K638">
        <v>2</v>
      </c>
    </row>
    <row r="639" spans="1:11" x14ac:dyDescent="0.25">
      <c r="A639" t="s">
        <v>981</v>
      </c>
      <c r="B639">
        <v>80442</v>
      </c>
      <c r="C639" t="s">
        <v>172</v>
      </c>
      <c r="D639" s="167">
        <v>119211.02</v>
      </c>
      <c r="E639" t="s">
        <v>185</v>
      </c>
      <c r="F639" t="s">
        <v>169</v>
      </c>
      <c r="G639" t="s">
        <v>382</v>
      </c>
      <c r="H639" s="168">
        <v>33924</v>
      </c>
      <c r="I639" t="s">
        <v>104</v>
      </c>
      <c r="J639" s="169">
        <v>24.873972602739727</v>
      </c>
      <c r="K639">
        <v>5</v>
      </c>
    </row>
    <row r="640" spans="1:11" x14ac:dyDescent="0.25">
      <c r="A640" t="s">
        <v>982</v>
      </c>
      <c r="B640">
        <v>67908</v>
      </c>
      <c r="C640" t="s">
        <v>167</v>
      </c>
      <c r="D640" s="167">
        <v>102664</v>
      </c>
      <c r="E640" t="s">
        <v>188</v>
      </c>
      <c r="F640" t="s">
        <v>169</v>
      </c>
      <c r="G640" t="s">
        <v>598</v>
      </c>
      <c r="H640" s="168">
        <v>36962</v>
      </c>
      <c r="I640" t="s">
        <v>103</v>
      </c>
      <c r="J640" s="169">
        <v>16.550684931506851</v>
      </c>
      <c r="K640">
        <v>4</v>
      </c>
    </row>
    <row r="641" spans="1:11" x14ac:dyDescent="0.25">
      <c r="A641" t="s">
        <v>983</v>
      </c>
      <c r="B641">
        <v>94646</v>
      </c>
      <c r="C641" t="s">
        <v>167</v>
      </c>
      <c r="D641" s="167">
        <v>42792</v>
      </c>
      <c r="E641" t="s">
        <v>188</v>
      </c>
      <c r="F641" t="s">
        <v>169</v>
      </c>
      <c r="G641" t="s">
        <v>282</v>
      </c>
      <c r="H641" s="168">
        <v>42619</v>
      </c>
      <c r="I641" t="s">
        <v>103</v>
      </c>
      <c r="J641" s="169">
        <v>1.0520547945205478</v>
      </c>
      <c r="K641">
        <v>1</v>
      </c>
    </row>
    <row r="642" spans="1:11" x14ac:dyDescent="0.25">
      <c r="A642" t="s">
        <v>984</v>
      </c>
      <c r="B642">
        <v>15791</v>
      </c>
      <c r="C642" t="s">
        <v>172</v>
      </c>
      <c r="D642" s="167">
        <v>65716</v>
      </c>
      <c r="E642" t="s">
        <v>191</v>
      </c>
      <c r="F642" t="s">
        <v>169</v>
      </c>
      <c r="G642" t="s">
        <v>486</v>
      </c>
      <c r="H642" s="168">
        <v>39329</v>
      </c>
      <c r="I642" t="s">
        <v>106</v>
      </c>
      <c r="J642" s="169">
        <v>10.065753424657535</v>
      </c>
      <c r="K642">
        <v>3</v>
      </c>
    </row>
    <row r="643" spans="1:11" x14ac:dyDescent="0.25">
      <c r="A643" t="s">
        <v>985</v>
      </c>
      <c r="B643">
        <v>36440</v>
      </c>
      <c r="C643" t="s">
        <v>167</v>
      </c>
      <c r="D643" s="167">
        <v>92490.98</v>
      </c>
      <c r="E643" t="s">
        <v>268</v>
      </c>
      <c r="F643" t="s">
        <v>169</v>
      </c>
      <c r="G643" t="s">
        <v>297</v>
      </c>
      <c r="H643" s="168">
        <v>41652</v>
      </c>
      <c r="I643" t="s">
        <v>105</v>
      </c>
      <c r="J643" s="169">
        <v>3.7013698630136984</v>
      </c>
      <c r="K643">
        <v>1</v>
      </c>
    </row>
    <row r="644" spans="1:11" x14ac:dyDescent="0.25">
      <c r="A644" t="s">
        <v>986</v>
      </c>
      <c r="B644">
        <v>57513</v>
      </c>
      <c r="C644" t="s">
        <v>167</v>
      </c>
      <c r="D644" s="167">
        <v>71640.83</v>
      </c>
      <c r="E644" t="s">
        <v>188</v>
      </c>
      <c r="F644" t="s">
        <v>169</v>
      </c>
      <c r="G644" t="s">
        <v>282</v>
      </c>
      <c r="H644" s="168">
        <v>36410</v>
      </c>
      <c r="I644" t="s">
        <v>108</v>
      </c>
      <c r="J644" s="169">
        <v>18.063013698630137</v>
      </c>
      <c r="K644">
        <v>4</v>
      </c>
    </row>
    <row r="645" spans="1:11" x14ac:dyDescent="0.25">
      <c r="A645" t="s">
        <v>987</v>
      </c>
      <c r="B645">
        <v>59165</v>
      </c>
      <c r="C645" t="s">
        <v>167</v>
      </c>
      <c r="D645" s="167">
        <v>59295.6</v>
      </c>
      <c r="E645" t="s">
        <v>188</v>
      </c>
      <c r="F645" t="s">
        <v>169</v>
      </c>
      <c r="G645" t="s">
        <v>498</v>
      </c>
      <c r="H645" s="168">
        <v>38426</v>
      </c>
      <c r="I645" t="s">
        <v>104</v>
      </c>
      <c r="J645" s="169">
        <v>12.53972602739726</v>
      </c>
      <c r="K645">
        <v>3</v>
      </c>
    </row>
    <row r="646" spans="1:11" x14ac:dyDescent="0.25">
      <c r="A646" t="s">
        <v>988</v>
      </c>
      <c r="B646">
        <v>79468</v>
      </c>
      <c r="C646" t="s">
        <v>167</v>
      </c>
      <c r="D646" s="167">
        <v>74701.81</v>
      </c>
      <c r="E646" t="s">
        <v>180</v>
      </c>
      <c r="F646" t="s">
        <v>169</v>
      </c>
      <c r="G646" t="s">
        <v>386</v>
      </c>
      <c r="H646" s="168">
        <v>38856</v>
      </c>
      <c r="I646" t="s">
        <v>106</v>
      </c>
      <c r="J646" s="169">
        <v>11.361643835616439</v>
      </c>
      <c r="K646">
        <v>3</v>
      </c>
    </row>
    <row r="647" spans="1:11" x14ac:dyDescent="0.25">
      <c r="A647" t="s">
        <v>989</v>
      </c>
      <c r="B647">
        <v>67671</v>
      </c>
      <c r="C647" t="s">
        <v>167</v>
      </c>
      <c r="D647" s="167">
        <v>61069.42</v>
      </c>
      <c r="E647" t="s">
        <v>188</v>
      </c>
      <c r="F647" t="s">
        <v>169</v>
      </c>
      <c r="G647" t="s">
        <v>273</v>
      </c>
      <c r="H647" s="168">
        <v>36948</v>
      </c>
      <c r="I647" t="s">
        <v>108</v>
      </c>
      <c r="J647" s="169">
        <v>16.589041095890412</v>
      </c>
      <c r="K647">
        <v>4</v>
      </c>
    </row>
    <row r="648" spans="1:11" x14ac:dyDescent="0.25">
      <c r="A648" t="s">
        <v>990</v>
      </c>
      <c r="B648">
        <v>29127</v>
      </c>
      <c r="C648" t="s">
        <v>167</v>
      </c>
      <c r="D648" s="167">
        <v>165746</v>
      </c>
      <c r="E648" t="s">
        <v>239</v>
      </c>
      <c r="F648" t="s">
        <v>169</v>
      </c>
      <c r="G648" t="s">
        <v>991</v>
      </c>
      <c r="H648" s="168">
        <v>32531</v>
      </c>
      <c r="I648" t="s">
        <v>103</v>
      </c>
      <c r="J648" s="169">
        <v>28.69041095890411</v>
      </c>
      <c r="K648">
        <v>6</v>
      </c>
    </row>
    <row r="649" spans="1:11" x14ac:dyDescent="0.25">
      <c r="A649" t="s">
        <v>992</v>
      </c>
      <c r="B649">
        <v>38134</v>
      </c>
      <c r="C649" t="s">
        <v>167</v>
      </c>
      <c r="D649" s="167">
        <v>43525.72</v>
      </c>
      <c r="E649" t="s">
        <v>199</v>
      </c>
      <c r="F649" t="s">
        <v>169</v>
      </c>
      <c r="G649" t="s">
        <v>220</v>
      </c>
      <c r="H649" s="168">
        <v>41372</v>
      </c>
      <c r="I649" t="s">
        <v>106</v>
      </c>
      <c r="J649" s="169">
        <v>4.4684931506849317</v>
      </c>
      <c r="K649">
        <v>1</v>
      </c>
    </row>
    <row r="650" spans="1:11" x14ac:dyDescent="0.25">
      <c r="A650" t="s">
        <v>993</v>
      </c>
      <c r="B650">
        <v>52884</v>
      </c>
      <c r="C650" t="s">
        <v>172</v>
      </c>
      <c r="D650" s="167">
        <v>43525.72</v>
      </c>
      <c r="E650" t="s">
        <v>199</v>
      </c>
      <c r="F650" t="s">
        <v>169</v>
      </c>
      <c r="G650" t="s">
        <v>220</v>
      </c>
      <c r="H650" s="168">
        <v>41372</v>
      </c>
      <c r="I650" t="s">
        <v>103</v>
      </c>
      <c r="J650" s="169">
        <v>4.4684931506849317</v>
      </c>
      <c r="K650">
        <v>1</v>
      </c>
    </row>
    <row r="651" spans="1:11" x14ac:dyDescent="0.25">
      <c r="A651" t="s">
        <v>994</v>
      </c>
      <c r="B651">
        <v>3400</v>
      </c>
      <c r="C651" t="s">
        <v>172</v>
      </c>
      <c r="D651" s="167">
        <v>65278.51</v>
      </c>
      <c r="E651" t="s">
        <v>188</v>
      </c>
      <c r="F651" t="s">
        <v>169</v>
      </c>
      <c r="G651" t="s">
        <v>995</v>
      </c>
      <c r="H651" s="168">
        <v>39412</v>
      </c>
      <c r="I651" t="s">
        <v>103</v>
      </c>
      <c r="J651" s="169">
        <v>9.838356164383562</v>
      </c>
      <c r="K651">
        <v>2</v>
      </c>
    </row>
    <row r="652" spans="1:11" x14ac:dyDescent="0.25">
      <c r="A652" t="s">
        <v>996</v>
      </c>
      <c r="B652">
        <v>87167</v>
      </c>
      <c r="C652" t="s">
        <v>172</v>
      </c>
      <c r="D652" s="167">
        <v>66065.23</v>
      </c>
      <c r="E652" t="s">
        <v>199</v>
      </c>
      <c r="F652" t="s">
        <v>169</v>
      </c>
      <c r="G652" t="s">
        <v>200</v>
      </c>
      <c r="H652" s="168">
        <v>32510</v>
      </c>
      <c r="I652" t="s">
        <v>106</v>
      </c>
      <c r="J652" s="169">
        <v>28.747945205479454</v>
      </c>
      <c r="K652">
        <v>6</v>
      </c>
    </row>
    <row r="653" spans="1:11" x14ac:dyDescent="0.25">
      <c r="A653" t="s">
        <v>997</v>
      </c>
      <c r="B653">
        <v>73678</v>
      </c>
      <c r="C653" t="s">
        <v>172</v>
      </c>
      <c r="D653" s="167">
        <v>97224.98</v>
      </c>
      <c r="E653" t="s">
        <v>185</v>
      </c>
      <c r="F653" t="s">
        <v>169</v>
      </c>
      <c r="G653" t="s">
        <v>416</v>
      </c>
      <c r="H653" s="168">
        <v>32047</v>
      </c>
      <c r="I653" t="s">
        <v>104</v>
      </c>
      <c r="J653" s="169">
        <v>30.016438356164382</v>
      </c>
      <c r="K653">
        <v>7</v>
      </c>
    </row>
    <row r="654" spans="1:11" x14ac:dyDescent="0.25">
      <c r="A654" t="s">
        <v>998</v>
      </c>
      <c r="B654">
        <v>52585</v>
      </c>
      <c r="C654" t="s">
        <v>167</v>
      </c>
      <c r="D654" s="167">
        <v>129536.16</v>
      </c>
      <c r="E654" t="s">
        <v>216</v>
      </c>
      <c r="F654" t="s">
        <v>169</v>
      </c>
      <c r="G654" t="s">
        <v>275</v>
      </c>
      <c r="H654" s="168">
        <v>27347</v>
      </c>
      <c r="I654" t="s">
        <v>103</v>
      </c>
      <c r="J654" s="169">
        <v>42.893150684931506</v>
      </c>
      <c r="K654">
        <v>9</v>
      </c>
    </row>
    <row r="655" spans="1:11" x14ac:dyDescent="0.25">
      <c r="A655" t="s">
        <v>999</v>
      </c>
      <c r="B655">
        <v>46518</v>
      </c>
      <c r="C655" t="s">
        <v>172</v>
      </c>
      <c r="D655" s="167">
        <v>40631.32</v>
      </c>
      <c r="E655" t="s">
        <v>199</v>
      </c>
      <c r="F655" t="s">
        <v>169</v>
      </c>
      <c r="G655" t="s">
        <v>200</v>
      </c>
      <c r="H655" s="168">
        <v>42317</v>
      </c>
      <c r="I655" t="s">
        <v>107</v>
      </c>
      <c r="J655" s="169">
        <v>1.8794520547945206</v>
      </c>
      <c r="K655">
        <v>1</v>
      </c>
    </row>
    <row r="656" spans="1:11" x14ac:dyDescent="0.25">
      <c r="A656" t="s">
        <v>1000</v>
      </c>
      <c r="B656">
        <v>85741</v>
      </c>
      <c r="C656" t="s">
        <v>167</v>
      </c>
      <c r="D656" s="167">
        <v>102664</v>
      </c>
      <c r="E656" t="s">
        <v>188</v>
      </c>
      <c r="F656" t="s">
        <v>169</v>
      </c>
      <c r="G656" t="s">
        <v>397</v>
      </c>
      <c r="H656" s="168">
        <v>29292</v>
      </c>
      <c r="I656" t="s">
        <v>105</v>
      </c>
      <c r="J656" s="169">
        <v>37.564383561643837</v>
      </c>
      <c r="K656">
        <v>8</v>
      </c>
    </row>
    <row r="657" spans="1:11" x14ac:dyDescent="0.25">
      <c r="A657" t="s">
        <v>1001</v>
      </c>
      <c r="B657">
        <v>79106</v>
      </c>
      <c r="C657" t="s">
        <v>172</v>
      </c>
      <c r="D657" s="167">
        <v>149596.97</v>
      </c>
      <c r="E657" t="s">
        <v>188</v>
      </c>
      <c r="F657" t="s">
        <v>169</v>
      </c>
      <c r="G657" t="s">
        <v>231</v>
      </c>
      <c r="H657" s="168">
        <v>31124</v>
      </c>
      <c r="I657" t="s">
        <v>106</v>
      </c>
      <c r="J657" s="169">
        <v>32.545205479452058</v>
      </c>
      <c r="K657">
        <v>7</v>
      </c>
    </row>
    <row r="658" spans="1:11" x14ac:dyDescent="0.25">
      <c r="A658" t="s">
        <v>1002</v>
      </c>
      <c r="B658">
        <v>4272</v>
      </c>
      <c r="C658" t="s">
        <v>167</v>
      </c>
      <c r="D658" s="167">
        <v>39257.31</v>
      </c>
      <c r="E658" t="s">
        <v>199</v>
      </c>
      <c r="F658" t="s">
        <v>169</v>
      </c>
      <c r="G658" t="s">
        <v>200</v>
      </c>
      <c r="H658" s="168">
        <v>42464</v>
      </c>
      <c r="I658" t="s">
        <v>104</v>
      </c>
      <c r="J658" s="169">
        <v>1.4767123287671233</v>
      </c>
      <c r="K658">
        <v>1</v>
      </c>
    </row>
    <row r="659" spans="1:11" x14ac:dyDescent="0.25">
      <c r="A659" t="s">
        <v>1003</v>
      </c>
      <c r="B659">
        <v>52845</v>
      </c>
      <c r="C659" t="s">
        <v>172</v>
      </c>
      <c r="D659" s="167">
        <v>104309.72</v>
      </c>
      <c r="E659" t="s">
        <v>188</v>
      </c>
      <c r="F659" t="s">
        <v>169</v>
      </c>
      <c r="G659" t="s">
        <v>240</v>
      </c>
      <c r="H659" s="168">
        <v>41764</v>
      </c>
      <c r="I659" t="s">
        <v>104</v>
      </c>
      <c r="J659" s="169">
        <v>3.3945205479452056</v>
      </c>
      <c r="K659">
        <v>1</v>
      </c>
    </row>
    <row r="660" spans="1:11" x14ac:dyDescent="0.25">
      <c r="A660" t="s">
        <v>1004</v>
      </c>
      <c r="B660">
        <v>48363</v>
      </c>
      <c r="C660" t="s">
        <v>172</v>
      </c>
      <c r="D660" s="167">
        <v>97392.47</v>
      </c>
      <c r="E660" t="s">
        <v>168</v>
      </c>
      <c r="F660" t="s">
        <v>169</v>
      </c>
      <c r="G660" t="s">
        <v>173</v>
      </c>
      <c r="H660" s="168">
        <v>34352</v>
      </c>
      <c r="I660" t="s">
        <v>107</v>
      </c>
      <c r="J660" s="169">
        <v>23.701369863013699</v>
      </c>
      <c r="K660">
        <v>5</v>
      </c>
    </row>
    <row r="661" spans="1:11" x14ac:dyDescent="0.25">
      <c r="A661" t="s">
        <v>1005</v>
      </c>
      <c r="B661">
        <v>63837</v>
      </c>
      <c r="C661" t="s">
        <v>167</v>
      </c>
      <c r="D661" s="167">
        <v>147303.20000000001</v>
      </c>
      <c r="E661" t="s">
        <v>188</v>
      </c>
      <c r="F661" t="s">
        <v>169</v>
      </c>
      <c r="G661" t="s">
        <v>231</v>
      </c>
      <c r="H661" s="168">
        <v>28542</v>
      </c>
      <c r="I661" t="s">
        <v>108</v>
      </c>
      <c r="J661" s="169">
        <v>39.61917808219178</v>
      </c>
      <c r="K661">
        <v>8</v>
      </c>
    </row>
    <row r="662" spans="1:11" x14ac:dyDescent="0.25">
      <c r="A662" t="s">
        <v>1006</v>
      </c>
      <c r="B662">
        <v>7208</v>
      </c>
      <c r="C662" t="s">
        <v>167</v>
      </c>
      <c r="D662" s="167">
        <v>77065</v>
      </c>
      <c r="E662" t="s">
        <v>168</v>
      </c>
      <c r="F662" t="s">
        <v>169</v>
      </c>
      <c r="G662" t="s">
        <v>524</v>
      </c>
      <c r="H662" s="168">
        <v>38222</v>
      </c>
      <c r="I662" t="s">
        <v>108</v>
      </c>
      <c r="J662" s="169">
        <v>13.098630136986301</v>
      </c>
      <c r="K662">
        <v>3</v>
      </c>
    </row>
    <row r="663" spans="1:11" x14ac:dyDescent="0.25">
      <c r="A663" t="s">
        <v>1007</v>
      </c>
      <c r="B663">
        <v>33859</v>
      </c>
      <c r="C663" t="s">
        <v>167</v>
      </c>
      <c r="D663" s="167">
        <v>77328</v>
      </c>
      <c r="E663" t="s">
        <v>168</v>
      </c>
      <c r="F663" t="s">
        <v>169</v>
      </c>
      <c r="G663" t="s">
        <v>265</v>
      </c>
      <c r="H663" s="168">
        <v>35547</v>
      </c>
      <c r="I663" t="s">
        <v>103</v>
      </c>
      <c r="J663" s="169">
        <v>20.427397260273974</v>
      </c>
      <c r="K663">
        <v>5</v>
      </c>
    </row>
    <row r="664" spans="1:11" x14ac:dyDescent="0.25">
      <c r="A664" t="s">
        <v>1008</v>
      </c>
      <c r="B664">
        <v>62388</v>
      </c>
      <c r="C664" t="s">
        <v>172</v>
      </c>
      <c r="D664" s="167">
        <v>104717.28</v>
      </c>
      <c r="E664" t="s">
        <v>196</v>
      </c>
      <c r="F664" t="s">
        <v>169</v>
      </c>
      <c r="G664" t="s">
        <v>397</v>
      </c>
      <c r="H664" s="168">
        <v>32392</v>
      </c>
      <c r="I664" t="s">
        <v>106</v>
      </c>
      <c r="J664" s="169">
        <v>29.07123287671233</v>
      </c>
      <c r="K664">
        <v>6</v>
      </c>
    </row>
    <row r="665" spans="1:11" x14ac:dyDescent="0.25">
      <c r="A665" t="s">
        <v>1009</v>
      </c>
      <c r="B665">
        <v>44252</v>
      </c>
      <c r="C665" t="s">
        <v>172</v>
      </c>
      <c r="D665" s="167">
        <v>56746.76</v>
      </c>
      <c r="E665" t="s">
        <v>196</v>
      </c>
      <c r="F665" t="s">
        <v>169</v>
      </c>
      <c r="G665" t="s">
        <v>228</v>
      </c>
      <c r="H665" s="168">
        <v>41652</v>
      </c>
      <c r="I665" t="s">
        <v>103</v>
      </c>
      <c r="J665" s="169">
        <v>3.7013698630136984</v>
      </c>
      <c r="K665">
        <v>1</v>
      </c>
    </row>
    <row r="666" spans="1:11" x14ac:dyDescent="0.25">
      <c r="A666" t="s">
        <v>1010</v>
      </c>
      <c r="B666">
        <v>23199</v>
      </c>
      <c r="C666" t="s">
        <v>167</v>
      </c>
      <c r="D666" s="167">
        <v>63458.74</v>
      </c>
      <c r="E666" t="s">
        <v>175</v>
      </c>
      <c r="F666" t="s">
        <v>169</v>
      </c>
      <c r="G666" t="s">
        <v>209</v>
      </c>
      <c r="H666" s="168">
        <v>37998</v>
      </c>
      <c r="I666" t="s">
        <v>106</v>
      </c>
      <c r="J666" s="169">
        <v>13.712328767123287</v>
      </c>
      <c r="K666">
        <v>3</v>
      </c>
    </row>
    <row r="667" spans="1:11" x14ac:dyDescent="0.25">
      <c r="A667" t="s">
        <v>1011</v>
      </c>
      <c r="B667">
        <v>11160</v>
      </c>
      <c r="C667" t="s">
        <v>172</v>
      </c>
      <c r="D667" s="167">
        <v>43525.120000000003</v>
      </c>
      <c r="E667" t="s">
        <v>199</v>
      </c>
      <c r="F667" t="s">
        <v>169</v>
      </c>
      <c r="G667" t="s">
        <v>220</v>
      </c>
      <c r="H667" s="168">
        <v>40917</v>
      </c>
      <c r="I667" t="s">
        <v>106</v>
      </c>
      <c r="J667" s="169">
        <v>5.7150684931506852</v>
      </c>
      <c r="K667">
        <v>2</v>
      </c>
    </row>
    <row r="668" spans="1:11" x14ac:dyDescent="0.25">
      <c r="A668" t="s">
        <v>1012</v>
      </c>
      <c r="B668">
        <v>61081</v>
      </c>
      <c r="C668" t="s">
        <v>167</v>
      </c>
      <c r="D668" s="167">
        <v>26208.35</v>
      </c>
      <c r="E668" t="s">
        <v>196</v>
      </c>
      <c r="F668" t="s">
        <v>202</v>
      </c>
      <c r="G668" t="s">
        <v>816</v>
      </c>
      <c r="H668" s="168">
        <v>33133</v>
      </c>
      <c r="I668" t="s">
        <v>103</v>
      </c>
      <c r="J668" s="169">
        <v>27.041095890410958</v>
      </c>
      <c r="K668">
        <v>6</v>
      </c>
    </row>
    <row r="669" spans="1:11" x14ac:dyDescent="0.25">
      <c r="A669" t="s">
        <v>1013</v>
      </c>
      <c r="B669">
        <v>17741</v>
      </c>
      <c r="C669" t="s">
        <v>172</v>
      </c>
      <c r="D669" s="167">
        <v>68015</v>
      </c>
      <c r="E669" t="s">
        <v>191</v>
      </c>
      <c r="F669" t="s">
        <v>169</v>
      </c>
      <c r="G669" t="s">
        <v>486</v>
      </c>
      <c r="H669" s="168">
        <v>38747</v>
      </c>
      <c r="I669" t="s">
        <v>106</v>
      </c>
      <c r="J669" s="169">
        <v>11.66027397260274</v>
      </c>
      <c r="K669">
        <v>3</v>
      </c>
    </row>
    <row r="670" spans="1:11" x14ac:dyDescent="0.25">
      <c r="A670" t="s">
        <v>1014</v>
      </c>
      <c r="B670">
        <v>51476</v>
      </c>
      <c r="C670" t="s">
        <v>172</v>
      </c>
      <c r="D670" s="167">
        <v>74891.600000000006</v>
      </c>
      <c r="E670" t="s">
        <v>196</v>
      </c>
      <c r="F670" t="s">
        <v>169</v>
      </c>
      <c r="G670" t="s">
        <v>914</v>
      </c>
      <c r="H670" s="168">
        <v>42464</v>
      </c>
      <c r="I670" t="s">
        <v>103</v>
      </c>
      <c r="J670" s="169">
        <v>1.4767123287671233</v>
      </c>
      <c r="K670">
        <v>1</v>
      </c>
    </row>
    <row r="671" spans="1:11" x14ac:dyDescent="0.25">
      <c r="A671" t="s">
        <v>1015</v>
      </c>
      <c r="B671">
        <v>35391</v>
      </c>
      <c r="C671" t="s">
        <v>172</v>
      </c>
      <c r="D671" s="167">
        <v>106456</v>
      </c>
      <c r="E671" t="s">
        <v>185</v>
      </c>
      <c r="F671" t="s">
        <v>169</v>
      </c>
      <c r="G671" t="s">
        <v>495</v>
      </c>
      <c r="H671" s="168">
        <v>36780</v>
      </c>
      <c r="I671" t="s">
        <v>107</v>
      </c>
      <c r="J671" s="169">
        <v>17.049315068493151</v>
      </c>
      <c r="K671">
        <v>4</v>
      </c>
    </row>
    <row r="672" spans="1:11" x14ac:dyDescent="0.25">
      <c r="A672" t="s">
        <v>1016</v>
      </c>
      <c r="B672">
        <v>70163</v>
      </c>
      <c r="C672" t="s">
        <v>172</v>
      </c>
      <c r="D672" s="167">
        <v>92756.7</v>
      </c>
      <c r="E672" t="s">
        <v>175</v>
      </c>
      <c r="F672" t="s">
        <v>169</v>
      </c>
      <c r="G672" t="s">
        <v>183</v>
      </c>
      <c r="H672" s="168">
        <v>35296</v>
      </c>
      <c r="I672" t="s">
        <v>105</v>
      </c>
      <c r="J672" s="169">
        <v>21.115068493150684</v>
      </c>
      <c r="K672">
        <v>5</v>
      </c>
    </row>
    <row r="673" spans="1:11" x14ac:dyDescent="0.25">
      <c r="A673" t="s">
        <v>1017</v>
      </c>
      <c r="B673">
        <v>49775</v>
      </c>
      <c r="C673" t="s">
        <v>167</v>
      </c>
      <c r="D673" s="167">
        <v>36797.06</v>
      </c>
      <c r="E673" t="s">
        <v>188</v>
      </c>
      <c r="F673" t="s">
        <v>202</v>
      </c>
      <c r="G673" t="s">
        <v>313</v>
      </c>
      <c r="H673" s="168">
        <v>41345</v>
      </c>
      <c r="I673" t="s">
        <v>103</v>
      </c>
      <c r="J673" s="169">
        <v>4.5424657534246577</v>
      </c>
      <c r="K673">
        <v>1</v>
      </c>
    </row>
    <row r="674" spans="1:11" x14ac:dyDescent="0.25">
      <c r="A674" t="s">
        <v>1018</v>
      </c>
      <c r="B674">
        <v>55072</v>
      </c>
      <c r="C674" t="s">
        <v>167</v>
      </c>
      <c r="D674" s="167">
        <v>48145.17</v>
      </c>
      <c r="E674" t="s">
        <v>188</v>
      </c>
      <c r="F674" t="s">
        <v>202</v>
      </c>
      <c r="G674" t="s">
        <v>313</v>
      </c>
      <c r="H674" s="168">
        <v>37375</v>
      </c>
      <c r="I674" t="s">
        <v>107</v>
      </c>
      <c r="J674" s="169">
        <v>15.419178082191781</v>
      </c>
      <c r="K674">
        <v>4</v>
      </c>
    </row>
    <row r="675" spans="1:11" x14ac:dyDescent="0.25">
      <c r="A675" t="s">
        <v>1019</v>
      </c>
      <c r="B675">
        <v>75953</v>
      </c>
      <c r="C675" t="s">
        <v>172</v>
      </c>
      <c r="D675" s="167">
        <v>141370.9</v>
      </c>
      <c r="E675" t="s">
        <v>239</v>
      </c>
      <c r="F675" t="s">
        <v>169</v>
      </c>
      <c r="G675" t="s">
        <v>1020</v>
      </c>
      <c r="H675" s="168">
        <v>39055</v>
      </c>
      <c r="I675" t="s">
        <v>105</v>
      </c>
      <c r="J675" s="169">
        <v>10.816438356164383</v>
      </c>
      <c r="K675">
        <v>3</v>
      </c>
    </row>
    <row r="676" spans="1:11" x14ac:dyDescent="0.25">
      <c r="A676" t="s">
        <v>1021</v>
      </c>
      <c r="B676">
        <v>7389</v>
      </c>
      <c r="C676" t="s">
        <v>172</v>
      </c>
      <c r="D676" s="167">
        <v>43440.79</v>
      </c>
      <c r="E676" t="s">
        <v>199</v>
      </c>
      <c r="F676" t="s">
        <v>169</v>
      </c>
      <c r="G676" t="s">
        <v>630</v>
      </c>
      <c r="H676" s="168">
        <v>38627</v>
      </c>
      <c r="I676" t="s">
        <v>108</v>
      </c>
      <c r="J676" s="169">
        <v>11.989041095890411</v>
      </c>
      <c r="K676">
        <v>3</v>
      </c>
    </row>
    <row r="677" spans="1:11" x14ac:dyDescent="0.25">
      <c r="A677" t="s">
        <v>1022</v>
      </c>
      <c r="B677">
        <v>75579</v>
      </c>
      <c r="C677" t="s">
        <v>167</v>
      </c>
      <c r="D677" s="167">
        <v>69222.179999999993</v>
      </c>
      <c r="E677" t="s">
        <v>188</v>
      </c>
      <c r="F677" t="s">
        <v>169</v>
      </c>
      <c r="G677" t="s">
        <v>170</v>
      </c>
      <c r="H677" s="168">
        <v>30942</v>
      </c>
      <c r="I677" t="s">
        <v>104</v>
      </c>
      <c r="J677" s="169">
        <v>33.043835616438358</v>
      </c>
      <c r="K677">
        <v>7</v>
      </c>
    </row>
    <row r="678" spans="1:11" x14ac:dyDescent="0.25">
      <c r="A678" t="s">
        <v>1023</v>
      </c>
      <c r="B678">
        <v>30824</v>
      </c>
      <c r="C678" t="s">
        <v>172</v>
      </c>
      <c r="D678" s="167">
        <v>75000</v>
      </c>
      <c r="E678" t="s">
        <v>268</v>
      </c>
      <c r="F678" t="s">
        <v>169</v>
      </c>
      <c r="G678" t="s">
        <v>418</v>
      </c>
      <c r="H678" s="168">
        <v>42562</v>
      </c>
      <c r="I678" t="s">
        <v>108</v>
      </c>
      <c r="J678" s="169">
        <v>1.2082191780821918</v>
      </c>
      <c r="K678">
        <v>1</v>
      </c>
    </row>
    <row r="679" spans="1:11" x14ac:dyDescent="0.25">
      <c r="A679" t="s">
        <v>1024</v>
      </c>
      <c r="B679">
        <v>63977</v>
      </c>
      <c r="C679" t="s">
        <v>167</v>
      </c>
      <c r="D679" s="167">
        <v>56306.83</v>
      </c>
      <c r="E679" t="s">
        <v>188</v>
      </c>
      <c r="F679" t="s">
        <v>169</v>
      </c>
      <c r="G679" t="s">
        <v>282</v>
      </c>
      <c r="H679" s="168">
        <v>40504</v>
      </c>
      <c r="I679" t="s">
        <v>105</v>
      </c>
      <c r="J679" s="169">
        <v>6.8465753424657532</v>
      </c>
      <c r="K679">
        <v>2</v>
      </c>
    </row>
    <row r="680" spans="1:11" x14ac:dyDescent="0.25">
      <c r="A680" t="s">
        <v>1025</v>
      </c>
      <c r="B680">
        <v>4628</v>
      </c>
      <c r="C680" t="s">
        <v>172</v>
      </c>
      <c r="D680" s="167">
        <v>55122.12</v>
      </c>
      <c r="E680" t="s">
        <v>199</v>
      </c>
      <c r="F680" t="s">
        <v>169</v>
      </c>
      <c r="G680" t="s">
        <v>200</v>
      </c>
      <c r="H680" s="168">
        <v>37837</v>
      </c>
      <c r="I680" t="s">
        <v>103</v>
      </c>
      <c r="J680" s="169">
        <v>14.153424657534247</v>
      </c>
      <c r="K680">
        <v>3</v>
      </c>
    </row>
    <row r="681" spans="1:11" x14ac:dyDescent="0.25">
      <c r="A681" t="s">
        <v>1026</v>
      </c>
      <c r="B681">
        <v>39193</v>
      </c>
      <c r="C681" t="s">
        <v>167</v>
      </c>
      <c r="D681" s="167">
        <v>118400</v>
      </c>
      <c r="E681" t="s">
        <v>213</v>
      </c>
      <c r="F681" t="s">
        <v>169</v>
      </c>
      <c r="G681" t="s">
        <v>214</v>
      </c>
      <c r="H681" s="168">
        <v>35555</v>
      </c>
      <c r="I681" t="s">
        <v>103</v>
      </c>
      <c r="J681" s="169">
        <v>20.405479452054795</v>
      </c>
      <c r="K681">
        <v>5</v>
      </c>
    </row>
    <row r="682" spans="1:11" x14ac:dyDescent="0.25">
      <c r="A682" t="s">
        <v>1027</v>
      </c>
      <c r="B682">
        <v>62719</v>
      </c>
      <c r="C682" t="s">
        <v>172</v>
      </c>
      <c r="D682" s="167">
        <v>58773</v>
      </c>
      <c r="E682" t="s">
        <v>191</v>
      </c>
      <c r="F682" t="s">
        <v>169</v>
      </c>
      <c r="G682" t="s">
        <v>354</v>
      </c>
      <c r="H682" s="168">
        <v>41288</v>
      </c>
      <c r="I682" t="s">
        <v>108</v>
      </c>
      <c r="J682" s="169">
        <v>4.6986301369863011</v>
      </c>
      <c r="K682">
        <v>1</v>
      </c>
    </row>
    <row r="683" spans="1:11" x14ac:dyDescent="0.25">
      <c r="A683" t="s">
        <v>1028</v>
      </c>
      <c r="B683">
        <v>37679</v>
      </c>
      <c r="C683" t="s">
        <v>167</v>
      </c>
      <c r="D683" s="167">
        <v>43525.72</v>
      </c>
      <c r="E683" t="s">
        <v>168</v>
      </c>
      <c r="F683" t="s">
        <v>169</v>
      </c>
      <c r="G683" t="s">
        <v>207</v>
      </c>
      <c r="H683" s="168">
        <v>36899</v>
      </c>
      <c r="I683" t="s">
        <v>104</v>
      </c>
      <c r="J683" s="169">
        <v>16.723287671232878</v>
      </c>
      <c r="K683">
        <v>4</v>
      </c>
    </row>
    <row r="684" spans="1:11" x14ac:dyDescent="0.25">
      <c r="A684" t="s">
        <v>1029</v>
      </c>
      <c r="B684">
        <v>79422</v>
      </c>
      <c r="C684" t="s">
        <v>172</v>
      </c>
      <c r="D684" s="167">
        <v>93396</v>
      </c>
      <c r="E684" t="s">
        <v>196</v>
      </c>
      <c r="F684" t="s">
        <v>169</v>
      </c>
      <c r="G684" t="s">
        <v>428</v>
      </c>
      <c r="H684" s="168">
        <v>41582</v>
      </c>
      <c r="I684" t="s">
        <v>105</v>
      </c>
      <c r="J684" s="169">
        <v>3.893150684931507</v>
      </c>
      <c r="K684">
        <v>1</v>
      </c>
    </row>
    <row r="685" spans="1:11" x14ac:dyDescent="0.25">
      <c r="A685" t="s">
        <v>1030</v>
      </c>
      <c r="B685">
        <v>49787</v>
      </c>
      <c r="C685" t="s">
        <v>167</v>
      </c>
      <c r="D685" s="167">
        <v>56123.38</v>
      </c>
      <c r="E685" t="s">
        <v>188</v>
      </c>
      <c r="F685" t="s">
        <v>202</v>
      </c>
      <c r="G685" t="s">
        <v>313</v>
      </c>
      <c r="H685" s="168">
        <v>36808</v>
      </c>
      <c r="I685" t="s">
        <v>103</v>
      </c>
      <c r="J685" s="169">
        <v>16.972602739726028</v>
      </c>
      <c r="K685">
        <v>4</v>
      </c>
    </row>
    <row r="686" spans="1:11" x14ac:dyDescent="0.25">
      <c r="A686" t="s">
        <v>1031</v>
      </c>
      <c r="B686">
        <v>62643</v>
      </c>
      <c r="C686" t="s">
        <v>172</v>
      </c>
      <c r="D686" s="167">
        <v>89620</v>
      </c>
      <c r="E686" t="s">
        <v>175</v>
      </c>
      <c r="F686" t="s">
        <v>169</v>
      </c>
      <c r="G686" t="s">
        <v>183</v>
      </c>
      <c r="H686" s="168">
        <v>35702</v>
      </c>
      <c r="I686" t="s">
        <v>104</v>
      </c>
      <c r="J686" s="169">
        <v>20.002739726027396</v>
      </c>
      <c r="K686">
        <v>5</v>
      </c>
    </row>
    <row r="687" spans="1:11" x14ac:dyDescent="0.25">
      <c r="A687" t="s">
        <v>1032</v>
      </c>
      <c r="B687">
        <v>79175</v>
      </c>
      <c r="C687" t="s">
        <v>172</v>
      </c>
      <c r="D687" s="167">
        <v>77328</v>
      </c>
      <c r="E687" t="s">
        <v>168</v>
      </c>
      <c r="F687" t="s">
        <v>169</v>
      </c>
      <c r="G687" t="s">
        <v>265</v>
      </c>
      <c r="H687" s="168">
        <v>36752</v>
      </c>
      <c r="I687" t="s">
        <v>106</v>
      </c>
      <c r="J687" s="169">
        <v>17.126027397260273</v>
      </c>
      <c r="K687">
        <v>4</v>
      </c>
    </row>
    <row r="688" spans="1:11" x14ac:dyDescent="0.25">
      <c r="A688" t="s">
        <v>1033</v>
      </c>
      <c r="B688">
        <v>97487</v>
      </c>
      <c r="C688" t="s">
        <v>167</v>
      </c>
      <c r="D688" s="167">
        <v>74079.67</v>
      </c>
      <c r="E688" t="s">
        <v>188</v>
      </c>
      <c r="F688" t="s">
        <v>169</v>
      </c>
      <c r="G688" t="s">
        <v>282</v>
      </c>
      <c r="H688" s="168">
        <v>39286</v>
      </c>
      <c r="I688" t="s">
        <v>103</v>
      </c>
      <c r="J688" s="169">
        <v>10.183561643835617</v>
      </c>
      <c r="K688">
        <v>3</v>
      </c>
    </row>
    <row r="689" spans="1:11" x14ac:dyDescent="0.25">
      <c r="A689" t="s">
        <v>1034</v>
      </c>
      <c r="B689">
        <v>9315</v>
      </c>
      <c r="C689" t="s">
        <v>167</v>
      </c>
      <c r="D689" s="167">
        <v>74872.5</v>
      </c>
      <c r="E689" t="s">
        <v>188</v>
      </c>
      <c r="F689" t="s">
        <v>169</v>
      </c>
      <c r="G689" t="s">
        <v>261</v>
      </c>
      <c r="H689" s="168">
        <v>39133</v>
      </c>
      <c r="I689" t="s">
        <v>108</v>
      </c>
      <c r="J689" s="169">
        <v>10.602739726027398</v>
      </c>
      <c r="K689">
        <v>3</v>
      </c>
    </row>
    <row r="690" spans="1:11" x14ac:dyDescent="0.25">
      <c r="A690" t="s">
        <v>1035</v>
      </c>
      <c r="B690">
        <v>35064</v>
      </c>
      <c r="C690" t="s">
        <v>172</v>
      </c>
      <c r="D690" s="167">
        <v>53935.39</v>
      </c>
      <c r="E690" t="s">
        <v>199</v>
      </c>
      <c r="F690" t="s">
        <v>169</v>
      </c>
      <c r="G690" t="s">
        <v>750</v>
      </c>
      <c r="H690" s="168">
        <v>38039</v>
      </c>
      <c r="I690" t="s">
        <v>103</v>
      </c>
      <c r="J690" s="169">
        <v>13.6</v>
      </c>
      <c r="K690">
        <v>3</v>
      </c>
    </row>
    <row r="691" spans="1:11" x14ac:dyDescent="0.25">
      <c r="A691" t="s">
        <v>1036</v>
      </c>
      <c r="B691">
        <v>38393</v>
      </c>
      <c r="C691" t="s">
        <v>167</v>
      </c>
      <c r="D691" s="167">
        <v>23318.28</v>
      </c>
      <c r="E691" t="s">
        <v>196</v>
      </c>
      <c r="F691" t="s">
        <v>202</v>
      </c>
      <c r="G691" t="s">
        <v>367</v>
      </c>
      <c r="H691" s="168">
        <v>37242</v>
      </c>
      <c r="I691" t="s">
        <v>104</v>
      </c>
      <c r="J691" s="169">
        <v>15.783561643835617</v>
      </c>
      <c r="K691">
        <v>4</v>
      </c>
    </row>
    <row r="692" spans="1:11" x14ac:dyDescent="0.25">
      <c r="A692" t="s">
        <v>1037</v>
      </c>
      <c r="B692">
        <v>78772</v>
      </c>
      <c r="C692" t="s">
        <v>172</v>
      </c>
      <c r="D692" s="167">
        <v>44300</v>
      </c>
      <c r="E692" t="s">
        <v>168</v>
      </c>
      <c r="F692" t="s">
        <v>169</v>
      </c>
      <c r="G692" t="s">
        <v>265</v>
      </c>
      <c r="H692" s="168">
        <v>42619</v>
      </c>
      <c r="I692" t="s">
        <v>107</v>
      </c>
      <c r="J692" s="169">
        <v>1.0520547945205478</v>
      </c>
      <c r="K692">
        <v>1</v>
      </c>
    </row>
    <row r="693" spans="1:11" x14ac:dyDescent="0.25">
      <c r="A693" t="s">
        <v>1038</v>
      </c>
      <c r="B693">
        <v>19335</v>
      </c>
      <c r="C693" t="s">
        <v>172</v>
      </c>
      <c r="D693" s="167">
        <v>78096</v>
      </c>
      <c r="E693" t="s">
        <v>175</v>
      </c>
      <c r="F693" t="s">
        <v>169</v>
      </c>
      <c r="G693" t="s">
        <v>183</v>
      </c>
      <c r="H693" s="168">
        <v>38187</v>
      </c>
      <c r="I693" t="s">
        <v>104</v>
      </c>
      <c r="J693" s="169">
        <v>13.194520547945206</v>
      </c>
      <c r="K693">
        <v>3</v>
      </c>
    </row>
    <row r="694" spans="1:11" x14ac:dyDescent="0.25">
      <c r="A694" t="s">
        <v>1039</v>
      </c>
      <c r="B694">
        <v>73270</v>
      </c>
      <c r="C694" t="s">
        <v>172</v>
      </c>
      <c r="D694" s="167">
        <v>60501</v>
      </c>
      <c r="E694" t="s">
        <v>175</v>
      </c>
      <c r="F694" t="s">
        <v>169</v>
      </c>
      <c r="G694" t="s">
        <v>183</v>
      </c>
      <c r="H694" s="168">
        <v>41106</v>
      </c>
      <c r="I694" t="s">
        <v>103</v>
      </c>
      <c r="J694" s="169">
        <v>5.1972602739726028</v>
      </c>
      <c r="K694">
        <v>2</v>
      </c>
    </row>
    <row r="695" spans="1:11" x14ac:dyDescent="0.25">
      <c r="A695" t="s">
        <v>1040</v>
      </c>
      <c r="B695">
        <v>59476</v>
      </c>
      <c r="C695" t="s">
        <v>167</v>
      </c>
      <c r="D695" s="167">
        <v>127961.97</v>
      </c>
      <c r="E695" t="s">
        <v>239</v>
      </c>
      <c r="F695" t="s">
        <v>169</v>
      </c>
      <c r="G695" t="s">
        <v>275</v>
      </c>
      <c r="H695" s="168">
        <v>32594</v>
      </c>
      <c r="I695" t="s">
        <v>105</v>
      </c>
      <c r="J695" s="169">
        <v>28.517808219178082</v>
      </c>
      <c r="K695">
        <v>6</v>
      </c>
    </row>
    <row r="696" spans="1:11" x14ac:dyDescent="0.25">
      <c r="A696" t="s">
        <v>1041</v>
      </c>
      <c r="B696">
        <v>2493</v>
      </c>
      <c r="C696" t="s">
        <v>172</v>
      </c>
      <c r="D696" s="167">
        <v>102707.07</v>
      </c>
      <c r="E696" t="s">
        <v>185</v>
      </c>
      <c r="F696" t="s">
        <v>169</v>
      </c>
      <c r="G696" t="s">
        <v>416</v>
      </c>
      <c r="H696" s="168">
        <v>33924</v>
      </c>
      <c r="I696" t="s">
        <v>105</v>
      </c>
      <c r="J696" s="169">
        <v>24.873972602739727</v>
      </c>
      <c r="K696">
        <v>5</v>
      </c>
    </row>
    <row r="697" spans="1:11" x14ac:dyDescent="0.25">
      <c r="A697" t="s">
        <v>1042</v>
      </c>
      <c r="B697">
        <v>41858</v>
      </c>
      <c r="C697" t="s">
        <v>172</v>
      </c>
      <c r="D697" s="167">
        <v>73709.05</v>
      </c>
      <c r="E697" t="s">
        <v>239</v>
      </c>
      <c r="F697" t="s">
        <v>169</v>
      </c>
      <c r="G697" t="s">
        <v>214</v>
      </c>
      <c r="H697" s="168">
        <v>41344</v>
      </c>
      <c r="I697" t="s">
        <v>103</v>
      </c>
      <c r="J697" s="169">
        <v>4.5452054794520551</v>
      </c>
      <c r="K697">
        <v>1</v>
      </c>
    </row>
    <row r="698" spans="1:11" x14ac:dyDescent="0.25">
      <c r="A698" t="s">
        <v>1043</v>
      </c>
      <c r="B698">
        <v>52847</v>
      </c>
      <c r="C698" t="s">
        <v>167</v>
      </c>
      <c r="D698" s="167">
        <v>92756.7</v>
      </c>
      <c r="E698" t="s">
        <v>175</v>
      </c>
      <c r="F698" t="s">
        <v>169</v>
      </c>
      <c r="G698" t="s">
        <v>183</v>
      </c>
      <c r="H698" s="168">
        <v>34736</v>
      </c>
      <c r="I698" t="s">
        <v>106</v>
      </c>
      <c r="J698" s="169">
        <v>22.649315068493152</v>
      </c>
      <c r="K698">
        <v>5</v>
      </c>
    </row>
    <row r="699" spans="1:11" x14ac:dyDescent="0.25">
      <c r="A699" t="s">
        <v>1044</v>
      </c>
      <c r="B699">
        <v>41222</v>
      </c>
      <c r="C699" t="s">
        <v>172</v>
      </c>
      <c r="D699" s="167">
        <v>70435</v>
      </c>
      <c r="E699" t="s">
        <v>175</v>
      </c>
      <c r="F699" t="s">
        <v>169</v>
      </c>
      <c r="G699" t="s">
        <v>183</v>
      </c>
      <c r="H699" s="168">
        <v>39098</v>
      </c>
      <c r="I699" t="s">
        <v>105</v>
      </c>
      <c r="J699" s="169">
        <v>10.698630136986301</v>
      </c>
      <c r="K699">
        <v>3</v>
      </c>
    </row>
    <row r="700" spans="1:11" x14ac:dyDescent="0.25">
      <c r="A700" t="s">
        <v>1045</v>
      </c>
      <c r="B700">
        <v>81582</v>
      </c>
      <c r="C700" t="s">
        <v>167</v>
      </c>
      <c r="D700" s="167">
        <v>45145.07</v>
      </c>
      <c r="E700" t="s">
        <v>196</v>
      </c>
      <c r="F700" t="s">
        <v>169</v>
      </c>
      <c r="G700" t="s">
        <v>1046</v>
      </c>
      <c r="H700" s="168">
        <v>41190</v>
      </c>
      <c r="I700" t="s">
        <v>103</v>
      </c>
      <c r="J700" s="169">
        <v>4.9671232876712326</v>
      </c>
      <c r="K700">
        <v>1</v>
      </c>
    </row>
    <row r="701" spans="1:11" x14ac:dyDescent="0.25">
      <c r="A701" t="s">
        <v>1047</v>
      </c>
      <c r="B701">
        <v>98923</v>
      </c>
      <c r="C701" t="s">
        <v>172</v>
      </c>
      <c r="D701" s="167">
        <v>40943.14</v>
      </c>
      <c r="E701" t="s">
        <v>233</v>
      </c>
      <c r="F701" t="s">
        <v>169</v>
      </c>
      <c r="G701" t="s">
        <v>554</v>
      </c>
      <c r="H701" s="168">
        <v>41988</v>
      </c>
      <c r="I701" t="s">
        <v>104</v>
      </c>
      <c r="J701" s="169">
        <v>2.7808219178082192</v>
      </c>
      <c r="K701">
        <v>1</v>
      </c>
    </row>
    <row r="702" spans="1:11" x14ac:dyDescent="0.25">
      <c r="A702" t="s">
        <v>1048</v>
      </c>
      <c r="B702">
        <v>24652</v>
      </c>
      <c r="C702" t="s">
        <v>172</v>
      </c>
      <c r="D702" s="167">
        <v>112899</v>
      </c>
      <c r="E702" t="s">
        <v>196</v>
      </c>
      <c r="F702" t="s">
        <v>169</v>
      </c>
      <c r="G702" t="s">
        <v>620</v>
      </c>
      <c r="H702" s="168">
        <v>36164</v>
      </c>
      <c r="I702" t="s">
        <v>106</v>
      </c>
      <c r="J702" s="169">
        <v>18.736986301369864</v>
      </c>
      <c r="K702">
        <v>4</v>
      </c>
    </row>
    <row r="703" spans="1:11" x14ac:dyDescent="0.25">
      <c r="A703" t="s">
        <v>1049</v>
      </c>
      <c r="B703">
        <v>29466</v>
      </c>
      <c r="C703" t="s">
        <v>172</v>
      </c>
      <c r="D703" s="167">
        <v>51669.4</v>
      </c>
      <c r="E703" t="s">
        <v>233</v>
      </c>
      <c r="F703" t="s">
        <v>169</v>
      </c>
      <c r="G703" t="s">
        <v>672</v>
      </c>
      <c r="H703" s="168">
        <v>40196</v>
      </c>
      <c r="I703" t="s">
        <v>103</v>
      </c>
      <c r="J703" s="169">
        <v>7.6904109589041099</v>
      </c>
      <c r="K703">
        <v>2</v>
      </c>
    </row>
    <row r="704" spans="1:11" x14ac:dyDescent="0.25">
      <c r="A704" t="s">
        <v>1050</v>
      </c>
      <c r="B704">
        <v>33045</v>
      </c>
      <c r="C704" t="s">
        <v>167</v>
      </c>
      <c r="D704" s="167">
        <v>41220.18</v>
      </c>
      <c r="E704" t="s">
        <v>175</v>
      </c>
      <c r="F704" t="s">
        <v>169</v>
      </c>
      <c r="G704" t="s">
        <v>209</v>
      </c>
      <c r="H704" s="168">
        <v>42422</v>
      </c>
      <c r="I704" t="s">
        <v>108</v>
      </c>
      <c r="J704" s="169">
        <v>1.5917808219178082</v>
      </c>
      <c r="K704">
        <v>1</v>
      </c>
    </row>
    <row r="705" spans="1:11" x14ac:dyDescent="0.25">
      <c r="A705" t="s">
        <v>1051</v>
      </c>
      <c r="B705">
        <v>15247</v>
      </c>
      <c r="C705" t="s">
        <v>167</v>
      </c>
      <c r="D705" s="167">
        <v>87523.22</v>
      </c>
      <c r="E705" t="s">
        <v>216</v>
      </c>
      <c r="F705" t="s">
        <v>169</v>
      </c>
      <c r="G705" t="s">
        <v>422</v>
      </c>
      <c r="H705" s="168">
        <v>31138</v>
      </c>
      <c r="I705" t="s">
        <v>103</v>
      </c>
      <c r="J705" s="169">
        <v>32.506849315068493</v>
      </c>
      <c r="K705">
        <v>7</v>
      </c>
    </row>
    <row r="706" spans="1:11" x14ac:dyDescent="0.25">
      <c r="A706" t="s">
        <v>1052</v>
      </c>
      <c r="B706">
        <v>84951</v>
      </c>
      <c r="C706" t="s">
        <v>172</v>
      </c>
      <c r="D706" s="167">
        <v>133067.15</v>
      </c>
      <c r="E706" t="s">
        <v>213</v>
      </c>
      <c r="F706" t="s">
        <v>169</v>
      </c>
      <c r="G706" t="s">
        <v>214</v>
      </c>
      <c r="H706" s="168">
        <v>34695</v>
      </c>
      <c r="I706" t="s">
        <v>105</v>
      </c>
      <c r="J706" s="169">
        <v>22.761643835616439</v>
      </c>
      <c r="K706">
        <v>5</v>
      </c>
    </row>
    <row r="707" spans="1:11" x14ac:dyDescent="0.25">
      <c r="A707" t="s">
        <v>1053</v>
      </c>
      <c r="B707">
        <v>44210</v>
      </c>
      <c r="C707" t="s">
        <v>167</v>
      </c>
      <c r="D707" s="167">
        <v>48616.35</v>
      </c>
      <c r="E707" t="s">
        <v>168</v>
      </c>
      <c r="F707" t="s">
        <v>169</v>
      </c>
      <c r="G707" t="s">
        <v>1054</v>
      </c>
      <c r="H707" s="168">
        <v>39566</v>
      </c>
      <c r="I707" t="s">
        <v>107</v>
      </c>
      <c r="J707" s="169">
        <v>9.4164383561643827</v>
      </c>
      <c r="K707">
        <v>2</v>
      </c>
    </row>
    <row r="708" spans="1:11" x14ac:dyDescent="0.25">
      <c r="A708" t="s">
        <v>1055</v>
      </c>
      <c r="B708">
        <v>5038</v>
      </c>
      <c r="C708" t="s">
        <v>172</v>
      </c>
      <c r="D708" s="167">
        <v>86588</v>
      </c>
      <c r="E708" t="s">
        <v>175</v>
      </c>
      <c r="F708" t="s">
        <v>169</v>
      </c>
      <c r="G708" t="s">
        <v>183</v>
      </c>
      <c r="H708" s="168">
        <v>37319</v>
      </c>
      <c r="I708" t="s">
        <v>103</v>
      </c>
      <c r="J708" s="169">
        <v>15.572602739726028</v>
      </c>
      <c r="K708">
        <v>4</v>
      </c>
    </row>
    <row r="709" spans="1:11" x14ac:dyDescent="0.25">
      <c r="A709" t="s">
        <v>1056</v>
      </c>
      <c r="B709">
        <v>54225</v>
      </c>
      <c r="C709" t="s">
        <v>167</v>
      </c>
      <c r="D709" s="167">
        <v>63345</v>
      </c>
      <c r="E709" t="s">
        <v>191</v>
      </c>
      <c r="F709" t="s">
        <v>169</v>
      </c>
      <c r="G709" t="s">
        <v>486</v>
      </c>
      <c r="H709" s="168">
        <v>41064</v>
      </c>
      <c r="I709" t="s">
        <v>107</v>
      </c>
      <c r="J709" s="169">
        <v>5.3123287671232875</v>
      </c>
      <c r="K709">
        <v>2</v>
      </c>
    </row>
    <row r="710" spans="1:11" x14ac:dyDescent="0.25">
      <c r="A710" t="s">
        <v>1057</v>
      </c>
      <c r="B710">
        <v>68922</v>
      </c>
      <c r="C710" t="s">
        <v>167</v>
      </c>
      <c r="D710" s="167">
        <v>51394</v>
      </c>
      <c r="E710" t="s">
        <v>216</v>
      </c>
      <c r="F710" t="s">
        <v>169</v>
      </c>
      <c r="G710" t="s">
        <v>1058</v>
      </c>
      <c r="H710" s="168">
        <v>42408</v>
      </c>
      <c r="I710" t="s">
        <v>106</v>
      </c>
      <c r="J710" s="169">
        <v>1.6301369863013699</v>
      </c>
      <c r="K710">
        <v>1</v>
      </c>
    </row>
    <row r="711" spans="1:11" x14ac:dyDescent="0.25">
      <c r="A711" t="s">
        <v>1059</v>
      </c>
      <c r="B711">
        <v>38973</v>
      </c>
      <c r="C711" t="s">
        <v>172</v>
      </c>
      <c r="D711" s="167">
        <v>50339.1</v>
      </c>
      <c r="E711" t="s">
        <v>233</v>
      </c>
      <c r="F711" t="s">
        <v>169</v>
      </c>
      <c r="G711" t="s">
        <v>554</v>
      </c>
      <c r="H711" s="168">
        <v>37140</v>
      </c>
      <c r="I711" t="s">
        <v>103</v>
      </c>
      <c r="J711" s="169">
        <v>16.063013698630137</v>
      </c>
      <c r="K711">
        <v>4</v>
      </c>
    </row>
    <row r="712" spans="1:11" x14ac:dyDescent="0.25">
      <c r="A712" t="s">
        <v>1060</v>
      </c>
      <c r="B712">
        <v>20112</v>
      </c>
      <c r="C712" t="s">
        <v>172</v>
      </c>
      <c r="D712" s="167">
        <v>46626.87</v>
      </c>
      <c r="E712" t="s">
        <v>199</v>
      </c>
      <c r="F712" t="s">
        <v>169</v>
      </c>
      <c r="G712" t="s">
        <v>205</v>
      </c>
      <c r="H712" s="168">
        <v>39615</v>
      </c>
      <c r="I712" t="s">
        <v>103</v>
      </c>
      <c r="J712" s="169">
        <v>9.2821917808219183</v>
      </c>
      <c r="K712">
        <v>2</v>
      </c>
    </row>
    <row r="713" spans="1:11" x14ac:dyDescent="0.25">
      <c r="A713" t="s">
        <v>1061</v>
      </c>
      <c r="B713">
        <v>97600</v>
      </c>
      <c r="C713" t="s">
        <v>172</v>
      </c>
      <c r="D713" s="167">
        <v>60501</v>
      </c>
      <c r="E713" t="s">
        <v>175</v>
      </c>
      <c r="F713" t="s">
        <v>169</v>
      </c>
      <c r="G713" t="s">
        <v>183</v>
      </c>
      <c r="H713" s="168">
        <v>40330</v>
      </c>
      <c r="I713" t="s">
        <v>105</v>
      </c>
      <c r="J713" s="169">
        <v>7.3232876712328769</v>
      </c>
      <c r="K713">
        <v>2</v>
      </c>
    </row>
    <row r="714" spans="1:11" x14ac:dyDescent="0.25">
      <c r="A714" t="s">
        <v>1062</v>
      </c>
      <c r="B714">
        <v>22741</v>
      </c>
      <c r="C714" t="s">
        <v>172</v>
      </c>
      <c r="D714" s="167">
        <v>76546</v>
      </c>
      <c r="E714" t="s">
        <v>168</v>
      </c>
      <c r="F714" t="s">
        <v>169</v>
      </c>
      <c r="G714" t="s">
        <v>173</v>
      </c>
      <c r="H714" s="168">
        <v>39098</v>
      </c>
      <c r="I714" t="s">
        <v>107</v>
      </c>
      <c r="J714" s="169">
        <v>10.698630136986301</v>
      </c>
      <c r="K714">
        <v>3</v>
      </c>
    </row>
    <row r="715" spans="1:11" x14ac:dyDescent="0.25">
      <c r="A715" t="s">
        <v>1063</v>
      </c>
      <c r="B715">
        <v>91646</v>
      </c>
      <c r="C715" t="s">
        <v>167</v>
      </c>
      <c r="D715" s="167">
        <v>97912</v>
      </c>
      <c r="E715" t="s">
        <v>188</v>
      </c>
      <c r="F715" t="s">
        <v>169</v>
      </c>
      <c r="G715" t="s">
        <v>284</v>
      </c>
      <c r="H715" s="168">
        <v>38810</v>
      </c>
      <c r="I715" t="s">
        <v>103</v>
      </c>
      <c r="J715" s="169">
        <v>11.487671232876712</v>
      </c>
      <c r="K715">
        <v>3</v>
      </c>
    </row>
    <row r="716" spans="1:11" x14ac:dyDescent="0.25">
      <c r="A716" t="s">
        <v>1064</v>
      </c>
      <c r="B716">
        <v>57700</v>
      </c>
      <c r="C716" t="s">
        <v>172</v>
      </c>
      <c r="D716" s="167">
        <v>45261</v>
      </c>
      <c r="E716" t="s">
        <v>191</v>
      </c>
      <c r="F716" t="s">
        <v>169</v>
      </c>
      <c r="G716" t="s">
        <v>1065</v>
      </c>
      <c r="H716" s="168">
        <v>42716</v>
      </c>
      <c r="I716" t="s">
        <v>104</v>
      </c>
      <c r="J716" s="169">
        <v>0.78630136986301369</v>
      </c>
      <c r="K716">
        <v>1</v>
      </c>
    </row>
    <row r="717" spans="1:11" x14ac:dyDescent="0.25">
      <c r="A717" t="s">
        <v>1066</v>
      </c>
      <c r="B717">
        <v>90719</v>
      </c>
      <c r="C717" t="s">
        <v>172</v>
      </c>
      <c r="D717" s="167">
        <v>47878.28</v>
      </c>
      <c r="E717" t="s">
        <v>268</v>
      </c>
      <c r="F717" t="s">
        <v>169</v>
      </c>
      <c r="G717" t="s">
        <v>630</v>
      </c>
      <c r="H717" s="168">
        <v>41120</v>
      </c>
      <c r="I717" t="s">
        <v>106</v>
      </c>
      <c r="J717" s="169">
        <v>5.1589041095890407</v>
      </c>
      <c r="K717">
        <v>2</v>
      </c>
    </row>
    <row r="718" spans="1:11" x14ac:dyDescent="0.25">
      <c r="A718" t="s">
        <v>1067</v>
      </c>
      <c r="B718">
        <v>57604</v>
      </c>
      <c r="C718" t="s">
        <v>172</v>
      </c>
      <c r="D718" s="167">
        <v>120768</v>
      </c>
      <c r="E718" t="s">
        <v>213</v>
      </c>
      <c r="F718" t="s">
        <v>169</v>
      </c>
      <c r="G718" t="s">
        <v>214</v>
      </c>
      <c r="H718" s="168">
        <v>32930</v>
      </c>
      <c r="I718" t="s">
        <v>106</v>
      </c>
      <c r="J718" s="169">
        <v>27.597260273972601</v>
      </c>
      <c r="K718">
        <v>6</v>
      </c>
    </row>
    <row r="719" spans="1:11" x14ac:dyDescent="0.25">
      <c r="A719" t="s">
        <v>1068</v>
      </c>
      <c r="B719">
        <v>31784</v>
      </c>
      <c r="C719" t="s">
        <v>172</v>
      </c>
      <c r="D719" s="167">
        <v>65105</v>
      </c>
      <c r="E719" t="s">
        <v>168</v>
      </c>
      <c r="F719" t="s">
        <v>169</v>
      </c>
      <c r="G719" t="s">
        <v>265</v>
      </c>
      <c r="H719" s="168">
        <v>38824</v>
      </c>
      <c r="I719" t="s">
        <v>104</v>
      </c>
      <c r="J719" s="169">
        <v>11.449315068493151</v>
      </c>
      <c r="K719">
        <v>3</v>
      </c>
    </row>
    <row r="720" spans="1:11" x14ac:dyDescent="0.25">
      <c r="A720" t="s">
        <v>1069</v>
      </c>
      <c r="B720">
        <v>74415</v>
      </c>
      <c r="C720" t="s">
        <v>167</v>
      </c>
      <c r="D720" s="167">
        <v>45261</v>
      </c>
      <c r="E720" t="s">
        <v>191</v>
      </c>
      <c r="F720" t="s">
        <v>169</v>
      </c>
      <c r="G720" t="s">
        <v>1065</v>
      </c>
      <c r="H720" s="168">
        <v>42122</v>
      </c>
      <c r="I720" t="s">
        <v>103</v>
      </c>
      <c r="J720" s="169">
        <v>2.4136986301369863</v>
      </c>
      <c r="K720">
        <v>1</v>
      </c>
    </row>
    <row r="721" spans="1:11" x14ac:dyDescent="0.25">
      <c r="A721" t="s">
        <v>1070</v>
      </c>
      <c r="B721">
        <v>75278</v>
      </c>
      <c r="C721" t="s">
        <v>167</v>
      </c>
      <c r="D721" s="167">
        <v>52032.19</v>
      </c>
      <c r="E721" t="s">
        <v>185</v>
      </c>
      <c r="F721" t="s">
        <v>169</v>
      </c>
      <c r="G721" t="s">
        <v>209</v>
      </c>
      <c r="H721" s="168">
        <v>40140</v>
      </c>
      <c r="I721" t="s">
        <v>103</v>
      </c>
      <c r="J721" s="169">
        <v>7.8438356164383558</v>
      </c>
      <c r="K721">
        <v>2</v>
      </c>
    </row>
    <row r="722" spans="1:11" x14ac:dyDescent="0.25">
      <c r="A722" t="s">
        <v>1071</v>
      </c>
      <c r="B722">
        <v>69445</v>
      </c>
      <c r="C722" t="s">
        <v>172</v>
      </c>
      <c r="D722" s="167">
        <v>102664</v>
      </c>
      <c r="E722" t="s">
        <v>199</v>
      </c>
      <c r="F722" t="s">
        <v>169</v>
      </c>
      <c r="G722" t="s">
        <v>176</v>
      </c>
      <c r="H722" s="168">
        <v>37572</v>
      </c>
      <c r="I722" t="s">
        <v>104</v>
      </c>
      <c r="J722" s="169">
        <v>14.87945205479452</v>
      </c>
      <c r="K722">
        <v>3</v>
      </c>
    </row>
    <row r="723" spans="1:11" x14ac:dyDescent="0.25">
      <c r="A723" t="s">
        <v>1072</v>
      </c>
      <c r="B723">
        <v>28774</v>
      </c>
      <c r="C723" t="s">
        <v>167</v>
      </c>
      <c r="D723" s="167">
        <v>92600.05</v>
      </c>
      <c r="E723" t="s">
        <v>175</v>
      </c>
      <c r="F723" t="s">
        <v>169</v>
      </c>
      <c r="G723" t="s">
        <v>211</v>
      </c>
      <c r="H723" s="168">
        <v>36347</v>
      </c>
      <c r="I723" t="s">
        <v>107</v>
      </c>
      <c r="J723" s="169">
        <v>18.235616438356164</v>
      </c>
      <c r="K723">
        <v>4</v>
      </c>
    </row>
    <row r="724" spans="1:11" x14ac:dyDescent="0.25">
      <c r="A724" t="s">
        <v>1073</v>
      </c>
      <c r="B724">
        <v>79796</v>
      </c>
      <c r="C724" t="s">
        <v>172</v>
      </c>
      <c r="D724" s="167">
        <v>91969.07</v>
      </c>
      <c r="E724" t="s">
        <v>185</v>
      </c>
      <c r="F724" t="s">
        <v>169</v>
      </c>
      <c r="G724" t="s">
        <v>416</v>
      </c>
      <c r="H724" s="168">
        <v>34387</v>
      </c>
      <c r="I724" t="s">
        <v>103</v>
      </c>
      <c r="J724" s="169">
        <v>23.605479452054794</v>
      </c>
      <c r="K724">
        <v>5</v>
      </c>
    </row>
    <row r="725" spans="1:11" x14ac:dyDescent="0.25">
      <c r="A725" t="s">
        <v>1074</v>
      </c>
      <c r="B725">
        <v>70017</v>
      </c>
      <c r="C725" t="s">
        <v>172</v>
      </c>
      <c r="D725" s="167">
        <v>118080.06</v>
      </c>
      <c r="E725" t="s">
        <v>185</v>
      </c>
      <c r="F725" t="s">
        <v>169</v>
      </c>
      <c r="G725" t="s">
        <v>382</v>
      </c>
      <c r="H725" s="168">
        <v>32307</v>
      </c>
      <c r="I725" t="s">
        <v>103</v>
      </c>
      <c r="J725" s="169">
        <v>29.304109589041097</v>
      </c>
      <c r="K725">
        <v>6</v>
      </c>
    </row>
    <row r="726" spans="1:11" x14ac:dyDescent="0.25">
      <c r="A726" t="s">
        <v>1075</v>
      </c>
      <c r="B726">
        <v>18235</v>
      </c>
      <c r="C726" t="s">
        <v>172</v>
      </c>
      <c r="D726" s="167">
        <v>50910</v>
      </c>
      <c r="E726" t="s">
        <v>191</v>
      </c>
      <c r="F726" t="s">
        <v>169</v>
      </c>
      <c r="G726" t="s">
        <v>354</v>
      </c>
      <c r="H726" s="168">
        <v>41708</v>
      </c>
      <c r="I726" t="s">
        <v>103</v>
      </c>
      <c r="J726" s="169">
        <v>3.547945205479452</v>
      </c>
      <c r="K726">
        <v>1</v>
      </c>
    </row>
    <row r="727" spans="1:11" x14ac:dyDescent="0.25">
      <c r="A727" t="s">
        <v>1076</v>
      </c>
      <c r="B727">
        <v>56078</v>
      </c>
      <c r="C727" t="s">
        <v>172</v>
      </c>
      <c r="D727" s="167">
        <v>100128.44</v>
      </c>
      <c r="E727" t="s">
        <v>253</v>
      </c>
      <c r="F727" t="s">
        <v>169</v>
      </c>
      <c r="G727" t="s">
        <v>397</v>
      </c>
      <c r="H727" s="168">
        <v>38852</v>
      </c>
      <c r="I727" t="s">
        <v>108</v>
      </c>
      <c r="J727" s="169">
        <v>11.372602739726027</v>
      </c>
      <c r="K727">
        <v>3</v>
      </c>
    </row>
    <row r="728" spans="1:11" x14ac:dyDescent="0.25">
      <c r="A728" t="s">
        <v>1077</v>
      </c>
      <c r="B728">
        <v>38580</v>
      </c>
      <c r="C728" t="s">
        <v>167</v>
      </c>
      <c r="D728" s="167">
        <v>100849.36</v>
      </c>
      <c r="E728" t="s">
        <v>188</v>
      </c>
      <c r="F728" t="s">
        <v>169</v>
      </c>
      <c r="G728" t="s">
        <v>284</v>
      </c>
      <c r="H728" s="168">
        <v>34387</v>
      </c>
      <c r="I728" t="s">
        <v>103</v>
      </c>
      <c r="J728" s="169">
        <v>23.605479452054794</v>
      </c>
      <c r="K728">
        <v>5</v>
      </c>
    </row>
    <row r="729" spans="1:11" x14ac:dyDescent="0.25">
      <c r="A729" t="s">
        <v>1078</v>
      </c>
      <c r="B729">
        <v>87944</v>
      </c>
      <c r="C729" t="s">
        <v>172</v>
      </c>
      <c r="D729" s="167">
        <v>97107.24</v>
      </c>
      <c r="E729" t="s">
        <v>325</v>
      </c>
      <c r="F729" t="s">
        <v>169</v>
      </c>
      <c r="G729" t="s">
        <v>533</v>
      </c>
      <c r="H729" s="168">
        <v>38880</v>
      </c>
      <c r="I729" t="s">
        <v>107</v>
      </c>
      <c r="J729" s="169">
        <v>11.295890410958904</v>
      </c>
      <c r="K729">
        <v>3</v>
      </c>
    </row>
    <row r="730" spans="1:11" x14ac:dyDescent="0.25">
      <c r="A730" t="s">
        <v>1079</v>
      </c>
      <c r="B730">
        <v>37447</v>
      </c>
      <c r="C730" t="s">
        <v>172</v>
      </c>
      <c r="D730" s="167">
        <v>125000</v>
      </c>
      <c r="E730" t="s">
        <v>308</v>
      </c>
      <c r="F730" t="s">
        <v>169</v>
      </c>
      <c r="G730" t="s">
        <v>275</v>
      </c>
      <c r="H730" s="168">
        <v>42674</v>
      </c>
      <c r="I730" t="s">
        <v>104</v>
      </c>
      <c r="J730" s="169">
        <v>0.90136986301369859</v>
      </c>
      <c r="K730">
        <v>1</v>
      </c>
    </row>
    <row r="731" spans="1:11" x14ac:dyDescent="0.25">
      <c r="A731" t="s">
        <v>1080</v>
      </c>
      <c r="B731">
        <v>97780</v>
      </c>
      <c r="C731" t="s">
        <v>172</v>
      </c>
      <c r="D731" s="167">
        <v>77434</v>
      </c>
      <c r="E731" t="s">
        <v>185</v>
      </c>
      <c r="F731" t="s">
        <v>169</v>
      </c>
      <c r="G731" t="s">
        <v>416</v>
      </c>
      <c r="H731" s="168">
        <v>38334</v>
      </c>
      <c r="I731" t="s">
        <v>104</v>
      </c>
      <c r="J731" s="169">
        <v>12.791780821917808</v>
      </c>
      <c r="K731">
        <v>3</v>
      </c>
    </row>
    <row r="732" spans="1:11" x14ac:dyDescent="0.25">
      <c r="A732" t="s">
        <v>1081</v>
      </c>
      <c r="B732">
        <v>73139</v>
      </c>
      <c r="C732" t="s">
        <v>172</v>
      </c>
      <c r="D732" s="167">
        <v>93120.47</v>
      </c>
      <c r="E732" t="s">
        <v>199</v>
      </c>
      <c r="F732" t="s">
        <v>169</v>
      </c>
      <c r="G732" t="s">
        <v>1082</v>
      </c>
      <c r="H732" s="168">
        <v>34380</v>
      </c>
      <c r="I732" t="s">
        <v>104</v>
      </c>
      <c r="J732" s="169">
        <v>23.624657534246577</v>
      </c>
      <c r="K732">
        <v>5</v>
      </c>
    </row>
    <row r="733" spans="1:11" x14ac:dyDescent="0.25">
      <c r="A733" t="s">
        <v>1083</v>
      </c>
      <c r="B733">
        <v>58803</v>
      </c>
      <c r="C733" t="s">
        <v>172</v>
      </c>
      <c r="D733" s="167">
        <v>97596</v>
      </c>
      <c r="E733" t="s">
        <v>185</v>
      </c>
      <c r="F733" t="s">
        <v>169</v>
      </c>
      <c r="G733" t="s">
        <v>495</v>
      </c>
      <c r="H733" s="168">
        <v>38145</v>
      </c>
      <c r="I733" t="s">
        <v>103</v>
      </c>
      <c r="J733" s="169">
        <v>13.30958904109589</v>
      </c>
      <c r="K733">
        <v>3</v>
      </c>
    </row>
    <row r="734" spans="1:11" x14ac:dyDescent="0.25">
      <c r="A734" t="s">
        <v>1084</v>
      </c>
      <c r="B734">
        <v>91550</v>
      </c>
      <c r="C734" t="s">
        <v>167</v>
      </c>
      <c r="D734" s="167">
        <v>45151.08</v>
      </c>
      <c r="E734" t="s">
        <v>216</v>
      </c>
      <c r="F734" t="s">
        <v>202</v>
      </c>
      <c r="G734" t="s">
        <v>217</v>
      </c>
      <c r="H734" s="168">
        <v>31725</v>
      </c>
      <c r="I734" t="s">
        <v>103</v>
      </c>
      <c r="J734" s="169">
        <v>30.898630136986302</v>
      </c>
      <c r="K734">
        <v>7</v>
      </c>
    </row>
    <row r="735" spans="1:11" x14ac:dyDescent="0.25">
      <c r="A735" t="s">
        <v>1085</v>
      </c>
      <c r="B735">
        <v>46922</v>
      </c>
      <c r="C735" t="s">
        <v>167</v>
      </c>
      <c r="D735" s="167">
        <v>81181.100000000006</v>
      </c>
      <c r="E735" t="s">
        <v>239</v>
      </c>
      <c r="F735" t="s">
        <v>169</v>
      </c>
      <c r="G735" t="s">
        <v>665</v>
      </c>
      <c r="H735" s="168">
        <v>38278</v>
      </c>
      <c r="I735" t="s">
        <v>104</v>
      </c>
      <c r="J735" s="169">
        <v>12.945205479452055</v>
      </c>
      <c r="K735">
        <v>3</v>
      </c>
    </row>
    <row r="736" spans="1:11" x14ac:dyDescent="0.25">
      <c r="A736" t="s">
        <v>1086</v>
      </c>
      <c r="B736">
        <v>20393</v>
      </c>
      <c r="C736" t="s">
        <v>172</v>
      </c>
      <c r="D736" s="167">
        <v>77787</v>
      </c>
      <c r="E736" t="s">
        <v>191</v>
      </c>
      <c r="F736" t="s">
        <v>169</v>
      </c>
      <c r="G736" t="s">
        <v>192</v>
      </c>
      <c r="H736" s="168">
        <v>38642</v>
      </c>
      <c r="I736" t="s">
        <v>108</v>
      </c>
      <c r="J736" s="169">
        <v>11.947945205479453</v>
      </c>
      <c r="K736">
        <v>3</v>
      </c>
    </row>
    <row r="737" spans="1:11" x14ac:dyDescent="0.25">
      <c r="A737" t="s">
        <v>1087</v>
      </c>
      <c r="B737">
        <v>35666</v>
      </c>
      <c r="C737" t="s">
        <v>167</v>
      </c>
      <c r="D737" s="167">
        <v>64615.14</v>
      </c>
      <c r="E737" t="s">
        <v>188</v>
      </c>
      <c r="F737" t="s">
        <v>169</v>
      </c>
      <c r="G737" t="s">
        <v>282</v>
      </c>
      <c r="H737" s="168">
        <v>38544</v>
      </c>
      <c r="I737" t="s">
        <v>103</v>
      </c>
      <c r="J737" s="169">
        <v>12.216438356164383</v>
      </c>
      <c r="K737">
        <v>3</v>
      </c>
    </row>
    <row r="738" spans="1:11" x14ac:dyDescent="0.25">
      <c r="A738" t="s">
        <v>1088</v>
      </c>
      <c r="B738">
        <v>61144</v>
      </c>
      <c r="C738" t="s">
        <v>172</v>
      </c>
      <c r="D738" s="167">
        <v>110886.71</v>
      </c>
      <c r="E738" t="s">
        <v>168</v>
      </c>
      <c r="F738" t="s">
        <v>169</v>
      </c>
      <c r="G738" t="s">
        <v>240</v>
      </c>
      <c r="H738" s="168">
        <v>32454</v>
      </c>
      <c r="I738" t="s">
        <v>103</v>
      </c>
      <c r="J738" s="169">
        <v>28.901369863013699</v>
      </c>
      <c r="K738">
        <v>6</v>
      </c>
    </row>
    <row r="739" spans="1:11" x14ac:dyDescent="0.25">
      <c r="A739" t="s">
        <v>1089</v>
      </c>
      <c r="B739">
        <v>91189</v>
      </c>
      <c r="C739" t="s">
        <v>167</v>
      </c>
      <c r="D739" s="167">
        <v>53230.68</v>
      </c>
      <c r="E739" t="s">
        <v>233</v>
      </c>
      <c r="F739" t="s">
        <v>169</v>
      </c>
      <c r="G739" t="s">
        <v>672</v>
      </c>
      <c r="H739" s="168">
        <v>38110</v>
      </c>
      <c r="I739" t="s">
        <v>103</v>
      </c>
      <c r="J739" s="169">
        <v>13.405479452054795</v>
      </c>
      <c r="K739">
        <v>3</v>
      </c>
    </row>
    <row r="740" spans="1:11" x14ac:dyDescent="0.25">
      <c r="A740" t="s">
        <v>1090</v>
      </c>
      <c r="B740">
        <v>27788</v>
      </c>
      <c r="C740" t="s">
        <v>172</v>
      </c>
      <c r="D740" s="167">
        <v>52853.59</v>
      </c>
      <c r="E740" t="s">
        <v>216</v>
      </c>
      <c r="F740" t="s">
        <v>169</v>
      </c>
      <c r="G740" t="s">
        <v>1091</v>
      </c>
      <c r="H740" s="168">
        <v>37356</v>
      </c>
      <c r="I740" t="s">
        <v>107</v>
      </c>
      <c r="J740" s="169">
        <v>15.471232876712328</v>
      </c>
      <c r="K740">
        <v>4</v>
      </c>
    </row>
    <row r="741" spans="1:11" x14ac:dyDescent="0.25">
      <c r="A741" t="s">
        <v>1092</v>
      </c>
      <c r="B741">
        <v>75193</v>
      </c>
      <c r="C741" t="s">
        <v>167</v>
      </c>
      <c r="D741" s="167">
        <v>93046.48</v>
      </c>
      <c r="E741" t="s">
        <v>188</v>
      </c>
      <c r="F741" t="s">
        <v>169</v>
      </c>
      <c r="G741" t="s">
        <v>284</v>
      </c>
      <c r="H741" s="168">
        <v>39104</v>
      </c>
      <c r="I741" t="s">
        <v>108</v>
      </c>
      <c r="J741" s="169">
        <v>10.682191780821919</v>
      </c>
      <c r="K741">
        <v>3</v>
      </c>
    </row>
    <row r="742" spans="1:11" x14ac:dyDescent="0.25">
      <c r="A742" t="s">
        <v>1093</v>
      </c>
      <c r="B742">
        <v>1520</v>
      </c>
      <c r="C742" t="s">
        <v>172</v>
      </c>
      <c r="D742" s="167">
        <v>108540</v>
      </c>
      <c r="E742" t="s">
        <v>185</v>
      </c>
      <c r="F742" t="s">
        <v>169</v>
      </c>
      <c r="G742" t="s">
        <v>275</v>
      </c>
      <c r="H742" s="168">
        <v>42492</v>
      </c>
      <c r="I742" t="s">
        <v>104</v>
      </c>
      <c r="J742" s="169">
        <v>1.4</v>
      </c>
      <c r="K742">
        <v>1</v>
      </c>
    </row>
    <row r="743" spans="1:11" x14ac:dyDescent="0.25">
      <c r="A743" t="s">
        <v>1094</v>
      </c>
      <c r="B743">
        <v>66168</v>
      </c>
      <c r="C743" t="s">
        <v>167</v>
      </c>
      <c r="D743" s="167">
        <v>64489.43</v>
      </c>
      <c r="E743" t="s">
        <v>168</v>
      </c>
      <c r="F743" t="s">
        <v>169</v>
      </c>
      <c r="G743" t="s">
        <v>170</v>
      </c>
      <c r="H743" s="168">
        <v>32041</v>
      </c>
      <c r="I743" t="s">
        <v>107</v>
      </c>
      <c r="J743" s="169">
        <v>30.032876712328768</v>
      </c>
      <c r="K743">
        <v>7</v>
      </c>
    </row>
    <row r="744" spans="1:11" x14ac:dyDescent="0.25">
      <c r="A744" t="s">
        <v>1095</v>
      </c>
      <c r="B744">
        <v>94216</v>
      </c>
      <c r="C744" t="s">
        <v>167</v>
      </c>
      <c r="D744" s="167">
        <v>66197.009999999995</v>
      </c>
      <c r="E744" t="s">
        <v>175</v>
      </c>
      <c r="F744" t="s">
        <v>169</v>
      </c>
      <c r="G744" t="s">
        <v>904</v>
      </c>
      <c r="H744" s="168">
        <v>37270</v>
      </c>
      <c r="I744" t="s">
        <v>106</v>
      </c>
      <c r="J744" s="169">
        <v>15.706849315068494</v>
      </c>
      <c r="K744">
        <v>4</v>
      </c>
    </row>
    <row r="745" spans="1:11" x14ac:dyDescent="0.25">
      <c r="A745" t="s">
        <v>1096</v>
      </c>
      <c r="B745">
        <v>32728</v>
      </c>
      <c r="C745" t="s">
        <v>172</v>
      </c>
      <c r="D745" s="167">
        <v>77434</v>
      </c>
      <c r="E745" t="s">
        <v>185</v>
      </c>
      <c r="F745" t="s">
        <v>169</v>
      </c>
      <c r="G745" t="s">
        <v>416</v>
      </c>
      <c r="H745" s="168">
        <v>38642</v>
      </c>
      <c r="I745" t="s">
        <v>104</v>
      </c>
      <c r="J745" s="169">
        <v>11.947945205479453</v>
      </c>
      <c r="K745">
        <v>3</v>
      </c>
    </row>
    <row r="746" spans="1:11" x14ac:dyDescent="0.25">
      <c r="A746" t="s">
        <v>1097</v>
      </c>
      <c r="B746">
        <v>37866</v>
      </c>
      <c r="C746" t="s">
        <v>167</v>
      </c>
      <c r="D746" s="167">
        <v>48145.17</v>
      </c>
      <c r="E746" t="s">
        <v>188</v>
      </c>
      <c r="F746" t="s">
        <v>202</v>
      </c>
      <c r="G746" t="s">
        <v>313</v>
      </c>
      <c r="H746" s="168">
        <v>37186</v>
      </c>
      <c r="I746" t="s">
        <v>106</v>
      </c>
      <c r="J746" s="169">
        <v>15.936986301369863</v>
      </c>
      <c r="K746">
        <v>4</v>
      </c>
    </row>
    <row r="747" spans="1:11" x14ac:dyDescent="0.25">
      <c r="A747" t="s">
        <v>1098</v>
      </c>
      <c r="B747">
        <v>57026</v>
      </c>
      <c r="C747" t="s">
        <v>167</v>
      </c>
      <c r="D747" s="167">
        <v>135313.72</v>
      </c>
      <c r="E747" t="s">
        <v>230</v>
      </c>
      <c r="F747" t="s">
        <v>169</v>
      </c>
      <c r="G747" t="s">
        <v>275</v>
      </c>
      <c r="H747" s="168">
        <v>38082</v>
      </c>
      <c r="I747" t="s">
        <v>104</v>
      </c>
      <c r="J747" s="169">
        <v>13.482191780821918</v>
      </c>
      <c r="K747">
        <v>3</v>
      </c>
    </row>
    <row r="748" spans="1:11" x14ac:dyDescent="0.25">
      <c r="A748" t="s">
        <v>1099</v>
      </c>
      <c r="B748">
        <v>90649</v>
      </c>
      <c r="C748" t="s">
        <v>167</v>
      </c>
      <c r="D748" s="167">
        <v>55140.93</v>
      </c>
      <c r="E748" t="s">
        <v>216</v>
      </c>
      <c r="F748" t="s">
        <v>169</v>
      </c>
      <c r="G748" t="s">
        <v>217</v>
      </c>
      <c r="H748" s="168">
        <v>37165</v>
      </c>
      <c r="I748" t="s">
        <v>103</v>
      </c>
      <c r="J748" s="169">
        <v>15.994520547945205</v>
      </c>
      <c r="K748">
        <v>4</v>
      </c>
    </row>
    <row r="749" spans="1:11" x14ac:dyDescent="0.25">
      <c r="A749" t="s">
        <v>1100</v>
      </c>
      <c r="B749">
        <v>48365</v>
      </c>
      <c r="C749" t="s">
        <v>172</v>
      </c>
      <c r="D749" s="167">
        <v>85405</v>
      </c>
      <c r="E749" t="s">
        <v>168</v>
      </c>
      <c r="F749" t="s">
        <v>169</v>
      </c>
      <c r="G749" t="s">
        <v>265</v>
      </c>
      <c r="H749" s="168">
        <v>35492</v>
      </c>
      <c r="I749" t="s">
        <v>103</v>
      </c>
      <c r="J749" s="169">
        <v>20.578082191780823</v>
      </c>
      <c r="K749">
        <v>5</v>
      </c>
    </row>
    <row r="750" spans="1:11" x14ac:dyDescent="0.25">
      <c r="A750" t="s">
        <v>1101</v>
      </c>
      <c r="B750">
        <v>47327</v>
      </c>
      <c r="C750" t="s">
        <v>167</v>
      </c>
      <c r="D750" s="167">
        <v>68800</v>
      </c>
      <c r="E750" t="s">
        <v>199</v>
      </c>
      <c r="F750" t="s">
        <v>169</v>
      </c>
      <c r="G750" t="s">
        <v>887</v>
      </c>
      <c r="H750" s="168">
        <v>42646</v>
      </c>
      <c r="I750" t="s">
        <v>106</v>
      </c>
      <c r="J750" s="169">
        <v>0.9780821917808219</v>
      </c>
      <c r="K750">
        <v>1</v>
      </c>
    </row>
    <row r="751" spans="1:11" x14ac:dyDescent="0.25">
      <c r="A751" t="s">
        <v>1102</v>
      </c>
      <c r="B751">
        <v>14148</v>
      </c>
      <c r="C751" t="s">
        <v>167</v>
      </c>
      <c r="D751" s="167">
        <v>133103.57</v>
      </c>
      <c r="E751" t="s">
        <v>188</v>
      </c>
      <c r="F751" t="s">
        <v>169</v>
      </c>
      <c r="G751" t="s">
        <v>231</v>
      </c>
      <c r="H751" s="168">
        <v>40085</v>
      </c>
      <c r="I751" t="s">
        <v>103</v>
      </c>
      <c r="J751" s="169">
        <v>7.9945205479452053</v>
      </c>
      <c r="K751">
        <v>2</v>
      </c>
    </row>
    <row r="752" spans="1:11" x14ac:dyDescent="0.25">
      <c r="A752" t="s">
        <v>1103</v>
      </c>
      <c r="B752">
        <v>24927</v>
      </c>
      <c r="C752" t="s">
        <v>172</v>
      </c>
      <c r="D752" s="167">
        <v>74779.899999999994</v>
      </c>
      <c r="E752" t="s">
        <v>175</v>
      </c>
      <c r="F752" t="s">
        <v>169</v>
      </c>
      <c r="G752" t="s">
        <v>882</v>
      </c>
      <c r="H752" s="168">
        <v>38096</v>
      </c>
      <c r="I752" t="s">
        <v>104</v>
      </c>
      <c r="J752" s="169">
        <v>13.443835616438356</v>
      </c>
      <c r="K752">
        <v>3</v>
      </c>
    </row>
    <row r="753" spans="1:11" x14ac:dyDescent="0.25">
      <c r="A753" t="s">
        <v>1104</v>
      </c>
      <c r="B753">
        <v>64272</v>
      </c>
      <c r="C753" t="s">
        <v>172</v>
      </c>
      <c r="D753" s="167">
        <v>27805.439999999999</v>
      </c>
      <c r="E753" t="s">
        <v>233</v>
      </c>
      <c r="F753" t="s">
        <v>202</v>
      </c>
      <c r="G753" t="s">
        <v>234</v>
      </c>
      <c r="H753" s="168">
        <v>42590</v>
      </c>
      <c r="I753" t="s">
        <v>106</v>
      </c>
      <c r="J753" s="169">
        <v>1.1315068493150684</v>
      </c>
      <c r="K753">
        <v>1</v>
      </c>
    </row>
    <row r="754" spans="1:11" x14ac:dyDescent="0.25">
      <c r="A754" t="s">
        <v>1105</v>
      </c>
      <c r="B754">
        <v>76288</v>
      </c>
      <c r="C754" t="s">
        <v>167</v>
      </c>
      <c r="D754" s="167">
        <v>57068.37</v>
      </c>
      <c r="E754" t="s">
        <v>188</v>
      </c>
      <c r="F754" t="s">
        <v>169</v>
      </c>
      <c r="G754" t="s">
        <v>344</v>
      </c>
      <c r="H754" s="168">
        <v>36774</v>
      </c>
      <c r="I754" t="s">
        <v>105</v>
      </c>
      <c r="J754" s="169">
        <v>17.065753424657533</v>
      </c>
      <c r="K754">
        <v>4</v>
      </c>
    </row>
    <row r="755" spans="1:11" x14ac:dyDescent="0.25">
      <c r="A755" t="s">
        <v>1106</v>
      </c>
      <c r="B755">
        <v>4681</v>
      </c>
      <c r="C755" t="s">
        <v>167</v>
      </c>
      <c r="D755" s="167">
        <v>81564.600000000006</v>
      </c>
      <c r="E755" t="s">
        <v>175</v>
      </c>
      <c r="F755" t="s">
        <v>169</v>
      </c>
      <c r="G755" t="s">
        <v>211</v>
      </c>
      <c r="H755" s="168">
        <v>37123</v>
      </c>
      <c r="I755" t="s">
        <v>104</v>
      </c>
      <c r="J755" s="169">
        <v>16.109589041095891</v>
      </c>
      <c r="K755">
        <v>4</v>
      </c>
    </row>
    <row r="756" spans="1:11" x14ac:dyDescent="0.25">
      <c r="A756" t="s">
        <v>1107</v>
      </c>
      <c r="B756">
        <v>36760</v>
      </c>
      <c r="C756" t="s">
        <v>167</v>
      </c>
      <c r="D756" s="167">
        <v>69222.179999999993</v>
      </c>
      <c r="E756" t="s">
        <v>188</v>
      </c>
      <c r="F756" t="s">
        <v>169</v>
      </c>
      <c r="G756" t="s">
        <v>170</v>
      </c>
      <c r="H756" s="168">
        <v>33527</v>
      </c>
      <c r="I756" t="s">
        <v>103</v>
      </c>
      <c r="J756" s="169">
        <v>25.961643835616439</v>
      </c>
      <c r="K756">
        <v>6</v>
      </c>
    </row>
    <row r="757" spans="1:11" x14ac:dyDescent="0.25">
      <c r="A757" t="s">
        <v>1108</v>
      </c>
      <c r="B757">
        <v>14633</v>
      </c>
      <c r="C757" t="s">
        <v>172</v>
      </c>
      <c r="D757" s="167">
        <v>46325.1</v>
      </c>
      <c r="E757" t="s">
        <v>199</v>
      </c>
      <c r="F757" t="s">
        <v>169</v>
      </c>
      <c r="G757" t="s">
        <v>295</v>
      </c>
      <c r="H757" s="168">
        <v>39188</v>
      </c>
      <c r="I757" t="s">
        <v>106</v>
      </c>
      <c r="J757" s="169">
        <v>10.452054794520548</v>
      </c>
      <c r="K757">
        <v>3</v>
      </c>
    </row>
    <row r="758" spans="1:11" x14ac:dyDescent="0.25">
      <c r="A758" t="s">
        <v>1109</v>
      </c>
      <c r="B758">
        <v>85546</v>
      </c>
      <c r="C758" t="s">
        <v>167</v>
      </c>
      <c r="D758" s="167">
        <v>105743.92</v>
      </c>
      <c r="E758" t="s">
        <v>180</v>
      </c>
      <c r="F758" t="s">
        <v>169</v>
      </c>
      <c r="G758" t="s">
        <v>457</v>
      </c>
      <c r="H758" s="168">
        <v>32104</v>
      </c>
      <c r="I758" t="s">
        <v>103</v>
      </c>
      <c r="J758" s="169">
        <v>29.860273972602741</v>
      </c>
      <c r="K758">
        <v>6</v>
      </c>
    </row>
    <row r="759" spans="1:11" x14ac:dyDescent="0.25">
      <c r="A759" t="s">
        <v>1110</v>
      </c>
      <c r="B759">
        <v>14930</v>
      </c>
      <c r="C759" t="s">
        <v>167</v>
      </c>
      <c r="D759" s="167">
        <v>66894.28</v>
      </c>
      <c r="E759" t="s">
        <v>188</v>
      </c>
      <c r="F759" t="s">
        <v>169</v>
      </c>
      <c r="G759" t="s">
        <v>226</v>
      </c>
      <c r="H759" s="168">
        <v>36555</v>
      </c>
      <c r="I759" t="s">
        <v>104</v>
      </c>
      <c r="J759" s="169">
        <v>17.665753424657535</v>
      </c>
      <c r="K759">
        <v>4</v>
      </c>
    </row>
    <row r="760" spans="1:11" x14ac:dyDescent="0.25">
      <c r="A760" t="s">
        <v>1111</v>
      </c>
      <c r="B760">
        <v>8857</v>
      </c>
      <c r="C760" t="s">
        <v>167</v>
      </c>
      <c r="D760" s="167">
        <v>69523.38</v>
      </c>
      <c r="E760" t="s">
        <v>188</v>
      </c>
      <c r="F760" t="s">
        <v>169</v>
      </c>
      <c r="G760" t="s">
        <v>282</v>
      </c>
      <c r="H760" s="168">
        <v>40378</v>
      </c>
      <c r="I760" t="s">
        <v>104</v>
      </c>
      <c r="J760" s="169">
        <v>7.1917808219178081</v>
      </c>
      <c r="K760">
        <v>2</v>
      </c>
    </row>
    <row r="761" spans="1:11" x14ac:dyDescent="0.25">
      <c r="A761" t="s">
        <v>1112</v>
      </c>
      <c r="B761">
        <v>83616</v>
      </c>
      <c r="C761" t="s">
        <v>167</v>
      </c>
      <c r="D761" s="167">
        <v>47644.65</v>
      </c>
      <c r="E761" t="s">
        <v>216</v>
      </c>
      <c r="F761" t="s">
        <v>169</v>
      </c>
      <c r="G761" t="s">
        <v>217</v>
      </c>
      <c r="H761" s="168">
        <v>38460</v>
      </c>
      <c r="I761" t="s">
        <v>104</v>
      </c>
      <c r="J761" s="169">
        <v>12.446575342465753</v>
      </c>
      <c r="K761">
        <v>3</v>
      </c>
    </row>
    <row r="762" spans="1:11" x14ac:dyDescent="0.25">
      <c r="A762" t="s">
        <v>1113</v>
      </c>
      <c r="B762">
        <v>26086</v>
      </c>
      <c r="C762" t="s">
        <v>172</v>
      </c>
      <c r="D762" s="167">
        <v>108538</v>
      </c>
      <c r="E762" t="s">
        <v>185</v>
      </c>
      <c r="F762" t="s">
        <v>169</v>
      </c>
      <c r="G762" t="s">
        <v>382</v>
      </c>
      <c r="H762" s="168">
        <v>37502</v>
      </c>
      <c r="I762" t="s">
        <v>103</v>
      </c>
      <c r="J762" s="169">
        <v>15.07123287671233</v>
      </c>
      <c r="K762">
        <v>4</v>
      </c>
    </row>
    <row r="763" spans="1:11" x14ac:dyDescent="0.25">
      <c r="A763" t="s">
        <v>1114</v>
      </c>
      <c r="B763">
        <v>61419</v>
      </c>
      <c r="C763" t="s">
        <v>172</v>
      </c>
      <c r="D763" s="167">
        <v>94006.07</v>
      </c>
      <c r="E763" t="s">
        <v>185</v>
      </c>
      <c r="F763" t="s">
        <v>169</v>
      </c>
      <c r="G763" t="s">
        <v>416</v>
      </c>
      <c r="H763" s="168">
        <v>33770</v>
      </c>
      <c r="I763" t="s">
        <v>106</v>
      </c>
      <c r="J763" s="169">
        <v>25.295890410958904</v>
      </c>
      <c r="K763">
        <v>6</v>
      </c>
    </row>
    <row r="764" spans="1:11" x14ac:dyDescent="0.25">
      <c r="A764" t="s">
        <v>1115</v>
      </c>
      <c r="B764">
        <v>15435</v>
      </c>
      <c r="C764" t="s">
        <v>172</v>
      </c>
      <c r="D764" s="167">
        <v>43525.72</v>
      </c>
      <c r="E764" t="s">
        <v>199</v>
      </c>
      <c r="F764" t="s">
        <v>169</v>
      </c>
      <c r="G764" t="s">
        <v>220</v>
      </c>
      <c r="H764" s="168">
        <v>40588</v>
      </c>
      <c r="I764" t="s">
        <v>103</v>
      </c>
      <c r="J764" s="169">
        <v>6.6164383561643838</v>
      </c>
      <c r="K764">
        <v>2</v>
      </c>
    </row>
    <row r="765" spans="1:11" x14ac:dyDescent="0.25">
      <c r="A765" t="s">
        <v>1116</v>
      </c>
      <c r="B765">
        <v>70878</v>
      </c>
      <c r="C765" t="s">
        <v>167</v>
      </c>
      <c r="D765" s="167">
        <v>79920.539999999994</v>
      </c>
      <c r="E765" t="s">
        <v>188</v>
      </c>
      <c r="F765" t="s">
        <v>169</v>
      </c>
      <c r="G765" t="s">
        <v>189</v>
      </c>
      <c r="H765" s="168">
        <v>38810</v>
      </c>
      <c r="I765" t="s">
        <v>107</v>
      </c>
      <c r="J765" s="169">
        <v>11.487671232876712</v>
      </c>
      <c r="K765">
        <v>3</v>
      </c>
    </row>
    <row r="766" spans="1:11" x14ac:dyDescent="0.25">
      <c r="A766" t="s">
        <v>1117</v>
      </c>
      <c r="B766">
        <v>41871</v>
      </c>
      <c r="C766" t="s">
        <v>172</v>
      </c>
      <c r="D766" s="167">
        <v>120967</v>
      </c>
      <c r="E766" t="s">
        <v>185</v>
      </c>
      <c r="F766" t="s">
        <v>169</v>
      </c>
      <c r="G766" t="s">
        <v>382</v>
      </c>
      <c r="H766" s="168">
        <v>36388</v>
      </c>
      <c r="I766" t="s">
        <v>103</v>
      </c>
      <c r="J766" s="169">
        <v>18.123287671232877</v>
      </c>
      <c r="K766">
        <v>4</v>
      </c>
    </row>
    <row r="767" spans="1:11" x14ac:dyDescent="0.25">
      <c r="A767" t="s">
        <v>1118</v>
      </c>
      <c r="B767">
        <v>16680</v>
      </c>
      <c r="C767" t="s">
        <v>172</v>
      </c>
      <c r="D767" s="167">
        <v>78052</v>
      </c>
      <c r="E767" t="s">
        <v>191</v>
      </c>
      <c r="F767" t="s">
        <v>169</v>
      </c>
      <c r="G767" t="s">
        <v>192</v>
      </c>
      <c r="H767" s="168">
        <v>37298</v>
      </c>
      <c r="I767" t="s">
        <v>103</v>
      </c>
      <c r="J767" s="169">
        <v>15.63013698630137</v>
      </c>
      <c r="K767">
        <v>4</v>
      </c>
    </row>
    <row r="768" spans="1:11" x14ac:dyDescent="0.25">
      <c r="A768" t="s">
        <v>1119</v>
      </c>
      <c r="B768">
        <v>85278</v>
      </c>
      <c r="C768" t="s">
        <v>172</v>
      </c>
      <c r="D768" s="167">
        <v>103506</v>
      </c>
      <c r="E768" t="s">
        <v>175</v>
      </c>
      <c r="F768" t="s">
        <v>169</v>
      </c>
      <c r="G768" t="s">
        <v>586</v>
      </c>
      <c r="H768" s="168">
        <v>36024</v>
      </c>
      <c r="I768" t="s">
        <v>106</v>
      </c>
      <c r="J768" s="169">
        <v>19.12054794520548</v>
      </c>
      <c r="K768">
        <v>4</v>
      </c>
    </row>
    <row r="769" spans="1:11" x14ac:dyDescent="0.25">
      <c r="A769" t="s">
        <v>1120</v>
      </c>
      <c r="B769">
        <v>78574</v>
      </c>
      <c r="C769" t="s">
        <v>172</v>
      </c>
      <c r="D769" s="167">
        <v>67665.5</v>
      </c>
      <c r="E769" t="s">
        <v>199</v>
      </c>
      <c r="F769" t="s">
        <v>169</v>
      </c>
      <c r="G769" t="s">
        <v>698</v>
      </c>
      <c r="H769" s="168">
        <v>34309</v>
      </c>
      <c r="I769" t="s">
        <v>106</v>
      </c>
      <c r="J769" s="169">
        <v>23.81917808219178</v>
      </c>
      <c r="K769">
        <v>5</v>
      </c>
    </row>
    <row r="770" spans="1:11" x14ac:dyDescent="0.25">
      <c r="A770" t="s">
        <v>1121</v>
      </c>
      <c r="B770">
        <v>39073</v>
      </c>
      <c r="C770" t="s">
        <v>167</v>
      </c>
      <c r="D770" s="167">
        <v>43422.51</v>
      </c>
      <c r="E770" t="s">
        <v>188</v>
      </c>
      <c r="F770" t="s">
        <v>202</v>
      </c>
      <c r="G770" t="s">
        <v>313</v>
      </c>
      <c r="H770" s="168">
        <v>38572</v>
      </c>
      <c r="I770" t="s">
        <v>103</v>
      </c>
      <c r="J770" s="169">
        <v>12.139726027397261</v>
      </c>
      <c r="K770">
        <v>3</v>
      </c>
    </row>
    <row r="771" spans="1:11" x14ac:dyDescent="0.25">
      <c r="A771" t="s">
        <v>1122</v>
      </c>
      <c r="B771">
        <v>12728</v>
      </c>
      <c r="C771" t="s">
        <v>172</v>
      </c>
      <c r="D771" s="167">
        <v>64141</v>
      </c>
      <c r="E771" t="s">
        <v>199</v>
      </c>
      <c r="F771" t="s">
        <v>169</v>
      </c>
      <c r="G771" t="s">
        <v>1123</v>
      </c>
      <c r="H771" s="168">
        <v>35562</v>
      </c>
      <c r="I771" t="s">
        <v>105</v>
      </c>
      <c r="J771" s="169">
        <v>20.386301369863013</v>
      </c>
      <c r="K771">
        <v>5</v>
      </c>
    </row>
    <row r="772" spans="1:11" x14ac:dyDescent="0.25">
      <c r="A772" t="s">
        <v>1124</v>
      </c>
      <c r="B772">
        <v>44532</v>
      </c>
      <c r="C772" t="s">
        <v>167</v>
      </c>
      <c r="D772" s="167">
        <v>89620</v>
      </c>
      <c r="E772" t="s">
        <v>175</v>
      </c>
      <c r="F772" t="s">
        <v>169</v>
      </c>
      <c r="G772" t="s">
        <v>183</v>
      </c>
      <c r="H772" s="168">
        <v>35702</v>
      </c>
      <c r="I772" t="s">
        <v>104</v>
      </c>
      <c r="J772" s="169">
        <v>20.002739726027396</v>
      </c>
      <c r="K772">
        <v>5</v>
      </c>
    </row>
    <row r="773" spans="1:11" x14ac:dyDescent="0.25">
      <c r="A773" t="s">
        <v>1125</v>
      </c>
      <c r="B773">
        <v>97906</v>
      </c>
      <c r="C773" t="s">
        <v>172</v>
      </c>
      <c r="D773" s="167">
        <v>90773.64</v>
      </c>
      <c r="E773" t="s">
        <v>168</v>
      </c>
      <c r="F773" t="s">
        <v>169</v>
      </c>
      <c r="G773" t="s">
        <v>1126</v>
      </c>
      <c r="H773" s="168">
        <v>36689</v>
      </c>
      <c r="I773" t="s">
        <v>107</v>
      </c>
      <c r="J773" s="169">
        <v>17.298630136986301</v>
      </c>
      <c r="K773">
        <v>4</v>
      </c>
    </row>
    <row r="774" spans="1:11" x14ac:dyDescent="0.25">
      <c r="A774" t="s">
        <v>1127</v>
      </c>
      <c r="B774">
        <v>34600</v>
      </c>
      <c r="C774" t="s">
        <v>172</v>
      </c>
      <c r="D774" s="167">
        <v>169627.18</v>
      </c>
      <c r="E774" t="s">
        <v>325</v>
      </c>
      <c r="F774" t="s">
        <v>169</v>
      </c>
      <c r="G774" t="s">
        <v>1128</v>
      </c>
      <c r="H774" s="168">
        <v>40659</v>
      </c>
      <c r="I774" t="s">
        <v>107</v>
      </c>
      <c r="J774" s="169">
        <v>6.4219178082191783</v>
      </c>
      <c r="K774">
        <v>2</v>
      </c>
    </row>
    <row r="775" spans="1:11" x14ac:dyDescent="0.25">
      <c r="A775" t="s">
        <v>1129</v>
      </c>
      <c r="B775">
        <v>11672</v>
      </c>
      <c r="C775" t="s">
        <v>167</v>
      </c>
      <c r="D775" s="167">
        <v>87523.22</v>
      </c>
      <c r="E775" t="s">
        <v>185</v>
      </c>
      <c r="F775" t="s">
        <v>169</v>
      </c>
      <c r="G775" t="s">
        <v>282</v>
      </c>
      <c r="H775" s="168">
        <v>34400</v>
      </c>
      <c r="I775" t="s">
        <v>103</v>
      </c>
      <c r="J775" s="169">
        <v>23.56986301369863</v>
      </c>
      <c r="K775">
        <v>5</v>
      </c>
    </row>
    <row r="776" spans="1:11" x14ac:dyDescent="0.25">
      <c r="A776" t="s">
        <v>1130</v>
      </c>
      <c r="B776">
        <v>62563</v>
      </c>
      <c r="C776" t="s">
        <v>172</v>
      </c>
      <c r="D776" s="167">
        <v>73801</v>
      </c>
      <c r="E776" t="s">
        <v>196</v>
      </c>
      <c r="F776" t="s">
        <v>169</v>
      </c>
      <c r="G776" t="s">
        <v>228</v>
      </c>
      <c r="H776" s="168">
        <v>38166</v>
      </c>
      <c r="I776" t="s">
        <v>103</v>
      </c>
      <c r="J776" s="169">
        <v>13.252054794520548</v>
      </c>
      <c r="K776">
        <v>3</v>
      </c>
    </row>
    <row r="777" spans="1:11" x14ac:dyDescent="0.25">
      <c r="A777" t="s">
        <v>1131</v>
      </c>
      <c r="B777">
        <v>74157</v>
      </c>
      <c r="C777" t="s">
        <v>167</v>
      </c>
      <c r="D777" s="167">
        <v>20419.48</v>
      </c>
      <c r="E777" t="s">
        <v>196</v>
      </c>
      <c r="F777" t="s">
        <v>202</v>
      </c>
      <c r="G777" t="s">
        <v>222</v>
      </c>
      <c r="H777" s="168">
        <v>39006</v>
      </c>
      <c r="I777" t="s">
        <v>103</v>
      </c>
      <c r="J777" s="169">
        <v>10.950684931506849</v>
      </c>
      <c r="K777">
        <v>3</v>
      </c>
    </row>
    <row r="778" spans="1:11" x14ac:dyDescent="0.25">
      <c r="A778" t="s">
        <v>1132</v>
      </c>
      <c r="B778">
        <v>80490</v>
      </c>
      <c r="C778" t="s">
        <v>172</v>
      </c>
      <c r="D778" s="167">
        <v>110229</v>
      </c>
      <c r="E778" t="s">
        <v>185</v>
      </c>
      <c r="F778" t="s">
        <v>169</v>
      </c>
      <c r="G778" t="s">
        <v>382</v>
      </c>
      <c r="H778" s="168">
        <v>35807</v>
      </c>
      <c r="I778" t="s">
        <v>107</v>
      </c>
      <c r="J778" s="169">
        <v>19.715068493150685</v>
      </c>
      <c r="K778">
        <v>4</v>
      </c>
    </row>
    <row r="779" spans="1:11" x14ac:dyDescent="0.25">
      <c r="A779" t="s">
        <v>1133</v>
      </c>
      <c r="B779">
        <v>81029</v>
      </c>
      <c r="C779" t="s">
        <v>172</v>
      </c>
      <c r="D779" s="167">
        <v>62585</v>
      </c>
      <c r="E779" t="s">
        <v>191</v>
      </c>
      <c r="F779" t="s">
        <v>169</v>
      </c>
      <c r="G779" t="s">
        <v>486</v>
      </c>
      <c r="H779" s="168">
        <v>39329</v>
      </c>
      <c r="I779" t="s">
        <v>106</v>
      </c>
      <c r="J779" s="169">
        <v>10.065753424657535</v>
      </c>
      <c r="K779">
        <v>3</v>
      </c>
    </row>
    <row r="780" spans="1:11" x14ac:dyDescent="0.25">
      <c r="A780" t="s">
        <v>1134</v>
      </c>
      <c r="B780">
        <v>40067</v>
      </c>
      <c r="C780" t="s">
        <v>172</v>
      </c>
      <c r="D780" s="167">
        <v>45261</v>
      </c>
      <c r="E780" t="s">
        <v>191</v>
      </c>
      <c r="F780" t="s">
        <v>169</v>
      </c>
      <c r="G780" t="s">
        <v>1065</v>
      </c>
      <c r="H780" s="168">
        <v>42716</v>
      </c>
      <c r="I780" t="s">
        <v>105</v>
      </c>
      <c r="J780" s="169">
        <v>0.78630136986301369</v>
      </c>
      <c r="K780">
        <v>1</v>
      </c>
    </row>
    <row r="781" spans="1:11" x14ac:dyDescent="0.25">
      <c r="A781" t="s">
        <v>1135</v>
      </c>
      <c r="B781">
        <v>29769</v>
      </c>
      <c r="C781" t="s">
        <v>167</v>
      </c>
      <c r="D781" s="167">
        <v>41781.910000000003</v>
      </c>
      <c r="E781" t="s">
        <v>168</v>
      </c>
      <c r="F781" t="s">
        <v>169</v>
      </c>
      <c r="G781" t="s">
        <v>1136</v>
      </c>
      <c r="H781" s="168">
        <v>41638</v>
      </c>
      <c r="I781" t="s">
        <v>108</v>
      </c>
      <c r="J781" s="169">
        <v>3.7397260273972601</v>
      </c>
      <c r="K781">
        <v>1</v>
      </c>
    </row>
    <row r="782" spans="1:11" x14ac:dyDescent="0.25">
      <c r="A782" t="s">
        <v>1137</v>
      </c>
      <c r="B782">
        <v>80400</v>
      </c>
      <c r="C782" t="s">
        <v>172</v>
      </c>
      <c r="D782" s="167">
        <v>68015</v>
      </c>
      <c r="E782" t="s">
        <v>191</v>
      </c>
      <c r="F782" t="s">
        <v>169</v>
      </c>
      <c r="G782" t="s">
        <v>486</v>
      </c>
      <c r="H782" s="168">
        <v>38747</v>
      </c>
      <c r="I782" t="s">
        <v>103</v>
      </c>
      <c r="J782" s="169">
        <v>11.66027397260274</v>
      </c>
      <c r="K782">
        <v>3</v>
      </c>
    </row>
    <row r="783" spans="1:11" x14ac:dyDescent="0.25">
      <c r="A783" t="s">
        <v>1138</v>
      </c>
      <c r="B783">
        <v>39658</v>
      </c>
      <c r="C783" t="s">
        <v>167</v>
      </c>
      <c r="D783" s="167">
        <v>117271.79</v>
      </c>
      <c r="E783" t="s">
        <v>188</v>
      </c>
      <c r="F783" t="s">
        <v>169</v>
      </c>
      <c r="G783" t="s">
        <v>275</v>
      </c>
      <c r="H783" s="168">
        <v>32930</v>
      </c>
      <c r="I783" t="s">
        <v>104</v>
      </c>
      <c r="J783" s="169">
        <v>27.597260273972601</v>
      </c>
      <c r="K783">
        <v>6</v>
      </c>
    </row>
    <row r="784" spans="1:11" x14ac:dyDescent="0.25">
      <c r="A784" t="s">
        <v>1139</v>
      </c>
      <c r="B784">
        <v>29279</v>
      </c>
      <c r="C784" t="s">
        <v>172</v>
      </c>
      <c r="D784" s="167">
        <v>58455</v>
      </c>
      <c r="E784" t="s">
        <v>175</v>
      </c>
      <c r="F784" t="s">
        <v>169</v>
      </c>
      <c r="G784" t="s">
        <v>183</v>
      </c>
      <c r="H784" s="168">
        <v>41498</v>
      </c>
      <c r="I784" t="s">
        <v>108</v>
      </c>
      <c r="J784" s="169">
        <v>4.1232876712328768</v>
      </c>
      <c r="K784">
        <v>1</v>
      </c>
    </row>
    <row r="785" spans="1:11" x14ac:dyDescent="0.25">
      <c r="A785" t="s">
        <v>1140</v>
      </c>
      <c r="B785">
        <v>1230</v>
      </c>
      <c r="C785" t="s">
        <v>167</v>
      </c>
      <c r="D785" s="167">
        <v>43761.61</v>
      </c>
      <c r="E785" t="s">
        <v>216</v>
      </c>
      <c r="F785" t="s">
        <v>202</v>
      </c>
      <c r="G785" t="s">
        <v>1058</v>
      </c>
      <c r="H785" s="168">
        <v>31936</v>
      </c>
      <c r="I785" t="s">
        <v>104</v>
      </c>
      <c r="J785" s="169">
        <v>30.32054794520548</v>
      </c>
      <c r="K785">
        <v>7</v>
      </c>
    </row>
    <row r="786" spans="1:11" x14ac:dyDescent="0.25">
      <c r="A786" t="s">
        <v>1141</v>
      </c>
      <c r="B786">
        <v>83050</v>
      </c>
      <c r="C786" t="s">
        <v>167</v>
      </c>
      <c r="D786" s="167">
        <v>44753</v>
      </c>
      <c r="E786" t="s">
        <v>188</v>
      </c>
      <c r="F786" t="s">
        <v>169</v>
      </c>
      <c r="G786" t="s">
        <v>677</v>
      </c>
      <c r="H786" s="168">
        <v>42716</v>
      </c>
      <c r="I786" t="s">
        <v>103</v>
      </c>
      <c r="J786" s="169">
        <v>0.78630136986301369</v>
      </c>
      <c r="K786">
        <v>1</v>
      </c>
    </row>
    <row r="787" spans="1:11" x14ac:dyDescent="0.25">
      <c r="A787" t="s">
        <v>1142</v>
      </c>
      <c r="B787">
        <v>72874</v>
      </c>
      <c r="C787" t="s">
        <v>167</v>
      </c>
      <c r="D787" s="167">
        <v>97912</v>
      </c>
      <c r="E787" t="s">
        <v>188</v>
      </c>
      <c r="F787" t="s">
        <v>169</v>
      </c>
      <c r="G787" t="s">
        <v>284</v>
      </c>
      <c r="H787" s="168">
        <v>37592</v>
      </c>
      <c r="I787" t="s">
        <v>107</v>
      </c>
      <c r="J787" s="169">
        <v>14.824657534246576</v>
      </c>
      <c r="K787">
        <v>3</v>
      </c>
    </row>
    <row r="788" spans="1:11" x14ac:dyDescent="0.25">
      <c r="A788" t="s">
        <v>1143</v>
      </c>
      <c r="B788">
        <v>35238</v>
      </c>
      <c r="C788" t="s">
        <v>172</v>
      </c>
      <c r="D788" s="167">
        <v>73801</v>
      </c>
      <c r="E788" t="s">
        <v>188</v>
      </c>
      <c r="F788" t="s">
        <v>169</v>
      </c>
      <c r="G788" t="s">
        <v>273</v>
      </c>
      <c r="H788" s="168">
        <v>36024</v>
      </c>
      <c r="I788" t="s">
        <v>103</v>
      </c>
      <c r="J788" s="169">
        <v>19.12054794520548</v>
      </c>
      <c r="K788">
        <v>4</v>
      </c>
    </row>
    <row r="789" spans="1:11" x14ac:dyDescent="0.25">
      <c r="A789" t="s">
        <v>1144</v>
      </c>
      <c r="B789">
        <v>25458</v>
      </c>
      <c r="C789" t="s">
        <v>172</v>
      </c>
      <c r="D789" s="167">
        <v>60775</v>
      </c>
      <c r="E789" t="s">
        <v>168</v>
      </c>
      <c r="F789" t="s">
        <v>169</v>
      </c>
      <c r="G789" t="s">
        <v>265</v>
      </c>
      <c r="H789" s="168">
        <v>39497</v>
      </c>
      <c r="I789" t="s">
        <v>108</v>
      </c>
      <c r="J789" s="169">
        <v>9.6054794520547944</v>
      </c>
      <c r="K789">
        <v>2</v>
      </c>
    </row>
    <row r="790" spans="1:11" x14ac:dyDescent="0.25">
      <c r="A790" t="s">
        <v>1145</v>
      </c>
      <c r="B790">
        <v>34237</v>
      </c>
      <c r="C790" t="s">
        <v>167</v>
      </c>
      <c r="D790" s="167">
        <v>120768</v>
      </c>
      <c r="E790" t="s">
        <v>213</v>
      </c>
      <c r="F790" t="s">
        <v>169</v>
      </c>
      <c r="G790" t="s">
        <v>214</v>
      </c>
      <c r="H790" s="168">
        <v>32013</v>
      </c>
      <c r="I790" t="s">
        <v>105</v>
      </c>
      <c r="J790" s="169">
        <v>30.109589041095891</v>
      </c>
      <c r="K790">
        <v>7</v>
      </c>
    </row>
    <row r="791" spans="1:11" x14ac:dyDescent="0.25">
      <c r="A791" t="s">
        <v>1146</v>
      </c>
      <c r="B791">
        <v>83423</v>
      </c>
      <c r="C791" t="s">
        <v>172</v>
      </c>
      <c r="D791" s="167">
        <v>65530</v>
      </c>
      <c r="E791" t="s">
        <v>191</v>
      </c>
      <c r="F791" t="s">
        <v>169</v>
      </c>
      <c r="G791" t="s">
        <v>486</v>
      </c>
      <c r="H791" s="168">
        <v>39524</v>
      </c>
      <c r="I791" t="s">
        <v>104</v>
      </c>
      <c r="J791" s="169">
        <v>9.5315068493150683</v>
      </c>
      <c r="K791">
        <v>2</v>
      </c>
    </row>
    <row r="792" spans="1:11" x14ac:dyDescent="0.25">
      <c r="A792" t="s">
        <v>1147</v>
      </c>
      <c r="B792">
        <v>87813</v>
      </c>
      <c r="C792" t="s">
        <v>172</v>
      </c>
      <c r="D792" s="167">
        <v>65752</v>
      </c>
      <c r="E792" t="s">
        <v>175</v>
      </c>
      <c r="F792" t="s">
        <v>169</v>
      </c>
      <c r="G792" t="s">
        <v>183</v>
      </c>
      <c r="H792" s="168">
        <v>40742</v>
      </c>
      <c r="I792" t="s">
        <v>103</v>
      </c>
      <c r="J792" s="169">
        <v>6.1945205479452055</v>
      </c>
      <c r="K792">
        <v>2</v>
      </c>
    </row>
    <row r="793" spans="1:11" x14ac:dyDescent="0.25">
      <c r="A793" t="s">
        <v>1148</v>
      </c>
      <c r="B793">
        <v>41203</v>
      </c>
      <c r="C793" t="s">
        <v>167</v>
      </c>
      <c r="D793" s="167">
        <v>87523.22</v>
      </c>
      <c r="E793" t="s">
        <v>216</v>
      </c>
      <c r="F793" t="s">
        <v>169</v>
      </c>
      <c r="G793" t="s">
        <v>1058</v>
      </c>
      <c r="H793" s="168">
        <v>34344</v>
      </c>
      <c r="I793" t="s">
        <v>105</v>
      </c>
      <c r="J793" s="169">
        <v>23.723287671232878</v>
      </c>
      <c r="K793">
        <v>5</v>
      </c>
    </row>
    <row r="794" spans="1:11" x14ac:dyDescent="0.25">
      <c r="A794" t="s">
        <v>1149</v>
      </c>
      <c r="B794">
        <v>66515</v>
      </c>
      <c r="C794" t="s">
        <v>167</v>
      </c>
      <c r="D794" s="167">
        <v>85035.1</v>
      </c>
      <c r="E794" t="s">
        <v>216</v>
      </c>
      <c r="F794" t="s">
        <v>169</v>
      </c>
      <c r="G794" t="s">
        <v>1150</v>
      </c>
      <c r="H794" s="168">
        <v>41876</v>
      </c>
      <c r="I794" t="s">
        <v>104</v>
      </c>
      <c r="J794" s="169">
        <v>3.0876712328767124</v>
      </c>
      <c r="K794">
        <v>1</v>
      </c>
    </row>
    <row r="795" spans="1:11" x14ac:dyDescent="0.25">
      <c r="A795" t="s">
        <v>1151</v>
      </c>
      <c r="B795">
        <v>20054</v>
      </c>
      <c r="C795" t="s">
        <v>172</v>
      </c>
      <c r="D795" s="167">
        <v>89620</v>
      </c>
      <c r="E795" t="s">
        <v>175</v>
      </c>
      <c r="F795" t="s">
        <v>169</v>
      </c>
      <c r="G795" t="s">
        <v>183</v>
      </c>
      <c r="H795" s="168">
        <v>36444</v>
      </c>
      <c r="I795" t="s">
        <v>108</v>
      </c>
      <c r="J795" s="169">
        <v>17.969863013698632</v>
      </c>
      <c r="K795">
        <v>4</v>
      </c>
    </row>
    <row r="796" spans="1:11" x14ac:dyDescent="0.25">
      <c r="A796" t="s">
        <v>1152</v>
      </c>
      <c r="B796">
        <v>39505</v>
      </c>
      <c r="C796" t="s">
        <v>167</v>
      </c>
      <c r="D796" s="167">
        <v>26208.35</v>
      </c>
      <c r="E796" t="s">
        <v>196</v>
      </c>
      <c r="F796" t="s">
        <v>202</v>
      </c>
      <c r="G796" t="s">
        <v>816</v>
      </c>
      <c r="H796" s="168">
        <v>32496</v>
      </c>
      <c r="I796" t="s">
        <v>107</v>
      </c>
      <c r="J796" s="169">
        <v>28.786301369863015</v>
      </c>
      <c r="K796">
        <v>6</v>
      </c>
    </row>
    <row r="797" spans="1:11" x14ac:dyDescent="0.25">
      <c r="A797" t="s">
        <v>1153</v>
      </c>
      <c r="B797">
        <v>71082</v>
      </c>
      <c r="C797" t="s">
        <v>172</v>
      </c>
      <c r="D797" s="167">
        <v>112899</v>
      </c>
      <c r="E797" t="s">
        <v>308</v>
      </c>
      <c r="F797" t="s">
        <v>169</v>
      </c>
      <c r="G797" t="s">
        <v>620</v>
      </c>
      <c r="H797" s="168">
        <v>40182</v>
      </c>
      <c r="I797" t="s">
        <v>107</v>
      </c>
      <c r="J797" s="169">
        <v>7.7287671232876711</v>
      </c>
      <c r="K797">
        <v>2</v>
      </c>
    </row>
    <row r="798" spans="1:11" x14ac:dyDescent="0.25">
      <c r="A798" t="s">
        <v>1154</v>
      </c>
      <c r="B798">
        <v>22125</v>
      </c>
      <c r="C798" t="s">
        <v>172</v>
      </c>
      <c r="D798" s="167">
        <v>46964.65</v>
      </c>
      <c r="E798" t="s">
        <v>253</v>
      </c>
      <c r="F798" t="s">
        <v>169</v>
      </c>
      <c r="G798" t="s">
        <v>895</v>
      </c>
      <c r="H798" s="168">
        <v>35645</v>
      </c>
      <c r="I798" t="s">
        <v>107</v>
      </c>
      <c r="J798" s="169">
        <v>20.158904109589042</v>
      </c>
      <c r="K798">
        <v>5</v>
      </c>
    </row>
    <row r="799" spans="1:11" x14ac:dyDescent="0.25">
      <c r="A799" t="s">
        <v>1155</v>
      </c>
      <c r="B799">
        <v>38943</v>
      </c>
      <c r="C799" t="s">
        <v>172</v>
      </c>
      <c r="D799" s="167">
        <v>92756.7</v>
      </c>
      <c r="E799" t="s">
        <v>175</v>
      </c>
      <c r="F799" t="s">
        <v>169</v>
      </c>
      <c r="G799" t="s">
        <v>183</v>
      </c>
      <c r="H799" s="168">
        <v>33049</v>
      </c>
      <c r="I799" t="s">
        <v>107</v>
      </c>
      <c r="J799" s="169">
        <v>27.271232876712329</v>
      </c>
      <c r="K799">
        <v>6</v>
      </c>
    </row>
    <row r="800" spans="1:11" x14ac:dyDescent="0.25">
      <c r="A800" t="s">
        <v>1156</v>
      </c>
      <c r="B800">
        <v>24324</v>
      </c>
      <c r="C800" t="s">
        <v>172</v>
      </c>
      <c r="D800" s="167">
        <v>81421.63</v>
      </c>
      <c r="E800" t="s">
        <v>196</v>
      </c>
      <c r="F800" t="s">
        <v>169</v>
      </c>
      <c r="G800" t="s">
        <v>328</v>
      </c>
      <c r="H800" s="168">
        <v>39469</v>
      </c>
      <c r="I800" t="s">
        <v>107</v>
      </c>
      <c r="J800" s="169">
        <v>9.6821917808219187</v>
      </c>
      <c r="K800">
        <v>2</v>
      </c>
    </row>
    <row r="801" spans="1:11" x14ac:dyDescent="0.25">
      <c r="A801" t="s">
        <v>1157</v>
      </c>
      <c r="B801">
        <v>24543</v>
      </c>
      <c r="C801" t="s">
        <v>167</v>
      </c>
      <c r="D801" s="167">
        <v>79298.55</v>
      </c>
      <c r="E801" t="s">
        <v>175</v>
      </c>
      <c r="F801" t="s">
        <v>169</v>
      </c>
      <c r="G801" t="s">
        <v>176</v>
      </c>
      <c r="H801" s="168">
        <v>35575</v>
      </c>
      <c r="I801" t="s">
        <v>103</v>
      </c>
      <c r="J801" s="169">
        <v>20.350684931506848</v>
      </c>
      <c r="K801">
        <v>5</v>
      </c>
    </row>
    <row r="802" spans="1:11" x14ac:dyDescent="0.25">
      <c r="A802" t="s">
        <v>1158</v>
      </c>
      <c r="B802">
        <v>16284</v>
      </c>
      <c r="C802" t="s">
        <v>167</v>
      </c>
      <c r="D802" s="167">
        <v>101657.58</v>
      </c>
      <c r="E802" t="s">
        <v>188</v>
      </c>
      <c r="F802" t="s">
        <v>169</v>
      </c>
      <c r="G802" t="s">
        <v>397</v>
      </c>
      <c r="H802" s="168">
        <v>36990</v>
      </c>
      <c r="I802" t="s">
        <v>103</v>
      </c>
      <c r="J802" s="169">
        <v>16.473972602739725</v>
      </c>
      <c r="K802">
        <v>4</v>
      </c>
    </row>
    <row r="803" spans="1:11" x14ac:dyDescent="0.25">
      <c r="A803" t="s">
        <v>1159</v>
      </c>
      <c r="B803">
        <v>80959</v>
      </c>
      <c r="C803" t="s">
        <v>172</v>
      </c>
      <c r="D803" s="167">
        <v>40631.32</v>
      </c>
      <c r="E803" t="s">
        <v>199</v>
      </c>
      <c r="F803" t="s">
        <v>169</v>
      </c>
      <c r="G803" t="s">
        <v>200</v>
      </c>
      <c r="H803" s="168">
        <v>42093</v>
      </c>
      <c r="I803" t="s">
        <v>106</v>
      </c>
      <c r="J803" s="169">
        <v>2.493150684931507</v>
      </c>
      <c r="K803">
        <v>1</v>
      </c>
    </row>
    <row r="804" spans="1:11" x14ac:dyDescent="0.25">
      <c r="A804" t="s">
        <v>1160</v>
      </c>
      <c r="B804">
        <v>75132</v>
      </c>
      <c r="C804" t="s">
        <v>172</v>
      </c>
      <c r="D804" s="167">
        <v>56990</v>
      </c>
      <c r="E804" t="s">
        <v>191</v>
      </c>
      <c r="F804" t="s">
        <v>169</v>
      </c>
      <c r="G804" t="s">
        <v>354</v>
      </c>
      <c r="H804" s="168">
        <v>41708</v>
      </c>
      <c r="I804" t="s">
        <v>106</v>
      </c>
      <c r="J804" s="169">
        <v>3.547945205479452</v>
      </c>
      <c r="K804">
        <v>1</v>
      </c>
    </row>
    <row r="805" spans="1:11" x14ac:dyDescent="0.25">
      <c r="A805" t="s">
        <v>1161</v>
      </c>
      <c r="B805">
        <v>33812</v>
      </c>
      <c r="C805" t="s">
        <v>167</v>
      </c>
      <c r="D805" s="167">
        <v>58277.84</v>
      </c>
      <c r="E805" t="s">
        <v>188</v>
      </c>
      <c r="F805" t="s">
        <v>169</v>
      </c>
      <c r="G805" t="s">
        <v>282</v>
      </c>
      <c r="H805" s="168">
        <v>39133</v>
      </c>
      <c r="I805" t="s">
        <v>104</v>
      </c>
      <c r="J805" s="169">
        <v>10.602739726027398</v>
      </c>
      <c r="K805">
        <v>3</v>
      </c>
    </row>
    <row r="806" spans="1:11" x14ac:dyDescent="0.25">
      <c r="A806" t="s">
        <v>1162</v>
      </c>
      <c r="B806">
        <v>11443</v>
      </c>
      <c r="C806" t="s">
        <v>172</v>
      </c>
      <c r="D806" s="167">
        <v>72902</v>
      </c>
      <c r="E806" t="s">
        <v>175</v>
      </c>
      <c r="F806" t="s">
        <v>169</v>
      </c>
      <c r="G806" t="s">
        <v>183</v>
      </c>
      <c r="H806" s="168">
        <v>38734</v>
      </c>
      <c r="I806" t="s">
        <v>103</v>
      </c>
      <c r="J806" s="169">
        <v>11.695890410958905</v>
      </c>
      <c r="K806">
        <v>3</v>
      </c>
    </row>
    <row r="807" spans="1:11" x14ac:dyDescent="0.25">
      <c r="A807" t="s">
        <v>1163</v>
      </c>
      <c r="B807">
        <v>93626</v>
      </c>
      <c r="C807" t="s">
        <v>172</v>
      </c>
      <c r="D807" s="167">
        <v>148310.73000000001</v>
      </c>
      <c r="E807" t="s">
        <v>168</v>
      </c>
      <c r="F807" t="s">
        <v>169</v>
      </c>
      <c r="G807" t="s">
        <v>1164</v>
      </c>
      <c r="H807" s="168">
        <v>32517</v>
      </c>
      <c r="I807" t="s">
        <v>104</v>
      </c>
      <c r="J807" s="169">
        <v>28.728767123287671</v>
      </c>
      <c r="K807">
        <v>6</v>
      </c>
    </row>
    <row r="808" spans="1:11" x14ac:dyDescent="0.25">
      <c r="A808" t="s">
        <v>1165</v>
      </c>
      <c r="B808">
        <v>82938</v>
      </c>
      <c r="C808" t="s">
        <v>172</v>
      </c>
      <c r="D808" s="167">
        <v>106448.44</v>
      </c>
      <c r="E808" t="s">
        <v>168</v>
      </c>
      <c r="F808" t="s">
        <v>169</v>
      </c>
      <c r="G808" t="s">
        <v>1166</v>
      </c>
      <c r="H808" s="168">
        <v>32398</v>
      </c>
      <c r="I808" t="s">
        <v>104</v>
      </c>
      <c r="J808" s="169">
        <v>29.054794520547944</v>
      </c>
      <c r="K808">
        <v>6</v>
      </c>
    </row>
    <row r="809" spans="1:11" x14ac:dyDescent="0.25">
      <c r="A809" t="s">
        <v>1167</v>
      </c>
      <c r="B809">
        <v>93821</v>
      </c>
      <c r="C809" t="s">
        <v>167</v>
      </c>
      <c r="D809" s="167">
        <v>75453</v>
      </c>
      <c r="E809" t="s">
        <v>175</v>
      </c>
      <c r="F809" t="s">
        <v>169</v>
      </c>
      <c r="G809" t="s">
        <v>183</v>
      </c>
      <c r="H809" s="168">
        <v>38551</v>
      </c>
      <c r="I809" t="s">
        <v>104</v>
      </c>
      <c r="J809" s="169">
        <v>12.197260273972603</v>
      </c>
      <c r="K809">
        <v>3</v>
      </c>
    </row>
    <row r="810" spans="1:11" x14ac:dyDescent="0.25">
      <c r="A810" t="s">
        <v>1168</v>
      </c>
      <c r="B810">
        <v>29741</v>
      </c>
      <c r="C810" t="s">
        <v>172</v>
      </c>
      <c r="D810" s="167">
        <v>45397.14</v>
      </c>
      <c r="E810" t="s">
        <v>233</v>
      </c>
      <c r="F810" t="s">
        <v>169</v>
      </c>
      <c r="G810" t="s">
        <v>554</v>
      </c>
      <c r="H810" s="168">
        <v>39749</v>
      </c>
      <c r="I810" t="s">
        <v>103</v>
      </c>
      <c r="J810" s="169">
        <v>8.9150684931506845</v>
      </c>
      <c r="K810">
        <v>2</v>
      </c>
    </row>
    <row r="811" spans="1:11" x14ac:dyDescent="0.25">
      <c r="A811" t="s">
        <v>1169</v>
      </c>
      <c r="B811">
        <v>68642</v>
      </c>
      <c r="C811" t="s">
        <v>167</v>
      </c>
      <c r="D811" s="167">
        <v>75453</v>
      </c>
      <c r="E811" t="s">
        <v>175</v>
      </c>
      <c r="F811" t="s">
        <v>169</v>
      </c>
      <c r="G811" t="s">
        <v>183</v>
      </c>
      <c r="H811" s="168">
        <v>38551</v>
      </c>
      <c r="I811" t="s">
        <v>107</v>
      </c>
      <c r="J811" s="169">
        <v>12.197260273972603</v>
      </c>
      <c r="K811">
        <v>3</v>
      </c>
    </row>
    <row r="812" spans="1:11" x14ac:dyDescent="0.25">
      <c r="A812" t="s">
        <v>1170</v>
      </c>
      <c r="B812">
        <v>38820</v>
      </c>
      <c r="C812" t="s">
        <v>172</v>
      </c>
      <c r="D812" s="167">
        <v>89620</v>
      </c>
      <c r="E812" t="s">
        <v>175</v>
      </c>
      <c r="F812" t="s">
        <v>169</v>
      </c>
      <c r="G812" t="s">
        <v>183</v>
      </c>
      <c r="H812" s="168">
        <v>36262</v>
      </c>
      <c r="I812" t="s">
        <v>106</v>
      </c>
      <c r="J812" s="169">
        <v>18.468493150684932</v>
      </c>
      <c r="K812">
        <v>4</v>
      </c>
    </row>
    <row r="813" spans="1:11" x14ac:dyDescent="0.25">
      <c r="A813" t="s">
        <v>1171</v>
      </c>
      <c r="B813">
        <v>21445</v>
      </c>
      <c r="C813" t="s">
        <v>167</v>
      </c>
      <c r="D813" s="167">
        <v>76015.03</v>
      </c>
      <c r="E813" t="s">
        <v>188</v>
      </c>
      <c r="F813" t="s">
        <v>169</v>
      </c>
      <c r="G813" t="s">
        <v>273</v>
      </c>
      <c r="H813" s="168">
        <v>29528</v>
      </c>
      <c r="I813" t="s">
        <v>103</v>
      </c>
      <c r="J813" s="169">
        <v>36.917808219178085</v>
      </c>
      <c r="K813">
        <v>8</v>
      </c>
    </row>
    <row r="814" spans="1:11" x14ac:dyDescent="0.25">
      <c r="A814" t="s">
        <v>1172</v>
      </c>
      <c r="B814">
        <v>16100</v>
      </c>
      <c r="C814" t="s">
        <v>167</v>
      </c>
      <c r="D814" s="167">
        <v>81066</v>
      </c>
      <c r="E814" t="s">
        <v>188</v>
      </c>
      <c r="F814" t="s">
        <v>169</v>
      </c>
      <c r="G814" t="s">
        <v>282</v>
      </c>
      <c r="H814" s="168">
        <v>36668</v>
      </c>
      <c r="I814" t="s">
        <v>107</v>
      </c>
      <c r="J814" s="169">
        <v>17.356164383561644</v>
      </c>
      <c r="K814">
        <v>4</v>
      </c>
    </row>
    <row r="815" spans="1:11" x14ac:dyDescent="0.25">
      <c r="A815" t="s">
        <v>1173</v>
      </c>
      <c r="B815">
        <v>80002</v>
      </c>
      <c r="C815" t="s">
        <v>167</v>
      </c>
      <c r="D815" s="167">
        <v>28772.17</v>
      </c>
      <c r="E815" t="s">
        <v>233</v>
      </c>
      <c r="F815" t="s">
        <v>202</v>
      </c>
      <c r="G815" t="s">
        <v>234</v>
      </c>
      <c r="H815" s="168">
        <v>42291</v>
      </c>
      <c r="I815" t="s">
        <v>103</v>
      </c>
      <c r="J815" s="169">
        <v>1.9506849315068493</v>
      </c>
      <c r="K815">
        <v>1</v>
      </c>
    </row>
    <row r="816" spans="1:11" x14ac:dyDescent="0.25">
      <c r="A816" t="s">
        <v>1174</v>
      </c>
      <c r="B816">
        <v>36624</v>
      </c>
      <c r="C816" t="s">
        <v>167</v>
      </c>
      <c r="D816" s="167">
        <v>42053.83</v>
      </c>
      <c r="E816" t="s">
        <v>199</v>
      </c>
      <c r="F816" t="s">
        <v>169</v>
      </c>
      <c r="G816" t="s">
        <v>220</v>
      </c>
      <c r="H816" s="168">
        <v>41666</v>
      </c>
      <c r="I816" t="s">
        <v>105</v>
      </c>
      <c r="J816" s="169">
        <v>3.6630136986301371</v>
      </c>
      <c r="K816">
        <v>1</v>
      </c>
    </row>
    <row r="817" spans="1:11" x14ac:dyDescent="0.25">
      <c r="A817" t="s">
        <v>1175</v>
      </c>
      <c r="B817">
        <v>78788</v>
      </c>
      <c r="C817" t="s">
        <v>167</v>
      </c>
      <c r="D817" s="167">
        <v>146899.63</v>
      </c>
      <c r="E817" t="s">
        <v>325</v>
      </c>
      <c r="F817" t="s">
        <v>169</v>
      </c>
      <c r="G817" t="s">
        <v>231</v>
      </c>
      <c r="H817" s="168">
        <v>38978</v>
      </c>
      <c r="I817" t="s">
        <v>106</v>
      </c>
      <c r="J817" s="169">
        <v>11.027397260273972</v>
      </c>
      <c r="K817">
        <v>3</v>
      </c>
    </row>
    <row r="818" spans="1:11" x14ac:dyDescent="0.25">
      <c r="A818" t="s">
        <v>1176</v>
      </c>
      <c r="B818">
        <v>87661</v>
      </c>
      <c r="C818" t="s">
        <v>167</v>
      </c>
      <c r="D818" s="167">
        <v>104717.28</v>
      </c>
      <c r="E818" t="s">
        <v>175</v>
      </c>
      <c r="F818" t="s">
        <v>169</v>
      </c>
      <c r="G818" t="s">
        <v>176</v>
      </c>
      <c r="H818" s="168">
        <v>32147</v>
      </c>
      <c r="I818" t="s">
        <v>104</v>
      </c>
      <c r="J818" s="169">
        <v>29.742465753424657</v>
      </c>
      <c r="K818">
        <v>6</v>
      </c>
    </row>
    <row r="819" spans="1:11" x14ac:dyDescent="0.25">
      <c r="A819" t="s">
        <v>1177</v>
      </c>
      <c r="B819">
        <v>8523</v>
      </c>
      <c r="C819" t="s">
        <v>172</v>
      </c>
      <c r="D819" s="167">
        <v>65752</v>
      </c>
      <c r="E819" t="s">
        <v>175</v>
      </c>
      <c r="F819" t="s">
        <v>169</v>
      </c>
      <c r="G819" t="s">
        <v>183</v>
      </c>
      <c r="H819" s="168">
        <v>40742</v>
      </c>
      <c r="I819" t="s">
        <v>107</v>
      </c>
      <c r="J819" s="169">
        <v>6.1945205479452055</v>
      </c>
      <c r="K819">
        <v>2</v>
      </c>
    </row>
    <row r="820" spans="1:11" x14ac:dyDescent="0.25">
      <c r="A820" t="s">
        <v>1178</v>
      </c>
      <c r="B820">
        <v>66916</v>
      </c>
      <c r="C820" t="s">
        <v>172</v>
      </c>
      <c r="D820" s="167">
        <v>92756.7</v>
      </c>
      <c r="E820" t="s">
        <v>175</v>
      </c>
      <c r="F820" t="s">
        <v>169</v>
      </c>
      <c r="G820" t="s">
        <v>183</v>
      </c>
      <c r="H820" s="168">
        <v>34352</v>
      </c>
      <c r="I820" t="s">
        <v>103</v>
      </c>
      <c r="J820" s="169">
        <v>23.701369863013699</v>
      </c>
      <c r="K820">
        <v>5</v>
      </c>
    </row>
    <row r="821" spans="1:11" x14ac:dyDescent="0.25">
      <c r="A821" t="s">
        <v>1179</v>
      </c>
      <c r="B821">
        <v>67835</v>
      </c>
      <c r="C821" t="s">
        <v>167</v>
      </c>
      <c r="D821" s="167">
        <v>55054</v>
      </c>
      <c r="E821" t="s">
        <v>188</v>
      </c>
      <c r="F821" t="s">
        <v>169</v>
      </c>
      <c r="G821" t="s">
        <v>282</v>
      </c>
      <c r="H821" s="168">
        <v>41778</v>
      </c>
      <c r="I821" t="s">
        <v>104</v>
      </c>
      <c r="J821" s="169">
        <v>3.3561643835616439</v>
      </c>
      <c r="K821">
        <v>1</v>
      </c>
    </row>
    <row r="822" spans="1:11" x14ac:dyDescent="0.25">
      <c r="A822" t="s">
        <v>1180</v>
      </c>
      <c r="B822">
        <v>91656</v>
      </c>
      <c r="C822" t="s">
        <v>172</v>
      </c>
      <c r="D822" s="167">
        <v>80784</v>
      </c>
      <c r="E822" t="s">
        <v>191</v>
      </c>
      <c r="F822" t="s">
        <v>169</v>
      </c>
      <c r="G822" t="s">
        <v>192</v>
      </c>
      <c r="H822" s="168">
        <v>36024</v>
      </c>
      <c r="I822" t="s">
        <v>105</v>
      </c>
      <c r="J822" s="169">
        <v>19.12054794520548</v>
      </c>
      <c r="K822">
        <v>4</v>
      </c>
    </row>
    <row r="823" spans="1:11" x14ac:dyDescent="0.25">
      <c r="A823" t="s">
        <v>1181</v>
      </c>
      <c r="B823">
        <v>5768</v>
      </c>
      <c r="C823" t="s">
        <v>167</v>
      </c>
      <c r="D823" s="167">
        <v>104717.28</v>
      </c>
      <c r="E823" t="s">
        <v>188</v>
      </c>
      <c r="F823" t="s">
        <v>169</v>
      </c>
      <c r="G823" t="s">
        <v>410</v>
      </c>
      <c r="H823" s="168">
        <v>28787</v>
      </c>
      <c r="I823" t="s">
        <v>106</v>
      </c>
      <c r="J823" s="169">
        <v>38.947945205479449</v>
      </c>
      <c r="K823">
        <v>8</v>
      </c>
    </row>
    <row r="824" spans="1:11" x14ac:dyDescent="0.25">
      <c r="A824" t="s">
        <v>1182</v>
      </c>
      <c r="B824">
        <v>9409</v>
      </c>
      <c r="C824" t="s">
        <v>167</v>
      </c>
      <c r="D824" s="167">
        <v>32098</v>
      </c>
      <c r="E824" t="s">
        <v>253</v>
      </c>
      <c r="F824" t="s">
        <v>169</v>
      </c>
      <c r="G824" t="s">
        <v>895</v>
      </c>
      <c r="H824" s="168">
        <v>42646</v>
      </c>
      <c r="I824" t="s">
        <v>106</v>
      </c>
      <c r="J824" s="169">
        <v>0.9780821917808219</v>
      </c>
      <c r="K824">
        <v>1</v>
      </c>
    </row>
    <row r="825" spans="1:11" x14ac:dyDescent="0.25">
      <c r="A825" t="s">
        <v>1183</v>
      </c>
      <c r="B825">
        <v>4762</v>
      </c>
      <c r="C825" t="s">
        <v>172</v>
      </c>
      <c r="D825" s="167">
        <v>83811.81</v>
      </c>
      <c r="E825" t="s">
        <v>199</v>
      </c>
      <c r="F825" t="s">
        <v>169</v>
      </c>
      <c r="G825" t="s">
        <v>287</v>
      </c>
      <c r="H825" s="168">
        <v>39025</v>
      </c>
      <c r="I825" t="s">
        <v>106</v>
      </c>
      <c r="J825" s="169">
        <v>10.898630136986302</v>
      </c>
      <c r="K825">
        <v>3</v>
      </c>
    </row>
    <row r="826" spans="1:11" x14ac:dyDescent="0.25">
      <c r="A826" t="s">
        <v>1184</v>
      </c>
      <c r="B826">
        <v>66835</v>
      </c>
      <c r="C826" t="s">
        <v>167</v>
      </c>
      <c r="D826" s="167">
        <v>107657</v>
      </c>
      <c r="E826" t="s">
        <v>188</v>
      </c>
      <c r="F826" t="s">
        <v>169</v>
      </c>
      <c r="G826" t="s">
        <v>1185</v>
      </c>
      <c r="H826" s="168">
        <v>39902</v>
      </c>
      <c r="I826" t="s">
        <v>106</v>
      </c>
      <c r="J826" s="169">
        <v>8.4958904109589035</v>
      </c>
      <c r="K826">
        <v>2</v>
      </c>
    </row>
    <row r="827" spans="1:11" x14ac:dyDescent="0.25">
      <c r="A827" t="s">
        <v>1186</v>
      </c>
      <c r="B827">
        <v>26464</v>
      </c>
      <c r="C827" t="s">
        <v>172</v>
      </c>
      <c r="D827" s="167">
        <v>78600.39</v>
      </c>
      <c r="E827" t="s">
        <v>175</v>
      </c>
      <c r="F827" t="s">
        <v>169</v>
      </c>
      <c r="G827" t="s">
        <v>311</v>
      </c>
      <c r="H827" s="168">
        <v>38838</v>
      </c>
      <c r="I827" t="s">
        <v>104</v>
      </c>
      <c r="J827" s="169">
        <v>11.41095890410959</v>
      </c>
      <c r="K827">
        <v>3</v>
      </c>
    </row>
    <row r="828" spans="1:11" x14ac:dyDescent="0.25">
      <c r="A828" t="s">
        <v>1187</v>
      </c>
      <c r="B828">
        <v>37414</v>
      </c>
      <c r="C828" t="s">
        <v>172</v>
      </c>
      <c r="D828" s="167">
        <v>79750.009999999995</v>
      </c>
      <c r="E828" t="s">
        <v>216</v>
      </c>
      <c r="F828" t="s">
        <v>169</v>
      </c>
      <c r="G828" t="s">
        <v>1150</v>
      </c>
      <c r="H828" s="168">
        <v>37928</v>
      </c>
      <c r="I828" t="s">
        <v>106</v>
      </c>
      <c r="J828" s="169">
        <v>13.904109589041095</v>
      </c>
      <c r="K828">
        <v>3</v>
      </c>
    </row>
    <row r="829" spans="1:11" x14ac:dyDescent="0.25">
      <c r="A829" t="s">
        <v>1188</v>
      </c>
      <c r="B829">
        <v>59975</v>
      </c>
      <c r="C829" t="s">
        <v>172</v>
      </c>
      <c r="D829" s="167">
        <v>92363.46</v>
      </c>
      <c r="E829" t="s">
        <v>268</v>
      </c>
      <c r="F829" t="s">
        <v>169</v>
      </c>
      <c r="G829" t="s">
        <v>397</v>
      </c>
      <c r="H829" s="168">
        <v>41498</v>
      </c>
      <c r="I829" t="s">
        <v>104</v>
      </c>
      <c r="J829" s="169">
        <v>4.1232876712328768</v>
      </c>
      <c r="K829">
        <v>1</v>
      </c>
    </row>
    <row r="830" spans="1:11" x14ac:dyDescent="0.25">
      <c r="A830" t="s">
        <v>1189</v>
      </c>
      <c r="B830">
        <v>90889</v>
      </c>
      <c r="C830" t="s">
        <v>172</v>
      </c>
      <c r="D830" s="167">
        <v>92756.7</v>
      </c>
      <c r="E830" t="s">
        <v>175</v>
      </c>
      <c r="F830" t="s">
        <v>169</v>
      </c>
      <c r="G830" t="s">
        <v>183</v>
      </c>
      <c r="H830" s="168">
        <v>34352</v>
      </c>
      <c r="I830" t="s">
        <v>105</v>
      </c>
      <c r="J830" s="169">
        <v>23.701369863013699</v>
      </c>
      <c r="K830">
        <v>5</v>
      </c>
    </row>
    <row r="831" spans="1:11" x14ac:dyDescent="0.25">
      <c r="A831" t="s">
        <v>1190</v>
      </c>
      <c r="B831">
        <v>13339</v>
      </c>
      <c r="C831" t="s">
        <v>172</v>
      </c>
      <c r="D831" s="167">
        <v>48145</v>
      </c>
      <c r="E831" t="s">
        <v>168</v>
      </c>
      <c r="F831" t="s">
        <v>169</v>
      </c>
      <c r="G831" t="s">
        <v>265</v>
      </c>
      <c r="H831" s="168">
        <v>42184</v>
      </c>
      <c r="I831" t="s">
        <v>103</v>
      </c>
      <c r="J831" s="169">
        <v>2.2438356164383562</v>
      </c>
      <c r="K831">
        <v>1</v>
      </c>
    </row>
    <row r="832" spans="1:11" x14ac:dyDescent="0.25">
      <c r="A832" t="s">
        <v>1191</v>
      </c>
      <c r="B832">
        <v>23707</v>
      </c>
      <c r="C832" t="s">
        <v>167</v>
      </c>
      <c r="D832" s="167">
        <v>92756.7</v>
      </c>
      <c r="E832" t="s">
        <v>175</v>
      </c>
      <c r="F832" t="s">
        <v>169</v>
      </c>
      <c r="G832" t="s">
        <v>183</v>
      </c>
      <c r="H832" s="168">
        <v>32216</v>
      </c>
      <c r="I832" t="s">
        <v>103</v>
      </c>
      <c r="J832" s="169">
        <v>29.553424657534247</v>
      </c>
      <c r="K832">
        <v>6</v>
      </c>
    </row>
    <row r="833" spans="1:11" x14ac:dyDescent="0.25">
      <c r="A833" t="s">
        <v>1192</v>
      </c>
      <c r="B833">
        <v>46630</v>
      </c>
      <c r="C833" t="s">
        <v>172</v>
      </c>
      <c r="D833" s="167">
        <v>92756.7</v>
      </c>
      <c r="E833" t="s">
        <v>175</v>
      </c>
      <c r="F833" t="s">
        <v>169</v>
      </c>
      <c r="G833" t="s">
        <v>183</v>
      </c>
      <c r="H833" s="168">
        <v>34960</v>
      </c>
      <c r="I833" t="s">
        <v>108</v>
      </c>
      <c r="J833" s="169">
        <v>22.035616438356165</v>
      </c>
      <c r="K833">
        <v>5</v>
      </c>
    </row>
    <row r="834" spans="1:11" x14ac:dyDescent="0.25">
      <c r="A834" t="s">
        <v>1193</v>
      </c>
      <c r="B834">
        <v>35415</v>
      </c>
      <c r="C834" t="s">
        <v>167</v>
      </c>
      <c r="D834" s="167">
        <v>102664</v>
      </c>
      <c r="E834" t="s">
        <v>230</v>
      </c>
      <c r="F834" t="s">
        <v>169</v>
      </c>
      <c r="G834" t="s">
        <v>840</v>
      </c>
      <c r="H834" s="168">
        <v>41806</v>
      </c>
      <c r="I834" t="s">
        <v>105</v>
      </c>
      <c r="J834" s="169">
        <v>3.2794520547945205</v>
      </c>
      <c r="K834">
        <v>1</v>
      </c>
    </row>
    <row r="835" spans="1:11" x14ac:dyDescent="0.25">
      <c r="A835" t="s">
        <v>1194</v>
      </c>
      <c r="B835">
        <v>36062</v>
      </c>
      <c r="C835" t="s">
        <v>172</v>
      </c>
      <c r="D835" s="167">
        <v>69040</v>
      </c>
      <c r="E835" t="s">
        <v>168</v>
      </c>
      <c r="F835" t="s">
        <v>169</v>
      </c>
      <c r="G835" t="s">
        <v>173</v>
      </c>
      <c r="H835" s="168">
        <v>39825</v>
      </c>
      <c r="I835" t="s">
        <v>104</v>
      </c>
      <c r="J835" s="169">
        <v>8.706849315068494</v>
      </c>
      <c r="K835">
        <v>2</v>
      </c>
    </row>
    <row r="836" spans="1:11" x14ac:dyDescent="0.25">
      <c r="A836" t="s">
        <v>1195</v>
      </c>
      <c r="B836">
        <v>44672</v>
      </c>
      <c r="C836" t="s">
        <v>167</v>
      </c>
      <c r="D836" s="167">
        <v>20419.48</v>
      </c>
      <c r="E836" t="s">
        <v>196</v>
      </c>
      <c r="F836" t="s">
        <v>202</v>
      </c>
      <c r="G836" t="s">
        <v>222</v>
      </c>
      <c r="H836" s="168">
        <v>38965</v>
      </c>
      <c r="I836" t="s">
        <v>104</v>
      </c>
      <c r="J836" s="169">
        <v>11.063013698630137</v>
      </c>
      <c r="K836">
        <v>3</v>
      </c>
    </row>
    <row r="837" spans="1:11" x14ac:dyDescent="0.25">
      <c r="A837" t="s">
        <v>1196</v>
      </c>
      <c r="B837">
        <v>86894</v>
      </c>
      <c r="C837" t="s">
        <v>167</v>
      </c>
      <c r="D837" s="167">
        <v>90000</v>
      </c>
      <c r="E837" t="s">
        <v>168</v>
      </c>
      <c r="F837" t="s">
        <v>169</v>
      </c>
      <c r="G837" t="s">
        <v>1197</v>
      </c>
      <c r="H837" s="168">
        <v>42646</v>
      </c>
      <c r="I837" t="s">
        <v>103</v>
      </c>
      <c r="J837" s="169">
        <v>0.9780821917808219</v>
      </c>
      <c r="K837">
        <v>1</v>
      </c>
    </row>
    <row r="838" spans="1:11" x14ac:dyDescent="0.25">
      <c r="A838" t="s">
        <v>1198</v>
      </c>
      <c r="B838">
        <v>52355</v>
      </c>
      <c r="C838" t="s">
        <v>167</v>
      </c>
      <c r="D838" s="167">
        <v>39163.74</v>
      </c>
      <c r="E838" t="s">
        <v>188</v>
      </c>
      <c r="F838" t="s">
        <v>202</v>
      </c>
      <c r="G838" t="s">
        <v>313</v>
      </c>
      <c r="H838" s="168">
        <v>39497</v>
      </c>
      <c r="I838" t="s">
        <v>106</v>
      </c>
      <c r="J838" s="169">
        <v>9.6054794520547944</v>
      </c>
      <c r="K838">
        <v>2</v>
      </c>
    </row>
    <row r="839" spans="1:11" x14ac:dyDescent="0.25">
      <c r="A839" t="s">
        <v>1199</v>
      </c>
      <c r="B839">
        <v>98050</v>
      </c>
      <c r="C839" t="s">
        <v>172</v>
      </c>
      <c r="D839" s="167">
        <v>77343</v>
      </c>
      <c r="E839" t="s">
        <v>196</v>
      </c>
      <c r="F839" t="s">
        <v>169</v>
      </c>
      <c r="G839" t="s">
        <v>1200</v>
      </c>
      <c r="H839" s="168">
        <v>38726</v>
      </c>
      <c r="I839" t="s">
        <v>103</v>
      </c>
      <c r="J839" s="169">
        <v>11.717808219178082</v>
      </c>
      <c r="K839">
        <v>3</v>
      </c>
    </row>
    <row r="840" spans="1:11" x14ac:dyDescent="0.25">
      <c r="A840" t="s">
        <v>1201</v>
      </c>
      <c r="B840">
        <v>88668</v>
      </c>
      <c r="C840" t="s">
        <v>167</v>
      </c>
      <c r="D840" s="167">
        <v>73908.98</v>
      </c>
      <c r="E840" t="s">
        <v>191</v>
      </c>
      <c r="F840" t="s">
        <v>169</v>
      </c>
      <c r="G840" t="s">
        <v>610</v>
      </c>
      <c r="H840" s="168">
        <v>41288</v>
      </c>
      <c r="I840" t="s">
        <v>103</v>
      </c>
      <c r="J840" s="169">
        <v>4.6986301369863011</v>
      </c>
      <c r="K840">
        <v>1</v>
      </c>
    </row>
    <row r="841" spans="1:11" x14ac:dyDescent="0.25">
      <c r="A841" t="s">
        <v>1202</v>
      </c>
      <c r="B841">
        <v>61693</v>
      </c>
      <c r="C841" t="s">
        <v>172</v>
      </c>
      <c r="D841" s="167">
        <v>81824.52</v>
      </c>
      <c r="E841" t="s">
        <v>168</v>
      </c>
      <c r="F841" t="s">
        <v>169</v>
      </c>
      <c r="G841" t="s">
        <v>1203</v>
      </c>
      <c r="H841" s="168">
        <v>36410</v>
      </c>
      <c r="I841" t="s">
        <v>105</v>
      </c>
      <c r="J841" s="169">
        <v>18.063013698630137</v>
      </c>
      <c r="K841">
        <v>4</v>
      </c>
    </row>
    <row r="842" spans="1:11" x14ac:dyDescent="0.25">
      <c r="A842" t="s">
        <v>1204</v>
      </c>
      <c r="B842">
        <v>3586</v>
      </c>
      <c r="C842" t="s">
        <v>172</v>
      </c>
      <c r="D842" s="167">
        <v>87523.22</v>
      </c>
      <c r="E842" t="s">
        <v>253</v>
      </c>
      <c r="F842" t="s">
        <v>169</v>
      </c>
      <c r="G842" t="s">
        <v>282</v>
      </c>
      <c r="H842" s="168">
        <v>32958</v>
      </c>
      <c r="I842" t="s">
        <v>103</v>
      </c>
      <c r="J842" s="169">
        <v>27.520547945205479</v>
      </c>
      <c r="K842">
        <v>6</v>
      </c>
    </row>
    <row r="843" spans="1:11" x14ac:dyDescent="0.25">
      <c r="A843" t="s">
        <v>1205</v>
      </c>
      <c r="B843">
        <v>29548</v>
      </c>
      <c r="C843" t="s">
        <v>172</v>
      </c>
      <c r="D843" s="167">
        <v>103290.84</v>
      </c>
      <c r="E843" t="s">
        <v>199</v>
      </c>
      <c r="F843" t="s">
        <v>169</v>
      </c>
      <c r="G843" t="s">
        <v>620</v>
      </c>
      <c r="H843" s="168">
        <v>41008</v>
      </c>
      <c r="I843" t="s">
        <v>106</v>
      </c>
      <c r="J843" s="169">
        <v>5.4657534246575343</v>
      </c>
      <c r="K843">
        <v>2</v>
      </c>
    </row>
    <row r="844" spans="1:11" x14ac:dyDescent="0.25">
      <c r="A844" t="s">
        <v>1206</v>
      </c>
      <c r="B844">
        <v>55715</v>
      </c>
      <c r="C844" t="s">
        <v>172</v>
      </c>
      <c r="D844" s="167">
        <v>37934.400000000001</v>
      </c>
      <c r="E844" t="s">
        <v>253</v>
      </c>
      <c r="F844" t="s">
        <v>169</v>
      </c>
      <c r="G844" t="s">
        <v>207</v>
      </c>
      <c r="H844" s="168">
        <v>39110</v>
      </c>
      <c r="I844" t="s">
        <v>108</v>
      </c>
      <c r="J844" s="169">
        <v>10.665753424657535</v>
      </c>
      <c r="K844">
        <v>3</v>
      </c>
    </row>
    <row r="845" spans="1:11" x14ac:dyDescent="0.25">
      <c r="A845" t="s">
        <v>1207</v>
      </c>
      <c r="B845">
        <v>92572</v>
      </c>
      <c r="C845" t="s">
        <v>167</v>
      </c>
      <c r="D845" s="167">
        <v>96197.88</v>
      </c>
      <c r="E845" t="s">
        <v>188</v>
      </c>
      <c r="F845" t="s">
        <v>169</v>
      </c>
      <c r="G845" t="s">
        <v>1208</v>
      </c>
      <c r="H845" s="168">
        <v>34757</v>
      </c>
      <c r="I845" t="s">
        <v>103</v>
      </c>
      <c r="J845" s="169">
        <v>22.591780821917808</v>
      </c>
      <c r="K845">
        <v>5</v>
      </c>
    </row>
    <row r="846" spans="1:11" x14ac:dyDescent="0.25">
      <c r="A846" t="s">
        <v>1209</v>
      </c>
      <c r="B846">
        <v>99539</v>
      </c>
      <c r="C846" t="s">
        <v>167</v>
      </c>
      <c r="D846" s="167">
        <v>104717.28</v>
      </c>
      <c r="E846" t="s">
        <v>188</v>
      </c>
      <c r="F846" t="s">
        <v>169</v>
      </c>
      <c r="G846" t="s">
        <v>1210</v>
      </c>
      <c r="H846" s="168">
        <v>31803</v>
      </c>
      <c r="I846" t="s">
        <v>105</v>
      </c>
      <c r="J846" s="169">
        <v>30.684931506849313</v>
      </c>
      <c r="K846">
        <v>7</v>
      </c>
    </row>
    <row r="847" spans="1:11" x14ac:dyDescent="0.25">
      <c r="A847" t="s">
        <v>1211</v>
      </c>
      <c r="B847">
        <v>73368</v>
      </c>
      <c r="C847" t="s">
        <v>172</v>
      </c>
      <c r="D847" s="167">
        <v>57620</v>
      </c>
      <c r="E847" t="s">
        <v>175</v>
      </c>
      <c r="F847" t="s">
        <v>169</v>
      </c>
      <c r="G847" t="s">
        <v>183</v>
      </c>
      <c r="H847" s="168">
        <v>39693</v>
      </c>
      <c r="I847" t="s">
        <v>104</v>
      </c>
      <c r="J847" s="169">
        <v>9.0684931506849313</v>
      </c>
      <c r="K847">
        <v>2</v>
      </c>
    </row>
    <row r="848" spans="1:11" x14ac:dyDescent="0.25">
      <c r="A848" t="s">
        <v>1212</v>
      </c>
      <c r="B848">
        <v>24593</v>
      </c>
      <c r="C848" t="s">
        <v>167</v>
      </c>
      <c r="D848" s="167">
        <v>175127</v>
      </c>
      <c r="E848" t="s">
        <v>253</v>
      </c>
      <c r="F848" t="s">
        <v>169</v>
      </c>
      <c r="G848" t="s">
        <v>637</v>
      </c>
      <c r="H848" s="168">
        <v>37627</v>
      </c>
      <c r="I848" t="s">
        <v>104</v>
      </c>
      <c r="J848" s="169">
        <v>14.728767123287671</v>
      </c>
      <c r="K848">
        <v>3</v>
      </c>
    </row>
    <row r="849" spans="1:11" x14ac:dyDescent="0.25">
      <c r="A849" t="s">
        <v>1213</v>
      </c>
      <c r="B849">
        <v>72678</v>
      </c>
      <c r="C849" t="s">
        <v>167</v>
      </c>
      <c r="D849" s="167">
        <v>53380.28</v>
      </c>
      <c r="E849" t="s">
        <v>188</v>
      </c>
      <c r="F849" t="s">
        <v>202</v>
      </c>
      <c r="G849" t="s">
        <v>313</v>
      </c>
      <c r="H849" s="168">
        <v>36024</v>
      </c>
      <c r="I849" t="s">
        <v>107</v>
      </c>
      <c r="J849" s="169">
        <v>19.12054794520548</v>
      </c>
      <c r="K849">
        <v>4</v>
      </c>
    </row>
    <row r="850" spans="1:11" x14ac:dyDescent="0.25">
      <c r="A850" t="s">
        <v>1214</v>
      </c>
      <c r="B850">
        <v>36268</v>
      </c>
      <c r="C850" t="s">
        <v>172</v>
      </c>
      <c r="D850" s="167">
        <v>64854</v>
      </c>
      <c r="E850" t="s">
        <v>168</v>
      </c>
      <c r="F850" t="s">
        <v>169</v>
      </c>
      <c r="G850" t="s">
        <v>265</v>
      </c>
      <c r="H850" s="168">
        <v>39460</v>
      </c>
      <c r="I850" t="s">
        <v>108</v>
      </c>
      <c r="J850" s="169">
        <v>9.706849315068494</v>
      </c>
      <c r="K850">
        <v>2</v>
      </c>
    </row>
    <row r="851" spans="1:11" x14ac:dyDescent="0.25">
      <c r="A851" t="s">
        <v>1215</v>
      </c>
      <c r="B851">
        <v>76126</v>
      </c>
      <c r="C851" t="s">
        <v>167</v>
      </c>
      <c r="D851" s="167">
        <v>46626.87</v>
      </c>
      <c r="E851" t="s">
        <v>199</v>
      </c>
      <c r="F851" t="s">
        <v>169</v>
      </c>
      <c r="G851" t="s">
        <v>205</v>
      </c>
      <c r="H851" s="168">
        <v>39503</v>
      </c>
      <c r="I851" t="s">
        <v>106</v>
      </c>
      <c r="J851" s="169">
        <v>9.5890410958904102</v>
      </c>
      <c r="K851">
        <v>2</v>
      </c>
    </row>
    <row r="852" spans="1:11" x14ac:dyDescent="0.25">
      <c r="A852" t="s">
        <v>1216</v>
      </c>
      <c r="B852">
        <v>45194</v>
      </c>
      <c r="C852" t="s">
        <v>167</v>
      </c>
      <c r="D852" s="167">
        <v>84974</v>
      </c>
      <c r="E852" t="s">
        <v>199</v>
      </c>
      <c r="F852" t="s">
        <v>169</v>
      </c>
      <c r="G852" t="s">
        <v>189</v>
      </c>
      <c r="H852" s="168">
        <v>37564</v>
      </c>
      <c r="I852" t="s">
        <v>108</v>
      </c>
      <c r="J852" s="169">
        <v>14.901369863013699</v>
      </c>
      <c r="K852">
        <v>3</v>
      </c>
    </row>
    <row r="853" spans="1:11" x14ac:dyDescent="0.25">
      <c r="A853" t="s">
        <v>1217</v>
      </c>
      <c r="B853">
        <v>47044</v>
      </c>
      <c r="C853" t="s">
        <v>172</v>
      </c>
      <c r="D853" s="167">
        <v>156099.95000000001</v>
      </c>
      <c r="E853" t="s">
        <v>188</v>
      </c>
      <c r="F853" t="s">
        <v>169</v>
      </c>
      <c r="G853" t="s">
        <v>231</v>
      </c>
      <c r="H853" s="168">
        <v>37185</v>
      </c>
      <c r="I853" t="s">
        <v>105</v>
      </c>
      <c r="J853" s="169">
        <v>15.93972602739726</v>
      </c>
      <c r="K853">
        <v>4</v>
      </c>
    </row>
    <row r="854" spans="1:11" x14ac:dyDescent="0.25">
      <c r="A854" t="s">
        <v>1218</v>
      </c>
      <c r="B854">
        <v>94696</v>
      </c>
      <c r="C854" t="s">
        <v>167</v>
      </c>
      <c r="D854" s="167">
        <v>97912</v>
      </c>
      <c r="E854" t="s">
        <v>188</v>
      </c>
      <c r="F854" t="s">
        <v>169</v>
      </c>
      <c r="G854" t="s">
        <v>284</v>
      </c>
      <c r="H854" s="168">
        <v>36738</v>
      </c>
      <c r="I854" t="s">
        <v>107</v>
      </c>
      <c r="J854" s="169">
        <v>17.164383561643834</v>
      </c>
      <c r="K854">
        <v>4</v>
      </c>
    </row>
    <row r="855" spans="1:11" x14ac:dyDescent="0.25">
      <c r="A855" t="s">
        <v>1219</v>
      </c>
      <c r="B855">
        <v>8465</v>
      </c>
      <c r="C855" t="s">
        <v>172</v>
      </c>
      <c r="D855" s="167">
        <v>39257.31</v>
      </c>
      <c r="E855" t="s">
        <v>199</v>
      </c>
      <c r="F855" t="s">
        <v>169</v>
      </c>
      <c r="G855" t="s">
        <v>200</v>
      </c>
      <c r="H855" s="168">
        <v>41953</v>
      </c>
      <c r="I855" t="s">
        <v>108</v>
      </c>
      <c r="J855" s="169">
        <v>2.8767123287671232</v>
      </c>
      <c r="K855">
        <v>1</v>
      </c>
    </row>
    <row r="856" spans="1:11" x14ac:dyDescent="0.25">
      <c r="A856" t="s">
        <v>1220</v>
      </c>
      <c r="B856">
        <v>73123</v>
      </c>
      <c r="C856" t="s">
        <v>172</v>
      </c>
      <c r="D856" s="167">
        <v>102664</v>
      </c>
      <c r="E856" t="s">
        <v>188</v>
      </c>
      <c r="F856" t="s">
        <v>169</v>
      </c>
      <c r="G856" t="s">
        <v>397</v>
      </c>
      <c r="H856" s="168">
        <v>38586</v>
      </c>
      <c r="I856" t="s">
        <v>105</v>
      </c>
      <c r="J856" s="169">
        <v>12.101369863013698</v>
      </c>
      <c r="K856">
        <v>3</v>
      </c>
    </row>
    <row r="857" spans="1:11" x14ac:dyDescent="0.25">
      <c r="A857" t="s">
        <v>1221</v>
      </c>
      <c r="B857">
        <v>45223</v>
      </c>
      <c r="C857" t="s">
        <v>172</v>
      </c>
      <c r="D857" s="167">
        <v>63493</v>
      </c>
      <c r="E857" t="s">
        <v>191</v>
      </c>
      <c r="F857" t="s">
        <v>169</v>
      </c>
      <c r="G857" t="s">
        <v>486</v>
      </c>
      <c r="H857" s="168">
        <v>39693</v>
      </c>
      <c r="I857" t="s">
        <v>104</v>
      </c>
      <c r="J857" s="169">
        <v>9.0684931506849313</v>
      </c>
      <c r="K857">
        <v>2</v>
      </c>
    </row>
    <row r="858" spans="1:11" x14ac:dyDescent="0.25">
      <c r="A858" t="s">
        <v>1222</v>
      </c>
      <c r="B858">
        <v>84098</v>
      </c>
      <c r="C858" t="s">
        <v>167</v>
      </c>
      <c r="D858" s="167">
        <v>62678.21</v>
      </c>
      <c r="E858" t="s">
        <v>175</v>
      </c>
      <c r="F858" t="s">
        <v>169</v>
      </c>
      <c r="G858" t="s">
        <v>311</v>
      </c>
      <c r="H858" s="168">
        <v>41078</v>
      </c>
      <c r="I858" t="s">
        <v>103</v>
      </c>
      <c r="J858" s="169">
        <v>5.2739726027397262</v>
      </c>
      <c r="K858">
        <v>2</v>
      </c>
    </row>
    <row r="859" spans="1:11" x14ac:dyDescent="0.25">
      <c r="A859" t="s">
        <v>1223</v>
      </c>
      <c r="B859">
        <v>82370</v>
      </c>
      <c r="C859" t="s">
        <v>172</v>
      </c>
      <c r="D859" s="167">
        <v>43244.28</v>
      </c>
      <c r="E859" t="s">
        <v>199</v>
      </c>
      <c r="F859" t="s">
        <v>169</v>
      </c>
      <c r="G859" t="s">
        <v>295</v>
      </c>
      <c r="H859" s="168">
        <v>40462</v>
      </c>
      <c r="I859" t="s">
        <v>103</v>
      </c>
      <c r="J859" s="169">
        <v>6.9616438356164387</v>
      </c>
      <c r="K859">
        <v>2</v>
      </c>
    </row>
    <row r="860" spans="1:11" x14ac:dyDescent="0.25">
      <c r="A860" t="s">
        <v>1224</v>
      </c>
      <c r="B860">
        <v>78626</v>
      </c>
      <c r="C860" t="s">
        <v>167</v>
      </c>
      <c r="D860" s="167">
        <v>48145</v>
      </c>
      <c r="E860" t="s">
        <v>168</v>
      </c>
      <c r="F860" t="s">
        <v>169</v>
      </c>
      <c r="G860" t="s">
        <v>265</v>
      </c>
      <c r="H860" s="168">
        <v>42058</v>
      </c>
      <c r="I860" t="s">
        <v>103</v>
      </c>
      <c r="J860" s="169">
        <v>2.5890410958904111</v>
      </c>
      <c r="K860">
        <v>1</v>
      </c>
    </row>
    <row r="861" spans="1:11" x14ac:dyDescent="0.25">
      <c r="A861" t="s">
        <v>1225</v>
      </c>
      <c r="B861">
        <v>42580</v>
      </c>
      <c r="C861" t="s">
        <v>167</v>
      </c>
      <c r="D861" s="167">
        <v>64788.65</v>
      </c>
      <c r="E861" t="s">
        <v>216</v>
      </c>
      <c r="F861" t="s">
        <v>169</v>
      </c>
      <c r="G861" t="s">
        <v>282</v>
      </c>
      <c r="H861" s="168">
        <v>41946</v>
      </c>
      <c r="I861" t="s">
        <v>107</v>
      </c>
      <c r="J861" s="169">
        <v>2.8958904109589043</v>
      </c>
      <c r="K861">
        <v>1</v>
      </c>
    </row>
    <row r="862" spans="1:11" x14ac:dyDescent="0.25">
      <c r="A862" t="s">
        <v>1226</v>
      </c>
      <c r="B862">
        <v>29363</v>
      </c>
      <c r="C862" t="s">
        <v>172</v>
      </c>
      <c r="D862" s="167">
        <v>34710.46</v>
      </c>
      <c r="E862" t="s">
        <v>233</v>
      </c>
      <c r="F862" t="s">
        <v>169</v>
      </c>
      <c r="G862" t="s">
        <v>399</v>
      </c>
      <c r="H862" s="168">
        <v>41218</v>
      </c>
      <c r="I862" t="s">
        <v>103</v>
      </c>
      <c r="J862" s="169">
        <v>4.8904109589041092</v>
      </c>
      <c r="K862">
        <v>1</v>
      </c>
    </row>
    <row r="863" spans="1:11" x14ac:dyDescent="0.25">
      <c r="A863" t="s">
        <v>1227</v>
      </c>
      <c r="B863">
        <v>43706</v>
      </c>
      <c r="C863" t="s">
        <v>172</v>
      </c>
      <c r="D863" s="167">
        <v>60711.33</v>
      </c>
      <c r="E863" t="s">
        <v>199</v>
      </c>
      <c r="F863" t="s">
        <v>169</v>
      </c>
      <c r="G863" t="s">
        <v>200</v>
      </c>
      <c r="H863" s="168">
        <v>37129</v>
      </c>
      <c r="I863" t="s">
        <v>108</v>
      </c>
      <c r="J863" s="169">
        <v>16.093150684931508</v>
      </c>
      <c r="K863">
        <v>4</v>
      </c>
    </row>
    <row r="864" spans="1:11" x14ac:dyDescent="0.25">
      <c r="A864" t="s">
        <v>1228</v>
      </c>
      <c r="B864">
        <v>33568</v>
      </c>
      <c r="C864" t="s">
        <v>172</v>
      </c>
      <c r="D864" s="167">
        <v>42053.83</v>
      </c>
      <c r="E864" t="s">
        <v>199</v>
      </c>
      <c r="F864" t="s">
        <v>169</v>
      </c>
      <c r="G864" t="s">
        <v>220</v>
      </c>
      <c r="H864" s="168">
        <v>41869</v>
      </c>
      <c r="I864" t="s">
        <v>108</v>
      </c>
      <c r="J864" s="169">
        <v>3.106849315068493</v>
      </c>
      <c r="K864">
        <v>1</v>
      </c>
    </row>
    <row r="865" spans="1:11" x14ac:dyDescent="0.25">
      <c r="A865" t="s">
        <v>1229</v>
      </c>
      <c r="B865">
        <v>65840</v>
      </c>
      <c r="C865" t="s">
        <v>172</v>
      </c>
      <c r="D865" s="167">
        <v>41781.910000000003</v>
      </c>
      <c r="E865" t="s">
        <v>199</v>
      </c>
      <c r="F865" t="s">
        <v>169</v>
      </c>
      <c r="G865" t="s">
        <v>295</v>
      </c>
      <c r="H865" s="168">
        <v>41036</v>
      </c>
      <c r="I865" t="s">
        <v>103</v>
      </c>
      <c r="J865" s="169">
        <v>5.3890410958904109</v>
      </c>
      <c r="K865">
        <v>2</v>
      </c>
    </row>
    <row r="866" spans="1:11" x14ac:dyDescent="0.25">
      <c r="A866" t="s">
        <v>1230</v>
      </c>
      <c r="B866">
        <v>7488</v>
      </c>
      <c r="C866" t="s">
        <v>167</v>
      </c>
      <c r="D866" s="167">
        <v>56690.07</v>
      </c>
      <c r="E866" t="s">
        <v>216</v>
      </c>
      <c r="F866" t="s">
        <v>169</v>
      </c>
      <c r="G866" t="s">
        <v>361</v>
      </c>
      <c r="H866" s="168">
        <v>40839</v>
      </c>
      <c r="I866" t="s">
        <v>106</v>
      </c>
      <c r="J866" s="169">
        <v>5.9287671232876713</v>
      </c>
      <c r="K866">
        <v>2</v>
      </c>
    </row>
    <row r="867" spans="1:11" x14ac:dyDescent="0.25">
      <c r="A867" t="s">
        <v>1231</v>
      </c>
      <c r="B867">
        <v>42972</v>
      </c>
      <c r="C867" t="s">
        <v>167</v>
      </c>
      <c r="D867" s="167">
        <v>69222.179999999993</v>
      </c>
      <c r="E867" t="s">
        <v>199</v>
      </c>
      <c r="F867" t="s">
        <v>169</v>
      </c>
      <c r="G867" t="s">
        <v>170</v>
      </c>
      <c r="H867" s="168">
        <v>32174</v>
      </c>
      <c r="I867" t="s">
        <v>103</v>
      </c>
      <c r="J867" s="169">
        <v>29.668493150684931</v>
      </c>
      <c r="K867">
        <v>6</v>
      </c>
    </row>
    <row r="868" spans="1:11" x14ac:dyDescent="0.25">
      <c r="A868" t="s">
        <v>1232</v>
      </c>
      <c r="B868">
        <v>82206</v>
      </c>
      <c r="C868" t="s">
        <v>167</v>
      </c>
      <c r="D868" s="167">
        <v>27805.439999999999</v>
      </c>
      <c r="E868" t="s">
        <v>233</v>
      </c>
      <c r="F868" t="s">
        <v>202</v>
      </c>
      <c r="G868" t="s">
        <v>234</v>
      </c>
      <c r="H868" s="168">
        <v>42422</v>
      </c>
      <c r="I868" t="s">
        <v>105</v>
      </c>
      <c r="J868" s="169">
        <v>1.5917808219178082</v>
      </c>
      <c r="K868">
        <v>1</v>
      </c>
    </row>
    <row r="869" spans="1:11" x14ac:dyDescent="0.25">
      <c r="A869" t="s">
        <v>1233</v>
      </c>
      <c r="B869">
        <v>315</v>
      </c>
      <c r="C869" t="s">
        <v>172</v>
      </c>
      <c r="D869" s="167">
        <v>71380.33</v>
      </c>
      <c r="E869" t="s">
        <v>168</v>
      </c>
      <c r="F869" t="s">
        <v>169</v>
      </c>
      <c r="G869" t="s">
        <v>178</v>
      </c>
      <c r="H869" s="168">
        <v>38152</v>
      </c>
      <c r="I869" t="s">
        <v>103</v>
      </c>
      <c r="J869" s="169">
        <v>13.29041095890411</v>
      </c>
      <c r="K869">
        <v>3</v>
      </c>
    </row>
    <row r="870" spans="1:11" x14ac:dyDescent="0.25">
      <c r="A870" t="s">
        <v>1234</v>
      </c>
      <c r="B870">
        <v>92345</v>
      </c>
      <c r="C870" t="s">
        <v>172</v>
      </c>
      <c r="D870" s="167">
        <v>45261</v>
      </c>
      <c r="E870" t="s">
        <v>191</v>
      </c>
      <c r="F870" t="s">
        <v>169</v>
      </c>
      <c r="G870" t="s">
        <v>1065</v>
      </c>
      <c r="H870" s="168">
        <v>42122</v>
      </c>
      <c r="I870" t="s">
        <v>106</v>
      </c>
      <c r="J870" s="169">
        <v>2.4136986301369863</v>
      </c>
      <c r="K870">
        <v>1</v>
      </c>
    </row>
    <row r="871" spans="1:11" x14ac:dyDescent="0.25">
      <c r="A871" t="s">
        <v>1235</v>
      </c>
      <c r="B871">
        <v>12381</v>
      </c>
      <c r="C871" t="s">
        <v>172</v>
      </c>
      <c r="D871" s="167">
        <v>71796</v>
      </c>
      <c r="E871" t="s">
        <v>191</v>
      </c>
      <c r="F871" t="s">
        <v>169</v>
      </c>
      <c r="G871" t="s">
        <v>192</v>
      </c>
      <c r="H871" s="168">
        <v>39329</v>
      </c>
      <c r="I871" t="s">
        <v>103</v>
      </c>
      <c r="J871" s="169">
        <v>10.065753424657535</v>
      </c>
      <c r="K871">
        <v>3</v>
      </c>
    </row>
    <row r="872" spans="1:11" x14ac:dyDescent="0.25">
      <c r="A872" t="s">
        <v>1236</v>
      </c>
      <c r="B872">
        <v>60261</v>
      </c>
      <c r="C872" t="s">
        <v>167</v>
      </c>
      <c r="D872" s="167">
        <v>132755.51999999999</v>
      </c>
      <c r="E872" t="s">
        <v>199</v>
      </c>
      <c r="F872" t="s">
        <v>169</v>
      </c>
      <c r="G872" t="s">
        <v>275</v>
      </c>
      <c r="H872" s="168">
        <v>32216</v>
      </c>
      <c r="I872" t="s">
        <v>107</v>
      </c>
      <c r="J872" s="169">
        <v>29.553424657534247</v>
      </c>
      <c r="K872">
        <v>6</v>
      </c>
    </row>
    <row r="873" spans="1:11" x14ac:dyDescent="0.25">
      <c r="A873" t="s">
        <v>1237</v>
      </c>
      <c r="B873">
        <v>93347</v>
      </c>
      <c r="C873" t="s">
        <v>172</v>
      </c>
      <c r="D873" s="167">
        <v>79647.839999999997</v>
      </c>
      <c r="E873" t="s">
        <v>168</v>
      </c>
      <c r="F873" t="s">
        <v>169</v>
      </c>
      <c r="G873" t="s">
        <v>265</v>
      </c>
      <c r="H873" s="168">
        <v>35213</v>
      </c>
      <c r="I873" t="s">
        <v>105</v>
      </c>
      <c r="J873" s="169">
        <v>21.342465753424658</v>
      </c>
      <c r="K873">
        <v>5</v>
      </c>
    </row>
    <row r="874" spans="1:11" x14ac:dyDescent="0.25">
      <c r="A874" t="s">
        <v>1238</v>
      </c>
      <c r="B874">
        <v>7517</v>
      </c>
      <c r="C874" t="s">
        <v>172</v>
      </c>
      <c r="D874" s="167">
        <v>125884.02</v>
      </c>
      <c r="E874" t="s">
        <v>213</v>
      </c>
      <c r="F874" t="s">
        <v>169</v>
      </c>
      <c r="G874" t="s">
        <v>275</v>
      </c>
      <c r="H874" s="168">
        <v>34624</v>
      </c>
      <c r="I874" t="s">
        <v>108</v>
      </c>
      <c r="J874" s="169">
        <v>22.956164383561642</v>
      </c>
      <c r="K874">
        <v>5</v>
      </c>
    </row>
    <row r="875" spans="1:11" x14ac:dyDescent="0.25">
      <c r="A875" t="s">
        <v>1239</v>
      </c>
      <c r="B875">
        <v>65695</v>
      </c>
      <c r="C875" t="s">
        <v>172</v>
      </c>
      <c r="D875" s="167">
        <v>81066</v>
      </c>
      <c r="E875" t="s">
        <v>188</v>
      </c>
      <c r="F875" t="s">
        <v>169</v>
      </c>
      <c r="G875" t="s">
        <v>282</v>
      </c>
      <c r="H875" s="168">
        <v>36268</v>
      </c>
      <c r="I875" t="s">
        <v>103</v>
      </c>
      <c r="J875" s="169">
        <v>18.452054794520549</v>
      </c>
      <c r="K875">
        <v>4</v>
      </c>
    </row>
    <row r="876" spans="1:11" x14ac:dyDescent="0.25">
      <c r="A876" t="s">
        <v>1240</v>
      </c>
      <c r="B876">
        <v>89198</v>
      </c>
      <c r="C876" t="s">
        <v>172</v>
      </c>
      <c r="D876" s="167">
        <v>60201.440000000002</v>
      </c>
      <c r="E876" t="s">
        <v>233</v>
      </c>
      <c r="F876" t="s">
        <v>169</v>
      </c>
      <c r="G876" t="s">
        <v>1241</v>
      </c>
      <c r="H876" s="168">
        <v>31900</v>
      </c>
      <c r="I876" t="s">
        <v>103</v>
      </c>
      <c r="J876" s="169">
        <v>30.419178082191781</v>
      </c>
      <c r="K876">
        <v>7</v>
      </c>
    </row>
    <row r="877" spans="1:11" x14ac:dyDescent="0.25">
      <c r="A877" t="s">
        <v>1242</v>
      </c>
      <c r="B877">
        <v>97639</v>
      </c>
      <c r="C877" t="s">
        <v>167</v>
      </c>
      <c r="D877" s="167">
        <v>61398.98</v>
      </c>
      <c r="E877" t="s">
        <v>188</v>
      </c>
      <c r="F877" t="s">
        <v>169</v>
      </c>
      <c r="G877" t="s">
        <v>170</v>
      </c>
      <c r="H877" s="168">
        <v>36689</v>
      </c>
      <c r="I877" t="s">
        <v>107</v>
      </c>
      <c r="J877" s="169">
        <v>17.298630136986301</v>
      </c>
      <c r="K877">
        <v>4</v>
      </c>
    </row>
    <row r="878" spans="1:11" x14ac:dyDescent="0.25">
      <c r="A878" t="s">
        <v>1243</v>
      </c>
      <c r="B878">
        <v>49110</v>
      </c>
      <c r="C878" t="s">
        <v>172</v>
      </c>
      <c r="D878" s="167">
        <v>92756.7</v>
      </c>
      <c r="E878" t="s">
        <v>175</v>
      </c>
      <c r="F878" t="s">
        <v>169</v>
      </c>
      <c r="G878" t="s">
        <v>183</v>
      </c>
      <c r="H878" s="168">
        <v>29409</v>
      </c>
      <c r="I878" t="s">
        <v>107</v>
      </c>
      <c r="J878" s="169">
        <v>37.243835616438353</v>
      </c>
      <c r="K878">
        <v>8</v>
      </c>
    </row>
    <row r="879" spans="1:11" x14ac:dyDescent="0.25">
      <c r="A879" t="s">
        <v>1244</v>
      </c>
      <c r="B879">
        <v>31911</v>
      </c>
      <c r="C879" t="s">
        <v>167</v>
      </c>
      <c r="D879" s="167">
        <v>27799.200000000001</v>
      </c>
      <c r="E879" t="s">
        <v>233</v>
      </c>
      <c r="F879" t="s">
        <v>202</v>
      </c>
      <c r="G879" t="s">
        <v>234</v>
      </c>
      <c r="H879" s="168">
        <v>42422</v>
      </c>
      <c r="I879" t="s">
        <v>103</v>
      </c>
      <c r="J879" s="169">
        <v>1.5917808219178082</v>
      </c>
      <c r="K879">
        <v>1</v>
      </c>
    </row>
    <row r="880" spans="1:11" x14ac:dyDescent="0.25">
      <c r="A880" t="s">
        <v>1245</v>
      </c>
      <c r="B880">
        <v>19559</v>
      </c>
      <c r="C880" t="s">
        <v>172</v>
      </c>
      <c r="D880" s="167">
        <v>57476.06</v>
      </c>
      <c r="E880" t="s">
        <v>196</v>
      </c>
      <c r="F880" t="s">
        <v>169</v>
      </c>
      <c r="G880" t="s">
        <v>1246</v>
      </c>
      <c r="H880" s="168">
        <v>34575</v>
      </c>
      <c r="I880" t="s">
        <v>103</v>
      </c>
      <c r="J880" s="169">
        <v>23.090410958904108</v>
      </c>
      <c r="K880">
        <v>5</v>
      </c>
    </row>
    <row r="881" spans="1:11" x14ac:dyDescent="0.25">
      <c r="A881" t="s">
        <v>1247</v>
      </c>
      <c r="B881">
        <v>51037</v>
      </c>
      <c r="C881" t="s">
        <v>167</v>
      </c>
      <c r="D881" s="167">
        <v>69705.460000000006</v>
      </c>
      <c r="E881" t="s">
        <v>168</v>
      </c>
      <c r="F881" t="s">
        <v>169</v>
      </c>
      <c r="G881" t="s">
        <v>858</v>
      </c>
      <c r="H881" s="168">
        <v>39272</v>
      </c>
      <c r="I881" t="s">
        <v>103</v>
      </c>
      <c r="J881" s="169">
        <v>10.221917808219178</v>
      </c>
      <c r="K881">
        <v>3</v>
      </c>
    </row>
    <row r="882" spans="1:11" x14ac:dyDescent="0.25">
      <c r="A882" t="s">
        <v>1248</v>
      </c>
      <c r="B882">
        <v>81354</v>
      </c>
      <c r="C882" t="s">
        <v>172</v>
      </c>
      <c r="D882" s="167">
        <v>97224.98</v>
      </c>
      <c r="E882" t="s">
        <v>185</v>
      </c>
      <c r="F882" t="s">
        <v>169</v>
      </c>
      <c r="G882" t="s">
        <v>416</v>
      </c>
      <c r="H882" s="168">
        <v>32475</v>
      </c>
      <c r="I882" t="s">
        <v>105</v>
      </c>
      <c r="J882" s="169">
        <v>28.843835616438355</v>
      </c>
      <c r="K882">
        <v>6</v>
      </c>
    </row>
    <row r="883" spans="1:11" x14ac:dyDescent="0.25">
      <c r="A883" t="s">
        <v>1249</v>
      </c>
      <c r="B883">
        <v>21934</v>
      </c>
      <c r="C883" t="s">
        <v>167</v>
      </c>
      <c r="D883" s="167">
        <v>60559.39</v>
      </c>
      <c r="E883" t="s">
        <v>175</v>
      </c>
      <c r="F883" t="s">
        <v>169</v>
      </c>
      <c r="G883" t="s">
        <v>311</v>
      </c>
      <c r="H883" s="168">
        <v>41820</v>
      </c>
      <c r="I883" t="s">
        <v>104</v>
      </c>
      <c r="J883" s="169">
        <v>3.2410958904109588</v>
      </c>
      <c r="K883">
        <v>1</v>
      </c>
    </row>
    <row r="884" spans="1:11" x14ac:dyDescent="0.25">
      <c r="A884" t="s">
        <v>1250</v>
      </c>
      <c r="B884">
        <v>75376</v>
      </c>
      <c r="C884" t="s">
        <v>167</v>
      </c>
      <c r="D884" s="167">
        <v>63171.74</v>
      </c>
      <c r="E884" t="s">
        <v>188</v>
      </c>
      <c r="F884" t="s">
        <v>169</v>
      </c>
      <c r="G884" t="s">
        <v>170</v>
      </c>
      <c r="H884" s="168">
        <v>39412</v>
      </c>
      <c r="I884" t="s">
        <v>103</v>
      </c>
      <c r="J884" s="169">
        <v>9.838356164383562</v>
      </c>
      <c r="K884">
        <v>2</v>
      </c>
    </row>
    <row r="885" spans="1:11" x14ac:dyDescent="0.25">
      <c r="A885" t="s">
        <v>1251</v>
      </c>
      <c r="B885">
        <v>49381</v>
      </c>
      <c r="C885" t="s">
        <v>172</v>
      </c>
      <c r="D885" s="167">
        <v>118930</v>
      </c>
      <c r="E885" t="s">
        <v>185</v>
      </c>
      <c r="F885" t="s">
        <v>169</v>
      </c>
      <c r="G885" t="s">
        <v>382</v>
      </c>
      <c r="H885" s="168">
        <v>36570</v>
      </c>
      <c r="I885" t="s">
        <v>103</v>
      </c>
      <c r="J885" s="169">
        <v>17.624657534246577</v>
      </c>
      <c r="K885">
        <v>4</v>
      </c>
    </row>
    <row r="886" spans="1:11" x14ac:dyDescent="0.25">
      <c r="A886" t="s">
        <v>1252</v>
      </c>
      <c r="B886">
        <v>14183</v>
      </c>
      <c r="C886" t="s">
        <v>172</v>
      </c>
      <c r="D886" s="167">
        <v>47693</v>
      </c>
      <c r="E886" t="s">
        <v>168</v>
      </c>
      <c r="F886" t="s">
        <v>169</v>
      </c>
      <c r="G886" t="s">
        <v>869</v>
      </c>
      <c r="H886" s="168">
        <v>42562</v>
      </c>
      <c r="I886" t="s">
        <v>103</v>
      </c>
      <c r="J886" s="169">
        <v>1.2082191780821918</v>
      </c>
      <c r="K886">
        <v>1</v>
      </c>
    </row>
    <row r="887" spans="1:11" x14ac:dyDescent="0.25">
      <c r="A887" t="s">
        <v>1253</v>
      </c>
      <c r="B887">
        <v>72204</v>
      </c>
      <c r="C887" t="s">
        <v>172</v>
      </c>
      <c r="D887" s="167">
        <v>49364</v>
      </c>
      <c r="E887" t="s">
        <v>168</v>
      </c>
      <c r="F887" t="s">
        <v>169</v>
      </c>
      <c r="G887" t="s">
        <v>265</v>
      </c>
      <c r="H887" s="168">
        <v>42156</v>
      </c>
      <c r="I887" t="s">
        <v>104</v>
      </c>
      <c r="J887" s="169">
        <v>2.3205479452054796</v>
      </c>
      <c r="K887">
        <v>1</v>
      </c>
    </row>
    <row r="888" spans="1:11" x14ac:dyDescent="0.25">
      <c r="A888" t="s">
        <v>1254</v>
      </c>
      <c r="B888">
        <v>41011</v>
      </c>
      <c r="C888" t="s">
        <v>172</v>
      </c>
      <c r="D888" s="167">
        <v>63492.87</v>
      </c>
      <c r="E888" t="s">
        <v>196</v>
      </c>
      <c r="F888" t="s">
        <v>169</v>
      </c>
      <c r="G888" t="s">
        <v>197</v>
      </c>
      <c r="H888" s="168">
        <v>41652</v>
      </c>
      <c r="I888" t="s">
        <v>106</v>
      </c>
      <c r="J888" s="169">
        <v>3.7013698630136984</v>
      </c>
      <c r="K888">
        <v>1</v>
      </c>
    </row>
    <row r="889" spans="1:11" x14ac:dyDescent="0.25">
      <c r="A889" t="s">
        <v>1255</v>
      </c>
      <c r="B889">
        <v>40505</v>
      </c>
      <c r="C889" t="s">
        <v>172</v>
      </c>
      <c r="D889" s="167">
        <v>67126</v>
      </c>
      <c r="E889" t="s">
        <v>168</v>
      </c>
      <c r="F889" t="s">
        <v>169</v>
      </c>
      <c r="G889" t="s">
        <v>265</v>
      </c>
      <c r="H889" s="168">
        <v>39279</v>
      </c>
      <c r="I889" t="s">
        <v>106</v>
      </c>
      <c r="J889" s="169">
        <v>10.202739726027398</v>
      </c>
      <c r="K889">
        <v>3</v>
      </c>
    </row>
    <row r="890" spans="1:11" x14ac:dyDescent="0.25">
      <c r="A890" t="s">
        <v>1256</v>
      </c>
      <c r="B890">
        <v>4498</v>
      </c>
      <c r="C890" t="s">
        <v>172</v>
      </c>
      <c r="D890" s="167">
        <v>60501</v>
      </c>
      <c r="E890" t="s">
        <v>175</v>
      </c>
      <c r="F890" t="s">
        <v>169</v>
      </c>
      <c r="G890" t="s">
        <v>183</v>
      </c>
      <c r="H890" s="168">
        <v>41106</v>
      </c>
      <c r="I890" t="s">
        <v>105</v>
      </c>
      <c r="J890" s="169">
        <v>5.1972602739726028</v>
      </c>
      <c r="K890">
        <v>2</v>
      </c>
    </row>
    <row r="891" spans="1:11" x14ac:dyDescent="0.25">
      <c r="A891" t="s">
        <v>1257</v>
      </c>
      <c r="B891">
        <v>76932</v>
      </c>
      <c r="C891" t="s">
        <v>167</v>
      </c>
      <c r="D891" s="167">
        <v>83497.98</v>
      </c>
      <c r="E891" t="s">
        <v>1258</v>
      </c>
      <c r="F891" t="s">
        <v>169</v>
      </c>
      <c r="G891" t="s">
        <v>418</v>
      </c>
      <c r="H891" s="168">
        <v>29976</v>
      </c>
      <c r="I891" t="s">
        <v>104</v>
      </c>
      <c r="J891" s="169">
        <v>35.69041095890411</v>
      </c>
      <c r="K891">
        <v>8</v>
      </c>
    </row>
    <row r="892" spans="1:11" x14ac:dyDescent="0.25">
      <c r="A892" t="s">
        <v>1259</v>
      </c>
      <c r="B892">
        <v>5316</v>
      </c>
      <c r="C892" t="s">
        <v>167</v>
      </c>
      <c r="D892" s="167">
        <v>55251.81</v>
      </c>
      <c r="E892" t="s">
        <v>188</v>
      </c>
      <c r="F892" t="s">
        <v>202</v>
      </c>
      <c r="G892" t="s">
        <v>313</v>
      </c>
      <c r="H892" s="168">
        <v>35436</v>
      </c>
      <c r="I892" t="s">
        <v>103</v>
      </c>
      <c r="J892" s="169">
        <v>20.731506849315068</v>
      </c>
      <c r="K892">
        <v>5</v>
      </c>
    </row>
    <row r="893" spans="1:11" x14ac:dyDescent="0.25">
      <c r="A893" t="s">
        <v>1260</v>
      </c>
      <c r="B893">
        <v>5772</v>
      </c>
      <c r="C893" t="s">
        <v>172</v>
      </c>
      <c r="D893" s="167">
        <v>78096</v>
      </c>
      <c r="E893" t="s">
        <v>175</v>
      </c>
      <c r="F893" t="s">
        <v>169</v>
      </c>
      <c r="G893" t="s">
        <v>183</v>
      </c>
      <c r="H893" s="168">
        <v>40742</v>
      </c>
      <c r="I893" t="s">
        <v>108</v>
      </c>
      <c r="J893" s="169">
        <v>6.1945205479452055</v>
      </c>
      <c r="K893">
        <v>2</v>
      </c>
    </row>
    <row r="894" spans="1:11" x14ac:dyDescent="0.25">
      <c r="A894" t="s">
        <v>1261</v>
      </c>
      <c r="B894">
        <v>26772</v>
      </c>
      <c r="C894" t="s">
        <v>172</v>
      </c>
      <c r="D894" s="167">
        <v>57265</v>
      </c>
      <c r="E894" t="s">
        <v>191</v>
      </c>
      <c r="F894" t="s">
        <v>169</v>
      </c>
      <c r="G894" t="s">
        <v>354</v>
      </c>
      <c r="H894" s="168">
        <v>41064</v>
      </c>
      <c r="I894" t="s">
        <v>103</v>
      </c>
      <c r="J894" s="169">
        <v>5.3123287671232875</v>
      </c>
      <c r="K894">
        <v>2</v>
      </c>
    </row>
    <row r="895" spans="1:11" x14ac:dyDescent="0.25">
      <c r="A895" t="s">
        <v>1262</v>
      </c>
      <c r="B895">
        <v>68637</v>
      </c>
      <c r="C895" t="s">
        <v>167</v>
      </c>
      <c r="D895" s="167">
        <v>55123.38</v>
      </c>
      <c r="E895" t="s">
        <v>199</v>
      </c>
      <c r="F895" t="s">
        <v>169</v>
      </c>
      <c r="G895" t="s">
        <v>200</v>
      </c>
      <c r="H895" s="168">
        <v>38313</v>
      </c>
      <c r="I895" t="s">
        <v>106</v>
      </c>
      <c r="J895" s="169">
        <v>12.849315068493151</v>
      </c>
      <c r="K895">
        <v>3</v>
      </c>
    </row>
    <row r="896" spans="1:11" x14ac:dyDescent="0.25">
      <c r="A896" t="s">
        <v>1263</v>
      </c>
      <c r="B896">
        <v>77101</v>
      </c>
      <c r="C896" t="s">
        <v>167</v>
      </c>
      <c r="D896" s="167">
        <v>89921.79</v>
      </c>
      <c r="E896" t="s">
        <v>268</v>
      </c>
      <c r="F896" t="s">
        <v>169</v>
      </c>
      <c r="G896" t="s">
        <v>297</v>
      </c>
      <c r="H896" s="168">
        <v>38754</v>
      </c>
      <c r="I896" t="s">
        <v>104</v>
      </c>
      <c r="J896" s="169">
        <v>11.641095890410959</v>
      </c>
      <c r="K896">
        <v>3</v>
      </c>
    </row>
    <row r="897" spans="1:11" x14ac:dyDescent="0.25">
      <c r="A897" t="s">
        <v>1264</v>
      </c>
      <c r="B897">
        <v>60363</v>
      </c>
      <c r="C897" t="s">
        <v>167</v>
      </c>
      <c r="D897" s="167">
        <v>113997.23</v>
      </c>
      <c r="E897" t="s">
        <v>188</v>
      </c>
      <c r="F897" t="s">
        <v>169</v>
      </c>
      <c r="G897" t="s">
        <v>275</v>
      </c>
      <c r="H897" s="168">
        <v>39062</v>
      </c>
      <c r="I897" t="s">
        <v>108</v>
      </c>
      <c r="J897" s="169">
        <v>10.797260273972602</v>
      </c>
      <c r="K897">
        <v>3</v>
      </c>
    </row>
    <row r="898" spans="1:11" x14ac:dyDescent="0.25">
      <c r="A898" t="s">
        <v>1265</v>
      </c>
      <c r="B898">
        <v>67544</v>
      </c>
      <c r="C898" t="s">
        <v>172</v>
      </c>
      <c r="D898" s="167">
        <v>48145</v>
      </c>
      <c r="E898" t="s">
        <v>168</v>
      </c>
      <c r="F898" t="s">
        <v>169</v>
      </c>
      <c r="G898" t="s">
        <v>265</v>
      </c>
      <c r="H898" s="168">
        <v>42058</v>
      </c>
      <c r="I898" t="s">
        <v>105</v>
      </c>
      <c r="J898" s="169">
        <v>2.5890410958904111</v>
      </c>
      <c r="K898">
        <v>1</v>
      </c>
    </row>
    <row r="899" spans="1:11" x14ac:dyDescent="0.25">
      <c r="A899" t="s">
        <v>1266</v>
      </c>
      <c r="B899">
        <v>85420</v>
      </c>
      <c r="C899" t="s">
        <v>172</v>
      </c>
      <c r="D899" s="167">
        <v>104520</v>
      </c>
      <c r="E899" t="s">
        <v>185</v>
      </c>
      <c r="F899" t="s">
        <v>169</v>
      </c>
      <c r="G899" t="s">
        <v>275</v>
      </c>
      <c r="H899" s="168">
        <v>42310</v>
      </c>
      <c r="I899" t="s">
        <v>106</v>
      </c>
      <c r="J899" s="169">
        <v>1.8986301369863015</v>
      </c>
      <c r="K899">
        <v>1</v>
      </c>
    </row>
    <row r="900" spans="1:11" x14ac:dyDescent="0.25">
      <c r="A900" t="s">
        <v>1267</v>
      </c>
      <c r="B900">
        <v>27383</v>
      </c>
      <c r="C900" t="s">
        <v>172</v>
      </c>
      <c r="D900" s="167">
        <v>97755</v>
      </c>
      <c r="E900" t="s">
        <v>185</v>
      </c>
      <c r="F900" t="s">
        <v>169</v>
      </c>
      <c r="G900" t="s">
        <v>495</v>
      </c>
      <c r="H900" s="168">
        <v>37138</v>
      </c>
      <c r="I900" t="s">
        <v>104</v>
      </c>
      <c r="J900" s="169">
        <v>16.068493150684933</v>
      </c>
      <c r="K900">
        <v>4</v>
      </c>
    </row>
    <row r="901" spans="1:11" x14ac:dyDescent="0.25">
      <c r="A901" t="s">
        <v>1268</v>
      </c>
      <c r="B901">
        <v>10693</v>
      </c>
      <c r="C901" t="s">
        <v>172</v>
      </c>
      <c r="D901" s="167">
        <v>42268.33</v>
      </c>
      <c r="E901" t="s">
        <v>233</v>
      </c>
      <c r="F901" t="s">
        <v>169</v>
      </c>
      <c r="G901" t="s">
        <v>399</v>
      </c>
      <c r="H901" s="168">
        <v>38306</v>
      </c>
      <c r="I901" t="s">
        <v>107</v>
      </c>
      <c r="J901" s="169">
        <v>12.868493150684932</v>
      </c>
      <c r="K901">
        <v>3</v>
      </c>
    </row>
    <row r="902" spans="1:11" x14ac:dyDescent="0.25">
      <c r="A902" t="s">
        <v>1269</v>
      </c>
      <c r="B902">
        <v>72671</v>
      </c>
      <c r="C902" t="s">
        <v>172</v>
      </c>
      <c r="D902" s="167">
        <v>68015</v>
      </c>
      <c r="E902" t="s">
        <v>191</v>
      </c>
      <c r="F902" t="s">
        <v>169</v>
      </c>
      <c r="G902" t="s">
        <v>486</v>
      </c>
      <c r="H902" s="168">
        <v>38747</v>
      </c>
      <c r="I902" t="s">
        <v>105</v>
      </c>
      <c r="J902" s="169">
        <v>11.66027397260274</v>
      </c>
      <c r="K902">
        <v>3</v>
      </c>
    </row>
    <row r="903" spans="1:11" x14ac:dyDescent="0.25">
      <c r="A903" t="s">
        <v>1270</v>
      </c>
      <c r="B903">
        <v>72975</v>
      </c>
      <c r="C903" t="s">
        <v>172</v>
      </c>
      <c r="D903" s="167">
        <v>97755</v>
      </c>
      <c r="E903" t="s">
        <v>185</v>
      </c>
      <c r="F903" t="s">
        <v>169</v>
      </c>
      <c r="G903" t="s">
        <v>495</v>
      </c>
      <c r="H903" s="168">
        <v>36689</v>
      </c>
      <c r="I903" t="s">
        <v>106</v>
      </c>
      <c r="J903" s="169">
        <v>17.298630136986301</v>
      </c>
      <c r="K903">
        <v>4</v>
      </c>
    </row>
    <row r="904" spans="1:11" x14ac:dyDescent="0.25">
      <c r="A904" t="s">
        <v>1271</v>
      </c>
      <c r="B904">
        <v>82009</v>
      </c>
      <c r="C904" t="s">
        <v>172</v>
      </c>
      <c r="D904" s="167">
        <v>110229</v>
      </c>
      <c r="E904" t="s">
        <v>185</v>
      </c>
      <c r="F904" t="s">
        <v>169</v>
      </c>
      <c r="G904" t="s">
        <v>382</v>
      </c>
      <c r="H904" s="168">
        <v>37138</v>
      </c>
      <c r="I904" t="s">
        <v>106</v>
      </c>
      <c r="J904" s="169">
        <v>16.068493150684933</v>
      </c>
      <c r="K904">
        <v>4</v>
      </c>
    </row>
    <row r="905" spans="1:11" x14ac:dyDescent="0.25">
      <c r="A905" t="s">
        <v>1272</v>
      </c>
      <c r="B905">
        <v>30950</v>
      </c>
      <c r="C905" t="s">
        <v>167</v>
      </c>
      <c r="D905" s="167">
        <v>41781.910000000003</v>
      </c>
      <c r="E905" t="s">
        <v>168</v>
      </c>
      <c r="F905" t="s">
        <v>169</v>
      </c>
      <c r="G905" t="s">
        <v>1136</v>
      </c>
      <c r="H905" s="168">
        <v>41638</v>
      </c>
      <c r="I905" t="s">
        <v>107</v>
      </c>
      <c r="J905" s="169">
        <v>3.7397260273972601</v>
      </c>
      <c r="K905">
        <v>1</v>
      </c>
    </row>
    <row r="906" spans="1:11" x14ac:dyDescent="0.25">
      <c r="A906" t="s">
        <v>1273</v>
      </c>
      <c r="B906">
        <v>48624</v>
      </c>
      <c r="C906" t="s">
        <v>172</v>
      </c>
      <c r="D906" s="167">
        <v>67567</v>
      </c>
      <c r="E906" t="s">
        <v>191</v>
      </c>
      <c r="F906" t="s">
        <v>169</v>
      </c>
      <c r="G906" t="s">
        <v>486</v>
      </c>
      <c r="H906" s="168">
        <v>39693</v>
      </c>
      <c r="I906" t="s">
        <v>105</v>
      </c>
      <c r="J906" s="169">
        <v>9.0684931506849313</v>
      </c>
      <c r="K906">
        <v>2</v>
      </c>
    </row>
    <row r="907" spans="1:11" x14ac:dyDescent="0.25">
      <c r="A907" t="s">
        <v>1274</v>
      </c>
      <c r="B907">
        <v>39890</v>
      </c>
      <c r="C907" t="s">
        <v>172</v>
      </c>
      <c r="D907" s="167">
        <v>79425.81</v>
      </c>
      <c r="E907" t="s">
        <v>188</v>
      </c>
      <c r="F907" t="s">
        <v>169</v>
      </c>
      <c r="G907" t="s">
        <v>468</v>
      </c>
      <c r="H907" s="168">
        <v>38894</v>
      </c>
      <c r="I907" t="s">
        <v>106</v>
      </c>
      <c r="J907" s="169">
        <v>11.257534246575343</v>
      </c>
      <c r="K907">
        <v>3</v>
      </c>
    </row>
    <row r="908" spans="1:11" x14ac:dyDescent="0.25">
      <c r="A908" t="s">
        <v>1275</v>
      </c>
      <c r="B908">
        <v>56031</v>
      </c>
      <c r="C908" t="s">
        <v>172</v>
      </c>
      <c r="D908" s="167">
        <v>50910</v>
      </c>
      <c r="E908" t="s">
        <v>191</v>
      </c>
      <c r="F908" t="s">
        <v>169</v>
      </c>
      <c r="G908" t="s">
        <v>354</v>
      </c>
      <c r="H908" s="168">
        <v>41904</v>
      </c>
      <c r="I908" t="s">
        <v>106</v>
      </c>
      <c r="J908" s="169">
        <v>3.010958904109589</v>
      </c>
      <c r="K908">
        <v>1</v>
      </c>
    </row>
    <row r="909" spans="1:11" x14ac:dyDescent="0.25">
      <c r="A909" t="s">
        <v>1276</v>
      </c>
      <c r="B909">
        <v>47770</v>
      </c>
      <c r="C909" t="s">
        <v>172</v>
      </c>
      <c r="D909" s="167">
        <v>107657</v>
      </c>
      <c r="E909" t="s">
        <v>199</v>
      </c>
      <c r="F909" t="s">
        <v>169</v>
      </c>
      <c r="G909" t="s">
        <v>240</v>
      </c>
      <c r="H909" s="168">
        <v>36024</v>
      </c>
      <c r="I909" t="s">
        <v>107</v>
      </c>
      <c r="J909" s="169">
        <v>19.12054794520548</v>
      </c>
      <c r="K909">
        <v>4</v>
      </c>
    </row>
    <row r="910" spans="1:11" x14ac:dyDescent="0.25">
      <c r="A910" t="s">
        <v>1277</v>
      </c>
      <c r="B910">
        <v>95085</v>
      </c>
      <c r="C910" t="s">
        <v>167</v>
      </c>
      <c r="D910" s="167">
        <v>190550</v>
      </c>
      <c r="E910" t="s">
        <v>253</v>
      </c>
      <c r="F910" t="s">
        <v>169</v>
      </c>
      <c r="G910" t="s">
        <v>1278</v>
      </c>
      <c r="H910" s="168">
        <v>41667</v>
      </c>
      <c r="I910" t="s">
        <v>107</v>
      </c>
      <c r="J910" s="169">
        <v>3.6602739726027398</v>
      </c>
      <c r="K910">
        <v>1</v>
      </c>
    </row>
    <row r="911" spans="1:11" x14ac:dyDescent="0.25">
      <c r="A911" t="s">
        <v>1279</v>
      </c>
      <c r="B911">
        <v>22311</v>
      </c>
      <c r="C911" t="s">
        <v>172</v>
      </c>
      <c r="D911" s="167">
        <v>76675.72</v>
      </c>
      <c r="E911" t="s">
        <v>213</v>
      </c>
      <c r="F911" t="s">
        <v>169</v>
      </c>
      <c r="G911" t="s">
        <v>240</v>
      </c>
      <c r="H911" s="168">
        <v>41974</v>
      </c>
      <c r="I911" t="s">
        <v>105</v>
      </c>
      <c r="J911" s="169">
        <v>2.8191780821917809</v>
      </c>
      <c r="K911">
        <v>1</v>
      </c>
    </row>
    <row r="912" spans="1:11" x14ac:dyDescent="0.25">
      <c r="A912" t="s">
        <v>1280</v>
      </c>
      <c r="B912">
        <v>7980</v>
      </c>
      <c r="C912" t="s">
        <v>172</v>
      </c>
      <c r="D912" s="167">
        <v>92756.7</v>
      </c>
      <c r="E912" t="s">
        <v>175</v>
      </c>
      <c r="F912" t="s">
        <v>169</v>
      </c>
      <c r="G912" t="s">
        <v>183</v>
      </c>
      <c r="H912" s="168">
        <v>32028</v>
      </c>
      <c r="I912" t="s">
        <v>103</v>
      </c>
      <c r="J912" s="169">
        <v>30.068493150684933</v>
      </c>
      <c r="K912">
        <v>7</v>
      </c>
    </row>
    <row r="913" spans="1:11" x14ac:dyDescent="0.25">
      <c r="A913" t="s">
        <v>1281</v>
      </c>
      <c r="B913">
        <v>58503</v>
      </c>
      <c r="C913" t="s">
        <v>172</v>
      </c>
      <c r="D913" s="167">
        <v>51703.33</v>
      </c>
      <c r="E913" t="s">
        <v>233</v>
      </c>
      <c r="F913" t="s">
        <v>169</v>
      </c>
      <c r="G913" t="s">
        <v>363</v>
      </c>
      <c r="H913" s="168">
        <v>39328</v>
      </c>
      <c r="I913" t="s">
        <v>104</v>
      </c>
      <c r="J913" s="169">
        <v>10.068493150684931</v>
      </c>
      <c r="K913">
        <v>3</v>
      </c>
    </row>
    <row r="914" spans="1:11" x14ac:dyDescent="0.25">
      <c r="A914" t="s">
        <v>1282</v>
      </c>
      <c r="B914">
        <v>61564</v>
      </c>
      <c r="C914" t="s">
        <v>172</v>
      </c>
      <c r="D914" s="167">
        <v>50910</v>
      </c>
      <c r="E914" t="s">
        <v>191</v>
      </c>
      <c r="F914" t="s">
        <v>169</v>
      </c>
      <c r="G914" t="s">
        <v>354</v>
      </c>
      <c r="H914" s="168">
        <v>41708</v>
      </c>
      <c r="I914" t="s">
        <v>105</v>
      </c>
      <c r="J914" s="169">
        <v>3.547945205479452</v>
      </c>
      <c r="K914">
        <v>1</v>
      </c>
    </row>
    <row r="915" spans="1:11" x14ac:dyDescent="0.25">
      <c r="A915" t="s">
        <v>1283</v>
      </c>
      <c r="B915">
        <v>80086</v>
      </c>
      <c r="C915" t="s">
        <v>167</v>
      </c>
      <c r="D915" s="167">
        <v>105766.41</v>
      </c>
      <c r="E915" t="s">
        <v>168</v>
      </c>
      <c r="F915" t="s">
        <v>169</v>
      </c>
      <c r="G915" t="s">
        <v>1284</v>
      </c>
      <c r="H915" s="168">
        <v>39048</v>
      </c>
      <c r="I915" t="s">
        <v>106</v>
      </c>
      <c r="J915" s="169">
        <v>10.835616438356164</v>
      </c>
      <c r="K915">
        <v>3</v>
      </c>
    </row>
    <row r="916" spans="1:11" x14ac:dyDescent="0.25">
      <c r="A916" t="s">
        <v>1285</v>
      </c>
      <c r="B916">
        <v>14659</v>
      </c>
      <c r="C916" t="s">
        <v>172</v>
      </c>
      <c r="D916" s="167">
        <v>47693</v>
      </c>
      <c r="E916" t="s">
        <v>168</v>
      </c>
      <c r="F916" t="s">
        <v>169</v>
      </c>
      <c r="G916" t="s">
        <v>869</v>
      </c>
      <c r="H916" s="168">
        <v>42562</v>
      </c>
      <c r="I916" t="s">
        <v>103</v>
      </c>
      <c r="J916" s="169">
        <v>1.2082191780821918</v>
      </c>
      <c r="K916">
        <v>1</v>
      </c>
    </row>
    <row r="917" spans="1:11" x14ac:dyDescent="0.25">
      <c r="A917" t="s">
        <v>1286</v>
      </c>
      <c r="B917">
        <v>59379</v>
      </c>
      <c r="C917" t="s">
        <v>167</v>
      </c>
      <c r="D917" s="167">
        <v>134886.84</v>
      </c>
      <c r="E917" t="s">
        <v>199</v>
      </c>
      <c r="F917" t="s">
        <v>169</v>
      </c>
      <c r="G917" t="s">
        <v>275</v>
      </c>
      <c r="H917" s="168">
        <v>36220</v>
      </c>
      <c r="I917" t="s">
        <v>103</v>
      </c>
      <c r="J917" s="169">
        <v>18.583561643835615</v>
      </c>
      <c r="K917">
        <v>4</v>
      </c>
    </row>
    <row r="918" spans="1:11" x14ac:dyDescent="0.25">
      <c r="A918" t="s">
        <v>1287</v>
      </c>
      <c r="B918">
        <v>30862</v>
      </c>
      <c r="C918" t="s">
        <v>167</v>
      </c>
      <c r="D918" s="167">
        <v>96863.75</v>
      </c>
      <c r="E918" t="s">
        <v>188</v>
      </c>
      <c r="F918" t="s">
        <v>169</v>
      </c>
      <c r="G918" t="s">
        <v>406</v>
      </c>
      <c r="H918" s="168">
        <v>39384</v>
      </c>
      <c r="I918" t="s">
        <v>108</v>
      </c>
      <c r="J918" s="169">
        <v>9.9150684931506845</v>
      </c>
      <c r="K918">
        <v>2</v>
      </c>
    </row>
    <row r="919" spans="1:11" x14ac:dyDescent="0.25">
      <c r="A919" t="s">
        <v>1288</v>
      </c>
      <c r="B919">
        <v>46646</v>
      </c>
      <c r="C919" t="s">
        <v>172</v>
      </c>
      <c r="D919" s="167">
        <v>68888.03</v>
      </c>
      <c r="E919" t="s">
        <v>1258</v>
      </c>
      <c r="F919" t="s">
        <v>169</v>
      </c>
      <c r="G919" t="s">
        <v>418</v>
      </c>
      <c r="H919" s="168">
        <v>37459</v>
      </c>
      <c r="I919" t="s">
        <v>108</v>
      </c>
      <c r="J919" s="169">
        <v>15.189041095890412</v>
      </c>
      <c r="K919">
        <v>4</v>
      </c>
    </row>
    <row r="920" spans="1:11" x14ac:dyDescent="0.25">
      <c r="A920" t="s">
        <v>1289</v>
      </c>
      <c r="B920">
        <v>46370</v>
      </c>
      <c r="C920" t="s">
        <v>172</v>
      </c>
      <c r="D920" s="167">
        <v>67922</v>
      </c>
      <c r="E920" t="s">
        <v>168</v>
      </c>
      <c r="F920" t="s">
        <v>169</v>
      </c>
      <c r="G920" t="s">
        <v>265</v>
      </c>
      <c r="H920" s="168">
        <v>37368</v>
      </c>
      <c r="I920" t="s">
        <v>103</v>
      </c>
      <c r="J920" s="169">
        <v>15.438356164383562</v>
      </c>
      <c r="K920">
        <v>4</v>
      </c>
    </row>
    <row r="921" spans="1:11" x14ac:dyDescent="0.25">
      <c r="A921" t="s">
        <v>1290</v>
      </c>
      <c r="B921">
        <v>19209</v>
      </c>
      <c r="C921" t="s">
        <v>172</v>
      </c>
      <c r="D921" s="167">
        <v>37684</v>
      </c>
      <c r="E921" t="s">
        <v>199</v>
      </c>
      <c r="F921" t="s">
        <v>169</v>
      </c>
      <c r="G921" t="s">
        <v>295</v>
      </c>
      <c r="H921" s="168">
        <v>42478</v>
      </c>
      <c r="I921" t="s">
        <v>108</v>
      </c>
      <c r="J921" s="169">
        <v>1.4383561643835616</v>
      </c>
      <c r="K921">
        <v>1</v>
      </c>
    </row>
    <row r="922" spans="1:11" x14ac:dyDescent="0.25">
      <c r="A922" t="s">
        <v>1291</v>
      </c>
      <c r="B922">
        <v>96853</v>
      </c>
      <c r="C922" t="s">
        <v>172</v>
      </c>
      <c r="D922" s="167">
        <v>58720</v>
      </c>
      <c r="E922" t="s">
        <v>168</v>
      </c>
      <c r="F922" t="s">
        <v>169</v>
      </c>
      <c r="G922" t="s">
        <v>265</v>
      </c>
      <c r="H922" s="168">
        <v>41246</v>
      </c>
      <c r="I922" t="s">
        <v>106</v>
      </c>
      <c r="J922" s="169">
        <v>4.8136986301369866</v>
      </c>
      <c r="K922">
        <v>1</v>
      </c>
    </row>
    <row r="923" spans="1:11" x14ac:dyDescent="0.25">
      <c r="A923" t="s">
        <v>1292</v>
      </c>
      <c r="B923">
        <v>9260</v>
      </c>
      <c r="C923" t="s">
        <v>167</v>
      </c>
      <c r="D923" s="167">
        <v>140794</v>
      </c>
      <c r="E923" t="s">
        <v>325</v>
      </c>
      <c r="F923" t="s">
        <v>169</v>
      </c>
      <c r="G923" t="s">
        <v>533</v>
      </c>
      <c r="H923" s="168">
        <v>36192</v>
      </c>
      <c r="I923" t="s">
        <v>103</v>
      </c>
      <c r="J923" s="169">
        <v>18.660273972602738</v>
      </c>
      <c r="K923">
        <v>4</v>
      </c>
    </row>
    <row r="924" spans="1:11" x14ac:dyDescent="0.25">
      <c r="A924" t="s">
        <v>1293</v>
      </c>
      <c r="B924">
        <v>92781</v>
      </c>
      <c r="C924" t="s">
        <v>172</v>
      </c>
      <c r="D924" s="167">
        <v>76182.23</v>
      </c>
      <c r="E924" t="s">
        <v>168</v>
      </c>
      <c r="F924" t="s">
        <v>169</v>
      </c>
      <c r="G924" t="s">
        <v>1203</v>
      </c>
      <c r="H924" s="168">
        <v>40854</v>
      </c>
      <c r="I924" t="s">
        <v>103</v>
      </c>
      <c r="J924" s="169">
        <v>5.8876712328767127</v>
      </c>
      <c r="K924">
        <v>2</v>
      </c>
    </row>
    <row r="925" spans="1:11" x14ac:dyDescent="0.25">
      <c r="A925" t="s">
        <v>1294</v>
      </c>
      <c r="B925">
        <v>89593</v>
      </c>
      <c r="C925" t="s">
        <v>172</v>
      </c>
      <c r="D925" s="167">
        <v>53788</v>
      </c>
      <c r="E925" t="s">
        <v>175</v>
      </c>
      <c r="F925" t="s">
        <v>169</v>
      </c>
      <c r="G925" t="s">
        <v>183</v>
      </c>
      <c r="H925" s="168">
        <v>41918</v>
      </c>
      <c r="I925" t="s">
        <v>107</v>
      </c>
      <c r="J925" s="169">
        <v>2.9726027397260273</v>
      </c>
      <c r="K925">
        <v>1</v>
      </c>
    </row>
    <row r="926" spans="1:11" x14ac:dyDescent="0.25">
      <c r="A926" t="s">
        <v>1295</v>
      </c>
      <c r="B926">
        <v>33218</v>
      </c>
      <c r="C926" t="s">
        <v>167</v>
      </c>
      <c r="D926" s="167">
        <v>94858.05</v>
      </c>
      <c r="E926" t="s">
        <v>188</v>
      </c>
      <c r="F926" t="s">
        <v>169</v>
      </c>
      <c r="G926" t="s">
        <v>452</v>
      </c>
      <c r="H926" s="168">
        <v>31216</v>
      </c>
      <c r="I926" t="s">
        <v>103</v>
      </c>
      <c r="J926" s="169">
        <v>32.293150684931504</v>
      </c>
      <c r="K926">
        <v>7</v>
      </c>
    </row>
    <row r="927" spans="1:11" x14ac:dyDescent="0.25">
      <c r="A927" t="s">
        <v>1296</v>
      </c>
      <c r="B927">
        <v>84495</v>
      </c>
      <c r="C927" t="s">
        <v>172</v>
      </c>
      <c r="D927" s="167">
        <v>50910</v>
      </c>
      <c r="E927" t="s">
        <v>191</v>
      </c>
      <c r="F927" t="s">
        <v>169</v>
      </c>
      <c r="G927" t="s">
        <v>354</v>
      </c>
      <c r="H927" s="168">
        <v>41708</v>
      </c>
      <c r="I927" t="s">
        <v>108</v>
      </c>
      <c r="J927" s="169">
        <v>3.547945205479452</v>
      </c>
      <c r="K927">
        <v>1</v>
      </c>
    </row>
    <row r="928" spans="1:11" x14ac:dyDescent="0.25">
      <c r="A928" t="s">
        <v>1297</v>
      </c>
      <c r="B928">
        <v>2953</v>
      </c>
      <c r="C928" t="s">
        <v>167</v>
      </c>
      <c r="D928" s="167">
        <v>65752</v>
      </c>
      <c r="E928" t="s">
        <v>175</v>
      </c>
      <c r="F928" t="s">
        <v>169</v>
      </c>
      <c r="G928" t="s">
        <v>183</v>
      </c>
      <c r="H928" s="168">
        <v>40371</v>
      </c>
      <c r="I928" t="s">
        <v>103</v>
      </c>
      <c r="J928" s="169">
        <v>7.2109589041095887</v>
      </c>
      <c r="K928">
        <v>2</v>
      </c>
    </row>
    <row r="929" spans="1:11" x14ac:dyDescent="0.25">
      <c r="A929" t="s">
        <v>1298</v>
      </c>
      <c r="B929">
        <v>53301</v>
      </c>
      <c r="C929" t="s">
        <v>167</v>
      </c>
      <c r="D929" s="167">
        <v>135392</v>
      </c>
      <c r="E929" t="s">
        <v>196</v>
      </c>
      <c r="F929" t="s">
        <v>169</v>
      </c>
      <c r="G929" t="s">
        <v>275</v>
      </c>
      <c r="H929" s="168">
        <v>32762</v>
      </c>
      <c r="I929" t="s">
        <v>103</v>
      </c>
      <c r="J929" s="169">
        <v>28.057534246575344</v>
      </c>
      <c r="K929">
        <v>6</v>
      </c>
    </row>
    <row r="930" spans="1:11" x14ac:dyDescent="0.25">
      <c r="A930" t="s">
        <v>1299</v>
      </c>
      <c r="B930">
        <v>57961</v>
      </c>
      <c r="C930" t="s">
        <v>167</v>
      </c>
      <c r="D930" s="167">
        <v>156525</v>
      </c>
      <c r="E930" t="s">
        <v>188</v>
      </c>
      <c r="F930" t="s">
        <v>169</v>
      </c>
      <c r="G930" t="s">
        <v>231</v>
      </c>
      <c r="H930" s="168">
        <v>39111</v>
      </c>
      <c r="I930" t="s">
        <v>106</v>
      </c>
      <c r="J930" s="169">
        <v>10.663013698630136</v>
      </c>
      <c r="K930">
        <v>3</v>
      </c>
    </row>
    <row r="931" spans="1:11" x14ac:dyDescent="0.25">
      <c r="A931" t="s">
        <v>1300</v>
      </c>
      <c r="B931">
        <v>91351</v>
      </c>
      <c r="C931" t="s">
        <v>167</v>
      </c>
      <c r="D931" s="167">
        <v>57807.08</v>
      </c>
      <c r="E931" t="s">
        <v>188</v>
      </c>
      <c r="F931" t="s">
        <v>202</v>
      </c>
      <c r="G931" t="s">
        <v>313</v>
      </c>
      <c r="H931" s="168">
        <v>34561</v>
      </c>
      <c r="I931" t="s">
        <v>106</v>
      </c>
      <c r="J931" s="169">
        <v>23.12876712328767</v>
      </c>
      <c r="K931">
        <v>5</v>
      </c>
    </row>
    <row r="932" spans="1:11" x14ac:dyDescent="0.25">
      <c r="A932" t="s">
        <v>1301</v>
      </c>
      <c r="B932">
        <v>76137</v>
      </c>
      <c r="C932" t="s">
        <v>167</v>
      </c>
      <c r="D932" s="167">
        <v>83658</v>
      </c>
      <c r="E932" t="s">
        <v>175</v>
      </c>
      <c r="F932" t="s">
        <v>169</v>
      </c>
      <c r="G932" t="s">
        <v>183</v>
      </c>
      <c r="H932" s="168">
        <v>37270</v>
      </c>
      <c r="I932" t="s">
        <v>106</v>
      </c>
      <c r="J932" s="169">
        <v>15.706849315068494</v>
      </c>
      <c r="K932">
        <v>4</v>
      </c>
    </row>
    <row r="933" spans="1:11" x14ac:dyDescent="0.25">
      <c r="A933" t="s">
        <v>1302</v>
      </c>
      <c r="B933">
        <v>59501</v>
      </c>
      <c r="C933" t="s">
        <v>172</v>
      </c>
      <c r="D933" s="167">
        <v>103506</v>
      </c>
      <c r="E933" t="s">
        <v>175</v>
      </c>
      <c r="F933" t="s">
        <v>169</v>
      </c>
      <c r="G933" t="s">
        <v>586</v>
      </c>
      <c r="H933" s="168">
        <v>37228</v>
      </c>
      <c r="I933" t="s">
        <v>107</v>
      </c>
      <c r="J933" s="169">
        <v>15.821917808219178</v>
      </c>
      <c r="K933">
        <v>4</v>
      </c>
    </row>
    <row r="934" spans="1:11" x14ac:dyDescent="0.25">
      <c r="A934" t="s">
        <v>1303</v>
      </c>
      <c r="B934">
        <v>52537</v>
      </c>
      <c r="C934" t="s">
        <v>167</v>
      </c>
      <c r="D934" s="167">
        <v>59843.02</v>
      </c>
      <c r="E934" t="s">
        <v>188</v>
      </c>
      <c r="F934" t="s">
        <v>169</v>
      </c>
      <c r="G934" t="s">
        <v>375</v>
      </c>
      <c r="H934" s="168">
        <v>39972</v>
      </c>
      <c r="I934" t="s">
        <v>108</v>
      </c>
      <c r="J934" s="169">
        <v>8.3041095890410954</v>
      </c>
      <c r="K934">
        <v>2</v>
      </c>
    </row>
    <row r="935" spans="1:11" x14ac:dyDescent="0.25">
      <c r="A935" t="s">
        <v>1304</v>
      </c>
      <c r="B935">
        <v>86949</v>
      </c>
      <c r="C935" t="s">
        <v>167</v>
      </c>
      <c r="D935" s="167">
        <v>58455</v>
      </c>
      <c r="E935" t="s">
        <v>175</v>
      </c>
      <c r="F935" t="s">
        <v>169</v>
      </c>
      <c r="G935" t="s">
        <v>183</v>
      </c>
      <c r="H935" s="168">
        <v>41498</v>
      </c>
      <c r="I935" t="s">
        <v>103</v>
      </c>
      <c r="J935" s="169">
        <v>4.1232876712328768</v>
      </c>
      <c r="K935">
        <v>1</v>
      </c>
    </row>
    <row r="936" spans="1:11" x14ac:dyDescent="0.25">
      <c r="A936" t="s">
        <v>1305</v>
      </c>
      <c r="B936">
        <v>24808</v>
      </c>
      <c r="C936" t="s">
        <v>172</v>
      </c>
      <c r="D936" s="167">
        <v>39834.51</v>
      </c>
      <c r="E936" t="s">
        <v>233</v>
      </c>
      <c r="F936" t="s">
        <v>169</v>
      </c>
      <c r="G936" t="s">
        <v>399</v>
      </c>
      <c r="H936" s="168">
        <v>38968</v>
      </c>
      <c r="I936" t="s">
        <v>107</v>
      </c>
      <c r="J936" s="169">
        <v>11.054794520547945</v>
      </c>
      <c r="K936">
        <v>3</v>
      </c>
    </row>
    <row r="937" spans="1:11" x14ac:dyDescent="0.25">
      <c r="A937" t="s">
        <v>1306</v>
      </c>
      <c r="B937">
        <v>87719</v>
      </c>
      <c r="C937" t="s">
        <v>172</v>
      </c>
      <c r="D937" s="167">
        <v>76015.03</v>
      </c>
      <c r="E937" t="s">
        <v>233</v>
      </c>
      <c r="F937" t="s">
        <v>169</v>
      </c>
      <c r="G937" t="s">
        <v>672</v>
      </c>
      <c r="H937" s="168">
        <v>33126</v>
      </c>
      <c r="I937" t="s">
        <v>106</v>
      </c>
      <c r="J937" s="169">
        <v>27.06027397260274</v>
      </c>
      <c r="K937">
        <v>6</v>
      </c>
    </row>
    <row r="938" spans="1:11" x14ac:dyDescent="0.25">
      <c r="A938" t="s">
        <v>1307</v>
      </c>
      <c r="B938">
        <v>25513</v>
      </c>
      <c r="C938" t="s">
        <v>167</v>
      </c>
      <c r="D938" s="167">
        <v>96624</v>
      </c>
      <c r="E938" t="s">
        <v>175</v>
      </c>
      <c r="F938" t="s">
        <v>169</v>
      </c>
      <c r="G938" t="s">
        <v>586</v>
      </c>
      <c r="H938" s="168">
        <v>37431</v>
      </c>
      <c r="I938" t="s">
        <v>103</v>
      </c>
      <c r="J938" s="169">
        <v>15.265753424657534</v>
      </c>
      <c r="K938">
        <v>4</v>
      </c>
    </row>
    <row r="939" spans="1:11" x14ac:dyDescent="0.25">
      <c r="A939" t="s">
        <v>1308</v>
      </c>
      <c r="B939">
        <v>97991</v>
      </c>
      <c r="C939" t="s">
        <v>172</v>
      </c>
      <c r="D939" s="167">
        <v>89620</v>
      </c>
      <c r="E939" t="s">
        <v>175</v>
      </c>
      <c r="F939" t="s">
        <v>169</v>
      </c>
      <c r="G939" t="s">
        <v>183</v>
      </c>
      <c r="H939" s="168">
        <v>36416</v>
      </c>
      <c r="I939" t="s">
        <v>107</v>
      </c>
      <c r="J939" s="169">
        <v>18.046575342465754</v>
      </c>
      <c r="K939">
        <v>4</v>
      </c>
    </row>
    <row r="940" spans="1:11" x14ac:dyDescent="0.25">
      <c r="A940" t="s">
        <v>1309</v>
      </c>
      <c r="B940">
        <v>75650</v>
      </c>
      <c r="C940" t="s">
        <v>167</v>
      </c>
      <c r="D940" s="167">
        <v>36797.08</v>
      </c>
      <c r="E940" t="s">
        <v>188</v>
      </c>
      <c r="F940" t="s">
        <v>202</v>
      </c>
      <c r="G940" t="s">
        <v>313</v>
      </c>
      <c r="H940" s="168">
        <v>41023</v>
      </c>
      <c r="I940" t="s">
        <v>107</v>
      </c>
      <c r="J940" s="169">
        <v>5.4246575342465757</v>
      </c>
      <c r="K940">
        <v>2</v>
      </c>
    </row>
    <row r="941" spans="1:11" x14ac:dyDescent="0.25">
      <c r="A941" t="s">
        <v>1310</v>
      </c>
      <c r="B941">
        <v>35885</v>
      </c>
      <c r="C941" t="s">
        <v>167</v>
      </c>
      <c r="D941" s="167">
        <v>97912</v>
      </c>
      <c r="E941" t="s">
        <v>175</v>
      </c>
      <c r="F941" t="s">
        <v>169</v>
      </c>
      <c r="G941" t="s">
        <v>211</v>
      </c>
      <c r="H941" s="168">
        <v>38614</v>
      </c>
      <c r="I941" t="s">
        <v>103</v>
      </c>
      <c r="J941" s="169">
        <v>12.024657534246575</v>
      </c>
      <c r="K941">
        <v>3</v>
      </c>
    </row>
    <row r="942" spans="1:11" x14ac:dyDescent="0.25">
      <c r="A942" t="s">
        <v>1311</v>
      </c>
      <c r="B942">
        <v>15926</v>
      </c>
      <c r="C942" t="s">
        <v>167</v>
      </c>
      <c r="D942" s="167">
        <v>43422.51</v>
      </c>
      <c r="E942" t="s">
        <v>188</v>
      </c>
      <c r="F942" t="s">
        <v>202</v>
      </c>
      <c r="G942" t="s">
        <v>313</v>
      </c>
      <c r="H942" s="168">
        <v>38418</v>
      </c>
      <c r="I942" t="s">
        <v>107</v>
      </c>
      <c r="J942" s="169">
        <v>12.561643835616438</v>
      </c>
      <c r="K942">
        <v>3</v>
      </c>
    </row>
    <row r="943" spans="1:11" x14ac:dyDescent="0.25">
      <c r="A943" t="s">
        <v>1312</v>
      </c>
      <c r="B943">
        <v>14718</v>
      </c>
      <c r="C943" t="s">
        <v>172</v>
      </c>
      <c r="D943" s="167">
        <v>71908</v>
      </c>
      <c r="E943" t="s">
        <v>168</v>
      </c>
      <c r="F943" t="s">
        <v>169</v>
      </c>
      <c r="G943" t="s">
        <v>265</v>
      </c>
      <c r="H943" s="168">
        <v>38370</v>
      </c>
      <c r="I943" t="s">
        <v>107</v>
      </c>
      <c r="J943" s="169">
        <v>12.693150684931506</v>
      </c>
      <c r="K943">
        <v>3</v>
      </c>
    </row>
    <row r="944" spans="1:11" x14ac:dyDescent="0.25">
      <c r="A944" t="s">
        <v>1313</v>
      </c>
      <c r="B944">
        <v>34632</v>
      </c>
      <c r="C944" t="s">
        <v>172</v>
      </c>
      <c r="D944" s="167">
        <v>39832.99</v>
      </c>
      <c r="E944" t="s">
        <v>233</v>
      </c>
      <c r="F944" t="s">
        <v>169</v>
      </c>
      <c r="G944" t="s">
        <v>399</v>
      </c>
      <c r="H944" s="168">
        <v>39062</v>
      </c>
      <c r="I944" t="s">
        <v>108</v>
      </c>
      <c r="J944" s="169">
        <v>10.797260273972602</v>
      </c>
      <c r="K944">
        <v>3</v>
      </c>
    </row>
    <row r="945" spans="1:11" x14ac:dyDescent="0.25">
      <c r="A945" t="s">
        <v>1314</v>
      </c>
      <c r="B945">
        <v>2639</v>
      </c>
      <c r="C945" t="s">
        <v>172</v>
      </c>
      <c r="D945" s="167">
        <v>53788</v>
      </c>
      <c r="E945" t="s">
        <v>175</v>
      </c>
      <c r="F945" t="s">
        <v>169</v>
      </c>
      <c r="G945" t="s">
        <v>183</v>
      </c>
      <c r="H945" s="168">
        <v>41918</v>
      </c>
      <c r="I945" t="s">
        <v>104</v>
      </c>
      <c r="J945" s="169">
        <v>2.9726027397260273</v>
      </c>
      <c r="K945">
        <v>1</v>
      </c>
    </row>
    <row r="946" spans="1:11" x14ac:dyDescent="0.25">
      <c r="A946" t="s">
        <v>1315</v>
      </c>
      <c r="B946">
        <v>65743</v>
      </c>
      <c r="C946" t="s">
        <v>172</v>
      </c>
      <c r="D946" s="167">
        <v>60201.440000000002</v>
      </c>
      <c r="E946" t="s">
        <v>188</v>
      </c>
      <c r="F946" t="s">
        <v>169</v>
      </c>
      <c r="G946" t="s">
        <v>344</v>
      </c>
      <c r="H946" s="168">
        <v>35072</v>
      </c>
      <c r="I946" t="s">
        <v>103</v>
      </c>
      <c r="J946" s="169">
        <v>21.728767123287671</v>
      </c>
      <c r="K946">
        <v>5</v>
      </c>
    </row>
    <row r="947" spans="1:11" x14ac:dyDescent="0.25">
      <c r="A947" t="s">
        <v>1316</v>
      </c>
      <c r="B947">
        <v>25519</v>
      </c>
      <c r="C947" t="s">
        <v>172</v>
      </c>
      <c r="D947" s="167">
        <v>91707.19</v>
      </c>
      <c r="E947" t="s">
        <v>196</v>
      </c>
      <c r="F947" t="s">
        <v>169</v>
      </c>
      <c r="G947" t="s">
        <v>328</v>
      </c>
      <c r="H947" s="168">
        <v>38306</v>
      </c>
      <c r="I947" t="s">
        <v>104</v>
      </c>
      <c r="J947" s="169">
        <v>12.868493150684932</v>
      </c>
      <c r="K947">
        <v>3</v>
      </c>
    </row>
    <row r="948" spans="1:11" x14ac:dyDescent="0.25">
      <c r="A948" t="s">
        <v>1317</v>
      </c>
      <c r="B948">
        <v>39170</v>
      </c>
      <c r="C948" t="s">
        <v>167</v>
      </c>
      <c r="D948" s="167">
        <v>102664</v>
      </c>
      <c r="E948" t="s">
        <v>188</v>
      </c>
      <c r="F948" t="s">
        <v>169</v>
      </c>
      <c r="G948" t="s">
        <v>397</v>
      </c>
      <c r="H948" s="168">
        <v>35464</v>
      </c>
      <c r="I948" t="s">
        <v>104</v>
      </c>
      <c r="J948" s="169">
        <v>20.654794520547945</v>
      </c>
      <c r="K948">
        <v>5</v>
      </c>
    </row>
    <row r="949" spans="1:11" x14ac:dyDescent="0.25">
      <c r="A949" t="s">
        <v>1318</v>
      </c>
      <c r="B949">
        <v>8109</v>
      </c>
      <c r="C949" t="s">
        <v>172</v>
      </c>
      <c r="D949" s="167">
        <v>64836.35</v>
      </c>
      <c r="E949" t="s">
        <v>199</v>
      </c>
      <c r="F949" t="s">
        <v>169</v>
      </c>
      <c r="G949" t="s">
        <v>698</v>
      </c>
      <c r="H949" s="168">
        <v>36632</v>
      </c>
      <c r="I949" t="s">
        <v>105</v>
      </c>
      <c r="J949" s="169">
        <v>17.454794520547946</v>
      </c>
      <c r="K949">
        <v>4</v>
      </c>
    </row>
    <row r="950" spans="1:11" x14ac:dyDescent="0.25">
      <c r="A950" t="s">
        <v>1319</v>
      </c>
      <c r="B950">
        <v>31440</v>
      </c>
      <c r="C950" t="s">
        <v>172</v>
      </c>
      <c r="D950" s="167">
        <v>80784</v>
      </c>
      <c r="E950" t="s">
        <v>191</v>
      </c>
      <c r="F950" t="s">
        <v>169</v>
      </c>
      <c r="G950" t="s">
        <v>192</v>
      </c>
      <c r="H950" s="168">
        <v>36199</v>
      </c>
      <c r="I950" t="s">
        <v>105</v>
      </c>
      <c r="J950" s="169">
        <v>18.641095890410959</v>
      </c>
      <c r="K950">
        <v>4</v>
      </c>
    </row>
    <row r="951" spans="1:11" x14ac:dyDescent="0.25">
      <c r="A951" t="s">
        <v>1320</v>
      </c>
      <c r="B951">
        <v>56483</v>
      </c>
      <c r="C951" t="s">
        <v>167</v>
      </c>
      <c r="D951" s="167">
        <v>48571.6</v>
      </c>
      <c r="E951" t="s">
        <v>175</v>
      </c>
      <c r="F951" t="s">
        <v>169</v>
      </c>
      <c r="G951" t="s">
        <v>209</v>
      </c>
      <c r="H951" s="168">
        <v>41904</v>
      </c>
      <c r="I951" t="s">
        <v>106</v>
      </c>
      <c r="J951" s="169">
        <v>3.010958904109589</v>
      </c>
      <c r="K951">
        <v>1</v>
      </c>
    </row>
    <row r="952" spans="1:11" x14ac:dyDescent="0.25">
      <c r="A952" t="s">
        <v>1321</v>
      </c>
      <c r="B952">
        <v>18289</v>
      </c>
      <c r="C952" t="s">
        <v>167</v>
      </c>
      <c r="D952" s="167">
        <v>68054</v>
      </c>
      <c r="E952" t="s">
        <v>175</v>
      </c>
      <c r="F952" t="s">
        <v>169</v>
      </c>
      <c r="G952" t="s">
        <v>183</v>
      </c>
      <c r="H952" s="168">
        <v>39643</v>
      </c>
      <c r="I952" t="s">
        <v>104</v>
      </c>
      <c r="J952" s="169">
        <v>9.205479452054794</v>
      </c>
      <c r="K952">
        <v>2</v>
      </c>
    </row>
    <row r="953" spans="1:11" x14ac:dyDescent="0.25">
      <c r="A953" t="s">
        <v>1322</v>
      </c>
      <c r="B953">
        <v>69714</v>
      </c>
      <c r="C953" t="s">
        <v>172</v>
      </c>
      <c r="D953" s="167">
        <v>88168</v>
      </c>
      <c r="E953" t="s">
        <v>185</v>
      </c>
      <c r="F953" t="s">
        <v>169</v>
      </c>
      <c r="G953" t="s">
        <v>495</v>
      </c>
      <c r="H953" s="168">
        <v>38145</v>
      </c>
      <c r="I953" t="s">
        <v>106</v>
      </c>
      <c r="J953" s="169">
        <v>13.30958904109589</v>
      </c>
      <c r="K953">
        <v>3</v>
      </c>
    </row>
    <row r="954" spans="1:11" x14ac:dyDescent="0.25">
      <c r="A954" t="s">
        <v>1323</v>
      </c>
      <c r="B954">
        <v>63224</v>
      </c>
      <c r="C954" t="s">
        <v>167</v>
      </c>
      <c r="D954" s="167">
        <v>55275</v>
      </c>
      <c r="E954" t="s">
        <v>188</v>
      </c>
      <c r="F954" t="s">
        <v>169</v>
      </c>
      <c r="G954" t="s">
        <v>375</v>
      </c>
      <c r="H954" s="168">
        <v>42436</v>
      </c>
      <c r="I954" t="s">
        <v>103</v>
      </c>
      <c r="J954" s="169">
        <v>1.5534246575342465</v>
      </c>
      <c r="K954">
        <v>1</v>
      </c>
    </row>
    <row r="955" spans="1:11" x14ac:dyDescent="0.25">
      <c r="A955" t="s">
        <v>1324</v>
      </c>
      <c r="B955">
        <v>68667</v>
      </c>
      <c r="C955" t="s">
        <v>172</v>
      </c>
      <c r="D955" s="167">
        <v>73891.64</v>
      </c>
      <c r="E955" t="s">
        <v>188</v>
      </c>
      <c r="F955" t="s">
        <v>169</v>
      </c>
      <c r="G955" t="s">
        <v>189</v>
      </c>
      <c r="H955" s="168">
        <v>39314</v>
      </c>
      <c r="I955" t="s">
        <v>103</v>
      </c>
      <c r="J955" s="169">
        <v>10.106849315068493</v>
      </c>
      <c r="K955">
        <v>3</v>
      </c>
    </row>
    <row r="956" spans="1:11" x14ac:dyDescent="0.25">
      <c r="A956" t="s">
        <v>1325</v>
      </c>
      <c r="B956">
        <v>89570</v>
      </c>
      <c r="C956" t="s">
        <v>172</v>
      </c>
      <c r="D956" s="167">
        <v>56351.360000000001</v>
      </c>
      <c r="E956" t="s">
        <v>168</v>
      </c>
      <c r="F956" t="s">
        <v>169</v>
      </c>
      <c r="G956" t="s">
        <v>1326</v>
      </c>
      <c r="H956" s="168">
        <v>38110</v>
      </c>
      <c r="I956" t="s">
        <v>108</v>
      </c>
      <c r="J956" s="169">
        <v>13.405479452054795</v>
      </c>
      <c r="K956">
        <v>3</v>
      </c>
    </row>
    <row r="957" spans="1:11" x14ac:dyDescent="0.25">
      <c r="A957" t="s">
        <v>1327</v>
      </c>
      <c r="B957">
        <v>19308</v>
      </c>
      <c r="C957" t="s">
        <v>167</v>
      </c>
      <c r="D957" s="167">
        <v>42053.83</v>
      </c>
      <c r="E957" t="s">
        <v>199</v>
      </c>
      <c r="F957" t="s">
        <v>169</v>
      </c>
      <c r="G957" t="s">
        <v>220</v>
      </c>
      <c r="H957" s="168">
        <v>41743</v>
      </c>
      <c r="I957" t="s">
        <v>104</v>
      </c>
      <c r="J957" s="169">
        <v>3.452054794520548</v>
      </c>
      <c r="K957">
        <v>1</v>
      </c>
    </row>
    <row r="958" spans="1:11" x14ac:dyDescent="0.25">
      <c r="A958" t="s">
        <v>1328</v>
      </c>
      <c r="B958">
        <v>65852</v>
      </c>
      <c r="C958" t="s">
        <v>172</v>
      </c>
      <c r="D958" s="167">
        <v>46626.87</v>
      </c>
      <c r="E958" t="s">
        <v>199</v>
      </c>
      <c r="F958" t="s">
        <v>169</v>
      </c>
      <c r="G958" t="s">
        <v>205</v>
      </c>
      <c r="H958" s="168">
        <v>39518</v>
      </c>
      <c r="I958" t="s">
        <v>107</v>
      </c>
      <c r="J958" s="169">
        <v>9.5479452054794525</v>
      </c>
      <c r="K958">
        <v>2</v>
      </c>
    </row>
    <row r="959" spans="1:11" x14ac:dyDescent="0.25">
      <c r="A959" t="s">
        <v>1329</v>
      </c>
      <c r="B959">
        <v>57148</v>
      </c>
      <c r="C959" t="s">
        <v>172</v>
      </c>
      <c r="D959" s="167">
        <v>45049.120000000003</v>
      </c>
      <c r="E959" t="s">
        <v>199</v>
      </c>
      <c r="F959" t="s">
        <v>169</v>
      </c>
      <c r="G959" t="s">
        <v>205</v>
      </c>
      <c r="H959" s="168">
        <v>41281</v>
      </c>
      <c r="I959" t="s">
        <v>106</v>
      </c>
      <c r="J959" s="169">
        <v>4.7178082191780826</v>
      </c>
      <c r="K959">
        <v>1</v>
      </c>
    </row>
    <row r="960" spans="1:11" x14ac:dyDescent="0.25">
      <c r="A960" t="s">
        <v>1330</v>
      </c>
      <c r="B960">
        <v>79300</v>
      </c>
      <c r="C960" t="s">
        <v>172</v>
      </c>
      <c r="D960" s="167">
        <v>46939.47</v>
      </c>
      <c r="E960" t="s">
        <v>199</v>
      </c>
      <c r="F960" t="s">
        <v>169</v>
      </c>
      <c r="G960" t="s">
        <v>295</v>
      </c>
      <c r="H960" s="168">
        <v>38361</v>
      </c>
      <c r="I960" t="s">
        <v>103</v>
      </c>
      <c r="J960" s="169">
        <v>12.717808219178082</v>
      </c>
      <c r="K960">
        <v>3</v>
      </c>
    </row>
    <row r="961" spans="1:11" x14ac:dyDescent="0.25">
      <c r="A961" t="s">
        <v>1331</v>
      </c>
      <c r="B961">
        <v>2366</v>
      </c>
      <c r="C961" t="s">
        <v>167</v>
      </c>
      <c r="D961" s="167">
        <v>36797.129999999997</v>
      </c>
      <c r="E961" t="s">
        <v>188</v>
      </c>
      <c r="F961" t="s">
        <v>202</v>
      </c>
      <c r="G961" t="s">
        <v>313</v>
      </c>
      <c r="H961" s="168">
        <v>41848</v>
      </c>
      <c r="I961" t="s">
        <v>103</v>
      </c>
      <c r="J961" s="169">
        <v>3.1643835616438358</v>
      </c>
      <c r="K961">
        <v>1</v>
      </c>
    </row>
    <row r="962" spans="1:11" x14ac:dyDescent="0.25">
      <c r="A962" t="s">
        <v>1332</v>
      </c>
      <c r="B962">
        <v>43601</v>
      </c>
      <c r="C962" t="s">
        <v>167</v>
      </c>
      <c r="D962" s="167">
        <v>66745.25</v>
      </c>
      <c r="E962" t="s">
        <v>325</v>
      </c>
      <c r="F962" t="s">
        <v>169</v>
      </c>
      <c r="G962" t="s">
        <v>968</v>
      </c>
      <c r="H962" s="168">
        <v>32622</v>
      </c>
      <c r="I962" t="s">
        <v>103</v>
      </c>
      <c r="J962" s="169">
        <v>28.44109589041096</v>
      </c>
      <c r="K962">
        <v>6</v>
      </c>
    </row>
    <row r="963" spans="1:11" x14ac:dyDescent="0.25">
      <c r="A963" t="s">
        <v>1333</v>
      </c>
      <c r="B963">
        <v>28980</v>
      </c>
      <c r="C963" t="s">
        <v>167</v>
      </c>
      <c r="D963" s="167">
        <v>39257.31</v>
      </c>
      <c r="E963" t="s">
        <v>199</v>
      </c>
      <c r="F963" t="s">
        <v>169</v>
      </c>
      <c r="G963" t="s">
        <v>200</v>
      </c>
      <c r="H963" s="168">
        <v>42422</v>
      </c>
      <c r="I963" t="s">
        <v>107</v>
      </c>
      <c r="J963" s="169">
        <v>1.5917808219178082</v>
      </c>
      <c r="K963">
        <v>1</v>
      </c>
    </row>
    <row r="964" spans="1:11" x14ac:dyDescent="0.25">
      <c r="A964" t="s">
        <v>1334</v>
      </c>
      <c r="B964">
        <v>31893</v>
      </c>
      <c r="C964" t="s">
        <v>167</v>
      </c>
      <c r="D964" s="167">
        <v>48049.32</v>
      </c>
      <c r="E964" t="s">
        <v>188</v>
      </c>
      <c r="F964" t="s">
        <v>169</v>
      </c>
      <c r="G964" t="s">
        <v>170</v>
      </c>
      <c r="H964" s="168">
        <v>38516</v>
      </c>
      <c r="I964" t="s">
        <v>103</v>
      </c>
      <c r="J964" s="169">
        <v>12.293150684931506</v>
      </c>
      <c r="K964">
        <v>3</v>
      </c>
    </row>
    <row r="965" spans="1:11" x14ac:dyDescent="0.25">
      <c r="A965" t="s">
        <v>1335</v>
      </c>
      <c r="B965">
        <v>4152</v>
      </c>
      <c r="C965" t="s">
        <v>167</v>
      </c>
      <c r="D965" s="167">
        <v>65423.82</v>
      </c>
      <c r="E965" t="s">
        <v>196</v>
      </c>
      <c r="F965" t="s">
        <v>169</v>
      </c>
      <c r="G965" t="s">
        <v>1336</v>
      </c>
      <c r="H965" s="168">
        <v>26528</v>
      </c>
      <c r="I965" t="s">
        <v>105</v>
      </c>
      <c r="J965" s="169">
        <v>45.136986301369866</v>
      </c>
      <c r="K965">
        <v>9</v>
      </c>
    </row>
    <row r="966" spans="1:11" x14ac:dyDescent="0.25">
      <c r="A966" t="s">
        <v>1337</v>
      </c>
      <c r="B966">
        <v>42075</v>
      </c>
      <c r="C966" t="s">
        <v>167</v>
      </c>
      <c r="D966" s="167">
        <v>80002.98</v>
      </c>
      <c r="E966" t="s">
        <v>188</v>
      </c>
      <c r="F966" t="s">
        <v>169</v>
      </c>
      <c r="G966" t="s">
        <v>284</v>
      </c>
      <c r="H966" s="168">
        <v>42213</v>
      </c>
      <c r="I966" t="s">
        <v>103</v>
      </c>
      <c r="J966" s="169">
        <v>2.1643835616438358</v>
      </c>
      <c r="K966">
        <v>1</v>
      </c>
    </row>
    <row r="967" spans="1:11" x14ac:dyDescent="0.25">
      <c r="A967" t="s">
        <v>1338</v>
      </c>
      <c r="B967">
        <v>70934</v>
      </c>
      <c r="C967" t="s">
        <v>167</v>
      </c>
      <c r="D967" s="167">
        <v>61936.52</v>
      </c>
      <c r="E967" t="s">
        <v>230</v>
      </c>
      <c r="F967" t="s">
        <v>169</v>
      </c>
      <c r="G967" t="s">
        <v>357</v>
      </c>
      <c r="H967" s="168">
        <v>38237</v>
      </c>
      <c r="I967" t="s">
        <v>104</v>
      </c>
      <c r="J967" s="169">
        <v>13.057534246575342</v>
      </c>
      <c r="K967">
        <v>3</v>
      </c>
    </row>
    <row r="968" spans="1:11" x14ac:dyDescent="0.25">
      <c r="A968" t="s">
        <v>1339</v>
      </c>
      <c r="B968">
        <v>631</v>
      </c>
      <c r="C968" t="s">
        <v>172</v>
      </c>
      <c r="D968" s="167">
        <v>149658.29</v>
      </c>
      <c r="E968" t="s">
        <v>239</v>
      </c>
      <c r="F968" t="s">
        <v>169</v>
      </c>
      <c r="G968" t="s">
        <v>231</v>
      </c>
      <c r="H968" s="168">
        <v>41806</v>
      </c>
      <c r="I968" t="s">
        <v>106</v>
      </c>
      <c r="J968" s="169">
        <v>3.2794520547945205</v>
      </c>
      <c r="K968">
        <v>1</v>
      </c>
    </row>
    <row r="969" spans="1:11" x14ac:dyDescent="0.25">
      <c r="A969" t="s">
        <v>1340</v>
      </c>
      <c r="B969">
        <v>1397</v>
      </c>
      <c r="C969" t="s">
        <v>167</v>
      </c>
      <c r="D969" s="167">
        <v>92756.7</v>
      </c>
      <c r="E969" t="s">
        <v>175</v>
      </c>
      <c r="F969" t="s">
        <v>169</v>
      </c>
      <c r="G969" t="s">
        <v>183</v>
      </c>
      <c r="H969" s="168">
        <v>34352</v>
      </c>
      <c r="I969" t="s">
        <v>107</v>
      </c>
      <c r="J969" s="169">
        <v>23.701369863013699</v>
      </c>
      <c r="K969">
        <v>5</v>
      </c>
    </row>
    <row r="970" spans="1:11" x14ac:dyDescent="0.25">
      <c r="A970" t="s">
        <v>1341</v>
      </c>
      <c r="B970">
        <v>64191</v>
      </c>
      <c r="C970" t="s">
        <v>172</v>
      </c>
      <c r="D970" s="167">
        <v>97392.47</v>
      </c>
      <c r="E970" t="s">
        <v>168</v>
      </c>
      <c r="F970" t="s">
        <v>169</v>
      </c>
      <c r="G970" t="s">
        <v>173</v>
      </c>
      <c r="H970" s="168">
        <v>34352</v>
      </c>
      <c r="I970" t="s">
        <v>104</v>
      </c>
      <c r="J970" s="169">
        <v>23.701369863013699</v>
      </c>
      <c r="K970">
        <v>5</v>
      </c>
    </row>
    <row r="971" spans="1:11" x14ac:dyDescent="0.25">
      <c r="A971" t="s">
        <v>1342</v>
      </c>
      <c r="B971">
        <v>75705</v>
      </c>
      <c r="C971" t="s">
        <v>172</v>
      </c>
      <c r="D971" s="167">
        <v>42053.83</v>
      </c>
      <c r="E971" t="s">
        <v>199</v>
      </c>
      <c r="F971" t="s">
        <v>169</v>
      </c>
      <c r="G971" t="s">
        <v>220</v>
      </c>
      <c r="H971" s="168">
        <v>41645</v>
      </c>
      <c r="I971" t="s">
        <v>107</v>
      </c>
      <c r="J971" s="169">
        <v>3.7205479452054795</v>
      </c>
      <c r="K971">
        <v>1</v>
      </c>
    </row>
    <row r="972" spans="1:11" x14ac:dyDescent="0.25">
      <c r="A972" t="s">
        <v>1343</v>
      </c>
      <c r="B972">
        <v>40084</v>
      </c>
      <c r="C972" t="s">
        <v>172</v>
      </c>
      <c r="D972" s="167">
        <v>42053.83</v>
      </c>
      <c r="E972" t="s">
        <v>199</v>
      </c>
      <c r="F972" t="s">
        <v>169</v>
      </c>
      <c r="G972" t="s">
        <v>220</v>
      </c>
      <c r="H972" s="168">
        <v>41786</v>
      </c>
      <c r="I972" t="s">
        <v>103</v>
      </c>
      <c r="J972" s="169">
        <v>3.3342465753424659</v>
      </c>
      <c r="K972">
        <v>1</v>
      </c>
    </row>
    <row r="973" spans="1:11" x14ac:dyDescent="0.25">
      <c r="A973" t="s">
        <v>1344</v>
      </c>
      <c r="B973">
        <v>10398</v>
      </c>
      <c r="C973" t="s">
        <v>172</v>
      </c>
      <c r="D973" s="167">
        <v>60711.33</v>
      </c>
      <c r="E973" t="s">
        <v>199</v>
      </c>
      <c r="F973" t="s">
        <v>169</v>
      </c>
      <c r="G973" t="s">
        <v>200</v>
      </c>
      <c r="H973" s="168">
        <v>36954</v>
      </c>
      <c r="I973" t="s">
        <v>103</v>
      </c>
      <c r="J973" s="169">
        <v>16.572602739726026</v>
      </c>
      <c r="K973">
        <v>4</v>
      </c>
    </row>
    <row r="974" spans="1:11" x14ac:dyDescent="0.25">
      <c r="A974" t="s">
        <v>1345</v>
      </c>
      <c r="B974">
        <v>33807</v>
      </c>
      <c r="C974" t="s">
        <v>172</v>
      </c>
      <c r="D974" s="167">
        <v>102664</v>
      </c>
      <c r="E974" t="s">
        <v>175</v>
      </c>
      <c r="F974" t="s">
        <v>169</v>
      </c>
      <c r="G974" t="s">
        <v>176</v>
      </c>
      <c r="H974" s="168">
        <v>36003</v>
      </c>
      <c r="I974" t="s">
        <v>103</v>
      </c>
      <c r="J974" s="169">
        <v>19.17808219178082</v>
      </c>
      <c r="K974">
        <v>4</v>
      </c>
    </row>
    <row r="975" spans="1:11" x14ac:dyDescent="0.25">
      <c r="A975" t="s">
        <v>1346</v>
      </c>
      <c r="B975">
        <v>1509</v>
      </c>
      <c r="C975" t="s">
        <v>172</v>
      </c>
      <c r="D975" s="167">
        <v>62903</v>
      </c>
      <c r="E975" t="s">
        <v>168</v>
      </c>
      <c r="F975" t="s">
        <v>169</v>
      </c>
      <c r="G975" t="s">
        <v>265</v>
      </c>
      <c r="H975" s="168">
        <v>39329</v>
      </c>
      <c r="I975" t="s">
        <v>103</v>
      </c>
      <c r="J975" s="169">
        <v>10.065753424657535</v>
      </c>
      <c r="K975">
        <v>3</v>
      </c>
    </row>
    <row r="976" spans="1:11" x14ac:dyDescent="0.25">
      <c r="A976" t="s">
        <v>1347</v>
      </c>
      <c r="B976">
        <v>48822</v>
      </c>
      <c r="C976" t="s">
        <v>167</v>
      </c>
      <c r="D976" s="167">
        <v>65105</v>
      </c>
      <c r="E976" t="s">
        <v>168</v>
      </c>
      <c r="F976" t="s">
        <v>169</v>
      </c>
      <c r="G976" t="s">
        <v>265</v>
      </c>
      <c r="H976" s="168">
        <v>38852</v>
      </c>
      <c r="I976" t="s">
        <v>106</v>
      </c>
      <c r="J976" s="169">
        <v>11.372602739726027</v>
      </c>
      <c r="K976">
        <v>3</v>
      </c>
    </row>
    <row r="977" spans="1:11" x14ac:dyDescent="0.25">
      <c r="A977" t="s">
        <v>1348</v>
      </c>
      <c r="B977">
        <v>19822</v>
      </c>
      <c r="C977" t="s">
        <v>167</v>
      </c>
      <c r="D977" s="167">
        <v>58448</v>
      </c>
      <c r="E977" t="s">
        <v>199</v>
      </c>
      <c r="F977" t="s">
        <v>169</v>
      </c>
      <c r="G977" t="s">
        <v>344</v>
      </c>
      <c r="H977" s="168">
        <v>39258</v>
      </c>
      <c r="I977" t="s">
        <v>108</v>
      </c>
      <c r="J977" s="169">
        <v>10.260273972602739</v>
      </c>
      <c r="K977">
        <v>3</v>
      </c>
    </row>
    <row r="978" spans="1:11" x14ac:dyDescent="0.25">
      <c r="A978" t="s">
        <v>1349</v>
      </c>
      <c r="B978">
        <v>90251</v>
      </c>
      <c r="C978" t="s">
        <v>172</v>
      </c>
      <c r="D978" s="167">
        <v>45000</v>
      </c>
      <c r="E978" t="s">
        <v>196</v>
      </c>
      <c r="F978" t="s">
        <v>169</v>
      </c>
      <c r="G978" t="s">
        <v>228</v>
      </c>
      <c r="H978" s="168">
        <v>42702</v>
      </c>
      <c r="I978" t="s">
        <v>106</v>
      </c>
      <c r="J978" s="169">
        <v>0.8246575342465754</v>
      </c>
      <c r="K978">
        <v>1</v>
      </c>
    </row>
    <row r="979" spans="1:11" x14ac:dyDescent="0.25">
      <c r="A979" t="s">
        <v>1350</v>
      </c>
      <c r="B979">
        <v>1460</v>
      </c>
      <c r="C979" t="s">
        <v>172</v>
      </c>
      <c r="D979" s="167">
        <v>103506</v>
      </c>
      <c r="E979" t="s">
        <v>175</v>
      </c>
      <c r="F979" t="s">
        <v>169</v>
      </c>
      <c r="G979" t="s">
        <v>586</v>
      </c>
      <c r="H979" s="168">
        <v>35702</v>
      </c>
      <c r="I979" t="s">
        <v>106</v>
      </c>
      <c r="J979" s="169">
        <v>20.002739726027396</v>
      </c>
      <c r="K979">
        <v>5</v>
      </c>
    </row>
    <row r="980" spans="1:11" x14ac:dyDescent="0.25">
      <c r="A980" t="s">
        <v>1351</v>
      </c>
      <c r="B980">
        <v>37808</v>
      </c>
      <c r="C980" t="s">
        <v>167</v>
      </c>
      <c r="D980" s="167">
        <v>137238.09</v>
      </c>
      <c r="E980" t="s">
        <v>325</v>
      </c>
      <c r="F980" t="s">
        <v>169</v>
      </c>
      <c r="G980" t="s">
        <v>533</v>
      </c>
      <c r="H980" s="168">
        <v>39104</v>
      </c>
      <c r="I980" t="s">
        <v>108</v>
      </c>
      <c r="J980" s="169">
        <v>10.682191780821919</v>
      </c>
      <c r="K980">
        <v>3</v>
      </c>
    </row>
    <row r="981" spans="1:11" x14ac:dyDescent="0.25">
      <c r="A981" t="s">
        <v>1352</v>
      </c>
      <c r="B981">
        <v>12201</v>
      </c>
      <c r="C981" t="s">
        <v>167</v>
      </c>
      <c r="D981" s="167">
        <v>72733.72</v>
      </c>
      <c r="E981" t="s">
        <v>1353</v>
      </c>
      <c r="F981" t="s">
        <v>169</v>
      </c>
      <c r="G981" t="s">
        <v>1354</v>
      </c>
      <c r="H981" s="168">
        <v>41092</v>
      </c>
      <c r="I981" t="s">
        <v>106</v>
      </c>
      <c r="J981" s="169">
        <v>5.2356164383561641</v>
      </c>
      <c r="K981">
        <v>2</v>
      </c>
    </row>
    <row r="982" spans="1:11" x14ac:dyDescent="0.25">
      <c r="A982" t="s">
        <v>1355</v>
      </c>
      <c r="B982">
        <v>79235</v>
      </c>
      <c r="C982" t="s">
        <v>167</v>
      </c>
      <c r="D982" s="167">
        <v>83497.98</v>
      </c>
      <c r="E982" t="s">
        <v>188</v>
      </c>
      <c r="F982" t="s">
        <v>169</v>
      </c>
      <c r="G982" t="s">
        <v>282</v>
      </c>
      <c r="H982" s="168">
        <v>34001</v>
      </c>
      <c r="I982" t="s">
        <v>103</v>
      </c>
      <c r="J982" s="169">
        <v>24.663013698630138</v>
      </c>
      <c r="K982">
        <v>5</v>
      </c>
    </row>
    <row r="983" spans="1:11" x14ac:dyDescent="0.25">
      <c r="A983" t="s">
        <v>1356</v>
      </c>
      <c r="B983">
        <v>50933</v>
      </c>
      <c r="C983" t="s">
        <v>167</v>
      </c>
      <c r="D983" s="167">
        <v>90937.39</v>
      </c>
      <c r="E983" t="s">
        <v>191</v>
      </c>
      <c r="F983" t="s">
        <v>169</v>
      </c>
      <c r="G983" t="s">
        <v>610</v>
      </c>
      <c r="H983" s="168">
        <v>38334</v>
      </c>
      <c r="I983" t="s">
        <v>107</v>
      </c>
      <c r="J983" s="169">
        <v>12.791780821917808</v>
      </c>
      <c r="K983">
        <v>3</v>
      </c>
    </row>
    <row r="984" spans="1:11" x14ac:dyDescent="0.25">
      <c r="A984" t="s">
        <v>1357</v>
      </c>
      <c r="B984">
        <v>64728</v>
      </c>
      <c r="C984" t="s">
        <v>172</v>
      </c>
      <c r="D984" s="167">
        <v>75053.66</v>
      </c>
      <c r="E984" t="s">
        <v>191</v>
      </c>
      <c r="F984" t="s">
        <v>169</v>
      </c>
      <c r="G984" t="s">
        <v>610</v>
      </c>
      <c r="H984" s="168">
        <v>40729</v>
      </c>
      <c r="I984" t="s">
        <v>108</v>
      </c>
      <c r="J984" s="169">
        <v>6.2301369863013702</v>
      </c>
      <c r="K984">
        <v>2</v>
      </c>
    </row>
    <row r="985" spans="1:11" x14ac:dyDescent="0.25">
      <c r="A985" t="s">
        <v>1358</v>
      </c>
      <c r="B985">
        <v>19761</v>
      </c>
      <c r="C985" t="s">
        <v>172</v>
      </c>
      <c r="D985" s="167">
        <v>66065.23</v>
      </c>
      <c r="E985" t="s">
        <v>199</v>
      </c>
      <c r="F985" t="s">
        <v>169</v>
      </c>
      <c r="G985" t="s">
        <v>200</v>
      </c>
      <c r="H985" s="168">
        <v>34183</v>
      </c>
      <c r="I985" t="s">
        <v>103</v>
      </c>
      <c r="J985" s="169">
        <v>24.164383561643834</v>
      </c>
      <c r="K985">
        <v>5</v>
      </c>
    </row>
    <row r="986" spans="1:11" x14ac:dyDescent="0.25">
      <c r="A986" t="s">
        <v>1359</v>
      </c>
      <c r="B986">
        <v>44531</v>
      </c>
      <c r="C986" t="s">
        <v>172</v>
      </c>
      <c r="D986" s="167">
        <v>41220.18</v>
      </c>
      <c r="E986" t="s">
        <v>175</v>
      </c>
      <c r="F986" t="s">
        <v>169</v>
      </c>
      <c r="G986" t="s">
        <v>209</v>
      </c>
      <c r="H986" s="168">
        <v>42422</v>
      </c>
      <c r="I986" t="s">
        <v>103</v>
      </c>
      <c r="J986" s="169">
        <v>1.5917808219178082</v>
      </c>
      <c r="K986">
        <v>1</v>
      </c>
    </row>
    <row r="987" spans="1:11" x14ac:dyDescent="0.25">
      <c r="A987" t="s">
        <v>1360</v>
      </c>
      <c r="B987">
        <v>49489</v>
      </c>
      <c r="C987" t="s">
        <v>167</v>
      </c>
      <c r="D987" s="167">
        <v>50424.68</v>
      </c>
      <c r="E987" t="s">
        <v>191</v>
      </c>
      <c r="F987" t="s">
        <v>202</v>
      </c>
      <c r="G987" t="s">
        <v>610</v>
      </c>
      <c r="H987" s="168">
        <v>31228</v>
      </c>
      <c r="I987" t="s">
        <v>104</v>
      </c>
      <c r="J987" s="169">
        <v>32.260273972602739</v>
      </c>
      <c r="K987">
        <v>7</v>
      </c>
    </row>
    <row r="988" spans="1:11" x14ac:dyDescent="0.25">
      <c r="A988" t="s">
        <v>1361</v>
      </c>
      <c r="B988">
        <v>99552</v>
      </c>
      <c r="C988" t="s">
        <v>167</v>
      </c>
      <c r="D988" s="167">
        <v>72902</v>
      </c>
      <c r="E988" t="s">
        <v>175</v>
      </c>
      <c r="F988" t="s">
        <v>169</v>
      </c>
      <c r="G988" t="s">
        <v>183</v>
      </c>
      <c r="H988" s="168">
        <v>38734</v>
      </c>
      <c r="I988" t="s">
        <v>106</v>
      </c>
      <c r="J988" s="169">
        <v>11.695890410958905</v>
      </c>
      <c r="K988">
        <v>3</v>
      </c>
    </row>
    <row r="989" spans="1:11" x14ac:dyDescent="0.25">
      <c r="A989" t="s">
        <v>1362</v>
      </c>
      <c r="B989">
        <v>80691</v>
      </c>
      <c r="C989" t="s">
        <v>172</v>
      </c>
      <c r="D989" s="167">
        <v>84871</v>
      </c>
      <c r="E989" t="s">
        <v>168</v>
      </c>
      <c r="F989" t="s">
        <v>169</v>
      </c>
      <c r="G989" t="s">
        <v>173</v>
      </c>
      <c r="H989" s="168">
        <v>37823</v>
      </c>
      <c r="I989" t="s">
        <v>103</v>
      </c>
      <c r="J989" s="169">
        <v>14.191780821917808</v>
      </c>
      <c r="K989">
        <v>3</v>
      </c>
    </row>
    <row r="990" spans="1:11" x14ac:dyDescent="0.25">
      <c r="A990" t="s">
        <v>1363</v>
      </c>
      <c r="B990">
        <v>72494</v>
      </c>
      <c r="C990" t="s">
        <v>167</v>
      </c>
      <c r="D990" s="167">
        <v>76712.990000000005</v>
      </c>
      <c r="E990" t="s">
        <v>168</v>
      </c>
      <c r="F990" t="s">
        <v>169</v>
      </c>
      <c r="G990" t="s">
        <v>1364</v>
      </c>
      <c r="H990" s="168">
        <v>38180</v>
      </c>
      <c r="I990" t="s">
        <v>103</v>
      </c>
      <c r="J990" s="169">
        <v>13.213698630136987</v>
      </c>
      <c r="K990">
        <v>3</v>
      </c>
    </row>
    <row r="991" spans="1:11" x14ac:dyDescent="0.25">
      <c r="A991" t="s">
        <v>1365</v>
      </c>
      <c r="B991">
        <v>55560</v>
      </c>
      <c r="C991" t="s">
        <v>172</v>
      </c>
      <c r="D991" s="167">
        <v>60775</v>
      </c>
      <c r="E991" t="s">
        <v>168</v>
      </c>
      <c r="F991" t="s">
        <v>169</v>
      </c>
      <c r="G991" t="s">
        <v>265</v>
      </c>
      <c r="H991" s="168">
        <v>39482</v>
      </c>
      <c r="I991" t="s">
        <v>108</v>
      </c>
      <c r="J991" s="169">
        <v>9.6465753424657539</v>
      </c>
      <c r="K991">
        <v>2</v>
      </c>
    </row>
    <row r="992" spans="1:11" x14ac:dyDescent="0.25">
      <c r="A992" t="s">
        <v>1366</v>
      </c>
      <c r="B992">
        <v>55730</v>
      </c>
      <c r="C992" t="s">
        <v>167</v>
      </c>
      <c r="D992" s="167">
        <v>93396</v>
      </c>
      <c r="E992" t="s">
        <v>239</v>
      </c>
      <c r="F992" t="s">
        <v>169</v>
      </c>
      <c r="G992" t="s">
        <v>1367</v>
      </c>
      <c r="H992" s="168">
        <v>32552</v>
      </c>
      <c r="I992" t="s">
        <v>104</v>
      </c>
      <c r="J992" s="169">
        <v>28.632876712328766</v>
      </c>
      <c r="K992">
        <v>6</v>
      </c>
    </row>
    <row r="993" spans="1:11" x14ac:dyDescent="0.25">
      <c r="A993" t="s">
        <v>1368</v>
      </c>
      <c r="B993">
        <v>69914</v>
      </c>
      <c r="C993" t="s">
        <v>172</v>
      </c>
      <c r="D993" s="167">
        <v>40631.32</v>
      </c>
      <c r="E993" t="s">
        <v>185</v>
      </c>
      <c r="F993" t="s">
        <v>169</v>
      </c>
      <c r="G993" t="s">
        <v>209</v>
      </c>
      <c r="H993" s="168">
        <v>42170</v>
      </c>
      <c r="I993" t="s">
        <v>104</v>
      </c>
      <c r="J993" s="169">
        <v>2.2821917808219179</v>
      </c>
      <c r="K993">
        <v>1</v>
      </c>
    </row>
    <row r="994" spans="1:11" x14ac:dyDescent="0.25">
      <c r="A994" t="s">
        <v>1369</v>
      </c>
      <c r="B994">
        <v>48205</v>
      </c>
      <c r="C994" t="s">
        <v>172</v>
      </c>
      <c r="D994" s="167">
        <v>81824.52</v>
      </c>
      <c r="E994" t="s">
        <v>168</v>
      </c>
      <c r="F994" t="s">
        <v>169</v>
      </c>
      <c r="G994" t="s">
        <v>1203</v>
      </c>
      <c r="H994" s="168">
        <v>34498</v>
      </c>
      <c r="I994" t="s">
        <v>106</v>
      </c>
      <c r="J994" s="169">
        <v>23.301369863013697</v>
      </c>
      <c r="K994">
        <v>5</v>
      </c>
    </row>
    <row r="995" spans="1:11" x14ac:dyDescent="0.25">
      <c r="A995" t="s">
        <v>1370</v>
      </c>
      <c r="B995">
        <v>52522</v>
      </c>
      <c r="C995" t="s">
        <v>167</v>
      </c>
      <c r="D995" s="167">
        <v>57068.63</v>
      </c>
      <c r="E995" t="s">
        <v>188</v>
      </c>
      <c r="F995" t="s">
        <v>169</v>
      </c>
      <c r="G995" t="s">
        <v>170</v>
      </c>
      <c r="H995" s="168">
        <v>36759</v>
      </c>
      <c r="I995" t="s">
        <v>103</v>
      </c>
      <c r="J995" s="169">
        <v>17.106849315068494</v>
      </c>
      <c r="K995">
        <v>4</v>
      </c>
    </row>
    <row r="996" spans="1:11" x14ac:dyDescent="0.25">
      <c r="A996" t="s">
        <v>1371</v>
      </c>
      <c r="B996">
        <v>87713</v>
      </c>
      <c r="C996" t="s">
        <v>167</v>
      </c>
      <c r="D996" s="167">
        <v>87523.22</v>
      </c>
      <c r="E996" t="s">
        <v>188</v>
      </c>
      <c r="F996" t="s">
        <v>169</v>
      </c>
      <c r="G996" t="s">
        <v>226</v>
      </c>
      <c r="H996" s="168">
        <v>30165</v>
      </c>
      <c r="I996" t="s">
        <v>106</v>
      </c>
      <c r="J996" s="169">
        <v>35.172602739726024</v>
      </c>
      <c r="K996">
        <v>8</v>
      </c>
    </row>
    <row r="997" spans="1:11" x14ac:dyDescent="0.25">
      <c r="A997" t="s">
        <v>1372</v>
      </c>
      <c r="B997">
        <v>34560</v>
      </c>
      <c r="C997" t="s">
        <v>167</v>
      </c>
      <c r="D997" s="167">
        <v>54580.29</v>
      </c>
      <c r="E997" t="s">
        <v>168</v>
      </c>
      <c r="F997" t="s">
        <v>169</v>
      </c>
      <c r="G997" t="s">
        <v>178</v>
      </c>
      <c r="H997" s="168">
        <v>41037</v>
      </c>
      <c r="I997" t="s">
        <v>103</v>
      </c>
      <c r="J997" s="169">
        <v>5.3863013698630136</v>
      </c>
      <c r="K997">
        <v>2</v>
      </c>
    </row>
    <row r="998" spans="1:11" x14ac:dyDescent="0.25">
      <c r="A998" t="s">
        <v>1373</v>
      </c>
      <c r="B998">
        <v>26756</v>
      </c>
      <c r="C998" t="s">
        <v>167</v>
      </c>
      <c r="D998" s="167">
        <v>75524.37</v>
      </c>
      <c r="E998" t="s">
        <v>175</v>
      </c>
      <c r="F998" t="s">
        <v>169</v>
      </c>
      <c r="G998" t="s">
        <v>211</v>
      </c>
      <c r="H998" s="168">
        <v>38726</v>
      </c>
      <c r="I998" t="s">
        <v>104</v>
      </c>
      <c r="J998" s="169">
        <v>11.717808219178082</v>
      </c>
      <c r="K998">
        <v>3</v>
      </c>
    </row>
    <row r="999" spans="1:11" x14ac:dyDescent="0.25">
      <c r="A999" t="s">
        <v>1374</v>
      </c>
      <c r="B999">
        <v>26032</v>
      </c>
      <c r="C999" t="s">
        <v>172</v>
      </c>
      <c r="D999" s="167">
        <v>58455</v>
      </c>
      <c r="E999" t="s">
        <v>175</v>
      </c>
      <c r="F999" t="s">
        <v>169</v>
      </c>
      <c r="G999" t="s">
        <v>183</v>
      </c>
      <c r="H999" s="168">
        <v>41302</v>
      </c>
      <c r="I999" t="s">
        <v>107</v>
      </c>
      <c r="J999" s="169">
        <v>4.6602739726027398</v>
      </c>
      <c r="K999">
        <v>1</v>
      </c>
    </row>
    <row r="1000" spans="1:11" x14ac:dyDescent="0.25">
      <c r="A1000" t="s">
        <v>1375</v>
      </c>
      <c r="B1000">
        <v>90777</v>
      </c>
      <c r="C1000" t="s">
        <v>167</v>
      </c>
      <c r="D1000" s="167">
        <v>58455</v>
      </c>
      <c r="E1000" t="s">
        <v>175</v>
      </c>
      <c r="F1000" t="s">
        <v>169</v>
      </c>
      <c r="G1000" t="s">
        <v>183</v>
      </c>
      <c r="H1000" s="168">
        <v>41302</v>
      </c>
      <c r="I1000" t="s">
        <v>106</v>
      </c>
      <c r="J1000" s="169">
        <v>4.6602739726027398</v>
      </c>
      <c r="K1000">
        <v>1</v>
      </c>
    </row>
    <row r="1001" spans="1:11" x14ac:dyDescent="0.25">
      <c r="A1001" t="s">
        <v>1376</v>
      </c>
      <c r="B1001">
        <v>81959</v>
      </c>
      <c r="C1001" t="s">
        <v>172</v>
      </c>
      <c r="D1001" s="167">
        <v>45261</v>
      </c>
      <c r="E1001" t="s">
        <v>191</v>
      </c>
      <c r="F1001" t="s">
        <v>169</v>
      </c>
      <c r="G1001" t="s">
        <v>1065</v>
      </c>
      <c r="H1001" s="168">
        <v>42716</v>
      </c>
      <c r="I1001" t="s">
        <v>104</v>
      </c>
      <c r="J1001" s="169">
        <v>0.78630136986301369</v>
      </c>
      <c r="K1001">
        <v>1</v>
      </c>
    </row>
    <row r="1002" spans="1:11" x14ac:dyDescent="0.25">
      <c r="A1002" t="s">
        <v>1377</v>
      </c>
      <c r="B1002">
        <v>81567</v>
      </c>
      <c r="C1002" t="s">
        <v>172</v>
      </c>
      <c r="D1002" s="167">
        <v>77029</v>
      </c>
      <c r="E1002" t="s">
        <v>168</v>
      </c>
      <c r="F1002" t="s">
        <v>169</v>
      </c>
      <c r="G1002" t="s">
        <v>265</v>
      </c>
      <c r="H1002" s="168">
        <v>37823</v>
      </c>
      <c r="I1002" t="s">
        <v>104</v>
      </c>
      <c r="J1002" s="169">
        <v>14.191780821917808</v>
      </c>
      <c r="K1002">
        <v>3</v>
      </c>
    </row>
    <row r="1003" spans="1:11" x14ac:dyDescent="0.25">
      <c r="A1003" t="s">
        <v>1378</v>
      </c>
      <c r="B1003">
        <v>49437</v>
      </c>
      <c r="C1003" t="s">
        <v>172</v>
      </c>
      <c r="D1003" s="167">
        <v>97392.47</v>
      </c>
      <c r="E1003" t="s">
        <v>168</v>
      </c>
      <c r="F1003" t="s">
        <v>169</v>
      </c>
      <c r="G1003" t="s">
        <v>173</v>
      </c>
      <c r="H1003" s="168">
        <v>32398</v>
      </c>
      <c r="I1003" t="s">
        <v>107</v>
      </c>
      <c r="J1003" s="169">
        <v>29.054794520547944</v>
      </c>
      <c r="K1003">
        <v>6</v>
      </c>
    </row>
    <row r="1004" spans="1:11" x14ac:dyDescent="0.25">
      <c r="A1004" t="s">
        <v>1379</v>
      </c>
      <c r="B1004">
        <v>17018</v>
      </c>
      <c r="C1004" t="s">
        <v>172</v>
      </c>
      <c r="D1004" s="167">
        <v>86673.48</v>
      </c>
      <c r="E1004" t="s">
        <v>168</v>
      </c>
      <c r="F1004" t="s">
        <v>169</v>
      </c>
      <c r="G1004" t="s">
        <v>189</v>
      </c>
      <c r="H1004" s="168">
        <v>34771</v>
      </c>
      <c r="I1004" t="s">
        <v>104</v>
      </c>
      <c r="J1004" s="169">
        <v>22.553424657534247</v>
      </c>
      <c r="K1004">
        <v>5</v>
      </c>
    </row>
    <row r="1005" spans="1:11" x14ac:dyDescent="0.25">
      <c r="A1005" t="s">
        <v>1380</v>
      </c>
      <c r="B1005">
        <v>95986</v>
      </c>
      <c r="C1005" t="s">
        <v>167</v>
      </c>
      <c r="D1005" s="167">
        <v>83497.98</v>
      </c>
      <c r="E1005" t="s">
        <v>188</v>
      </c>
      <c r="F1005" t="s">
        <v>169</v>
      </c>
      <c r="G1005" t="s">
        <v>282</v>
      </c>
      <c r="H1005" s="168">
        <v>27124</v>
      </c>
      <c r="I1005" t="s">
        <v>107</v>
      </c>
      <c r="J1005" s="169">
        <v>43.504109589041093</v>
      </c>
      <c r="K1005">
        <v>9</v>
      </c>
    </row>
    <row r="1006" spans="1:11" x14ac:dyDescent="0.25">
      <c r="A1006" t="s">
        <v>1381</v>
      </c>
      <c r="B1006">
        <v>31371</v>
      </c>
      <c r="C1006" t="s">
        <v>167</v>
      </c>
      <c r="D1006" s="167">
        <v>50785.5</v>
      </c>
      <c r="E1006" t="s">
        <v>188</v>
      </c>
      <c r="F1006" t="s">
        <v>169</v>
      </c>
      <c r="G1006" t="s">
        <v>282</v>
      </c>
      <c r="H1006" s="168">
        <v>41890</v>
      </c>
      <c r="I1006" t="s">
        <v>103</v>
      </c>
      <c r="J1006" s="169">
        <v>3.0493150684931507</v>
      </c>
      <c r="K1006">
        <v>1</v>
      </c>
    </row>
    <row r="1007" spans="1:11" x14ac:dyDescent="0.25">
      <c r="A1007" t="s">
        <v>1382</v>
      </c>
      <c r="B1007">
        <v>70688</v>
      </c>
      <c r="C1007" t="s">
        <v>167</v>
      </c>
      <c r="D1007" s="167">
        <v>100926.51</v>
      </c>
      <c r="E1007" t="s">
        <v>188</v>
      </c>
      <c r="F1007" t="s">
        <v>169</v>
      </c>
      <c r="G1007" t="s">
        <v>375</v>
      </c>
      <c r="H1007" s="168">
        <v>32832</v>
      </c>
      <c r="I1007" t="s">
        <v>104</v>
      </c>
      <c r="J1007" s="169">
        <v>27.865753424657534</v>
      </c>
      <c r="K1007">
        <v>6</v>
      </c>
    </row>
    <row r="1008" spans="1:11" x14ac:dyDescent="0.25">
      <c r="A1008" t="s">
        <v>1383</v>
      </c>
      <c r="B1008">
        <v>21207</v>
      </c>
      <c r="C1008" t="s">
        <v>167</v>
      </c>
      <c r="D1008" s="167">
        <v>122958.53</v>
      </c>
      <c r="E1008" t="s">
        <v>188</v>
      </c>
      <c r="F1008" t="s">
        <v>169</v>
      </c>
      <c r="G1008" t="s">
        <v>275</v>
      </c>
      <c r="H1008" s="168">
        <v>34232</v>
      </c>
      <c r="I1008" t="s">
        <v>106</v>
      </c>
      <c r="J1008" s="169">
        <v>24.030136986301368</v>
      </c>
      <c r="K1008">
        <v>5</v>
      </c>
    </row>
    <row r="1009" spans="1:11" x14ac:dyDescent="0.25">
      <c r="A1009" t="s">
        <v>1384</v>
      </c>
      <c r="B1009">
        <v>64027</v>
      </c>
      <c r="C1009" t="s">
        <v>172</v>
      </c>
      <c r="D1009" s="167">
        <v>85405</v>
      </c>
      <c r="E1009" t="s">
        <v>168</v>
      </c>
      <c r="F1009" t="s">
        <v>169</v>
      </c>
      <c r="G1009" t="s">
        <v>265</v>
      </c>
      <c r="H1009" s="168">
        <v>35981</v>
      </c>
      <c r="I1009" t="s">
        <v>103</v>
      </c>
      <c r="J1009" s="169">
        <v>19.238356164383561</v>
      </c>
      <c r="K1009">
        <v>4</v>
      </c>
    </row>
    <row r="1010" spans="1:11" x14ac:dyDescent="0.25">
      <c r="A1010" t="s">
        <v>1385</v>
      </c>
      <c r="B1010">
        <v>86107</v>
      </c>
      <c r="C1010" t="s">
        <v>172</v>
      </c>
      <c r="D1010" s="167">
        <v>39257.31</v>
      </c>
      <c r="E1010" t="s">
        <v>199</v>
      </c>
      <c r="F1010" t="s">
        <v>169</v>
      </c>
      <c r="G1010" t="s">
        <v>200</v>
      </c>
      <c r="H1010" s="168">
        <v>41995</v>
      </c>
      <c r="I1010" t="s">
        <v>108</v>
      </c>
      <c r="J1010" s="169">
        <v>2.7616438356164386</v>
      </c>
      <c r="K1010">
        <v>1</v>
      </c>
    </row>
    <row r="1011" spans="1:11" x14ac:dyDescent="0.25">
      <c r="A1011" t="s">
        <v>1386</v>
      </c>
      <c r="B1011">
        <v>2538</v>
      </c>
      <c r="C1011" t="s">
        <v>172</v>
      </c>
      <c r="D1011" s="167">
        <v>43244.28</v>
      </c>
      <c r="E1011" t="s">
        <v>199</v>
      </c>
      <c r="F1011" t="s">
        <v>169</v>
      </c>
      <c r="G1011" t="s">
        <v>295</v>
      </c>
      <c r="H1011" s="168">
        <v>41246</v>
      </c>
      <c r="I1011" t="s">
        <v>108</v>
      </c>
      <c r="J1011" s="169">
        <v>4.8136986301369866</v>
      </c>
      <c r="K1011">
        <v>1</v>
      </c>
    </row>
    <row r="1012" spans="1:11" x14ac:dyDescent="0.25">
      <c r="A1012" t="s">
        <v>1387</v>
      </c>
      <c r="B1012">
        <v>34179</v>
      </c>
      <c r="C1012" t="s">
        <v>167</v>
      </c>
      <c r="D1012" s="167">
        <v>40631.32</v>
      </c>
      <c r="E1012" t="s">
        <v>199</v>
      </c>
      <c r="F1012" t="s">
        <v>169</v>
      </c>
      <c r="G1012" t="s">
        <v>200</v>
      </c>
      <c r="H1012" s="168">
        <v>42373</v>
      </c>
      <c r="I1012" t="s">
        <v>103</v>
      </c>
      <c r="J1012" s="169">
        <v>1.726027397260274</v>
      </c>
      <c r="K1012">
        <v>1</v>
      </c>
    </row>
    <row r="1013" spans="1:11" x14ac:dyDescent="0.25">
      <c r="A1013" t="s">
        <v>1388</v>
      </c>
      <c r="B1013">
        <v>39377</v>
      </c>
      <c r="C1013" t="s">
        <v>172</v>
      </c>
      <c r="D1013" s="167">
        <v>123902.96</v>
      </c>
      <c r="E1013" t="s">
        <v>175</v>
      </c>
      <c r="F1013" t="s">
        <v>169</v>
      </c>
      <c r="G1013" t="s">
        <v>291</v>
      </c>
      <c r="H1013" s="168">
        <v>33049</v>
      </c>
      <c r="I1013" t="s">
        <v>106</v>
      </c>
      <c r="J1013" s="169">
        <v>27.271232876712329</v>
      </c>
      <c r="K1013">
        <v>6</v>
      </c>
    </row>
    <row r="1014" spans="1:11" x14ac:dyDescent="0.25">
      <c r="A1014" t="s">
        <v>1389</v>
      </c>
      <c r="B1014">
        <v>83290</v>
      </c>
      <c r="C1014" t="s">
        <v>172</v>
      </c>
      <c r="D1014" s="167">
        <v>66065.23</v>
      </c>
      <c r="E1014" t="s">
        <v>196</v>
      </c>
      <c r="F1014" t="s">
        <v>169</v>
      </c>
      <c r="G1014" t="s">
        <v>1390</v>
      </c>
      <c r="H1014" s="168">
        <v>34974</v>
      </c>
      <c r="I1014" t="s">
        <v>108</v>
      </c>
      <c r="J1014" s="169">
        <v>21.997260273972604</v>
      </c>
      <c r="K1014">
        <v>5</v>
      </c>
    </row>
    <row r="1015" spans="1:11" x14ac:dyDescent="0.25">
      <c r="A1015" t="s">
        <v>1391</v>
      </c>
      <c r="B1015">
        <v>56357</v>
      </c>
      <c r="C1015" t="s">
        <v>172</v>
      </c>
      <c r="D1015" s="167">
        <v>86588</v>
      </c>
      <c r="E1015" t="s">
        <v>175</v>
      </c>
      <c r="F1015" t="s">
        <v>169</v>
      </c>
      <c r="G1015" t="s">
        <v>183</v>
      </c>
      <c r="H1015" s="168">
        <v>37340</v>
      </c>
      <c r="I1015" t="s">
        <v>105</v>
      </c>
      <c r="J1015" s="169">
        <v>15.515068493150684</v>
      </c>
      <c r="K1015">
        <v>4</v>
      </c>
    </row>
    <row r="1016" spans="1:11" x14ac:dyDescent="0.25">
      <c r="A1016" t="s">
        <v>1392</v>
      </c>
      <c r="B1016">
        <v>20783</v>
      </c>
      <c r="C1016" t="s">
        <v>172</v>
      </c>
      <c r="D1016" s="167">
        <v>53788</v>
      </c>
      <c r="E1016" t="s">
        <v>175</v>
      </c>
      <c r="F1016" t="s">
        <v>169</v>
      </c>
      <c r="G1016" t="s">
        <v>183</v>
      </c>
      <c r="H1016" s="168">
        <v>41918</v>
      </c>
      <c r="I1016" t="s">
        <v>103</v>
      </c>
      <c r="J1016" s="169">
        <v>2.9726027397260273</v>
      </c>
      <c r="K1016">
        <v>1</v>
      </c>
    </row>
    <row r="1017" spans="1:11" x14ac:dyDescent="0.25">
      <c r="A1017" t="s">
        <v>1393</v>
      </c>
      <c r="B1017">
        <v>38477</v>
      </c>
      <c r="C1017" t="s">
        <v>172</v>
      </c>
      <c r="D1017" s="167">
        <v>83033.41</v>
      </c>
      <c r="E1017" t="s">
        <v>199</v>
      </c>
      <c r="F1017" t="s">
        <v>169</v>
      </c>
      <c r="G1017" t="s">
        <v>428</v>
      </c>
      <c r="H1017" s="168">
        <v>41554</v>
      </c>
      <c r="I1017" t="s">
        <v>103</v>
      </c>
      <c r="J1017" s="169">
        <v>3.9698630136986299</v>
      </c>
      <c r="K1017">
        <v>1</v>
      </c>
    </row>
    <row r="1018" spans="1:11" x14ac:dyDescent="0.25">
      <c r="A1018" t="s">
        <v>1394</v>
      </c>
      <c r="B1018">
        <v>18463</v>
      </c>
      <c r="C1018" t="s">
        <v>172</v>
      </c>
      <c r="D1018" s="167">
        <v>83497.98</v>
      </c>
      <c r="E1018" t="s">
        <v>188</v>
      </c>
      <c r="F1018" t="s">
        <v>169</v>
      </c>
      <c r="G1018" t="s">
        <v>282</v>
      </c>
      <c r="H1018" s="168">
        <v>34903</v>
      </c>
      <c r="I1018" t="s">
        <v>106</v>
      </c>
      <c r="J1018" s="169">
        <v>22.19178082191781</v>
      </c>
      <c r="K1018">
        <v>5</v>
      </c>
    </row>
    <row r="1019" spans="1:11" x14ac:dyDescent="0.25">
      <c r="A1019" t="s">
        <v>1395</v>
      </c>
      <c r="B1019">
        <v>9348</v>
      </c>
      <c r="C1019" t="s">
        <v>172</v>
      </c>
      <c r="D1019" s="167">
        <v>53000</v>
      </c>
      <c r="E1019" t="s">
        <v>253</v>
      </c>
      <c r="F1019" t="s">
        <v>169</v>
      </c>
      <c r="G1019" t="s">
        <v>1396</v>
      </c>
      <c r="H1019" s="168">
        <v>42702</v>
      </c>
      <c r="I1019" t="s">
        <v>108</v>
      </c>
      <c r="J1019" s="169">
        <v>0.8246575342465754</v>
      </c>
      <c r="K1019">
        <v>1</v>
      </c>
    </row>
    <row r="1020" spans="1:11" x14ac:dyDescent="0.25">
      <c r="A1020" t="s">
        <v>1397</v>
      </c>
      <c r="B1020">
        <v>60936</v>
      </c>
      <c r="C1020" t="s">
        <v>172</v>
      </c>
      <c r="D1020" s="167">
        <v>83658</v>
      </c>
      <c r="E1020" t="s">
        <v>175</v>
      </c>
      <c r="F1020" t="s">
        <v>169</v>
      </c>
      <c r="G1020" t="s">
        <v>183</v>
      </c>
      <c r="H1020" s="168">
        <v>37270</v>
      </c>
      <c r="I1020" t="s">
        <v>103</v>
      </c>
      <c r="J1020" s="169">
        <v>15.706849315068494</v>
      </c>
      <c r="K1020">
        <v>4</v>
      </c>
    </row>
    <row r="1021" spans="1:11" x14ac:dyDescent="0.25">
      <c r="A1021" t="s">
        <v>1398</v>
      </c>
      <c r="B1021">
        <v>93207</v>
      </c>
      <c r="C1021" t="s">
        <v>172</v>
      </c>
      <c r="D1021" s="167">
        <v>60581.15</v>
      </c>
      <c r="E1021" t="s">
        <v>188</v>
      </c>
      <c r="F1021" t="s">
        <v>169</v>
      </c>
      <c r="G1021" t="s">
        <v>498</v>
      </c>
      <c r="H1021" s="168">
        <v>41498</v>
      </c>
      <c r="I1021" t="s">
        <v>103</v>
      </c>
      <c r="J1021" s="169">
        <v>4.1232876712328768</v>
      </c>
      <c r="K1021">
        <v>1</v>
      </c>
    </row>
    <row r="1022" spans="1:11" x14ac:dyDescent="0.25">
      <c r="A1022" t="s">
        <v>1399</v>
      </c>
      <c r="B1022">
        <v>89084</v>
      </c>
      <c r="C1022" t="s">
        <v>172</v>
      </c>
      <c r="D1022" s="167">
        <v>87967.15</v>
      </c>
      <c r="E1022" t="s">
        <v>168</v>
      </c>
      <c r="F1022" t="s">
        <v>169</v>
      </c>
      <c r="G1022" t="s">
        <v>265</v>
      </c>
      <c r="H1022" s="168">
        <v>34498</v>
      </c>
      <c r="I1022" t="s">
        <v>106</v>
      </c>
      <c r="J1022" s="169">
        <v>23.301369863013697</v>
      </c>
      <c r="K1022">
        <v>5</v>
      </c>
    </row>
    <row r="1023" spans="1:11" x14ac:dyDescent="0.25">
      <c r="A1023" t="s">
        <v>1400</v>
      </c>
      <c r="B1023">
        <v>93052</v>
      </c>
      <c r="C1023" t="s">
        <v>167</v>
      </c>
      <c r="D1023" s="167">
        <v>77328</v>
      </c>
      <c r="E1023" t="s">
        <v>168</v>
      </c>
      <c r="F1023" t="s">
        <v>169</v>
      </c>
      <c r="G1023" t="s">
        <v>265</v>
      </c>
      <c r="H1023" s="168">
        <v>36493</v>
      </c>
      <c r="I1023" t="s">
        <v>107</v>
      </c>
      <c r="J1023" s="169">
        <v>17.835616438356166</v>
      </c>
      <c r="K1023">
        <v>4</v>
      </c>
    </row>
    <row r="1024" spans="1:11" x14ac:dyDescent="0.25">
      <c r="A1024" t="s">
        <v>1401</v>
      </c>
      <c r="B1024">
        <v>2005</v>
      </c>
      <c r="C1024" t="s">
        <v>167</v>
      </c>
      <c r="D1024" s="167">
        <v>26208.35</v>
      </c>
      <c r="E1024" t="s">
        <v>196</v>
      </c>
      <c r="F1024" t="s">
        <v>202</v>
      </c>
      <c r="G1024" t="s">
        <v>816</v>
      </c>
      <c r="H1024" s="168">
        <v>33588</v>
      </c>
      <c r="I1024" t="s">
        <v>108</v>
      </c>
      <c r="J1024" s="169">
        <v>25.794520547945204</v>
      </c>
      <c r="K1024">
        <v>6</v>
      </c>
    </row>
    <row r="1025" spans="1:11" x14ac:dyDescent="0.25">
      <c r="A1025" t="s">
        <v>1402</v>
      </c>
      <c r="B1025">
        <v>73870</v>
      </c>
      <c r="C1025" t="s">
        <v>167</v>
      </c>
      <c r="D1025" s="167">
        <v>46972.19</v>
      </c>
      <c r="E1025" t="s">
        <v>188</v>
      </c>
      <c r="F1025" t="s">
        <v>169</v>
      </c>
      <c r="G1025" t="s">
        <v>170</v>
      </c>
      <c r="H1025" s="168">
        <v>39902</v>
      </c>
      <c r="I1025" t="s">
        <v>103</v>
      </c>
      <c r="J1025" s="169">
        <v>8.4958904109589035</v>
      </c>
      <c r="K1025">
        <v>2</v>
      </c>
    </row>
    <row r="1026" spans="1:11" x14ac:dyDescent="0.25">
      <c r="A1026" t="s">
        <v>1403</v>
      </c>
      <c r="B1026">
        <v>71550</v>
      </c>
      <c r="C1026" t="s">
        <v>167</v>
      </c>
      <c r="D1026" s="167">
        <v>97755</v>
      </c>
      <c r="E1026" t="s">
        <v>185</v>
      </c>
      <c r="F1026" t="s">
        <v>169</v>
      </c>
      <c r="G1026" t="s">
        <v>495</v>
      </c>
      <c r="H1026" s="168">
        <v>37138</v>
      </c>
      <c r="I1026" t="s">
        <v>104</v>
      </c>
      <c r="J1026" s="169">
        <v>16.068493150684933</v>
      </c>
      <c r="K1026">
        <v>4</v>
      </c>
    </row>
    <row r="1027" spans="1:11" x14ac:dyDescent="0.25">
      <c r="A1027" t="s">
        <v>1404</v>
      </c>
      <c r="B1027">
        <v>54793</v>
      </c>
      <c r="C1027" t="s">
        <v>167</v>
      </c>
      <c r="D1027" s="167">
        <v>83497.98</v>
      </c>
      <c r="E1027" t="s">
        <v>188</v>
      </c>
      <c r="F1027" t="s">
        <v>169</v>
      </c>
      <c r="G1027" t="s">
        <v>282</v>
      </c>
      <c r="H1027" s="168">
        <v>28990</v>
      </c>
      <c r="I1027" t="s">
        <v>106</v>
      </c>
      <c r="J1027" s="169">
        <v>38.391780821917806</v>
      </c>
      <c r="K1027">
        <v>8</v>
      </c>
    </row>
    <row r="1028" spans="1:11" x14ac:dyDescent="0.25">
      <c r="A1028" t="s">
        <v>1405</v>
      </c>
      <c r="B1028">
        <v>85654</v>
      </c>
      <c r="C1028" t="s">
        <v>172</v>
      </c>
      <c r="D1028" s="167">
        <v>83594.69</v>
      </c>
      <c r="E1028" t="s">
        <v>253</v>
      </c>
      <c r="F1028" t="s">
        <v>169</v>
      </c>
      <c r="G1028" t="s">
        <v>1406</v>
      </c>
      <c r="H1028" s="168">
        <v>38446</v>
      </c>
      <c r="I1028" t="s">
        <v>106</v>
      </c>
      <c r="J1028" s="169">
        <v>12.484931506849316</v>
      </c>
      <c r="K1028">
        <v>3</v>
      </c>
    </row>
    <row r="1029" spans="1:11" x14ac:dyDescent="0.25">
      <c r="A1029" t="s">
        <v>1407</v>
      </c>
      <c r="B1029">
        <v>64642</v>
      </c>
      <c r="C1029" t="s">
        <v>172</v>
      </c>
      <c r="D1029" s="167">
        <v>47693</v>
      </c>
      <c r="E1029" t="s">
        <v>168</v>
      </c>
      <c r="F1029" t="s">
        <v>169</v>
      </c>
      <c r="G1029" t="s">
        <v>869</v>
      </c>
      <c r="H1029" s="168">
        <v>42562</v>
      </c>
      <c r="I1029" t="s">
        <v>103</v>
      </c>
      <c r="J1029" s="169">
        <v>1.2082191780821918</v>
      </c>
      <c r="K1029">
        <v>1</v>
      </c>
    </row>
    <row r="1030" spans="1:11" x14ac:dyDescent="0.25">
      <c r="A1030" t="s">
        <v>1408</v>
      </c>
      <c r="B1030">
        <v>67761</v>
      </c>
      <c r="C1030" t="s">
        <v>172</v>
      </c>
      <c r="D1030" s="167">
        <v>64776</v>
      </c>
      <c r="E1030" t="s">
        <v>191</v>
      </c>
      <c r="F1030" t="s">
        <v>169</v>
      </c>
      <c r="G1030" t="s">
        <v>486</v>
      </c>
      <c r="H1030" s="168">
        <v>38803</v>
      </c>
      <c r="I1030" t="s">
        <v>106</v>
      </c>
      <c r="J1030" s="169">
        <v>11.506849315068493</v>
      </c>
      <c r="K1030">
        <v>3</v>
      </c>
    </row>
    <row r="1031" spans="1:11" x14ac:dyDescent="0.25">
      <c r="A1031" t="s">
        <v>1409</v>
      </c>
      <c r="B1031">
        <v>19173</v>
      </c>
      <c r="C1031" t="s">
        <v>172</v>
      </c>
      <c r="D1031" s="167">
        <v>24510.63</v>
      </c>
      <c r="E1031" t="s">
        <v>233</v>
      </c>
      <c r="F1031" t="s">
        <v>202</v>
      </c>
      <c r="G1031" t="s">
        <v>234</v>
      </c>
      <c r="H1031" s="168">
        <v>37579</v>
      </c>
      <c r="I1031" t="s">
        <v>108</v>
      </c>
      <c r="J1031" s="169">
        <v>14.860273972602739</v>
      </c>
      <c r="K1031">
        <v>3</v>
      </c>
    </row>
    <row r="1032" spans="1:11" x14ac:dyDescent="0.25">
      <c r="A1032" t="s">
        <v>1410</v>
      </c>
      <c r="B1032">
        <v>2342</v>
      </c>
      <c r="C1032" t="s">
        <v>167</v>
      </c>
      <c r="D1032" s="167">
        <v>76015.03</v>
      </c>
      <c r="E1032" t="s">
        <v>188</v>
      </c>
      <c r="F1032" t="s">
        <v>169</v>
      </c>
      <c r="G1032" t="s">
        <v>273</v>
      </c>
      <c r="H1032" s="168">
        <v>32048</v>
      </c>
      <c r="I1032" t="s">
        <v>103</v>
      </c>
      <c r="J1032" s="169">
        <v>30.013698630136986</v>
      </c>
      <c r="K1032">
        <v>7</v>
      </c>
    </row>
    <row r="1033" spans="1:11" x14ac:dyDescent="0.25">
      <c r="A1033" t="s">
        <v>1411</v>
      </c>
      <c r="B1033">
        <v>36373</v>
      </c>
      <c r="C1033" t="s">
        <v>167</v>
      </c>
      <c r="D1033" s="167">
        <v>46626.06</v>
      </c>
      <c r="E1033" t="s">
        <v>168</v>
      </c>
      <c r="F1033" t="s">
        <v>169</v>
      </c>
      <c r="G1033" t="s">
        <v>194</v>
      </c>
      <c r="H1033" s="168">
        <v>39118</v>
      </c>
      <c r="I1033" t="s">
        <v>107</v>
      </c>
      <c r="J1033" s="169">
        <v>10.643835616438356</v>
      </c>
      <c r="K1033">
        <v>3</v>
      </c>
    </row>
    <row r="1034" spans="1:11" x14ac:dyDescent="0.25">
      <c r="A1034" t="s">
        <v>1412</v>
      </c>
      <c r="B1034">
        <v>46336</v>
      </c>
      <c r="C1034" t="s">
        <v>167</v>
      </c>
      <c r="D1034" s="167">
        <v>69744</v>
      </c>
      <c r="E1034" t="s">
        <v>168</v>
      </c>
      <c r="F1034" t="s">
        <v>169</v>
      </c>
      <c r="G1034" t="s">
        <v>265</v>
      </c>
      <c r="H1034" s="168">
        <v>38068</v>
      </c>
      <c r="I1034" t="s">
        <v>104</v>
      </c>
      <c r="J1034" s="169">
        <v>13.520547945205479</v>
      </c>
      <c r="K1034">
        <v>3</v>
      </c>
    </row>
    <row r="1035" spans="1:11" x14ac:dyDescent="0.25">
      <c r="A1035" t="s">
        <v>1413</v>
      </c>
      <c r="B1035">
        <v>35899</v>
      </c>
      <c r="C1035" t="s">
        <v>167</v>
      </c>
      <c r="D1035" s="167">
        <v>67564.92</v>
      </c>
      <c r="E1035" t="s">
        <v>188</v>
      </c>
      <c r="F1035" t="s">
        <v>169</v>
      </c>
      <c r="G1035" t="s">
        <v>282</v>
      </c>
      <c r="H1035" s="168">
        <v>38068</v>
      </c>
      <c r="I1035" t="s">
        <v>103</v>
      </c>
      <c r="J1035" s="169">
        <v>13.520547945205479</v>
      </c>
      <c r="K1035">
        <v>3</v>
      </c>
    </row>
    <row r="1036" spans="1:11" x14ac:dyDescent="0.25">
      <c r="A1036" t="s">
        <v>1414</v>
      </c>
      <c r="B1036">
        <v>99814</v>
      </c>
      <c r="C1036" t="s">
        <v>167</v>
      </c>
      <c r="D1036" s="167">
        <v>48513.67</v>
      </c>
      <c r="E1036" t="s">
        <v>168</v>
      </c>
      <c r="F1036" t="s">
        <v>169</v>
      </c>
      <c r="G1036" t="s">
        <v>207</v>
      </c>
      <c r="H1036" s="168">
        <v>39286</v>
      </c>
      <c r="I1036" t="s">
        <v>103</v>
      </c>
      <c r="J1036" s="169">
        <v>10.183561643835617</v>
      </c>
      <c r="K1036">
        <v>3</v>
      </c>
    </row>
    <row r="1037" spans="1:11" x14ac:dyDescent="0.25">
      <c r="A1037" t="s">
        <v>1415</v>
      </c>
      <c r="B1037">
        <v>33424</v>
      </c>
      <c r="C1037" t="s">
        <v>172</v>
      </c>
      <c r="D1037" s="167">
        <v>57244.34</v>
      </c>
      <c r="E1037" t="s">
        <v>188</v>
      </c>
      <c r="F1037" t="s">
        <v>169</v>
      </c>
      <c r="G1037" t="s">
        <v>273</v>
      </c>
      <c r="H1037" s="168">
        <v>39258</v>
      </c>
      <c r="I1037" t="s">
        <v>103</v>
      </c>
      <c r="J1037" s="169">
        <v>10.260273972602739</v>
      </c>
      <c r="K1037">
        <v>3</v>
      </c>
    </row>
    <row r="1038" spans="1:11" x14ac:dyDescent="0.25">
      <c r="A1038" t="s">
        <v>1416</v>
      </c>
      <c r="B1038">
        <v>26729</v>
      </c>
      <c r="C1038" t="s">
        <v>172</v>
      </c>
      <c r="D1038" s="167">
        <v>52947</v>
      </c>
      <c r="E1038" t="s">
        <v>191</v>
      </c>
      <c r="F1038" t="s">
        <v>169</v>
      </c>
      <c r="G1038" t="s">
        <v>354</v>
      </c>
      <c r="H1038" s="168">
        <v>41708</v>
      </c>
      <c r="I1038" t="s">
        <v>107</v>
      </c>
      <c r="J1038" s="169">
        <v>3.547945205479452</v>
      </c>
      <c r="K1038">
        <v>1</v>
      </c>
    </row>
    <row r="1039" spans="1:11" x14ac:dyDescent="0.25">
      <c r="A1039" t="s">
        <v>1417</v>
      </c>
      <c r="B1039">
        <v>7661</v>
      </c>
      <c r="C1039" t="s">
        <v>172</v>
      </c>
      <c r="D1039" s="167">
        <v>38618.11</v>
      </c>
      <c r="E1039" t="s">
        <v>216</v>
      </c>
      <c r="F1039" t="s">
        <v>169</v>
      </c>
      <c r="G1039" t="s">
        <v>352</v>
      </c>
      <c r="H1039" s="168">
        <v>40658</v>
      </c>
      <c r="I1039" t="s">
        <v>103</v>
      </c>
      <c r="J1039" s="169">
        <v>6.4246575342465757</v>
      </c>
      <c r="K1039">
        <v>2</v>
      </c>
    </row>
    <row r="1040" spans="1:11" x14ac:dyDescent="0.25">
      <c r="A1040" t="s">
        <v>1418</v>
      </c>
      <c r="B1040">
        <v>56457</v>
      </c>
      <c r="C1040" t="s">
        <v>172</v>
      </c>
      <c r="D1040" s="167">
        <v>135392</v>
      </c>
      <c r="E1040" t="s">
        <v>199</v>
      </c>
      <c r="F1040" t="s">
        <v>169</v>
      </c>
      <c r="G1040" t="s">
        <v>275</v>
      </c>
      <c r="H1040" s="168">
        <v>36801</v>
      </c>
      <c r="I1040" t="s">
        <v>104</v>
      </c>
      <c r="J1040" s="169">
        <v>16.991780821917807</v>
      </c>
      <c r="K1040">
        <v>4</v>
      </c>
    </row>
    <row r="1041" spans="1:11" x14ac:dyDescent="0.25">
      <c r="A1041" t="s">
        <v>1419</v>
      </c>
      <c r="B1041">
        <v>51828</v>
      </c>
      <c r="C1041" t="s">
        <v>172</v>
      </c>
      <c r="D1041" s="167">
        <v>128560.48</v>
      </c>
      <c r="E1041" t="s">
        <v>168</v>
      </c>
      <c r="F1041" t="s">
        <v>169</v>
      </c>
      <c r="G1041" t="s">
        <v>911</v>
      </c>
      <c r="H1041" s="168">
        <v>29374</v>
      </c>
      <c r="I1041" t="s">
        <v>104</v>
      </c>
      <c r="J1041" s="169">
        <v>37.339726027397262</v>
      </c>
      <c r="K1041">
        <v>8</v>
      </c>
    </row>
    <row r="1042" spans="1:11" x14ac:dyDescent="0.25">
      <c r="A1042" t="s">
        <v>1420</v>
      </c>
      <c r="B1042">
        <v>18315</v>
      </c>
      <c r="C1042" t="s">
        <v>172</v>
      </c>
      <c r="D1042" s="167">
        <v>60713.84</v>
      </c>
      <c r="E1042" t="s">
        <v>199</v>
      </c>
      <c r="F1042" t="s">
        <v>169</v>
      </c>
      <c r="G1042" t="s">
        <v>200</v>
      </c>
      <c r="H1042" s="168">
        <v>36996</v>
      </c>
      <c r="I1042" t="s">
        <v>105</v>
      </c>
      <c r="J1042" s="169">
        <v>16.457534246575342</v>
      </c>
      <c r="K1042">
        <v>4</v>
      </c>
    </row>
    <row r="1043" spans="1:11" x14ac:dyDescent="0.25">
      <c r="A1043" t="s">
        <v>1421</v>
      </c>
      <c r="B1043">
        <v>92816</v>
      </c>
      <c r="C1043" t="s">
        <v>172</v>
      </c>
      <c r="D1043" s="167">
        <v>43525.72</v>
      </c>
      <c r="E1043" t="s">
        <v>199</v>
      </c>
      <c r="F1043" t="s">
        <v>169</v>
      </c>
      <c r="G1043" t="s">
        <v>220</v>
      </c>
      <c r="H1043" s="168">
        <v>41645</v>
      </c>
      <c r="I1043" t="s">
        <v>103</v>
      </c>
      <c r="J1043" s="169">
        <v>3.7205479452054795</v>
      </c>
      <c r="K1043">
        <v>1</v>
      </c>
    </row>
    <row r="1044" spans="1:11" x14ac:dyDescent="0.25">
      <c r="A1044" t="s">
        <v>1422</v>
      </c>
      <c r="B1044">
        <v>86661</v>
      </c>
      <c r="C1044" t="s">
        <v>172</v>
      </c>
      <c r="D1044" s="167">
        <v>107128.71</v>
      </c>
      <c r="E1044" t="s">
        <v>175</v>
      </c>
      <c r="F1044" t="s">
        <v>169</v>
      </c>
      <c r="G1044" t="s">
        <v>586</v>
      </c>
      <c r="H1044" s="168">
        <v>32028</v>
      </c>
      <c r="I1044" t="s">
        <v>107</v>
      </c>
      <c r="J1044" s="169">
        <v>30.068493150684933</v>
      </c>
      <c r="K1044">
        <v>7</v>
      </c>
    </row>
    <row r="1045" spans="1:11" x14ac:dyDescent="0.25">
      <c r="A1045" t="s">
        <v>1423</v>
      </c>
      <c r="B1045">
        <v>7092</v>
      </c>
      <c r="C1045" t="s">
        <v>167</v>
      </c>
      <c r="D1045" s="167">
        <v>83516</v>
      </c>
      <c r="E1045" t="s">
        <v>185</v>
      </c>
      <c r="F1045" t="s">
        <v>169</v>
      </c>
      <c r="G1045" t="s">
        <v>416</v>
      </c>
      <c r="H1045" s="168">
        <v>38999</v>
      </c>
      <c r="I1045" t="s">
        <v>106</v>
      </c>
      <c r="J1045" s="169">
        <v>10.96986301369863</v>
      </c>
      <c r="K1045">
        <v>3</v>
      </c>
    </row>
    <row r="1046" spans="1:11" x14ac:dyDescent="0.25">
      <c r="A1046" t="s">
        <v>1424</v>
      </c>
      <c r="B1046">
        <v>44080</v>
      </c>
      <c r="C1046" t="s">
        <v>172</v>
      </c>
      <c r="D1046" s="167">
        <v>105743.92</v>
      </c>
      <c r="E1046" t="s">
        <v>180</v>
      </c>
      <c r="F1046" t="s">
        <v>169</v>
      </c>
      <c r="G1046" t="s">
        <v>443</v>
      </c>
      <c r="H1046" s="168">
        <v>31418</v>
      </c>
      <c r="I1046" t="s">
        <v>103</v>
      </c>
      <c r="J1046" s="169">
        <v>31.739726027397261</v>
      </c>
      <c r="K1046">
        <v>7</v>
      </c>
    </row>
    <row r="1047" spans="1:11" x14ac:dyDescent="0.25">
      <c r="A1047" t="s">
        <v>1425</v>
      </c>
      <c r="B1047">
        <v>50108</v>
      </c>
      <c r="C1047" t="s">
        <v>172</v>
      </c>
      <c r="D1047" s="167">
        <v>114087.02</v>
      </c>
      <c r="E1047" t="s">
        <v>185</v>
      </c>
      <c r="F1047" t="s">
        <v>169</v>
      </c>
      <c r="G1047" t="s">
        <v>382</v>
      </c>
      <c r="H1047" s="168">
        <v>33770</v>
      </c>
      <c r="I1047" t="s">
        <v>106</v>
      </c>
      <c r="J1047" s="169">
        <v>25.295890410958904</v>
      </c>
      <c r="K1047">
        <v>6</v>
      </c>
    </row>
    <row r="1048" spans="1:11" x14ac:dyDescent="0.25">
      <c r="A1048" t="s">
        <v>1426</v>
      </c>
      <c r="B1048">
        <v>79338</v>
      </c>
      <c r="C1048" t="s">
        <v>172</v>
      </c>
      <c r="D1048" s="167">
        <v>97755</v>
      </c>
      <c r="E1048" t="s">
        <v>185</v>
      </c>
      <c r="F1048" t="s">
        <v>169</v>
      </c>
      <c r="G1048" t="s">
        <v>495</v>
      </c>
      <c r="H1048" s="168">
        <v>37138</v>
      </c>
      <c r="I1048" t="s">
        <v>103</v>
      </c>
      <c r="J1048" s="169">
        <v>16.068493150684933</v>
      </c>
      <c r="K1048">
        <v>4</v>
      </c>
    </row>
    <row r="1049" spans="1:11" x14ac:dyDescent="0.25">
      <c r="A1049" t="s">
        <v>1427</v>
      </c>
      <c r="B1049">
        <v>5928</v>
      </c>
      <c r="C1049" t="s">
        <v>167</v>
      </c>
      <c r="D1049" s="167">
        <v>50699.16</v>
      </c>
      <c r="E1049" t="s">
        <v>199</v>
      </c>
      <c r="F1049" t="s">
        <v>169</v>
      </c>
      <c r="G1049" t="s">
        <v>200</v>
      </c>
      <c r="H1049" s="168">
        <v>38887</v>
      </c>
      <c r="I1049" t="s">
        <v>107</v>
      </c>
      <c r="J1049" s="169">
        <v>11.276712328767124</v>
      </c>
      <c r="K1049">
        <v>3</v>
      </c>
    </row>
    <row r="1050" spans="1:11" x14ac:dyDescent="0.25">
      <c r="A1050" t="s">
        <v>1428</v>
      </c>
      <c r="B1050">
        <v>75711</v>
      </c>
      <c r="C1050" t="s">
        <v>167</v>
      </c>
      <c r="D1050" s="167">
        <v>104717.28</v>
      </c>
      <c r="E1050" t="s">
        <v>185</v>
      </c>
      <c r="F1050" t="s">
        <v>169</v>
      </c>
      <c r="G1050" t="s">
        <v>598</v>
      </c>
      <c r="H1050" s="168">
        <v>32342</v>
      </c>
      <c r="I1050" t="s">
        <v>105</v>
      </c>
      <c r="J1050" s="169">
        <v>29.208219178082192</v>
      </c>
      <c r="K1050">
        <v>6</v>
      </c>
    </row>
    <row r="1051" spans="1:11" x14ac:dyDescent="0.25">
      <c r="A1051" t="s">
        <v>1429</v>
      </c>
      <c r="B1051">
        <v>96846</v>
      </c>
      <c r="C1051" t="s">
        <v>172</v>
      </c>
      <c r="D1051" s="167">
        <v>73561.259999999995</v>
      </c>
      <c r="E1051" t="s">
        <v>188</v>
      </c>
      <c r="F1051" t="s">
        <v>169</v>
      </c>
      <c r="G1051" t="s">
        <v>273</v>
      </c>
      <c r="H1051" s="168">
        <v>38376</v>
      </c>
      <c r="I1051" t="s">
        <v>103</v>
      </c>
      <c r="J1051" s="169">
        <v>12.676712328767124</v>
      </c>
      <c r="K1051">
        <v>3</v>
      </c>
    </row>
    <row r="1052" spans="1:11" x14ac:dyDescent="0.25">
      <c r="A1052" t="s">
        <v>1430</v>
      </c>
      <c r="B1052">
        <v>23414</v>
      </c>
      <c r="C1052" t="s">
        <v>167</v>
      </c>
      <c r="D1052" s="167">
        <v>94277.96</v>
      </c>
      <c r="E1052" t="s">
        <v>168</v>
      </c>
      <c r="F1052" t="s">
        <v>169</v>
      </c>
      <c r="G1052" t="s">
        <v>524</v>
      </c>
      <c r="H1052" s="168">
        <v>34624</v>
      </c>
      <c r="I1052" t="s">
        <v>106</v>
      </c>
      <c r="J1052" s="169">
        <v>22.956164383561642</v>
      </c>
      <c r="K1052">
        <v>5</v>
      </c>
    </row>
    <row r="1053" spans="1:11" x14ac:dyDescent="0.25">
      <c r="A1053" t="s">
        <v>1431</v>
      </c>
      <c r="B1053">
        <v>7355</v>
      </c>
      <c r="C1053" t="s">
        <v>172</v>
      </c>
      <c r="D1053" s="167">
        <v>68186.600000000006</v>
      </c>
      <c r="E1053" t="s">
        <v>168</v>
      </c>
      <c r="F1053" t="s">
        <v>169</v>
      </c>
      <c r="G1053" t="s">
        <v>858</v>
      </c>
      <c r="H1053" s="168">
        <v>38713</v>
      </c>
      <c r="I1053" t="s">
        <v>104</v>
      </c>
      <c r="J1053" s="169">
        <v>11.753424657534246</v>
      </c>
      <c r="K1053">
        <v>3</v>
      </c>
    </row>
    <row r="1054" spans="1:11" x14ac:dyDescent="0.25">
      <c r="A1054" t="s">
        <v>1432</v>
      </c>
      <c r="B1054">
        <v>75698</v>
      </c>
      <c r="C1054" t="s">
        <v>172</v>
      </c>
      <c r="D1054" s="167">
        <v>46626.87</v>
      </c>
      <c r="E1054" t="s">
        <v>199</v>
      </c>
      <c r="F1054" t="s">
        <v>169</v>
      </c>
      <c r="G1054" t="s">
        <v>205</v>
      </c>
      <c r="H1054" s="168">
        <v>39580</v>
      </c>
      <c r="I1054" t="s">
        <v>105</v>
      </c>
      <c r="J1054" s="169">
        <v>9.3780821917808215</v>
      </c>
      <c r="K1054">
        <v>2</v>
      </c>
    </row>
    <row r="1055" spans="1:11" x14ac:dyDescent="0.25">
      <c r="A1055" t="s">
        <v>1433</v>
      </c>
      <c r="B1055">
        <v>21081</v>
      </c>
      <c r="C1055" t="s">
        <v>167</v>
      </c>
      <c r="D1055" s="167">
        <v>69222.179999999993</v>
      </c>
      <c r="E1055" t="s">
        <v>199</v>
      </c>
      <c r="F1055" t="s">
        <v>169</v>
      </c>
      <c r="G1055" t="s">
        <v>170</v>
      </c>
      <c r="H1055" s="168">
        <v>30942</v>
      </c>
      <c r="I1055" t="s">
        <v>103</v>
      </c>
      <c r="J1055" s="169">
        <v>33.043835616438358</v>
      </c>
      <c r="K1055">
        <v>7</v>
      </c>
    </row>
    <row r="1056" spans="1:11" x14ac:dyDescent="0.25">
      <c r="A1056" t="s">
        <v>1434</v>
      </c>
      <c r="B1056">
        <v>60202</v>
      </c>
      <c r="C1056" t="s">
        <v>172</v>
      </c>
      <c r="D1056" s="167">
        <v>92756.7</v>
      </c>
      <c r="E1056" t="s">
        <v>175</v>
      </c>
      <c r="F1056" t="s">
        <v>169</v>
      </c>
      <c r="G1056" t="s">
        <v>183</v>
      </c>
      <c r="H1056" s="168">
        <v>34352</v>
      </c>
      <c r="I1056" t="s">
        <v>103</v>
      </c>
      <c r="J1056" s="169">
        <v>23.701369863013699</v>
      </c>
      <c r="K1056">
        <v>5</v>
      </c>
    </row>
    <row r="1057" spans="1:11" x14ac:dyDescent="0.25">
      <c r="A1057" t="s">
        <v>1435</v>
      </c>
      <c r="B1057">
        <v>917</v>
      </c>
      <c r="C1057" t="s">
        <v>172</v>
      </c>
      <c r="D1057" s="167">
        <v>77343</v>
      </c>
      <c r="E1057" t="s">
        <v>168</v>
      </c>
      <c r="F1057" t="s">
        <v>169</v>
      </c>
      <c r="G1057" t="s">
        <v>1436</v>
      </c>
      <c r="H1057" s="168">
        <v>36073</v>
      </c>
      <c r="I1057" t="s">
        <v>106</v>
      </c>
      <c r="J1057" s="169">
        <v>18.986301369863014</v>
      </c>
      <c r="K1057">
        <v>4</v>
      </c>
    </row>
    <row r="1058" spans="1:11" x14ac:dyDescent="0.25">
      <c r="A1058" t="s">
        <v>1437</v>
      </c>
      <c r="B1058">
        <v>59500</v>
      </c>
      <c r="C1058" t="s">
        <v>172</v>
      </c>
      <c r="D1058" s="167">
        <v>112266</v>
      </c>
      <c r="E1058" t="s">
        <v>185</v>
      </c>
      <c r="F1058" t="s">
        <v>169</v>
      </c>
      <c r="G1058" t="s">
        <v>382</v>
      </c>
      <c r="H1058" s="168">
        <v>36248</v>
      </c>
      <c r="I1058" t="s">
        <v>106</v>
      </c>
      <c r="J1058" s="169">
        <v>18.506849315068493</v>
      </c>
      <c r="K1058">
        <v>4</v>
      </c>
    </row>
    <row r="1059" spans="1:11" x14ac:dyDescent="0.25">
      <c r="A1059" t="s">
        <v>1438</v>
      </c>
      <c r="B1059">
        <v>67813</v>
      </c>
      <c r="C1059" t="s">
        <v>172</v>
      </c>
      <c r="D1059" s="167">
        <v>68604.509999999995</v>
      </c>
      <c r="E1059" t="s">
        <v>199</v>
      </c>
      <c r="F1059" t="s">
        <v>169</v>
      </c>
      <c r="G1059" t="s">
        <v>809</v>
      </c>
      <c r="H1059" s="168">
        <v>34274</v>
      </c>
      <c r="I1059" t="s">
        <v>104</v>
      </c>
      <c r="J1059" s="169">
        <v>23.915068493150685</v>
      </c>
      <c r="K1059">
        <v>5</v>
      </c>
    </row>
    <row r="1060" spans="1:11" x14ac:dyDescent="0.25">
      <c r="A1060" t="s">
        <v>1439</v>
      </c>
      <c r="B1060">
        <v>66122</v>
      </c>
      <c r="C1060" t="s">
        <v>167</v>
      </c>
      <c r="D1060" s="167">
        <v>83497.98</v>
      </c>
      <c r="E1060" t="s">
        <v>188</v>
      </c>
      <c r="F1060" t="s">
        <v>169</v>
      </c>
      <c r="G1060" t="s">
        <v>282</v>
      </c>
      <c r="H1060" s="168">
        <v>31873</v>
      </c>
      <c r="I1060" t="s">
        <v>104</v>
      </c>
      <c r="J1060" s="169">
        <v>30.493150684931507</v>
      </c>
      <c r="K1060">
        <v>7</v>
      </c>
    </row>
    <row r="1061" spans="1:11" x14ac:dyDescent="0.25">
      <c r="A1061" t="s">
        <v>1440</v>
      </c>
      <c r="B1061">
        <v>15665</v>
      </c>
      <c r="C1061" t="s">
        <v>172</v>
      </c>
      <c r="D1061" s="167">
        <v>73107</v>
      </c>
      <c r="E1061" t="s">
        <v>191</v>
      </c>
      <c r="F1061" t="s">
        <v>169</v>
      </c>
      <c r="G1061" t="s">
        <v>192</v>
      </c>
      <c r="H1061" s="168">
        <v>39329</v>
      </c>
      <c r="I1061" t="s">
        <v>106</v>
      </c>
      <c r="J1061" s="169">
        <v>10.065753424657535</v>
      </c>
      <c r="K1061">
        <v>3</v>
      </c>
    </row>
    <row r="1062" spans="1:11" x14ac:dyDescent="0.25">
      <c r="A1062" t="s">
        <v>1441</v>
      </c>
      <c r="B1062">
        <v>30050</v>
      </c>
      <c r="C1062" t="s">
        <v>172</v>
      </c>
      <c r="D1062" s="167">
        <v>79728</v>
      </c>
      <c r="E1062" t="s">
        <v>168</v>
      </c>
      <c r="F1062" t="s">
        <v>169</v>
      </c>
      <c r="G1062" t="s">
        <v>265</v>
      </c>
      <c r="H1062" s="168">
        <v>37655</v>
      </c>
      <c r="I1062" t="s">
        <v>104</v>
      </c>
      <c r="J1062" s="169">
        <v>14.652054794520549</v>
      </c>
      <c r="K1062">
        <v>3</v>
      </c>
    </row>
    <row r="1063" spans="1:11" x14ac:dyDescent="0.25">
      <c r="A1063" t="s">
        <v>1442</v>
      </c>
      <c r="B1063">
        <v>50120</v>
      </c>
      <c r="C1063" t="s">
        <v>172</v>
      </c>
      <c r="D1063" s="167">
        <v>72902</v>
      </c>
      <c r="E1063" t="s">
        <v>175</v>
      </c>
      <c r="F1063" t="s">
        <v>169</v>
      </c>
      <c r="G1063" t="s">
        <v>183</v>
      </c>
      <c r="H1063" s="168">
        <v>38915</v>
      </c>
      <c r="I1063" t="s">
        <v>108</v>
      </c>
      <c r="J1063" s="169">
        <v>11.2</v>
      </c>
      <c r="K1063">
        <v>3</v>
      </c>
    </row>
    <row r="1064" spans="1:11" x14ac:dyDescent="0.25">
      <c r="A1064" t="s">
        <v>1443</v>
      </c>
      <c r="B1064">
        <v>7273</v>
      </c>
      <c r="C1064" t="s">
        <v>167</v>
      </c>
      <c r="D1064" s="167">
        <v>64489.43</v>
      </c>
      <c r="E1064" t="s">
        <v>168</v>
      </c>
      <c r="F1064" t="s">
        <v>169</v>
      </c>
      <c r="G1064" t="s">
        <v>170</v>
      </c>
      <c r="H1064" s="168">
        <v>34393</v>
      </c>
      <c r="I1064" t="s">
        <v>103</v>
      </c>
      <c r="J1064" s="169">
        <v>23.589041095890412</v>
      </c>
      <c r="K1064">
        <v>5</v>
      </c>
    </row>
    <row r="1065" spans="1:11" x14ac:dyDescent="0.25">
      <c r="A1065" t="s">
        <v>1444</v>
      </c>
      <c r="B1065">
        <v>25589</v>
      </c>
      <c r="C1065" t="s">
        <v>167</v>
      </c>
      <c r="D1065" s="167">
        <v>48098.94</v>
      </c>
      <c r="E1065" t="s">
        <v>175</v>
      </c>
      <c r="F1065" t="s">
        <v>202</v>
      </c>
      <c r="G1065" t="s">
        <v>311</v>
      </c>
      <c r="H1065" s="168">
        <v>34964</v>
      </c>
      <c r="I1065" t="s">
        <v>105</v>
      </c>
      <c r="J1065" s="169">
        <v>22.024657534246575</v>
      </c>
      <c r="K1065">
        <v>5</v>
      </c>
    </row>
    <row r="1066" spans="1:11" x14ac:dyDescent="0.25">
      <c r="A1066" t="s">
        <v>1445</v>
      </c>
      <c r="B1066">
        <v>65853</v>
      </c>
      <c r="C1066" t="s">
        <v>172</v>
      </c>
      <c r="D1066" s="167">
        <v>95263.92</v>
      </c>
      <c r="E1066" t="s">
        <v>253</v>
      </c>
      <c r="F1066" t="s">
        <v>169</v>
      </c>
      <c r="G1066" t="s">
        <v>1446</v>
      </c>
      <c r="H1066" s="168">
        <v>32392</v>
      </c>
      <c r="I1066" t="s">
        <v>107</v>
      </c>
      <c r="J1066" s="169">
        <v>29.07123287671233</v>
      </c>
      <c r="K1066">
        <v>6</v>
      </c>
    </row>
    <row r="1067" spans="1:11" x14ac:dyDescent="0.25">
      <c r="A1067" t="s">
        <v>1447</v>
      </c>
      <c r="B1067">
        <v>17419</v>
      </c>
      <c r="C1067" t="s">
        <v>167</v>
      </c>
      <c r="D1067" s="167">
        <v>156525</v>
      </c>
      <c r="E1067" t="s">
        <v>188</v>
      </c>
      <c r="F1067" t="s">
        <v>169</v>
      </c>
      <c r="G1067" t="s">
        <v>231</v>
      </c>
      <c r="H1067" s="168">
        <v>32468</v>
      </c>
      <c r="I1067" t="s">
        <v>103</v>
      </c>
      <c r="J1067" s="169">
        <v>28.863013698630137</v>
      </c>
      <c r="K1067">
        <v>6</v>
      </c>
    </row>
    <row r="1068" spans="1:11" x14ac:dyDescent="0.25">
      <c r="A1068" t="s">
        <v>1448</v>
      </c>
      <c r="B1068">
        <v>38619</v>
      </c>
      <c r="C1068" t="s">
        <v>172</v>
      </c>
      <c r="D1068" s="167">
        <v>41781.910000000003</v>
      </c>
      <c r="E1068" t="s">
        <v>168</v>
      </c>
      <c r="F1068" t="s">
        <v>169</v>
      </c>
      <c r="G1068" t="s">
        <v>1136</v>
      </c>
      <c r="H1068" s="168">
        <v>41638</v>
      </c>
      <c r="I1068" t="s">
        <v>106</v>
      </c>
      <c r="J1068" s="169">
        <v>3.7397260273972601</v>
      </c>
      <c r="K1068">
        <v>1</v>
      </c>
    </row>
    <row r="1069" spans="1:11" x14ac:dyDescent="0.25">
      <c r="A1069" t="s">
        <v>1449</v>
      </c>
      <c r="B1069">
        <v>86228</v>
      </c>
      <c r="C1069" t="s">
        <v>167</v>
      </c>
      <c r="D1069" s="167">
        <v>107657</v>
      </c>
      <c r="E1069" t="s">
        <v>308</v>
      </c>
      <c r="F1069" t="s">
        <v>169</v>
      </c>
      <c r="G1069" t="s">
        <v>240</v>
      </c>
      <c r="H1069" s="168">
        <v>36381</v>
      </c>
      <c r="I1069" t="s">
        <v>103</v>
      </c>
      <c r="J1069" s="169">
        <v>18.142465753424659</v>
      </c>
      <c r="K1069">
        <v>4</v>
      </c>
    </row>
    <row r="1070" spans="1:11" x14ac:dyDescent="0.25">
      <c r="A1070" t="s">
        <v>1450</v>
      </c>
      <c r="B1070">
        <v>5617</v>
      </c>
      <c r="C1070" t="s">
        <v>167</v>
      </c>
      <c r="D1070" s="167">
        <v>57807.08</v>
      </c>
      <c r="E1070" t="s">
        <v>188</v>
      </c>
      <c r="F1070" t="s">
        <v>202</v>
      </c>
      <c r="G1070" t="s">
        <v>313</v>
      </c>
      <c r="H1070" s="168">
        <v>32440</v>
      </c>
      <c r="I1070" t="s">
        <v>103</v>
      </c>
      <c r="J1070" s="169">
        <v>28.93972602739726</v>
      </c>
      <c r="K1070">
        <v>6</v>
      </c>
    </row>
    <row r="1071" spans="1:11" x14ac:dyDescent="0.25">
      <c r="A1071" t="s">
        <v>1451</v>
      </c>
      <c r="B1071">
        <v>83106</v>
      </c>
      <c r="C1071" t="s">
        <v>167</v>
      </c>
      <c r="D1071" s="167">
        <v>56949.91</v>
      </c>
      <c r="E1071" t="s">
        <v>199</v>
      </c>
      <c r="F1071" t="s">
        <v>169</v>
      </c>
      <c r="G1071" t="s">
        <v>344</v>
      </c>
      <c r="H1071" s="168">
        <v>36800</v>
      </c>
      <c r="I1071" t="s">
        <v>105</v>
      </c>
      <c r="J1071" s="169">
        <v>16.994520547945207</v>
      </c>
      <c r="K1071">
        <v>4</v>
      </c>
    </row>
    <row r="1072" spans="1:11" x14ac:dyDescent="0.25">
      <c r="A1072" t="s">
        <v>1452</v>
      </c>
      <c r="B1072">
        <v>92824</v>
      </c>
      <c r="C1072" t="s">
        <v>172</v>
      </c>
      <c r="D1072" s="167">
        <v>156525</v>
      </c>
      <c r="E1072" t="s">
        <v>268</v>
      </c>
      <c r="F1072" t="s">
        <v>169</v>
      </c>
      <c r="G1072" t="s">
        <v>231</v>
      </c>
      <c r="H1072" s="168">
        <v>32440</v>
      </c>
      <c r="I1072" t="s">
        <v>108</v>
      </c>
      <c r="J1072" s="169">
        <v>28.93972602739726</v>
      </c>
      <c r="K1072">
        <v>6</v>
      </c>
    </row>
    <row r="1073" spans="1:11" x14ac:dyDescent="0.25">
      <c r="A1073" t="s">
        <v>1453</v>
      </c>
      <c r="B1073">
        <v>17109</v>
      </c>
      <c r="C1073" t="s">
        <v>167</v>
      </c>
      <c r="D1073" s="167">
        <v>102664</v>
      </c>
      <c r="E1073" t="s">
        <v>175</v>
      </c>
      <c r="F1073" t="s">
        <v>169</v>
      </c>
      <c r="G1073" t="s">
        <v>176</v>
      </c>
      <c r="H1073" s="168">
        <v>38194</v>
      </c>
      <c r="I1073" t="s">
        <v>103</v>
      </c>
      <c r="J1073" s="169">
        <v>13.175342465753424</v>
      </c>
      <c r="K1073">
        <v>3</v>
      </c>
    </row>
    <row r="1074" spans="1:11" x14ac:dyDescent="0.25">
      <c r="A1074" t="s">
        <v>1454</v>
      </c>
      <c r="B1074">
        <v>62454</v>
      </c>
      <c r="C1074" t="s">
        <v>167</v>
      </c>
      <c r="D1074" s="167">
        <v>22425.81</v>
      </c>
      <c r="E1074" t="s">
        <v>196</v>
      </c>
      <c r="F1074" t="s">
        <v>202</v>
      </c>
      <c r="G1074" t="s">
        <v>222</v>
      </c>
      <c r="H1074" s="168">
        <v>38567</v>
      </c>
      <c r="I1074" t="s">
        <v>108</v>
      </c>
      <c r="J1074" s="169">
        <v>12.153424657534247</v>
      </c>
      <c r="K1074">
        <v>3</v>
      </c>
    </row>
    <row r="1075" spans="1:11" x14ac:dyDescent="0.25">
      <c r="A1075" t="s">
        <v>1455</v>
      </c>
      <c r="B1075">
        <v>8054</v>
      </c>
      <c r="C1075" t="s">
        <v>172</v>
      </c>
      <c r="D1075" s="167">
        <v>114087.02</v>
      </c>
      <c r="E1075" t="s">
        <v>185</v>
      </c>
      <c r="F1075" t="s">
        <v>169</v>
      </c>
      <c r="G1075" t="s">
        <v>382</v>
      </c>
      <c r="H1075" s="168">
        <v>33455</v>
      </c>
      <c r="I1075" t="s">
        <v>103</v>
      </c>
      <c r="J1075" s="169">
        <v>26.158904109589042</v>
      </c>
      <c r="K1075">
        <v>6</v>
      </c>
    </row>
    <row r="1076" spans="1:11" x14ac:dyDescent="0.25">
      <c r="A1076" t="s">
        <v>1456</v>
      </c>
      <c r="B1076">
        <v>96301</v>
      </c>
      <c r="C1076" t="s">
        <v>172</v>
      </c>
      <c r="D1076" s="167">
        <v>82378.23</v>
      </c>
      <c r="E1076" t="s">
        <v>199</v>
      </c>
      <c r="F1076" t="s">
        <v>169</v>
      </c>
      <c r="G1076" t="s">
        <v>1457</v>
      </c>
      <c r="H1076" s="168">
        <v>36101</v>
      </c>
      <c r="I1076" t="s">
        <v>103</v>
      </c>
      <c r="J1076" s="169">
        <v>18.909589041095892</v>
      </c>
      <c r="K1076">
        <v>4</v>
      </c>
    </row>
    <row r="1077" spans="1:11" x14ac:dyDescent="0.25">
      <c r="A1077" t="s">
        <v>1458</v>
      </c>
      <c r="B1077">
        <v>40667</v>
      </c>
      <c r="C1077" t="s">
        <v>167</v>
      </c>
      <c r="D1077" s="167">
        <v>130472.49</v>
      </c>
      <c r="E1077" t="s">
        <v>616</v>
      </c>
      <c r="F1077" t="s">
        <v>169</v>
      </c>
      <c r="G1077" t="s">
        <v>275</v>
      </c>
      <c r="H1077" s="168">
        <v>33504</v>
      </c>
      <c r="I1077" t="s">
        <v>107</v>
      </c>
      <c r="J1077" s="169">
        <v>26.024657534246575</v>
      </c>
      <c r="K1077">
        <v>6</v>
      </c>
    </row>
    <row r="1078" spans="1:11" x14ac:dyDescent="0.25">
      <c r="A1078" t="s">
        <v>1459</v>
      </c>
      <c r="B1078">
        <v>37156</v>
      </c>
      <c r="C1078" t="s">
        <v>167</v>
      </c>
      <c r="D1078" s="167">
        <v>93157.22</v>
      </c>
      <c r="E1078" t="s">
        <v>188</v>
      </c>
      <c r="F1078" t="s">
        <v>169</v>
      </c>
      <c r="G1078" t="s">
        <v>428</v>
      </c>
      <c r="H1078" s="168">
        <v>38292</v>
      </c>
      <c r="I1078" t="s">
        <v>108</v>
      </c>
      <c r="J1078" s="169">
        <v>12.906849315068493</v>
      </c>
      <c r="K1078">
        <v>3</v>
      </c>
    </row>
    <row r="1079" spans="1:11" x14ac:dyDescent="0.25">
      <c r="A1079" t="s">
        <v>1460</v>
      </c>
      <c r="B1079">
        <v>63023</v>
      </c>
      <c r="C1079" t="s">
        <v>167</v>
      </c>
      <c r="D1079" s="167">
        <v>67461.19</v>
      </c>
      <c r="E1079" t="s">
        <v>188</v>
      </c>
      <c r="F1079" t="s">
        <v>169</v>
      </c>
      <c r="G1079" t="s">
        <v>226</v>
      </c>
      <c r="H1079" s="168">
        <v>32608</v>
      </c>
      <c r="I1079" t="s">
        <v>103</v>
      </c>
      <c r="J1079" s="169">
        <v>28.479452054794521</v>
      </c>
      <c r="K1079">
        <v>6</v>
      </c>
    </row>
    <row r="1080" spans="1:11" x14ac:dyDescent="0.25">
      <c r="A1080" t="s">
        <v>1461</v>
      </c>
      <c r="B1080">
        <v>9324</v>
      </c>
      <c r="C1080" t="s">
        <v>167</v>
      </c>
      <c r="D1080" s="167">
        <v>58625.89</v>
      </c>
      <c r="E1080" t="s">
        <v>199</v>
      </c>
      <c r="F1080" t="s">
        <v>169</v>
      </c>
      <c r="G1080" t="s">
        <v>170</v>
      </c>
      <c r="H1080" s="168">
        <v>38264</v>
      </c>
      <c r="I1080" t="s">
        <v>103</v>
      </c>
      <c r="J1080" s="169">
        <v>12.983561643835616</v>
      </c>
      <c r="K1080">
        <v>3</v>
      </c>
    </row>
    <row r="1081" spans="1:11" x14ac:dyDescent="0.25">
      <c r="A1081" t="s">
        <v>1462</v>
      </c>
      <c r="B1081">
        <v>9113</v>
      </c>
      <c r="C1081" t="s">
        <v>167</v>
      </c>
      <c r="D1081" s="167">
        <v>65337.71</v>
      </c>
      <c r="E1081" t="s">
        <v>325</v>
      </c>
      <c r="F1081" t="s">
        <v>169</v>
      </c>
      <c r="G1081" t="s">
        <v>1463</v>
      </c>
      <c r="H1081" s="168">
        <v>41890</v>
      </c>
      <c r="I1081" t="s">
        <v>103</v>
      </c>
      <c r="J1081" s="169">
        <v>3.0493150684931507</v>
      </c>
      <c r="K1081">
        <v>1</v>
      </c>
    </row>
    <row r="1082" spans="1:11" x14ac:dyDescent="0.25">
      <c r="A1082" t="s">
        <v>1464</v>
      </c>
      <c r="B1082">
        <v>49296</v>
      </c>
      <c r="C1082" t="s">
        <v>172</v>
      </c>
      <c r="D1082" s="167">
        <v>79647.839999999997</v>
      </c>
      <c r="E1082" t="s">
        <v>168</v>
      </c>
      <c r="F1082" t="s">
        <v>169</v>
      </c>
      <c r="G1082" t="s">
        <v>265</v>
      </c>
      <c r="H1082" s="168">
        <v>35156</v>
      </c>
      <c r="I1082" t="s">
        <v>103</v>
      </c>
      <c r="J1082" s="169">
        <v>21.4986301369863</v>
      </c>
      <c r="K1082">
        <v>5</v>
      </c>
    </row>
    <row r="1083" spans="1:11" x14ac:dyDescent="0.25">
      <c r="A1083" t="s">
        <v>1465</v>
      </c>
      <c r="B1083">
        <v>51447</v>
      </c>
      <c r="C1083" t="s">
        <v>172</v>
      </c>
      <c r="D1083" s="167">
        <v>46626.87</v>
      </c>
      <c r="E1083" t="s">
        <v>199</v>
      </c>
      <c r="F1083" t="s">
        <v>169</v>
      </c>
      <c r="G1083" t="s">
        <v>205</v>
      </c>
      <c r="H1083" s="168">
        <v>39468</v>
      </c>
      <c r="I1083" t="s">
        <v>106</v>
      </c>
      <c r="J1083" s="169">
        <v>9.6849315068493151</v>
      </c>
      <c r="K1083">
        <v>2</v>
      </c>
    </row>
    <row r="1084" spans="1:11" x14ac:dyDescent="0.25">
      <c r="A1084" t="s">
        <v>1466</v>
      </c>
      <c r="B1084">
        <v>93223</v>
      </c>
      <c r="C1084" t="s">
        <v>172</v>
      </c>
      <c r="D1084" s="167">
        <v>52693</v>
      </c>
      <c r="E1084" t="s">
        <v>191</v>
      </c>
      <c r="F1084" t="s">
        <v>169</v>
      </c>
      <c r="G1084" t="s">
        <v>354</v>
      </c>
      <c r="H1084" s="168">
        <v>41288</v>
      </c>
      <c r="I1084" t="s">
        <v>108</v>
      </c>
      <c r="J1084" s="169">
        <v>4.6986301369863011</v>
      </c>
      <c r="K1084">
        <v>1</v>
      </c>
    </row>
    <row r="1085" spans="1:11" x14ac:dyDescent="0.25">
      <c r="A1085" t="s">
        <v>1467</v>
      </c>
      <c r="B1085">
        <v>79357</v>
      </c>
      <c r="C1085" t="s">
        <v>172</v>
      </c>
      <c r="D1085" s="167">
        <v>88859</v>
      </c>
      <c r="E1085" t="s">
        <v>185</v>
      </c>
      <c r="F1085" t="s">
        <v>169</v>
      </c>
      <c r="G1085" t="s">
        <v>416</v>
      </c>
      <c r="H1085" s="168">
        <v>37138</v>
      </c>
      <c r="I1085" t="s">
        <v>106</v>
      </c>
      <c r="J1085" s="169">
        <v>16.068493150684933</v>
      </c>
      <c r="K1085">
        <v>4</v>
      </c>
    </row>
    <row r="1086" spans="1:11" x14ac:dyDescent="0.25">
      <c r="A1086" t="s">
        <v>1468</v>
      </c>
      <c r="B1086">
        <v>50397</v>
      </c>
      <c r="C1086" t="s">
        <v>167</v>
      </c>
      <c r="D1086" s="167">
        <v>156525</v>
      </c>
      <c r="E1086" t="s">
        <v>308</v>
      </c>
      <c r="F1086" t="s">
        <v>169</v>
      </c>
      <c r="G1086" t="s">
        <v>231</v>
      </c>
      <c r="H1086" s="168">
        <v>42352</v>
      </c>
      <c r="I1086" t="s">
        <v>108</v>
      </c>
      <c r="J1086" s="169">
        <v>1.7835616438356163</v>
      </c>
      <c r="K1086">
        <v>1</v>
      </c>
    </row>
    <row r="1087" spans="1:11" x14ac:dyDescent="0.25">
      <c r="A1087" t="s">
        <v>1469</v>
      </c>
      <c r="B1087">
        <v>95188</v>
      </c>
      <c r="C1087" t="s">
        <v>172</v>
      </c>
      <c r="D1087" s="167">
        <v>83497.98</v>
      </c>
      <c r="E1087" t="s">
        <v>199</v>
      </c>
      <c r="F1087" t="s">
        <v>169</v>
      </c>
      <c r="G1087" t="s">
        <v>1470</v>
      </c>
      <c r="H1087" s="168">
        <v>32223</v>
      </c>
      <c r="I1087" t="s">
        <v>108</v>
      </c>
      <c r="J1087" s="169">
        <v>29.534246575342465</v>
      </c>
      <c r="K1087">
        <v>6</v>
      </c>
    </row>
    <row r="1088" spans="1:11" x14ac:dyDescent="0.25">
      <c r="A1088" t="s">
        <v>1471</v>
      </c>
      <c r="B1088">
        <v>17087</v>
      </c>
      <c r="C1088" t="s">
        <v>172</v>
      </c>
      <c r="D1088" s="167">
        <v>81066</v>
      </c>
      <c r="E1088" t="s">
        <v>196</v>
      </c>
      <c r="F1088" t="s">
        <v>169</v>
      </c>
      <c r="G1088" t="s">
        <v>1472</v>
      </c>
      <c r="H1088" s="168">
        <v>34589</v>
      </c>
      <c r="I1088" t="s">
        <v>107</v>
      </c>
      <c r="J1088" s="169">
        <v>23.052054794520547</v>
      </c>
      <c r="K1088">
        <v>5</v>
      </c>
    </row>
    <row r="1089" spans="1:11" x14ac:dyDescent="0.25">
      <c r="A1089" t="s">
        <v>1473</v>
      </c>
      <c r="B1089">
        <v>46364</v>
      </c>
      <c r="C1089" t="s">
        <v>172</v>
      </c>
      <c r="D1089" s="167">
        <v>73801</v>
      </c>
      <c r="E1089" t="s">
        <v>196</v>
      </c>
      <c r="F1089" t="s">
        <v>169</v>
      </c>
      <c r="G1089" t="s">
        <v>228</v>
      </c>
      <c r="H1089" s="168">
        <v>35625</v>
      </c>
      <c r="I1089" t="s">
        <v>107</v>
      </c>
      <c r="J1089" s="169">
        <v>20.213698630136985</v>
      </c>
      <c r="K1089">
        <v>5</v>
      </c>
    </row>
    <row r="1090" spans="1:11" x14ac:dyDescent="0.25">
      <c r="A1090" t="s">
        <v>1474</v>
      </c>
      <c r="B1090">
        <v>47007</v>
      </c>
      <c r="C1090" t="s">
        <v>172</v>
      </c>
      <c r="D1090" s="167">
        <v>118930</v>
      </c>
      <c r="E1090" t="s">
        <v>185</v>
      </c>
      <c r="F1090" t="s">
        <v>169</v>
      </c>
      <c r="G1090" t="s">
        <v>382</v>
      </c>
      <c r="H1090" s="168">
        <v>37138</v>
      </c>
      <c r="I1090" t="s">
        <v>107</v>
      </c>
      <c r="J1090" s="169">
        <v>16.068493150684933</v>
      </c>
      <c r="K1090">
        <v>4</v>
      </c>
    </row>
    <row r="1091" spans="1:11" x14ac:dyDescent="0.25">
      <c r="A1091" t="s">
        <v>1475</v>
      </c>
      <c r="B1091">
        <v>64170</v>
      </c>
      <c r="C1091" t="s">
        <v>167</v>
      </c>
      <c r="D1091" s="167">
        <v>69785.490000000005</v>
      </c>
      <c r="E1091" t="s">
        <v>216</v>
      </c>
      <c r="F1091" t="s">
        <v>169</v>
      </c>
      <c r="G1091" t="s">
        <v>980</v>
      </c>
      <c r="H1091" s="168">
        <v>37235</v>
      </c>
      <c r="I1091" t="s">
        <v>108</v>
      </c>
      <c r="J1091" s="169">
        <v>15.802739726027397</v>
      </c>
      <c r="K1091">
        <v>4</v>
      </c>
    </row>
    <row r="1092" spans="1:11" x14ac:dyDescent="0.25">
      <c r="A1092" t="s">
        <v>1476</v>
      </c>
      <c r="B1092">
        <v>9839</v>
      </c>
      <c r="C1092" t="s">
        <v>167</v>
      </c>
      <c r="D1092" s="167">
        <v>146258.76999999999</v>
      </c>
      <c r="E1092" t="s">
        <v>188</v>
      </c>
      <c r="F1092" t="s">
        <v>169</v>
      </c>
      <c r="G1092" t="s">
        <v>637</v>
      </c>
      <c r="H1092" s="168">
        <v>39272</v>
      </c>
      <c r="I1092" t="s">
        <v>104</v>
      </c>
      <c r="J1092" s="169">
        <v>10.221917808219178</v>
      </c>
      <c r="K1092">
        <v>3</v>
      </c>
    </row>
    <row r="1093" spans="1:11" x14ac:dyDescent="0.25">
      <c r="A1093" t="s">
        <v>1477</v>
      </c>
      <c r="B1093">
        <v>91585</v>
      </c>
      <c r="C1093" t="s">
        <v>172</v>
      </c>
      <c r="D1093" s="167">
        <v>60515.7</v>
      </c>
      <c r="E1093" t="s">
        <v>188</v>
      </c>
      <c r="F1093" t="s">
        <v>169</v>
      </c>
      <c r="G1093" t="s">
        <v>282</v>
      </c>
      <c r="H1093" s="168">
        <v>39426</v>
      </c>
      <c r="I1093" t="s">
        <v>108</v>
      </c>
      <c r="J1093" s="169">
        <v>9.8000000000000007</v>
      </c>
      <c r="K1093">
        <v>2</v>
      </c>
    </row>
    <row r="1094" spans="1:11" x14ac:dyDescent="0.25">
      <c r="A1094" t="s">
        <v>1478</v>
      </c>
      <c r="B1094">
        <v>85577</v>
      </c>
      <c r="C1094" t="s">
        <v>167</v>
      </c>
      <c r="D1094" s="167">
        <v>26208.35</v>
      </c>
      <c r="E1094" t="s">
        <v>196</v>
      </c>
      <c r="F1094" t="s">
        <v>202</v>
      </c>
      <c r="G1094" t="s">
        <v>816</v>
      </c>
      <c r="H1094" s="168">
        <v>32832</v>
      </c>
      <c r="I1094" t="s">
        <v>103</v>
      </c>
      <c r="J1094" s="169">
        <v>27.865753424657534</v>
      </c>
      <c r="K1094">
        <v>6</v>
      </c>
    </row>
    <row r="1095" spans="1:11" x14ac:dyDescent="0.25">
      <c r="A1095" t="s">
        <v>1479</v>
      </c>
      <c r="B1095">
        <v>7715</v>
      </c>
      <c r="C1095" t="s">
        <v>172</v>
      </c>
      <c r="D1095" s="167">
        <v>70422</v>
      </c>
      <c r="E1095" t="s">
        <v>199</v>
      </c>
      <c r="F1095" t="s">
        <v>169</v>
      </c>
      <c r="G1095" t="s">
        <v>698</v>
      </c>
      <c r="H1095" s="168">
        <v>35547</v>
      </c>
      <c r="I1095" t="s">
        <v>104</v>
      </c>
      <c r="J1095" s="169">
        <v>20.427397260273974</v>
      </c>
      <c r="K1095">
        <v>5</v>
      </c>
    </row>
    <row r="1096" spans="1:11" x14ac:dyDescent="0.25">
      <c r="A1096" t="s">
        <v>1480</v>
      </c>
      <c r="B1096">
        <v>37655</v>
      </c>
      <c r="C1096" t="s">
        <v>167</v>
      </c>
      <c r="D1096" s="167">
        <v>57921.39</v>
      </c>
      <c r="E1096" t="s">
        <v>239</v>
      </c>
      <c r="F1096" t="s">
        <v>169</v>
      </c>
      <c r="G1096" t="s">
        <v>1481</v>
      </c>
      <c r="H1096" s="168">
        <v>41792</v>
      </c>
      <c r="I1096" t="s">
        <v>103</v>
      </c>
      <c r="J1096" s="169">
        <v>3.3178082191780822</v>
      </c>
      <c r="K1096">
        <v>1</v>
      </c>
    </row>
    <row r="1097" spans="1:11" x14ac:dyDescent="0.25">
      <c r="A1097" t="s">
        <v>1482</v>
      </c>
      <c r="B1097">
        <v>56424</v>
      </c>
      <c r="C1097" t="s">
        <v>172</v>
      </c>
      <c r="D1097" s="167">
        <v>50910</v>
      </c>
      <c r="E1097" t="s">
        <v>191</v>
      </c>
      <c r="F1097" t="s">
        <v>169</v>
      </c>
      <c r="G1097" t="s">
        <v>354</v>
      </c>
      <c r="H1097" s="168">
        <v>41708</v>
      </c>
      <c r="I1097" t="s">
        <v>105</v>
      </c>
      <c r="J1097" s="169">
        <v>3.547945205479452</v>
      </c>
      <c r="K1097">
        <v>1</v>
      </c>
    </row>
    <row r="1098" spans="1:11" x14ac:dyDescent="0.25">
      <c r="A1098" t="s">
        <v>1483</v>
      </c>
      <c r="B1098">
        <v>24631</v>
      </c>
      <c r="C1098" t="s">
        <v>167</v>
      </c>
      <c r="D1098" s="167">
        <v>37838.730000000003</v>
      </c>
      <c r="E1098" t="s">
        <v>188</v>
      </c>
      <c r="F1098" t="s">
        <v>202</v>
      </c>
      <c r="G1098" t="s">
        <v>313</v>
      </c>
      <c r="H1098" s="168">
        <v>40574</v>
      </c>
      <c r="I1098" t="s">
        <v>106</v>
      </c>
      <c r="J1098" s="169">
        <v>6.6547945205479451</v>
      </c>
      <c r="K1098">
        <v>2</v>
      </c>
    </row>
    <row r="1099" spans="1:11" x14ac:dyDescent="0.25">
      <c r="A1099" t="s">
        <v>1484</v>
      </c>
      <c r="B1099">
        <v>94303</v>
      </c>
      <c r="C1099" t="s">
        <v>172</v>
      </c>
      <c r="D1099" s="167">
        <v>77434</v>
      </c>
      <c r="E1099" t="s">
        <v>185</v>
      </c>
      <c r="F1099" t="s">
        <v>169</v>
      </c>
      <c r="G1099" t="s">
        <v>416</v>
      </c>
      <c r="H1099" s="168">
        <v>38488</v>
      </c>
      <c r="I1099" t="s">
        <v>104</v>
      </c>
      <c r="J1099" s="169">
        <v>12.36986301369863</v>
      </c>
      <c r="K1099">
        <v>3</v>
      </c>
    </row>
    <row r="1100" spans="1:11" x14ac:dyDescent="0.25">
      <c r="A1100" t="s">
        <v>1485</v>
      </c>
      <c r="B1100">
        <v>97658</v>
      </c>
      <c r="C1100" t="s">
        <v>172</v>
      </c>
      <c r="D1100" s="167">
        <v>80784</v>
      </c>
      <c r="E1100" t="s">
        <v>191</v>
      </c>
      <c r="F1100" t="s">
        <v>169</v>
      </c>
      <c r="G1100" t="s">
        <v>192</v>
      </c>
      <c r="H1100" s="168">
        <v>36570</v>
      </c>
      <c r="I1100" t="s">
        <v>103</v>
      </c>
      <c r="J1100" s="169">
        <v>17.624657534246577</v>
      </c>
      <c r="K1100">
        <v>4</v>
      </c>
    </row>
    <row r="1101" spans="1:11" x14ac:dyDescent="0.25">
      <c r="A1101" t="s">
        <v>1486</v>
      </c>
      <c r="B1101">
        <v>39020</v>
      </c>
      <c r="C1101" t="s">
        <v>172</v>
      </c>
      <c r="D1101" s="167">
        <v>63445</v>
      </c>
      <c r="E1101" t="s">
        <v>191</v>
      </c>
      <c r="F1101" t="s">
        <v>169</v>
      </c>
      <c r="G1101" t="s">
        <v>486</v>
      </c>
      <c r="H1101" s="168">
        <v>41288</v>
      </c>
      <c r="I1101" t="s">
        <v>107</v>
      </c>
      <c r="J1101" s="169">
        <v>4.6986301369863011</v>
      </c>
      <c r="K1101">
        <v>1</v>
      </c>
    </row>
    <row r="1102" spans="1:11" x14ac:dyDescent="0.25">
      <c r="A1102" t="s">
        <v>1487</v>
      </c>
      <c r="B1102">
        <v>57559</v>
      </c>
      <c r="C1102" t="s">
        <v>172</v>
      </c>
      <c r="D1102" s="167">
        <v>88859</v>
      </c>
      <c r="E1102" t="s">
        <v>185</v>
      </c>
      <c r="F1102" t="s">
        <v>169</v>
      </c>
      <c r="G1102" t="s">
        <v>416</v>
      </c>
      <c r="H1102" s="168">
        <v>36024</v>
      </c>
      <c r="I1102" t="s">
        <v>106</v>
      </c>
      <c r="J1102" s="169">
        <v>19.12054794520548</v>
      </c>
      <c r="K1102">
        <v>4</v>
      </c>
    </row>
    <row r="1103" spans="1:11" x14ac:dyDescent="0.25">
      <c r="A1103" t="s">
        <v>1488</v>
      </c>
      <c r="B1103">
        <v>39239</v>
      </c>
      <c r="C1103" t="s">
        <v>172</v>
      </c>
      <c r="D1103" s="167">
        <v>96763.35</v>
      </c>
      <c r="E1103" t="s">
        <v>168</v>
      </c>
      <c r="F1103" t="s">
        <v>169</v>
      </c>
      <c r="G1103" t="s">
        <v>384</v>
      </c>
      <c r="H1103" s="168">
        <v>34960</v>
      </c>
      <c r="I1103" t="s">
        <v>106</v>
      </c>
      <c r="J1103" s="169">
        <v>22.035616438356165</v>
      </c>
      <c r="K1103">
        <v>5</v>
      </c>
    </row>
    <row r="1104" spans="1:11" x14ac:dyDescent="0.25">
      <c r="A1104" t="s">
        <v>1489</v>
      </c>
      <c r="B1104">
        <v>56765</v>
      </c>
      <c r="C1104" t="s">
        <v>167</v>
      </c>
      <c r="D1104" s="167">
        <v>61408</v>
      </c>
      <c r="E1104" t="s">
        <v>191</v>
      </c>
      <c r="F1104" t="s">
        <v>169</v>
      </c>
      <c r="G1104" t="s">
        <v>486</v>
      </c>
      <c r="H1104" s="168">
        <v>41288</v>
      </c>
      <c r="I1104" t="s">
        <v>103</v>
      </c>
      <c r="J1104" s="169">
        <v>4.6986301369863011</v>
      </c>
      <c r="K1104">
        <v>1</v>
      </c>
    </row>
    <row r="1105" spans="1:11" x14ac:dyDescent="0.25">
      <c r="A1105" t="s">
        <v>1490</v>
      </c>
      <c r="B1105">
        <v>27990</v>
      </c>
      <c r="C1105" t="s">
        <v>172</v>
      </c>
      <c r="D1105" s="167">
        <v>61888.87</v>
      </c>
      <c r="E1105" t="s">
        <v>199</v>
      </c>
      <c r="F1105" t="s">
        <v>169</v>
      </c>
      <c r="G1105" t="s">
        <v>750</v>
      </c>
      <c r="H1105" s="168">
        <v>36093</v>
      </c>
      <c r="I1105" t="s">
        <v>104</v>
      </c>
      <c r="J1105" s="169">
        <v>18.931506849315067</v>
      </c>
      <c r="K1105">
        <v>4</v>
      </c>
    </row>
    <row r="1106" spans="1:11" x14ac:dyDescent="0.25">
      <c r="A1106" t="s">
        <v>1491</v>
      </c>
      <c r="B1106">
        <v>90778</v>
      </c>
      <c r="C1106" t="s">
        <v>172</v>
      </c>
      <c r="D1106" s="167">
        <v>40885.129999999997</v>
      </c>
      <c r="E1106" t="s">
        <v>308</v>
      </c>
      <c r="F1106" t="s">
        <v>169</v>
      </c>
      <c r="G1106" t="s">
        <v>352</v>
      </c>
      <c r="H1106" s="168">
        <v>39734</v>
      </c>
      <c r="I1106" t="s">
        <v>105</v>
      </c>
      <c r="J1106" s="169">
        <v>8.956164383561644</v>
      </c>
      <c r="K1106">
        <v>2</v>
      </c>
    </row>
    <row r="1107" spans="1:11" x14ac:dyDescent="0.25">
      <c r="A1107" t="s">
        <v>1492</v>
      </c>
      <c r="B1107">
        <v>33318</v>
      </c>
      <c r="C1107" t="s">
        <v>172</v>
      </c>
      <c r="D1107" s="167">
        <v>72902</v>
      </c>
      <c r="E1107" t="s">
        <v>175</v>
      </c>
      <c r="F1107" t="s">
        <v>169</v>
      </c>
      <c r="G1107" t="s">
        <v>183</v>
      </c>
      <c r="H1107" s="168">
        <v>38915</v>
      </c>
      <c r="I1107" t="s">
        <v>104</v>
      </c>
      <c r="J1107" s="169">
        <v>11.2</v>
      </c>
      <c r="K1107">
        <v>3</v>
      </c>
    </row>
    <row r="1108" spans="1:11" x14ac:dyDescent="0.25">
      <c r="A1108" t="s">
        <v>1493</v>
      </c>
      <c r="B1108">
        <v>15291</v>
      </c>
      <c r="C1108" t="s">
        <v>167</v>
      </c>
      <c r="D1108" s="167">
        <v>57552.08</v>
      </c>
      <c r="E1108" t="s">
        <v>168</v>
      </c>
      <c r="F1108" t="s">
        <v>169</v>
      </c>
      <c r="G1108" t="s">
        <v>357</v>
      </c>
      <c r="H1108" s="168">
        <v>41428</v>
      </c>
      <c r="I1108" t="s">
        <v>107</v>
      </c>
      <c r="J1108" s="169">
        <v>4.3150684931506849</v>
      </c>
      <c r="K1108">
        <v>1</v>
      </c>
    </row>
    <row r="1109" spans="1:11" x14ac:dyDescent="0.25">
      <c r="A1109" t="s">
        <v>1494</v>
      </c>
      <c r="B1109">
        <v>80718</v>
      </c>
      <c r="C1109" t="s">
        <v>172</v>
      </c>
      <c r="D1109" s="167">
        <v>43525.72</v>
      </c>
      <c r="E1109" t="s">
        <v>199</v>
      </c>
      <c r="F1109" t="s">
        <v>169</v>
      </c>
      <c r="G1109" t="s">
        <v>220</v>
      </c>
      <c r="H1109" s="168">
        <v>41330</v>
      </c>
      <c r="I1109" t="s">
        <v>103</v>
      </c>
      <c r="J1109" s="169">
        <v>4.5835616438356164</v>
      </c>
      <c r="K1109">
        <v>1</v>
      </c>
    </row>
    <row r="1110" spans="1:11" x14ac:dyDescent="0.25">
      <c r="A1110" t="s">
        <v>1495</v>
      </c>
      <c r="B1110">
        <v>98461</v>
      </c>
      <c r="C1110" t="s">
        <v>167</v>
      </c>
      <c r="D1110" s="167">
        <v>81824.52</v>
      </c>
      <c r="E1110" t="s">
        <v>188</v>
      </c>
      <c r="F1110" t="s">
        <v>169</v>
      </c>
      <c r="G1110" t="s">
        <v>189</v>
      </c>
      <c r="H1110" s="168">
        <v>32314</v>
      </c>
      <c r="I1110" t="s">
        <v>106</v>
      </c>
      <c r="J1110" s="169">
        <v>29.284931506849315</v>
      </c>
      <c r="K1110">
        <v>6</v>
      </c>
    </row>
    <row r="1111" spans="1:11" x14ac:dyDescent="0.25">
      <c r="A1111" t="s">
        <v>1496</v>
      </c>
      <c r="B1111">
        <v>49872</v>
      </c>
      <c r="C1111" t="s">
        <v>172</v>
      </c>
      <c r="D1111" s="167">
        <v>49831</v>
      </c>
      <c r="E1111" t="s">
        <v>168</v>
      </c>
      <c r="F1111" t="s">
        <v>169</v>
      </c>
      <c r="G1111" t="s">
        <v>265</v>
      </c>
      <c r="H1111" s="168">
        <v>41862</v>
      </c>
      <c r="I1111" t="s">
        <v>104</v>
      </c>
      <c r="J1111" s="169">
        <v>3.1260273972602741</v>
      </c>
      <c r="K1111">
        <v>1</v>
      </c>
    </row>
    <row r="1112" spans="1:11" x14ac:dyDescent="0.25">
      <c r="A1112" t="s">
        <v>1497</v>
      </c>
      <c r="B1112">
        <v>7130</v>
      </c>
      <c r="C1112" t="s">
        <v>172</v>
      </c>
      <c r="D1112" s="167">
        <v>43525.72</v>
      </c>
      <c r="E1112" t="s">
        <v>199</v>
      </c>
      <c r="F1112" t="s">
        <v>169</v>
      </c>
      <c r="G1112" t="s">
        <v>220</v>
      </c>
      <c r="H1112" s="168">
        <v>41372</v>
      </c>
      <c r="I1112" t="s">
        <v>107</v>
      </c>
      <c r="J1112" s="169">
        <v>4.4684931506849317</v>
      </c>
      <c r="K1112">
        <v>1</v>
      </c>
    </row>
    <row r="1113" spans="1:11" x14ac:dyDescent="0.25">
      <c r="A1113" t="s">
        <v>1498</v>
      </c>
      <c r="B1113">
        <v>14430</v>
      </c>
      <c r="C1113" t="s">
        <v>172</v>
      </c>
      <c r="D1113" s="167">
        <v>70435</v>
      </c>
      <c r="E1113" t="s">
        <v>175</v>
      </c>
      <c r="F1113" t="s">
        <v>169</v>
      </c>
      <c r="G1113" t="s">
        <v>183</v>
      </c>
      <c r="H1113" s="168">
        <v>39279</v>
      </c>
      <c r="I1113" t="s">
        <v>103</v>
      </c>
      <c r="J1113" s="169">
        <v>10.202739726027398</v>
      </c>
      <c r="K1113">
        <v>3</v>
      </c>
    </row>
    <row r="1114" spans="1:11" x14ac:dyDescent="0.25">
      <c r="A1114" t="s">
        <v>1499</v>
      </c>
      <c r="B1114">
        <v>36226</v>
      </c>
      <c r="C1114" t="s">
        <v>172</v>
      </c>
      <c r="D1114" s="167">
        <v>85405</v>
      </c>
      <c r="E1114" t="s">
        <v>168</v>
      </c>
      <c r="F1114" t="s">
        <v>169</v>
      </c>
      <c r="G1114" t="s">
        <v>265</v>
      </c>
      <c r="H1114" s="168">
        <v>36724</v>
      </c>
      <c r="I1114" t="s">
        <v>107</v>
      </c>
      <c r="J1114" s="169">
        <v>17.202739726027396</v>
      </c>
      <c r="K1114">
        <v>4</v>
      </c>
    </row>
    <row r="1115" spans="1:11" x14ac:dyDescent="0.25">
      <c r="A1115" t="s">
        <v>1500</v>
      </c>
      <c r="B1115">
        <v>49283</v>
      </c>
      <c r="C1115" t="s">
        <v>167</v>
      </c>
      <c r="D1115" s="167">
        <v>80829</v>
      </c>
      <c r="E1115" t="s">
        <v>175</v>
      </c>
      <c r="F1115" t="s">
        <v>169</v>
      </c>
      <c r="G1115" t="s">
        <v>183</v>
      </c>
      <c r="H1115" s="168">
        <v>39098</v>
      </c>
      <c r="I1115" t="s">
        <v>104</v>
      </c>
      <c r="J1115" s="169">
        <v>10.698630136986301</v>
      </c>
      <c r="K1115">
        <v>3</v>
      </c>
    </row>
    <row r="1116" spans="1:11" x14ac:dyDescent="0.25">
      <c r="A1116" t="s">
        <v>1501</v>
      </c>
      <c r="B1116">
        <v>60416</v>
      </c>
      <c r="C1116" t="s">
        <v>172</v>
      </c>
      <c r="D1116" s="167">
        <v>103506</v>
      </c>
      <c r="E1116" t="s">
        <v>175</v>
      </c>
      <c r="F1116" t="s">
        <v>169</v>
      </c>
      <c r="G1116" t="s">
        <v>586</v>
      </c>
      <c r="H1116" s="168">
        <v>38551</v>
      </c>
      <c r="I1116" t="s">
        <v>104</v>
      </c>
      <c r="J1116" s="169">
        <v>12.197260273972603</v>
      </c>
      <c r="K1116">
        <v>3</v>
      </c>
    </row>
    <row r="1117" spans="1:11" x14ac:dyDescent="0.25">
      <c r="A1117" t="s">
        <v>1502</v>
      </c>
      <c r="B1117">
        <v>28995</v>
      </c>
      <c r="C1117" t="s">
        <v>172</v>
      </c>
      <c r="D1117" s="167">
        <v>123902.96</v>
      </c>
      <c r="E1117" t="s">
        <v>175</v>
      </c>
      <c r="F1117" t="s">
        <v>169</v>
      </c>
      <c r="G1117" t="s">
        <v>291</v>
      </c>
      <c r="H1117" s="168">
        <v>31555</v>
      </c>
      <c r="I1117" t="s">
        <v>104</v>
      </c>
      <c r="J1117" s="169">
        <v>31.364383561643837</v>
      </c>
      <c r="K1117">
        <v>7</v>
      </c>
    </row>
    <row r="1118" spans="1:11" x14ac:dyDescent="0.25">
      <c r="A1118" t="s">
        <v>1503</v>
      </c>
      <c r="B1118">
        <v>90768</v>
      </c>
      <c r="C1118" t="s">
        <v>167</v>
      </c>
      <c r="D1118" s="167">
        <v>72967.98</v>
      </c>
      <c r="E1118" t="s">
        <v>175</v>
      </c>
      <c r="F1118" t="s">
        <v>169</v>
      </c>
      <c r="G1118" t="s">
        <v>211</v>
      </c>
      <c r="H1118" s="168">
        <v>39433</v>
      </c>
      <c r="I1118" t="s">
        <v>106</v>
      </c>
      <c r="J1118" s="169">
        <v>9.7808219178082183</v>
      </c>
      <c r="K1118">
        <v>2</v>
      </c>
    </row>
    <row r="1119" spans="1:11" x14ac:dyDescent="0.25">
      <c r="A1119" t="s">
        <v>1504</v>
      </c>
      <c r="B1119">
        <v>21359</v>
      </c>
      <c r="C1119" t="s">
        <v>172</v>
      </c>
      <c r="D1119" s="167">
        <v>77027.039999999994</v>
      </c>
      <c r="E1119" t="s">
        <v>268</v>
      </c>
      <c r="F1119" t="s">
        <v>169</v>
      </c>
      <c r="G1119" t="s">
        <v>397</v>
      </c>
      <c r="H1119" s="168">
        <v>42072</v>
      </c>
      <c r="I1119" t="s">
        <v>103</v>
      </c>
      <c r="J1119" s="169">
        <v>2.5506849315068494</v>
      </c>
      <c r="K1119">
        <v>1</v>
      </c>
    </row>
    <row r="1120" spans="1:11" x14ac:dyDescent="0.25">
      <c r="A1120" t="s">
        <v>1505</v>
      </c>
      <c r="B1120">
        <v>96693</v>
      </c>
      <c r="C1120" t="s">
        <v>167</v>
      </c>
      <c r="D1120" s="167">
        <v>86708.62</v>
      </c>
      <c r="E1120" t="s">
        <v>325</v>
      </c>
      <c r="F1120" t="s">
        <v>169</v>
      </c>
      <c r="G1120" t="s">
        <v>1506</v>
      </c>
      <c r="H1120" s="168">
        <v>36227</v>
      </c>
      <c r="I1120" t="s">
        <v>106</v>
      </c>
      <c r="J1120" s="169">
        <v>18.564383561643837</v>
      </c>
      <c r="K1120">
        <v>4</v>
      </c>
    </row>
    <row r="1121" spans="1:11" x14ac:dyDescent="0.25">
      <c r="A1121" t="s">
        <v>1507</v>
      </c>
      <c r="B1121">
        <v>37245</v>
      </c>
      <c r="C1121" t="s">
        <v>172</v>
      </c>
      <c r="D1121" s="167">
        <v>58422</v>
      </c>
      <c r="E1121" t="s">
        <v>191</v>
      </c>
      <c r="F1121" t="s">
        <v>169</v>
      </c>
      <c r="G1121" t="s">
        <v>354</v>
      </c>
      <c r="H1121" s="168">
        <v>40085</v>
      </c>
      <c r="I1121" t="s">
        <v>106</v>
      </c>
      <c r="J1121" s="169">
        <v>7.9945205479452053</v>
      </c>
      <c r="K1121">
        <v>2</v>
      </c>
    </row>
    <row r="1122" spans="1:11" x14ac:dyDescent="0.25">
      <c r="A1122" t="s">
        <v>1508</v>
      </c>
      <c r="B1122">
        <v>42771</v>
      </c>
      <c r="C1122" t="s">
        <v>172</v>
      </c>
      <c r="D1122" s="167">
        <v>83516</v>
      </c>
      <c r="E1122" t="s">
        <v>185</v>
      </c>
      <c r="F1122" t="s">
        <v>169</v>
      </c>
      <c r="G1122" t="s">
        <v>416</v>
      </c>
      <c r="H1122" s="168">
        <v>38999</v>
      </c>
      <c r="I1122" t="s">
        <v>107</v>
      </c>
      <c r="J1122" s="169">
        <v>10.96986301369863</v>
      </c>
      <c r="K1122">
        <v>3</v>
      </c>
    </row>
    <row r="1123" spans="1:11" x14ac:dyDescent="0.25">
      <c r="A1123" t="s">
        <v>1509</v>
      </c>
      <c r="B1123">
        <v>92348</v>
      </c>
      <c r="C1123" t="s">
        <v>172</v>
      </c>
      <c r="D1123" s="167">
        <v>39351.089999999997</v>
      </c>
      <c r="E1123" t="s">
        <v>199</v>
      </c>
      <c r="F1123" t="s">
        <v>169</v>
      </c>
      <c r="G1123" t="s">
        <v>295</v>
      </c>
      <c r="H1123" s="168">
        <v>41932</v>
      </c>
      <c r="I1123" t="s">
        <v>105</v>
      </c>
      <c r="J1123" s="169">
        <v>2.9342465753424656</v>
      </c>
      <c r="K1123">
        <v>1</v>
      </c>
    </row>
    <row r="1124" spans="1:11" x14ac:dyDescent="0.25">
      <c r="A1124" t="s">
        <v>1510</v>
      </c>
      <c r="B1124">
        <v>33153</v>
      </c>
      <c r="C1124" t="s">
        <v>172</v>
      </c>
      <c r="D1124" s="167">
        <v>97392.47</v>
      </c>
      <c r="E1124" t="s">
        <v>168</v>
      </c>
      <c r="F1124" t="s">
        <v>169</v>
      </c>
      <c r="G1124" t="s">
        <v>173</v>
      </c>
      <c r="H1124" s="168">
        <v>33791</v>
      </c>
      <c r="I1124" t="s">
        <v>106</v>
      </c>
      <c r="J1124" s="169">
        <v>25.238356164383561</v>
      </c>
      <c r="K1124">
        <v>6</v>
      </c>
    </row>
    <row r="1125" spans="1:11" x14ac:dyDescent="0.25">
      <c r="A1125" t="s">
        <v>1511</v>
      </c>
      <c r="B1125">
        <v>1821</v>
      </c>
      <c r="C1125" t="s">
        <v>167</v>
      </c>
      <c r="D1125" s="167">
        <v>35411.29</v>
      </c>
      <c r="E1125" t="s">
        <v>253</v>
      </c>
      <c r="F1125" t="s">
        <v>169</v>
      </c>
      <c r="G1125" t="s">
        <v>207</v>
      </c>
      <c r="H1125" s="168">
        <v>41036</v>
      </c>
      <c r="I1125" t="s">
        <v>104</v>
      </c>
      <c r="J1125" s="169">
        <v>5.3890410958904109</v>
      </c>
      <c r="K1125">
        <v>2</v>
      </c>
    </row>
    <row r="1126" spans="1:11" x14ac:dyDescent="0.25">
      <c r="A1126" t="s">
        <v>1512</v>
      </c>
      <c r="B1126">
        <v>93266</v>
      </c>
      <c r="C1126" t="s">
        <v>172</v>
      </c>
      <c r="D1126" s="167">
        <v>87148</v>
      </c>
      <c r="E1126" t="s">
        <v>175</v>
      </c>
      <c r="F1126" t="s">
        <v>169</v>
      </c>
      <c r="G1126" t="s">
        <v>586</v>
      </c>
      <c r="H1126" s="168">
        <v>38370</v>
      </c>
      <c r="I1126" t="s">
        <v>103</v>
      </c>
      <c r="J1126" s="169">
        <v>12.693150684931506</v>
      </c>
      <c r="K1126">
        <v>3</v>
      </c>
    </row>
    <row r="1127" spans="1:11" x14ac:dyDescent="0.25">
      <c r="A1127" t="s">
        <v>1513</v>
      </c>
      <c r="B1127">
        <v>88953</v>
      </c>
      <c r="C1127" t="s">
        <v>167</v>
      </c>
      <c r="D1127" s="167">
        <v>83033.41</v>
      </c>
      <c r="E1127" t="s">
        <v>180</v>
      </c>
      <c r="F1127" t="s">
        <v>169</v>
      </c>
      <c r="G1127" t="s">
        <v>261</v>
      </c>
      <c r="H1127" s="168">
        <v>41568</v>
      </c>
      <c r="I1127" t="s">
        <v>103</v>
      </c>
      <c r="J1127" s="169">
        <v>3.9315068493150687</v>
      </c>
      <c r="K1127">
        <v>1</v>
      </c>
    </row>
    <row r="1128" spans="1:11" x14ac:dyDescent="0.25">
      <c r="A1128" t="s">
        <v>1514</v>
      </c>
      <c r="B1128">
        <v>97514</v>
      </c>
      <c r="C1128" t="s">
        <v>167</v>
      </c>
      <c r="D1128" s="167">
        <v>86910.51</v>
      </c>
      <c r="E1128" t="s">
        <v>188</v>
      </c>
      <c r="F1128" t="s">
        <v>169</v>
      </c>
      <c r="G1128" t="s">
        <v>284</v>
      </c>
      <c r="H1128" s="168">
        <v>39664</v>
      </c>
      <c r="I1128" t="s">
        <v>104</v>
      </c>
      <c r="J1128" s="169">
        <v>9.1479452054794521</v>
      </c>
      <c r="K1128">
        <v>2</v>
      </c>
    </row>
    <row r="1129" spans="1:11" x14ac:dyDescent="0.25">
      <c r="A1129" t="s">
        <v>1515</v>
      </c>
      <c r="B1129">
        <v>62710</v>
      </c>
      <c r="C1129" t="s">
        <v>172</v>
      </c>
      <c r="D1129" s="167">
        <v>85425</v>
      </c>
      <c r="E1129" t="s">
        <v>168</v>
      </c>
      <c r="F1129" t="s">
        <v>169</v>
      </c>
      <c r="G1129" t="s">
        <v>1516</v>
      </c>
      <c r="H1129" s="168">
        <v>42521</v>
      </c>
      <c r="I1129" t="s">
        <v>103</v>
      </c>
      <c r="J1129" s="169">
        <v>1.3205479452054794</v>
      </c>
      <c r="K1129">
        <v>1</v>
      </c>
    </row>
    <row r="1130" spans="1:11" x14ac:dyDescent="0.25">
      <c r="A1130" t="s">
        <v>1517</v>
      </c>
      <c r="B1130">
        <v>85332</v>
      </c>
      <c r="C1130" t="s">
        <v>172</v>
      </c>
      <c r="D1130" s="167">
        <v>42053.42</v>
      </c>
      <c r="E1130" t="s">
        <v>199</v>
      </c>
      <c r="F1130" t="s">
        <v>169</v>
      </c>
      <c r="G1130" t="s">
        <v>220</v>
      </c>
      <c r="H1130" s="168">
        <v>41911</v>
      </c>
      <c r="I1130" t="s">
        <v>108</v>
      </c>
      <c r="J1130" s="169">
        <v>2.9917808219178084</v>
      </c>
      <c r="K1130">
        <v>1</v>
      </c>
    </row>
    <row r="1131" spans="1:11" x14ac:dyDescent="0.25">
      <c r="A1131" t="s">
        <v>1518</v>
      </c>
      <c r="B1131">
        <v>63180</v>
      </c>
      <c r="C1131" t="s">
        <v>167</v>
      </c>
      <c r="D1131" s="167">
        <v>102664</v>
      </c>
      <c r="E1131" t="s">
        <v>168</v>
      </c>
      <c r="F1131" t="s">
        <v>169</v>
      </c>
      <c r="G1131" t="s">
        <v>397</v>
      </c>
      <c r="H1131" s="168">
        <v>28968</v>
      </c>
      <c r="I1131" t="s">
        <v>105</v>
      </c>
      <c r="J1131" s="169">
        <v>38.452054794520549</v>
      </c>
      <c r="K1131">
        <v>8</v>
      </c>
    </row>
    <row r="1132" spans="1:11" x14ac:dyDescent="0.25">
      <c r="A1132" t="s">
        <v>1519</v>
      </c>
      <c r="B1132">
        <v>8475</v>
      </c>
      <c r="C1132" t="s">
        <v>172</v>
      </c>
      <c r="D1132" s="167">
        <v>53788</v>
      </c>
      <c r="E1132" t="s">
        <v>175</v>
      </c>
      <c r="F1132" t="s">
        <v>169</v>
      </c>
      <c r="G1132" t="s">
        <v>183</v>
      </c>
      <c r="H1132" s="168">
        <v>41918</v>
      </c>
      <c r="I1132" t="s">
        <v>107</v>
      </c>
      <c r="J1132" s="169">
        <v>2.9726027397260273</v>
      </c>
      <c r="K1132">
        <v>1</v>
      </c>
    </row>
    <row r="1133" spans="1:11" x14ac:dyDescent="0.25">
      <c r="A1133" t="s">
        <v>1520</v>
      </c>
      <c r="B1133">
        <v>27279</v>
      </c>
      <c r="C1133" t="s">
        <v>167</v>
      </c>
      <c r="D1133" s="167">
        <v>97912</v>
      </c>
      <c r="E1133" t="s">
        <v>185</v>
      </c>
      <c r="F1133" t="s">
        <v>169</v>
      </c>
      <c r="G1133" t="s">
        <v>284</v>
      </c>
      <c r="H1133" s="168">
        <v>38460</v>
      </c>
      <c r="I1133" t="s">
        <v>103</v>
      </c>
      <c r="J1133" s="169">
        <v>12.446575342465753</v>
      </c>
      <c r="K1133">
        <v>3</v>
      </c>
    </row>
    <row r="1134" spans="1:11" x14ac:dyDescent="0.25">
      <c r="A1134" t="s">
        <v>1521</v>
      </c>
      <c r="B1134">
        <v>27488</v>
      </c>
      <c r="C1134" t="s">
        <v>167</v>
      </c>
      <c r="D1134" s="167">
        <v>73801</v>
      </c>
      <c r="E1134" t="s">
        <v>199</v>
      </c>
      <c r="F1134" t="s">
        <v>169</v>
      </c>
      <c r="G1134" t="s">
        <v>1522</v>
      </c>
      <c r="H1134" s="168">
        <v>35884</v>
      </c>
      <c r="I1134" t="s">
        <v>107</v>
      </c>
      <c r="J1134" s="169">
        <v>19.504109589041096</v>
      </c>
      <c r="K1134">
        <v>4</v>
      </c>
    </row>
    <row r="1135" spans="1:11" x14ac:dyDescent="0.25">
      <c r="A1135" t="s">
        <v>1523</v>
      </c>
      <c r="B1135">
        <v>35256</v>
      </c>
      <c r="C1135" t="s">
        <v>172</v>
      </c>
      <c r="D1135" s="167">
        <v>68054</v>
      </c>
      <c r="E1135" t="s">
        <v>175</v>
      </c>
      <c r="F1135" t="s">
        <v>169</v>
      </c>
      <c r="G1135" t="s">
        <v>183</v>
      </c>
      <c r="H1135" s="168">
        <v>39461</v>
      </c>
      <c r="I1135" t="s">
        <v>106</v>
      </c>
      <c r="J1135" s="169">
        <v>9.7041095890410958</v>
      </c>
      <c r="K1135">
        <v>2</v>
      </c>
    </row>
    <row r="1136" spans="1:11" x14ac:dyDescent="0.25">
      <c r="A1136" t="s">
        <v>1524</v>
      </c>
      <c r="B1136">
        <v>53301</v>
      </c>
      <c r="C1136" t="s">
        <v>172</v>
      </c>
      <c r="D1136" s="167">
        <v>58455</v>
      </c>
      <c r="E1136" t="s">
        <v>175</v>
      </c>
      <c r="F1136" t="s">
        <v>169</v>
      </c>
      <c r="G1136" t="s">
        <v>183</v>
      </c>
      <c r="H1136" s="168">
        <v>41302</v>
      </c>
      <c r="I1136" t="s">
        <v>103</v>
      </c>
      <c r="J1136" s="169">
        <v>4.6602739726027398</v>
      </c>
      <c r="K1136">
        <v>1</v>
      </c>
    </row>
    <row r="1137" spans="1:11" x14ac:dyDescent="0.25">
      <c r="A1137" t="s">
        <v>1525</v>
      </c>
      <c r="B1137">
        <v>39003</v>
      </c>
      <c r="C1137" t="s">
        <v>172</v>
      </c>
      <c r="D1137" s="167">
        <v>69744</v>
      </c>
      <c r="E1137" t="s">
        <v>168</v>
      </c>
      <c r="F1137" t="s">
        <v>169</v>
      </c>
      <c r="G1137" t="s">
        <v>265</v>
      </c>
      <c r="H1137" s="168">
        <v>38026</v>
      </c>
      <c r="I1137" t="s">
        <v>103</v>
      </c>
      <c r="J1137" s="169">
        <v>13.635616438356164</v>
      </c>
      <c r="K1137">
        <v>3</v>
      </c>
    </row>
    <row r="1138" spans="1:11" x14ac:dyDescent="0.25">
      <c r="A1138" t="s">
        <v>1526</v>
      </c>
      <c r="B1138">
        <v>96679</v>
      </c>
      <c r="C1138" t="s">
        <v>167</v>
      </c>
      <c r="D1138" s="167">
        <v>87773.59</v>
      </c>
      <c r="E1138" t="s">
        <v>175</v>
      </c>
      <c r="F1138" t="s">
        <v>169</v>
      </c>
      <c r="G1138" t="s">
        <v>211</v>
      </c>
      <c r="H1138" s="168">
        <v>38516</v>
      </c>
      <c r="I1138" t="s">
        <v>103</v>
      </c>
      <c r="J1138" s="169">
        <v>12.293150684931506</v>
      </c>
      <c r="K1138">
        <v>3</v>
      </c>
    </row>
    <row r="1139" spans="1:11" x14ac:dyDescent="0.25">
      <c r="A1139" t="s">
        <v>1527</v>
      </c>
      <c r="B1139">
        <v>35286</v>
      </c>
      <c r="C1139" t="s">
        <v>172</v>
      </c>
      <c r="D1139" s="167">
        <v>90904</v>
      </c>
      <c r="E1139" t="s">
        <v>185</v>
      </c>
      <c r="F1139" t="s">
        <v>169</v>
      </c>
      <c r="G1139" t="s">
        <v>416</v>
      </c>
      <c r="H1139" s="168">
        <v>37298</v>
      </c>
      <c r="I1139" t="s">
        <v>106</v>
      </c>
      <c r="J1139" s="169">
        <v>15.63013698630137</v>
      </c>
      <c r="K1139">
        <v>4</v>
      </c>
    </row>
    <row r="1140" spans="1:11" x14ac:dyDescent="0.25">
      <c r="A1140" t="s">
        <v>1528</v>
      </c>
      <c r="B1140">
        <v>76013</v>
      </c>
      <c r="C1140" t="s">
        <v>172</v>
      </c>
      <c r="D1140" s="167">
        <v>107128.71</v>
      </c>
      <c r="E1140" t="s">
        <v>175</v>
      </c>
      <c r="F1140" t="s">
        <v>169</v>
      </c>
      <c r="G1140" t="s">
        <v>586</v>
      </c>
      <c r="H1140" s="168">
        <v>33049</v>
      </c>
      <c r="I1140" t="s">
        <v>103</v>
      </c>
      <c r="J1140" s="169">
        <v>27.271232876712329</v>
      </c>
      <c r="K1140">
        <v>6</v>
      </c>
    </row>
    <row r="1141" spans="1:11" x14ac:dyDescent="0.25">
      <c r="A1141" t="s">
        <v>1529</v>
      </c>
      <c r="B1141">
        <v>21971</v>
      </c>
      <c r="C1141" t="s">
        <v>172</v>
      </c>
      <c r="D1141" s="167">
        <v>69691.73</v>
      </c>
      <c r="E1141" t="s">
        <v>168</v>
      </c>
      <c r="F1141" t="s">
        <v>169</v>
      </c>
      <c r="G1141" t="s">
        <v>237</v>
      </c>
      <c r="H1141" s="168">
        <v>42338</v>
      </c>
      <c r="I1141" t="s">
        <v>106</v>
      </c>
      <c r="J1141" s="169">
        <v>1.821917808219178</v>
      </c>
      <c r="K1141">
        <v>1</v>
      </c>
    </row>
    <row r="1142" spans="1:11" x14ac:dyDescent="0.25">
      <c r="A1142" t="s">
        <v>1530</v>
      </c>
      <c r="B1142">
        <v>31174</v>
      </c>
      <c r="C1142" t="s">
        <v>172</v>
      </c>
      <c r="D1142" s="167">
        <v>106456</v>
      </c>
      <c r="E1142" t="s">
        <v>185</v>
      </c>
      <c r="F1142" t="s">
        <v>169</v>
      </c>
      <c r="G1142" t="s">
        <v>495</v>
      </c>
      <c r="H1142" s="168">
        <v>35751</v>
      </c>
      <c r="I1142" t="s">
        <v>105</v>
      </c>
      <c r="J1142" s="169">
        <v>19.86849315068493</v>
      </c>
      <c r="K1142">
        <v>4</v>
      </c>
    </row>
    <row r="1143" spans="1:11" x14ac:dyDescent="0.25">
      <c r="A1143" t="s">
        <v>1531</v>
      </c>
      <c r="B1143">
        <v>23756</v>
      </c>
      <c r="C1143" t="s">
        <v>167</v>
      </c>
      <c r="D1143" s="167">
        <v>51969</v>
      </c>
      <c r="E1143" t="s">
        <v>175</v>
      </c>
      <c r="F1143" t="s">
        <v>169</v>
      </c>
      <c r="G1143" t="s">
        <v>183</v>
      </c>
      <c r="H1143" s="168">
        <v>42156</v>
      </c>
      <c r="I1143" t="s">
        <v>106</v>
      </c>
      <c r="J1143" s="169">
        <v>2.3205479452054796</v>
      </c>
      <c r="K1143">
        <v>1</v>
      </c>
    </row>
    <row r="1144" spans="1:11" x14ac:dyDescent="0.25">
      <c r="A1144" t="s">
        <v>1532</v>
      </c>
      <c r="B1144">
        <v>31276</v>
      </c>
      <c r="C1144" t="s">
        <v>172</v>
      </c>
      <c r="D1144" s="167">
        <v>83497.98</v>
      </c>
      <c r="E1144" t="s">
        <v>168</v>
      </c>
      <c r="F1144" t="s">
        <v>169</v>
      </c>
      <c r="G1144" t="s">
        <v>1533</v>
      </c>
      <c r="H1144" s="168">
        <v>32041</v>
      </c>
      <c r="I1144" t="s">
        <v>105</v>
      </c>
      <c r="J1144" s="169">
        <v>30.032876712328768</v>
      </c>
      <c r="K1144">
        <v>7</v>
      </c>
    </row>
    <row r="1145" spans="1:11" x14ac:dyDescent="0.25">
      <c r="A1145" t="s">
        <v>1534</v>
      </c>
      <c r="B1145">
        <v>74710</v>
      </c>
      <c r="C1145" t="s">
        <v>172</v>
      </c>
      <c r="D1145" s="167">
        <v>45049.120000000003</v>
      </c>
      <c r="E1145" t="s">
        <v>199</v>
      </c>
      <c r="F1145" t="s">
        <v>169</v>
      </c>
      <c r="G1145" t="s">
        <v>205</v>
      </c>
      <c r="H1145" s="168">
        <v>41281</v>
      </c>
      <c r="I1145" t="s">
        <v>104</v>
      </c>
      <c r="J1145" s="169">
        <v>4.7178082191780826</v>
      </c>
      <c r="K1145">
        <v>1</v>
      </c>
    </row>
    <row r="1146" spans="1:11" x14ac:dyDescent="0.25">
      <c r="A1146" t="s">
        <v>1535</v>
      </c>
      <c r="B1146">
        <v>4042</v>
      </c>
      <c r="C1146" t="s">
        <v>167</v>
      </c>
      <c r="D1146" s="167">
        <v>102664</v>
      </c>
      <c r="E1146" t="s">
        <v>213</v>
      </c>
      <c r="F1146" t="s">
        <v>169</v>
      </c>
      <c r="G1146" t="s">
        <v>397</v>
      </c>
      <c r="H1146" s="168">
        <v>31433</v>
      </c>
      <c r="I1146" t="s">
        <v>104</v>
      </c>
      <c r="J1146" s="169">
        <v>31.698630136986303</v>
      </c>
      <c r="K1146">
        <v>7</v>
      </c>
    </row>
    <row r="1147" spans="1:11" x14ac:dyDescent="0.25">
      <c r="A1147" t="s">
        <v>1536</v>
      </c>
      <c r="B1147">
        <v>42580</v>
      </c>
      <c r="C1147" t="s">
        <v>172</v>
      </c>
      <c r="D1147" s="167">
        <v>28772.07</v>
      </c>
      <c r="E1147" t="s">
        <v>233</v>
      </c>
      <c r="F1147" t="s">
        <v>202</v>
      </c>
      <c r="G1147" t="s">
        <v>234</v>
      </c>
      <c r="H1147" s="168">
        <v>42102</v>
      </c>
      <c r="I1147" t="s">
        <v>105</v>
      </c>
      <c r="J1147" s="169">
        <v>2.4684931506849317</v>
      </c>
      <c r="K1147">
        <v>1</v>
      </c>
    </row>
    <row r="1148" spans="1:11" x14ac:dyDescent="0.25">
      <c r="A1148" t="s">
        <v>1537</v>
      </c>
      <c r="B1148">
        <v>33576</v>
      </c>
      <c r="C1148" t="s">
        <v>167</v>
      </c>
      <c r="D1148" s="167">
        <v>39750.300000000003</v>
      </c>
      <c r="E1148" t="s">
        <v>216</v>
      </c>
      <c r="F1148" t="s">
        <v>202</v>
      </c>
      <c r="G1148" t="s">
        <v>422</v>
      </c>
      <c r="H1148" s="168">
        <v>35072</v>
      </c>
      <c r="I1148" t="s">
        <v>104</v>
      </c>
      <c r="J1148" s="169">
        <v>21.728767123287671</v>
      </c>
      <c r="K1148">
        <v>5</v>
      </c>
    </row>
    <row r="1149" spans="1:11" x14ac:dyDescent="0.25">
      <c r="A1149" t="s">
        <v>1538</v>
      </c>
      <c r="B1149">
        <v>83515</v>
      </c>
      <c r="C1149" t="s">
        <v>172</v>
      </c>
      <c r="D1149" s="167">
        <v>65752</v>
      </c>
      <c r="E1149" t="s">
        <v>175</v>
      </c>
      <c r="F1149" t="s">
        <v>169</v>
      </c>
      <c r="G1149" t="s">
        <v>183</v>
      </c>
      <c r="H1149" s="168">
        <v>40742</v>
      </c>
      <c r="I1149" t="s">
        <v>106</v>
      </c>
      <c r="J1149" s="169">
        <v>6.1945205479452055</v>
      </c>
      <c r="K1149">
        <v>2</v>
      </c>
    </row>
    <row r="1150" spans="1:11" x14ac:dyDescent="0.25">
      <c r="A1150" t="s">
        <v>1539</v>
      </c>
      <c r="B1150">
        <v>79376</v>
      </c>
      <c r="C1150" t="s">
        <v>172</v>
      </c>
      <c r="D1150" s="167">
        <v>29779.09</v>
      </c>
      <c r="E1150" t="s">
        <v>233</v>
      </c>
      <c r="F1150" t="s">
        <v>202</v>
      </c>
      <c r="G1150" t="s">
        <v>234</v>
      </c>
      <c r="H1150" s="168">
        <v>41848</v>
      </c>
      <c r="I1150" t="s">
        <v>106</v>
      </c>
      <c r="J1150" s="169">
        <v>3.1643835616438358</v>
      </c>
      <c r="K1150">
        <v>1</v>
      </c>
    </row>
    <row r="1151" spans="1:11" x14ac:dyDescent="0.25">
      <c r="A1151" t="s">
        <v>1540</v>
      </c>
      <c r="B1151">
        <v>71888</v>
      </c>
      <c r="C1151" t="s">
        <v>172</v>
      </c>
      <c r="D1151" s="167">
        <v>60501</v>
      </c>
      <c r="E1151" t="s">
        <v>175</v>
      </c>
      <c r="F1151" t="s">
        <v>169</v>
      </c>
      <c r="G1151" t="s">
        <v>183</v>
      </c>
      <c r="H1151" s="168">
        <v>41106</v>
      </c>
      <c r="I1151" t="s">
        <v>107</v>
      </c>
      <c r="J1151" s="169">
        <v>5.1972602739726028</v>
      </c>
      <c r="K1151">
        <v>2</v>
      </c>
    </row>
    <row r="1152" spans="1:11" x14ac:dyDescent="0.25">
      <c r="A1152" t="s">
        <v>1541</v>
      </c>
      <c r="B1152">
        <v>51257</v>
      </c>
      <c r="C1152" t="s">
        <v>172</v>
      </c>
      <c r="D1152" s="167">
        <v>77434</v>
      </c>
      <c r="E1152" t="s">
        <v>185</v>
      </c>
      <c r="F1152" t="s">
        <v>169</v>
      </c>
      <c r="G1152" t="s">
        <v>416</v>
      </c>
      <c r="H1152" s="168">
        <v>38488</v>
      </c>
      <c r="I1152" t="s">
        <v>107</v>
      </c>
      <c r="J1152" s="169">
        <v>12.36986301369863</v>
      </c>
      <c r="K1152">
        <v>3</v>
      </c>
    </row>
    <row r="1153" spans="1:11" x14ac:dyDescent="0.25">
      <c r="A1153" t="s">
        <v>1542</v>
      </c>
      <c r="B1153">
        <v>69608</v>
      </c>
      <c r="C1153" t="s">
        <v>167</v>
      </c>
      <c r="D1153" s="167">
        <v>42367.37</v>
      </c>
      <c r="E1153" t="s">
        <v>180</v>
      </c>
      <c r="F1153" t="s">
        <v>169</v>
      </c>
      <c r="G1153" t="s">
        <v>386</v>
      </c>
      <c r="H1153" s="168">
        <v>42142</v>
      </c>
      <c r="I1153" t="s">
        <v>103</v>
      </c>
      <c r="J1153" s="169">
        <v>2.3589041095890413</v>
      </c>
      <c r="K1153">
        <v>1</v>
      </c>
    </row>
    <row r="1154" spans="1:11" x14ac:dyDescent="0.25">
      <c r="A1154" t="s">
        <v>1543</v>
      </c>
      <c r="B1154">
        <v>92017</v>
      </c>
      <c r="C1154" t="s">
        <v>172</v>
      </c>
      <c r="D1154" s="167">
        <v>93396</v>
      </c>
      <c r="E1154" t="s">
        <v>308</v>
      </c>
      <c r="F1154" t="s">
        <v>169</v>
      </c>
      <c r="G1154" t="s">
        <v>428</v>
      </c>
      <c r="H1154" s="168">
        <v>35639</v>
      </c>
      <c r="I1154" t="s">
        <v>104</v>
      </c>
      <c r="J1154" s="169">
        <v>20.175342465753424</v>
      </c>
      <c r="K1154">
        <v>5</v>
      </c>
    </row>
    <row r="1155" spans="1:11" x14ac:dyDescent="0.25">
      <c r="A1155" t="s">
        <v>1544</v>
      </c>
      <c r="B1155">
        <v>67819</v>
      </c>
      <c r="C1155" t="s">
        <v>172</v>
      </c>
      <c r="D1155" s="167">
        <v>73801</v>
      </c>
      <c r="E1155" t="s">
        <v>196</v>
      </c>
      <c r="F1155" t="s">
        <v>169</v>
      </c>
      <c r="G1155" t="s">
        <v>228</v>
      </c>
      <c r="H1155" s="168">
        <v>37914</v>
      </c>
      <c r="I1155" t="s">
        <v>103</v>
      </c>
      <c r="J1155" s="169">
        <v>13.942465753424658</v>
      </c>
      <c r="K1155">
        <v>3</v>
      </c>
    </row>
    <row r="1156" spans="1:11" x14ac:dyDescent="0.25">
      <c r="A1156" t="s">
        <v>1545</v>
      </c>
      <c r="B1156">
        <v>8114</v>
      </c>
      <c r="C1156" t="s">
        <v>172</v>
      </c>
      <c r="D1156" s="167">
        <v>87523.22</v>
      </c>
      <c r="E1156" t="s">
        <v>188</v>
      </c>
      <c r="F1156" t="s">
        <v>169</v>
      </c>
      <c r="G1156" t="s">
        <v>226</v>
      </c>
      <c r="H1156" s="168">
        <v>29487</v>
      </c>
      <c r="I1156" t="s">
        <v>104</v>
      </c>
      <c r="J1156" s="169">
        <v>37.030136986301372</v>
      </c>
      <c r="K1156">
        <v>8</v>
      </c>
    </row>
    <row r="1157" spans="1:11" x14ac:dyDescent="0.25">
      <c r="A1157" t="s">
        <v>1546</v>
      </c>
      <c r="B1157">
        <v>71739</v>
      </c>
      <c r="C1157" t="s">
        <v>172</v>
      </c>
      <c r="D1157" s="167">
        <v>29779.06</v>
      </c>
      <c r="E1157" t="s">
        <v>233</v>
      </c>
      <c r="F1157" t="s">
        <v>202</v>
      </c>
      <c r="G1157" t="s">
        <v>234</v>
      </c>
      <c r="H1157" s="168">
        <v>41220</v>
      </c>
      <c r="I1157" t="s">
        <v>103</v>
      </c>
      <c r="J1157" s="169">
        <v>4.8849315068493153</v>
      </c>
      <c r="K1157">
        <v>1</v>
      </c>
    </row>
    <row r="1158" spans="1:11" x14ac:dyDescent="0.25">
      <c r="A1158" t="s">
        <v>1547</v>
      </c>
      <c r="B1158">
        <v>64740</v>
      </c>
      <c r="C1158" t="s">
        <v>172</v>
      </c>
      <c r="D1158" s="167">
        <v>50863.92</v>
      </c>
      <c r="E1158" t="s">
        <v>196</v>
      </c>
      <c r="F1158" t="s">
        <v>169</v>
      </c>
      <c r="G1158" t="s">
        <v>1548</v>
      </c>
      <c r="H1158" s="168">
        <v>39272</v>
      </c>
      <c r="I1158" t="s">
        <v>104</v>
      </c>
      <c r="J1158" s="169">
        <v>10.221917808219178</v>
      </c>
      <c r="K1158">
        <v>3</v>
      </c>
    </row>
    <row r="1159" spans="1:11" x14ac:dyDescent="0.25">
      <c r="A1159" t="s">
        <v>1549</v>
      </c>
      <c r="B1159">
        <v>6069</v>
      </c>
      <c r="C1159" t="s">
        <v>172</v>
      </c>
      <c r="D1159" s="167">
        <v>87523.22</v>
      </c>
      <c r="E1159" t="s">
        <v>188</v>
      </c>
      <c r="F1159" t="s">
        <v>169</v>
      </c>
      <c r="G1159" t="s">
        <v>226</v>
      </c>
      <c r="H1159" s="168">
        <v>34708</v>
      </c>
      <c r="I1159" t="s">
        <v>103</v>
      </c>
      <c r="J1159" s="169">
        <v>22.726027397260275</v>
      </c>
      <c r="K1159">
        <v>5</v>
      </c>
    </row>
    <row r="1160" spans="1:11" x14ac:dyDescent="0.25">
      <c r="A1160" t="s">
        <v>1550</v>
      </c>
      <c r="B1160">
        <v>44855</v>
      </c>
      <c r="C1160" t="s">
        <v>172</v>
      </c>
      <c r="D1160" s="167">
        <v>79663.289999999994</v>
      </c>
      <c r="E1160" t="s">
        <v>268</v>
      </c>
      <c r="F1160" t="s">
        <v>169</v>
      </c>
      <c r="G1160" t="s">
        <v>630</v>
      </c>
      <c r="H1160" s="168">
        <v>33875</v>
      </c>
      <c r="I1160" t="s">
        <v>104</v>
      </c>
      <c r="J1160" s="169">
        <v>25.008219178082193</v>
      </c>
      <c r="K1160">
        <v>6</v>
      </c>
    </row>
    <row r="1161" spans="1:11" x14ac:dyDescent="0.25">
      <c r="A1161" t="s">
        <v>1551</v>
      </c>
      <c r="B1161">
        <v>54286</v>
      </c>
      <c r="C1161" t="s">
        <v>167</v>
      </c>
      <c r="D1161" s="167">
        <v>99564.45</v>
      </c>
      <c r="E1161" t="s">
        <v>180</v>
      </c>
      <c r="F1161" t="s">
        <v>169</v>
      </c>
      <c r="G1161" t="s">
        <v>443</v>
      </c>
      <c r="H1161" s="168">
        <v>32825</v>
      </c>
      <c r="I1161" t="s">
        <v>105</v>
      </c>
      <c r="J1161" s="169">
        <v>27.884931506849316</v>
      </c>
      <c r="K1161">
        <v>6</v>
      </c>
    </row>
    <row r="1162" spans="1:11" x14ac:dyDescent="0.25">
      <c r="A1162" t="s">
        <v>1552</v>
      </c>
      <c r="B1162">
        <v>16184</v>
      </c>
      <c r="C1162" t="s">
        <v>172</v>
      </c>
      <c r="D1162" s="167">
        <v>43525.72</v>
      </c>
      <c r="E1162" t="s">
        <v>199</v>
      </c>
      <c r="F1162" t="s">
        <v>169</v>
      </c>
      <c r="G1162" t="s">
        <v>220</v>
      </c>
      <c r="H1162" s="168">
        <v>40588</v>
      </c>
      <c r="I1162" t="s">
        <v>108</v>
      </c>
      <c r="J1162" s="169">
        <v>6.6164383561643838</v>
      </c>
      <c r="K1162">
        <v>2</v>
      </c>
    </row>
    <row r="1163" spans="1:11" x14ac:dyDescent="0.25">
      <c r="A1163" t="s">
        <v>1553</v>
      </c>
      <c r="B1163">
        <v>20569</v>
      </c>
      <c r="C1163" t="s">
        <v>167</v>
      </c>
      <c r="D1163" s="167">
        <v>69787.05</v>
      </c>
      <c r="E1163" t="s">
        <v>188</v>
      </c>
      <c r="F1163" t="s">
        <v>169</v>
      </c>
      <c r="G1163" t="s">
        <v>406</v>
      </c>
      <c r="H1163" s="168">
        <v>39902</v>
      </c>
      <c r="I1163" t="s">
        <v>103</v>
      </c>
      <c r="J1163" s="169">
        <v>8.4958904109589035</v>
      </c>
      <c r="K1163">
        <v>2</v>
      </c>
    </row>
    <row r="1164" spans="1:11" x14ac:dyDescent="0.25">
      <c r="A1164" t="s">
        <v>1554</v>
      </c>
      <c r="B1164">
        <v>8262</v>
      </c>
      <c r="C1164" t="s">
        <v>172</v>
      </c>
      <c r="D1164" s="167">
        <v>39257.31</v>
      </c>
      <c r="E1164" t="s">
        <v>199</v>
      </c>
      <c r="F1164" t="s">
        <v>169</v>
      </c>
      <c r="G1164" t="s">
        <v>200</v>
      </c>
      <c r="H1164" s="168">
        <v>42422</v>
      </c>
      <c r="I1164" t="s">
        <v>107</v>
      </c>
      <c r="J1164" s="169">
        <v>1.5917808219178082</v>
      </c>
      <c r="K1164">
        <v>1</v>
      </c>
    </row>
    <row r="1165" spans="1:11" x14ac:dyDescent="0.25">
      <c r="A1165" t="s">
        <v>1555</v>
      </c>
      <c r="B1165">
        <v>34500</v>
      </c>
      <c r="C1165" t="s">
        <v>172</v>
      </c>
      <c r="D1165" s="167">
        <v>78096</v>
      </c>
      <c r="E1165" t="s">
        <v>175</v>
      </c>
      <c r="F1165" t="s">
        <v>169</v>
      </c>
      <c r="G1165" t="s">
        <v>183</v>
      </c>
      <c r="H1165" s="168">
        <v>38187</v>
      </c>
      <c r="I1165" t="s">
        <v>104</v>
      </c>
      <c r="J1165" s="169">
        <v>13.194520547945206</v>
      </c>
      <c r="K1165">
        <v>3</v>
      </c>
    </row>
    <row r="1166" spans="1:11" x14ac:dyDescent="0.25">
      <c r="A1166" t="s">
        <v>1556</v>
      </c>
      <c r="B1166">
        <v>55467</v>
      </c>
      <c r="C1166" t="s">
        <v>167</v>
      </c>
      <c r="D1166" s="167">
        <v>17269</v>
      </c>
      <c r="E1166" t="s">
        <v>325</v>
      </c>
      <c r="F1166" t="s">
        <v>202</v>
      </c>
      <c r="G1166" t="s">
        <v>224</v>
      </c>
      <c r="H1166" s="168">
        <v>41526</v>
      </c>
      <c r="I1166" t="s">
        <v>106</v>
      </c>
      <c r="J1166" s="169">
        <v>4.0465753424657533</v>
      </c>
      <c r="K1166">
        <v>1</v>
      </c>
    </row>
    <row r="1167" spans="1:11" x14ac:dyDescent="0.25">
      <c r="A1167" t="s">
        <v>1557</v>
      </c>
      <c r="B1167">
        <v>68197</v>
      </c>
      <c r="C1167" t="s">
        <v>172</v>
      </c>
      <c r="D1167" s="167">
        <v>46504.09</v>
      </c>
      <c r="E1167" t="s">
        <v>1258</v>
      </c>
      <c r="F1167" t="s">
        <v>169</v>
      </c>
      <c r="G1167" t="s">
        <v>418</v>
      </c>
      <c r="H1167" s="168">
        <v>42030</v>
      </c>
      <c r="I1167" t="s">
        <v>106</v>
      </c>
      <c r="J1167" s="169">
        <v>2.6657534246575341</v>
      </c>
      <c r="K1167">
        <v>1</v>
      </c>
    </row>
    <row r="1168" spans="1:11" x14ac:dyDescent="0.25">
      <c r="A1168" t="s">
        <v>1558</v>
      </c>
      <c r="B1168">
        <v>48921</v>
      </c>
      <c r="C1168" t="s">
        <v>167</v>
      </c>
      <c r="D1168" s="167">
        <v>65427.63</v>
      </c>
      <c r="E1168" t="s">
        <v>175</v>
      </c>
      <c r="F1168" t="s">
        <v>169</v>
      </c>
      <c r="G1168" t="s">
        <v>311</v>
      </c>
      <c r="H1168" s="168">
        <v>40197</v>
      </c>
      <c r="I1168" t="s">
        <v>103</v>
      </c>
      <c r="J1168" s="169">
        <v>7.6876712328767125</v>
      </c>
      <c r="K1168">
        <v>2</v>
      </c>
    </row>
    <row r="1169" spans="1:11" x14ac:dyDescent="0.25">
      <c r="A1169" t="s">
        <v>1559</v>
      </c>
      <c r="B1169">
        <v>36733</v>
      </c>
      <c r="C1169" t="s">
        <v>167</v>
      </c>
      <c r="D1169" s="167">
        <v>97912</v>
      </c>
      <c r="E1169" t="s">
        <v>191</v>
      </c>
      <c r="F1169" t="s">
        <v>169</v>
      </c>
      <c r="G1169" t="s">
        <v>610</v>
      </c>
      <c r="H1169" s="168">
        <v>36605</v>
      </c>
      <c r="I1169" t="s">
        <v>107</v>
      </c>
      <c r="J1169" s="169">
        <v>17.528767123287672</v>
      </c>
      <c r="K1169">
        <v>4</v>
      </c>
    </row>
    <row r="1170" spans="1:11" x14ac:dyDescent="0.25">
      <c r="A1170" t="s">
        <v>1560</v>
      </c>
      <c r="B1170">
        <v>6612</v>
      </c>
      <c r="C1170" t="s">
        <v>172</v>
      </c>
      <c r="D1170" s="167">
        <v>94277.96</v>
      </c>
      <c r="E1170" t="s">
        <v>168</v>
      </c>
      <c r="F1170" t="s">
        <v>169</v>
      </c>
      <c r="G1170" t="s">
        <v>524</v>
      </c>
      <c r="H1170" s="168">
        <v>34190</v>
      </c>
      <c r="I1170" t="s">
        <v>107</v>
      </c>
      <c r="J1170" s="169">
        <v>24.145205479452056</v>
      </c>
      <c r="K1170">
        <v>5</v>
      </c>
    </row>
    <row r="1171" spans="1:11" x14ac:dyDescent="0.25">
      <c r="A1171" t="s">
        <v>1561</v>
      </c>
      <c r="B1171">
        <v>89091</v>
      </c>
      <c r="C1171" t="s">
        <v>172</v>
      </c>
      <c r="D1171" s="167">
        <v>140049.75</v>
      </c>
      <c r="E1171" t="s">
        <v>185</v>
      </c>
      <c r="F1171" t="s">
        <v>169</v>
      </c>
      <c r="G1171" t="s">
        <v>774</v>
      </c>
      <c r="H1171" s="168">
        <v>32930</v>
      </c>
      <c r="I1171" t="s">
        <v>106</v>
      </c>
      <c r="J1171" s="169">
        <v>27.597260273972601</v>
      </c>
      <c r="K1171">
        <v>6</v>
      </c>
    </row>
    <row r="1172" spans="1:11" x14ac:dyDescent="0.25">
      <c r="A1172" t="s">
        <v>1562</v>
      </c>
      <c r="B1172">
        <v>26096</v>
      </c>
      <c r="C1172" t="s">
        <v>172</v>
      </c>
      <c r="D1172" s="167">
        <v>48145</v>
      </c>
      <c r="E1172" t="s">
        <v>168</v>
      </c>
      <c r="F1172" t="s">
        <v>169</v>
      </c>
      <c r="G1172" t="s">
        <v>265</v>
      </c>
      <c r="H1172" s="168">
        <v>42016</v>
      </c>
      <c r="I1172" t="s">
        <v>103</v>
      </c>
      <c r="J1172" s="169">
        <v>2.7041095890410958</v>
      </c>
      <c r="K1172">
        <v>1</v>
      </c>
    </row>
    <row r="1173" spans="1:11" x14ac:dyDescent="0.25">
      <c r="A1173" t="s">
        <v>1563</v>
      </c>
      <c r="B1173">
        <v>14989</v>
      </c>
      <c r="C1173" t="s">
        <v>172</v>
      </c>
      <c r="D1173" s="167">
        <v>77029</v>
      </c>
      <c r="E1173" t="s">
        <v>168</v>
      </c>
      <c r="F1173" t="s">
        <v>169</v>
      </c>
      <c r="G1173" t="s">
        <v>265</v>
      </c>
      <c r="H1173" s="168">
        <v>37823</v>
      </c>
      <c r="I1173" t="s">
        <v>104</v>
      </c>
      <c r="J1173" s="169">
        <v>14.191780821917808</v>
      </c>
      <c r="K1173">
        <v>3</v>
      </c>
    </row>
    <row r="1174" spans="1:11" x14ac:dyDescent="0.25">
      <c r="A1174" t="s">
        <v>1564</v>
      </c>
      <c r="B1174">
        <v>64211</v>
      </c>
      <c r="C1174" t="s">
        <v>172</v>
      </c>
      <c r="D1174" s="167">
        <v>107128.71</v>
      </c>
      <c r="E1174" t="s">
        <v>175</v>
      </c>
      <c r="F1174" t="s">
        <v>169</v>
      </c>
      <c r="G1174" t="s">
        <v>586</v>
      </c>
      <c r="H1174" s="168">
        <v>33791</v>
      </c>
      <c r="I1174" t="s">
        <v>103</v>
      </c>
      <c r="J1174" s="169">
        <v>25.238356164383561</v>
      </c>
      <c r="K1174">
        <v>6</v>
      </c>
    </row>
    <row r="1175" spans="1:11" x14ac:dyDescent="0.25">
      <c r="A1175" t="s">
        <v>1565</v>
      </c>
      <c r="B1175">
        <v>73315</v>
      </c>
      <c r="C1175" t="s">
        <v>172</v>
      </c>
      <c r="D1175" s="167">
        <v>45852</v>
      </c>
      <c r="E1175" t="s">
        <v>168</v>
      </c>
      <c r="F1175" t="s">
        <v>169</v>
      </c>
      <c r="G1175" t="s">
        <v>265</v>
      </c>
      <c r="H1175" s="168">
        <v>37729</v>
      </c>
      <c r="I1175" t="s">
        <v>104</v>
      </c>
      <c r="J1175" s="169">
        <v>14.449315068493151</v>
      </c>
      <c r="K1175">
        <v>3</v>
      </c>
    </row>
    <row r="1176" spans="1:11" x14ac:dyDescent="0.25">
      <c r="A1176" t="s">
        <v>1566</v>
      </c>
      <c r="B1176">
        <v>45991</v>
      </c>
      <c r="C1176" t="s">
        <v>167</v>
      </c>
      <c r="D1176" s="167">
        <v>41953.24</v>
      </c>
      <c r="E1176" t="s">
        <v>188</v>
      </c>
      <c r="F1176" t="s">
        <v>202</v>
      </c>
      <c r="G1176" t="s">
        <v>313</v>
      </c>
      <c r="H1176" s="168">
        <v>38936</v>
      </c>
      <c r="I1176" t="s">
        <v>104</v>
      </c>
      <c r="J1176" s="169">
        <v>11.142465753424657</v>
      </c>
      <c r="K1176">
        <v>3</v>
      </c>
    </row>
    <row r="1177" spans="1:11" x14ac:dyDescent="0.25">
      <c r="A1177" t="s">
        <v>1567</v>
      </c>
      <c r="B1177">
        <v>79429</v>
      </c>
      <c r="C1177" t="s">
        <v>167</v>
      </c>
      <c r="D1177" s="167">
        <v>72269.66</v>
      </c>
      <c r="E1177" t="s">
        <v>188</v>
      </c>
      <c r="F1177" t="s">
        <v>169</v>
      </c>
      <c r="G1177" t="s">
        <v>703</v>
      </c>
      <c r="H1177" s="168">
        <v>39118</v>
      </c>
      <c r="I1177" t="s">
        <v>106</v>
      </c>
      <c r="J1177" s="169">
        <v>10.643835616438356</v>
      </c>
      <c r="K1177">
        <v>3</v>
      </c>
    </row>
    <row r="1178" spans="1:11" x14ac:dyDescent="0.25">
      <c r="A1178" t="s">
        <v>1568</v>
      </c>
      <c r="B1178">
        <v>69102</v>
      </c>
      <c r="C1178" t="s">
        <v>172</v>
      </c>
      <c r="D1178" s="167">
        <v>43525.72</v>
      </c>
      <c r="E1178" t="s">
        <v>199</v>
      </c>
      <c r="F1178" t="s">
        <v>169</v>
      </c>
      <c r="G1178" t="s">
        <v>220</v>
      </c>
      <c r="H1178" s="168">
        <v>40966</v>
      </c>
      <c r="I1178" t="s">
        <v>106</v>
      </c>
      <c r="J1178" s="169">
        <v>5.580821917808219</v>
      </c>
      <c r="K1178">
        <v>2</v>
      </c>
    </row>
    <row r="1179" spans="1:11" x14ac:dyDescent="0.25">
      <c r="A1179" t="s">
        <v>1569</v>
      </c>
      <c r="B1179">
        <v>33999</v>
      </c>
      <c r="C1179" t="s">
        <v>172</v>
      </c>
      <c r="D1179" s="167">
        <v>60501</v>
      </c>
      <c r="E1179" t="s">
        <v>175</v>
      </c>
      <c r="F1179" t="s">
        <v>169</v>
      </c>
      <c r="G1179" t="s">
        <v>183</v>
      </c>
      <c r="H1179" s="168">
        <v>41106</v>
      </c>
      <c r="I1179" t="s">
        <v>107</v>
      </c>
      <c r="J1179" s="169">
        <v>5.1972602739726028</v>
      </c>
      <c r="K1179">
        <v>2</v>
      </c>
    </row>
    <row r="1180" spans="1:11" x14ac:dyDescent="0.25">
      <c r="A1180" t="s">
        <v>1570</v>
      </c>
      <c r="B1180">
        <v>69380</v>
      </c>
      <c r="C1180" t="s">
        <v>172</v>
      </c>
      <c r="D1180" s="167">
        <v>76015.03</v>
      </c>
      <c r="E1180" t="s">
        <v>233</v>
      </c>
      <c r="F1180" t="s">
        <v>169</v>
      </c>
      <c r="G1180" t="s">
        <v>672</v>
      </c>
      <c r="H1180" s="168">
        <v>32377</v>
      </c>
      <c r="I1180" t="s">
        <v>108</v>
      </c>
      <c r="J1180" s="169">
        <v>29.112328767123287</v>
      </c>
      <c r="K1180">
        <v>6</v>
      </c>
    </row>
    <row r="1181" spans="1:11" x14ac:dyDescent="0.25">
      <c r="A1181" t="s">
        <v>1571</v>
      </c>
      <c r="B1181">
        <v>41246</v>
      </c>
      <c r="C1181" t="s">
        <v>167</v>
      </c>
      <c r="D1181" s="167">
        <v>99870.24</v>
      </c>
      <c r="E1181" t="s">
        <v>188</v>
      </c>
      <c r="F1181" t="s">
        <v>169</v>
      </c>
      <c r="G1181" t="s">
        <v>244</v>
      </c>
      <c r="H1181" s="168">
        <v>32986</v>
      </c>
      <c r="I1181" t="s">
        <v>104</v>
      </c>
      <c r="J1181" s="169">
        <v>27.443835616438356</v>
      </c>
      <c r="K1181">
        <v>6</v>
      </c>
    </row>
    <row r="1182" spans="1:11" x14ac:dyDescent="0.25">
      <c r="A1182" t="s">
        <v>1572</v>
      </c>
      <c r="B1182">
        <v>69370</v>
      </c>
      <c r="C1182" t="s">
        <v>167</v>
      </c>
      <c r="D1182" s="167">
        <v>54797.84</v>
      </c>
      <c r="E1182" t="s">
        <v>1258</v>
      </c>
      <c r="F1182" t="s">
        <v>169</v>
      </c>
      <c r="G1182" t="s">
        <v>418</v>
      </c>
      <c r="H1182" s="168">
        <v>41610</v>
      </c>
      <c r="I1182" t="s">
        <v>103</v>
      </c>
      <c r="J1182" s="169">
        <v>3.8164383561643835</v>
      </c>
      <c r="K1182">
        <v>1</v>
      </c>
    </row>
    <row r="1183" spans="1:11" x14ac:dyDescent="0.25">
      <c r="A1183" t="s">
        <v>1573</v>
      </c>
      <c r="B1183">
        <v>40396</v>
      </c>
      <c r="C1183" t="s">
        <v>167</v>
      </c>
      <c r="D1183" s="167">
        <v>56843.28</v>
      </c>
      <c r="E1183" t="s">
        <v>199</v>
      </c>
      <c r="F1183" t="s">
        <v>169</v>
      </c>
      <c r="G1183" t="s">
        <v>170</v>
      </c>
      <c r="H1183" s="168">
        <v>38503</v>
      </c>
      <c r="I1183" t="s">
        <v>105</v>
      </c>
      <c r="J1183" s="169">
        <v>12.328767123287671</v>
      </c>
      <c r="K1183">
        <v>3</v>
      </c>
    </row>
    <row r="1184" spans="1:11" x14ac:dyDescent="0.25">
      <c r="A1184" t="s">
        <v>1574</v>
      </c>
      <c r="B1184">
        <v>97240</v>
      </c>
      <c r="C1184" t="s">
        <v>167</v>
      </c>
      <c r="D1184" s="167">
        <v>37838.730000000003</v>
      </c>
      <c r="E1184" t="s">
        <v>188</v>
      </c>
      <c r="F1184" t="s">
        <v>202</v>
      </c>
      <c r="G1184" t="s">
        <v>313</v>
      </c>
      <c r="H1184" s="168">
        <v>40392</v>
      </c>
      <c r="I1184" t="s">
        <v>104</v>
      </c>
      <c r="J1184" s="169">
        <v>7.1534246575342468</v>
      </c>
      <c r="K1184">
        <v>2</v>
      </c>
    </row>
    <row r="1185" spans="1:11" x14ac:dyDescent="0.25">
      <c r="A1185" t="s">
        <v>1575</v>
      </c>
      <c r="B1185">
        <v>84209</v>
      </c>
      <c r="C1185" t="s">
        <v>172</v>
      </c>
      <c r="D1185" s="167">
        <v>54022.26</v>
      </c>
      <c r="E1185" t="s">
        <v>233</v>
      </c>
      <c r="F1185" t="s">
        <v>202</v>
      </c>
      <c r="G1185" t="s">
        <v>234</v>
      </c>
      <c r="H1185" s="168">
        <v>33484</v>
      </c>
      <c r="I1185" t="s">
        <v>104</v>
      </c>
      <c r="J1185" s="169">
        <v>26.079452054794519</v>
      </c>
      <c r="K1185">
        <v>6</v>
      </c>
    </row>
    <row r="1186" spans="1:11" x14ac:dyDescent="0.25">
      <c r="A1186" t="s">
        <v>1576</v>
      </c>
      <c r="B1186">
        <v>94880</v>
      </c>
      <c r="C1186" t="s">
        <v>167</v>
      </c>
      <c r="D1186" s="167">
        <v>135392</v>
      </c>
      <c r="E1186" t="s">
        <v>188</v>
      </c>
      <c r="F1186" t="s">
        <v>169</v>
      </c>
      <c r="G1186" t="s">
        <v>275</v>
      </c>
      <c r="H1186" s="168">
        <v>30753</v>
      </c>
      <c r="I1186" t="s">
        <v>107</v>
      </c>
      <c r="J1186" s="169">
        <v>33.561643835616437</v>
      </c>
      <c r="K1186">
        <v>7</v>
      </c>
    </row>
    <row r="1187" spans="1:11" x14ac:dyDescent="0.25">
      <c r="A1187" t="s">
        <v>1577</v>
      </c>
      <c r="B1187">
        <v>489</v>
      </c>
      <c r="C1187" t="s">
        <v>167</v>
      </c>
      <c r="D1187" s="167">
        <v>47985</v>
      </c>
      <c r="E1187" t="s">
        <v>188</v>
      </c>
      <c r="F1187" t="s">
        <v>169</v>
      </c>
      <c r="G1187" t="s">
        <v>1578</v>
      </c>
      <c r="H1187" s="168">
        <v>42081</v>
      </c>
      <c r="I1187" t="s">
        <v>105</v>
      </c>
      <c r="J1187" s="169">
        <v>2.526027397260274</v>
      </c>
      <c r="K1187">
        <v>1</v>
      </c>
    </row>
    <row r="1188" spans="1:11" x14ac:dyDescent="0.25">
      <c r="A1188" t="s">
        <v>1579</v>
      </c>
      <c r="B1188">
        <v>44250</v>
      </c>
      <c r="C1188" t="s">
        <v>172</v>
      </c>
      <c r="D1188" s="167">
        <v>47693</v>
      </c>
      <c r="E1188" t="s">
        <v>168</v>
      </c>
      <c r="F1188" t="s">
        <v>169</v>
      </c>
      <c r="G1188" t="s">
        <v>869</v>
      </c>
      <c r="H1188" s="168">
        <v>42044</v>
      </c>
      <c r="I1188" t="s">
        <v>106</v>
      </c>
      <c r="J1188" s="169">
        <v>2.6273972602739728</v>
      </c>
      <c r="K1188">
        <v>1</v>
      </c>
    </row>
    <row r="1189" spans="1:11" x14ac:dyDescent="0.25">
      <c r="A1189" t="s">
        <v>1580</v>
      </c>
      <c r="B1189">
        <v>61255</v>
      </c>
      <c r="C1189" t="s">
        <v>172</v>
      </c>
      <c r="D1189" s="167">
        <v>65716</v>
      </c>
      <c r="E1189" t="s">
        <v>191</v>
      </c>
      <c r="F1189" t="s">
        <v>169</v>
      </c>
      <c r="G1189" t="s">
        <v>486</v>
      </c>
      <c r="H1189" s="168">
        <v>39160</v>
      </c>
      <c r="I1189" t="s">
        <v>105</v>
      </c>
      <c r="J1189" s="169">
        <v>10.528767123287672</v>
      </c>
      <c r="K1189">
        <v>3</v>
      </c>
    </row>
    <row r="1190" spans="1:11" x14ac:dyDescent="0.25">
      <c r="A1190" t="s">
        <v>1581</v>
      </c>
      <c r="B1190">
        <v>9069</v>
      </c>
      <c r="C1190" t="s">
        <v>172</v>
      </c>
      <c r="D1190" s="167">
        <v>50910</v>
      </c>
      <c r="E1190" t="s">
        <v>191</v>
      </c>
      <c r="F1190" t="s">
        <v>169</v>
      </c>
      <c r="G1190" t="s">
        <v>354</v>
      </c>
      <c r="H1190" s="168">
        <v>41708</v>
      </c>
      <c r="I1190" t="s">
        <v>107</v>
      </c>
      <c r="J1190" s="169">
        <v>3.547945205479452</v>
      </c>
      <c r="K1190">
        <v>1</v>
      </c>
    </row>
    <row r="1191" spans="1:11" x14ac:dyDescent="0.25">
      <c r="A1191" t="s">
        <v>1582</v>
      </c>
      <c r="B1191">
        <v>18223</v>
      </c>
      <c r="C1191" t="s">
        <v>167</v>
      </c>
      <c r="D1191" s="167">
        <v>71830.44</v>
      </c>
      <c r="E1191" t="s">
        <v>188</v>
      </c>
      <c r="F1191" t="s">
        <v>169</v>
      </c>
      <c r="G1191" t="s">
        <v>968</v>
      </c>
      <c r="H1191" s="168">
        <v>34583</v>
      </c>
      <c r="I1191" t="s">
        <v>103</v>
      </c>
      <c r="J1191" s="169">
        <v>23.068493150684933</v>
      </c>
      <c r="K1191">
        <v>5</v>
      </c>
    </row>
    <row r="1192" spans="1:11" x14ac:dyDescent="0.25">
      <c r="A1192" t="s">
        <v>1583</v>
      </c>
      <c r="B1192">
        <v>21327</v>
      </c>
      <c r="C1192" t="s">
        <v>172</v>
      </c>
      <c r="D1192" s="167">
        <v>66065.23</v>
      </c>
      <c r="E1192" t="s">
        <v>199</v>
      </c>
      <c r="F1192" t="s">
        <v>169</v>
      </c>
      <c r="G1192" t="s">
        <v>200</v>
      </c>
      <c r="H1192" s="168">
        <v>35073</v>
      </c>
      <c r="I1192" t="s">
        <v>104</v>
      </c>
      <c r="J1192" s="169">
        <v>21.726027397260275</v>
      </c>
      <c r="K1192">
        <v>5</v>
      </c>
    </row>
    <row r="1193" spans="1:11" x14ac:dyDescent="0.25">
      <c r="A1193" t="s">
        <v>1584</v>
      </c>
      <c r="B1193">
        <v>96407</v>
      </c>
      <c r="C1193" t="s">
        <v>172</v>
      </c>
      <c r="D1193" s="167">
        <v>67126</v>
      </c>
      <c r="E1193" t="s">
        <v>168</v>
      </c>
      <c r="F1193" t="s">
        <v>169</v>
      </c>
      <c r="G1193" t="s">
        <v>265</v>
      </c>
      <c r="H1193" s="168">
        <v>38733</v>
      </c>
      <c r="I1193" t="s">
        <v>103</v>
      </c>
      <c r="J1193" s="169">
        <v>11.698630136986301</v>
      </c>
      <c r="K1193">
        <v>3</v>
      </c>
    </row>
    <row r="1194" spans="1:11" x14ac:dyDescent="0.25">
      <c r="A1194" t="s">
        <v>1585</v>
      </c>
      <c r="B1194">
        <v>92051</v>
      </c>
      <c r="C1194" t="s">
        <v>172</v>
      </c>
      <c r="D1194" s="167">
        <v>57103.49</v>
      </c>
      <c r="E1194" t="s">
        <v>168</v>
      </c>
      <c r="F1194" t="s">
        <v>169</v>
      </c>
      <c r="G1194" t="s">
        <v>869</v>
      </c>
      <c r="H1194" s="168">
        <v>38237</v>
      </c>
      <c r="I1194" t="s">
        <v>104</v>
      </c>
      <c r="J1194" s="169">
        <v>13.057534246575342</v>
      </c>
      <c r="K1194">
        <v>3</v>
      </c>
    </row>
    <row r="1195" spans="1:11" x14ac:dyDescent="0.25">
      <c r="A1195" t="s">
        <v>1586</v>
      </c>
      <c r="B1195">
        <v>31927</v>
      </c>
      <c r="C1195" t="s">
        <v>172</v>
      </c>
      <c r="D1195" s="167">
        <v>106754.6</v>
      </c>
      <c r="E1195" t="s">
        <v>185</v>
      </c>
      <c r="F1195" t="s">
        <v>169</v>
      </c>
      <c r="G1195" t="s">
        <v>495</v>
      </c>
      <c r="H1195" s="168">
        <v>29794</v>
      </c>
      <c r="I1195" t="s">
        <v>104</v>
      </c>
      <c r="J1195" s="169">
        <v>36.18904109589041</v>
      </c>
      <c r="K1195">
        <v>8</v>
      </c>
    </row>
    <row r="1196" spans="1:11" x14ac:dyDescent="0.25">
      <c r="A1196" t="s">
        <v>1587</v>
      </c>
      <c r="B1196">
        <v>55387</v>
      </c>
      <c r="C1196" t="s">
        <v>172</v>
      </c>
      <c r="D1196" s="167">
        <v>55122.12</v>
      </c>
      <c r="E1196" t="s">
        <v>199</v>
      </c>
      <c r="F1196" t="s">
        <v>169</v>
      </c>
      <c r="G1196" t="s">
        <v>200</v>
      </c>
      <c r="H1196" s="168">
        <v>38117</v>
      </c>
      <c r="I1196" t="s">
        <v>103</v>
      </c>
      <c r="J1196" s="169">
        <v>13.386301369863014</v>
      </c>
      <c r="K1196">
        <v>3</v>
      </c>
    </row>
    <row r="1197" spans="1:11" x14ac:dyDescent="0.25">
      <c r="A1197" t="s">
        <v>1588</v>
      </c>
      <c r="B1197">
        <v>23145</v>
      </c>
      <c r="C1197" t="s">
        <v>172</v>
      </c>
      <c r="D1197" s="167">
        <v>89620</v>
      </c>
      <c r="E1197" t="s">
        <v>175</v>
      </c>
      <c r="F1197" t="s">
        <v>169</v>
      </c>
      <c r="G1197" t="s">
        <v>183</v>
      </c>
      <c r="H1197" s="168">
        <v>36962</v>
      </c>
      <c r="I1197" t="s">
        <v>103</v>
      </c>
      <c r="J1197" s="169">
        <v>16.550684931506851</v>
      </c>
      <c r="K1197">
        <v>4</v>
      </c>
    </row>
    <row r="1198" spans="1:11" x14ac:dyDescent="0.25">
      <c r="A1198" t="s">
        <v>1589</v>
      </c>
      <c r="B1198">
        <v>67484</v>
      </c>
      <c r="C1198" t="s">
        <v>167</v>
      </c>
      <c r="D1198" s="167">
        <v>18246.95</v>
      </c>
      <c r="E1198" t="s">
        <v>216</v>
      </c>
      <c r="F1198" t="s">
        <v>202</v>
      </c>
      <c r="G1198" t="s">
        <v>303</v>
      </c>
      <c r="H1198" s="168">
        <v>38493</v>
      </c>
      <c r="I1198" t="s">
        <v>103</v>
      </c>
      <c r="J1198" s="169">
        <v>12.356164383561644</v>
      </c>
      <c r="K1198">
        <v>3</v>
      </c>
    </row>
    <row r="1199" spans="1:11" x14ac:dyDescent="0.25">
      <c r="A1199" t="s">
        <v>1590</v>
      </c>
      <c r="B1199">
        <v>63874</v>
      </c>
      <c r="C1199" t="s">
        <v>172</v>
      </c>
      <c r="D1199" s="167">
        <v>78889.86</v>
      </c>
      <c r="E1199" t="s">
        <v>199</v>
      </c>
      <c r="F1199" t="s">
        <v>169</v>
      </c>
      <c r="G1199" t="s">
        <v>1591</v>
      </c>
      <c r="H1199" s="168">
        <v>30823</v>
      </c>
      <c r="I1199" t="s">
        <v>103</v>
      </c>
      <c r="J1199" s="169">
        <v>33.369863013698627</v>
      </c>
      <c r="K1199">
        <v>7</v>
      </c>
    </row>
    <row r="1200" spans="1:11" x14ac:dyDescent="0.25">
      <c r="A1200" t="s">
        <v>1592</v>
      </c>
      <c r="B1200">
        <v>98510</v>
      </c>
      <c r="C1200" t="s">
        <v>167</v>
      </c>
      <c r="D1200" s="167">
        <v>19728.849999999999</v>
      </c>
      <c r="E1200" t="s">
        <v>196</v>
      </c>
      <c r="F1200" t="s">
        <v>202</v>
      </c>
      <c r="G1200" t="s">
        <v>222</v>
      </c>
      <c r="H1200" s="168">
        <v>37703</v>
      </c>
      <c r="I1200" t="s">
        <v>104</v>
      </c>
      <c r="J1200" s="169">
        <v>14.520547945205479</v>
      </c>
      <c r="K1200">
        <v>3</v>
      </c>
    </row>
    <row r="1201" spans="1:11" x14ac:dyDescent="0.25">
      <c r="A1201" t="s">
        <v>1593</v>
      </c>
      <c r="B1201">
        <v>41720</v>
      </c>
      <c r="C1201" t="s">
        <v>172</v>
      </c>
      <c r="D1201" s="167">
        <v>135392</v>
      </c>
      <c r="E1201" t="s">
        <v>180</v>
      </c>
      <c r="F1201" t="s">
        <v>169</v>
      </c>
      <c r="G1201" t="s">
        <v>275</v>
      </c>
      <c r="H1201" s="168">
        <v>39693</v>
      </c>
      <c r="I1201" t="s">
        <v>103</v>
      </c>
      <c r="J1201" s="169">
        <v>9.0684931506849313</v>
      </c>
      <c r="K1201">
        <v>2</v>
      </c>
    </row>
    <row r="1202" spans="1:11" x14ac:dyDescent="0.25">
      <c r="A1202" t="s">
        <v>1594</v>
      </c>
      <c r="B1202">
        <v>45915</v>
      </c>
      <c r="C1202" t="s">
        <v>172</v>
      </c>
      <c r="D1202" s="167">
        <v>50910</v>
      </c>
      <c r="E1202" t="s">
        <v>191</v>
      </c>
      <c r="F1202" t="s">
        <v>169</v>
      </c>
      <c r="G1202" t="s">
        <v>354</v>
      </c>
      <c r="H1202" s="168">
        <v>41708</v>
      </c>
      <c r="I1202" t="s">
        <v>103</v>
      </c>
      <c r="J1202" s="169">
        <v>3.547945205479452</v>
      </c>
      <c r="K1202">
        <v>1</v>
      </c>
    </row>
    <row r="1203" spans="1:11" x14ac:dyDescent="0.25">
      <c r="A1203" t="s">
        <v>1595</v>
      </c>
      <c r="B1203">
        <v>88021</v>
      </c>
      <c r="C1203" t="s">
        <v>172</v>
      </c>
      <c r="D1203" s="167">
        <v>92756.7</v>
      </c>
      <c r="E1203" t="s">
        <v>175</v>
      </c>
      <c r="F1203" t="s">
        <v>169</v>
      </c>
      <c r="G1203" t="s">
        <v>183</v>
      </c>
      <c r="H1203" s="168">
        <v>34498</v>
      </c>
      <c r="I1203" t="s">
        <v>107</v>
      </c>
      <c r="J1203" s="169">
        <v>23.301369863013697</v>
      </c>
      <c r="K1203">
        <v>5</v>
      </c>
    </row>
    <row r="1204" spans="1:11" x14ac:dyDescent="0.25">
      <c r="A1204" t="s">
        <v>1596</v>
      </c>
      <c r="B1204">
        <v>59038</v>
      </c>
      <c r="C1204" t="s">
        <v>167</v>
      </c>
      <c r="D1204" s="167">
        <v>148310.87</v>
      </c>
      <c r="E1204" t="s">
        <v>168</v>
      </c>
      <c r="F1204" t="s">
        <v>169</v>
      </c>
      <c r="G1204" t="s">
        <v>1597</v>
      </c>
      <c r="H1204" s="168">
        <v>28662</v>
      </c>
      <c r="I1204" t="s">
        <v>107</v>
      </c>
      <c r="J1204" s="169">
        <v>39.290410958904111</v>
      </c>
      <c r="K1204">
        <v>8</v>
      </c>
    </row>
    <row r="1205" spans="1:11" x14ac:dyDescent="0.25">
      <c r="A1205" t="s">
        <v>1598</v>
      </c>
      <c r="B1205">
        <v>84298</v>
      </c>
      <c r="C1205" t="s">
        <v>167</v>
      </c>
      <c r="D1205" s="167">
        <v>55191.54</v>
      </c>
      <c r="E1205" t="s">
        <v>1353</v>
      </c>
      <c r="F1205" t="s">
        <v>169</v>
      </c>
      <c r="G1205" t="s">
        <v>1354</v>
      </c>
      <c r="H1205" s="168">
        <v>41652</v>
      </c>
      <c r="I1205" t="s">
        <v>103</v>
      </c>
      <c r="J1205" s="169">
        <v>3.7013698630136984</v>
      </c>
      <c r="K1205">
        <v>1</v>
      </c>
    </row>
    <row r="1206" spans="1:11" x14ac:dyDescent="0.25">
      <c r="A1206" t="s">
        <v>1599</v>
      </c>
      <c r="B1206">
        <v>75433</v>
      </c>
      <c r="C1206" t="s">
        <v>172</v>
      </c>
      <c r="D1206" s="167">
        <v>105338.48</v>
      </c>
      <c r="E1206" t="s">
        <v>233</v>
      </c>
      <c r="F1206" t="s">
        <v>169</v>
      </c>
      <c r="G1206" t="s">
        <v>214</v>
      </c>
      <c r="H1206" s="168">
        <v>38903</v>
      </c>
      <c r="I1206" t="s">
        <v>107</v>
      </c>
      <c r="J1206" s="169">
        <v>11.232876712328768</v>
      </c>
      <c r="K1206">
        <v>3</v>
      </c>
    </row>
    <row r="1207" spans="1:11" x14ac:dyDescent="0.25">
      <c r="A1207" t="s">
        <v>1600</v>
      </c>
      <c r="B1207">
        <v>59620</v>
      </c>
      <c r="C1207" t="s">
        <v>172</v>
      </c>
      <c r="D1207" s="167">
        <v>29779.06</v>
      </c>
      <c r="E1207" t="s">
        <v>233</v>
      </c>
      <c r="F1207" t="s">
        <v>202</v>
      </c>
      <c r="G1207" t="s">
        <v>234</v>
      </c>
      <c r="H1207" s="168">
        <v>41533</v>
      </c>
      <c r="I1207" t="s">
        <v>105</v>
      </c>
      <c r="J1207" s="169">
        <v>4.0273972602739727</v>
      </c>
      <c r="K1207">
        <v>1</v>
      </c>
    </row>
    <row r="1208" spans="1:11" x14ac:dyDescent="0.25">
      <c r="A1208" t="s">
        <v>1601</v>
      </c>
      <c r="B1208">
        <v>92615</v>
      </c>
      <c r="C1208" t="s">
        <v>167</v>
      </c>
      <c r="D1208" s="167">
        <v>91751.37</v>
      </c>
      <c r="E1208" t="s">
        <v>188</v>
      </c>
      <c r="F1208" t="s">
        <v>169</v>
      </c>
      <c r="G1208" t="s">
        <v>375</v>
      </c>
      <c r="H1208" s="168">
        <v>32685</v>
      </c>
      <c r="I1208" t="s">
        <v>107</v>
      </c>
      <c r="J1208" s="169">
        <v>28.268493150684932</v>
      </c>
      <c r="K1208">
        <v>6</v>
      </c>
    </row>
    <row r="1209" spans="1:11" x14ac:dyDescent="0.25">
      <c r="A1209" t="s">
        <v>1602</v>
      </c>
      <c r="B1209">
        <v>83807</v>
      </c>
      <c r="C1209" t="s">
        <v>172</v>
      </c>
      <c r="D1209" s="167">
        <v>83570.17</v>
      </c>
      <c r="E1209" t="s">
        <v>199</v>
      </c>
      <c r="F1209" t="s">
        <v>169</v>
      </c>
      <c r="G1209" t="s">
        <v>1603</v>
      </c>
      <c r="H1209" s="168">
        <v>38572</v>
      </c>
      <c r="I1209" t="s">
        <v>107</v>
      </c>
      <c r="J1209" s="169">
        <v>12.139726027397261</v>
      </c>
      <c r="K1209">
        <v>3</v>
      </c>
    </row>
    <row r="1210" spans="1:11" x14ac:dyDescent="0.25">
      <c r="A1210" t="s">
        <v>1604</v>
      </c>
      <c r="B1210">
        <v>12525</v>
      </c>
      <c r="C1210" t="s">
        <v>172</v>
      </c>
      <c r="D1210" s="167">
        <v>61725</v>
      </c>
      <c r="E1210" t="s">
        <v>175</v>
      </c>
      <c r="F1210" t="s">
        <v>169</v>
      </c>
      <c r="G1210" t="s">
        <v>183</v>
      </c>
      <c r="H1210" s="168">
        <v>41694</v>
      </c>
      <c r="I1210" t="s">
        <v>105</v>
      </c>
      <c r="J1210" s="169">
        <v>3.5863013698630137</v>
      </c>
      <c r="K1210">
        <v>1</v>
      </c>
    </row>
    <row r="1211" spans="1:11" x14ac:dyDescent="0.25">
      <c r="A1211" t="s">
        <v>1605</v>
      </c>
      <c r="B1211">
        <v>79051</v>
      </c>
      <c r="C1211" t="s">
        <v>167</v>
      </c>
      <c r="D1211" s="167">
        <v>72686.460000000006</v>
      </c>
      <c r="E1211" t="s">
        <v>188</v>
      </c>
      <c r="F1211" t="s">
        <v>169</v>
      </c>
      <c r="G1211" t="s">
        <v>560</v>
      </c>
      <c r="H1211" s="168">
        <v>37040</v>
      </c>
      <c r="I1211" t="s">
        <v>103</v>
      </c>
      <c r="J1211" s="169">
        <v>16.336986301369862</v>
      </c>
      <c r="K1211">
        <v>4</v>
      </c>
    </row>
    <row r="1212" spans="1:11" x14ac:dyDescent="0.25">
      <c r="A1212" t="s">
        <v>1606</v>
      </c>
      <c r="B1212">
        <v>91474</v>
      </c>
      <c r="C1212" t="s">
        <v>172</v>
      </c>
      <c r="D1212" s="167">
        <v>58729.79</v>
      </c>
      <c r="E1212" t="s">
        <v>196</v>
      </c>
      <c r="F1212" t="s">
        <v>169</v>
      </c>
      <c r="G1212" t="s">
        <v>1548</v>
      </c>
      <c r="H1212" s="168">
        <v>41652</v>
      </c>
      <c r="I1212" t="s">
        <v>107</v>
      </c>
      <c r="J1212" s="169">
        <v>3.7013698630136984</v>
      </c>
      <c r="K1212">
        <v>1</v>
      </c>
    </row>
    <row r="1213" spans="1:11" x14ac:dyDescent="0.25">
      <c r="A1213" t="s">
        <v>1607</v>
      </c>
      <c r="B1213">
        <v>87721</v>
      </c>
      <c r="C1213" t="s">
        <v>172</v>
      </c>
      <c r="D1213" s="167">
        <v>54568</v>
      </c>
      <c r="E1213" t="s">
        <v>175</v>
      </c>
      <c r="F1213" t="s">
        <v>169</v>
      </c>
      <c r="G1213" t="s">
        <v>183</v>
      </c>
      <c r="H1213" s="168">
        <v>41694</v>
      </c>
      <c r="I1213" t="s">
        <v>104</v>
      </c>
      <c r="J1213" s="169">
        <v>3.5863013698630137</v>
      </c>
      <c r="K1213">
        <v>1</v>
      </c>
    </row>
    <row r="1214" spans="1:11" x14ac:dyDescent="0.25">
      <c r="A1214" t="s">
        <v>1608</v>
      </c>
      <c r="B1214">
        <v>12262</v>
      </c>
      <c r="C1214" t="s">
        <v>167</v>
      </c>
      <c r="D1214" s="167">
        <v>57773.8</v>
      </c>
      <c r="E1214" t="s">
        <v>230</v>
      </c>
      <c r="F1214" t="s">
        <v>169</v>
      </c>
      <c r="G1214" t="s">
        <v>170</v>
      </c>
      <c r="H1214" s="168">
        <v>38852</v>
      </c>
      <c r="I1214" t="s">
        <v>107</v>
      </c>
      <c r="J1214" s="169">
        <v>11.372602739726027</v>
      </c>
      <c r="K1214">
        <v>3</v>
      </c>
    </row>
    <row r="1215" spans="1:11" x14ac:dyDescent="0.25">
      <c r="A1215" t="s">
        <v>1609</v>
      </c>
      <c r="B1215">
        <v>45283</v>
      </c>
      <c r="C1215" t="s">
        <v>167</v>
      </c>
      <c r="D1215" s="167">
        <v>87523.22</v>
      </c>
      <c r="E1215" t="s">
        <v>188</v>
      </c>
      <c r="F1215" t="s">
        <v>169</v>
      </c>
      <c r="G1215" t="s">
        <v>282</v>
      </c>
      <c r="H1215" s="168">
        <v>33735</v>
      </c>
      <c r="I1215" t="s">
        <v>107</v>
      </c>
      <c r="J1215" s="169">
        <v>25.391780821917809</v>
      </c>
      <c r="K1215">
        <v>6</v>
      </c>
    </row>
    <row r="1216" spans="1:11" x14ac:dyDescent="0.25">
      <c r="A1216" t="s">
        <v>1610</v>
      </c>
      <c r="B1216">
        <v>53838</v>
      </c>
      <c r="C1216" t="s">
        <v>172</v>
      </c>
      <c r="D1216" s="167">
        <v>89472.5</v>
      </c>
      <c r="E1216" t="s">
        <v>191</v>
      </c>
      <c r="F1216" t="s">
        <v>169</v>
      </c>
      <c r="G1216" t="s">
        <v>610</v>
      </c>
      <c r="H1216" s="168">
        <v>37200</v>
      </c>
      <c r="I1216" t="s">
        <v>107</v>
      </c>
      <c r="J1216" s="169">
        <v>15.898630136986302</v>
      </c>
      <c r="K1216">
        <v>4</v>
      </c>
    </row>
    <row r="1217" spans="1:11" x14ac:dyDescent="0.25">
      <c r="A1217" t="s">
        <v>1611</v>
      </c>
      <c r="B1217">
        <v>51552</v>
      </c>
      <c r="C1217" t="s">
        <v>172</v>
      </c>
      <c r="D1217" s="167">
        <v>40946.230000000003</v>
      </c>
      <c r="E1217" t="s">
        <v>233</v>
      </c>
      <c r="F1217" t="s">
        <v>169</v>
      </c>
      <c r="G1217" t="s">
        <v>554</v>
      </c>
      <c r="H1217" s="168">
        <v>40503</v>
      </c>
      <c r="I1217" t="s">
        <v>104</v>
      </c>
      <c r="J1217" s="169">
        <v>6.8493150684931505</v>
      </c>
      <c r="K1217">
        <v>2</v>
      </c>
    </row>
    <row r="1218" spans="1:11" x14ac:dyDescent="0.25">
      <c r="A1218" t="s">
        <v>1612</v>
      </c>
      <c r="B1218">
        <v>2902</v>
      </c>
      <c r="C1218" t="s">
        <v>172</v>
      </c>
      <c r="D1218" s="167">
        <v>44694.45</v>
      </c>
      <c r="E1218" t="s">
        <v>185</v>
      </c>
      <c r="F1218" t="s">
        <v>169</v>
      </c>
      <c r="G1218" t="s">
        <v>209</v>
      </c>
      <c r="H1218" s="168">
        <v>42030</v>
      </c>
      <c r="I1218" t="s">
        <v>106</v>
      </c>
      <c r="J1218" s="169">
        <v>2.6657534246575341</v>
      </c>
      <c r="K1218">
        <v>1</v>
      </c>
    </row>
    <row r="1219" spans="1:11" x14ac:dyDescent="0.25">
      <c r="A1219" t="s">
        <v>1613</v>
      </c>
      <c r="B1219">
        <v>2947</v>
      </c>
      <c r="C1219" t="s">
        <v>172</v>
      </c>
      <c r="D1219" s="167">
        <v>63445</v>
      </c>
      <c r="E1219" t="s">
        <v>191</v>
      </c>
      <c r="F1219" t="s">
        <v>169</v>
      </c>
      <c r="G1219" t="s">
        <v>486</v>
      </c>
      <c r="H1219" s="168">
        <v>41288</v>
      </c>
      <c r="I1219" t="s">
        <v>103</v>
      </c>
      <c r="J1219" s="169">
        <v>4.6986301369863011</v>
      </c>
      <c r="K1219">
        <v>1</v>
      </c>
    </row>
    <row r="1220" spans="1:11" x14ac:dyDescent="0.25">
      <c r="A1220" t="s">
        <v>1614</v>
      </c>
      <c r="B1220">
        <v>16231</v>
      </c>
      <c r="C1220" t="s">
        <v>172</v>
      </c>
      <c r="D1220" s="167">
        <v>107128.71</v>
      </c>
      <c r="E1220" t="s">
        <v>175</v>
      </c>
      <c r="F1220" t="s">
        <v>169</v>
      </c>
      <c r="G1220" t="s">
        <v>586</v>
      </c>
      <c r="H1220" s="168">
        <v>34736</v>
      </c>
      <c r="I1220" t="s">
        <v>103</v>
      </c>
      <c r="J1220" s="169">
        <v>22.649315068493152</v>
      </c>
      <c r="K1220">
        <v>5</v>
      </c>
    </row>
    <row r="1221" spans="1:11" x14ac:dyDescent="0.25">
      <c r="A1221" t="s">
        <v>1615</v>
      </c>
      <c r="B1221">
        <v>67872</v>
      </c>
      <c r="C1221" t="s">
        <v>172</v>
      </c>
      <c r="D1221" s="167">
        <v>104717.28</v>
      </c>
      <c r="E1221" t="s">
        <v>253</v>
      </c>
      <c r="F1221" t="s">
        <v>169</v>
      </c>
      <c r="G1221" t="s">
        <v>397</v>
      </c>
      <c r="H1221" s="168">
        <v>33630</v>
      </c>
      <c r="I1221" t="s">
        <v>104</v>
      </c>
      <c r="J1221" s="169">
        <v>25.67945205479452</v>
      </c>
      <c r="K1221">
        <v>6</v>
      </c>
    </row>
    <row r="1222" spans="1:11" x14ac:dyDescent="0.25">
      <c r="A1222" t="s">
        <v>1616</v>
      </c>
      <c r="B1222">
        <v>56004</v>
      </c>
      <c r="C1222" t="s">
        <v>167</v>
      </c>
      <c r="D1222" s="167">
        <v>95263.92</v>
      </c>
      <c r="E1222" t="s">
        <v>253</v>
      </c>
      <c r="F1222" t="s">
        <v>169</v>
      </c>
      <c r="G1222" t="s">
        <v>428</v>
      </c>
      <c r="H1222" s="168">
        <v>31594</v>
      </c>
      <c r="I1222" t="s">
        <v>108</v>
      </c>
      <c r="J1222" s="169">
        <v>31.257534246575343</v>
      </c>
      <c r="K1222">
        <v>7</v>
      </c>
    </row>
    <row r="1223" spans="1:11" x14ac:dyDescent="0.25">
      <c r="A1223" t="s">
        <v>1617</v>
      </c>
      <c r="B1223">
        <v>14004</v>
      </c>
      <c r="C1223" t="s">
        <v>172</v>
      </c>
      <c r="D1223" s="167">
        <v>84974</v>
      </c>
      <c r="E1223" t="s">
        <v>268</v>
      </c>
      <c r="F1223" t="s">
        <v>169</v>
      </c>
      <c r="G1223" t="s">
        <v>418</v>
      </c>
      <c r="H1223" s="168">
        <v>38936</v>
      </c>
      <c r="I1223" t="s">
        <v>105</v>
      </c>
      <c r="J1223" s="169">
        <v>11.142465753424657</v>
      </c>
      <c r="K1223">
        <v>3</v>
      </c>
    </row>
    <row r="1224" spans="1:11" x14ac:dyDescent="0.25">
      <c r="A1224" t="s">
        <v>1618</v>
      </c>
      <c r="B1224">
        <v>50536</v>
      </c>
      <c r="C1224" t="s">
        <v>167</v>
      </c>
      <c r="D1224" s="167">
        <v>76529.509999999995</v>
      </c>
      <c r="E1224" t="s">
        <v>188</v>
      </c>
      <c r="F1224" t="s">
        <v>202</v>
      </c>
      <c r="G1224" t="s">
        <v>284</v>
      </c>
      <c r="H1224" s="168">
        <v>39470</v>
      </c>
      <c r="I1224" t="s">
        <v>107</v>
      </c>
      <c r="J1224" s="169">
        <v>9.6794520547945204</v>
      </c>
      <c r="K1224">
        <v>2</v>
      </c>
    </row>
    <row r="1225" spans="1:11" x14ac:dyDescent="0.25">
      <c r="A1225" t="s">
        <v>1619</v>
      </c>
      <c r="B1225">
        <v>8946</v>
      </c>
      <c r="C1225" t="s">
        <v>172</v>
      </c>
      <c r="D1225" s="167">
        <v>52233.06</v>
      </c>
      <c r="E1225" t="s">
        <v>199</v>
      </c>
      <c r="F1225" t="s">
        <v>169</v>
      </c>
      <c r="G1225" t="s">
        <v>200</v>
      </c>
      <c r="H1225" s="168">
        <v>38803</v>
      </c>
      <c r="I1225" t="s">
        <v>104</v>
      </c>
      <c r="J1225" s="169">
        <v>11.506849315068493</v>
      </c>
      <c r="K1225">
        <v>3</v>
      </c>
    </row>
    <row r="1226" spans="1:11" x14ac:dyDescent="0.25">
      <c r="A1226" t="s">
        <v>1620</v>
      </c>
      <c r="B1226">
        <v>46888</v>
      </c>
      <c r="C1226" t="s">
        <v>167</v>
      </c>
      <c r="D1226" s="167">
        <v>66065.23</v>
      </c>
      <c r="E1226" t="s">
        <v>199</v>
      </c>
      <c r="F1226" t="s">
        <v>169</v>
      </c>
      <c r="G1226" t="s">
        <v>200</v>
      </c>
      <c r="H1226" s="168">
        <v>35295</v>
      </c>
      <c r="I1226" t="s">
        <v>104</v>
      </c>
      <c r="J1226" s="169">
        <v>21.117808219178084</v>
      </c>
      <c r="K1226">
        <v>5</v>
      </c>
    </row>
    <row r="1227" spans="1:11" x14ac:dyDescent="0.25">
      <c r="A1227" t="s">
        <v>1621</v>
      </c>
      <c r="B1227">
        <v>43030</v>
      </c>
      <c r="C1227" t="s">
        <v>167</v>
      </c>
      <c r="D1227" s="167">
        <v>96197.88</v>
      </c>
      <c r="E1227" t="s">
        <v>188</v>
      </c>
      <c r="F1227" t="s">
        <v>169</v>
      </c>
      <c r="G1227" t="s">
        <v>1208</v>
      </c>
      <c r="H1227" s="168">
        <v>34702</v>
      </c>
      <c r="I1227" t="s">
        <v>104</v>
      </c>
      <c r="J1227" s="169">
        <v>22.742465753424657</v>
      </c>
      <c r="K1227">
        <v>5</v>
      </c>
    </row>
    <row r="1228" spans="1:11" x14ac:dyDescent="0.25">
      <c r="A1228" t="s">
        <v>1622</v>
      </c>
      <c r="B1228">
        <v>3526</v>
      </c>
      <c r="C1228" t="s">
        <v>172</v>
      </c>
      <c r="D1228" s="167">
        <v>93396</v>
      </c>
      <c r="E1228" t="s">
        <v>196</v>
      </c>
      <c r="F1228" t="s">
        <v>169</v>
      </c>
      <c r="G1228" t="s">
        <v>328</v>
      </c>
      <c r="H1228" s="168">
        <v>38082</v>
      </c>
      <c r="I1228" t="s">
        <v>104</v>
      </c>
      <c r="J1228" s="169">
        <v>13.482191780821918</v>
      </c>
      <c r="K1228">
        <v>3</v>
      </c>
    </row>
    <row r="1229" spans="1:11" x14ac:dyDescent="0.25">
      <c r="A1229" t="s">
        <v>1623</v>
      </c>
      <c r="B1229">
        <v>5347</v>
      </c>
      <c r="C1229" t="s">
        <v>172</v>
      </c>
      <c r="D1229" s="167">
        <v>39257</v>
      </c>
      <c r="E1229" t="s">
        <v>199</v>
      </c>
      <c r="F1229" t="s">
        <v>169</v>
      </c>
      <c r="G1229" t="s">
        <v>200</v>
      </c>
      <c r="H1229" s="168">
        <v>42590</v>
      </c>
      <c r="I1229" t="s">
        <v>103</v>
      </c>
      <c r="J1229" s="169">
        <v>1.1315068493150684</v>
      </c>
      <c r="K1229">
        <v>1</v>
      </c>
    </row>
    <row r="1230" spans="1:11" x14ac:dyDescent="0.25">
      <c r="A1230" t="s">
        <v>1624</v>
      </c>
      <c r="B1230">
        <v>34826</v>
      </c>
      <c r="C1230" t="s">
        <v>172</v>
      </c>
      <c r="D1230" s="167">
        <v>100009.77</v>
      </c>
      <c r="E1230" t="s">
        <v>308</v>
      </c>
      <c r="F1230" t="s">
        <v>169</v>
      </c>
      <c r="G1230" t="s">
        <v>397</v>
      </c>
      <c r="H1230" s="168">
        <v>39146</v>
      </c>
      <c r="I1230" t="s">
        <v>103</v>
      </c>
      <c r="J1230" s="169">
        <v>10.567123287671233</v>
      </c>
      <c r="K1230">
        <v>3</v>
      </c>
    </row>
    <row r="1231" spans="1:11" x14ac:dyDescent="0.25">
      <c r="A1231" t="s">
        <v>1625</v>
      </c>
      <c r="B1231">
        <v>72223</v>
      </c>
      <c r="C1231" t="s">
        <v>172</v>
      </c>
      <c r="D1231" s="167">
        <v>107128.71</v>
      </c>
      <c r="E1231" t="s">
        <v>175</v>
      </c>
      <c r="F1231" t="s">
        <v>169</v>
      </c>
      <c r="G1231" t="s">
        <v>586</v>
      </c>
      <c r="H1231" s="168">
        <v>35296</v>
      </c>
      <c r="I1231" t="s">
        <v>103</v>
      </c>
      <c r="J1231" s="169">
        <v>21.115068493150684</v>
      </c>
      <c r="K1231">
        <v>5</v>
      </c>
    </row>
    <row r="1232" spans="1:11" x14ac:dyDescent="0.25">
      <c r="A1232" t="s">
        <v>1626</v>
      </c>
      <c r="B1232">
        <v>94613</v>
      </c>
      <c r="C1232" t="s">
        <v>172</v>
      </c>
      <c r="D1232" s="167">
        <v>73801</v>
      </c>
      <c r="E1232" t="s">
        <v>199</v>
      </c>
      <c r="F1232" t="s">
        <v>169</v>
      </c>
      <c r="G1232" t="s">
        <v>809</v>
      </c>
      <c r="H1232" s="168">
        <v>34468</v>
      </c>
      <c r="I1232" t="s">
        <v>106</v>
      </c>
      <c r="J1232" s="169">
        <v>23.383561643835616</v>
      </c>
      <c r="K1232">
        <v>5</v>
      </c>
    </row>
    <row r="1233" spans="1:11" x14ac:dyDescent="0.25">
      <c r="A1233" t="s">
        <v>1627</v>
      </c>
      <c r="B1233">
        <v>82506</v>
      </c>
      <c r="C1233" t="s">
        <v>167</v>
      </c>
      <c r="D1233" s="167">
        <v>61860.6</v>
      </c>
      <c r="E1233" t="s">
        <v>175</v>
      </c>
      <c r="F1233" t="s">
        <v>169</v>
      </c>
      <c r="G1233" t="s">
        <v>904</v>
      </c>
      <c r="H1233" s="168">
        <v>37060</v>
      </c>
      <c r="I1233" t="s">
        <v>105</v>
      </c>
      <c r="J1233" s="169">
        <v>16.282191780821918</v>
      </c>
      <c r="K1233">
        <v>4</v>
      </c>
    </row>
    <row r="1234" spans="1:11" x14ac:dyDescent="0.25">
      <c r="A1234" t="s">
        <v>1628</v>
      </c>
      <c r="B1234">
        <v>99092</v>
      </c>
      <c r="C1234" t="s">
        <v>172</v>
      </c>
      <c r="D1234" s="167">
        <v>107128.71</v>
      </c>
      <c r="E1234" t="s">
        <v>175</v>
      </c>
      <c r="F1234" t="s">
        <v>169</v>
      </c>
      <c r="G1234" t="s">
        <v>586</v>
      </c>
      <c r="H1234" s="168">
        <v>34960</v>
      </c>
      <c r="I1234" t="s">
        <v>107</v>
      </c>
      <c r="J1234" s="169">
        <v>22.035616438356165</v>
      </c>
      <c r="K1234">
        <v>5</v>
      </c>
    </row>
    <row r="1235" spans="1:11" x14ac:dyDescent="0.25">
      <c r="A1235" t="s">
        <v>1629</v>
      </c>
      <c r="B1235">
        <v>52302</v>
      </c>
      <c r="C1235" t="s">
        <v>172</v>
      </c>
      <c r="D1235" s="167">
        <v>94099</v>
      </c>
      <c r="E1235" t="s">
        <v>168</v>
      </c>
      <c r="F1235" t="s">
        <v>169</v>
      </c>
      <c r="G1235" t="s">
        <v>173</v>
      </c>
      <c r="H1235" s="168">
        <v>35954</v>
      </c>
      <c r="I1235" t="s">
        <v>107</v>
      </c>
      <c r="J1235" s="169">
        <v>19.312328767123287</v>
      </c>
      <c r="K1235">
        <v>4</v>
      </c>
    </row>
    <row r="1236" spans="1:11" x14ac:dyDescent="0.25">
      <c r="A1236" t="s">
        <v>1630</v>
      </c>
      <c r="B1236">
        <v>3232</v>
      </c>
      <c r="C1236" t="s">
        <v>172</v>
      </c>
      <c r="D1236" s="167">
        <v>94277.96</v>
      </c>
      <c r="E1236" t="s">
        <v>168</v>
      </c>
      <c r="F1236" t="s">
        <v>169</v>
      </c>
      <c r="G1236" t="s">
        <v>524</v>
      </c>
      <c r="H1236" s="168">
        <v>31978</v>
      </c>
      <c r="I1236" t="s">
        <v>107</v>
      </c>
      <c r="J1236" s="169">
        <v>30.205479452054796</v>
      </c>
      <c r="K1236">
        <v>7</v>
      </c>
    </row>
    <row r="1237" spans="1:11" x14ac:dyDescent="0.25">
      <c r="A1237" t="s">
        <v>1631</v>
      </c>
      <c r="B1237">
        <v>1470</v>
      </c>
      <c r="C1237" t="s">
        <v>172</v>
      </c>
      <c r="D1237" s="167">
        <v>65752</v>
      </c>
      <c r="E1237" t="s">
        <v>175</v>
      </c>
      <c r="F1237" t="s">
        <v>169</v>
      </c>
      <c r="G1237" t="s">
        <v>183</v>
      </c>
      <c r="H1237" s="168">
        <v>39461</v>
      </c>
      <c r="I1237" t="s">
        <v>104</v>
      </c>
      <c r="J1237" s="169">
        <v>9.7041095890410958</v>
      </c>
      <c r="K1237">
        <v>2</v>
      </c>
    </row>
    <row r="1238" spans="1:11" x14ac:dyDescent="0.25">
      <c r="A1238" t="s">
        <v>1632</v>
      </c>
      <c r="B1238">
        <v>39249</v>
      </c>
      <c r="C1238" t="s">
        <v>167</v>
      </c>
      <c r="D1238" s="167">
        <v>25445</v>
      </c>
      <c r="E1238" t="s">
        <v>196</v>
      </c>
      <c r="F1238" t="s">
        <v>202</v>
      </c>
      <c r="G1238" t="s">
        <v>367</v>
      </c>
      <c r="H1238" s="168">
        <v>35709</v>
      </c>
      <c r="I1238" t="s">
        <v>104</v>
      </c>
      <c r="J1238" s="169">
        <v>19.983561643835618</v>
      </c>
      <c r="K1238">
        <v>5</v>
      </c>
    </row>
    <row r="1239" spans="1:11" x14ac:dyDescent="0.25">
      <c r="A1239" t="s">
        <v>1633</v>
      </c>
      <c r="B1239">
        <v>40345</v>
      </c>
      <c r="C1239" t="s">
        <v>172</v>
      </c>
      <c r="D1239" s="167">
        <v>102664</v>
      </c>
      <c r="E1239" t="s">
        <v>230</v>
      </c>
      <c r="F1239" t="s">
        <v>169</v>
      </c>
      <c r="G1239" t="s">
        <v>397</v>
      </c>
      <c r="H1239" s="168">
        <v>41932</v>
      </c>
      <c r="I1239" t="s">
        <v>106</v>
      </c>
      <c r="J1239" s="169">
        <v>2.9342465753424656</v>
      </c>
      <c r="K1239">
        <v>1</v>
      </c>
    </row>
    <row r="1240" spans="1:11" x14ac:dyDescent="0.25">
      <c r="A1240" t="s">
        <v>1634</v>
      </c>
      <c r="B1240">
        <v>49176</v>
      </c>
      <c r="C1240" t="s">
        <v>172</v>
      </c>
      <c r="D1240" s="167">
        <v>72433</v>
      </c>
      <c r="E1240" t="s">
        <v>191</v>
      </c>
      <c r="F1240" t="s">
        <v>169</v>
      </c>
      <c r="G1240" t="s">
        <v>192</v>
      </c>
      <c r="H1240" s="168">
        <v>38488</v>
      </c>
      <c r="I1240" t="s">
        <v>105</v>
      </c>
      <c r="J1240" s="169">
        <v>12.36986301369863</v>
      </c>
      <c r="K1240">
        <v>3</v>
      </c>
    </row>
    <row r="1241" spans="1:11" x14ac:dyDescent="0.25">
      <c r="A1241" t="s">
        <v>1635</v>
      </c>
      <c r="B1241">
        <v>40686</v>
      </c>
      <c r="C1241" t="s">
        <v>172</v>
      </c>
      <c r="D1241" s="167">
        <v>40631.32</v>
      </c>
      <c r="E1241" t="s">
        <v>233</v>
      </c>
      <c r="F1241" t="s">
        <v>169</v>
      </c>
      <c r="G1241" t="s">
        <v>514</v>
      </c>
      <c r="H1241" s="168">
        <v>42352</v>
      </c>
      <c r="I1241" t="s">
        <v>103</v>
      </c>
      <c r="J1241" s="169">
        <v>1.7835616438356163</v>
      </c>
      <c r="K1241">
        <v>1</v>
      </c>
    </row>
    <row r="1242" spans="1:11" x14ac:dyDescent="0.25">
      <c r="A1242" t="s">
        <v>1636</v>
      </c>
      <c r="B1242">
        <v>22962</v>
      </c>
      <c r="C1242" t="s">
        <v>167</v>
      </c>
      <c r="D1242" s="167">
        <v>98507.48</v>
      </c>
      <c r="E1242" t="s">
        <v>168</v>
      </c>
      <c r="F1242" t="s">
        <v>169</v>
      </c>
      <c r="G1242" t="s">
        <v>410</v>
      </c>
      <c r="H1242" s="168">
        <v>37746</v>
      </c>
      <c r="I1242" t="s">
        <v>103</v>
      </c>
      <c r="J1242" s="169">
        <v>14.402739726027397</v>
      </c>
      <c r="K1242">
        <v>3</v>
      </c>
    </row>
    <row r="1243" spans="1:11" x14ac:dyDescent="0.25">
      <c r="A1243" t="s">
        <v>1637</v>
      </c>
      <c r="B1243">
        <v>83490</v>
      </c>
      <c r="C1243" t="s">
        <v>172</v>
      </c>
      <c r="D1243" s="167">
        <v>69573</v>
      </c>
      <c r="E1243" t="s">
        <v>191</v>
      </c>
      <c r="F1243" t="s">
        <v>169</v>
      </c>
      <c r="G1243" t="s">
        <v>486</v>
      </c>
      <c r="H1243" s="168">
        <v>39693</v>
      </c>
      <c r="I1243" t="s">
        <v>107</v>
      </c>
      <c r="J1243" s="169">
        <v>9.0684931506849313</v>
      </c>
      <c r="K1243">
        <v>2</v>
      </c>
    </row>
    <row r="1244" spans="1:11" x14ac:dyDescent="0.25">
      <c r="A1244" t="s">
        <v>1638</v>
      </c>
      <c r="B1244">
        <v>82578</v>
      </c>
      <c r="C1244" t="s">
        <v>167</v>
      </c>
      <c r="D1244" s="167">
        <v>67206</v>
      </c>
      <c r="E1244" t="s">
        <v>230</v>
      </c>
      <c r="F1244" t="s">
        <v>169</v>
      </c>
      <c r="G1244" t="s">
        <v>170</v>
      </c>
      <c r="H1244" s="168">
        <v>38908</v>
      </c>
      <c r="I1244" t="s">
        <v>104</v>
      </c>
      <c r="J1244" s="169">
        <v>11.219178082191782</v>
      </c>
      <c r="K1244">
        <v>3</v>
      </c>
    </row>
    <row r="1245" spans="1:11" x14ac:dyDescent="0.25">
      <c r="A1245" t="s">
        <v>1639</v>
      </c>
      <c r="B1245">
        <v>15404</v>
      </c>
      <c r="C1245" t="s">
        <v>172</v>
      </c>
      <c r="D1245" s="167">
        <v>70435</v>
      </c>
      <c r="E1245" t="s">
        <v>175</v>
      </c>
      <c r="F1245" t="s">
        <v>169</v>
      </c>
      <c r="G1245" t="s">
        <v>183</v>
      </c>
      <c r="H1245" s="168">
        <v>39244</v>
      </c>
      <c r="I1245" t="s">
        <v>107</v>
      </c>
      <c r="J1245" s="169">
        <v>10.298630136986301</v>
      </c>
      <c r="K1245">
        <v>3</v>
      </c>
    </row>
    <row r="1246" spans="1:11" x14ac:dyDescent="0.25">
      <c r="A1246" t="s">
        <v>1640</v>
      </c>
      <c r="B1246">
        <v>75427</v>
      </c>
      <c r="C1246" t="s">
        <v>172</v>
      </c>
      <c r="D1246" s="167">
        <v>46626.080000000002</v>
      </c>
      <c r="E1246" t="s">
        <v>199</v>
      </c>
      <c r="F1246" t="s">
        <v>169</v>
      </c>
      <c r="G1246" t="s">
        <v>205</v>
      </c>
      <c r="H1246" s="168">
        <v>39643</v>
      </c>
      <c r="I1246" t="s">
        <v>103</v>
      </c>
      <c r="J1246" s="169">
        <v>9.205479452054794</v>
      </c>
      <c r="K1246">
        <v>2</v>
      </c>
    </row>
    <row r="1247" spans="1:11" x14ac:dyDescent="0.25">
      <c r="A1247" t="s">
        <v>1641</v>
      </c>
      <c r="B1247">
        <v>64488</v>
      </c>
      <c r="C1247" t="s">
        <v>172</v>
      </c>
      <c r="D1247" s="167">
        <v>97912</v>
      </c>
      <c r="E1247" t="s">
        <v>188</v>
      </c>
      <c r="F1247" t="s">
        <v>169</v>
      </c>
      <c r="G1247" t="s">
        <v>284</v>
      </c>
      <c r="H1247" s="168">
        <v>37543</v>
      </c>
      <c r="I1247" t="s">
        <v>105</v>
      </c>
      <c r="J1247" s="169">
        <v>14.95890410958904</v>
      </c>
      <c r="K1247">
        <v>3</v>
      </c>
    </row>
    <row r="1248" spans="1:11" x14ac:dyDescent="0.25">
      <c r="A1248" t="s">
        <v>1642</v>
      </c>
      <c r="B1248">
        <v>21000</v>
      </c>
      <c r="C1248" t="s">
        <v>172</v>
      </c>
      <c r="D1248" s="167">
        <v>56300</v>
      </c>
      <c r="E1248" t="s">
        <v>268</v>
      </c>
      <c r="F1248" t="s">
        <v>169</v>
      </c>
      <c r="G1248" t="s">
        <v>418</v>
      </c>
      <c r="H1248" s="168">
        <v>42590</v>
      </c>
      <c r="I1248" t="s">
        <v>106</v>
      </c>
      <c r="J1248" s="169">
        <v>1.1315068493150684</v>
      </c>
      <c r="K1248">
        <v>1</v>
      </c>
    </row>
    <row r="1249" spans="1:11" x14ac:dyDescent="0.25">
      <c r="A1249" t="s">
        <v>1643</v>
      </c>
      <c r="B1249">
        <v>21216</v>
      </c>
      <c r="C1249" t="s">
        <v>167</v>
      </c>
      <c r="D1249" s="167">
        <v>36180</v>
      </c>
      <c r="E1249" t="s">
        <v>188</v>
      </c>
      <c r="F1249" t="s">
        <v>169</v>
      </c>
      <c r="G1249" t="s">
        <v>344</v>
      </c>
      <c r="H1249" s="168">
        <v>42492</v>
      </c>
      <c r="I1249" t="s">
        <v>103</v>
      </c>
      <c r="J1249" s="169">
        <v>1.4</v>
      </c>
      <c r="K1249">
        <v>1</v>
      </c>
    </row>
    <row r="1250" spans="1:11" x14ac:dyDescent="0.25">
      <c r="A1250" t="s">
        <v>1644</v>
      </c>
      <c r="B1250">
        <v>47754</v>
      </c>
      <c r="C1250" t="s">
        <v>172</v>
      </c>
      <c r="D1250" s="167">
        <v>82821</v>
      </c>
      <c r="E1250" t="s">
        <v>191</v>
      </c>
      <c r="F1250" t="s">
        <v>169</v>
      </c>
      <c r="G1250" t="s">
        <v>192</v>
      </c>
      <c r="H1250" s="168">
        <v>37278</v>
      </c>
      <c r="I1250" t="s">
        <v>105</v>
      </c>
      <c r="J1250" s="169">
        <v>15.684931506849315</v>
      </c>
      <c r="K1250">
        <v>4</v>
      </c>
    </row>
    <row r="1251" spans="1:11" x14ac:dyDescent="0.25">
      <c r="A1251" t="s">
        <v>1645</v>
      </c>
      <c r="B1251">
        <v>61219</v>
      </c>
      <c r="C1251" t="s">
        <v>167</v>
      </c>
      <c r="D1251" s="167">
        <v>49068</v>
      </c>
      <c r="E1251" t="s">
        <v>188</v>
      </c>
      <c r="F1251" t="s">
        <v>169</v>
      </c>
      <c r="G1251" t="s">
        <v>282</v>
      </c>
      <c r="H1251" s="168">
        <v>42030</v>
      </c>
      <c r="I1251" t="s">
        <v>104</v>
      </c>
      <c r="J1251" s="169">
        <v>2.6657534246575341</v>
      </c>
      <c r="K1251">
        <v>1</v>
      </c>
    </row>
    <row r="1252" spans="1:11" x14ac:dyDescent="0.25">
      <c r="A1252" t="s">
        <v>1646</v>
      </c>
      <c r="B1252">
        <v>31839</v>
      </c>
      <c r="C1252" t="s">
        <v>167</v>
      </c>
      <c r="D1252" s="167">
        <v>89079</v>
      </c>
      <c r="E1252" t="s">
        <v>239</v>
      </c>
      <c r="F1252" t="s">
        <v>169</v>
      </c>
      <c r="G1252" t="s">
        <v>1647</v>
      </c>
      <c r="H1252" s="168">
        <v>39356</v>
      </c>
      <c r="I1252" t="s">
        <v>103</v>
      </c>
      <c r="J1252" s="169">
        <v>9.9917808219178088</v>
      </c>
      <c r="K1252">
        <v>3</v>
      </c>
    </row>
    <row r="1253" spans="1:11" x14ac:dyDescent="0.25">
      <c r="A1253" t="s">
        <v>1648</v>
      </c>
      <c r="B1253">
        <v>1847</v>
      </c>
      <c r="C1253" t="s">
        <v>172</v>
      </c>
      <c r="D1253" s="167">
        <v>64184.58</v>
      </c>
      <c r="E1253" t="s">
        <v>188</v>
      </c>
      <c r="F1253" t="s">
        <v>169</v>
      </c>
      <c r="G1253" t="s">
        <v>170</v>
      </c>
      <c r="H1253" s="168">
        <v>39098</v>
      </c>
      <c r="I1253" t="s">
        <v>104</v>
      </c>
      <c r="J1253" s="169">
        <v>10.698630136986301</v>
      </c>
      <c r="K1253">
        <v>3</v>
      </c>
    </row>
    <row r="1254" spans="1:11" x14ac:dyDescent="0.25">
      <c r="A1254" t="s">
        <v>1649</v>
      </c>
      <c r="B1254">
        <v>45108</v>
      </c>
      <c r="C1254" t="s">
        <v>172</v>
      </c>
      <c r="D1254" s="167">
        <v>56478</v>
      </c>
      <c r="E1254" t="s">
        <v>175</v>
      </c>
      <c r="F1254" t="s">
        <v>169</v>
      </c>
      <c r="G1254" t="s">
        <v>183</v>
      </c>
      <c r="H1254" s="168">
        <v>41694</v>
      </c>
      <c r="I1254" t="s">
        <v>103</v>
      </c>
      <c r="J1254" s="169">
        <v>3.5863013698630137</v>
      </c>
      <c r="K1254">
        <v>1</v>
      </c>
    </row>
    <row r="1255" spans="1:11" x14ac:dyDescent="0.25">
      <c r="A1255" t="s">
        <v>1650</v>
      </c>
      <c r="B1255">
        <v>19488</v>
      </c>
      <c r="C1255" t="s">
        <v>172</v>
      </c>
      <c r="D1255" s="167">
        <v>46325.18</v>
      </c>
      <c r="E1255" t="s">
        <v>199</v>
      </c>
      <c r="F1255" t="s">
        <v>169</v>
      </c>
      <c r="G1255" t="s">
        <v>295</v>
      </c>
      <c r="H1255" s="168">
        <v>39202</v>
      </c>
      <c r="I1255" t="s">
        <v>105</v>
      </c>
      <c r="J1255" s="169">
        <v>10.413698630136986</v>
      </c>
      <c r="K1255">
        <v>3</v>
      </c>
    </row>
    <row r="1256" spans="1:11" x14ac:dyDescent="0.25">
      <c r="A1256" t="s">
        <v>1651</v>
      </c>
      <c r="B1256">
        <v>24691</v>
      </c>
      <c r="C1256" t="s">
        <v>172</v>
      </c>
      <c r="D1256" s="167">
        <v>64141</v>
      </c>
      <c r="E1256" t="s">
        <v>199</v>
      </c>
      <c r="F1256" t="s">
        <v>169</v>
      </c>
      <c r="G1256" t="s">
        <v>200</v>
      </c>
      <c r="H1256" s="168">
        <v>35736</v>
      </c>
      <c r="I1256" t="s">
        <v>103</v>
      </c>
      <c r="J1256" s="169">
        <v>19.909589041095892</v>
      </c>
      <c r="K1256">
        <v>4</v>
      </c>
    </row>
    <row r="1257" spans="1:11" x14ac:dyDescent="0.25">
      <c r="A1257" t="s">
        <v>1652</v>
      </c>
      <c r="B1257">
        <v>83792</v>
      </c>
      <c r="C1257" t="s">
        <v>167</v>
      </c>
      <c r="D1257" s="167">
        <v>52563.37</v>
      </c>
      <c r="E1257" t="s">
        <v>188</v>
      </c>
      <c r="F1257" t="s">
        <v>169</v>
      </c>
      <c r="G1257" t="s">
        <v>282</v>
      </c>
      <c r="H1257" s="168">
        <v>41792</v>
      </c>
      <c r="I1257" t="s">
        <v>106</v>
      </c>
      <c r="J1257" s="169">
        <v>3.3178082191780822</v>
      </c>
      <c r="K1257">
        <v>1</v>
      </c>
    </row>
    <row r="1258" spans="1:11" x14ac:dyDescent="0.25">
      <c r="A1258" t="s">
        <v>1653</v>
      </c>
      <c r="B1258">
        <v>63543</v>
      </c>
      <c r="C1258" t="s">
        <v>172</v>
      </c>
      <c r="D1258" s="167">
        <v>75453</v>
      </c>
      <c r="E1258" t="s">
        <v>175</v>
      </c>
      <c r="F1258" t="s">
        <v>169</v>
      </c>
      <c r="G1258" t="s">
        <v>183</v>
      </c>
      <c r="H1258" s="168">
        <v>37606</v>
      </c>
      <c r="I1258" t="s">
        <v>103</v>
      </c>
      <c r="J1258" s="169">
        <v>14.786301369863013</v>
      </c>
      <c r="K1258">
        <v>3</v>
      </c>
    </row>
    <row r="1259" spans="1:11" x14ac:dyDescent="0.25">
      <c r="A1259" t="s">
        <v>1654</v>
      </c>
      <c r="B1259">
        <v>17794</v>
      </c>
      <c r="C1259" t="s">
        <v>167</v>
      </c>
      <c r="D1259" s="167">
        <v>78708.7</v>
      </c>
      <c r="E1259" t="s">
        <v>188</v>
      </c>
      <c r="F1259" t="s">
        <v>202</v>
      </c>
      <c r="G1259" t="s">
        <v>284</v>
      </c>
      <c r="H1259" s="168">
        <v>39006</v>
      </c>
      <c r="I1259" t="s">
        <v>105</v>
      </c>
      <c r="J1259" s="169">
        <v>10.950684931506849</v>
      </c>
      <c r="K1259">
        <v>3</v>
      </c>
    </row>
    <row r="1260" spans="1:11" x14ac:dyDescent="0.25">
      <c r="A1260" t="s">
        <v>1655</v>
      </c>
      <c r="B1260">
        <v>44232</v>
      </c>
      <c r="C1260" t="s">
        <v>167</v>
      </c>
      <c r="D1260" s="167">
        <v>100849.36</v>
      </c>
      <c r="E1260" t="s">
        <v>168</v>
      </c>
      <c r="F1260" t="s">
        <v>169</v>
      </c>
      <c r="G1260" t="s">
        <v>858</v>
      </c>
      <c r="H1260" s="168">
        <v>33120</v>
      </c>
      <c r="I1260" t="s">
        <v>107</v>
      </c>
      <c r="J1260" s="169">
        <v>27.076712328767123</v>
      </c>
      <c r="K1260">
        <v>6</v>
      </c>
    </row>
    <row r="1261" spans="1:11" x14ac:dyDescent="0.25">
      <c r="A1261" t="s">
        <v>1656</v>
      </c>
      <c r="B1261">
        <v>11542</v>
      </c>
      <c r="C1261" t="s">
        <v>167</v>
      </c>
      <c r="D1261" s="167">
        <v>93127.75</v>
      </c>
      <c r="E1261" t="s">
        <v>180</v>
      </c>
      <c r="F1261" t="s">
        <v>169</v>
      </c>
      <c r="G1261" t="s">
        <v>457</v>
      </c>
      <c r="H1261" s="168">
        <v>34778</v>
      </c>
      <c r="I1261" t="s">
        <v>106</v>
      </c>
      <c r="J1261" s="169">
        <v>22.534246575342465</v>
      </c>
      <c r="K1261">
        <v>5</v>
      </c>
    </row>
    <row r="1262" spans="1:11" x14ac:dyDescent="0.25">
      <c r="A1262" t="s">
        <v>1657</v>
      </c>
      <c r="B1262">
        <v>53104</v>
      </c>
      <c r="C1262" t="s">
        <v>172</v>
      </c>
      <c r="D1262" s="167">
        <v>56990</v>
      </c>
      <c r="E1262" t="s">
        <v>191</v>
      </c>
      <c r="F1262" t="s">
        <v>169</v>
      </c>
      <c r="G1262" t="s">
        <v>354</v>
      </c>
      <c r="H1262" s="168">
        <v>41708</v>
      </c>
      <c r="I1262" t="s">
        <v>105</v>
      </c>
      <c r="J1262" s="169">
        <v>3.547945205479452</v>
      </c>
      <c r="K1262">
        <v>1</v>
      </c>
    </row>
    <row r="1263" spans="1:11" x14ac:dyDescent="0.25">
      <c r="A1263" t="s">
        <v>1658</v>
      </c>
      <c r="B1263">
        <v>3560</v>
      </c>
      <c r="C1263" t="s">
        <v>172</v>
      </c>
      <c r="D1263" s="167">
        <v>123902.96</v>
      </c>
      <c r="E1263" t="s">
        <v>175</v>
      </c>
      <c r="F1263" t="s">
        <v>169</v>
      </c>
      <c r="G1263" t="s">
        <v>291</v>
      </c>
      <c r="H1263" s="168">
        <v>34498</v>
      </c>
      <c r="I1263" t="s">
        <v>104</v>
      </c>
      <c r="J1263" s="169">
        <v>23.301369863013697</v>
      </c>
      <c r="K1263">
        <v>5</v>
      </c>
    </row>
    <row r="1264" spans="1:11" x14ac:dyDescent="0.25">
      <c r="A1264" t="s">
        <v>1659</v>
      </c>
      <c r="B1264">
        <v>34933</v>
      </c>
      <c r="C1264" t="s">
        <v>167</v>
      </c>
      <c r="D1264" s="167">
        <v>63004.38</v>
      </c>
      <c r="E1264" t="s">
        <v>308</v>
      </c>
      <c r="F1264" t="s">
        <v>169</v>
      </c>
      <c r="G1264" t="s">
        <v>539</v>
      </c>
      <c r="H1264" s="168">
        <v>41344</v>
      </c>
      <c r="I1264" t="s">
        <v>106</v>
      </c>
      <c r="J1264" s="169">
        <v>4.5452054794520551</v>
      </c>
      <c r="K1264">
        <v>1</v>
      </c>
    </row>
    <row r="1265" spans="1:11" x14ac:dyDescent="0.25">
      <c r="A1265" t="s">
        <v>1660</v>
      </c>
      <c r="B1265">
        <v>86187</v>
      </c>
      <c r="C1265" t="s">
        <v>172</v>
      </c>
      <c r="D1265" s="167">
        <v>95001.52</v>
      </c>
      <c r="E1265" t="s">
        <v>168</v>
      </c>
      <c r="F1265" t="s">
        <v>169</v>
      </c>
      <c r="G1265" t="s">
        <v>858</v>
      </c>
      <c r="H1265" s="168">
        <v>35815</v>
      </c>
      <c r="I1265" t="s">
        <v>106</v>
      </c>
      <c r="J1265" s="169">
        <v>19.693150684931506</v>
      </c>
      <c r="K1265">
        <v>4</v>
      </c>
    </row>
    <row r="1266" spans="1:11" x14ac:dyDescent="0.25">
      <c r="A1266" t="s">
        <v>1661</v>
      </c>
      <c r="B1266">
        <v>46293</v>
      </c>
      <c r="C1266" t="s">
        <v>172</v>
      </c>
      <c r="D1266" s="167">
        <v>118400</v>
      </c>
      <c r="E1266" t="s">
        <v>188</v>
      </c>
      <c r="F1266" t="s">
        <v>169</v>
      </c>
      <c r="G1266" t="s">
        <v>452</v>
      </c>
      <c r="H1266" s="168">
        <v>38642</v>
      </c>
      <c r="I1266" t="s">
        <v>103</v>
      </c>
      <c r="J1266" s="169">
        <v>11.947945205479453</v>
      </c>
      <c r="K1266">
        <v>3</v>
      </c>
    </row>
    <row r="1267" spans="1:11" x14ac:dyDescent="0.25">
      <c r="A1267" t="s">
        <v>1662</v>
      </c>
      <c r="B1267">
        <v>4120</v>
      </c>
      <c r="C1267" t="s">
        <v>167</v>
      </c>
      <c r="D1267" s="167">
        <v>77875.240000000005</v>
      </c>
      <c r="E1267" t="s">
        <v>308</v>
      </c>
      <c r="F1267" t="s">
        <v>169</v>
      </c>
      <c r="G1267" t="s">
        <v>189</v>
      </c>
      <c r="H1267" s="168">
        <v>39734</v>
      </c>
      <c r="I1267" t="s">
        <v>104</v>
      </c>
      <c r="J1267" s="169">
        <v>8.956164383561644</v>
      </c>
      <c r="K1267">
        <v>2</v>
      </c>
    </row>
    <row r="1268" spans="1:11" x14ac:dyDescent="0.25">
      <c r="A1268" t="s">
        <v>1663</v>
      </c>
      <c r="B1268">
        <v>74045</v>
      </c>
      <c r="C1268" t="s">
        <v>172</v>
      </c>
      <c r="D1268" s="167">
        <v>62958.95</v>
      </c>
      <c r="E1268" t="s">
        <v>270</v>
      </c>
      <c r="F1268" t="s">
        <v>169</v>
      </c>
      <c r="G1268" t="s">
        <v>271</v>
      </c>
      <c r="H1268" s="168">
        <v>40000</v>
      </c>
      <c r="I1268" t="s">
        <v>103</v>
      </c>
      <c r="J1268" s="169">
        <v>8.2273972602739729</v>
      </c>
      <c r="K1268">
        <v>2</v>
      </c>
    </row>
    <row r="1269" spans="1:11" x14ac:dyDescent="0.25">
      <c r="A1269" t="s">
        <v>1664</v>
      </c>
      <c r="B1269">
        <v>96449</v>
      </c>
      <c r="C1269" t="s">
        <v>167</v>
      </c>
      <c r="D1269" s="167">
        <v>59925.06</v>
      </c>
      <c r="E1269" t="s">
        <v>168</v>
      </c>
      <c r="F1269" t="s">
        <v>169</v>
      </c>
      <c r="G1269" t="s">
        <v>1396</v>
      </c>
      <c r="H1269" s="168">
        <v>36794</v>
      </c>
      <c r="I1269" t="s">
        <v>107</v>
      </c>
      <c r="J1269" s="169">
        <v>17.010958904109589</v>
      </c>
      <c r="K1269">
        <v>4</v>
      </c>
    </row>
    <row r="1270" spans="1:11" x14ac:dyDescent="0.25">
      <c r="A1270" t="s">
        <v>1665</v>
      </c>
      <c r="B1270">
        <v>85759</v>
      </c>
      <c r="C1270" t="s">
        <v>172</v>
      </c>
      <c r="D1270" s="167">
        <v>118400</v>
      </c>
      <c r="E1270" t="s">
        <v>213</v>
      </c>
      <c r="F1270" t="s">
        <v>169</v>
      </c>
      <c r="G1270" t="s">
        <v>214</v>
      </c>
      <c r="H1270" s="168">
        <v>38418</v>
      </c>
      <c r="I1270" t="s">
        <v>105</v>
      </c>
      <c r="J1270" s="169">
        <v>12.561643835616438</v>
      </c>
      <c r="K1270">
        <v>3</v>
      </c>
    </row>
    <row r="1271" spans="1:11" x14ac:dyDescent="0.25">
      <c r="A1271" t="s">
        <v>1666</v>
      </c>
      <c r="B1271">
        <v>48591</v>
      </c>
      <c r="C1271" t="s">
        <v>172</v>
      </c>
      <c r="D1271" s="167">
        <v>67126</v>
      </c>
      <c r="E1271" t="s">
        <v>168</v>
      </c>
      <c r="F1271" t="s">
        <v>169</v>
      </c>
      <c r="G1271" t="s">
        <v>265</v>
      </c>
      <c r="H1271" s="168">
        <v>38754</v>
      </c>
      <c r="I1271" t="s">
        <v>106</v>
      </c>
      <c r="J1271" s="169">
        <v>11.641095890410959</v>
      </c>
      <c r="K1271">
        <v>3</v>
      </c>
    </row>
    <row r="1272" spans="1:11" x14ac:dyDescent="0.25">
      <c r="A1272" t="s">
        <v>1667</v>
      </c>
      <c r="B1272">
        <v>61966</v>
      </c>
      <c r="C1272" t="s">
        <v>172</v>
      </c>
      <c r="D1272" s="167">
        <v>49104.51</v>
      </c>
      <c r="E1272" t="s">
        <v>325</v>
      </c>
      <c r="F1272" t="s">
        <v>169</v>
      </c>
      <c r="G1272" t="s">
        <v>968</v>
      </c>
      <c r="H1272" s="168">
        <v>39713</v>
      </c>
      <c r="I1272" t="s">
        <v>106</v>
      </c>
      <c r="J1272" s="169">
        <v>9.0136986301369859</v>
      </c>
      <c r="K1272">
        <v>2</v>
      </c>
    </row>
    <row r="1273" spans="1:11" x14ac:dyDescent="0.25">
      <c r="A1273" t="s">
        <v>1668</v>
      </c>
      <c r="B1273">
        <v>93</v>
      </c>
      <c r="C1273" t="s">
        <v>172</v>
      </c>
      <c r="D1273" s="167">
        <v>45261</v>
      </c>
      <c r="E1273" t="s">
        <v>191</v>
      </c>
      <c r="F1273" t="s">
        <v>169</v>
      </c>
      <c r="G1273" t="s">
        <v>1065</v>
      </c>
      <c r="H1273" s="168">
        <v>42716</v>
      </c>
      <c r="I1273" t="s">
        <v>103</v>
      </c>
      <c r="J1273" s="169">
        <v>0.78630136986301369</v>
      </c>
      <c r="K1273">
        <v>1</v>
      </c>
    </row>
    <row r="1274" spans="1:11" x14ac:dyDescent="0.25">
      <c r="A1274" t="s">
        <v>1669</v>
      </c>
      <c r="B1274">
        <v>10551</v>
      </c>
      <c r="C1274" t="s">
        <v>172</v>
      </c>
      <c r="D1274" s="167">
        <v>110886.71</v>
      </c>
      <c r="E1274" t="s">
        <v>216</v>
      </c>
      <c r="F1274" t="s">
        <v>169</v>
      </c>
      <c r="G1274" t="s">
        <v>240</v>
      </c>
      <c r="H1274" s="168">
        <v>32560</v>
      </c>
      <c r="I1274" t="s">
        <v>103</v>
      </c>
      <c r="J1274" s="169">
        <v>28.610958904109587</v>
      </c>
      <c r="K1274">
        <v>6</v>
      </c>
    </row>
    <row r="1275" spans="1:11" x14ac:dyDescent="0.25">
      <c r="A1275" t="s">
        <v>1670</v>
      </c>
      <c r="B1275">
        <v>6762</v>
      </c>
      <c r="C1275" t="s">
        <v>172</v>
      </c>
      <c r="D1275" s="167">
        <v>89620</v>
      </c>
      <c r="E1275" t="s">
        <v>175</v>
      </c>
      <c r="F1275" t="s">
        <v>169</v>
      </c>
      <c r="G1275" t="s">
        <v>183</v>
      </c>
      <c r="H1275" s="168">
        <v>36038</v>
      </c>
      <c r="I1275" t="s">
        <v>106</v>
      </c>
      <c r="J1275" s="169">
        <v>19.082191780821919</v>
      </c>
      <c r="K1275">
        <v>4</v>
      </c>
    </row>
    <row r="1276" spans="1:11" x14ac:dyDescent="0.25">
      <c r="A1276" t="s">
        <v>1671</v>
      </c>
      <c r="B1276">
        <v>28165</v>
      </c>
      <c r="C1276" t="s">
        <v>172</v>
      </c>
      <c r="D1276" s="167">
        <v>89891.03</v>
      </c>
      <c r="E1276" t="s">
        <v>268</v>
      </c>
      <c r="F1276" t="s">
        <v>169</v>
      </c>
      <c r="G1276" t="s">
        <v>418</v>
      </c>
      <c r="H1276" s="168">
        <v>36578</v>
      </c>
      <c r="I1276" t="s">
        <v>103</v>
      </c>
      <c r="J1276" s="169">
        <v>17.602739726027398</v>
      </c>
      <c r="K1276">
        <v>4</v>
      </c>
    </row>
    <row r="1277" spans="1:11" x14ac:dyDescent="0.25">
      <c r="A1277" t="s">
        <v>1672</v>
      </c>
      <c r="B1277">
        <v>8932</v>
      </c>
      <c r="C1277" t="s">
        <v>172</v>
      </c>
      <c r="D1277" s="167">
        <v>74815</v>
      </c>
      <c r="E1277" t="s">
        <v>185</v>
      </c>
      <c r="F1277" t="s">
        <v>169</v>
      </c>
      <c r="G1277" t="s">
        <v>416</v>
      </c>
      <c r="H1277" s="168">
        <v>38803</v>
      </c>
      <c r="I1277" t="s">
        <v>108</v>
      </c>
      <c r="J1277" s="169">
        <v>11.506849315068493</v>
      </c>
      <c r="K1277">
        <v>3</v>
      </c>
    </row>
    <row r="1278" spans="1:11" x14ac:dyDescent="0.25">
      <c r="A1278" t="s">
        <v>1673</v>
      </c>
      <c r="B1278">
        <v>22538</v>
      </c>
      <c r="C1278" t="s">
        <v>172</v>
      </c>
      <c r="D1278" s="167">
        <v>75277.02</v>
      </c>
      <c r="E1278" t="s">
        <v>199</v>
      </c>
      <c r="F1278" t="s">
        <v>169</v>
      </c>
      <c r="G1278" t="s">
        <v>809</v>
      </c>
      <c r="H1278" s="168">
        <v>31187</v>
      </c>
      <c r="I1278" t="s">
        <v>108</v>
      </c>
      <c r="J1278" s="169">
        <v>32.372602739726027</v>
      </c>
      <c r="K1278">
        <v>7</v>
      </c>
    </row>
    <row r="1279" spans="1:11" x14ac:dyDescent="0.25">
      <c r="A1279" t="s">
        <v>1674</v>
      </c>
      <c r="B1279">
        <v>39169</v>
      </c>
      <c r="C1279" t="s">
        <v>172</v>
      </c>
      <c r="D1279" s="167">
        <v>93396</v>
      </c>
      <c r="E1279" t="s">
        <v>199</v>
      </c>
      <c r="F1279" t="s">
        <v>169</v>
      </c>
      <c r="G1279" t="s">
        <v>181</v>
      </c>
      <c r="H1279" s="168">
        <v>35632</v>
      </c>
      <c r="I1279" t="s">
        <v>107</v>
      </c>
      <c r="J1279" s="169">
        <v>20.194520547945206</v>
      </c>
      <c r="K1279">
        <v>5</v>
      </c>
    </row>
    <row r="1280" spans="1:11" x14ac:dyDescent="0.25">
      <c r="A1280" t="s">
        <v>1675</v>
      </c>
      <c r="B1280">
        <v>79514</v>
      </c>
      <c r="C1280" t="s">
        <v>167</v>
      </c>
      <c r="D1280" s="167">
        <v>88189.17</v>
      </c>
      <c r="E1280" t="s">
        <v>175</v>
      </c>
      <c r="F1280" t="s">
        <v>169</v>
      </c>
      <c r="G1280" t="s">
        <v>311</v>
      </c>
      <c r="H1280" s="168">
        <v>36549</v>
      </c>
      <c r="I1280" t="s">
        <v>103</v>
      </c>
      <c r="J1280" s="169">
        <v>17.682191780821917</v>
      </c>
      <c r="K1280">
        <v>4</v>
      </c>
    </row>
    <row r="1281" spans="1:11" x14ac:dyDescent="0.25">
      <c r="A1281" t="s">
        <v>1676</v>
      </c>
      <c r="B1281">
        <v>47851</v>
      </c>
      <c r="C1281" t="s">
        <v>172</v>
      </c>
      <c r="D1281" s="167">
        <v>71216.52</v>
      </c>
      <c r="E1281" t="s">
        <v>268</v>
      </c>
      <c r="F1281" t="s">
        <v>169</v>
      </c>
      <c r="G1281" t="s">
        <v>418</v>
      </c>
      <c r="H1281" s="168">
        <v>38278</v>
      </c>
      <c r="I1281" t="s">
        <v>107</v>
      </c>
      <c r="J1281" s="169">
        <v>12.945205479452055</v>
      </c>
      <c r="K1281">
        <v>3</v>
      </c>
    </row>
    <row r="1282" spans="1:11" x14ac:dyDescent="0.25">
      <c r="A1282" t="s">
        <v>1677</v>
      </c>
      <c r="B1282">
        <v>95612</v>
      </c>
      <c r="C1282" t="s">
        <v>172</v>
      </c>
      <c r="D1282" s="167">
        <v>55889.73</v>
      </c>
      <c r="E1282" t="s">
        <v>199</v>
      </c>
      <c r="F1282" t="s">
        <v>169</v>
      </c>
      <c r="G1282" t="s">
        <v>200</v>
      </c>
      <c r="H1282" s="168">
        <v>39509</v>
      </c>
      <c r="I1282" t="s">
        <v>107</v>
      </c>
      <c r="J1282" s="169">
        <v>9.5726027397260278</v>
      </c>
      <c r="K1282">
        <v>2</v>
      </c>
    </row>
    <row r="1283" spans="1:11" x14ac:dyDescent="0.25">
      <c r="A1283" t="s">
        <v>1678</v>
      </c>
      <c r="B1283">
        <v>60152</v>
      </c>
      <c r="C1283" t="s">
        <v>172</v>
      </c>
      <c r="D1283" s="167">
        <v>33395.15</v>
      </c>
      <c r="E1283" t="s">
        <v>199</v>
      </c>
      <c r="F1283" t="s">
        <v>169</v>
      </c>
      <c r="G1283" t="s">
        <v>295</v>
      </c>
      <c r="H1283" s="168">
        <v>42478</v>
      </c>
      <c r="I1283" t="s">
        <v>103</v>
      </c>
      <c r="J1283" s="169">
        <v>1.4383561643835616</v>
      </c>
      <c r="K1283">
        <v>1</v>
      </c>
    </row>
    <row r="1284" spans="1:11" x14ac:dyDescent="0.25">
      <c r="A1284" t="s">
        <v>1679</v>
      </c>
      <c r="B1284">
        <v>98973</v>
      </c>
      <c r="C1284" t="s">
        <v>167</v>
      </c>
      <c r="D1284" s="167">
        <v>68971.62</v>
      </c>
      <c r="E1284" t="s">
        <v>213</v>
      </c>
      <c r="F1284" t="s">
        <v>169</v>
      </c>
      <c r="G1284" t="s">
        <v>1680</v>
      </c>
      <c r="H1284" s="168">
        <v>40406</v>
      </c>
      <c r="I1284" t="s">
        <v>105</v>
      </c>
      <c r="J1284" s="169">
        <v>7.1150684931506847</v>
      </c>
      <c r="K1284">
        <v>2</v>
      </c>
    </row>
    <row r="1285" spans="1:11" x14ac:dyDescent="0.25">
      <c r="A1285" t="s">
        <v>1681</v>
      </c>
      <c r="B1285">
        <v>62298</v>
      </c>
      <c r="C1285" t="s">
        <v>167</v>
      </c>
      <c r="D1285" s="167">
        <v>190429</v>
      </c>
      <c r="E1285" t="s">
        <v>188</v>
      </c>
      <c r="F1285" t="s">
        <v>169</v>
      </c>
      <c r="G1285" t="s">
        <v>1682</v>
      </c>
      <c r="H1285" s="168">
        <v>36920</v>
      </c>
      <c r="I1285" t="s">
        <v>106</v>
      </c>
      <c r="J1285" s="169">
        <v>16.665753424657535</v>
      </c>
      <c r="K1285">
        <v>4</v>
      </c>
    </row>
    <row r="1286" spans="1:11" x14ac:dyDescent="0.25">
      <c r="A1286" t="s">
        <v>1683</v>
      </c>
      <c r="B1286">
        <v>78422</v>
      </c>
      <c r="C1286" t="s">
        <v>167</v>
      </c>
      <c r="D1286" s="167">
        <v>52081.11</v>
      </c>
      <c r="E1286" t="s">
        <v>1684</v>
      </c>
      <c r="F1286" t="s">
        <v>169</v>
      </c>
      <c r="G1286" t="s">
        <v>170</v>
      </c>
      <c r="H1286" s="168">
        <v>37970</v>
      </c>
      <c r="I1286" t="s">
        <v>103</v>
      </c>
      <c r="J1286" s="169">
        <v>13.789041095890411</v>
      </c>
      <c r="K1286">
        <v>3</v>
      </c>
    </row>
    <row r="1287" spans="1:11" x14ac:dyDescent="0.25">
      <c r="A1287" t="s">
        <v>1685</v>
      </c>
      <c r="B1287">
        <v>76738</v>
      </c>
      <c r="C1287" t="s">
        <v>172</v>
      </c>
      <c r="D1287" s="167">
        <v>50910</v>
      </c>
      <c r="E1287" t="s">
        <v>191</v>
      </c>
      <c r="F1287" t="s">
        <v>169</v>
      </c>
      <c r="G1287" t="s">
        <v>354</v>
      </c>
      <c r="H1287" s="168">
        <v>41708</v>
      </c>
      <c r="I1287" t="s">
        <v>106</v>
      </c>
      <c r="J1287" s="169">
        <v>3.547945205479452</v>
      </c>
      <c r="K1287">
        <v>1</v>
      </c>
    </row>
    <row r="1288" spans="1:11" x14ac:dyDescent="0.25">
      <c r="A1288" t="s">
        <v>1686</v>
      </c>
      <c r="B1288">
        <v>38268</v>
      </c>
      <c r="C1288" t="s">
        <v>167</v>
      </c>
      <c r="D1288" s="167">
        <v>36797.11</v>
      </c>
      <c r="E1288" t="s">
        <v>188</v>
      </c>
      <c r="F1288" t="s">
        <v>202</v>
      </c>
      <c r="G1288" t="s">
        <v>313</v>
      </c>
      <c r="H1288" s="168">
        <v>39497</v>
      </c>
      <c r="I1288" t="s">
        <v>108</v>
      </c>
      <c r="J1288" s="169">
        <v>9.6054794520547944</v>
      </c>
      <c r="K1288">
        <v>2</v>
      </c>
    </row>
    <row r="1289" spans="1:11" x14ac:dyDescent="0.25">
      <c r="A1289" t="s">
        <v>1687</v>
      </c>
      <c r="B1289">
        <v>58382</v>
      </c>
      <c r="C1289" t="s">
        <v>172</v>
      </c>
      <c r="D1289" s="167">
        <v>114303</v>
      </c>
      <c r="E1289" t="s">
        <v>185</v>
      </c>
      <c r="F1289" t="s">
        <v>169</v>
      </c>
      <c r="G1289" t="s">
        <v>382</v>
      </c>
      <c r="H1289" s="168">
        <v>36942</v>
      </c>
      <c r="I1289" t="s">
        <v>103</v>
      </c>
      <c r="J1289" s="169">
        <v>16.605479452054794</v>
      </c>
      <c r="K1289">
        <v>4</v>
      </c>
    </row>
    <row r="1290" spans="1:11" x14ac:dyDescent="0.25">
      <c r="A1290" t="s">
        <v>1688</v>
      </c>
      <c r="B1290">
        <v>35057</v>
      </c>
      <c r="C1290" t="s">
        <v>172</v>
      </c>
      <c r="D1290" s="167">
        <v>55328</v>
      </c>
      <c r="E1290" t="s">
        <v>191</v>
      </c>
      <c r="F1290" t="s">
        <v>169</v>
      </c>
      <c r="G1290" t="s">
        <v>354</v>
      </c>
      <c r="H1290" s="168">
        <v>41484</v>
      </c>
      <c r="I1290" t="s">
        <v>106</v>
      </c>
      <c r="J1290" s="169">
        <v>4.161643835616438</v>
      </c>
      <c r="K1290">
        <v>1</v>
      </c>
    </row>
    <row r="1291" spans="1:11" x14ac:dyDescent="0.25">
      <c r="A1291" t="s">
        <v>1689</v>
      </c>
      <c r="B1291">
        <v>19458</v>
      </c>
      <c r="C1291" t="s">
        <v>172</v>
      </c>
      <c r="D1291" s="167">
        <v>107128.71</v>
      </c>
      <c r="E1291" t="s">
        <v>175</v>
      </c>
      <c r="F1291" t="s">
        <v>169</v>
      </c>
      <c r="G1291" t="s">
        <v>586</v>
      </c>
      <c r="H1291" s="168">
        <v>33791</v>
      </c>
      <c r="I1291" t="s">
        <v>103</v>
      </c>
      <c r="J1291" s="169">
        <v>25.238356164383561</v>
      </c>
      <c r="K1291">
        <v>6</v>
      </c>
    </row>
    <row r="1292" spans="1:11" x14ac:dyDescent="0.25">
      <c r="A1292" t="s">
        <v>1690</v>
      </c>
      <c r="B1292">
        <v>2785</v>
      </c>
      <c r="C1292" t="s">
        <v>167</v>
      </c>
      <c r="D1292" s="167">
        <v>76015.03</v>
      </c>
      <c r="E1292" t="s">
        <v>185</v>
      </c>
      <c r="F1292" t="s">
        <v>169</v>
      </c>
      <c r="G1292" t="s">
        <v>703</v>
      </c>
      <c r="H1292" s="168">
        <v>32288</v>
      </c>
      <c r="I1292" t="s">
        <v>104</v>
      </c>
      <c r="J1292" s="169">
        <v>29.356164383561644</v>
      </c>
      <c r="K1292">
        <v>6</v>
      </c>
    </row>
    <row r="1293" spans="1:11" x14ac:dyDescent="0.25">
      <c r="A1293" t="s">
        <v>1691</v>
      </c>
      <c r="B1293">
        <v>73173</v>
      </c>
      <c r="C1293" t="s">
        <v>172</v>
      </c>
      <c r="D1293" s="167">
        <v>55820.61</v>
      </c>
      <c r="E1293" t="s">
        <v>199</v>
      </c>
      <c r="F1293" t="s">
        <v>169</v>
      </c>
      <c r="G1293" t="s">
        <v>508</v>
      </c>
      <c r="H1293" s="168">
        <v>37941</v>
      </c>
      <c r="I1293" t="s">
        <v>106</v>
      </c>
      <c r="J1293" s="169">
        <v>13.868493150684932</v>
      </c>
      <c r="K1293">
        <v>3</v>
      </c>
    </row>
    <row r="1294" spans="1:11" x14ac:dyDescent="0.25">
      <c r="A1294" t="s">
        <v>1692</v>
      </c>
      <c r="B1294">
        <v>59804</v>
      </c>
      <c r="C1294" t="s">
        <v>172</v>
      </c>
      <c r="D1294" s="167">
        <v>38020.379999999997</v>
      </c>
      <c r="E1294" t="s">
        <v>199</v>
      </c>
      <c r="F1294" t="s">
        <v>169</v>
      </c>
      <c r="G1294" t="s">
        <v>295</v>
      </c>
      <c r="H1294" s="168">
        <v>42030</v>
      </c>
      <c r="I1294" t="s">
        <v>108</v>
      </c>
      <c r="J1294" s="169">
        <v>2.6657534246575341</v>
      </c>
      <c r="K1294">
        <v>1</v>
      </c>
    </row>
    <row r="1295" spans="1:11" x14ac:dyDescent="0.25">
      <c r="A1295" t="s">
        <v>1693</v>
      </c>
      <c r="B1295">
        <v>18118</v>
      </c>
      <c r="C1295" t="s">
        <v>167</v>
      </c>
      <c r="D1295" s="167">
        <v>60403.27</v>
      </c>
      <c r="E1295" t="s">
        <v>175</v>
      </c>
      <c r="F1295" t="s">
        <v>169</v>
      </c>
      <c r="G1295" t="s">
        <v>311</v>
      </c>
      <c r="H1295" s="168">
        <v>41806</v>
      </c>
      <c r="I1295" t="s">
        <v>104</v>
      </c>
      <c r="J1295" s="169">
        <v>3.2794520547945205</v>
      </c>
      <c r="K1295">
        <v>1</v>
      </c>
    </row>
    <row r="1296" spans="1:11" x14ac:dyDescent="0.25">
      <c r="A1296" t="s">
        <v>1694</v>
      </c>
      <c r="B1296">
        <v>21149</v>
      </c>
      <c r="C1296" t="s">
        <v>167</v>
      </c>
      <c r="D1296" s="167">
        <v>70422</v>
      </c>
      <c r="E1296" t="s">
        <v>268</v>
      </c>
      <c r="F1296" t="s">
        <v>169</v>
      </c>
      <c r="G1296" t="s">
        <v>630</v>
      </c>
      <c r="H1296" s="168">
        <v>35863</v>
      </c>
      <c r="I1296" t="s">
        <v>107</v>
      </c>
      <c r="J1296" s="169">
        <v>19.561643835616437</v>
      </c>
      <c r="K1296">
        <v>4</v>
      </c>
    </row>
    <row r="1297" spans="1:11" x14ac:dyDescent="0.25">
      <c r="A1297" t="s">
        <v>1695</v>
      </c>
      <c r="B1297">
        <v>89688</v>
      </c>
      <c r="C1297" t="s">
        <v>172</v>
      </c>
      <c r="D1297" s="167">
        <v>131348.75</v>
      </c>
      <c r="E1297" t="s">
        <v>185</v>
      </c>
      <c r="F1297" t="s">
        <v>169</v>
      </c>
      <c r="G1297" t="s">
        <v>774</v>
      </c>
      <c r="H1297" s="168">
        <v>33112</v>
      </c>
      <c r="I1297" t="s">
        <v>106</v>
      </c>
      <c r="J1297" s="169">
        <v>27.098630136986301</v>
      </c>
      <c r="K1297">
        <v>6</v>
      </c>
    </row>
    <row r="1298" spans="1:11" x14ac:dyDescent="0.25">
      <c r="A1298" t="s">
        <v>1696</v>
      </c>
      <c r="B1298">
        <v>88966</v>
      </c>
      <c r="C1298" t="s">
        <v>167</v>
      </c>
      <c r="D1298" s="167">
        <v>54402.73</v>
      </c>
      <c r="E1298" t="s">
        <v>188</v>
      </c>
      <c r="F1298" t="s">
        <v>169</v>
      </c>
      <c r="G1298" t="s">
        <v>282</v>
      </c>
      <c r="H1298" s="168">
        <v>41036</v>
      </c>
      <c r="I1298" t="s">
        <v>104</v>
      </c>
      <c r="J1298" s="169">
        <v>5.3890410958904109</v>
      </c>
      <c r="K1298">
        <v>2</v>
      </c>
    </row>
    <row r="1299" spans="1:11" x14ac:dyDescent="0.25">
      <c r="A1299" t="s">
        <v>1697</v>
      </c>
      <c r="B1299">
        <v>76769</v>
      </c>
      <c r="C1299" t="s">
        <v>167</v>
      </c>
      <c r="D1299" s="167">
        <v>29779.07</v>
      </c>
      <c r="E1299" t="s">
        <v>233</v>
      </c>
      <c r="F1299" t="s">
        <v>202</v>
      </c>
      <c r="G1299" t="s">
        <v>234</v>
      </c>
      <c r="H1299" s="168">
        <v>40503</v>
      </c>
      <c r="I1299" t="s">
        <v>108</v>
      </c>
      <c r="J1299" s="169">
        <v>6.8493150684931505</v>
      </c>
      <c r="K1299">
        <v>2</v>
      </c>
    </row>
    <row r="1300" spans="1:11" x14ac:dyDescent="0.25">
      <c r="A1300" t="s">
        <v>1698</v>
      </c>
      <c r="B1300">
        <v>42309</v>
      </c>
      <c r="C1300" t="s">
        <v>172</v>
      </c>
      <c r="D1300" s="167">
        <v>64141</v>
      </c>
      <c r="E1300" t="s">
        <v>199</v>
      </c>
      <c r="F1300" t="s">
        <v>169</v>
      </c>
      <c r="G1300" t="s">
        <v>200</v>
      </c>
      <c r="H1300" s="168">
        <v>36233</v>
      </c>
      <c r="I1300" t="s">
        <v>103</v>
      </c>
      <c r="J1300" s="169">
        <v>18.547945205479451</v>
      </c>
      <c r="K1300">
        <v>4</v>
      </c>
    </row>
    <row r="1301" spans="1:11" x14ac:dyDescent="0.25">
      <c r="A1301" t="s">
        <v>1699</v>
      </c>
      <c r="B1301">
        <v>84100</v>
      </c>
      <c r="C1301" t="s">
        <v>167</v>
      </c>
      <c r="D1301" s="167">
        <v>96197.88</v>
      </c>
      <c r="E1301" t="s">
        <v>168</v>
      </c>
      <c r="F1301" t="s">
        <v>169</v>
      </c>
      <c r="G1301" t="s">
        <v>261</v>
      </c>
      <c r="H1301" s="168">
        <v>34736</v>
      </c>
      <c r="I1301" t="s">
        <v>103</v>
      </c>
      <c r="J1301" s="169">
        <v>22.649315068493152</v>
      </c>
      <c r="K1301">
        <v>5</v>
      </c>
    </row>
    <row r="1302" spans="1:11" x14ac:dyDescent="0.25">
      <c r="A1302" t="s">
        <v>1700</v>
      </c>
      <c r="B1302">
        <v>54216</v>
      </c>
      <c r="C1302" t="s">
        <v>167</v>
      </c>
      <c r="D1302" s="167">
        <v>77649.509999999995</v>
      </c>
      <c r="E1302" t="s">
        <v>325</v>
      </c>
      <c r="F1302" t="s">
        <v>169</v>
      </c>
      <c r="G1302" t="s">
        <v>1463</v>
      </c>
      <c r="H1302" s="168">
        <v>41106</v>
      </c>
      <c r="I1302" t="s">
        <v>108</v>
      </c>
      <c r="J1302" s="169">
        <v>5.1972602739726028</v>
      </c>
      <c r="K1302">
        <v>2</v>
      </c>
    </row>
    <row r="1303" spans="1:11" x14ac:dyDescent="0.25">
      <c r="A1303" t="s">
        <v>1701</v>
      </c>
      <c r="B1303">
        <v>15454</v>
      </c>
      <c r="C1303" t="s">
        <v>167</v>
      </c>
      <c r="D1303" s="167">
        <v>61463.39</v>
      </c>
      <c r="E1303" t="s">
        <v>188</v>
      </c>
      <c r="F1303" t="s">
        <v>169</v>
      </c>
      <c r="G1303" t="s">
        <v>282</v>
      </c>
      <c r="H1303" s="168">
        <v>39846</v>
      </c>
      <c r="I1303" t="s">
        <v>105</v>
      </c>
      <c r="J1303" s="169">
        <v>8.6493150684931503</v>
      </c>
      <c r="K1303">
        <v>2</v>
      </c>
    </row>
    <row r="1304" spans="1:11" x14ac:dyDescent="0.25">
      <c r="A1304" t="s">
        <v>1702</v>
      </c>
      <c r="B1304">
        <v>96942</v>
      </c>
      <c r="C1304" t="s">
        <v>172</v>
      </c>
      <c r="D1304" s="167">
        <v>94099</v>
      </c>
      <c r="E1304" t="s">
        <v>168</v>
      </c>
      <c r="F1304" t="s">
        <v>169</v>
      </c>
      <c r="G1304" t="s">
        <v>173</v>
      </c>
      <c r="H1304" s="168">
        <v>36262</v>
      </c>
      <c r="I1304" t="s">
        <v>106</v>
      </c>
      <c r="J1304" s="169">
        <v>18.468493150684932</v>
      </c>
      <c r="K1304">
        <v>4</v>
      </c>
    </row>
    <row r="1305" spans="1:11" x14ac:dyDescent="0.25">
      <c r="A1305" t="s">
        <v>1703</v>
      </c>
      <c r="B1305">
        <v>4373</v>
      </c>
      <c r="C1305" t="s">
        <v>172</v>
      </c>
      <c r="D1305" s="167">
        <v>80784</v>
      </c>
      <c r="E1305" t="s">
        <v>191</v>
      </c>
      <c r="F1305" t="s">
        <v>169</v>
      </c>
      <c r="G1305" t="s">
        <v>192</v>
      </c>
      <c r="H1305" s="168">
        <v>36942</v>
      </c>
      <c r="I1305" t="s">
        <v>104</v>
      </c>
      <c r="J1305" s="169">
        <v>16.605479452054794</v>
      </c>
      <c r="K1305">
        <v>4</v>
      </c>
    </row>
    <row r="1306" spans="1:11" x14ac:dyDescent="0.25">
      <c r="A1306" t="s">
        <v>1704</v>
      </c>
      <c r="B1306">
        <v>82656</v>
      </c>
      <c r="C1306" t="s">
        <v>167</v>
      </c>
      <c r="D1306" s="167">
        <v>70422</v>
      </c>
      <c r="E1306" t="s">
        <v>168</v>
      </c>
      <c r="F1306" t="s">
        <v>169</v>
      </c>
      <c r="G1306" t="s">
        <v>968</v>
      </c>
      <c r="H1306" s="168">
        <v>37025</v>
      </c>
      <c r="I1306" t="s">
        <v>103</v>
      </c>
      <c r="J1306" s="169">
        <v>16.378082191780823</v>
      </c>
      <c r="K1306">
        <v>4</v>
      </c>
    </row>
    <row r="1307" spans="1:11" x14ac:dyDescent="0.25">
      <c r="A1307" t="s">
        <v>1705</v>
      </c>
      <c r="B1307">
        <v>88695</v>
      </c>
      <c r="C1307" t="s">
        <v>172</v>
      </c>
      <c r="D1307" s="167">
        <v>79676</v>
      </c>
      <c r="E1307" t="s">
        <v>185</v>
      </c>
      <c r="F1307" t="s">
        <v>169</v>
      </c>
      <c r="G1307" t="s">
        <v>416</v>
      </c>
      <c r="H1307" s="168">
        <v>39160</v>
      </c>
      <c r="I1307" t="s">
        <v>103</v>
      </c>
      <c r="J1307" s="169">
        <v>10.528767123287672</v>
      </c>
      <c r="K1307">
        <v>3</v>
      </c>
    </row>
    <row r="1308" spans="1:11" x14ac:dyDescent="0.25">
      <c r="A1308" t="s">
        <v>1706</v>
      </c>
      <c r="B1308">
        <v>35217</v>
      </c>
      <c r="C1308" t="s">
        <v>172</v>
      </c>
      <c r="D1308" s="167">
        <v>103708.64</v>
      </c>
      <c r="E1308" t="s">
        <v>168</v>
      </c>
      <c r="F1308" t="s">
        <v>169</v>
      </c>
      <c r="G1308" t="s">
        <v>906</v>
      </c>
      <c r="H1308" s="168">
        <v>32104</v>
      </c>
      <c r="I1308" t="s">
        <v>106</v>
      </c>
      <c r="J1308" s="169">
        <v>29.860273972602741</v>
      </c>
      <c r="K1308">
        <v>6</v>
      </c>
    </row>
    <row r="1309" spans="1:11" x14ac:dyDescent="0.25">
      <c r="A1309" t="s">
        <v>1707</v>
      </c>
      <c r="B1309">
        <v>22351</v>
      </c>
      <c r="C1309" t="s">
        <v>172</v>
      </c>
      <c r="D1309" s="167">
        <v>116282.95</v>
      </c>
      <c r="E1309" t="s">
        <v>308</v>
      </c>
      <c r="F1309" t="s">
        <v>169</v>
      </c>
      <c r="G1309" t="s">
        <v>275</v>
      </c>
      <c r="H1309" s="168">
        <v>36543</v>
      </c>
      <c r="I1309" t="s">
        <v>106</v>
      </c>
      <c r="J1309" s="169">
        <v>17.698630136986303</v>
      </c>
      <c r="K1309">
        <v>4</v>
      </c>
    </row>
    <row r="1310" spans="1:11" x14ac:dyDescent="0.25">
      <c r="A1310" t="s">
        <v>1708</v>
      </c>
      <c r="B1310">
        <v>30982</v>
      </c>
      <c r="C1310" t="s">
        <v>167</v>
      </c>
      <c r="D1310" s="167">
        <v>66358.149999999994</v>
      </c>
      <c r="E1310" t="s">
        <v>188</v>
      </c>
      <c r="F1310" t="s">
        <v>169</v>
      </c>
      <c r="G1310" t="s">
        <v>170</v>
      </c>
      <c r="H1310" s="168">
        <v>38922</v>
      </c>
      <c r="I1310" t="s">
        <v>105</v>
      </c>
      <c r="J1310" s="169">
        <v>11.180821917808219</v>
      </c>
      <c r="K1310">
        <v>3</v>
      </c>
    </row>
    <row r="1311" spans="1:11" x14ac:dyDescent="0.25">
      <c r="A1311" t="s">
        <v>1709</v>
      </c>
      <c r="B1311">
        <v>78040</v>
      </c>
      <c r="C1311" t="s">
        <v>172</v>
      </c>
      <c r="D1311" s="167">
        <v>78096</v>
      </c>
      <c r="E1311" t="s">
        <v>175</v>
      </c>
      <c r="F1311" t="s">
        <v>169</v>
      </c>
      <c r="G1311" t="s">
        <v>183</v>
      </c>
      <c r="H1311" s="168">
        <v>38551</v>
      </c>
      <c r="I1311" t="s">
        <v>103</v>
      </c>
      <c r="J1311" s="169">
        <v>12.197260273972603</v>
      </c>
      <c r="K1311">
        <v>3</v>
      </c>
    </row>
    <row r="1312" spans="1:11" x14ac:dyDescent="0.25">
      <c r="A1312" t="s">
        <v>1710</v>
      </c>
      <c r="B1312">
        <v>32869</v>
      </c>
      <c r="C1312" t="s">
        <v>167</v>
      </c>
      <c r="D1312" s="167">
        <v>74779.89</v>
      </c>
      <c r="E1312" t="s">
        <v>168</v>
      </c>
      <c r="F1312" t="s">
        <v>169</v>
      </c>
      <c r="G1312" t="s">
        <v>189</v>
      </c>
      <c r="H1312" s="168">
        <v>38166</v>
      </c>
      <c r="I1312" t="s">
        <v>105</v>
      </c>
      <c r="J1312" s="169">
        <v>13.252054794520548</v>
      </c>
      <c r="K1312">
        <v>3</v>
      </c>
    </row>
    <row r="1313" spans="1:11" x14ac:dyDescent="0.25">
      <c r="A1313" t="s">
        <v>1711</v>
      </c>
      <c r="B1313">
        <v>37448</v>
      </c>
      <c r="C1313" t="s">
        <v>167</v>
      </c>
      <c r="D1313" s="167">
        <v>18416.05</v>
      </c>
      <c r="E1313" t="s">
        <v>196</v>
      </c>
      <c r="F1313" t="s">
        <v>202</v>
      </c>
      <c r="G1313" t="s">
        <v>222</v>
      </c>
      <c r="H1313" s="168">
        <v>40770</v>
      </c>
      <c r="I1313" t="s">
        <v>104</v>
      </c>
      <c r="J1313" s="169">
        <v>6.117808219178082</v>
      </c>
      <c r="K1313">
        <v>2</v>
      </c>
    </row>
    <row r="1314" spans="1:11" x14ac:dyDescent="0.25">
      <c r="A1314" t="s">
        <v>1712</v>
      </c>
      <c r="B1314">
        <v>38272</v>
      </c>
      <c r="C1314" t="s">
        <v>172</v>
      </c>
      <c r="D1314" s="167">
        <v>79676</v>
      </c>
      <c r="E1314" t="s">
        <v>185</v>
      </c>
      <c r="F1314" t="s">
        <v>169</v>
      </c>
      <c r="G1314" t="s">
        <v>416</v>
      </c>
      <c r="H1314" s="168">
        <v>39160</v>
      </c>
      <c r="I1314" t="s">
        <v>104</v>
      </c>
      <c r="J1314" s="169">
        <v>10.528767123287672</v>
      </c>
      <c r="K1314">
        <v>3</v>
      </c>
    </row>
    <row r="1315" spans="1:11" x14ac:dyDescent="0.25">
      <c r="A1315" t="s">
        <v>1713</v>
      </c>
      <c r="B1315">
        <v>11922</v>
      </c>
      <c r="C1315" t="s">
        <v>167</v>
      </c>
      <c r="D1315" s="167">
        <v>44300</v>
      </c>
      <c r="E1315" t="s">
        <v>168</v>
      </c>
      <c r="F1315" t="s">
        <v>169</v>
      </c>
      <c r="G1315" t="s">
        <v>265</v>
      </c>
      <c r="H1315" s="168">
        <v>42590</v>
      </c>
      <c r="I1315" t="s">
        <v>107</v>
      </c>
      <c r="J1315" s="169">
        <v>1.1315068493150684</v>
      </c>
      <c r="K1315">
        <v>1</v>
      </c>
    </row>
    <row r="1316" spans="1:11" x14ac:dyDescent="0.25">
      <c r="A1316" t="s">
        <v>1714</v>
      </c>
      <c r="B1316">
        <v>60953</v>
      </c>
      <c r="C1316" t="s">
        <v>172</v>
      </c>
      <c r="D1316" s="167">
        <v>97224.98</v>
      </c>
      <c r="E1316" t="s">
        <v>185</v>
      </c>
      <c r="F1316" t="s">
        <v>169</v>
      </c>
      <c r="G1316" t="s">
        <v>416</v>
      </c>
      <c r="H1316" s="168">
        <v>32310</v>
      </c>
      <c r="I1316" t="s">
        <v>104</v>
      </c>
      <c r="J1316" s="169">
        <v>29.295890410958904</v>
      </c>
      <c r="K1316">
        <v>6</v>
      </c>
    </row>
    <row r="1317" spans="1:11" x14ac:dyDescent="0.25">
      <c r="A1317" t="s">
        <v>1715</v>
      </c>
      <c r="B1317">
        <v>43636</v>
      </c>
      <c r="C1317" t="s">
        <v>172</v>
      </c>
      <c r="D1317" s="167">
        <v>105360.22</v>
      </c>
      <c r="E1317" t="s">
        <v>188</v>
      </c>
      <c r="F1317" t="s">
        <v>169</v>
      </c>
      <c r="G1317" t="s">
        <v>275</v>
      </c>
      <c r="H1317" s="168">
        <v>35527</v>
      </c>
      <c r="I1317" t="s">
        <v>104</v>
      </c>
      <c r="J1317" s="169">
        <v>20.482191780821918</v>
      </c>
      <c r="K1317">
        <v>5</v>
      </c>
    </row>
    <row r="1318" spans="1:11" x14ac:dyDescent="0.25">
      <c r="A1318" t="s">
        <v>1716</v>
      </c>
      <c r="B1318">
        <v>6848</v>
      </c>
      <c r="C1318" t="s">
        <v>172</v>
      </c>
      <c r="D1318" s="167">
        <v>114087.02</v>
      </c>
      <c r="E1318" t="s">
        <v>185</v>
      </c>
      <c r="F1318" t="s">
        <v>169</v>
      </c>
      <c r="G1318" t="s">
        <v>382</v>
      </c>
      <c r="H1318" s="168">
        <v>34400</v>
      </c>
      <c r="I1318" t="s">
        <v>103</v>
      </c>
      <c r="J1318" s="169">
        <v>23.56986301369863</v>
      </c>
      <c r="K1318">
        <v>5</v>
      </c>
    </row>
    <row r="1319" spans="1:11" x14ac:dyDescent="0.25">
      <c r="A1319" t="s">
        <v>1717</v>
      </c>
      <c r="B1319">
        <v>89960</v>
      </c>
      <c r="C1319" t="s">
        <v>167</v>
      </c>
      <c r="D1319" s="167">
        <v>99870.24</v>
      </c>
      <c r="E1319" t="s">
        <v>188</v>
      </c>
      <c r="F1319" t="s">
        <v>169</v>
      </c>
      <c r="G1319" t="s">
        <v>244</v>
      </c>
      <c r="H1319" s="168">
        <v>32846</v>
      </c>
      <c r="I1319" t="s">
        <v>107</v>
      </c>
      <c r="J1319" s="169">
        <v>27.827397260273973</v>
      </c>
      <c r="K1319">
        <v>6</v>
      </c>
    </row>
    <row r="1320" spans="1:11" x14ac:dyDescent="0.25">
      <c r="A1320" t="s">
        <v>1718</v>
      </c>
      <c r="B1320">
        <v>99749</v>
      </c>
      <c r="C1320" t="s">
        <v>172</v>
      </c>
      <c r="D1320" s="167">
        <v>65105</v>
      </c>
      <c r="E1320" t="s">
        <v>168</v>
      </c>
      <c r="F1320" t="s">
        <v>169</v>
      </c>
      <c r="G1320" t="s">
        <v>265</v>
      </c>
      <c r="H1320" s="168">
        <v>38838</v>
      </c>
      <c r="I1320" t="s">
        <v>106</v>
      </c>
      <c r="J1320" s="169">
        <v>11.41095890410959</v>
      </c>
      <c r="K1320">
        <v>3</v>
      </c>
    </row>
    <row r="1321" spans="1:11" x14ac:dyDescent="0.25">
      <c r="A1321" t="s">
        <v>1719</v>
      </c>
      <c r="B1321">
        <v>97805</v>
      </c>
      <c r="C1321" t="s">
        <v>172</v>
      </c>
      <c r="D1321" s="167">
        <v>58448</v>
      </c>
      <c r="E1321" t="s">
        <v>196</v>
      </c>
      <c r="F1321" t="s">
        <v>169</v>
      </c>
      <c r="G1321" t="s">
        <v>242</v>
      </c>
      <c r="H1321" s="168">
        <v>38250</v>
      </c>
      <c r="I1321" t="s">
        <v>104</v>
      </c>
      <c r="J1321" s="169">
        <v>13.021917808219179</v>
      </c>
      <c r="K1321">
        <v>3</v>
      </c>
    </row>
    <row r="1322" spans="1:11" x14ac:dyDescent="0.25">
      <c r="A1322" t="s">
        <v>1720</v>
      </c>
      <c r="B1322">
        <v>89504</v>
      </c>
      <c r="C1322" t="s">
        <v>172</v>
      </c>
      <c r="D1322" s="167">
        <v>46325.1</v>
      </c>
      <c r="E1322" t="s">
        <v>199</v>
      </c>
      <c r="F1322" t="s">
        <v>169</v>
      </c>
      <c r="G1322" t="s">
        <v>295</v>
      </c>
      <c r="H1322" s="168">
        <v>39314</v>
      </c>
      <c r="I1322" t="s">
        <v>106</v>
      </c>
      <c r="J1322" s="169">
        <v>10.106849315068493</v>
      </c>
      <c r="K1322">
        <v>3</v>
      </c>
    </row>
    <row r="1323" spans="1:11" x14ac:dyDescent="0.25">
      <c r="A1323" t="s">
        <v>1721</v>
      </c>
      <c r="B1323">
        <v>18378</v>
      </c>
      <c r="C1323" t="s">
        <v>172</v>
      </c>
      <c r="D1323" s="167">
        <v>58327.42</v>
      </c>
      <c r="E1323" t="s">
        <v>168</v>
      </c>
      <c r="F1323" t="s">
        <v>169</v>
      </c>
      <c r="G1323" t="s">
        <v>649</v>
      </c>
      <c r="H1323" s="168">
        <v>37732</v>
      </c>
      <c r="I1323" t="s">
        <v>104</v>
      </c>
      <c r="J1323" s="169">
        <v>14.441095890410958</v>
      </c>
      <c r="K1323">
        <v>3</v>
      </c>
    </row>
    <row r="1324" spans="1:11" x14ac:dyDescent="0.25">
      <c r="A1324" t="s">
        <v>1722</v>
      </c>
      <c r="B1324">
        <v>42393</v>
      </c>
      <c r="C1324" t="s">
        <v>167</v>
      </c>
      <c r="D1324" s="167">
        <v>156511.20000000001</v>
      </c>
      <c r="E1324" t="s">
        <v>230</v>
      </c>
      <c r="F1324" t="s">
        <v>169</v>
      </c>
      <c r="G1324" t="s">
        <v>231</v>
      </c>
      <c r="H1324" s="168">
        <v>36423</v>
      </c>
      <c r="I1324" t="s">
        <v>104</v>
      </c>
      <c r="J1324" s="169">
        <v>18.027397260273972</v>
      </c>
      <c r="K1324">
        <v>4</v>
      </c>
    </row>
    <row r="1325" spans="1:11" x14ac:dyDescent="0.25">
      <c r="A1325" t="s">
        <v>1723</v>
      </c>
      <c r="B1325">
        <v>99881</v>
      </c>
      <c r="C1325" t="s">
        <v>172</v>
      </c>
      <c r="D1325" s="167">
        <v>92756.7</v>
      </c>
      <c r="E1325" t="s">
        <v>175</v>
      </c>
      <c r="F1325" t="s">
        <v>169</v>
      </c>
      <c r="G1325" t="s">
        <v>183</v>
      </c>
      <c r="H1325" s="168">
        <v>29156</v>
      </c>
      <c r="I1325" t="s">
        <v>105</v>
      </c>
      <c r="J1325" s="169">
        <v>37.936986301369863</v>
      </c>
      <c r="K1325">
        <v>8</v>
      </c>
    </row>
    <row r="1326" spans="1:11" x14ac:dyDescent="0.25">
      <c r="A1326" t="s">
        <v>1723</v>
      </c>
      <c r="B1326">
        <v>63575</v>
      </c>
      <c r="C1326" t="s">
        <v>172</v>
      </c>
      <c r="D1326" s="167">
        <v>67384</v>
      </c>
      <c r="E1326" t="s">
        <v>168</v>
      </c>
      <c r="F1326" t="s">
        <v>169</v>
      </c>
      <c r="G1326" t="s">
        <v>265</v>
      </c>
      <c r="H1326" s="168">
        <v>38670</v>
      </c>
      <c r="I1326" t="s">
        <v>107</v>
      </c>
      <c r="J1326" s="169">
        <v>11.871232876712329</v>
      </c>
      <c r="K1326">
        <v>3</v>
      </c>
    </row>
    <row r="1327" spans="1:11" x14ac:dyDescent="0.25">
      <c r="A1327" t="s">
        <v>1724</v>
      </c>
      <c r="B1327">
        <v>15921</v>
      </c>
      <c r="C1327" t="s">
        <v>172</v>
      </c>
      <c r="D1327" s="167">
        <v>61408</v>
      </c>
      <c r="E1327" t="s">
        <v>191</v>
      </c>
      <c r="F1327" t="s">
        <v>169</v>
      </c>
      <c r="G1327" t="s">
        <v>486</v>
      </c>
      <c r="H1327" s="168">
        <v>41288</v>
      </c>
      <c r="I1327" t="s">
        <v>103</v>
      </c>
      <c r="J1327" s="169">
        <v>4.6986301369863011</v>
      </c>
      <c r="K1327">
        <v>1</v>
      </c>
    </row>
    <row r="1328" spans="1:11" x14ac:dyDescent="0.25">
      <c r="A1328" t="s">
        <v>1725</v>
      </c>
      <c r="B1328">
        <v>9311</v>
      </c>
      <c r="C1328" t="s">
        <v>167</v>
      </c>
      <c r="D1328" s="167">
        <v>67993.850000000006</v>
      </c>
      <c r="E1328" t="s">
        <v>188</v>
      </c>
      <c r="F1328" t="s">
        <v>169</v>
      </c>
      <c r="G1328" t="s">
        <v>560</v>
      </c>
      <c r="H1328" s="168">
        <v>34751</v>
      </c>
      <c r="I1328" t="s">
        <v>106</v>
      </c>
      <c r="J1328" s="169">
        <v>22.608219178082191</v>
      </c>
      <c r="K1328">
        <v>5</v>
      </c>
    </row>
    <row r="1329" spans="1:11" x14ac:dyDescent="0.25">
      <c r="A1329" t="s">
        <v>1726</v>
      </c>
      <c r="B1329">
        <v>57199</v>
      </c>
      <c r="C1329" t="s">
        <v>172</v>
      </c>
      <c r="D1329" s="167">
        <v>53259.3</v>
      </c>
      <c r="E1329" t="s">
        <v>199</v>
      </c>
      <c r="F1329" t="s">
        <v>169</v>
      </c>
      <c r="G1329" t="s">
        <v>200</v>
      </c>
      <c r="H1329" s="168">
        <v>37199</v>
      </c>
      <c r="I1329" t="s">
        <v>108</v>
      </c>
      <c r="J1329" s="169">
        <v>15.901369863013699</v>
      </c>
      <c r="K1329">
        <v>4</v>
      </c>
    </row>
    <row r="1330" spans="1:11" x14ac:dyDescent="0.25">
      <c r="A1330" t="s">
        <v>1727</v>
      </c>
      <c r="B1330">
        <v>79881</v>
      </c>
      <c r="C1330" t="s">
        <v>167</v>
      </c>
      <c r="D1330" s="167">
        <v>104717.28</v>
      </c>
      <c r="E1330" t="s">
        <v>325</v>
      </c>
      <c r="F1330" t="s">
        <v>169</v>
      </c>
      <c r="G1330" t="s">
        <v>598</v>
      </c>
      <c r="H1330" s="168">
        <v>30935</v>
      </c>
      <c r="I1330" t="s">
        <v>108</v>
      </c>
      <c r="J1330" s="169">
        <v>33.063013698630137</v>
      </c>
      <c r="K1330">
        <v>7</v>
      </c>
    </row>
    <row r="1331" spans="1:11" x14ac:dyDescent="0.25">
      <c r="A1331" t="s">
        <v>1728</v>
      </c>
      <c r="B1331">
        <v>13812</v>
      </c>
      <c r="C1331" t="s">
        <v>172</v>
      </c>
      <c r="D1331" s="167">
        <v>64141</v>
      </c>
      <c r="E1331" t="s">
        <v>196</v>
      </c>
      <c r="F1331" t="s">
        <v>169</v>
      </c>
      <c r="G1331" t="s">
        <v>750</v>
      </c>
      <c r="H1331" s="168">
        <v>38684</v>
      </c>
      <c r="I1331" t="s">
        <v>106</v>
      </c>
      <c r="J1331" s="169">
        <v>11.832876712328767</v>
      </c>
      <c r="K1331">
        <v>3</v>
      </c>
    </row>
    <row r="1332" spans="1:11" x14ac:dyDescent="0.25">
      <c r="A1332" t="s">
        <v>1729</v>
      </c>
      <c r="B1332">
        <v>82807</v>
      </c>
      <c r="C1332" t="s">
        <v>172</v>
      </c>
      <c r="D1332" s="167">
        <v>88574.84</v>
      </c>
      <c r="E1332" t="s">
        <v>191</v>
      </c>
      <c r="F1332" t="s">
        <v>169</v>
      </c>
      <c r="G1332" t="s">
        <v>192</v>
      </c>
      <c r="H1332" s="168">
        <v>31354</v>
      </c>
      <c r="I1332" t="s">
        <v>103</v>
      </c>
      <c r="J1332" s="169">
        <v>31.915068493150685</v>
      </c>
      <c r="K1332">
        <v>7</v>
      </c>
    </row>
    <row r="1333" spans="1:11" x14ac:dyDescent="0.25">
      <c r="A1333" t="s">
        <v>1730</v>
      </c>
      <c r="B1333">
        <v>8964</v>
      </c>
      <c r="C1333" t="s">
        <v>172</v>
      </c>
      <c r="D1333" s="167">
        <v>72902</v>
      </c>
      <c r="E1333" t="s">
        <v>175</v>
      </c>
      <c r="F1333" t="s">
        <v>169</v>
      </c>
      <c r="G1333" t="s">
        <v>183</v>
      </c>
      <c r="H1333" s="168">
        <v>39062</v>
      </c>
      <c r="I1333" t="s">
        <v>105</v>
      </c>
      <c r="J1333" s="169">
        <v>10.797260273972602</v>
      </c>
      <c r="K1333">
        <v>3</v>
      </c>
    </row>
    <row r="1334" spans="1:11" x14ac:dyDescent="0.25">
      <c r="A1334" t="s">
        <v>1731</v>
      </c>
      <c r="B1334">
        <v>57098</v>
      </c>
      <c r="C1334" t="s">
        <v>172</v>
      </c>
      <c r="D1334" s="167">
        <v>57476.06</v>
      </c>
      <c r="E1334" t="s">
        <v>196</v>
      </c>
      <c r="F1334" t="s">
        <v>169</v>
      </c>
      <c r="G1334" t="s">
        <v>1246</v>
      </c>
      <c r="H1334" s="168">
        <v>33028</v>
      </c>
      <c r="I1334" t="s">
        <v>104</v>
      </c>
      <c r="J1334" s="169">
        <v>27.328767123287673</v>
      </c>
      <c r="K1334">
        <v>6</v>
      </c>
    </row>
    <row r="1335" spans="1:11" x14ac:dyDescent="0.25">
      <c r="A1335" t="s">
        <v>1732</v>
      </c>
      <c r="B1335">
        <v>63117</v>
      </c>
      <c r="C1335" t="s">
        <v>172</v>
      </c>
      <c r="D1335" s="167">
        <v>49618.44</v>
      </c>
      <c r="E1335" t="s">
        <v>168</v>
      </c>
      <c r="F1335" t="s">
        <v>169</v>
      </c>
      <c r="G1335" t="s">
        <v>539</v>
      </c>
      <c r="H1335" s="168">
        <v>41064</v>
      </c>
      <c r="I1335" t="s">
        <v>103</v>
      </c>
      <c r="J1335" s="169">
        <v>5.3123287671232875</v>
      </c>
      <c r="K1335">
        <v>2</v>
      </c>
    </row>
    <row r="1336" spans="1:11" x14ac:dyDescent="0.25">
      <c r="A1336" t="s">
        <v>1733</v>
      </c>
      <c r="B1336">
        <v>87925</v>
      </c>
      <c r="C1336" t="s">
        <v>167</v>
      </c>
      <c r="D1336" s="167">
        <v>76741.59</v>
      </c>
      <c r="E1336" t="s">
        <v>188</v>
      </c>
      <c r="F1336" t="s">
        <v>169</v>
      </c>
      <c r="G1336" t="s">
        <v>282</v>
      </c>
      <c r="H1336" s="168">
        <v>36752</v>
      </c>
      <c r="I1336" t="s">
        <v>103</v>
      </c>
      <c r="J1336" s="169">
        <v>17.126027397260273</v>
      </c>
      <c r="K1336">
        <v>4</v>
      </c>
    </row>
    <row r="1337" spans="1:11" x14ac:dyDescent="0.25">
      <c r="A1337" t="s">
        <v>1734</v>
      </c>
      <c r="B1337">
        <v>47425</v>
      </c>
      <c r="C1337" t="s">
        <v>172</v>
      </c>
      <c r="D1337" s="167">
        <v>41781.910000000003</v>
      </c>
      <c r="E1337" t="s">
        <v>199</v>
      </c>
      <c r="F1337" t="s">
        <v>169</v>
      </c>
      <c r="G1337" t="s">
        <v>295</v>
      </c>
      <c r="H1337" s="168">
        <v>41442</v>
      </c>
      <c r="I1337" t="s">
        <v>108</v>
      </c>
      <c r="J1337" s="169">
        <v>4.2767123287671236</v>
      </c>
      <c r="K1337">
        <v>1</v>
      </c>
    </row>
    <row r="1338" spans="1:11" x14ac:dyDescent="0.25">
      <c r="A1338" t="s">
        <v>1735</v>
      </c>
      <c r="B1338">
        <v>73239</v>
      </c>
      <c r="C1338" t="s">
        <v>172</v>
      </c>
      <c r="D1338" s="167">
        <v>117174.02</v>
      </c>
      <c r="E1338" t="s">
        <v>185</v>
      </c>
      <c r="F1338" t="s">
        <v>169</v>
      </c>
      <c r="G1338" t="s">
        <v>382</v>
      </c>
      <c r="H1338" s="168">
        <v>33455</v>
      </c>
      <c r="I1338" t="s">
        <v>108</v>
      </c>
      <c r="J1338" s="169">
        <v>26.158904109589042</v>
      </c>
      <c r="K1338">
        <v>6</v>
      </c>
    </row>
    <row r="1339" spans="1:11" x14ac:dyDescent="0.25">
      <c r="A1339" t="s">
        <v>1736</v>
      </c>
      <c r="B1339">
        <v>31803</v>
      </c>
      <c r="C1339" t="s">
        <v>167</v>
      </c>
      <c r="D1339" s="167">
        <v>97912</v>
      </c>
      <c r="E1339" t="s">
        <v>188</v>
      </c>
      <c r="F1339" t="s">
        <v>169</v>
      </c>
      <c r="G1339" t="s">
        <v>284</v>
      </c>
      <c r="H1339" s="168">
        <v>37473</v>
      </c>
      <c r="I1339" t="s">
        <v>107</v>
      </c>
      <c r="J1339" s="169">
        <v>15.150684931506849</v>
      </c>
      <c r="K1339">
        <v>4</v>
      </c>
    </row>
    <row r="1340" spans="1:11" x14ac:dyDescent="0.25">
      <c r="A1340" t="s">
        <v>1737</v>
      </c>
      <c r="B1340">
        <v>35477</v>
      </c>
      <c r="C1340" t="s">
        <v>167</v>
      </c>
      <c r="D1340" s="167">
        <v>92756.7</v>
      </c>
      <c r="E1340" t="s">
        <v>175</v>
      </c>
      <c r="F1340" t="s">
        <v>169</v>
      </c>
      <c r="G1340" t="s">
        <v>183</v>
      </c>
      <c r="H1340" s="168">
        <v>34498</v>
      </c>
      <c r="I1340" t="s">
        <v>106</v>
      </c>
      <c r="J1340" s="169">
        <v>23.301369863013697</v>
      </c>
      <c r="K1340">
        <v>5</v>
      </c>
    </row>
    <row r="1341" spans="1:11" x14ac:dyDescent="0.25">
      <c r="A1341" t="s">
        <v>1738</v>
      </c>
      <c r="B1341">
        <v>39959</v>
      </c>
      <c r="C1341" t="s">
        <v>172</v>
      </c>
      <c r="D1341" s="167">
        <v>92756.7</v>
      </c>
      <c r="E1341" t="s">
        <v>175</v>
      </c>
      <c r="F1341" t="s">
        <v>169</v>
      </c>
      <c r="G1341" t="s">
        <v>183</v>
      </c>
      <c r="H1341" s="168">
        <v>34176</v>
      </c>
      <c r="I1341" t="s">
        <v>105</v>
      </c>
      <c r="J1341" s="169">
        <v>24.183561643835617</v>
      </c>
      <c r="K1341">
        <v>5</v>
      </c>
    </row>
    <row r="1342" spans="1:11" x14ac:dyDescent="0.25">
      <c r="A1342" t="s">
        <v>1739</v>
      </c>
      <c r="B1342">
        <v>43415</v>
      </c>
      <c r="C1342" t="s">
        <v>167</v>
      </c>
      <c r="D1342" s="167">
        <v>68943</v>
      </c>
      <c r="E1342" t="s">
        <v>199</v>
      </c>
      <c r="F1342" t="s">
        <v>169</v>
      </c>
      <c r="G1342" t="s">
        <v>968</v>
      </c>
      <c r="H1342" s="168">
        <v>42478</v>
      </c>
      <c r="I1342" t="s">
        <v>105</v>
      </c>
      <c r="J1342" s="169">
        <v>1.4383561643835616</v>
      </c>
      <c r="K1342">
        <v>1</v>
      </c>
    </row>
    <row r="1343" spans="1:11" x14ac:dyDescent="0.25">
      <c r="A1343" t="s">
        <v>1740</v>
      </c>
      <c r="B1343">
        <v>17147</v>
      </c>
      <c r="C1343" t="s">
        <v>172</v>
      </c>
      <c r="D1343" s="167">
        <v>90900.83</v>
      </c>
      <c r="E1343" t="s">
        <v>268</v>
      </c>
      <c r="F1343" t="s">
        <v>169</v>
      </c>
      <c r="G1343" t="s">
        <v>418</v>
      </c>
      <c r="H1343" s="168">
        <v>33522</v>
      </c>
      <c r="I1343" t="s">
        <v>105</v>
      </c>
      <c r="J1343" s="169">
        <v>25.975342465753425</v>
      </c>
      <c r="K1343">
        <v>6</v>
      </c>
    </row>
    <row r="1344" spans="1:11" x14ac:dyDescent="0.25">
      <c r="A1344" t="s">
        <v>1741</v>
      </c>
      <c r="B1344">
        <v>75072</v>
      </c>
      <c r="C1344" t="s">
        <v>172</v>
      </c>
      <c r="D1344" s="167">
        <v>97392.47</v>
      </c>
      <c r="E1344" t="s">
        <v>168</v>
      </c>
      <c r="F1344" t="s">
        <v>169</v>
      </c>
      <c r="G1344" t="s">
        <v>173</v>
      </c>
      <c r="H1344" s="168">
        <v>34498</v>
      </c>
      <c r="I1344" t="s">
        <v>106</v>
      </c>
      <c r="J1344" s="169">
        <v>23.301369863013697</v>
      </c>
      <c r="K1344">
        <v>5</v>
      </c>
    </row>
    <row r="1345" spans="1:11" x14ac:dyDescent="0.25">
      <c r="A1345" t="s">
        <v>1742</v>
      </c>
      <c r="B1345">
        <v>20576</v>
      </c>
      <c r="C1345" t="s">
        <v>167</v>
      </c>
      <c r="D1345" s="167">
        <v>64541.64</v>
      </c>
      <c r="E1345" t="s">
        <v>180</v>
      </c>
      <c r="F1345" t="s">
        <v>169</v>
      </c>
      <c r="G1345" t="s">
        <v>386</v>
      </c>
      <c r="H1345" s="168">
        <v>40049</v>
      </c>
      <c r="I1345" t="s">
        <v>108</v>
      </c>
      <c r="J1345" s="169">
        <v>8.0931506849315067</v>
      </c>
      <c r="K1345">
        <v>2</v>
      </c>
    </row>
    <row r="1346" spans="1:11" x14ac:dyDescent="0.25">
      <c r="A1346" t="s">
        <v>1743</v>
      </c>
      <c r="B1346">
        <v>24539</v>
      </c>
      <c r="C1346" t="s">
        <v>172</v>
      </c>
      <c r="D1346" s="167">
        <v>135043.60999999999</v>
      </c>
      <c r="E1346" t="s">
        <v>216</v>
      </c>
      <c r="F1346" t="s">
        <v>169</v>
      </c>
      <c r="G1346" t="s">
        <v>275</v>
      </c>
      <c r="H1346" s="168">
        <v>35311</v>
      </c>
      <c r="I1346" t="s">
        <v>104</v>
      </c>
      <c r="J1346" s="169">
        <v>21.073972602739726</v>
      </c>
      <c r="K1346">
        <v>5</v>
      </c>
    </row>
    <row r="1347" spans="1:11" x14ac:dyDescent="0.25">
      <c r="A1347" t="s">
        <v>1744</v>
      </c>
      <c r="B1347">
        <v>96919</v>
      </c>
      <c r="C1347" t="s">
        <v>167</v>
      </c>
      <c r="D1347" s="167">
        <v>37386</v>
      </c>
      <c r="E1347" t="s">
        <v>188</v>
      </c>
      <c r="F1347" t="s">
        <v>169</v>
      </c>
      <c r="G1347" t="s">
        <v>344</v>
      </c>
      <c r="H1347" s="168">
        <v>42464</v>
      </c>
      <c r="I1347" t="s">
        <v>103</v>
      </c>
      <c r="J1347" s="169">
        <v>1.4767123287671233</v>
      </c>
      <c r="K1347">
        <v>1</v>
      </c>
    </row>
    <row r="1348" spans="1:11" x14ac:dyDescent="0.25">
      <c r="A1348" t="s">
        <v>1745</v>
      </c>
      <c r="B1348">
        <v>91905</v>
      </c>
      <c r="C1348" t="s">
        <v>167</v>
      </c>
      <c r="D1348" s="167">
        <v>22376.5</v>
      </c>
      <c r="E1348" t="s">
        <v>216</v>
      </c>
      <c r="F1348" t="s">
        <v>202</v>
      </c>
      <c r="G1348" t="s">
        <v>980</v>
      </c>
      <c r="H1348" s="168">
        <v>41543</v>
      </c>
      <c r="I1348" t="s">
        <v>103</v>
      </c>
      <c r="J1348" s="169">
        <v>4</v>
      </c>
      <c r="K1348">
        <v>1</v>
      </c>
    </row>
    <row r="1349" spans="1:11" x14ac:dyDescent="0.25">
      <c r="A1349" t="s">
        <v>1746</v>
      </c>
      <c r="B1349">
        <v>9306</v>
      </c>
      <c r="C1349" t="s">
        <v>167</v>
      </c>
      <c r="D1349" s="167">
        <v>112899</v>
      </c>
      <c r="E1349" t="s">
        <v>230</v>
      </c>
      <c r="F1349" t="s">
        <v>169</v>
      </c>
      <c r="G1349" t="s">
        <v>617</v>
      </c>
      <c r="H1349" s="168">
        <v>41568</v>
      </c>
      <c r="I1349" t="s">
        <v>106</v>
      </c>
      <c r="J1349" s="169">
        <v>3.9315068493150687</v>
      </c>
      <c r="K1349">
        <v>1</v>
      </c>
    </row>
    <row r="1350" spans="1:11" x14ac:dyDescent="0.25">
      <c r="A1350" t="s">
        <v>1747</v>
      </c>
      <c r="B1350">
        <v>38914</v>
      </c>
      <c r="C1350" t="s">
        <v>172</v>
      </c>
      <c r="D1350" s="167">
        <v>67206</v>
      </c>
      <c r="E1350" t="s">
        <v>199</v>
      </c>
      <c r="F1350" t="s">
        <v>169</v>
      </c>
      <c r="G1350" t="s">
        <v>170</v>
      </c>
      <c r="H1350" s="168">
        <v>38418</v>
      </c>
      <c r="I1350" t="s">
        <v>103</v>
      </c>
      <c r="J1350" s="169">
        <v>12.561643835616438</v>
      </c>
      <c r="K1350">
        <v>3</v>
      </c>
    </row>
    <row r="1351" spans="1:11" x14ac:dyDescent="0.25">
      <c r="A1351" t="s">
        <v>1748</v>
      </c>
      <c r="B1351">
        <v>18152</v>
      </c>
      <c r="C1351" t="s">
        <v>172</v>
      </c>
      <c r="D1351" s="167">
        <v>51697.37</v>
      </c>
      <c r="E1351" t="s">
        <v>199</v>
      </c>
      <c r="F1351" t="s">
        <v>169</v>
      </c>
      <c r="G1351" t="s">
        <v>200</v>
      </c>
      <c r="H1351" s="168">
        <v>38418</v>
      </c>
      <c r="I1351" t="s">
        <v>107</v>
      </c>
      <c r="J1351" s="169">
        <v>12.561643835616438</v>
      </c>
      <c r="K1351">
        <v>3</v>
      </c>
    </row>
    <row r="1352" spans="1:11" x14ac:dyDescent="0.25">
      <c r="A1352" t="s">
        <v>1749</v>
      </c>
      <c r="B1352">
        <v>65517</v>
      </c>
      <c r="C1352" t="s">
        <v>172</v>
      </c>
      <c r="D1352" s="167">
        <v>102664</v>
      </c>
      <c r="E1352" t="s">
        <v>199</v>
      </c>
      <c r="F1352" t="s">
        <v>169</v>
      </c>
      <c r="G1352" t="s">
        <v>478</v>
      </c>
      <c r="H1352" s="168">
        <v>35499</v>
      </c>
      <c r="I1352" t="s">
        <v>103</v>
      </c>
      <c r="J1352" s="169">
        <v>20.55890410958904</v>
      </c>
      <c r="K1352">
        <v>5</v>
      </c>
    </row>
    <row r="1353" spans="1:11" x14ac:dyDescent="0.25">
      <c r="A1353" t="s">
        <v>1750</v>
      </c>
      <c r="B1353">
        <v>97586</v>
      </c>
      <c r="C1353" t="s">
        <v>172</v>
      </c>
      <c r="D1353" s="167">
        <v>92756.7</v>
      </c>
      <c r="E1353" t="s">
        <v>175</v>
      </c>
      <c r="F1353" t="s">
        <v>169</v>
      </c>
      <c r="G1353" t="s">
        <v>183</v>
      </c>
      <c r="H1353" s="168">
        <v>34960</v>
      </c>
      <c r="I1353" t="s">
        <v>108</v>
      </c>
      <c r="J1353" s="169">
        <v>22.035616438356165</v>
      </c>
      <c r="K1353">
        <v>5</v>
      </c>
    </row>
    <row r="1354" spans="1:11" x14ac:dyDescent="0.25">
      <c r="A1354" t="s">
        <v>1751</v>
      </c>
      <c r="B1354">
        <v>57246</v>
      </c>
      <c r="C1354" t="s">
        <v>167</v>
      </c>
      <c r="D1354" s="167">
        <v>81131.460000000006</v>
      </c>
      <c r="E1354" t="s">
        <v>188</v>
      </c>
      <c r="F1354" t="s">
        <v>169</v>
      </c>
      <c r="G1354" t="s">
        <v>284</v>
      </c>
      <c r="H1354" s="168">
        <v>41344</v>
      </c>
      <c r="I1354" t="s">
        <v>104</v>
      </c>
      <c r="J1354" s="169">
        <v>4.5452054794520551</v>
      </c>
      <c r="K1354">
        <v>1</v>
      </c>
    </row>
    <row r="1355" spans="1:11" x14ac:dyDescent="0.25">
      <c r="A1355" t="s">
        <v>1752</v>
      </c>
      <c r="B1355">
        <v>9454</v>
      </c>
      <c r="C1355" t="s">
        <v>172</v>
      </c>
      <c r="D1355" s="167">
        <v>77328</v>
      </c>
      <c r="E1355" t="s">
        <v>168</v>
      </c>
      <c r="F1355" t="s">
        <v>169</v>
      </c>
      <c r="G1355" t="s">
        <v>265</v>
      </c>
      <c r="H1355" s="168">
        <v>36731</v>
      </c>
      <c r="I1355" t="s">
        <v>108</v>
      </c>
      <c r="J1355" s="169">
        <v>17.183561643835617</v>
      </c>
      <c r="K1355">
        <v>4</v>
      </c>
    </row>
    <row r="1356" spans="1:11" x14ac:dyDescent="0.25">
      <c r="A1356" t="s">
        <v>1753</v>
      </c>
      <c r="B1356">
        <v>61860</v>
      </c>
      <c r="C1356" t="s">
        <v>172</v>
      </c>
      <c r="D1356" s="167">
        <v>64871.95</v>
      </c>
      <c r="E1356" t="s">
        <v>175</v>
      </c>
      <c r="F1356" t="s">
        <v>169</v>
      </c>
      <c r="G1356" t="s">
        <v>311</v>
      </c>
      <c r="H1356" s="168">
        <v>40896</v>
      </c>
      <c r="I1356" t="s">
        <v>105</v>
      </c>
      <c r="J1356" s="169">
        <v>5.7726027397260271</v>
      </c>
      <c r="K1356">
        <v>2</v>
      </c>
    </row>
    <row r="1357" spans="1:11" x14ac:dyDescent="0.25">
      <c r="A1357" t="s">
        <v>1754</v>
      </c>
      <c r="B1357">
        <v>93983</v>
      </c>
      <c r="C1357" t="s">
        <v>172</v>
      </c>
      <c r="D1357" s="167">
        <v>59302</v>
      </c>
      <c r="E1357" t="s">
        <v>191</v>
      </c>
      <c r="F1357" t="s">
        <v>169</v>
      </c>
      <c r="G1357" t="s">
        <v>354</v>
      </c>
      <c r="H1357" s="168">
        <v>40966</v>
      </c>
      <c r="I1357" t="s">
        <v>106</v>
      </c>
      <c r="J1357" s="169">
        <v>5.580821917808219</v>
      </c>
      <c r="K1357">
        <v>2</v>
      </c>
    </row>
    <row r="1358" spans="1:11" x14ac:dyDescent="0.25">
      <c r="A1358" t="s">
        <v>1755</v>
      </c>
      <c r="B1358">
        <v>84589</v>
      </c>
      <c r="C1358" t="s">
        <v>167</v>
      </c>
      <c r="D1358" s="167">
        <v>71469.87</v>
      </c>
      <c r="E1358" t="s">
        <v>233</v>
      </c>
      <c r="F1358" t="s">
        <v>169</v>
      </c>
      <c r="G1358" t="s">
        <v>672</v>
      </c>
      <c r="H1358" s="168">
        <v>36878</v>
      </c>
      <c r="I1358" t="s">
        <v>105</v>
      </c>
      <c r="J1358" s="169">
        <v>16.780821917808218</v>
      </c>
      <c r="K1358">
        <v>4</v>
      </c>
    </row>
    <row r="1359" spans="1:11" x14ac:dyDescent="0.25">
      <c r="A1359" t="s">
        <v>1756</v>
      </c>
      <c r="B1359">
        <v>28964</v>
      </c>
      <c r="C1359" t="s">
        <v>172</v>
      </c>
      <c r="D1359" s="167">
        <v>44475.41</v>
      </c>
      <c r="E1359" t="s">
        <v>233</v>
      </c>
      <c r="F1359" t="s">
        <v>169</v>
      </c>
      <c r="G1359" t="s">
        <v>1241</v>
      </c>
      <c r="H1359" s="168">
        <v>39412</v>
      </c>
      <c r="I1359" t="s">
        <v>106</v>
      </c>
      <c r="J1359" s="169">
        <v>9.838356164383562</v>
      </c>
      <c r="K1359">
        <v>2</v>
      </c>
    </row>
    <row r="1360" spans="1:11" x14ac:dyDescent="0.25">
      <c r="A1360" t="s">
        <v>1757</v>
      </c>
      <c r="B1360">
        <v>18365</v>
      </c>
      <c r="C1360" t="s">
        <v>167</v>
      </c>
      <c r="D1360" s="167">
        <v>40728.370000000003</v>
      </c>
      <c r="E1360" t="s">
        <v>270</v>
      </c>
      <c r="F1360" t="s">
        <v>169</v>
      </c>
      <c r="G1360" t="s">
        <v>1758</v>
      </c>
      <c r="H1360" s="168">
        <v>41582</v>
      </c>
      <c r="I1360" t="s">
        <v>108</v>
      </c>
      <c r="J1360" s="169">
        <v>3.893150684931507</v>
      </c>
      <c r="K1360">
        <v>1</v>
      </c>
    </row>
    <row r="1361" spans="1:11" x14ac:dyDescent="0.25">
      <c r="A1361" t="s">
        <v>1759</v>
      </c>
      <c r="B1361">
        <v>7888</v>
      </c>
      <c r="C1361" t="s">
        <v>172</v>
      </c>
      <c r="D1361" s="167">
        <v>135378.04</v>
      </c>
      <c r="E1361" t="s">
        <v>213</v>
      </c>
      <c r="F1361" t="s">
        <v>169</v>
      </c>
      <c r="G1361" t="s">
        <v>275</v>
      </c>
      <c r="H1361" s="168">
        <v>37746</v>
      </c>
      <c r="I1361" t="s">
        <v>107</v>
      </c>
      <c r="J1361" s="169">
        <v>14.402739726027397</v>
      </c>
      <c r="K1361">
        <v>3</v>
      </c>
    </row>
    <row r="1362" spans="1:11" x14ac:dyDescent="0.25">
      <c r="A1362" t="s">
        <v>1760</v>
      </c>
      <c r="B1362">
        <v>74197</v>
      </c>
      <c r="C1362" t="s">
        <v>172</v>
      </c>
      <c r="D1362" s="167">
        <v>62417.64</v>
      </c>
      <c r="E1362" t="s">
        <v>188</v>
      </c>
      <c r="F1362" t="s">
        <v>169</v>
      </c>
      <c r="G1362" t="s">
        <v>226</v>
      </c>
      <c r="H1362" s="168">
        <v>40671</v>
      </c>
      <c r="I1362" t="s">
        <v>103</v>
      </c>
      <c r="J1362" s="169">
        <v>6.3890410958904109</v>
      </c>
      <c r="K1362">
        <v>2</v>
      </c>
    </row>
    <row r="1363" spans="1:11" x14ac:dyDescent="0.25">
      <c r="A1363" t="s">
        <v>1761</v>
      </c>
      <c r="B1363">
        <v>67874</v>
      </c>
      <c r="C1363" t="s">
        <v>167</v>
      </c>
      <c r="D1363" s="167">
        <v>54402.73</v>
      </c>
      <c r="E1363" t="s">
        <v>188</v>
      </c>
      <c r="F1363" t="s">
        <v>169</v>
      </c>
      <c r="G1363" t="s">
        <v>282</v>
      </c>
      <c r="H1363" s="168">
        <v>39853</v>
      </c>
      <c r="I1363" t="s">
        <v>104</v>
      </c>
      <c r="J1363" s="169">
        <v>8.6301369863013697</v>
      </c>
      <c r="K1363">
        <v>2</v>
      </c>
    </row>
    <row r="1364" spans="1:11" x14ac:dyDescent="0.25">
      <c r="A1364" t="s">
        <v>1762</v>
      </c>
      <c r="B1364">
        <v>92590</v>
      </c>
      <c r="C1364" t="s">
        <v>167</v>
      </c>
      <c r="D1364" s="167">
        <v>76076.95</v>
      </c>
      <c r="E1364" t="s">
        <v>216</v>
      </c>
      <c r="F1364" t="s">
        <v>169</v>
      </c>
      <c r="G1364" t="s">
        <v>1150</v>
      </c>
      <c r="H1364" s="168">
        <v>34219</v>
      </c>
      <c r="I1364" t="s">
        <v>104</v>
      </c>
      <c r="J1364" s="169">
        <v>24.065753424657533</v>
      </c>
      <c r="K1364">
        <v>5</v>
      </c>
    </row>
    <row r="1365" spans="1:11" x14ac:dyDescent="0.25">
      <c r="A1365" t="s">
        <v>1763</v>
      </c>
      <c r="B1365">
        <v>78919</v>
      </c>
      <c r="C1365" t="s">
        <v>167</v>
      </c>
      <c r="D1365" s="167">
        <v>57234.12</v>
      </c>
      <c r="E1365" t="s">
        <v>175</v>
      </c>
      <c r="F1365" t="s">
        <v>169</v>
      </c>
      <c r="G1365" t="s">
        <v>209</v>
      </c>
      <c r="H1365" s="168">
        <v>40911</v>
      </c>
      <c r="I1365" t="s">
        <v>103</v>
      </c>
      <c r="J1365" s="169">
        <v>5.7315068493150685</v>
      </c>
      <c r="K1365">
        <v>2</v>
      </c>
    </row>
    <row r="1366" spans="1:11" x14ac:dyDescent="0.25">
      <c r="A1366" t="s">
        <v>1764</v>
      </c>
      <c r="B1366">
        <v>18555</v>
      </c>
      <c r="C1366" t="s">
        <v>172</v>
      </c>
      <c r="D1366" s="167">
        <v>107128.71</v>
      </c>
      <c r="E1366" t="s">
        <v>175</v>
      </c>
      <c r="F1366" t="s">
        <v>169</v>
      </c>
      <c r="G1366" t="s">
        <v>586</v>
      </c>
      <c r="H1366" s="168">
        <v>34499</v>
      </c>
      <c r="I1366" t="s">
        <v>103</v>
      </c>
      <c r="J1366" s="169">
        <v>23.298630136986301</v>
      </c>
      <c r="K1366">
        <v>5</v>
      </c>
    </row>
    <row r="1367" spans="1:11" x14ac:dyDescent="0.25">
      <c r="A1367" t="s">
        <v>1765</v>
      </c>
      <c r="B1367">
        <v>75818</v>
      </c>
      <c r="C1367" t="s">
        <v>172</v>
      </c>
      <c r="D1367" s="167">
        <v>85854</v>
      </c>
      <c r="E1367" t="s">
        <v>185</v>
      </c>
      <c r="F1367" t="s">
        <v>169</v>
      </c>
      <c r="G1367" t="s">
        <v>416</v>
      </c>
      <c r="H1367" s="168">
        <v>37502</v>
      </c>
      <c r="I1367" t="s">
        <v>107</v>
      </c>
      <c r="J1367" s="169">
        <v>15.07123287671233</v>
      </c>
      <c r="K1367">
        <v>4</v>
      </c>
    </row>
    <row r="1368" spans="1:11" x14ac:dyDescent="0.25">
      <c r="A1368" t="s">
        <v>1766</v>
      </c>
      <c r="B1368">
        <v>98415</v>
      </c>
      <c r="C1368" t="s">
        <v>172</v>
      </c>
      <c r="D1368" s="167">
        <v>60713.84</v>
      </c>
      <c r="E1368" t="s">
        <v>199</v>
      </c>
      <c r="F1368" t="s">
        <v>169</v>
      </c>
      <c r="G1368" t="s">
        <v>200</v>
      </c>
      <c r="H1368" s="168">
        <v>37024</v>
      </c>
      <c r="I1368" t="s">
        <v>103</v>
      </c>
      <c r="J1368" s="169">
        <v>16.38082191780822</v>
      </c>
      <c r="K1368">
        <v>4</v>
      </c>
    </row>
    <row r="1369" spans="1:11" x14ac:dyDescent="0.25">
      <c r="A1369" t="s">
        <v>1767</v>
      </c>
      <c r="B1369">
        <v>21048</v>
      </c>
      <c r="C1369" t="s">
        <v>172</v>
      </c>
      <c r="D1369" s="167">
        <v>52693</v>
      </c>
      <c r="E1369" t="s">
        <v>191</v>
      </c>
      <c r="F1369" t="s">
        <v>169</v>
      </c>
      <c r="G1369" t="s">
        <v>354</v>
      </c>
      <c r="H1369" s="168">
        <v>41288</v>
      </c>
      <c r="I1369" t="s">
        <v>103</v>
      </c>
      <c r="J1369" s="169">
        <v>4.6986301369863011</v>
      </c>
      <c r="K1369">
        <v>1</v>
      </c>
    </row>
    <row r="1370" spans="1:11" x14ac:dyDescent="0.25">
      <c r="A1370" t="s">
        <v>1768</v>
      </c>
      <c r="B1370">
        <v>50879</v>
      </c>
      <c r="C1370" t="s">
        <v>172</v>
      </c>
      <c r="D1370" s="167">
        <v>71377.33</v>
      </c>
      <c r="E1370" t="s">
        <v>175</v>
      </c>
      <c r="F1370" t="s">
        <v>169</v>
      </c>
      <c r="G1370" t="s">
        <v>176</v>
      </c>
      <c r="H1370" s="168">
        <v>40308</v>
      </c>
      <c r="I1370" t="s">
        <v>106</v>
      </c>
      <c r="J1370" s="169">
        <v>7.3835616438356162</v>
      </c>
      <c r="K1370">
        <v>2</v>
      </c>
    </row>
    <row r="1371" spans="1:11" x14ac:dyDescent="0.25">
      <c r="A1371" t="s">
        <v>1769</v>
      </c>
      <c r="B1371">
        <v>45510</v>
      </c>
      <c r="C1371" t="s">
        <v>167</v>
      </c>
      <c r="D1371" s="167">
        <v>134105.88</v>
      </c>
      <c r="E1371" t="s">
        <v>230</v>
      </c>
      <c r="F1371" t="s">
        <v>169</v>
      </c>
      <c r="G1371" t="s">
        <v>275</v>
      </c>
      <c r="H1371" s="168">
        <v>32566</v>
      </c>
      <c r="I1371" t="s">
        <v>103</v>
      </c>
      <c r="J1371" s="169">
        <v>28.594520547945205</v>
      </c>
      <c r="K1371">
        <v>6</v>
      </c>
    </row>
    <row r="1372" spans="1:11" x14ac:dyDescent="0.25">
      <c r="A1372" t="s">
        <v>1770</v>
      </c>
      <c r="B1372">
        <v>32136</v>
      </c>
      <c r="C1372" t="s">
        <v>167</v>
      </c>
      <c r="D1372" s="167">
        <v>57807.08</v>
      </c>
      <c r="E1372" t="s">
        <v>188</v>
      </c>
      <c r="F1372" t="s">
        <v>202</v>
      </c>
      <c r="G1372" t="s">
        <v>313</v>
      </c>
      <c r="H1372" s="168">
        <v>31418</v>
      </c>
      <c r="I1372" t="s">
        <v>106</v>
      </c>
      <c r="J1372" s="169">
        <v>31.739726027397261</v>
      </c>
      <c r="K1372">
        <v>7</v>
      </c>
    </row>
    <row r="1373" spans="1:11" x14ac:dyDescent="0.25">
      <c r="A1373" t="s">
        <v>1771</v>
      </c>
      <c r="B1373">
        <v>70031</v>
      </c>
      <c r="C1373" t="s">
        <v>172</v>
      </c>
      <c r="D1373" s="167">
        <v>97392.47</v>
      </c>
      <c r="E1373" t="s">
        <v>168</v>
      </c>
      <c r="F1373" t="s">
        <v>169</v>
      </c>
      <c r="G1373" t="s">
        <v>173</v>
      </c>
      <c r="H1373" s="168">
        <v>34099</v>
      </c>
      <c r="I1373" t="s">
        <v>106</v>
      </c>
      <c r="J1373" s="169">
        <v>24.394520547945206</v>
      </c>
      <c r="K1373">
        <v>5</v>
      </c>
    </row>
    <row r="1374" spans="1:11" x14ac:dyDescent="0.25">
      <c r="A1374" t="s">
        <v>1772</v>
      </c>
      <c r="B1374">
        <v>64946</v>
      </c>
      <c r="C1374" t="s">
        <v>167</v>
      </c>
      <c r="D1374" s="167">
        <v>76405.899999999994</v>
      </c>
      <c r="E1374" t="s">
        <v>188</v>
      </c>
      <c r="F1374" t="s">
        <v>169</v>
      </c>
      <c r="G1374" t="s">
        <v>282</v>
      </c>
      <c r="H1374" s="168">
        <v>35856</v>
      </c>
      <c r="I1374" t="s">
        <v>103</v>
      </c>
      <c r="J1374" s="169">
        <v>19.580821917808219</v>
      </c>
      <c r="K1374">
        <v>4</v>
      </c>
    </row>
    <row r="1375" spans="1:11" x14ac:dyDescent="0.25">
      <c r="A1375" t="s">
        <v>1773</v>
      </c>
      <c r="B1375">
        <v>31098</v>
      </c>
      <c r="C1375" t="s">
        <v>172</v>
      </c>
      <c r="D1375" s="167">
        <v>92756.7</v>
      </c>
      <c r="E1375" t="s">
        <v>175</v>
      </c>
      <c r="F1375" t="s">
        <v>169</v>
      </c>
      <c r="G1375" t="s">
        <v>183</v>
      </c>
      <c r="H1375" s="168">
        <v>34352</v>
      </c>
      <c r="I1375" t="s">
        <v>104</v>
      </c>
      <c r="J1375" s="169">
        <v>23.701369863013699</v>
      </c>
      <c r="K1375">
        <v>5</v>
      </c>
    </row>
    <row r="1376" spans="1:11" x14ac:dyDescent="0.25">
      <c r="A1376" t="s">
        <v>1774</v>
      </c>
      <c r="B1376">
        <v>79325</v>
      </c>
      <c r="C1376" t="s">
        <v>167</v>
      </c>
      <c r="D1376" s="167">
        <v>47940.52</v>
      </c>
      <c r="E1376" t="s">
        <v>188</v>
      </c>
      <c r="F1376" t="s">
        <v>169</v>
      </c>
      <c r="G1376" t="s">
        <v>273</v>
      </c>
      <c r="H1376" s="168">
        <v>41848</v>
      </c>
      <c r="I1376" t="s">
        <v>103</v>
      </c>
      <c r="J1376" s="169">
        <v>3.1643835616438358</v>
      </c>
      <c r="K1376">
        <v>1</v>
      </c>
    </row>
    <row r="1377" spans="1:11" x14ac:dyDescent="0.25">
      <c r="A1377" t="s">
        <v>1775</v>
      </c>
      <c r="B1377">
        <v>30353</v>
      </c>
      <c r="C1377" t="s">
        <v>172</v>
      </c>
      <c r="D1377" s="167">
        <v>92756.7</v>
      </c>
      <c r="E1377" t="s">
        <v>175</v>
      </c>
      <c r="F1377" t="s">
        <v>169</v>
      </c>
      <c r="G1377" t="s">
        <v>183</v>
      </c>
      <c r="H1377" s="168">
        <v>32727</v>
      </c>
      <c r="I1377" t="s">
        <v>108</v>
      </c>
      <c r="J1377" s="169">
        <v>28.153424657534245</v>
      </c>
      <c r="K1377">
        <v>6</v>
      </c>
    </row>
    <row r="1378" spans="1:11" x14ac:dyDescent="0.25">
      <c r="A1378" t="s">
        <v>1776</v>
      </c>
      <c r="B1378">
        <v>72488</v>
      </c>
      <c r="C1378" t="s">
        <v>172</v>
      </c>
      <c r="D1378" s="167">
        <v>89620</v>
      </c>
      <c r="E1378" t="s">
        <v>175</v>
      </c>
      <c r="F1378" t="s">
        <v>169</v>
      </c>
      <c r="G1378" t="s">
        <v>183</v>
      </c>
      <c r="H1378" s="168">
        <v>37270</v>
      </c>
      <c r="I1378" t="s">
        <v>105</v>
      </c>
      <c r="J1378" s="169">
        <v>15.706849315068494</v>
      </c>
      <c r="K1378">
        <v>4</v>
      </c>
    </row>
    <row r="1379" spans="1:11" x14ac:dyDescent="0.25">
      <c r="A1379" t="s">
        <v>1777</v>
      </c>
      <c r="B1379">
        <v>36554</v>
      </c>
      <c r="C1379" t="s">
        <v>167</v>
      </c>
      <c r="D1379" s="167">
        <v>55275</v>
      </c>
      <c r="E1379" t="s">
        <v>188</v>
      </c>
      <c r="F1379" t="s">
        <v>169</v>
      </c>
      <c r="G1379" t="s">
        <v>968</v>
      </c>
      <c r="H1379" s="168">
        <v>39485</v>
      </c>
      <c r="I1379" t="s">
        <v>104</v>
      </c>
      <c r="J1379" s="169">
        <v>9.6383561643835609</v>
      </c>
      <c r="K1379">
        <v>2</v>
      </c>
    </row>
    <row r="1380" spans="1:11" x14ac:dyDescent="0.25">
      <c r="A1380" t="s">
        <v>1778</v>
      </c>
      <c r="B1380">
        <v>9411</v>
      </c>
      <c r="C1380" t="s">
        <v>167</v>
      </c>
      <c r="D1380" s="167">
        <v>48571.6</v>
      </c>
      <c r="E1380" t="s">
        <v>175</v>
      </c>
      <c r="F1380" t="s">
        <v>169</v>
      </c>
      <c r="G1380" t="s">
        <v>209</v>
      </c>
      <c r="H1380" s="168">
        <v>41974</v>
      </c>
      <c r="I1380" t="s">
        <v>108</v>
      </c>
      <c r="J1380" s="169">
        <v>2.8191780821917809</v>
      </c>
      <c r="K1380">
        <v>1</v>
      </c>
    </row>
    <row r="1381" spans="1:11" x14ac:dyDescent="0.25">
      <c r="A1381" t="s">
        <v>1779</v>
      </c>
      <c r="B1381">
        <v>60599</v>
      </c>
      <c r="C1381" t="s">
        <v>172</v>
      </c>
      <c r="D1381" s="167">
        <v>100849.36</v>
      </c>
      <c r="E1381" t="s">
        <v>188</v>
      </c>
      <c r="F1381" t="s">
        <v>169</v>
      </c>
      <c r="G1381" t="s">
        <v>284</v>
      </c>
      <c r="H1381" s="168">
        <v>31782</v>
      </c>
      <c r="I1381" t="s">
        <v>104</v>
      </c>
      <c r="J1381" s="169">
        <v>30.742465753424657</v>
      </c>
      <c r="K1381">
        <v>7</v>
      </c>
    </row>
    <row r="1382" spans="1:11" x14ac:dyDescent="0.25">
      <c r="A1382" t="s">
        <v>1780</v>
      </c>
      <c r="B1382">
        <v>18391</v>
      </c>
      <c r="C1382" t="s">
        <v>172</v>
      </c>
      <c r="D1382" s="167">
        <v>86588</v>
      </c>
      <c r="E1382" t="s">
        <v>175</v>
      </c>
      <c r="F1382" t="s">
        <v>169</v>
      </c>
      <c r="G1382" t="s">
        <v>183</v>
      </c>
      <c r="H1382" s="168">
        <v>36934</v>
      </c>
      <c r="I1382" t="s">
        <v>106</v>
      </c>
      <c r="J1382" s="169">
        <v>16.627397260273973</v>
      </c>
      <c r="K1382">
        <v>4</v>
      </c>
    </row>
    <row r="1383" spans="1:11" x14ac:dyDescent="0.25">
      <c r="A1383" t="s">
        <v>1781</v>
      </c>
      <c r="B1383">
        <v>96262</v>
      </c>
      <c r="C1383" t="s">
        <v>172</v>
      </c>
      <c r="D1383" s="167">
        <v>92756.7</v>
      </c>
      <c r="E1383" t="s">
        <v>175</v>
      </c>
      <c r="F1383" t="s">
        <v>169</v>
      </c>
      <c r="G1383" t="s">
        <v>183</v>
      </c>
      <c r="H1383" s="168">
        <v>32398</v>
      </c>
      <c r="I1383" t="s">
        <v>106</v>
      </c>
      <c r="J1383" s="169">
        <v>29.054794520547944</v>
      </c>
      <c r="K1383">
        <v>6</v>
      </c>
    </row>
    <row r="1384" spans="1:11" x14ac:dyDescent="0.25">
      <c r="A1384" t="s">
        <v>1782</v>
      </c>
      <c r="B1384">
        <v>3914</v>
      </c>
      <c r="C1384" t="s">
        <v>167</v>
      </c>
      <c r="D1384" s="167">
        <v>96197.88</v>
      </c>
      <c r="E1384" t="s">
        <v>230</v>
      </c>
      <c r="F1384" t="s">
        <v>169</v>
      </c>
      <c r="G1384" t="s">
        <v>305</v>
      </c>
      <c r="H1384" s="168">
        <v>30935</v>
      </c>
      <c r="I1384" t="s">
        <v>106</v>
      </c>
      <c r="J1384" s="169">
        <v>33.063013698630137</v>
      </c>
      <c r="K1384">
        <v>7</v>
      </c>
    </row>
    <row r="1385" spans="1:11" x14ac:dyDescent="0.25">
      <c r="A1385" t="s">
        <v>1783</v>
      </c>
      <c r="B1385">
        <v>97272</v>
      </c>
      <c r="C1385" t="s">
        <v>172</v>
      </c>
      <c r="D1385" s="167">
        <v>75476.5</v>
      </c>
      <c r="E1385" t="s">
        <v>216</v>
      </c>
      <c r="F1385" t="s">
        <v>169</v>
      </c>
      <c r="G1385" t="s">
        <v>275</v>
      </c>
      <c r="H1385" s="168">
        <v>41190</v>
      </c>
      <c r="I1385" t="s">
        <v>107</v>
      </c>
      <c r="J1385" s="169">
        <v>4.9671232876712326</v>
      </c>
      <c r="K1385">
        <v>1</v>
      </c>
    </row>
    <row r="1386" spans="1:11" x14ac:dyDescent="0.25">
      <c r="A1386" t="s">
        <v>1784</v>
      </c>
      <c r="B1386">
        <v>42600</v>
      </c>
      <c r="C1386" t="s">
        <v>167</v>
      </c>
      <c r="D1386" s="167">
        <v>118400</v>
      </c>
      <c r="E1386" t="s">
        <v>188</v>
      </c>
      <c r="F1386" t="s">
        <v>169</v>
      </c>
      <c r="G1386" t="s">
        <v>214</v>
      </c>
      <c r="H1386" s="168">
        <v>38824</v>
      </c>
      <c r="I1386" t="s">
        <v>107</v>
      </c>
      <c r="J1386" s="169">
        <v>11.449315068493151</v>
      </c>
      <c r="K1386">
        <v>3</v>
      </c>
    </row>
    <row r="1387" spans="1:11" x14ac:dyDescent="0.25">
      <c r="A1387" t="s">
        <v>1785</v>
      </c>
      <c r="B1387">
        <v>42781</v>
      </c>
      <c r="C1387" t="s">
        <v>167</v>
      </c>
      <c r="D1387" s="167">
        <v>93962.42</v>
      </c>
      <c r="E1387" t="s">
        <v>175</v>
      </c>
      <c r="F1387" t="s">
        <v>169</v>
      </c>
      <c r="G1387" t="s">
        <v>176</v>
      </c>
      <c r="H1387" s="168">
        <v>39986</v>
      </c>
      <c r="I1387" t="s">
        <v>105</v>
      </c>
      <c r="J1387" s="169">
        <v>8.2657534246575342</v>
      </c>
      <c r="K1387">
        <v>2</v>
      </c>
    </row>
    <row r="1388" spans="1:11" x14ac:dyDescent="0.25">
      <c r="A1388" t="s">
        <v>1786</v>
      </c>
      <c r="B1388">
        <v>79029</v>
      </c>
      <c r="C1388" t="s">
        <v>172</v>
      </c>
      <c r="D1388" s="167">
        <v>58455</v>
      </c>
      <c r="E1388" t="s">
        <v>175</v>
      </c>
      <c r="F1388" t="s">
        <v>169</v>
      </c>
      <c r="G1388" t="s">
        <v>183</v>
      </c>
      <c r="H1388" s="168">
        <v>41498</v>
      </c>
      <c r="I1388" t="s">
        <v>103</v>
      </c>
      <c r="J1388" s="169">
        <v>4.1232876712328768</v>
      </c>
      <c r="K1388">
        <v>1</v>
      </c>
    </row>
    <row r="1389" spans="1:11" x14ac:dyDescent="0.25">
      <c r="A1389" t="s">
        <v>1787</v>
      </c>
      <c r="B1389">
        <v>51059</v>
      </c>
      <c r="C1389" t="s">
        <v>172</v>
      </c>
      <c r="D1389" s="167">
        <v>46325.1</v>
      </c>
      <c r="E1389" t="s">
        <v>199</v>
      </c>
      <c r="F1389" t="s">
        <v>169</v>
      </c>
      <c r="G1389" t="s">
        <v>295</v>
      </c>
      <c r="H1389" s="168">
        <v>34497</v>
      </c>
      <c r="I1389" t="s">
        <v>104</v>
      </c>
      <c r="J1389" s="169">
        <v>23.304109589041097</v>
      </c>
      <c r="K1389">
        <v>5</v>
      </c>
    </row>
    <row r="1390" spans="1:11" x14ac:dyDescent="0.25">
      <c r="A1390" t="s">
        <v>1788</v>
      </c>
      <c r="B1390">
        <v>32118</v>
      </c>
      <c r="C1390" t="s">
        <v>167</v>
      </c>
      <c r="D1390" s="167">
        <v>59325.62</v>
      </c>
      <c r="E1390" t="s">
        <v>188</v>
      </c>
      <c r="F1390" t="s">
        <v>169</v>
      </c>
      <c r="G1390" t="s">
        <v>170</v>
      </c>
      <c r="H1390" s="168">
        <v>37871</v>
      </c>
      <c r="I1390" t="s">
        <v>105</v>
      </c>
      <c r="J1390" s="169">
        <v>14.06027397260274</v>
      </c>
      <c r="K1390">
        <v>3</v>
      </c>
    </row>
    <row r="1391" spans="1:11" x14ac:dyDescent="0.25">
      <c r="A1391" t="s">
        <v>1789</v>
      </c>
      <c r="B1391">
        <v>46392</v>
      </c>
      <c r="C1391" t="s">
        <v>172</v>
      </c>
      <c r="D1391" s="167">
        <v>39218.769999999997</v>
      </c>
      <c r="E1391" t="s">
        <v>233</v>
      </c>
      <c r="F1391" t="s">
        <v>202</v>
      </c>
      <c r="G1391" t="s">
        <v>554</v>
      </c>
      <c r="H1391" s="168">
        <v>36914</v>
      </c>
      <c r="I1391" t="s">
        <v>106</v>
      </c>
      <c r="J1391" s="169">
        <v>16.682191780821917</v>
      </c>
      <c r="K1391">
        <v>4</v>
      </c>
    </row>
    <row r="1392" spans="1:11" x14ac:dyDescent="0.25">
      <c r="A1392" t="s">
        <v>1790</v>
      </c>
      <c r="B1392">
        <v>77553</v>
      </c>
      <c r="C1392" t="s">
        <v>172</v>
      </c>
      <c r="D1392" s="167">
        <v>60711.33</v>
      </c>
      <c r="E1392" t="s">
        <v>199</v>
      </c>
      <c r="F1392" t="s">
        <v>169</v>
      </c>
      <c r="G1392" t="s">
        <v>200</v>
      </c>
      <c r="H1392" s="168">
        <v>36954</v>
      </c>
      <c r="I1392" t="s">
        <v>103</v>
      </c>
      <c r="J1392" s="169">
        <v>16.572602739726026</v>
      </c>
      <c r="K1392">
        <v>4</v>
      </c>
    </row>
    <row r="1393" spans="1:11" x14ac:dyDescent="0.25">
      <c r="A1393" t="s">
        <v>1791</v>
      </c>
      <c r="B1393">
        <v>69403</v>
      </c>
      <c r="C1393" t="s">
        <v>167</v>
      </c>
      <c r="D1393" s="167">
        <v>84974</v>
      </c>
      <c r="E1393" t="s">
        <v>168</v>
      </c>
      <c r="F1393" t="s">
        <v>169</v>
      </c>
      <c r="G1393" t="s">
        <v>189</v>
      </c>
      <c r="H1393" s="168">
        <v>33097</v>
      </c>
      <c r="I1393" t="s">
        <v>104</v>
      </c>
      <c r="J1393" s="169">
        <v>27.139726027397259</v>
      </c>
      <c r="K1393">
        <v>6</v>
      </c>
    </row>
    <row r="1394" spans="1:11" x14ac:dyDescent="0.25">
      <c r="A1394" t="s">
        <v>1792</v>
      </c>
      <c r="B1394">
        <v>47472</v>
      </c>
      <c r="C1394" t="s">
        <v>172</v>
      </c>
      <c r="D1394" s="167">
        <v>55022.21</v>
      </c>
      <c r="E1394" t="s">
        <v>199</v>
      </c>
      <c r="F1394" t="s">
        <v>169</v>
      </c>
      <c r="G1394" t="s">
        <v>295</v>
      </c>
      <c r="H1394" s="168">
        <v>37284</v>
      </c>
      <c r="I1394" t="s">
        <v>105</v>
      </c>
      <c r="J1394" s="169">
        <v>15.668493150684931</v>
      </c>
      <c r="K1394">
        <v>4</v>
      </c>
    </row>
    <row r="1395" spans="1:11" x14ac:dyDescent="0.25">
      <c r="A1395" t="s">
        <v>1793</v>
      </c>
      <c r="B1395">
        <v>60817</v>
      </c>
      <c r="C1395" t="s">
        <v>172</v>
      </c>
      <c r="D1395" s="167">
        <v>91969.07</v>
      </c>
      <c r="E1395" t="s">
        <v>185</v>
      </c>
      <c r="F1395" t="s">
        <v>169</v>
      </c>
      <c r="G1395" t="s">
        <v>416</v>
      </c>
      <c r="H1395" s="168">
        <v>34232</v>
      </c>
      <c r="I1395" t="s">
        <v>108</v>
      </c>
      <c r="J1395" s="169">
        <v>24.030136986301368</v>
      </c>
      <c r="K1395">
        <v>5</v>
      </c>
    </row>
    <row r="1396" spans="1:11" x14ac:dyDescent="0.25">
      <c r="A1396" t="s">
        <v>1794</v>
      </c>
      <c r="B1396">
        <v>60644</v>
      </c>
      <c r="C1396" t="s">
        <v>172</v>
      </c>
      <c r="D1396" s="167">
        <v>84974</v>
      </c>
      <c r="E1396" t="s">
        <v>196</v>
      </c>
      <c r="F1396" t="s">
        <v>169</v>
      </c>
      <c r="G1396" t="s">
        <v>1795</v>
      </c>
      <c r="H1396" s="168">
        <v>36653</v>
      </c>
      <c r="I1396" t="s">
        <v>106</v>
      </c>
      <c r="J1396" s="169">
        <v>17.397260273972602</v>
      </c>
      <c r="K1396">
        <v>4</v>
      </c>
    </row>
    <row r="1397" spans="1:11" x14ac:dyDescent="0.25">
      <c r="A1397" t="s">
        <v>1796</v>
      </c>
      <c r="B1397">
        <v>26047</v>
      </c>
      <c r="C1397" t="s">
        <v>167</v>
      </c>
      <c r="D1397" s="167">
        <v>41517.19</v>
      </c>
      <c r="E1397" t="s">
        <v>188</v>
      </c>
      <c r="F1397" t="s">
        <v>169</v>
      </c>
      <c r="G1397" t="s">
        <v>344</v>
      </c>
      <c r="H1397" s="168">
        <v>41106</v>
      </c>
      <c r="I1397" t="s">
        <v>106</v>
      </c>
      <c r="J1397" s="169">
        <v>5.1972602739726028</v>
      </c>
      <c r="K1397">
        <v>2</v>
      </c>
    </row>
    <row r="1398" spans="1:11" x14ac:dyDescent="0.25">
      <c r="A1398" t="s">
        <v>1797</v>
      </c>
      <c r="B1398">
        <v>97895</v>
      </c>
      <c r="C1398" t="s">
        <v>167</v>
      </c>
      <c r="D1398" s="167">
        <v>27527.1</v>
      </c>
      <c r="E1398" t="s">
        <v>216</v>
      </c>
      <c r="F1398" t="s">
        <v>202</v>
      </c>
      <c r="G1398" t="s">
        <v>1058</v>
      </c>
      <c r="H1398" s="168">
        <v>41918</v>
      </c>
      <c r="I1398" t="s">
        <v>104</v>
      </c>
      <c r="J1398" s="169">
        <v>2.9726027397260273</v>
      </c>
      <c r="K1398">
        <v>1</v>
      </c>
    </row>
    <row r="1399" spans="1:11" x14ac:dyDescent="0.25">
      <c r="A1399" t="s">
        <v>1798</v>
      </c>
      <c r="B1399">
        <v>10237</v>
      </c>
      <c r="C1399" t="s">
        <v>167</v>
      </c>
      <c r="D1399" s="167">
        <v>97912</v>
      </c>
      <c r="E1399" t="s">
        <v>188</v>
      </c>
      <c r="F1399" t="s">
        <v>169</v>
      </c>
      <c r="G1399" t="s">
        <v>244</v>
      </c>
      <c r="H1399" s="168">
        <v>36164</v>
      </c>
      <c r="I1399" t="s">
        <v>103</v>
      </c>
      <c r="J1399" s="169">
        <v>18.736986301369864</v>
      </c>
      <c r="K1399">
        <v>4</v>
      </c>
    </row>
    <row r="1400" spans="1:11" x14ac:dyDescent="0.25">
      <c r="A1400" t="s">
        <v>1799</v>
      </c>
      <c r="B1400">
        <v>37923</v>
      </c>
      <c r="C1400" t="s">
        <v>167</v>
      </c>
      <c r="D1400" s="167">
        <v>118400</v>
      </c>
      <c r="E1400" t="s">
        <v>188</v>
      </c>
      <c r="F1400" t="s">
        <v>169</v>
      </c>
      <c r="G1400" t="s">
        <v>214</v>
      </c>
      <c r="H1400" s="168">
        <v>38936</v>
      </c>
      <c r="I1400" t="s">
        <v>103</v>
      </c>
      <c r="J1400" s="169">
        <v>11.142465753424657</v>
      </c>
      <c r="K1400">
        <v>3</v>
      </c>
    </row>
    <row r="1401" spans="1:11" x14ac:dyDescent="0.25">
      <c r="A1401" t="s">
        <v>1800</v>
      </c>
      <c r="B1401">
        <v>65256</v>
      </c>
      <c r="C1401" t="s">
        <v>172</v>
      </c>
      <c r="D1401" s="167">
        <v>63345</v>
      </c>
      <c r="E1401" t="s">
        <v>191</v>
      </c>
      <c r="F1401" t="s">
        <v>169</v>
      </c>
      <c r="G1401" t="s">
        <v>486</v>
      </c>
      <c r="H1401" s="168">
        <v>40966</v>
      </c>
      <c r="I1401" t="s">
        <v>107</v>
      </c>
      <c r="J1401" s="169">
        <v>5.580821917808219</v>
      </c>
      <c r="K1401">
        <v>2</v>
      </c>
    </row>
    <row r="1402" spans="1:11" x14ac:dyDescent="0.25">
      <c r="A1402" t="s">
        <v>1801</v>
      </c>
      <c r="B1402">
        <v>85074</v>
      </c>
      <c r="C1402" t="s">
        <v>172</v>
      </c>
      <c r="D1402" s="167">
        <v>91220.65</v>
      </c>
      <c r="E1402" t="s">
        <v>188</v>
      </c>
      <c r="F1402" t="s">
        <v>169</v>
      </c>
      <c r="G1402" t="s">
        <v>397</v>
      </c>
      <c r="H1402" s="168">
        <v>41414</v>
      </c>
      <c r="I1402" t="s">
        <v>104</v>
      </c>
      <c r="J1402" s="169">
        <v>4.353424657534247</v>
      </c>
      <c r="K1402">
        <v>1</v>
      </c>
    </row>
    <row r="1403" spans="1:11" x14ac:dyDescent="0.25">
      <c r="A1403" t="s">
        <v>1802</v>
      </c>
      <c r="B1403">
        <v>89675</v>
      </c>
      <c r="C1403" t="s">
        <v>172</v>
      </c>
      <c r="D1403" s="167">
        <v>149164</v>
      </c>
      <c r="E1403" t="s">
        <v>213</v>
      </c>
      <c r="F1403" t="s">
        <v>169</v>
      </c>
      <c r="G1403" t="s">
        <v>1803</v>
      </c>
      <c r="H1403" s="168">
        <v>37942</v>
      </c>
      <c r="I1403" t="s">
        <v>105</v>
      </c>
      <c r="J1403" s="169">
        <v>13.865753424657534</v>
      </c>
      <c r="K1403">
        <v>3</v>
      </c>
    </row>
    <row r="1404" spans="1:11" x14ac:dyDescent="0.25">
      <c r="A1404" t="s">
        <v>1804</v>
      </c>
      <c r="B1404">
        <v>92497</v>
      </c>
      <c r="C1404" t="s">
        <v>172</v>
      </c>
      <c r="D1404" s="167">
        <v>83658</v>
      </c>
      <c r="E1404" t="s">
        <v>175</v>
      </c>
      <c r="F1404" t="s">
        <v>169</v>
      </c>
      <c r="G1404" t="s">
        <v>183</v>
      </c>
      <c r="H1404" s="168">
        <v>37389</v>
      </c>
      <c r="I1404" t="s">
        <v>104</v>
      </c>
      <c r="J1404" s="169">
        <v>15.38082191780822</v>
      </c>
      <c r="K1404">
        <v>4</v>
      </c>
    </row>
    <row r="1405" spans="1:11" x14ac:dyDescent="0.25">
      <c r="A1405" t="s">
        <v>1805</v>
      </c>
      <c r="B1405">
        <v>31371</v>
      </c>
      <c r="C1405" t="s">
        <v>167</v>
      </c>
      <c r="D1405" s="167">
        <v>48258.81</v>
      </c>
      <c r="E1405" t="s">
        <v>199</v>
      </c>
      <c r="F1405" t="s">
        <v>169</v>
      </c>
      <c r="G1405" t="s">
        <v>330</v>
      </c>
      <c r="H1405" s="168">
        <v>39321</v>
      </c>
      <c r="I1405" t="s">
        <v>107</v>
      </c>
      <c r="J1405" s="169">
        <v>10.087671232876712</v>
      </c>
      <c r="K1405">
        <v>3</v>
      </c>
    </row>
    <row r="1406" spans="1:11" x14ac:dyDescent="0.25">
      <c r="A1406" t="s">
        <v>1806</v>
      </c>
      <c r="B1406">
        <v>92604</v>
      </c>
      <c r="C1406" t="s">
        <v>167</v>
      </c>
      <c r="D1406" s="167">
        <v>75928.990000000005</v>
      </c>
      <c r="E1406" t="s">
        <v>216</v>
      </c>
      <c r="F1406" t="s">
        <v>169</v>
      </c>
      <c r="G1406" t="s">
        <v>369</v>
      </c>
      <c r="H1406" s="168">
        <v>39818</v>
      </c>
      <c r="I1406" t="s">
        <v>105</v>
      </c>
      <c r="J1406" s="169">
        <v>8.7260273972602747</v>
      </c>
      <c r="K1406">
        <v>2</v>
      </c>
    </row>
    <row r="1407" spans="1:11" x14ac:dyDescent="0.25">
      <c r="A1407" t="s">
        <v>1807</v>
      </c>
      <c r="B1407">
        <v>53239</v>
      </c>
      <c r="C1407" t="s">
        <v>172</v>
      </c>
      <c r="D1407" s="167">
        <v>44300</v>
      </c>
      <c r="E1407" t="s">
        <v>168</v>
      </c>
      <c r="F1407" t="s">
        <v>169</v>
      </c>
      <c r="G1407" t="s">
        <v>265</v>
      </c>
      <c r="H1407" s="168">
        <v>42674</v>
      </c>
      <c r="I1407" t="s">
        <v>108</v>
      </c>
      <c r="J1407" s="169">
        <v>0.90136986301369859</v>
      </c>
      <c r="K1407">
        <v>1</v>
      </c>
    </row>
    <row r="1408" spans="1:11" x14ac:dyDescent="0.25">
      <c r="A1408" t="s">
        <v>1808</v>
      </c>
      <c r="B1408">
        <v>31435</v>
      </c>
      <c r="C1408" t="s">
        <v>172</v>
      </c>
      <c r="D1408" s="167">
        <v>94277.96</v>
      </c>
      <c r="E1408" t="s">
        <v>168</v>
      </c>
      <c r="F1408" t="s">
        <v>169</v>
      </c>
      <c r="G1408" t="s">
        <v>524</v>
      </c>
      <c r="H1408" s="168">
        <v>32929</v>
      </c>
      <c r="I1408" t="s">
        <v>108</v>
      </c>
      <c r="J1408" s="169">
        <v>27.6</v>
      </c>
      <c r="K1408">
        <v>6</v>
      </c>
    </row>
    <row r="1409" spans="1:11" x14ac:dyDescent="0.25">
      <c r="A1409" t="s">
        <v>1809</v>
      </c>
      <c r="B1409">
        <v>84058</v>
      </c>
      <c r="C1409" t="s">
        <v>172</v>
      </c>
      <c r="D1409" s="167">
        <v>65069.63</v>
      </c>
      <c r="E1409" t="s">
        <v>268</v>
      </c>
      <c r="F1409" t="s">
        <v>169</v>
      </c>
      <c r="G1409" t="s">
        <v>418</v>
      </c>
      <c r="H1409" s="168">
        <v>41120</v>
      </c>
      <c r="I1409" t="s">
        <v>103</v>
      </c>
      <c r="J1409" s="169">
        <v>5.1589041095890407</v>
      </c>
      <c r="K1409">
        <v>2</v>
      </c>
    </row>
    <row r="1410" spans="1:11" x14ac:dyDescent="0.25">
      <c r="A1410" t="s">
        <v>1810</v>
      </c>
      <c r="B1410">
        <v>82591</v>
      </c>
      <c r="C1410" t="s">
        <v>167</v>
      </c>
      <c r="D1410" s="167">
        <v>69222.179999999993</v>
      </c>
      <c r="E1410" t="s">
        <v>168</v>
      </c>
      <c r="F1410" t="s">
        <v>169</v>
      </c>
      <c r="G1410" t="s">
        <v>170</v>
      </c>
      <c r="H1410" s="168">
        <v>34785</v>
      </c>
      <c r="I1410" t="s">
        <v>107</v>
      </c>
      <c r="J1410" s="169">
        <v>22.515068493150686</v>
      </c>
      <c r="K1410">
        <v>5</v>
      </c>
    </row>
    <row r="1411" spans="1:11" x14ac:dyDescent="0.25">
      <c r="A1411" t="s">
        <v>1811</v>
      </c>
      <c r="B1411">
        <v>26422</v>
      </c>
      <c r="C1411" t="s">
        <v>172</v>
      </c>
      <c r="D1411" s="167">
        <v>107657</v>
      </c>
      <c r="E1411" t="s">
        <v>268</v>
      </c>
      <c r="F1411" t="s">
        <v>169</v>
      </c>
      <c r="G1411" t="s">
        <v>240</v>
      </c>
      <c r="H1411" s="168">
        <v>36717</v>
      </c>
      <c r="I1411" t="s">
        <v>105</v>
      </c>
      <c r="J1411" s="169">
        <v>17.221917808219178</v>
      </c>
      <c r="K1411">
        <v>4</v>
      </c>
    </row>
    <row r="1412" spans="1:11" x14ac:dyDescent="0.25">
      <c r="A1412" t="s">
        <v>1812</v>
      </c>
      <c r="B1412">
        <v>47383</v>
      </c>
      <c r="C1412" t="s">
        <v>167</v>
      </c>
      <c r="D1412" s="167">
        <v>56305.93</v>
      </c>
      <c r="E1412" t="s">
        <v>188</v>
      </c>
      <c r="F1412" t="s">
        <v>169</v>
      </c>
      <c r="G1412" t="s">
        <v>282</v>
      </c>
      <c r="H1412" s="168">
        <v>39895</v>
      </c>
      <c r="I1412" t="s">
        <v>103</v>
      </c>
      <c r="J1412" s="169">
        <v>8.5150684931506841</v>
      </c>
      <c r="K1412">
        <v>2</v>
      </c>
    </row>
    <row r="1413" spans="1:11" x14ac:dyDescent="0.25">
      <c r="A1413" t="s">
        <v>1813</v>
      </c>
      <c r="B1413">
        <v>32249</v>
      </c>
      <c r="C1413" t="s">
        <v>167</v>
      </c>
      <c r="D1413" s="167">
        <v>42662.89</v>
      </c>
      <c r="E1413" t="s">
        <v>175</v>
      </c>
      <c r="F1413" t="s">
        <v>169</v>
      </c>
      <c r="G1413" t="s">
        <v>209</v>
      </c>
      <c r="H1413" s="168">
        <v>42338</v>
      </c>
      <c r="I1413" t="s">
        <v>104</v>
      </c>
      <c r="J1413" s="169">
        <v>1.821917808219178</v>
      </c>
      <c r="K1413">
        <v>1</v>
      </c>
    </row>
    <row r="1414" spans="1:11" x14ac:dyDescent="0.25">
      <c r="A1414" t="s">
        <v>1814</v>
      </c>
      <c r="B1414">
        <v>276</v>
      </c>
      <c r="C1414" t="s">
        <v>167</v>
      </c>
      <c r="D1414" s="167">
        <v>77096.479999999996</v>
      </c>
      <c r="E1414" t="s">
        <v>168</v>
      </c>
      <c r="F1414" t="s">
        <v>169</v>
      </c>
      <c r="G1414" t="s">
        <v>189</v>
      </c>
      <c r="H1414" s="168">
        <v>32538</v>
      </c>
      <c r="I1414" t="s">
        <v>107</v>
      </c>
      <c r="J1414" s="169">
        <v>28.671232876712327</v>
      </c>
      <c r="K1414">
        <v>6</v>
      </c>
    </row>
    <row r="1415" spans="1:11" x14ac:dyDescent="0.25">
      <c r="A1415" t="s">
        <v>1815</v>
      </c>
      <c r="B1415">
        <v>50794</v>
      </c>
      <c r="C1415" t="s">
        <v>172</v>
      </c>
      <c r="D1415" s="167">
        <v>50131.24</v>
      </c>
      <c r="E1415" t="s">
        <v>196</v>
      </c>
      <c r="F1415" t="s">
        <v>169</v>
      </c>
      <c r="G1415" t="s">
        <v>242</v>
      </c>
      <c r="H1415" s="168">
        <v>42072</v>
      </c>
      <c r="I1415" t="s">
        <v>105</v>
      </c>
      <c r="J1415" s="169">
        <v>2.5506849315068494</v>
      </c>
      <c r="K1415">
        <v>1</v>
      </c>
    </row>
    <row r="1416" spans="1:11" x14ac:dyDescent="0.25">
      <c r="A1416" t="s">
        <v>1816</v>
      </c>
      <c r="B1416">
        <v>49079</v>
      </c>
      <c r="C1416" t="s">
        <v>167</v>
      </c>
      <c r="D1416" s="167">
        <v>70422</v>
      </c>
      <c r="E1416" t="s">
        <v>196</v>
      </c>
      <c r="F1416" t="s">
        <v>169</v>
      </c>
      <c r="G1416" t="s">
        <v>968</v>
      </c>
      <c r="H1416" s="168">
        <v>37585</v>
      </c>
      <c r="I1416" t="s">
        <v>106</v>
      </c>
      <c r="J1416" s="169">
        <v>14.843835616438357</v>
      </c>
      <c r="K1416">
        <v>3</v>
      </c>
    </row>
    <row r="1417" spans="1:11" x14ac:dyDescent="0.25">
      <c r="A1417" t="s">
        <v>1817</v>
      </c>
      <c r="B1417">
        <v>35519</v>
      </c>
      <c r="C1417" t="s">
        <v>172</v>
      </c>
      <c r="D1417" s="167">
        <v>103506</v>
      </c>
      <c r="E1417" t="s">
        <v>175</v>
      </c>
      <c r="F1417" t="s">
        <v>169</v>
      </c>
      <c r="G1417" t="s">
        <v>586</v>
      </c>
      <c r="H1417" s="168">
        <v>36472</v>
      </c>
      <c r="I1417" t="s">
        <v>105</v>
      </c>
      <c r="J1417" s="169">
        <v>17.893150684931506</v>
      </c>
      <c r="K1417">
        <v>4</v>
      </c>
    </row>
    <row r="1418" spans="1:11" x14ac:dyDescent="0.25">
      <c r="A1418" t="s">
        <v>1818</v>
      </c>
      <c r="B1418">
        <v>84166</v>
      </c>
      <c r="C1418" t="s">
        <v>172</v>
      </c>
      <c r="D1418" s="167">
        <v>49949.25</v>
      </c>
      <c r="E1418" t="s">
        <v>233</v>
      </c>
      <c r="F1418" t="s">
        <v>169</v>
      </c>
      <c r="G1418" t="s">
        <v>514</v>
      </c>
      <c r="H1418" s="168">
        <v>39034</v>
      </c>
      <c r="I1418" t="s">
        <v>105</v>
      </c>
      <c r="J1418" s="169">
        <v>10.873972602739727</v>
      </c>
      <c r="K1418">
        <v>3</v>
      </c>
    </row>
    <row r="1419" spans="1:11" x14ac:dyDescent="0.25">
      <c r="A1419" t="s">
        <v>1819</v>
      </c>
      <c r="B1419">
        <v>84507</v>
      </c>
      <c r="C1419" t="s">
        <v>172</v>
      </c>
      <c r="D1419" s="167">
        <v>57476.06</v>
      </c>
      <c r="E1419" t="s">
        <v>1684</v>
      </c>
      <c r="F1419" t="s">
        <v>169</v>
      </c>
      <c r="G1419" t="s">
        <v>824</v>
      </c>
      <c r="H1419" s="168">
        <v>34982</v>
      </c>
      <c r="I1419" t="s">
        <v>103</v>
      </c>
      <c r="J1419" s="169">
        <v>21.975342465753425</v>
      </c>
      <c r="K1419">
        <v>5</v>
      </c>
    </row>
    <row r="1420" spans="1:11" x14ac:dyDescent="0.25">
      <c r="A1420" t="s">
        <v>1820</v>
      </c>
      <c r="B1420">
        <v>56995</v>
      </c>
      <c r="C1420" t="s">
        <v>172</v>
      </c>
      <c r="D1420" s="167">
        <v>91751.37</v>
      </c>
      <c r="E1420" t="s">
        <v>168</v>
      </c>
      <c r="F1420" t="s">
        <v>169</v>
      </c>
      <c r="G1420" t="s">
        <v>1364</v>
      </c>
      <c r="H1420" s="168">
        <v>32189</v>
      </c>
      <c r="I1420" t="s">
        <v>106</v>
      </c>
      <c r="J1420" s="169">
        <v>29.627397260273973</v>
      </c>
      <c r="K1420">
        <v>6</v>
      </c>
    </row>
    <row r="1421" spans="1:11" x14ac:dyDescent="0.25">
      <c r="A1421" t="s">
        <v>1821</v>
      </c>
      <c r="B1421">
        <v>20987</v>
      </c>
      <c r="C1421" t="s">
        <v>167</v>
      </c>
      <c r="D1421" s="167">
        <v>76015.03</v>
      </c>
      <c r="E1421" t="s">
        <v>188</v>
      </c>
      <c r="F1421" t="s">
        <v>169</v>
      </c>
      <c r="G1421" t="s">
        <v>273</v>
      </c>
      <c r="H1421" s="168">
        <v>26212</v>
      </c>
      <c r="I1421" t="s">
        <v>103</v>
      </c>
      <c r="J1421" s="169">
        <v>46.0027397260274</v>
      </c>
      <c r="K1421">
        <v>9</v>
      </c>
    </row>
    <row r="1422" spans="1:11" x14ac:dyDescent="0.25">
      <c r="A1422" t="s">
        <v>1822</v>
      </c>
      <c r="B1422">
        <v>66084</v>
      </c>
      <c r="C1422" t="s">
        <v>172</v>
      </c>
      <c r="D1422" s="167">
        <v>75453</v>
      </c>
      <c r="E1422" t="s">
        <v>175</v>
      </c>
      <c r="F1422" t="s">
        <v>169</v>
      </c>
      <c r="G1422" t="s">
        <v>183</v>
      </c>
      <c r="H1422" s="168">
        <v>38370</v>
      </c>
      <c r="I1422" t="s">
        <v>108</v>
      </c>
      <c r="J1422" s="169">
        <v>12.693150684931506</v>
      </c>
      <c r="K1422">
        <v>3</v>
      </c>
    </row>
    <row r="1423" spans="1:11" x14ac:dyDescent="0.25">
      <c r="A1423" t="s">
        <v>1823</v>
      </c>
      <c r="B1423">
        <v>45973</v>
      </c>
      <c r="C1423" t="s">
        <v>172</v>
      </c>
      <c r="D1423" s="167">
        <v>45048.5</v>
      </c>
      <c r="E1423" t="s">
        <v>199</v>
      </c>
      <c r="F1423" t="s">
        <v>169</v>
      </c>
      <c r="G1423" t="s">
        <v>205</v>
      </c>
      <c r="H1423" s="168">
        <v>39300</v>
      </c>
      <c r="I1423" t="s">
        <v>105</v>
      </c>
      <c r="J1423" s="169">
        <v>10.145205479452056</v>
      </c>
      <c r="K1423">
        <v>3</v>
      </c>
    </row>
    <row r="1424" spans="1:11" x14ac:dyDescent="0.25">
      <c r="A1424" t="s">
        <v>1824</v>
      </c>
      <c r="B1424">
        <v>43904</v>
      </c>
      <c r="C1424" t="s">
        <v>167</v>
      </c>
      <c r="D1424" s="167">
        <v>97912</v>
      </c>
      <c r="E1424" t="s">
        <v>188</v>
      </c>
      <c r="F1424" t="s">
        <v>169</v>
      </c>
      <c r="G1424" t="s">
        <v>284</v>
      </c>
      <c r="H1424" s="168">
        <v>38908</v>
      </c>
      <c r="I1424" t="s">
        <v>103</v>
      </c>
      <c r="J1424" s="169">
        <v>11.219178082191782</v>
      </c>
      <c r="K1424">
        <v>3</v>
      </c>
    </row>
    <row r="1425" spans="1:11" x14ac:dyDescent="0.25">
      <c r="A1425" t="s">
        <v>1825</v>
      </c>
      <c r="B1425">
        <v>62126</v>
      </c>
      <c r="C1425" t="s">
        <v>172</v>
      </c>
      <c r="D1425" s="167">
        <v>70396</v>
      </c>
      <c r="E1425" t="s">
        <v>191</v>
      </c>
      <c r="F1425" t="s">
        <v>169</v>
      </c>
      <c r="G1425" t="s">
        <v>192</v>
      </c>
      <c r="H1425" s="168">
        <v>38488</v>
      </c>
      <c r="I1425" t="s">
        <v>103</v>
      </c>
      <c r="J1425" s="169">
        <v>12.36986301369863</v>
      </c>
      <c r="K1425">
        <v>3</v>
      </c>
    </row>
    <row r="1426" spans="1:11" x14ac:dyDescent="0.25">
      <c r="A1426" t="s">
        <v>1826</v>
      </c>
      <c r="B1426">
        <v>97046</v>
      </c>
      <c r="C1426" t="s">
        <v>172</v>
      </c>
      <c r="D1426" s="167">
        <v>50407.03</v>
      </c>
      <c r="E1426" t="s">
        <v>188</v>
      </c>
      <c r="F1426" t="s">
        <v>169</v>
      </c>
      <c r="G1426" t="s">
        <v>273</v>
      </c>
      <c r="H1426" s="168">
        <v>41610</v>
      </c>
      <c r="I1426" t="s">
        <v>103</v>
      </c>
      <c r="J1426" s="169">
        <v>3.8164383561643835</v>
      </c>
      <c r="K1426">
        <v>1</v>
      </c>
    </row>
    <row r="1427" spans="1:11" x14ac:dyDescent="0.25">
      <c r="A1427" t="s">
        <v>1827</v>
      </c>
      <c r="B1427">
        <v>20426</v>
      </c>
      <c r="C1427" t="s">
        <v>167</v>
      </c>
      <c r="D1427" s="167">
        <v>58671.02</v>
      </c>
      <c r="E1427" t="s">
        <v>199</v>
      </c>
      <c r="F1427" t="s">
        <v>169</v>
      </c>
      <c r="G1427" t="s">
        <v>200</v>
      </c>
      <c r="H1427" s="168">
        <v>37388</v>
      </c>
      <c r="I1427" t="s">
        <v>107</v>
      </c>
      <c r="J1427" s="169">
        <v>15.383561643835616</v>
      </c>
      <c r="K1427">
        <v>4</v>
      </c>
    </row>
    <row r="1428" spans="1:11" x14ac:dyDescent="0.25">
      <c r="A1428" t="s">
        <v>1828</v>
      </c>
      <c r="B1428">
        <v>21797</v>
      </c>
      <c r="C1428" t="s">
        <v>167</v>
      </c>
      <c r="D1428" s="167">
        <v>43850.22</v>
      </c>
      <c r="E1428" t="s">
        <v>188</v>
      </c>
      <c r="F1428" t="s">
        <v>169</v>
      </c>
      <c r="G1428" t="s">
        <v>170</v>
      </c>
      <c r="H1428" s="168">
        <v>41932</v>
      </c>
      <c r="I1428" t="s">
        <v>105</v>
      </c>
      <c r="J1428" s="169">
        <v>2.9342465753424656</v>
      </c>
      <c r="K1428">
        <v>1</v>
      </c>
    </row>
    <row r="1429" spans="1:11" x14ac:dyDescent="0.25">
      <c r="A1429" t="s">
        <v>1829</v>
      </c>
      <c r="B1429">
        <v>88351</v>
      </c>
      <c r="C1429" t="s">
        <v>167</v>
      </c>
      <c r="D1429" s="167">
        <v>67206</v>
      </c>
      <c r="E1429" t="s">
        <v>230</v>
      </c>
      <c r="F1429" t="s">
        <v>169</v>
      </c>
      <c r="G1429" t="s">
        <v>170</v>
      </c>
      <c r="H1429" s="168">
        <v>37040</v>
      </c>
      <c r="I1429" t="s">
        <v>107</v>
      </c>
      <c r="J1429" s="169">
        <v>16.336986301369862</v>
      </c>
      <c r="K1429">
        <v>4</v>
      </c>
    </row>
    <row r="1430" spans="1:11" x14ac:dyDescent="0.25">
      <c r="A1430" t="s">
        <v>1830</v>
      </c>
      <c r="B1430">
        <v>44593</v>
      </c>
      <c r="C1430" t="s">
        <v>172</v>
      </c>
      <c r="D1430" s="167">
        <v>67384</v>
      </c>
      <c r="E1430" t="s">
        <v>168</v>
      </c>
      <c r="F1430" t="s">
        <v>169</v>
      </c>
      <c r="G1430" t="s">
        <v>265</v>
      </c>
      <c r="H1430" s="168">
        <v>38642</v>
      </c>
      <c r="I1430" t="s">
        <v>107</v>
      </c>
      <c r="J1430" s="169">
        <v>11.947945205479453</v>
      </c>
      <c r="K1430">
        <v>3</v>
      </c>
    </row>
    <row r="1431" spans="1:11" x14ac:dyDescent="0.25">
      <c r="A1431" t="s">
        <v>1831</v>
      </c>
      <c r="B1431">
        <v>87090</v>
      </c>
      <c r="C1431" t="s">
        <v>167</v>
      </c>
      <c r="D1431" s="167">
        <v>102664</v>
      </c>
      <c r="E1431" t="s">
        <v>180</v>
      </c>
      <c r="F1431" t="s">
        <v>169</v>
      </c>
      <c r="G1431" t="s">
        <v>443</v>
      </c>
      <c r="H1431" s="168">
        <v>35492</v>
      </c>
      <c r="I1431" t="s">
        <v>103</v>
      </c>
      <c r="J1431" s="169">
        <v>20.578082191780823</v>
      </c>
      <c r="K1431">
        <v>5</v>
      </c>
    </row>
    <row r="1432" spans="1:11" x14ac:dyDescent="0.25">
      <c r="A1432" t="s">
        <v>1832</v>
      </c>
      <c r="B1432">
        <v>25393</v>
      </c>
      <c r="C1432" t="s">
        <v>167</v>
      </c>
      <c r="D1432" s="167">
        <v>19060.61</v>
      </c>
      <c r="E1432" t="s">
        <v>196</v>
      </c>
      <c r="F1432" t="s">
        <v>202</v>
      </c>
      <c r="G1432" t="s">
        <v>222</v>
      </c>
      <c r="H1432" s="168">
        <v>39720</v>
      </c>
      <c r="I1432" t="s">
        <v>108</v>
      </c>
      <c r="J1432" s="169">
        <v>8.9945205479452053</v>
      </c>
      <c r="K1432">
        <v>2</v>
      </c>
    </row>
    <row r="1433" spans="1:11" x14ac:dyDescent="0.25">
      <c r="A1433" t="s">
        <v>1833</v>
      </c>
      <c r="B1433">
        <v>26720</v>
      </c>
      <c r="C1433" t="s">
        <v>167</v>
      </c>
      <c r="D1433" s="167">
        <v>71926.13</v>
      </c>
      <c r="E1433" t="s">
        <v>175</v>
      </c>
      <c r="F1433" t="s">
        <v>169</v>
      </c>
      <c r="G1433" t="s">
        <v>311</v>
      </c>
      <c r="H1433" s="168">
        <v>39048</v>
      </c>
      <c r="I1433" t="s">
        <v>104</v>
      </c>
      <c r="J1433" s="169">
        <v>10.835616438356164</v>
      </c>
      <c r="K1433">
        <v>3</v>
      </c>
    </row>
    <row r="1434" spans="1:11" x14ac:dyDescent="0.25">
      <c r="A1434" t="s">
        <v>1834</v>
      </c>
      <c r="B1434">
        <v>28423</v>
      </c>
      <c r="C1434" t="s">
        <v>167</v>
      </c>
      <c r="D1434" s="167">
        <v>21074.1</v>
      </c>
      <c r="E1434" t="s">
        <v>216</v>
      </c>
      <c r="F1434" t="s">
        <v>202</v>
      </c>
      <c r="G1434" t="s">
        <v>217</v>
      </c>
      <c r="H1434" s="168">
        <v>39130</v>
      </c>
      <c r="I1434" t="s">
        <v>103</v>
      </c>
      <c r="J1434" s="169">
        <v>10.610958904109589</v>
      </c>
      <c r="K1434">
        <v>3</v>
      </c>
    </row>
    <row r="1435" spans="1:11" x14ac:dyDescent="0.25">
      <c r="A1435" t="s">
        <v>1835</v>
      </c>
      <c r="B1435">
        <v>29401</v>
      </c>
      <c r="C1435" t="s">
        <v>172</v>
      </c>
      <c r="D1435" s="167">
        <v>118400</v>
      </c>
      <c r="E1435" t="s">
        <v>213</v>
      </c>
      <c r="F1435" t="s">
        <v>169</v>
      </c>
      <c r="G1435" t="s">
        <v>214</v>
      </c>
      <c r="H1435" s="168">
        <v>38110</v>
      </c>
      <c r="I1435" t="s">
        <v>107</v>
      </c>
      <c r="J1435" s="169">
        <v>13.405479452054795</v>
      </c>
      <c r="K1435">
        <v>3</v>
      </c>
    </row>
    <row r="1436" spans="1:11" x14ac:dyDescent="0.25">
      <c r="A1436" t="s">
        <v>1836</v>
      </c>
      <c r="B1436">
        <v>8974</v>
      </c>
      <c r="C1436" t="s">
        <v>172</v>
      </c>
      <c r="D1436" s="167">
        <v>118400</v>
      </c>
      <c r="E1436" t="s">
        <v>213</v>
      </c>
      <c r="F1436" t="s">
        <v>169</v>
      </c>
      <c r="G1436" t="s">
        <v>214</v>
      </c>
      <c r="H1436" s="168">
        <v>38642</v>
      </c>
      <c r="I1436" t="s">
        <v>104</v>
      </c>
      <c r="J1436" s="169">
        <v>11.947945205479453</v>
      </c>
      <c r="K1436">
        <v>3</v>
      </c>
    </row>
    <row r="1437" spans="1:11" x14ac:dyDescent="0.25">
      <c r="A1437" t="s">
        <v>1837</v>
      </c>
      <c r="B1437">
        <v>77547</v>
      </c>
      <c r="C1437" t="s">
        <v>172</v>
      </c>
      <c r="D1437" s="167">
        <v>53788</v>
      </c>
      <c r="E1437" t="s">
        <v>175</v>
      </c>
      <c r="F1437" t="s">
        <v>169</v>
      </c>
      <c r="G1437" t="s">
        <v>183</v>
      </c>
      <c r="H1437" s="168">
        <v>41918</v>
      </c>
      <c r="I1437" t="s">
        <v>103</v>
      </c>
      <c r="J1437" s="169">
        <v>2.9726027397260273</v>
      </c>
      <c r="K1437">
        <v>1</v>
      </c>
    </row>
    <row r="1438" spans="1:11" x14ac:dyDescent="0.25">
      <c r="A1438" t="s">
        <v>1838</v>
      </c>
      <c r="B1438">
        <v>23588</v>
      </c>
      <c r="C1438" t="s">
        <v>167</v>
      </c>
      <c r="D1438" s="167">
        <v>42441.06</v>
      </c>
      <c r="E1438" t="s">
        <v>216</v>
      </c>
      <c r="F1438" t="s">
        <v>202</v>
      </c>
      <c r="G1438" t="s">
        <v>217</v>
      </c>
      <c r="H1438" s="168">
        <v>36122</v>
      </c>
      <c r="I1438" t="s">
        <v>104</v>
      </c>
      <c r="J1438" s="169">
        <v>18.852054794520548</v>
      </c>
      <c r="K1438">
        <v>4</v>
      </c>
    </row>
    <row r="1439" spans="1:11" x14ac:dyDescent="0.25">
      <c r="A1439" t="s">
        <v>1839</v>
      </c>
      <c r="B1439">
        <v>587</v>
      </c>
      <c r="C1439" t="s">
        <v>172</v>
      </c>
      <c r="D1439" s="167">
        <v>56478</v>
      </c>
      <c r="E1439" t="s">
        <v>175</v>
      </c>
      <c r="F1439" t="s">
        <v>169</v>
      </c>
      <c r="G1439" t="s">
        <v>183</v>
      </c>
      <c r="H1439" s="168">
        <v>41694</v>
      </c>
      <c r="I1439" t="s">
        <v>104</v>
      </c>
      <c r="J1439" s="169">
        <v>3.5863013698630137</v>
      </c>
      <c r="K1439">
        <v>1</v>
      </c>
    </row>
    <row r="1440" spans="1:11" x14ac:dyDescent="0.25">
      <c r="A1440" t="s">
        <v>1840</v>
      </c>
      <c r="B1440">
        <v>75644</v>
      </c>
      <c r="C1440" t="s">
        <v>167</v>
      </c>
      <c r="D1440" s="167">
        <v>60687.97</v>
      </c>
      <c r="E1440" t="s">
        <v>253</v>
      </c>
      <c r="F1440" t="s">
        <v>169</v>
      </c>
      <c r="G1440" t="s">
        <v>1406</v>
      </c>
      <c r="H1440" s="168">
        <v>42170</v>
      </c>
      <c r="I1440" t="s">
        <v>107</v>
      </c>
      <c r="J1440" s="169">
        <v>2.2821917808219179</v>
      </c>
      <c r="K1440">
        <v>1</v>
      </c>
    </row>
    <row r="1441" spans="1:11" x14ac:dyDescent="0.25">
      <c r="A1441" t="s">
        <v>1841</v>
      </c>
      <c r="B1441">
        <v>54569</v>
      </c>
      <c r="C1441" t="s">
        <v>172</v>
      </c>
      <c r="D1441" s="167">
        <v>34824.370000000003</v>
      </c>
      <c r="E1441" t="s">
        <v>216</v>
      </c>
      <c r="F1441" t="s">
        <v>202</v>
      </c>
      <c r="G1441" t="s">
        <v>217</v>
      </c>
      <c r="H1441" s="168">
        <v>38341</v>
      </c>
      <c r="I1441" t="s">
        <v>103</v>
      </c>
      <c r="J1441" s="169">
        <v>12.772602739726027</v>
      </c>
      <c r="K1441">
        <v>3</v>
      </c>
    </row>
    <row r="1442" spans="1:11" x14ac:dyDescent="0.25">
      <c r="A1442" t="s">
        <v>1842</v>
      </c>
      <c r="B1442">
        <v>14976</v>
      </c>
      <c r="C1442" t="s">
        <v>167</v>
      </c>
      <c r="D1442" s="167">
        <v>93396</v>
      </c>
      <c r="E1442" t="s">
        <v>188</v>
      </c>
      <c r="F1442" t="s">
        <v>169</v>
      </c>
      <c r="G1442" t="s">
        <v>181</v>
      </c>
      <c r="H1442" s="168">
        <v>41260</v>
      </c>
      <c r="I1442" t="s">
        <v>103</v>
      </c>
      <c r="J1442" s="169">
        <v>4.7753424657534245</v>
      </c>
      <c r="K1442">
        <v>1</v>
      </c>
    </row>
    <row r="1443" spans="1:11" x14ac:dyDescent="0.25">
      <c r="A1443" t="s">
        <v>1843</v>
      </c>
      <c r="B1443">
        <v>11676</v>
      </c>
      <c r="C1443" t="s">
        <v>172</v>
      </c>
      <c r="D1443" s="167">
        <v>118400</v>
      </c>
      <c r="E1443" t="s">
        <v>213</v>
      </c>
      <c r="F1443" t="s">
        <v>169</v>
      </c>
      <c r="G1443" t="s">
        <v>214</v>
      </c>
      <c r="H1443" s="168">
        <v>36493</v>
      </c>
      <c r="I1443" t="s">
        <v>105</v>
      </c>
      <c r="J1443" s="169">
        <v>17.835616438356166</v>
      </c>
      <c r="K1443">
        <v>4</v>
      </c>
    </row>
    <row r="1444" spans="1:11" x14ac:dyDescent="0.25">
      <c r="A1444" t="s">
        <v>1844</v>
      </c>
      <c r="B1444">
        <v>35211</v>
      </c>
      <c r="C1444" t="s">
        <v>172</v>
      </c>
      <c r="D1444" s="167">
        <v>113000</v>
      </c>
      <c r="E1444" t="s">
        <v>188</v>
      </c>
      <c r="F1444" t="s">
        <v>169</v>
      </c>
      <c r="G1444" t="s">
        <v>214</v>
      </c>
      <c r="H1444" s="168">
        <v>42674</v>
      </c>
      <c r="I1444" t="s">
        <v>106</v>
      </c>
      <c r="J1444" s="169">
        <v>0.90136986301369859</v>
      </c>
      <c r="K1444">
        <v>1</v>
      </c>
    </row>
    <row r="1445" spans="1:11" x14ac:dyDescent="0.25">
      <c r="A1445" t="s">
        <v>1845</v>
      </c>
      <c r="B1445">
        <v>15849</v>
      </c>
      <c r="C1445" t="s">
        <v>167</v>
      </c>
      <c r="D1445" s="167">
        <v>60653.65</v>
      </c>
      <c r="E1445" t="s">
        <v>216</v>
      </c>
      <c r="F1445" t="s">
        <v>169</v>
      </c>
      <c r="G1445" t="s">
        <v>361</v>
      </c>
      <c r="H1445" s="168">
        <v>36983</v>
      </c>
      <c r="I1445" t="s">
        <v>103</v>
      </c>
      <c r="J1445" s="169">
        <v>16.493150684931507</v>
      </c>
      <c r="K1445">
        <v>4</v>
      </c>
    </row>
    <row r="1446" spans="1:11" x14ac:dyDescent="0.25">
      <c r="A1446" t="s">
        <v>1846</v>
      </c>
      <c r="B1446">
        <v>57678</v>
      </c>
      <c r="C1446" t="s">
        <v>167</v>
      </c>
      <c r="D1446" s="167">
        <v>75914.09</v>
      </c>
      <c r="E1446" t="s">
        <v>216</v>
      </c>
      <c r="F1446" t="s">
        <v>169</v>
      </c>
      <c r="G1446" t="s">
        <v>361</v>
      </c>
      <c r="H1446" s="168">
        <v>35184</v>
      </c>
      <c r="I1446" t="s">
        <v>107</v>
      </c>
      <c r="J1446" s="169">
        <v>21.421917808219177</v>
      </c>
      <c r="K1446">
        <v>5</v>
      </c>
    </row>
    <row r="1447" spans="1:11" x14ac:dyDescent="0.25">
      <c r="A1447" t="s">
        <v>1847</v>
      </c>
      <c r="B1447">
        <v>30216</v>
      </c>
      <c r="C1447" t="s">
        <v>167</v>
      </c>
      <c r="D1447" s="167">
        <v>97912</v>
      </c>
      <c r="E1447" t="s">
        <v>188</v>
      </c>
      <c r="F1447" t="s">
        <v>169</v>
      </c>
      <c r="G1447" t="s">
        <v>284</v>
      </c>
      <c r="H1447" s="168">
        <v>36857</v>
      </c>
      <c r="I1447" t="s">
        <v>105</v>
      </c>
      <c r="J1447" s="169">
        <v>16.838356164383562</v>
      </c>
      <c r="K1447">
        <v>4</v>
      </c>
    </row>
    <row r="1448" spans="1:11" x14ac:dyDescent="0.25">
      <c r="A1448" t="s">
        <v>1848</v>
      </c>
      <c r="B1448">
        <v>60965</v>
      </c>
      <c r="C1448" t="s">
        <v>167</v>
      </c>
      <c r="D1448" s="167">
        <v>54208.95</v>
      </c>
      <c r="E1448" t="s">
        <v>196</v>
      </c>
      <c r="F1448" t="s">
        <v>169</v>
      </c>
      <c r="G1448" t="s">
        <v>1849</v>
      </c>
      <c r="H1448" s="168">
        <v>39944</v>
      </c>
      <c r="I1448" t="s">
        <v>103</v>
      </c>
      <c r="J1448" s="169">
        <v>8.3808219178082197</v>
      </c>
      <c r="K1448">
        <v>2</v>
      </c>
    </row>
    <row r="1449" spans="1:11" x14ac:dyDescent="0.25">
      <c r="A1449" t="s">
        <v>1850</v>
      </c>
      <c r="B1449">
        <v>34782</v>
      </c>
      <c r="C1449" t="s">
        <v>167</v>
      </c>
      <c r="D1449" s="167">
        <v>60403.27</v>
      </c>
      <c r="E1449" t="s">
        <v>213</v>
      </c>
      <c r="F1449" t="s">
        <v>169</v>
      </c>
      <c r="G1449" t="s">
        <v>214</v>
      </c>
      <c r="H1449" s="168">
        <v>40994</v>
      </c>
      <c r="I1449" t="s">
        <v>105</v>
      </c>
      <c r="J1449" s="169">
        <v>5.5041095890410956</v>
      </c>
      <c r="K1449">
        <v>2</v>
      </c>
    </row>
    <row r="1450" spans="1:11" x14ac:dyDescent="0.25">
      <c r="A1450" t="s">
        <v>1851</v>
      </c>
      <c r="B1450">
        <v>42230</v>
      </c>
      <c r="C1450" t="s">
        <v>167</v>
      </c>
      <c r="D1450" s="167">
        <v>23211.46</v>
      </c>
      <c r="E1450" t="s">
        <v>216</v>
      </c>
      <c r="F1450" t="s">
        <v>202</v>
      </c>
      <c r="G1450" t="s">
        <v>217</v>
      </c>
      <c r="H1450" s="168">
        <v>38329</v>
      </c>
      <c r="I1450" t="s">
        <v>107</v>
      </c>
      <c r="J1450" s="169">
        <v>12.805479452054794</v>
      </c>
      <c r="K1450">
        <v>3</v>
      </c>
    </row>
    <row r="1451" spans="1:11" x14ac:dyDescent="0.25">
      <c r="A1451" t="s">
        <v>1852</v>
      </c>
      <c r="B1451">
        <v>3621</v>
      </c>
      <c r="C1451" t="s">
        <v>167</v>
      </c>
      <c r="D1451" s="167">
        <v>102664</v>
      </c>
      <c r="E1451" t="s">
        <v>199</v>
      </c>
      <c r="F1451" t="s">
        <v>169</v>
      </c>
      <c r="G1451" t="s">
        <v>598</v>
      </c>
      <c r="H1451" s="168">
        <v>35583</v>
      </c>
      <c r="I1451" t="s">
        <v>107</v>
      </c>
      <c r="J1451" s="169">
        <v>20.328767123287673</v>
      </c>
      <c r="K1451">
        <v>5</v>
      </c>
    </row>
    <row r="1452" spans="1:11" x14ac:dyDescent="0.25">
      <c r="A1452" t="s">
        <v>1853</v>
      </c>
      <c r="B1452">
        <v>81598</v>
      </c>
      <c r="C1452" t="s">
        <v>172</v>
      </c>
      <c r="D1452" s="167">
        <v>140794</v>
      </c>
      <c r="E1452" t="s">
        <v>213</v>
      </c>
      <c r="F1452" t="s">
        <v>169</v>
      </c>
      <c r="G1452" t="s">
        <v>754</v>
      </c>
      <c r="H1452" s="168">
        <v>37424</v>
      </c>
      <c r="I1452" t="s">
        <v>103</v>
      </c>
      <c r="J1452" s="169">
        <v>15.284931506849315</v>
      </c>
      <c r="K1452">
        <v>4</v>
      </c>
    </row>
    <row r="1453" spans="1:11" x14ac:dyDescent="0.25">
      <c r="A1453" t="s">
        <v>1854</v>
      </c>
      <c r="B1453">
        <v>72701</v>
      </c>
      <c r="C1453" t="s">
        <v>167</v>
      </c>
      <c r="D1453" s="167">
        <v>72916.800000000003</v>
      </c>
      <c r="E1453" t="s">
        <v>188</v>
      </c>
      <c r="F1453" t="s">
        <v>169</v>
      </c>
      <c r="G1453" t="s">
        <v>273</v>
      </c>
      <c r="H1453" s="168">
        <v>36486</v>
      </c>
      <c r="I1453" t="s">
        <v>103</v>
      </c>
      <c r="J1453" s="169">
        <v>17.854794520547944</v>
      </c>
      <c r="K1453">
        <v>4</v>
      </c>
    </row>
    <row r="1454" spans="1:11" x14ac:dyDescent="0.25">
      <c r="A1454" t="s">
        <v>1855</v>
      </c>
      <c r="B1454">
        <v>19117</v>
      </c>
      <c r="C1454" t="s">
        <v>167</v>
      </c>
      <c r="D1454" s="167">
        <v>118400</v>
      </c>
      <c r="E1454" t="s">
        <v>213</v>
      </c>
      <c r="F1454" t="s">
        <v>169</v>
      </c>
      <c r="G1454" t="s">
        <v>214</v>
      </c>
      <c r="H1454" s="168">
        <v>41330</v>
      </c>
      <c r="I1454" t="s">
        <v>103</v>
      </c>
      <c r="J1454" s="169">
        <v>4.5835616438356164</v>
      </c>
      <c r="K1454">
        <v>1</v>
      </c>
    </row>
    <row r="1455" spans="1:11" x14ac:dyDescent="0.25">
      <c r="A1455" t="s">
        <v>1856</v>
      </c>
      <c r="B1455">
        <v>47578</v>
      </c>
      <c r="C1455" t="s">
        <v>172</v>
      </c>
      <c r="D1455" s="167">
        <v>68054</v>
      </c>
      <c r="E1455" t="s">
        <v>175</v>
      </c>
      <c r="F1455" t="s">
        <v>169</v>
      </c>
      <c r="G1455" t="s">
        <v>183</v>
      </c>
      <c r="H1455" s="168">
        <v>39643</v>
      </c>
      <c r="I1455" t="s">
        <v>104</v>
      </c>
      <c r="J1455" s="169">
        <v>9.205479452054794</v>
      </c>
      <c r="K1455">
        <v>2</v>
      </c>
    </row>
    <row r="1456" spans="1:11" x14ac:dyDescent="0.25">
      <c r="A1456" t="s">
        <v>1857</v>
      </c>
      <c r="B1456">
        <v>78329</v>
      </c>
      <c r="C1456" t="s">
        <v>167</v>
      </c>
      <c r="D1456" s="167">
        <v>71130.740000000005</v>
      </c>
      <c r="E1456" t="s">
        <v>325</v>
      </c>
      <c r="F1456" t="s">
        <v>169</v>
      </c>
      <c r="G1456" t="s">
        <v>539</v>
      </c>
      <c r="H1456" s="168">
        <v>35612</v>
      </c>
      <c r="I1456" t="s">
        <v>108</v>
      </c>
      <c r="J1456" s="169">
        <v>20.24931506849315</v>
      </c>
      <c r="K1456">
        <v>5</v>
      </c>
    </row>
    <row r="1457" spans="1:11" x14ac:dyDescent="0.25">
      <c r="A1457" t="s">
        <v>1858</v>
      </c>
      <c r="B1457">
        <v>85208</v>
      </c>
      <c r="C1457" t="s">
        <v>172</v>
      </c>
      <c r="D1457" s="167">
        <v>66065.23</v>
      </c>
      <c r="E1457" t="s">
        <v>199</v>
      </c>
      <c r="F1457" t="s">
        <v>169</v>
      </c>
      <c r="G1457" t="s">
        <v>200</v>
      </c>
      <c r="H1457" s="168">
        <v>34358</v>
      </c>
      <c r="I1457" t="s">
        <v>105</v>
      </c>
      <c r="J1457" s="169">
        <v>23.684931506849313</v>
      </c>
      <c r="K1457">
        <v>5</v>
      </c>
    </row>
    <row r="1458" spans="1:11" x14ac:dyDescent="0.25">
      <c r="A1458" t="s">
        <v>1859</v>
      </c>
      <c r="B1458">
        <v>21660</v>
      </c>
      <c r="C1458" t="s">
        <v>167</v>
      </c>
      <c r="D1458" s="167">
        <v>72534.66</v>
      </c>
      <c r="E1458" t="s">
        <v>268</v>
      </c>
      <c r="F1458" t="s">
        <v>169</v>
      </c>
      <c r="G1458" t="s">
        <v>630</v>
      </c>
      <c r="H1458" s="168">
        <v>32573</v>
      </c>
      <c r="I1458" t="s">
        <v>105</v>
      </c>
      <c r="J1458" s="169">
        <v>28.575342465753426</v>
      </c>
      <c r="K1458">
        <v>6</v>
      </c>
    </row>
    <row r="1459" spans="1:11" x14ac:dyDescent="0.25">
      <c r="A1459" t="s">
        <v>1860</v>
      </c>
      <c r="B1459">
        <v>23204</v>
      </c>
      <c r="C1459" t="s">
        <v>172</v>
      </c>
      <c r="D1459" s="167">
        <v>89620</v>
      </c>
      <c r="E1459" t="s">
        <v>175</v>
      </c>
      <c r="F1459" t="s">
        <v>169</v>
      </c>
      <c r="G1459" t="s">
        <v>183</v>
      </c>
      <c r="H1459" s="168">
        <v>36262</v>
      </c>
      <c r="I1459" t="s">
        <v>106</v>
      </c>
      <c r="J1459" s="169">
        <v>18.468493150684932</v>
      </c>
      <c r="K1459">
        <v>4</v>
      </c>
    </row>
    <row r="1460" spans="1:11" x14ac:dyDescent="0.25">
      <c r="A1460" t="s">
        <v>1861</v>
      </c>
      <c r="B1460">
        <v>10914</v>
      </c>
      <c r="C1460" t="s">
        <v>172</v>
      </c>
      <c r="D1460" s="167">
        <v>77328</v>
      </c>
      <c r="E1460" t="s">
        <v>168</v>
      </c>
      <c r="F1460" t="s">
        <v>169</v>
      </c>
      <c r="G1460" t="s">
        <v>265</v>
      </c>
      <c r="H1460" s="168">
        <v>36682</v>
      </c>
      <c r="I1460" t="s">
        <v>104</v>
      </c>
      <c r="J1460" s="169">
        <v>17.317808219178083</v>
      </c>
      <c r="K1460">
        <v>4</v>
      </c>
    </row>
    <row r="1461" spans="1:11" x14ac:dyDescent="0.25">
      <c r="A1461" t="s">
        <v>1862</v>
      </c>
      <c r="B1461">
        <v>12900</v>
      </c>
      <c r="C1461" t="s">
        <v>167</v>
      </c>
      <c r="D1461" s="167">
        <v>9196</v>
      </c>
      <c r="E1461" t="s">
        <v>325</v>
      </c>
      <c r="F1461" t="s">
        <v>169</v>
      </c>
      <c r="G1461" t="s">
        <v>1863</v>
      </c>
      <c r="H1461" s="168">
        <v>35923</v>
      </c>
      <c r="I1461" t="s">
        <v>103</v>
      </c>
      <c r="J1461" s="169">
        <v>19.397260273972602</v>
      </c>
      <c r="K1461">
        <v>4</v>
      </c>
    </row>
    <row r="1462" spans="1:11" x14ac:dyDescent="0.25">
      <c r="A1462" t="s">
        <v>1864</v>
      </c>
      <c r="B1462">
        <v>98703</v>
      </c>
      <c r="C1462" t="s">
        <v>172</v>
      </c>
      <c r="D1462" s="167">
        <v>40631.32</v>
      </c>
      <c r="E1462" t="s">
        <v>199</v>
      </c>
      <c r="F1462" t="s">
        <v>169</v>
      </c>
      <c r="G1462" t="s">
        <v>200</v>
      </c>
      <c r="H1462" s="168">
        <v>42275</v>
      </c>
      <c r="I1462" t="s">
        <v>107</v>
      </c>
      <c r="J1462" s="169">
        <v>1.9945205479452055</v>
      </c>
      <c r="K1462">
        <v>1</v>
      </c>
    </row>
    <row r="1463" spans="1:11" x14ac:dyDescent="0.25">
      <c r="A1463" t="s">
        <v>1865</v>
      </c>
      <c r="B1463">
        <v>66724</v>
      </c>
      <c r="C1463" t="s">
        <v>167</v>
      </c>
      <c r="D1463" s="167">
        <v>58455</v>
      </c>
      <c r="E1463" t="s">
        <v>175</v>
      </c>
      <c r="F1463" t="s">
        <v>169</v>
      </c>
      <c r="G1463" t="s">
        <v>183</v>
      </c>
      <c r="H1463" s="168">
        <v>41302</v>
      </c>
      <c r="I1463" t="s">
        <v>105</v>
      </c>
      <c r="J1463" s="169">
        <v>4.6602739726027398</v>
      </c>
      <c r="K1463">
        <v>1</v>
      </c>
    </row>
    <row r="1464" spans="1:11" x14ac:dyDescent="0.25">
      <c r="A1464" t="s">
        <v>1866</v>
      </c>
      <c r="B1464">
        <v>70032</v>
      </c>
      <c r="C1464" t="s">
        <v>167</v>
      </c>
      <c r="D1464" s="167">
        <v>115324.45</v>
      </c>
      <c r="E1464" t="s">
        <v>253</v>
      </c>
      <c r="F1464" t="s">
        <v>169</v>
      </c>
      <c r="G1464" t="s">
        <v>214</v>
      </c>
      <c r="H1464" s="168">
        <v>36402</v>
      </c>
      <c r="I1464" t="s">
        <v>104</v>
      </c>
      <c r="J1464" s="169">
        <v>18.084931506849315</v>
      </c>
      <c r="K1464">
        <v>4</v>
      </c>
    </row>
    <row r="1465" spans="1:11" x14ac:dyDescent="0.25">
      <c r="A1465" t="s">
        <v>1867</v>
      </c>
      <c r="B1465">
        <v>61509</v>
      </c>
      <c r="C1465" t="s">
        <v>172</v>
      </c>
      <c r="D1465" s="167">
        <v>66100.63</v>
      </c>
      <c r="E1465" t="s">
        <v>196</v>
      </c>
      <c r="F1465" t="s">
        <v>169</v>
      </c>
      <c r="G1465" t="s">
        <v>228</v>
      </c>
      <c r="H1465" s="168">
        <v>41666</v>
      </c>
      <c r="I1465" t="s">
        <v>103</v>
      </c>
      <c r="J1465" s="169">
        <v>3.6630136986301371</v>
      </c>
      <c r="K1465">
        <v>1</v>
      </c>
    </row>
    <row r="1466" spans="1:11" x14ac:dyDescent="0.25">
      <c r="A1466" t="s">
        <v>1868</v>
      </c>
      <c r="B1466">
        <v>67313</v>
      </c>
      <c r="C1466" t="s">
        <v>172</v>
      </c>
      <c r="D1466" s="167">
        <v>45767.7</v>
      </c>
      <c r="E1466" t="s">
        <v>196</v>
      </c>
      <c r="F1466" t="s">
        <v>169</v>
      </c>
      <c r="G1466" t="s">
        <v>228</v>
      </c>
      <c r="H1466" s="168">
        <v>42268</v>
      </c>
      <c r="I1466" t="s">
        <v>105</v>
      </c>
      <c r="J1466" s="169">
        <v>2.0136986301369864</v>
      </c>
      <c r="K1466">
        <v>1</v>
      </c>
    </row>
    <row r="1467" spans="1:11" x14ac:dyDescent="0.25">
      <c r="A1467" t="s">
        <v>1869</v>
      </c>
      <c r="B1467">
        <v>98785</v>
      </c>
      <c r="C1467" t="s">
        <v>172</v>
      </c>
      <c r="D1467" s="167">
        <v>92194.09</v>
      </c>
      <c r="E1467" t="s">
        <v>188</v>
      </c>
      <c r="F1467" t="s">
        <v>169</v>
      </c>
      <c r="G1467" t="s">
        <v>244</v>
      </c>
      <c r="H1467" s="168">
        <v>34967</v>
      </c>
      <c r="I1467" t="s">
        <v>106</v>
      </c>
      <c r="J1467" s="169">
        <v>22.016438356164382</v>
      </c>
      <c r="K1467">
        <v>5</v>
      </c>
    </row>
    <row r="1468" spans="1:11" x14ac:dyDescent="0.25">
      <c r="A1468" t="s">
        <v>1870</v>
      </c>
      <c r="B1468">
        <v>84351</v>
      </c>
      <c r="C1468" t="s">
        <v>172</v>
      </c>
      <c r="D1468" s="167">
        <v>135343.18</v>
      </c>
      <c r="E1468" t="s">
        <v>230</v>
      </c>
      <c r="F1468" t="s">
        <v>169</v>
      </c>
      <c r="G1468" t="s">
        <v>275</v>
      </c>
      <c r="H1468" s="168">
        <v>36465</v>
      </c>
      <c r="I1468" t="s">
        <v>104</v>
      </c>
      <c r="J1468" s="169">
        <v>17.912328767123288</v>
      </c>
      <c r="K1468">
        <v>4</v>
      </c>
    </row>
    <row r="1469" spans="1:11" x14ac:dyDescent="0.25">
      <c r="A1469" t="s">
        <v>1871</v>
      </c>
      <c r="B1469">
        <v>12919</v>
      </c>
      <c r="C1469" t="s">
        <v>172</v>
      </c>
      <c r="D1469" s="167">
        <v>135392</v>
      </c>
      <c r="E1469" t="s">
        <v>168</v>
      </c>
      <c r="F1469" t="s">
        <v>169</v>
      </c>
      <c r="G1469" t="s">
        <v>275</v>
      </c>
      <c r="H1469" s="168">
        <v>41834</v>
      </c>
      <c r="I1469" t="s">
        <v>108</v>
      </c>
      <c r="J1469" s="169">
        <v>3.2027397260273971</v>
      </c>
      <c r="K1469">
        <v>1</v>
      </c>
    </row>
    <row r="1470" spans="1:11" x14ac:dyDescent="0.25">
      <c r="A1470" t="s">
        <v>1872</v>
      </c>
      <c r="B1470">
        <v>55876</v>
      </c>
      <c r="C1470" t="s">
        <v>172</v>
      </c>
      <c r="D1470" s="167">
        <v>44300</v>
      </c>
      <c r="E1470" t="s">
        <v>168</v>
      </c>
      <c r="F1470" t="s">
        <v>169</v>
      </c>
      <c r="G1470" t="s">
        <v>265</v>
      </c>
      <c r="H1470" s="168">
        <v>42240</v>
      </c>
      <c r="I1470" t="s">
        <v>107</v>
      </c>
      <c r="J1470" s="169">
        <v>2.0904109589041098</v>
      </c>
      <c r="K1470">
        <v>1</v>
      </c>
    </row>
    <row r="1471" spans="1:11" x14ac:dyDescent="0.25">
      <c r="A1471" t="s">
        <v>1873</v>
      </c>
      <c r="B1471">
        <v>77133</v>
      </c>
      <c r="C1471" t="s">
        <v>167</v>
      </c>
      <c r="D1471" s="167">
        <v>55769.09</v>
      </c>
      <c r="E1471" t="s">
        <v>199</v>
      </c>
      <c r="F1471" t="s">
        <v>169</v>
      </c>
      <c r="G1471" t="s">
        <v>698</v>
      </c>
      <c r="H1471" s="168">
        <v>38922</v>
      </c>
      <c r="I1471" t="s">
        <v>107</v>
      </c>
      <c r="J1471" s="169">
        <v>11.180821917808219</v>
      </c>
      <c r="K1471">
        <v>3</v>
      </c>
    </row>
    <row r="1472" spans="1:11" x14ac:dyDescent="0.25">
      <c r="A1472" t="s">
        <v>1874</v>
      </c>
      <c r="B1472">
        <v>57956</v>
      </c>
      <c r="C1472" t="s">
        <v>167</v>
      </c>
      <c r="D1472" s="167">
        <v>81646.100000000006</v>
      </c>
      <c r="E1472" t="s">
        <v>188</v>
      </c>
      <c r="F1472" t="s">
        <v>169</v>
      </c>
      <c r="G1472" t="s">
        <v>284</v>
      </c>
      <c r="H1472" s="168">
        <v>40756</v>
      </c>
      <c r="I1472" t="s">
        <v>103</v>
      </c>
      <c r="J1472" s="169">
        <v>6.1561643835616442</v>
      </c>
      <c r="K1472">
        <v>2</v>
      </c>
    </row>
    <row r="1473" spans="1:11" x14ac:dyDescent="0.25">
      <c r="A1473" t="s">
        <v>1875</v>
      </c>
      <c r="B1473">
        <v>65639</v>
      </c>
      <c r="C1473" t="s">
        <v>167</v>
      </c>
      <c r="D1473" s="167">
        <v>104717.28</v>
      </c>
      <c r="E1473" t="s">
        <v>175</v>
      </c>
      <c r="F1473" t="s">
        <v>169</v>
      </c>
      <c r="G1473" t="s">
        <v>176</v>
      </c>
      <c r="H1473" s="168">
        <v>32839</v>
      </c>
      <c r="I1473" t="s">
        <v>103</v>
      </c>
      <c r="J1473" s="169">
        <v>27.846575342465755</v>
      </c>
      <c r="K1473">
        <v>6</v>
      </c>
    </row>
    <row r="1474" spans="1:11" x14ac:dyDescent="0.25">
      <c r="A1474" t="s">
        <v>1876</v>
      </c>
      <c r="B1474">
        <v>22463</v>
      </c>
      <c r="C1474" t="s">
        <v>172</v>
      </c>
      <c r="D1474" s="167">
        <v>27799.200000000001</v>
      </c>
      <c r="E1474" t="s">
        <v>233</v>
      </c>
      <c r="F1474" t="s">
        <v>202</v>
      </c>
      <c r="G1474" t="s">
        <v>234</v>
      </c>
      <c r="H1474" s="168">
        <v>42436</v>
      </c>
      <c r="I1474" t="s">
        <v>103</v>
      </c>
      <c r="J1474" s="169">
        <v>1.5534246575342465</v>
      </c>
      <c r="K1474">
        <v>1</v>
      </c>
    </row>
    <row r="1475" spans="1:11" x14ac:dyDescent="0.25">
      <c r="A1475" t="s">
        <v>1877</v>
      </c>
      <c r="B1475">
        <v>73177</v>
      </c>
      <c r="C1475" t="s">
        <v>172</v>
      </c>
      <c r="D1475" s="167">
        <v>80784</v>
      </c>
      <c r="E1475" t="s">
        <v>191</v>
      </c>
      <c r="F1475" t="s">
        <v>169</v>
      </c>
      <c r="G1475" t="s">
        <v>192</v>
      </c>
      <c r="H1475" s="168">
        <v>36570</v>
      </c>
      <c r="I1475" t="s">
        <v>103</v>
      </c>
      <c r="J1475" s="169">
        <v>17.624657534246577</v>
      </c>
      <c r="K1475">
        <v>4</v>
      </c>
    </row>
    <row r="1476" spans="1:11" x14ac:dyDescent="0.25">
      <c r="A1476" t="s">
        <v>1878</v>
      </c>
      <c r="B1476">
        <v>12547</v>
      </c>
      <c r="C1476" t="s">
        <v>167</v>
      </c>
      <c r="D1476" s="167">
        <v>91751.37</v>
      </c>
      <c r="E1476" t="s">
        <v>188</v>
      </c>
      <c r="F1476" t="s">
        <v>169</v>
      </c>
      <c r="G1476" t="s">
        <v>375</v>
      </c>
      <c r="H1476" s="168">
        <v>33757</v>
      </c>
      <c r="I1476" t="s">
        <v>103</v>
      </c>
      <c r="J1476" s="169">
        <v>25.331506849315069</v>
      </c>
      <c r="K1476">
        <v>6</v>
      </c>
    </row>
    <row r="1477" spans="1:11" x14ac:dyDescent="0.25">
      <c r="A1477" t="s">
        <v>1879</v>
      </c>
      <c r="B1477">
        <v>1871</v>
      </c>
      <c r="C1477" t="s">
        <v>167</v>
      </c>
      <c r="D1477" s="167">
        <v>57231.78</v>
      </c>
      <c r="E1477" t="s">
        <v>175</v>
      </c>
      <c r="F1477" t="s">
        <v>169</v>
      </c>
      <c r="G1477" t="s">
        <v>311</v>
      </c>
      <c r="H1477" s="168">
        <v>41288</v>
      </c>
      <c r="I1477" t="s">
        <v>106</v>
      </c>
      <c r="J1477" s="169">
        <v>4.6986301369863011</v>
      </c>
      <c r="K1477">
        <v>1</v>
      </c>
    </row>
    <row r="1478" spans="1:11" x14ac:dyDescent="0.25">
      <c r="A1478" t="s">
        <v>1880</v>
      </c>
      <c r="B1478">
        <v>51373</v>
      </c>
      <c r="C1478" t="s">
        <v>172</v>
      </c>
      <c r="D1478" s="167">
        <v>69495.42</v>
      </c>
      <c r="E1478" t="s">
        <v>188</v>
      </c>
      <c r="F1478" t="s">
        <v>169</v>
      </c>
      <c r="G1478" t="s">
        <v>261</v>
      </c>
      <c r="H1478" s="168">
        <v>39118</v>
      </c>
      <c r="I1478" t="s">
        <v>104</v>
      </c>
      <c r="J1478" s="169">
        <v>10.643835616438356</v>
      </c>
      <c r="K1478">
        <v>3</v>
      </c>
    </row>
    <row r="1479" spans="1:11" x14ac:dyDescent="0.25">
      <c r="A1479" t="s">
        <v>1881</v>
      </c>
      <c r="B1479">
        <v>94926</v>
      </c>
      <c r="C1479" t="s">
        <v>167</v>
      </c>
      <c r="D1479" s="167">
        <v>88168</v>
      </c>
      <c r="E1479" t="s">
        <v>185</v>
      </c>
      <c r="F1479" t="s">
        <v>169</v>
      </c>
      <c r="G1479" t="s">
        <v>495</v>
      </c>
      <c r="H1479" s="168">
        <v>38145</v>
      </c>
      <c r="I1479" t="s">
        <v>103</v>
      </c>
      <c r="J1479" s="169">
        <v>13.30958904109589</v>
      </c>
      <c r="K1479">
        <v>3</v>
      </c>
    </row>
    <row r="1480" spans="1:11" x14ac:dyDescent="0.25">
      <c r="A1480" t="s">
        <v>1882</v>
      </c>
      <c r="B1480">
        <v>19589</v>
      </c>
      <c r="C1480" t="s">
        <v>172</v>
      </c>
      <c r="D1480" s="167">
        <v>80829</v>
      </c>
      <c r="E1480" t="s">
        <v>175</v>
      </c>
      <c r="F1480" t="s">
        <v>169</v>
      </c>
      <c r="G1480" t="s">
        <v>183</v>
      </c>
      <c r="H1480" s="168">
        <v>37655</v>
      </c>
      <c r="I1480" t="s">
        <v>107</v>
      </c>
      <c r="J1480" s="169">
        <v>14.652054794520549</v>
      </c>
      <c r="K1480">
        <v>3</v>
      </c>
    </row>
    <row r="1481" spans="1:11" x14ac:dyDescent="0.25">
      <c r="A1481" t="s">
        <v>1883</v>
      </c>
      <c r="B1481">
        <v>10619</v>
      </c>
      <c r="C1481" t="s">
        <v>167</v>
      </c>
      <c r="D1481" s="167">
        <v>97912</v>
      </c>
      <c r="E1481" t="s">
        <v>175</v>
      </c>
      <c r="F1481" t="s">
        <v>169</v>
      </c>
      <c r="G1481" t="s">
        <v>211</v>
      </c>
      <c r="H1481" s="168">
        <v>36801</v>
      </c>
      <c r="I1481" t="s">
        <v>108</v>
      </c>
      <c r="J1481" s="169">
        <v>16.991780821917807</v>
      </c>
      <c r="K1481">
        <v>4</v>
      </c>
    </row>
    <row r="1482" spans="1:11" x14ac:dyDescent="0.25">
      <c r="A1482" t="s">
        <v>1884</v>
      </c>
      <c r="B1482">
        <v>20984</v>
      </c>
      <c r="C1482" t="s">
        <v>172</v>
      </c>
      <c r="D1482" s="167">
        <v>53788</v>
      </c>
      <c r="E1482" t="s">
        <v>175</v>
      </c>
      <c r="F1482" t="s">
        <v>169</v>
      </c>
      <c r="G1482" t="s">
        <v>183</v>
      </c>
      <c r="H1482" s="168">
        <v>41918</v>
      </c>
      <c r="I1482" t="s">
        <v>103</v>
      </c>
      <c r="J1482" s="169">
        <v>2.9726027397260273</v>
      </c>
      <c r="K1482">
        <v>1</v>
      </c>
    </row>
    <row r="1483" spans="1:11" x14ac:dyDescent="0.25">
      <c r="A1483" t="s">
        <v>1885</v>
      </c>
      <c r="B1483">
        <v>85384</v>
      </c>
      <c r="C1483" t="s">
        <v>172</v>
      </c>
      <c r="D1483" s="167">
        <v>103708.64</v>
      </c>
      <c r="E1483" t="s">
        <v>168</v>
      </c>
      <c r="F1483" t="s">
        <v>169</v>
      </c>
      <c r="G1483" t="s">
        <v>906</v>
      </c>
      <c r="H1483" s="168">
        <v>33657</v>
      </c>
      <c r="I1483" t="s">
        <v>107</v>
      </c>
      <c r="J1483" s="169">
        <v>25.605479452054794</v>
      </c>
      <c r="K1483">
        <v>6</v>
      </c>
    </row>
    <row r="1484" spans="1:11" x14ac:dyDescent="0.25">
      <c r="A1484" t="s">
        <v>1886</v>
      </c>
      <c r="B1484">
        <v>86363</v>
      </c>
      <c r="C1484" t="s">
        <v>167</v>
      </c>
      <c r="D1484" s="167">
        <v>60653.65</v>
      </c>
      <c r="E1484" t="s">
        <v>175</v>
      </c>
      <c r="F1484" t="s">
        <v>169</v>
      </c>
      <c r="G1484" t="s">
        <v>904</v>
      </c>
      <c r="H1484" s="168">
        <v>37172</v>
      </c>
      <c r="I1484" t="s">
        <v>108</v>
      </c>
      <c r="J1484" s="169">
        <v>15.975342465753425</v>
      </c>
      <c r="K1484">
        <v>4</v>
      </c>
    </row>
    <row r="1485" spans="1:11" x14ac:dyDescent="0.25">
      <c r="A1485" t="s">
        <v>1887</v>
      </c>
      <c r="B1485">
        <v>21333</v>
      </c>
      <c r="C1485" t="s">
        <v>172</v>
      </c>
      <c r="D1485" s="167">
        <v>51062.83</v>
      </c>
      <c r="E1485" t="s">
        <v>270</v>
      </c>
      <c r="F1485" t="s">
        <v>169</v>
      </c>
      <c r="G1485" t="s">
        <v>801</v>
      </c>
      <c r="H1485" s="168">
        <v>38726</v>
      </c>
      <c r="I1485" t="s">
        <v>103</v>
      </c>
      <c r="J1485" s="169">
        <v>11.717808219178082</v>
      </c>
      <c r="K1485">
        <v>3</v>
      </c>
    </row>
    <row r="1486" spans="1:11" x14ac:dyDescent="0.25">
      <c r="A1486" t="s">
        <v>1888</v>
      </c>
      <c r="B1486">
        <v>42824</v>
      </c>
      <c r="C1486" t="s">
        <v>172</v>
      </c>
      <c r="D1486" s="167">
        <v>93356</v>
      </c>
      <c r="E1486" t="s">
        <v>175</v>
      </c>
      <c r="F1486" t="s">
        <v>169</v>
      </c>
      <c r="G1486" t="s">
        <v>586</v>
      </c>
      <c r="H1486" s="168">
        <v>37823</v>
      </c>
      <c r="I1486" t="s">
        <v>105</v>
      </c>
      <c r="J1486" s="169">
        <v>14.191780821917808</v>
      </c>
      <c r="K1486">
        <v>3</v>
      </c>
    </row>
    <row r="1487" spans="1:11" x14ac:dyDescent="0.25">
      <c r="A1487" t="s">
        <v>1889</v>
      </c>
      <c r="B1487">
        <v>93667</v>
      </c>
      <c r="C1487" t="s">
        <v>167</v>
      </c>
      <c r="D1487" s="167">
        <v>73801</v>
      </c>
      <c r="E1487" t="s">
        <v>188</v>
      </c>
      <c r="F1487" t="s">
        <v>169</v>
      </c>
      <c r="G1487" t="s">
        <v>703</v>
      </c>
      <c r="H1487" s="168">
        <v>38894</v>
      </c>
      <c r="I1487" t="s">
        <v>108</v>
      </c>
      <c r="J1487" s="169">
        <v>11.257534246575343</v>
      </c>
      <c r="K1487">
        <v>3</v>
      </c>
    </row>
    <row r="1488" spans="1:11" x14ac:dyDescent="0.25">
      <c r="A1488" t="s">
        <v>1890</v>
      </c>
      <c r="B1488">
        <v>26824</v>
      </c>
      <c r="C1488" t="s">
        <v>172</v>
      </c>
      <c r="D1488" s="167">
        <v>59302</v>
      </c>
      <c r="E1488" t="s">
        <v>191</v>
      </c>
      <c r="F1488" t="s">
        <v>169</v>
      </c>
      <c r="G1488" t="s">
        <v>354</v>
      </c>
      <c r="H1488" s="168">
        <v>41064</v>
      </c>
      <c r="I1488" t="s">
        <v>105</v>
      </c>
      <c r="J1488" s="169">
        <v>5.3123287671232875</v>
      </c>
      <c r="K1488">
        <v>2</v>
      </c>
    </row>
    <row r="1489" spans="1:11" x14ac:dyDescent="0.25">
      <c r="A1489" t="s">
        <v>1891</v>
      </c>
      <c r="B1489">
        <v>16806</v>
      </c>
      <c r="C1489" t="s">
        <v>172</v>
      </c>
      <c r="D1489" s="167">
        <v>60639.11</v>
      </c>
      <c r="E1489" t="s">
        <v>196</v>
      </c>
      <c r="F1489" t="s">
        <v>169</v>
      </c>
      <c r="G1489" t="s">
        <v>426</v>
      </c>
      <c r="H1489" s="168">
        <v>41750</v>
      </c>
      <c r="I1489" t="s">
        <v>103</v>
      </c>
      <c r="J1489" s="169">
        <v>3.4328767123287673</v>
      </c>
      <c r="K1489">
        <v>1</v>
      </c>
    </row>
    <row r="1490" spans="1:11" x14ac:dyDescent="0.25">
      <c r="A1490" t="s">
        <v>1892</v>
      </c>
      <c r="B1490">
        <v>51082</v>
      </c>
      <c r="C1490" t="s">
        <v>167</v>
      </c>
      <c r="D1490" s="167">
        <v>58448</v>
      </c>
      <c r="E1490" t="s">
        <v>216</v>
      </c>
      <c r="F1490" t="s">
        <v>169</v>
      </c>
      <c r="G1490" t="s">
        <v>217</v>
      </c>
      <c r="H1490" s="168">
        <v>36108</v>
      </c>
      <c r="I1490" t="s">
        <v>105</v>
      </c>
      <c r="J1490" s="169">
        <v>18.890410958904109</v>
      </c>
      <c r="K1490">
        <v>4</v>
      </c>
    </row>
    <row r="1491" spans="1:11" x14ac:dyDescent="0.25">
      <c r="A1491" t="s">
        <v>1893</v>
      </c>
      <c r="B1491">
        <v>32642</v>
      </c>
      <c r="C1491" t="s">
        <v>167</v>
      </c>
      <c r="D1491" s="167">
        <v>100382.71</v>
      </c>
      <c r="E1491" t="s">
        <v>230</v>
      </c>
      <c r="F1491" t="s">
        <v>169</v>
      </c>
      <c r="G1491" t="s">
        <v>840</v>
      </c>
      <c r="H1491" s="168">
        <v>38782</v>
      </c>
      <c r="I1491" t="s">
        <v>104</v>
      </c>
      <c r="J1491" s="169">
        <v>11.564383561643835</v>
      </c>
      <c r="K1491">
        <v>3</v>
      </c>
    </row>
    <row r="1492" spans="1:11" x14ac:dyDescent="0.25">
      <c r="A1492" t="s">
        <v>1894</v>
      </c>
      <c r="B1492">
        <v>35122</v>
      </c>
      <c r="C1492" t="s">
        <v>172</v>
      </c>
      <c r="D1492" s="167">
        <v>74713</v>
      </c>
      <c r="E1492" t="s">
        <v>168</v>
      </c>
      <c r="F1492" t="s">
        <v>169</v>
      </c>
      <c r="G1492" t="s">
        <v>265</v>
      </c>
      <c r="H1492" s="168">
        <v>37306</v>
      </c>
      <c r="I1492" t="s">
        <v>106</v>
      </c>
      <c r="J1492" s="169">
        <v>15.608219178082193</v>
      </c>
      <c r="K1492">
        <v>4</v>
      </c>
    </row>
    <row r="1493" spans="1:11" x14ac:dyDescent="0.25">
      <c r="A1493" t="s">
        <v>1895</v>
      </c>
      <c r="B1493">
        <v>93951</v>
      </c>
      <c r="C1493" t="s">
        <v>167</v>
      </c>
      <c r="D1493" s="167">
        <v>25445</v>
      </c>
      <c r="E1493" t="s">
        <v>196</v>
      </c>
      <c r="F1493" t="s">
        <v>202</v>
      </c>
      <c r="G1493" t="s">
        <v>367</v>
      </c>
      <c r="H1493" s="168">
        <v>36115</v>
      </c>
      <c r="I1493" t="s">
        <v>103</v>
      </c>
      <c r="J1493" s="169">
        <v>18.87123287671233</v>
      </c>
      <c r="K1493">
        <v>4</v>
      </c>
    </row>
    <row r="1494" spans="1:11" x14ac:dyDescent="0.25">
      <c r="A1494" t="s">
        <v>1896</v>
      </c>
      <c r="B1494">
        <v>52777</v>
      </c>
      <c r="C1494" t="s">
        <v>167</v>
      </c>
      <c r="D1494" s="167">
        <v>60000</v>
      </c>
      <c r="E1494" t="s">
        <v>188</v>
      </c>
      <c r="F1494" t="s">
        <v>169</v>
      </c>
      <c r="G1494" t="s">
        <v>428</v>
      </c>
      <c r="H1494" s="168">
        <v>42619</v>
      </c>
      <c r="I1494" t="s">
        <v>103</v>
      </c>
      <c r="J1494" s="169">
        <v>1.0520547945205478</v>
      </c>
      <c r="K1494">
        <v>1</v>
      </c>
    </row>
    <row r="1495" spans="1:11" x14ac:dyDescent="0.25">
      <c r="A1495" t="s">
        <v>1897</v>
      </c>
      <c r="B1495">
        <v>92641</v>
      </c>
      <c r="C1495" t="s">
        <v>172</v>
      </c>
      <c r="D1495" s="167">
        <v>41781.910000000003</v>
      </c>
      <c r="E1495" t="s">
        <v>168</v>
      </c>
      <c r="F1495" t="s">
        <v>169</v>
      </c>
      <c r="G1495" t="s">
        <v>1898</v>
      </c>
      <c r="H1495" s="168">
        <v>41498</v>
      </c>
      <c r="I1495" t="s">
        <v>106</v>
      </c>
      <c r="J1495" s="169">
        <v>4.1232876712328768</v>
      </c>
      <c r="K1495">
        <v>1</v>
      </c>
    </row>
    <row r="1496" spans="1:11" x14ac:dyDescent="0.25">
      <c r="A1496" t="s">
        <v>1899</v>
      </c>
      <c r="B1496">
        <v>92351</v>
      </c>
      <c r="C1496" t="s">
        <v>172</v>
      </c>
      <c r="D1496" s="167">
        <v>78052</v>
      </c>
      <c r="E1496" t="s">
        <v>191</v>
      </c>
      <c r="F1496" t="s">
        <v>169</v>
      </c>
      <c r="G1496" t="s">
        <v>192</v>
      </c>
      <c r="H1496" s="168">
        <v>37298</v>
      </c>
      <c r="I1496" t="s">
        <v>107</v>
      </c>
      <c r="J1496" s="169">
        <v>15.63013698630137</v>
      </c>
      <c r="K1496">
        <v>4</v>
      </c>
    </row>
    <row r="1497" spans="1:11" x14ac:dyDescent="0.25">
      <c r="A1497" t="s">
        <v>1900</v>
      </c>
      <c r="B1497">
        <v>98395</v>
      </c>
      <c r="C1497" t="s">
        <v>172</v>
      </c>
      <c r="D1497" s="167">
        <v>92756.7</v>
      </c>
      <c r="E1497" t="s">
        <v>175</v>
      </c>
      <c r="F1497" t="s">
        <v>169</v>
      </c>
      <c r="G1497" t="s">
        <v>183</v>
      </c>
      <c r="H1497" s="168">
        <v>34736</v>
      </c>
      <c r="I1497" t="s">
        <v>107</v>
      </c>
      <c r="J1497" s="169">
        <v>22.649315068493152</v>
      </c>
      <c r="K1497">
        <v>5</v>
      </c>
    </row>
    <row r="1498" spans="1:11" x14ac:dyDescent="0.25">
      <c r="A1498" t="s">
        <v>1901</v>
      </c>
      <c r="B1498">
        <v>86577</v>
      </c>
      <c r="C1498" t="s">
        <v>167</v>
      </c>
      <c r="D1498" s="167">
        <v>37838.46</v>
      </c>
      <c r="E1498" t="s">
        <v>188</v>
      </c>
      <c r="F1498" t="s">
        <v>202</v>
      </c>
      <c r="G1498" t="s">
        <v>313</v>
      </c>
      <c r="H1498" s="168">
        <v>40756</v>
      </c>
      <c r="I1498" t="s">
        <v>106</v>
      </c>
      <c r="J1498" s="169">
        <v>6.1561643835616442</v>
      </c>
      <c r="K1498">
        <v>2</v>
      </c>
    </row>
    <row r="1499" spans="1:11" x14ac:dyDescent="0.25">
      <c r="A1499" t="s">
        <v>1902</v>
      </c>
      <c r="B1499">
        <v>705</v>
      </c>
      <c r="C1499" t="s">
        <v>167</v>
      </c>
      <c r="D1499" s="167">
        <v>73301.22</v>
      </c>
      <c r="E1499" t="s">
        <v>1353</v>
      </c>
      <c r="F1499" t="s">
        <v>169</v>
      </c>
      <c r="G1499" t="s">
        <v>882</v>
      </c>
      <c r="H1499" s="168">
        <v>41904</v>
      </c>
      <c r="I1499" t="s">
        <v>103</v>
      </c>
      <c r="J1499" s="169">
        <v>3.010958904109589</v>
      </c>
      <c r="K1499">
        <v>1</v>
      </c>
    </row>
    <row r="1500" spans="1:11" x14ac:dyDescent="0.25">
      <c r="A1500" t="s">
        <v>1903</v>
      </c>
      <c r="B1500">
        <v>84840</v>
      </c>
      <c r="C1500" t="s">
        <v>167</v>
      </c>
      <c r="D1500" s="167">
        <v>39257.31</v>
      </c>
      <c r="E1500" t="s">
        <v>199</v>
      </c>
      <c r="F1500" t="s">
        <v>169</v>
      </c>
      <c r="G1500" t="s">
        <v>200</v>
      </c>
      <c r="H1500" s="168">
        <v>42422</v>
      </c>
      <c r="I1500" t="s">
        <v>105</v>
      </c>
      <c r="J1500" s="169">
        <v>1.5917808219178082</v>
      </c>
      <c r="K1500">
        <v>1</v>
      </c>
    </row>
    <row r="1501" spans="1:11" x14ac:dyDescent="0.25">
      <c r="A1501" t="s">
        <v>1904</v>
      </c>
      <c r="B1501">
        <v>94497</v>
      </c>
      <c r="C1501" t="s">
        <v>167</v>
      </c>
      <c r="D1501" s="167">
        <v>64853.440000000002</v>
      </c>
      <c r="E1501" t="s">
        <v>199</v>
      </c>
      <c r="F1501" t="s">
        <v>169</v>
      </c>
      <c r="G1501" t="s">
        <v>968</v>
      </c>
      <c r="H1501" s="168">
        <v>41792</v>
      </c>
      <c r="I1501" t="s">
        <v>104</v>
      </c>
      <c r="J1501" s="169">
        <v>3.3178082191780822</v>
      </c>
      <c r="K1501">
        <v>1</v>
      </c>
    </row>
    <row r="1502" spans="1:11" x14ac:dyDescent="0.25">
      <c r="A1502" t="s">
        <v>1905</v>
      </c>
      <c r="B1502">
        <v>69676</v>
      </c>
      <c r="C1502" t="s">
        <v>172</v>
      </c>
      <c r="D1502" s="167">
        <v>64141</v>
      </c>
      <c r="E1502" t="s">
        <v>199</v>
      </c>
      <c r="F1502" t="s">
        <v>169</v>
      </c>
      <c r="G1502" t="s">
        <v>200</v>
      </c>
      <c r="H1502" s="168">
        <v>36359</v>
      </c>
      <c r="I1502" t="s">
        <v>106</v>
      </c>
      <c r="J1502" s="169">
        <v>18.202739726027396</v>
      </c>
      <c r="K1502">
        <v>4</v>
      </c>
    </row>
    <row r="1503" spans="1:11" x14ac:dyDescent="0.25">
      <c r="A1503" t="s">
        <v>1906</v>
      </c>
      <c r="B1503">
        <v>58459</v>
      </c>
      <c r="C1503" t="s">
        <v>167</v>
      </c>
      <c r="D1503" s="167">
        <v>83971.06</v>
      </c>
      <c r="E1503" t="s">
        <v>188</v>
      </c>
      <c r="F1503" t="s">
        <v>169</v>
      </c>
      <c r="G1503" t="s">
        <v>284</v>
      </c>
      <c r="H1503" s="168">
        <v>39664</v>
      </c>
      <c r="I1503" t="s">
        <v>107</v>
      </c>
      <c r="J1503" s="169">
        <v>9.1479452054794521</v>
      </c>
      <c r="K1503">
        <v>2</v>
      </c>
    </row>
    <row r="1504" spans="1:11" x14ac:dyDescent="0.25">
      <c r="A1504" t="s">
        <v>1907</v>
      </c>
      <c r="B1504">
        <v>99626</v>
      </c>
      <c r="C1504" t="s">
        <v>172</v>
      </c>
      <c r="D1504" s="167">
        <v>77231</v>
      </c>
      <c r="E1504" t="s">
        <v>185</v>
      </c>
      <c r="F1504" t="s">
        <v>169</v>
      </c>
      <c r="G1504" t="s">
        <v>416</v>
      </c>
      <c r="H1504" s="168">
        <v>39524</v>
      </c>
      <c r="I1504" t="s">
        <v>105</v>
      </c>
      <c r="J1504" s="169">
        <v>9.5315068493150683</v>
      </c>
      <c r="K1504">
        <v>2</v>
      </c>
    </row>
    <row r="1505" spans="1:11" x14ac:dyDescent="0.25">
      <c r="A1505" t="s">
        <v>1908</v>
      </c>
      <c r="B1505">
        <v>11545</v>
      </c>
      <c r="C1505" t="s">
        <v>167</v>
      </c>
      <c r="D1505" s="167">
        <v>86934.9</v>
      </c>
      <c r="E1505" t="s">
        <v>1909</v>
      </c>
      <c r="F1505" t="s">
        <v>169</v>
      </c>
      <c r="G1505" t="s">
        <v>428</v>
      </c>
      <c r="H1505" s="168">
        <v>41330</v>
      </c>
      <c r="I1505" t="s">
        <v>104</v>
      </c>
      <c r="J1505" s="169">
        <v>4.5835616438356164</v>
      </c>
      <c r="K1505">
        <v>1</v>
      </c>
    </row>
    <row r="1506" spans="1:11" x14ac:dyDescent="0.25">
      <c r="A1506" t="s">
        <v>1910</v>
      </c>
      <c r="B1506">
        <v>32547</v>
      </c>
      <c r="C1506" t="s">
        <v>172</v>
      </c>
      <c r="D1506" s="167">
        <v>46626.87</v>
      </c>
      <c r="E1506" t="s">
        <v>199</v>
      </c>
      <c r="F1506" t="s">
        <v>169</v>
      </c>
      <c r="G1506" t="s">
        <v>205</v>
      </c>
      <c r="H1506" s="168">
        <v>39510</v>
      </c>
      <c r="I1506" t="s">
        <v>106</v>
      </c>
      <c r="J1506" s="169">
        <v>9.5698630136986296</v>
      </c>
      <c r="K1506">
        <v>2</v>
      </c>
    </row>
    <row r="1507" spans="1:11" x14ac:dyDescent="0.25">
      <c r="A1507" t="s">
        <v>1911</v>
      </c>
      <c r="B1507">
        <v>47389</v>
      </c>
      <c r="C1507" t="s">
        <v>172</v>
      </c>
      <c r="D1507" s="167">
        <v>135392</v>
      </c>
      <c r="E1507" t="s">
        <v>185</v>
      </c>
      <c r="F1507" t="s">
        <v>169</v>
      </c>
      <c r="G1507" t="s">
        <v>275</v>
      </c>
      <c r="H1507" s="168">
        <v>37572</v>
      </c>
      <c r="I1507" t="s">
        <v>106</v>
      </c>
      <c r="J1507" s="169">
        <v>14.87945205479452</v>
      </c>
      <c r="K1507">
        <v>3</v>
      </c>
    </row>
    <row r="1508" spans="1:11" x14ac:dyDescent="0.25">
      <c r="A1508" t="s">
        <v>1912</v>
      </c>
      <c r="B1508">
        <v>45646</v>
      </c>
      <c r="C1508" t="s">
        <v>167</v>
      </c>
      <c r="D1508" s="167">
        <v>36797.129999999997</v>
      </c>
      <c r="E1508" t="s">
        <v>188</v>
      </c>
      <c r="F1508" t="s">
        <v>202</v>
      </c>
      <c r="G1508" t="s">
        <v>313</v>
      </c>
      <c r="H1508" s="168">
        <v>41848</v>
      </c>
      <c r="I1508" t="s">
        <v>103</v>
      </c>
      <c r="J1508" s="169">
        <v>3.1643835616438358</v>
      </c>
      <c r="K1508">
        <v>1</v>
      </c>
    </row>
    <row r="1509" spans="1:11" x14ac:dyDescent="0.25">
      <c r="A1509" t="s">
        <v>1913</v>
      </c>
      <c r="B1509">
        <v>8541</v>
      </c>
      <c r="C1509" t="s">
        <v>172</v>
      </c>
      <c r="D1509" s="167">
        <v>70422</v>
      </c>
      <c r="E1509" t="s">
        <v>185</v>
      </c>
      <c r="F1509" t="s">
        <v>169</v>
      </c>
      <c r="G1509" t="s">
        <v>426</v>
      </c>
      <c r="H1509" s="168">
        <v>36668</v>
      </c>
      <c r="I1509" t="s">
        <v>103</v>
      </c>
      <c r="J1509" s="169">
        <v>17.356164383561644</v>
      </c>
      <c r="K1509">
        <v>4</v>
      </c>
    </row>
    <row r="1510" spans="1:11" x14ac:dyDescent="0.25">
      <c r="A1510" t="s">
        <v>1914</v>
      </c>
      <c r="B1510">
        <v>73475</v>
      </c>
      <c r="C1510" t="s">
        <v>172</v>
      </c>
      <c r="D1510" s="167">
        <v>107128.71</v>
      </c>
      <c r="E1510" t="s">
        <v>175</v>
      </c>
      <c r="F1510" t="s">
        <v>169</v>
      </c>
      <c r="G1510" t="s">
        <v>586</v>
      </c>
      <c r="H1510" s="168">
        <v>32727</v>
      </c>
      <c r="I1510" t="s">
        <v>105</v>
      </c>
      <c r="J1510" s="169">
        <v>28.153424657534245</v>
      </c>
      <c r="K1510">
        <v>6</v>
      </c>
    </row>
    <row r="1511" spans="1:11" x14ac:dyDescent="0.25">
      <c r="A1511" t="s">
        <v>1915</v>
      </c>
      <c r="B1511">
        <v>64256</v>
      </c>
      <c r="C1511" t="s">
        <v>172</v>
      </c>
      <c r="D1511" s="167">
        <v>92756.7</v>
      </c>
      <c r="E1511" t="s">
        <v>175</v>
      </c>
      <c r="F1511" t="s">
        <v>169</v>
      </c>
      <c r="G1511" t="s">
        <v>183</v>
      </c>
      <c r="H1511" s="168">
        <v>34352</v>
      </c>
      <c r="I1511" t="s">
        <v>104</v>
      </c>
      <c r="J1511" s="169">
        <v>23.701369863013699</v>
      </c>
      <c r="K1511">
        <v>5</v>
      </c>
    </row>
    <row r="1512" spans="1:11" x14ac:dyDescent="0.25">
      <c r="A1512" t="s">
        <v>1916</v>
      </c>
      <c r="B1512">
        <v>65793</v>
      </c>
      <c r="C1512" t="s">
        <v>172</v>
      </c>
      <c r="D1512" s="167">
        <v>75453</v>
      </c>
      <c r="E1512" t="s">
        <v>175</v>
      </c>
      <c r="F1512" t="s">
        <v>169</v>
      </c>
      <c r="G1512" t="s">
        <v>183</v>
      </c>
      <c r="H1512" s="168">
        <v>38551</v>
      </c>
      <c r="I1512" t="s">
        <v>103</v>
      </c>
      <c r="J1512" s="169">
        <v>12.197260273972603</v>
      </c>
      <c r="K1512">
        <v>3</v>
      </c>
    </row>
    <row r="1513" spans="1:11" x14ac:dyDescent="0.25">
      <c r="A1513" t="s">
        <v>1917</v>
      </c>
      <c r="B1513">
        <v>59894</v>
      </c>
      <c r="C1513" t="s">
        <v>167</v>
      </c>
      <c r="D1513" s="167">
        <v>36797.11</v>
      </c>
      <c r="E1513" t="s">
        <v>188</v>
      </c>
      <c r="F1513" t="s">
        <v>202</v>
      </c>
      <c r="G1513" t="s">
        <v>313</v>
      </c>
      <c r="H1513" s="168">
        <v>41485</v>
      </c>
      <c r="I1513" t="s">
        <v>106</v>
      </c>
      <c r="J1513" s="169">
        <v>4.1589041095890407</v>
      </c>
      <c r="K1513">
        <v>1</v>
      </c>
    </row>
    <row r="1514" spans="1:11" x14ac:dyDescent="0.25">
      <c r="A1514" t="s">
        <v>1918</v>
      </c>
      <c r="B1514">
        <v>41294</v>
      </c>
      <c r="C1514" t="s">
        <v>167</v>
      </c>
      <c r="D1514" s="167">
        <v>102664</v>
      </c>
      <c r="E1514" t="s">
        <v>230</v>
      </c>
      <c r="F1514" t="s">
        <v>169</v>
      </c>
      <c r="G1514" t="s">
        <v>840</v>
      </c>
      <c r="H1514" s="168">
        <v>37620</v>
      </c>
      <c r="I1514" t="s">
        <v>104</v>
      </c>
      <c r="J1514" s="169">
        <v>14.747945205479452</v>
      </c>
      <c r="K1514">
        <v>3</v>
      </c>
    </row>
    <row r="1515" spans="1:11" x14ac:dyDescent="0.25">
      <c r="A1515" t="s">
        <v>1919</v>
      </c>
      <c r="B1515">
        <v>69102</v>
      </c>
      <c r="C1515" t="s">
        <v>167</v>
      </c>
      <c r="D1515" s="167">
        <v>96197.88</v>
      </c>
      <c r="E1515" t="s">
        <v>188</v>
      </c>
      <c r="F1515" t="s">
        <v>169</v>
      </c>
      <c r="G1515" t="s">
        <v>1208</v>
      </c>
      <c r="H1515" s="168">
        <v>34702</v>
      </c>
      <c r="I1515" t="s">
        <v>104</v>
      </c>
      <c r="J1515" s="169">
        <v>22.742465753424657</v>
      </c>
      <c r="K1515">
        <v>5</v>
      </c>
    </row>
    <row r="1516" spans="1:11" x14ac:dyDescent="0.25">
      <c r="A1516" t="s">
        <v>1920</v>
      </c>
      <c r="B1516">
        <v>12389</v>
      </c>
      <c r="C1516" t="s">
        <v>167</v>
      </c>
      <c r="D1516" s="167">
        <v>56462.68</v>
      </c>
      <c r="E1516" t="s">
        <v>239</v>
      </c>
      <c r="F1516" t="s">
        <v>169</v>
      </c>
      <c r="G1516" t="s">
        <v>344</v>
      </c>
      <c r="H1516" s="168">
        <v>39449</v>
      </c>
      <c r="I1516" t="s">
        <v>103</v>
      </c>
      <c r="J1516" s="169">
        <v>9.7369863013698623</v>
      </c>
      <c r="K1516">
        <v>2</v>
      </c>
    </row>
    <row r="1517" spans="1:11" x14ac:dyDescent="0.25">
      <c r="A1517" t="s">
        <v>1921</v>
      </c>
      <c r="B1517">
        <v>28542</v>
      </c>
      <c r="C1517" t="s">
        <v>167</v>
      </c>
      <c r="D1517" s="167">
        <v>97912</v>
      </c>
      <c r="E1517" t="s">
        <v>188</v>
      </c>
      <c r="F1517" t="s">
        <v>169</v>
      </c>
      <c r="G1517" t="s">
        <v>284</v>
      </c>
      <c r="H1517" s="168">
        <v>38208</v>
      </c>
      <c r="I1517" t="s">
        <v>103</v>
      </c>
      <c r="J1517" s="169">
        <v>13.136986301369863</v>
      </c>
      <c r="K1517">
        <v>3</v>
      </c>
    </row>
    <row r="1518" spans="1:11" x14ac:dyDescent="0.25">
      <c r="A1518" t="s">
        <v>1922</v>
      </c>
      <c r="B1518">
        <v>56213</v>
      </c>
      <c r="C1518" t="s">
        <v>172</v>
      </c>
      <c r="D1518" s="167">
        <v>70435</v>
      </c>
      <c r="E1518" t="s">
        <v>175</v>
      </c>
      <c r="F1518" t="s">
        <v>169</v>
      </c>
      <c r="G1518" t="s">
        <v>183</v>
      </c>
      <c r="H1518" s="168">
        <v>39098</v>
      </c>
      <c r="I1518" t="s">
        <v>106</v>
      </c>
      <c r="J1518" s="169">
        <v>10.698630136986301</v>
      </c>
      <c r="K1518">
        <v>3</v>
      </c>
    </row>
    <row r="1519" spans="1:11" x14ac:dyDescent="0.25">
      <c r="A1519" t="s">
        <v>1923</v>
      </c>
      <c r="B1519">
        <v>27653</v>
      </c>
      <c r="C1519" t="s">
        <v>167</v>
      </c>
      <c r="D1519" s="167">
        <v>118400</v>
      </c>
      <c r="E1519" t="s">
        <v>196</v>
      </c>
      <c r="F1519" t="s">
        <v>169</v>
      </c>
      <c r="G1519" t="s">
        <v>391</v>
      </c>
      <c r="H1519" s="168">
        <v>39930</v>
      </c>
      <c r="I1519" t="s">
        <v>107</v>
      </c>
      <c r="J1519" s="169">
        <v>8.419178082191781</v>
      </c>
      <c r="K1519">
        <v>2</v>
      </c>
    </row>
    <row r="1520" spans="1:11" x14ac:dyDescent="0.25">
      <c r="A1520" t="s">
        <v>1924</v>
      </c>
      <c r="B1520">
        <v>84698</v>
      </c>
      <c r="C1520" t="s">
        <v>172</v>
      </c>
      <c r="D1520" s="167">
        <v>65711.16</v>
      </c>
      <c r="E1520" t="s">
        <v>175</v>
      </c>
      <c r="F1520" t="s">
        <v>169</v>
      </c>
      <c r="G1520" t="s">
        <v>904</v>
      </c>
      <c r="H1520" s="168">
        <v>37144</v>
      </c>
      <c r="I1520" t="s">
        <v>103</v>
      </c>
      <c r="J1520" s="169">
        <v>16.052054794520547</v>
      </c>
      <c r="K1520">
        <v>4</v>
      </c>
    </row>
    <row r="1521" spans="1:11" x14ac:dyDescent="0.25">
      <c r="A1521" t="s">
        <v>1925</v>
      </c>
      <c r="B1521">
        <v>7610</v>
      </c>
      <c r="C1521" t="s">
        <v>167</v>
      </c>
      <c r="D1521" s="167">
        <v>84145.99</v>
      </c>
      <c r="E1521" t="s">
        <v>308</v>
      </c>
      <c r="F1521" t="s">
        <v>169</v>
      </c>
      <c r="G1521" t="s">
        <v>181</v>
      </c>
      <c r="H1521" s="168">
        <v>39874</v>
      </c>
      <c r="I1521" t="s">
        <v>108</v>
      </c>
      <c r="J1521" s="169">
        <v>8.5726027397260278</v>
      </c>
      <c r="K1521">
        <v>2</v>
      </c>
    </row>
    <row r="1522" spans="1:11" x14ac:dyDescent="0.25">
      <c r="A1522" t="s">
        <v>1926</v>
      </c>
      <c r="B1522">
        <v>8094</v>
      </c>
      <c r="C1522" t="s">
        <v>172</v>
      </c>
      <c r="D1522" s="167">
        <v>118400</v>
      </c>
      <c r="E1522" t="s">
        <v>213</v>
      </c>
      <c r="F1522" t="s">
        <v>169</v>
      </c>
      <c r="G1522" t="s">
        <v>214</v>
      </c>
      <c r="H1522" s="168">
        <v>36359</v>
      </c>
      <c r="I1522" t="s">
        <v>108</v>
      </c>
      <c r="J1522" s="169">
        <v>18.202739726027396</v>
      </c>
      <c r="K1522">
        <v>4</v>
      </c>
    </row>
    <row r="1523" spans="1:11" x14ac:dyDescent="0.25">
      <c r="A1523" t="s">
        <v>1927</v>
      </c>
      <c r="B1523">
        <v>58782</v>
      </c>
      <c r="C1523" t="s">
        <v>172</v>
      </c>
      <c r="D1523" s="167">
        <v>171641</v>
      </c>
      <c r="E1523" t="s">
        <v>325</v>
      </c>
      <c r="F1523" t="s">
        <v>169</v>
      </c>
      <c r="G1523" t="s">
        <v>1928</v>
      </c>
      <c r="H1523" s="168">
        <v>39454</v>
      </c>
      <c r="I1523" t="s">
        <v>108</v>
      </c>
      <c r="J1523" s="169">
        <v>9.7232876712328764</v>
      </c>
      <c r="K1523">
        <v>2</v>
      </c>
    </row>
    <row r="1524" spans="1:11" x14ac:dyDescent="0.25">
      <c r="A1524" t="s">
        <v>1929</v>
      </c>
      <c r="B1524">
        <v>29323</v>
      </c>
      <c r="C1524" t="s">
        <v>167</v>
      </c>
      <c r="D1524" s="167">
        <v>64465.03</v>
      </c>
      <c r="E1524" t="s">
        <v>188</v>
      </c>
      <c r="F1524" t="s">
        <v>169</v>
      </c>
      <c r="G1524" t="s">
        <v>273</v>
      </c>
      <c r="H1524" s="168">
        <v>37627</v>
      </c>
      <c r="I1524" t="s">
        <v>107</v>
      </c>
      <c r="J1524" s="169">
        <v>14.728767123287671</v>
      </c>
      <c r="K1524">
        <v>3</v>
      </c>
    </row>
    <row r="1525" spans="1:11" x14ac:dyDescent="0.25">
      <c r="A1525" t="s">
        <v>1930</v>
      </c>
      <c r="B1525">
        <v>52951</v>
      </c>
      <c r="C1525" t="s">
        <v>172</v>
      </c>
      <c r="D1525" s="167">
        <v>70358.59</v>
      </c>
      <c r="E1525" t="s">
        <v>168</v>
      </c>
      <c r="F1525" t="s">
        <v>169</v>
      </c>
      <c r="G1525" t="s">
        <v>1931</v>
      </c>
      <c r="H1525" s="168">
        <v>37466</v>
      </c>
      <c r="I1525" t="s">
        <v>103</v>
      </c>
      <c r="J1525" s="169">
        <v>15.169863013698631</v>
      </c>
      <c r="K1525">
        <v>4</v>
      </c>
    </row>
    <row r="1526" spans="1:11" x14ac:dyDescent="0.25">
      <c r="A1526" t="s">
        <v>1932</v>
      </c>
      <c r="B1526">
        <v>52454</v>
      </c>
      <c r="C1526" t="s">
        <v>172</v>
      </c>
      <c r="D1526" s="167">
        <v>62482.02</v>
      </c>
      <c r="E1526" t="s">
        <v>168</v>
      </c>
      <c r="F1526" t="s">
        <v>169</v>
      </c>
      <c r="G1526" t="s">
        <v>649</v>
      </c>
      <c r="H1526" s="168">
        <v>37690</v>
      </c>
      <c r="I1526" t="s">
        <v>105</v>
      </c>
      <c r="J1526" s="169">
        <v>14.556164383561644</v>
      </c>
      <c r="K1526">
        <v>3</v>
      </c>
    </row>
    <row r="1527" spans="1:11" x14ac:dyDescent="0.25">
      <c r="A1527" t="s">
        <v>1933</v>
      </c>
      <c r="B1527">
        <v>90297</v>
      </c>
      <c r="C1527" t="s">
        <v>172</v>
      </c>
      <c r="D1527" s="167">
        <v>72902</v>
      </c>
      <c r="E1527" t="s">
        <v>175</v>
      </c>
      <c r="F1527" t="s">
        <v>169</v>
      </c>
      <c r="G1527" t="s">
        <v>183</v>
      </c>
      <c r="H1527" s="168">
        <v>38734</v>
      </c>
      <c r="I1527" t="s">
        <v>106</v>
      </c>
      <c r="J1527" s="169">
        <v>11.695890410958905</v>
      </c>
      <c r="K1527">
        <v>3</v>
      </c>
    </row>
    <row r="1528" spans="1:11" x14ac:dyDescent="0.25">
      <c r="A1528" t="s">
        <v>1934</v>
      </c>
      <c r="B1528">
        <v>67239</v>
      </c>
      <c r="C1528" t="s">
        <v>172</v>
      </c>
      <c r="D1528" s="167">
        <v>63492.87</v>
      </c>
      <c r="E1528" t="s">
        <v>196</v>
      </c>
      <c r="F1528" t="s">
        <v>169</v>
      </c>
      <c r="G1528" t="s">
        <v>197</v>
      </c>
      <c r="H1528" s="168">
        <v>41652</v>
      </c>
      <c r="I1528" t="s">
        <v>107</v>
      </c>
      <c r="J1528" s="169">
        <v>3.7013698630136984</v>
      </c>
      <c r="K1528">
        <v>1</v>
      </c>
    </row>
    <row r="1529" spans="1:11" x14ac:dyDescent="0.25">
      <c r="A1529" t="s">
        <v>1935</v>
      </c>
      <c r="B1529">
        <v>82352</v>
      </c>
      <c r="C1529" t="s">
        <v>172</v>
      </c>
      <c r="D1529" s="167">
        <v>56922.23</v>
      </c>
      <c r="E1529" t="s">
        <v>233</v>
      </c>
      <c r="F1529" t="s">
        <v>169</v>
      </c>
      <c r="G1529" t="s">
        <v>242</v>
      </c>
      <c r="H1529" s="168">
        <v>37983</v>
      </c>
      <c r="I1529" t="s">
        <v>106</v>
      </c>
      <c r="J1529" s="169">
        <v>13.753424657534246</v>
      </c>
      <c r="K1529">
        <v>3</v>
      </c>
    </row>
    <row r="1530" spans="1:11" x14ac:dyDescent="0.25">
      <c r="A1530" t="s">
        <v>1936</v>
      </c>
      <c r="B1530">
        <v>1051</v>
      </c>
      <c r="C1530" t="s">
        <v>172</v>
      </c>
      <c r="D1530" s="167">
        <v>70211.81</v>
      </c>
      <c r="E1530" t="s">
        <v>168</v>
      </c>
      <c r="F1530" t="s">
        <v>169</v>
      </c>
      <c r="G1530" t="s">
        <v>237</v>
      </c>
      <c r="H1530" s="168">
        <v>39133</v>
      </c>
      <c r="I1530" t="s">
        <v>104</v>
      </c>
      <c r="J1530" s="169">
        <v>10.602739726027398</v>
      </c>
      <c r="K1530">
        <v>3</v>
      </c>
    </row>
    <row r="1531" spans="1:11" x14ac:dyDescent="0.25">
      <c r="A1531" t="s">
        <v>1937</v>
      </c>
      <c r="B1531">
        <v>95829</v>
      </c>
      <c r="C1531" t="s">
        <v>172</v>
      </c>
      <c r="D1531" s="167">
        <v>47878.29</v>
      </c>
      <c r="E1531" t="s">
        <v>199</v>
      </c>
      <c r="F1531" t="s">
        <v>169</v>
      </c>
      <c r="G1531" t="s">
        <v>647</v>
      </c>
      <c r="H1531" s="168">
        <v>41330</v>
      </c>
      <c r="I1531" t="s">
        <v>104</v>
      </c>
      <c r="J1531" s="169">
        <v>4.5835616438356164</v>
      </c>
      <c r="K1531">
        <v>1</v>
      </c>
    </row>
    <row r="1532" spans="1:11" x14ac:dyDescent="0.25">
      <c r="A1532" t="s">
        <v>1938</v>
      </c>
      <c r="B1532">
        <v>96156</v>
      </c>
      <c r="C1532" t="s">
        <v>172</v>
      </c>
      <c r="D1532" s="167">
        <v>65716</v>
      </c>
      <c r="E1532" t="s">
        <v>191</v>
      </c>
      <c r="F1532" t="s">
        <v>169</v>
      </c>
      <c r="G1532" t="s">
        <v>486</v>
      </c>
      <c r="H1532" s="168">
        <v>39160</v>
      </c>
      <c r="I1532" t="s">
        <v>103</v>
      </c>
      <c r="J1532" s="169">
        <v>10.528767123287672</v>
      </c>
      <c r="K1532">
        <v>3</v>
      </c>
    </row>
    <row r="1533" spans="1:11" x14ac:dyDescent="0.25">
      <c r="A1533" t="s">
        <v>1939</v>
      </c>
      <c r="B1533">
        <v>15389</v>
      </c>
      <c r="C1533" t="s">
        <v>172</v>
      </c>
      <c r="D1533" s="167">
        <v>68184</v>
      </c>
      <c r="E1533" t="s">
        <v>253</v>
      </c>
      <c r="F1533" t="s">
        <v>169</v>
      </c>
      <c r="G1533" t="s">
        <v>1940</v>
      </c>
      <c r="H1533" s="168">
        <v>42660</v>
      </c>
      <c r="I1533" t="s">
        <v>108</v>
      </c>
      <c r="J1533" s="169">
        <v>0.9397260273972603</v>
      </c>
      <c r="K1533">
        <v>1</v>
      </c>
    </row>
    <row r="1534" spans="1:11" x14ac:dyDescent="0.25">
      <c r="A1534" t="s">
        <v>1941</v>
      </c>
      <c r="B1534">
        <v>1870</v>
      </c>
      <c r="C1534" t="s">
        <v>167</v>
      </c>
      <c r="D1534" s="167">
        <v>78755.48</v>
      </c>
      <c r="E1534" t="s">
        <v>188</v>
      </c>
      <c r="F1534" t="s">
        <v>169</v>
      </c>
      <c r="G1534" t="s">
        <v>261</v>
      </c>
      <c r="H1534" s="168">
        <v>41330</v>
      </c>
      <c r="I1534" t="s">
        <v>103</v>
      </c>
      <c r="J1534" s="169">
        <v>4.5835616438356164</v>
      </c>
      <c r="K1534">
        <v>1</v>
      </c>
    </row>
    <row r="1535" spans="1:11" x14ac:dyDescent="0.25">
      <c r="A1535" t="s">
        <v>1942</v>
      </c>
      <c r="B1535">
        <v>70461</v>
      </c>
      <c r="C1535" t="s">
        <v>167</v>
      </c>
      <c r="D1535" s="167">
        <v>66065.23</v>
      </c>
      <c r="E1535" t="s">
        <v>168</v>
      </c>
      <c r="F1535" t="s">
        <v>169</v>
      </c>
      <c r="G1535" t="s">
        <v>194</v>
      </c>
      <c r="H1535" s="168">
        <v>28408</v>
      </c>
      <c r="I1535" t="s">
        <v>103</v>
      </c>
      <c r="J1535" s="169">
        <v>39.986301369863014</v>
      </c>
      <c r="K1535">
        <v>8</v>
      </c>
    </row>
    <row r="1536" spans="1:11" x14ac:dyDescent="0.25">
      <c r="A1536" t="s">
        <v>1943</v>
      </c>
      <c r="B1536">
        <v>33241</v>
      </c>
      <c r="C1536" t="s">
        <v>167</v>
      </c>
      <c r="D1536" s="167">
        <v>55123.38</v>
      </c>
      <c r="E1536" t="s">
        <v>199</v>
      </c>
      <c r="F1536" t="s">
        <v>169</v>
      </c>
      <c r="G1536" t="s">
        <v>200</v>
      </c>
      <c r="H1536" s="168">
        <v>38299</v>
      </c>
      <c r="I1536" t="s">
        <v>108</v>
      </c>
      <c r="J1536" s="169">
        <v>12.887671232876713</v>
      </c>
      <c r="K1536">
        <v>3</v>
      </c>
    </row>
    <row r="1537" spans="1:11" x14ac:dyDescent="0.25">
      <c r="A1537" t="s">
        <v>1944</v>
      </c>
      <c r="B1537">
        <v>77772</v>
      </c>
      <c r="C1537" t="s">
        <v>167</v>
      </c>
      <c r="D1537" s="167">
        <v>69222.179999999993</v>
      </c>
      <c r="E1537" t="s">
        <v>175</v>
      </c>
      <c r="F1537" t="s">
        <v>169</v>
      </c>
      <c r="G1537" t="s">
        <v>904</v>
      </c>
      <c r="H1537" s="168">
        <v>33461</v>
      </c>
      <c r="I1537" t="s">
        <v>107</v>
      </c>
      <c r="J1537" s="169">
        <v>26.142465753424659</v>
      </c>
      <c r="K1537">
        <v>6</v>
      </c>
    </row>
    <row r="1538" spans="1:11" x14ac:dyDescent="0.25">
      <c r="A1538" t="s">
        <v>1945</v>
      </c>
      <c r="B1538">
        <v>32040</v>
      </c>
      <c r="C1538" t="s">
        <v>167</v>
      </c>
      <c r="D1538" s="167">
        <v>44094.59</v>
      </c>
      <c r="E1538" t="s">
        <v>175</v>
      </c>
      <c r="F1538" t="s">
        <v>202</v>
      </c>
      <c r="G1538" t="s">
        <v>311</v>
      </c>
      <c r="H1538" s="168">
        <v>36661</v>
      </c>
      <c r="I1538" t="s">
        <v>106</v>
      </c>
      <c r="J1538" s="169">
        <v>17.375342465753423</v>
      </c>
      <c r="K1538">
        <v>4</v>
      </c>
    </row>
    <row r="1539" spans="1:11" x14ac:dyDescent="0.25">
      <c r="A1539" t="s">
        <v>1946</v>
      </c>
      <c r="B1539">
        <v>96216</v>
      </c>
      <c r="C1539" t="s">
        <v>172</v>
      </c>
      <c r="D1539" s="167">
        <v>103506</v>
      </c>
      <c r="E1539" t="s">
        <v>175</v>
      </c>
      <c r="F1539" t="s">
        <v>169</v>
      </c>
      <c r="G1539" t="s">
        <v>586</v>
      </c>
      <c r="H1539" s="168">
        <v>36472</v>
      </c>
      <c r="I1539" t="s">
        <v>103</v>
      </c>
      <c r="J1539" s="169">
        <v>17.893150684931506</v>
      </c>
      <c r="K1539">
        <v>4</v>
      </c>
    </row>
    <row r="1540" spans="1:11" x14ac:dyDescent="0.25">
      <c r="A1540" t="s">
        <v>1947</v>
      </c>
      <c r="B1540">
        <v>73990</v>
      </c>
      <c r="C1540" t="s">
        <v>172</v>
      </c>
      <c r="D1540" s="167">
        <v>35368.71</v>
      </c>
      <c r="E1540" t="s">
        <v>233</v>
      </c>
      <c r="F1540" t="s">
        <v>202</v>
      </c>
      <c r="G1540" t="s">
        <v>234</v>
      </c>
      <c r="H1540" s="168">
        <v>38627</v>
      </c>
      <c r="I1540" t="s">
        <v>108</v>
      </c>
      <c r="J1540" s="169">
        <v>11.989041095890411</v>
      </c>
      <c r="K1540">
        <v>3</v>
      </c>
    </row>
    <row r="1541" spans="1:11" x14ac:dyDescent="0.25">
      <c r="A1541" t="s">
        <v>1948</v>
      </c>
      <c r="B1541">
        <v>60376</v>
      </c>
      <c r="C1541" t="s">
        <v>172</v>
      </c>
      <c r="D1541" s="167">
        <v>45261</v>
      </c>
      <c r="E1541" t="s">
        <v>191</v>
      </c>
      <c r="F1541" t="s">
        <v>169</v>
      </c>
      <c r="G1541" t="s">
        <v>1065</v>
      </c>
      <c r="H1541" s="168">
        <v>41456</v>
      </c>
      <c r="I1541" t="s">
        <v>106</v>
      </c>
      <c r="J1541" s="169">
        <v>4.2383561643835614</v>
      </c>
      <c r="K1541">
        <v>1</v>
      </c>
    </row>
    <row r="1542" spans="1:11" x14ac:dyDescent="0.25">
      <c r="A1542" t="s">
        <v>1949</v>
      </c>
      <c r="B1542">
        <v>77061</v>
      </c>
      <c r="C1542" t="s">
        <v>167</v>
      </c>
      <c r="D1542" s="167">
        <v>88436.5</v>
      </c>
      <c r="E1542" t="s">
        <v>196</v>
      </c>
      <c r="F1542" t="s">
        <v>169</v>
      </c>
      <c r="G1542" t="s">
        <v>790</v>
      </c>
      <c r="H1542" s="168">
        <v>41666</v>
      </c>
      <c r="I1542" t="s">
        <v>103</v>
      </c>
      <c r="J1542" s="169">
        <v>3.6630136986301371</v>
      </c>
      <c r="K1542">
        <v>1</v>
      </c>
    </row>
    <row r="1543" spans="1:11" x14ac:dyDescent="0.25">
      <c r="A1543" t="s">
        <v>1950</v>
      </c>
      <c r="B1543">
        <v>17473</v>
      </c>
      <c r="C1543" t="s">
        <v>172</v>
      </c>
      <c r="D1543" s="167">
        <v>30860</v>
      </c>
      <c r="E1543" t="s">
        <v>233</v>
      </c>
      <c r="F1543" t="s">
        <v>169</v>
      </c>
      <c r="G1543" t="s">
        <v>475</v>
      </c>
      <c r="H1543" s="168">
        <v>42016</v>
      </c>
      <c r="I1543" t="s">
        <v>104</v>
      </c>
      <c r="J1543" s="169">
        <v>2.7041095890410958</v>
      </c>
      <c r="K1543">
        <v>1</v>
      </c>
    </row>
    <row r="1544" spans="1:11" x14ac:dyDescent="0.25">
      <c r="A1544" t="s">
        <v>1951</v>
      </c>
      <c r="B1544">
        <v>24711</v>
      </c>
      <c r="C1544" t="s">
        <v>167</v>
      </c>
      <c r="D1544" s="167">
        <v>60201.440000000002</v>
      </c>
      <c r="E1544" t="s">
        <v>188</v>
      </c>
      <c r="F1544" t="s">
        <v>169</v>
      </c>
      <c r="G1544" t="s">
        <v>344</v>
      </c>
      <c r="H1544" s="168">
        <v>32895</v>
      </c>
      <c r="I1544" t="s">
        <v>103</v>
      </c>
      <c r="J1544" s="169">
        <v>27.693150684931506</v>
      </c>
      <c r="K1544">
        <v>6</v>
      </c>
    </row>
    <row r="1545" spans="1:11" x14ac:dyDescent="0.25">
      <c r="A1545" t="s">
        <v>1952</v>
      </c>
      <c r="B1545">
        <v>36578</v>
      </c>
      <c r="C1545" t="s">
        <v>167</v>
      </c>
      <c r="D1545" s="167">
        <v>59888.68</v>
      </c>
      <c r="E1545" t="s">
        <v>188</v>
      </c>
      <c r="F1545" t="s">
        <v>169</v>
      </c>
      <c r="G1545" t="s">
        <v>282</v>
      </c>
      <c r="H1545" s="168">
        <v>39062</v>
      </c>
      <c r="I1545" t="s">
        <v>105</v>
      </c>
      <c r="J1545" s="169">
        <v>10.797260273972602</v>
      </c>
      <c r="K1545">
        <v>3</v>
      </c>
    </row>
    <row r="1546" spans="1:11" x14ac:dyDescent="0.25">
      <c r="A1546" t="s">
        <v>1953</v>
      </c>
      <c r="B1546">
        <v>60380</v>
      </c>
      <c r="C1546" t="s">
        <v>172</v>
      </c>
      <c r="D1546" s="167">
        <v>49922.96</v>
      </c>
      <c r="E1546" t="s">
        <v>188</v>
      </c>
      <c r="F1546" t="s">
        <v>169</v>
      </c>
      <c r="G1546" t="s">
        <v>273</v>
      </c>
      <c r="H1546" s="168">
        <v>41498</v>
      </c>
      <c r="I1546" t="s">
        <v>103</v>
      </c>
      <c r="J1546" s="169">
        <v>4.1232876712328768</v>
      </c>
      <c r="K1546">
        <v>1</v>
      </c>
    </row>
    <row r="1547" spans="1:11" x14ac:dyDescent="0.25">
      <c r="A1547" t="s">
        <v>1954</v>
      </c>
      <c r="B1547">
        <v>65371</v>
      </c>
      <c r="C1547" t="s">
        <v>172</v>
      </c>
      <c r="D1547" s="167">
        <v>54538</v>
      </c>
      <c r="E1547" t="s">
        <v>191</v>
      </c>
      <c r="F1547" t="s">
        <v>169</v>
      </c>
      <c r="G1547" t="s">
        <v>354</v>
      </c>
      <c r="H1547" s="168">
        <v>40966</v>
      </c>
      <c r="I1547" t="s">
        <v>103</v>
      </c>
      <c r="J1547" s="169">
        <v>5.580821917808219</v>
      </c>
      <c r="K1547">
        <v>2</v>
      </c>
    </row>
    <row r="1548" spans="1:11" x14ac:dyDescent="0.25">
      <c r="A1548" t="s">
        <v>1955</v>
      </c>
      <c r="B1548">
        <v>86318</v>
      </c>
      <c r="C1548" t="s">
        <v>172</v>
      </c>
      <c r="D1548" s="167">
        <v>104717.28</v>
      </c>
      <c r="E1548" t="s">
        <v>188</v>
      </c>
      <c r="F1548" t="s">
        <v>169</v>
      </c>
      <c r="G1548" t="s">
        <v>397</v>
      </c>
      <c r="H1548" s="168">
        <v>30746</v>
      </c>
      <c r="I1548" t="s">
        <v>105</v>
      </c>
      <c r="J1548" s="169">
        <v>33.580821917808223</v>
      </c>
      <c r="K1548">
        <v>7</v>
      </c>
    </row>
    <row r="1549" spans="1:11" x14ac:dyDescent="0.25">
      <c r="A1549" t="s">
        <v>1956</v>
      </c>
      <c r="B1549">
        <v>48681</v>
      </c>
      <c r="C1549" t="s">
        <v>167</v>
      </c>
      <c r="D1549" s="167">
        <v>48258.81</v>
      </c>
      <c r="E1549" t="s">
        <v>199</v>
      </c>
      <c r="F1549" t="s">
        <v>169</v>
      </c>
      <c r="G1549" t="s">
        <v>330</v>
      </c>
      <c r="H1549" s="168">
        <v>39509</v>
      </c>
      <c r="I1549" t="s">
        <v>107</v>
      </c>
      <c r="J1549" s="169">
        <v>9.5726027397260278</v>
      </c>
      <c r="K1549">
        <v>2</v>
      </c>
    </row>
    <row r="1550" spans="1:11" x14ac:dyDescent="0.25">
      <c r="A1550" t="s">
        <v>1957</v>
      </c>
      <c r="B1550">
        <v>54911</v>
      </c>
      <c r="C1550" t="s">
        <v>172</v>
      </c>
      <c r="D1550" s="167">
        <v>80829</v>
      </c>
      <c r="E1550" t="s">
        <v>175</v>
      </c>
      <c r="F1550" t="s">
        <v>169</v>
      </c>
      <c r="G1550" t="s">
        <v>183</v>
      </c>
      <c r="H1550" s="168">
        <v>37655</v>
      </c>
      <c r="I1550" t="s">
        <v>107</v>
      </c>
      <c r="J1550" s="169">
        <v>14.652054794520549</v>
      </c>
      <c r="K1550">
        <v>3</v>
      </c>
    </row>
    <row r="1551" spans="1:11" x14ac:dyDescent="0.25">
      <c r="A1551" t="s">
        <v>1958</v>
      </c>
      <c r="B1551">
        <v>57719</v>
      </c>
      <c r="C1551" t="s">
        <v>167</v>
      </c>
      <c r="D1551" s="167">
        <v>89079</v>
      </c>
      <c r="E1551" t="s">
        <v>188</v>
      </c>
      <c r="F1551" t="s">
        <v>169</v>
      </c>
      <c r="G1551" t="s">
        <v>375</v>
      </c>
      <c r="H1551" s="168">
        <v>38558</v>
      </c>
      <c r="I1551" t="s">
        <v>104</v>
      </c>
      <c r="J1551" s="169">
        <v>12.178082191780822</v>
      </c>
      <c r="K1551">
        <v>3</v>
      </c>
    </row>
    <row r="1552" spans="1:11" x14ac:dyDescent="0.25">
      <c r="A1552" t="s">
        <v>1959</v>
      </c>
      <c r="B1552">
        <v>41294</v>
      </c>
      <c r="C1552" t="s">
        <v>172</v>
      </c>
      <c r="D1552" s="167">
        <v>58455</v>
      </c>
      <c r="E1552" t="s">
        <v>175</v>
      </c>
      <c r="F1552" t="s">
        <v>169</v>
      </c>
      <c r="G1552" t="s">
        <v>183</v>
      </c>
      <c r="H1552" s="168">
        <v>41498</v>
      </c>
      <c r="I1552" t="s">
        <v>106</v>
      </c>
      <c r="J1552" s="169">
        <v>4.1232876712328768</v>
      </c>
      <c r="K1552">
        <v>1</v>
      </c>
    </row>
    <row r="1553" spans="1:11" x14ac:dyDescent="0.25">
      <c r="A1553" t="s">
        <v>1960</v>
      </c>
      <c r="B1553">
        <v>19500</v>
      </c>
      <c r="C1553" t="s">
        <v>172</v>
      </c>
      <c r="D1553" s="167">
        <v>97912</v>
      </c>
      <c r="E1553" t="s">
        <v>175</v>
      </c>
      <c r="F1553" t="s">
        <v>169</v>
      </c>
      <c r="G1553" t="s">
        <v>211</v>
      </c>
      <c r="H1553" s="168">
        <v>36290</v>
      </c>
      <c r="I1553" t="s">
        <v>108</v>
      </c>
      <c r="J1553" s="169">
        <v>18.391780821917809</v>
      </c>
      <c r="K1553">
        <v>4</v>
      </c>
    </row>
    <row r="1554" spans="1:11" x14ac:dyDescent="0.25">
      <c r="A1554" t="s">
        <v>1961</v>
      </c>
      <c r="B1554">
        <v>63801</v>
      </c>
      <c r="C1554" t="s">
        <v>172</v>
      </c>
      <c r="D1554" s="167">
        <v>44300</v>
      </c>
      <c r="E1554" t="s">
        <v>168</v>
      </c>
      <c r="F1554" t="s">
        <v>169</v>
      </c>
      <c r="G1554" t="s">
        <v>265</v>
      </c>
      <c r="H1554" s="168">
        <v>42408</v>
      </c>
      <c r="I1554" t="s">
        <v>105</v>
      </c>
      <c r="J1554" s="169">
        <v>1.6301369863013699</v>
      </c>
      <c r="K1554">
        <v>1</v>
      </c>
    </row>
    <row r="1555" spans="1:11" x14ac:dyDescent="0.25">
      <c r="A1555" t="s">
        <v>1962</v>
      </c>
      <c r="B1555">
        <v>59162</v>
      </c>
      <c r="C1555" t="s">
        <v>167</v>
      </c>
      <c r="D1555" s="167">
        <v>26208.35</v>
      </c>
      <c r="E1555" t="s">
        <v>196</v>
      </c>
      <c r="F1555" t="s">
        <v>202</v>
      </c>
      <c r="G1555" t="s">
        <v>816</v>
      </c>
      <c r="H1555" s="168">
        <v>35394</v>
      </c>
      <c r="I1555" t="s">
        <v>103</v>
      </c>
      <c r="J1555" s="169">
        <v>20.846575342465755</v>
      </c>
      <c r="K1555">
        <v>5</v>
      </c>
    </row>
    <row r="1556" spans="1:11" x14ac:dyDescent="0.25">
      <c r="A1556" t="s">
        <v>1963</v>
      </c>
      <c r="B1556">
        <v>21698</v>
      </c>
      <c r="C1556" t="s">
        <v>172</v>
      </c>
      <c r="D1556" s="167">
        <v>79747.75</v>
      </c>
      <c r="E1556" t="s">
        <v>268</v>
      </c>
      <c r="F1556" t="s">
        <v>169</v>
      </c>
      <c r="G1556" t="s">
        <v>418</v>
      </c>
      <c r="H1556" s="168">
        <v>37941</v>
      </c>
      <c r="I1556" t="s">
        <v>105</v>
      </c>
      <c r="J1556" s="169">
        <v>13.868493150684932</v>
      </c>
      <c r="K1556">
        <v>3</v>
      </c>
    </row>
    <row r="1557" spans="1:11" x14ac:dyDescent="0.25">
      <c r="A1557" t="s">
        <v>1964</v>
      </c>
      <c r="B1557">
        <v>52346</v>
      </c>
      <c r="C1557" t="s">
        <v>172</v>
      </c>
      <c r="D1557" s="167">
        <v>61408</v>
      </c>
      <c r="E1557" t="s">
        <v>191</v>
      </c>
      <c r="F1557" t="s">
        <v>169</v>
      </c>
      <c r="G1557" t="s">
        <v>486</v>
      </c>
      <c r="H1557" s="168">
        <v>41484</v>
      </c>
      <c r="I1557" t="s">
        <v>103</v>
      </c>
      <c r="J1557" s="169">
        <v>4.161643835616438</v>
      </c>
      <c r="K1557">
        <v>1</v>
      </c>
    </row>
    <row r="1558" spans="1:11" x14ac:dyDescent="0.25">
      <c r="A1558" t="s">
        <v>1965</v>
      </c>
      <c r="B1558">
        <v>99439</v>
      </c>
      <c r="C1558" t="s">
        <v>172</v>
      </c>
      <c r="D1558" s="167">
        <v>87497.4</v>
      </c>
      <c r="E1558" t="s">
        <v>175</v>
      </c>
      <c r="F1558" t="s">
        <v>169</v>
      </c>
      <c r="G1558" t="s">
        <v>211</v>
      </c>
      <c r="H1558" s="168">
        <v>37816</v>
      </c>
      <c r="I1558" t="s">
        <v>103</v>
      </c>
      <c r="J1558" s="169">
        <v>14.210958904109589</v>
      </c>
      <c r="K1558">
        <v>3</v>
      </c>
    </row>
    <row r="1559" spans="1:11" x14ac:dyDescent="0.25">
      <c r="A1559" t="s">
        <v>1966</v>
      </c>
      <c r="B1559">
        <v>11345</v>
      </c>
      <c r="C1559" t="s">
        <v>172</v>
      </c>
      <c r="D1559" s="167">
        <v>86537.84</v>
      </c>
      <c r="E1559" t="s">
        <v>191</v>
      </c>
      <c r="F1559" t="s">
        <v>169</v>
      </c>
      <c r="G1559" t="s">
        <v>192</v>
      </c>
      <c r="H1559" s="168">
        <v>32475</v>
      </c>
      <c r="I1559" t="s">
        <v>103</v>
      </c>
      <c r="J1559" s="169">
        <v>28.843835616438355</v>
      </c>
      <c r="K1559">
        <v>6</v>
      </c>
    </row>
    <row r="1560" spans="1:11" x14ac:dyDescent="0.25">
      <c r="A1560" t="s">
        <v>1967</v>
      </c>
      <c r="B1560">
        <v>50461</v>
      </c>
      <c r="C1560" t="s">
        <v>167</v>
      </c>
      <c r="D1560" s="167">
        <v>69222.179999999993</v>
      </c>
      <c r="E1560" t="s">
        <v>175</v>
      </c>
      <c r="F1560" t="s">
        <v>169</v>
      </c>
      <c r="G1560" t="s">
        <v>904</v>
      </c>
      <c r="H1560" s="168">
        <v>34974</v>
      </c>
      <c r="I1560" t="s">
        <v>107</v>
      </c>
      <c r="J1560" s="169">
        <v>21.997260273972604</v>
      </c>
      <c r="K1560">
        <v>5</v>
      </c>
    </row>
    <row r="1561" spans="1:11" x14ac:dyDescent="0.25">
      <c r="A1561" t="s">
        <v>1968</v>
      </c>
      <c r="B1561">
        <v>67478</v>
      </c>
      <c r="C1561" t="s">
        <v>172</v>
      </c>
      <c r="D1561" s="167">
        <v>49625.72</v>
      </c>
      <c r="E1561" t="s">
        <v>199</v>
      </c>
      <c r="F1561" t="s">
        <v>169</v>
      </c>
      <c r="G1561" t="s">
        <v>295</v>
      </c>
      <c r="H1561" s="168">
        <v>38669</v>
      </c>
      <c r="I1561" t="s">
        <v>106</v>
      </c>
      <c r="J1561" s="169">
        <v>11.873972602739727</v>
      </c>
      <c r="K1561">
        <v>3</v>
      </c>
    </row>
    <row r="1562" spans="1:11" x14ac:dyDescent="0.25">
      <c r="A1562" t="s">
        <v>1969</v>
      </c>
      <c r="B1562">
        <v>84253</v>
      </c>
      <c r="C1562" t="s">
        <v>172</v>
      </c>
      <c r="D1562" s="167">
        <v>89079</v>
      </c>
      <c r="E1562" t="s">
        <v>168</v>
      </c>
      <c r="F1562" t="s">
        <v>169</v>
      </c>
      <c r="G1562" t="s">
        <v>1364</v>
      </c>
      <c r="H1562" s="168">
        <v>36444</v>
      </c>
      <c r="I1562" t="s">
        <v>103</v>
      </c>
      <c r="J1562" s="169">
        <v>17.969863013698632</v>
      </c>
      <c r="K1562">
        <v>4</v>
      </c>
    </row>
    <row r="1563" spans="1:11" x14ac:dyDescent="0.25">
      <c r="A1563" t="s">
        <v>1970</v>
      </c>
      <c r="B1563">
        <v>59644</v>
      </c>
      <c r="C1563" t="s">
        <v>167</v>
      </c>
      <c r="D1563" s="167">
        <v>58150.61</v>
      </c>
      <c r="E1563" t="s">
        <v>168</v>
      </c>
      <c r="F1563" t="s">
        <v>169</v>
      </c>
      <c r="G1563" t="s">
        <v>170</v>
      </c>
      <c r="H1563" s="168">
        <v>38096</v>
      </c>
      <c r="I1563" t="s">
        <v>106</v>
      </c>
      <c r="J1563" s="169">
        <v>13.443835616438356</v>
      </c>
      <c r="K1563">
        <v>3</v>
      </c>
    </row>
    <row r="1564" spans="1:11" x14ac:dyDescent="0.25">
      <c r="A1564" t="s">
        <v>1971</v>
      </c>
      <c r="B1564">
        <v>30758</v>
      </c>
      <c r="C1564" t="s">
        <v>172</v>
      </c>
      <c r="D1564" s="167">
        <v>39257.31</v>
      </c>
      <c r="E1564" t="s">
        <v>199</v>
      </c>
      <c r="F1564" t="s">
        <v>169</v>
      </c>
      <c r="G1564" t="s">
        <v>200</v>
      </c>
      <c r="H1564" s="168">
        <v>42422</v>
      </c>
      <c r="I1564" t="s">
        <v>105</v>
      </c>
      <c r="J1564" s="169">
        <v>1.5917808219178082</v>
      </c>
      <c r="K1564">
        <v>1</v>
      </c>
    </row>
    <row r="1565" spans="1:11" x14ac:dyDescent="0.25">
      <c r="A1565" t="s">
        <v>1972</v>
      </c>
      <c r="B1565">
        <v>34977</v>
      </c>
      <c r="C1565" t="s">
        <v>167</v>
      </c>
      <c r="D1565" s="167">
        <v>71203.8</v>
      </c>
      <c r="E1565" t="s">
        <v>188</v>
      </c>
      <c r="F1565" t="s">
        <v>169</v>
      </c>
      <c r="G1565" t="s">
        <v>703</v>
      </c>
      <c r="H1565" s="168">
        <v>38852</v>
      </c>
      <c r="I1565" t="s">
        <v>106</v>
      </c>
      <c r="J1565" s="169">
        <v>11.372602739726027</v>
      </c>
      <c r="K1565">
        <v>3</v>
      </c>
    </row>
    <row r="1566" spans="1:11" x14ac:dyDescent="0.25">
      <c r="A1566" t="s">
        <v>1973</v>
      </c>
      <c r="B1566">
        <v>44457</v>
      </c>
      <c r="C1566" t="s">
        <v>172</v>
      </c>
      <c r="D1566" s="167">
        <v>117174.02</v>
      </c>
      <c r="E1566" t="s">
        <v>185</v>
      </c>
      <c r="F1566" t="s">
        <v>169</v>
      </c>
      <c r="G1566" t="s">
        <v>382</v>
      </c>
      <c r="H1566" s="168">
        <v>33924</v>
      </c>
      <c r="I1566" t="s">
        <v>105</v>
      </c>
      <c r="J1566" s="169">
        <v>24.873972602739727</v>
      </c>
      <c r="K1566">
        <v>5</v>
      </c>
    </row>
    <row r="1567" spans="1:11" x14ac:dyDescent="0.25">
      <c r="A1567" t="s">
        <v>1974</v>
      </c>
      <c r="B1567">
        <v>58790</v>
      </c>
      <c r="C1567" t="s">
        <v>172</v>
      </c>
      <c r="D1567" s="167">
        <v>107128.71</v>
      </c>
      <c r="E1567" t="s">
        <v>175</v>
      </c>
      <c r="F1567" t="s">
        <v>169</v>
      </c>
      <c r="G1567" t="s">
        <v>586</v>
      </c>
      <c r="H1567" s="168">
        <v>33049</v>
      </c>
      <c r="I1567" t="s">
        <v>103</v>
      </c>
      <c r="J1567" s="169">
        <v>27.271232876712329</v>
      </c>
      <c r="K1567">
        <v>6</v>
      </c>
    </row>
    <row r="1568" spans="1:11" x14ac:dyDescent="0.25">
      <c r="A1568" t="s">
        <v>1975</v>
      </c>
      <c r="B1568">
        <v>59401</v>
      </c>
      <c r="C1568" t="s">
        <v>172</v>
      </c>
      <c r="D1568" s="167">
        <v>95187.98</v>
      </c>
      <c r="E1568" t="s">
        <v>185</v>
      </c>
      <c r="F1568" t="s">
        <v>169</v>
      </c>
      <c r="G1568" t="s">
        <v>416</v>
      </c>
      <c r="H1568" s="168">
        <v>32145</v>
      </c>
      <c r="I1568" t="s">
        <v>104</v>
      </c>
      <c r="J1568" s="169">
        <v>29.747945205479454</v>
      </c>
      <c r="K1568">
        <v>6</v>
      </c>
    </row>
    <row r="1569" spans="1:11" x14ac:dyDescent="0.25">
      <c r="A1569" t="s">
        <v>1976</v>
      </c>
      <c r="B1569">
        <v>2297</v>
      </c>
      <c r="C1569" t="s">
        <v>167</v>
      </c>
      <c r="D1569" s="167">
        <v>42053.42</v>
      </c>
      <c r="E1569" t="s">
        <v>199</v>
      </c>
      <c r="F1569" t="s">
        <v>169</v>
      </c>
      <c r="G1569" t="s">
        <v>220</v>
      </c>
      <c r="H1569" s="168">
        <v>41911</v>
      </c>
      <c r="I1569" t="s">
        <v>103</v>
      </c>
      <c r="J1569" s="169">
        <v>2.9917808219178084</v>
      </c>
      <c r="K1569">
        <v>1</v>
      </c>
    </row>
    <row r="1570" spans="1:11" x14ac:dyDescent="0.25">
      <c r="A1570" t="s">
        <v>1977</v>
      </c>
      <c r="B1570">
        <v>11030</v>
      </c>
      <c r="C1570" t="s">
        <v>172</v>
      </c>
      <c r="D1570" s="167">
        <v>76015.03</v>
      </c>
      <c r="E1570" t="s">
        <v>196</v>
      </c>
      <c r="F1570" t="s">
        <v>169</v>
      </c>
      <c r="G1570" t="s">
        <v>228</v>
      </c>
      <c r="H1570" s="168">
        <v>28614</v>
      </c>
      <c r="I1570" t="s">
        <v>107</v>
      </c>
      <c r="J1570" s="169">
        <v>39.421917808219177</v>
      </c>
      <c r="K1570">
        <v>8</v>
      </c>
    </row>
    <row r="1571" spans="1:11" x14ac:dyDescent="0.25">
      <c r="A1571" t="s">
        <v>1978</v>
      </c>
      <c r="B1571">
        <v>38650</v>
      </c>
      <c r="C1571" t="s">
        <v>172</v>
      </c>
      <c r="D1571" s="167">
        <v>40631.32</v>
      </c>
      <c r="E1571" t="s">
        <v>199</v>
      </c>
      <c r="F1571" t="s">
        <v>169</v>
      </c>
      <c r="G1571" t="s">
        <v>200</v>
      </c>
      <c r="H1571" s="168">
        <v>40588</v>
      </c>
      <c r="I1571" t="s">
        <v>103</v>
      </c>
      <c r="J1571" s="169">
        <v>6.6164383561643838</v>
      </c>
      <c r="K1571">
        <v>2</v>
      </c>
    </row>
    <row r="1572" spans="1:11" x14ac:dyDescent="0.25">
      <c r="A1572" t="s">
        <v>1979</v>
      </c>
      <c r="B1572">
        <v>5596</v>
      </c>
      <c r="C1572" t="s">
        <v>167</v>
      </c>
      <c r="D1572" s="167">
        <v>79366.100000000006</v>
      </c>
      <c r="E1572" t="s">
        <v>188</v>
      </c>
      <c r="F1572" t="s">
        <v>169</v>
      </c>
      <c r="G1572" t="s">
        <v>397</v>
      </c>
      <c r="H1572" s="168">
        <v>41890</v>
      </c>
      <c r="I1572" t="s">
        <v>103</v>
      </c>
      <c r="J1572" s="169">
        <v>3.0493150684931507</v>
      </c>
      <c r="K1572">
        <v>1</v>
      </c>
    </row>
    <row r="1573" spans="1:11" x14ac:dyDescent="0.25">
      <c r="A1573" t="s">
        <v>1980</v>
      </c>
      <c r="B1573">
        <v>17863</v>
      </c>
      <c r="C1573" t="s">
        <v>167</v>
      </c>
      <c r="D1573" s="167">
        <v>66443.06</v>
      </c>
      <c r="E1573" t="s">
        <v>180</v>
      </c>
      <c r="F1573" t="s">
        <v>169</v>
      </c>
      <c r="G1573" t="s">
        <v>457</v>
      </c>
      <c r="H1573" s="168">
        <v>41302</v>
      </c>
      <c r="I1573" t="s">
        <v>103</v>
      </c>
      <c r="J1573" s="169">
        <v>4.6602739726027398</v>
      </c>
      <c r="K1573">
        <v>1</v>
      </c>
    </row>
    <row r="1574" spans="1:11" x14ac:dyDescent="0.25">
      <c r="A1574" t="s">
        <v>1981</v>
      </c>
      <c r="B1574">
        <v>41766</v>
      </c>
      <c r="C1574" t="s">
        <v>172</v>
      </c>
      <c r="D1574" s="167">
        <v>45261</v>
      </c>
      <c r="E1574" t="s">
        <v>191</v>
      </c>
      <c r="F1574" t="s">
        <v>169</v>
      </c>
      <c r="G1574" t="s">
        <v>1065</v>
      </c>
      <c r="H1574" s="168">
        <v>42716</v>
      </c>
      <c r="I1574" t="s">
        <v>104</v>
      </c>
      <c r="J1574" s="169">
        <v>0.78630136986301369</v>
      </c>
      <c r="K1574">
        <v>1</v>
      </c>
    </row>
    <row r="1575" spans="1:11" x14ac:dyDescent="0.25">
      <c r="A1575" t="s">
        <v>1982</v>
      </c>
      <c r="B1575">
        <v>59632</v>
      </c>
      <c r="C1575" t="s">
        <v>172</v>
      </c>
      <c r="D1575" s="167">
        <v>107256.43</v>
      </c>
      <c r="E1575" t="s">
        <v>185</v>
      </c>
      <c r="F1575" t="s">
        <v>169</v>
      </c>
      <c r="G1575" t="s">
        <v>495</v>
      </c>
      <c r="H1575" s="168">
        <v>32713</v>
      </c>
      <c r="I1575" t="s">
        <v>107</v>
      </c>
      <c r="J1575" s="169">
        <v>28.19178082191781</v>
      </c>
      <c r="K1575">
        <v>6</v>
      </c>
    </row>
    <row r="1576" spans="1:11" x14ac:dyDescent="0.25">
      <c r="A1576" t="s">
        <v>1983</v>
      </c>
      <c r="B1576">
        <v>31194</v>
      </c>
      <c r="C1576" t="s">
        <v>172</v>
      </c>
      <c r="D1576" s="167">
        <v>49364</v>
      </c>
      <c r="E1576" t="s">
        <v>168</v>
      </c>
      <c r="F1576" t="s">
        <v>169</v>
      </c>
      <c r="G1576" t="s">
        <v>265</v>
      </c>
      <c r="H1576" s="168">
        <v>42156</v>
      </c>
      <c r="I1576" t="s">
        <v>108</v>
      </c>
      <c r="J1576" s="169">
        <v>2.3205479452054796</v>
      </c>
      <c r="K1576">
        <v>1</v>
      </c>
    </row>
    <row r="1577" spans="1:11" x14ac:dyDescent="0.25">
      <c r="A1577" t="s">
        <v>1984</v>
      </c>
      <c r="B1577">
        <v>48815</v>
      </c>
      <c r="C1577" t="s">
        <v>172</v>
      </c>
      <c r="D1577" s="167">
        <v>113316</v>
      </c>
      <c r="E1577" t="s">
        <v>185</v>
      </c>
      <c r="F1577" t="s">
        <v>169</v>
      </c>
      <c r="G1577" t="s">
        <v>382</v>
      </c>
      <c r="H1577" s="168">
        <v>35751</v>
      </c>
      <c r="I1577" t="s">
        <v>103</v>
      </c>
      <c r="J1577" s="169">
        <v>19.86849315068493</v>
      </c>
      <c r="K1577">
        <v>4</v>
      </c>
    </row>
    <row r="1578" spans="1:11" x14ac:dyDescent="0.25">
      <c r="A1578" t="s">
        <v>1985</v>
      </c>
      <c r="B1578">
        <v>87198</v>
      </c>
      <c r="C1578" t="s">
        <v>172</v>
      </c>
      <c r="D1578" s="167">
        <v>101176.43</v>
      </c>
      <c r="E1578" t="s">
        <v>185</v>
      </c>
      <c r="F1578" t="s">
        <v>169</v>
      </c>
      <c r="G1578" t="s">
        <v>495</v>
      </c>
      <c r="H1578" s="168">
        <v>34387</v>
      </c>
      <c r="I1578" t="s">
        <v>107</v>
      </c>
      <c r="J1578" s="169">
        <v>23.605479452054794</v>
      </c>
      <c r="K1578">
        <v>5</v>
      </c>
    </row>
    <row r="1579" spans="1:11" x14ac:dyDescent="0.25">
      <c r="A1579" t="s">
        <v>1986</v>
      </c>
      <c r="B1579">
        <v>48412</v>
      </c>
      <c r="C1579" t="s">
        <v>172</v>
      </c>
      <c r="D1579" s="167">
        <v>79728</v>
      </c>
      <c r="E1579" t="s">
        <v>168</v>
      </c>
      <c r="F1579" t="s">
        <v>169</v>
      </c>
      <c r="G1579" t="s">
        <v>265</v>
      </c>
      <c r="H1579" s="168">
        <v>37459</v>
      </c>
      <c r="I1579" t="s">
        <v>104</v>
      </c>
      <c r="J1579" s="169">
        <v>15.189041095890412</v>
      </c>
      <c r="K1579">
        <v>4</v>
      </c>
    </row>
    <row r="1580" spans="1:11" x14ac:dyDescent="0.25">
      <c r="A1580" t="s">
        <v>1987</v>
      </c>
      <c r="B1580">
        <v>46569</v>
      </c>
      <c r="C1580" t="s">
        <v>172</v>
      </c>
      <c r="D1580" s="167">
        <v>56145.65</v>
      </c>
      <c r="E1580" t="s">
        <v>199</v>
      </c>
      <c r="F1580" t="s">
        <v>169</v>
      </c>
      <c r="G1580" t="s">
        <v>1390</v>
      </c>
      <c r="H1580" s="168">
        <v>37858</v>
      </c>
      <c r="I1580" t="s">
        <v>106</v>
      </c>
      <c r="J1580" s="169">
        <v>14.095890410958905</v>
      </c>
      <c r="K1580">
        <v>3</v>
      </c>
    </row>
    <row r="1581" spans="1:11" x14ac:dyDescent="0.25">
      <c r="A1581" t="s">
        <v>1988</v>
      </c>
      <c r="B1581">
        <v>21802</v>
      </c>
      <c r="C1581" t="s">
        <v>167</v>
      </c>
      <c r="D1581" s="167">
        <v>116139.35</v>
      </c>
      <c r="E1581" t="s">
        <v>188</v>
      </c>
      <c r="F1581" t="s">
        <v>169</v>
      </c>
      <c r="G1581" t="s">
        <v>275</v>
      </c>
      <c r="H1581" s="168">
        <v>41624</v>
      </c>
      <c r="I1581" t="s">
        <v>103</v>
      </c>
      <c r="J1581" s="169">
        <v>3.7780821917808218</v>
      </c>
      <c r="K1581">
        <v>1</v>
      </c>
    </row>
    <row r="1582" spans="1:11" x14ac:dyDescent="0.25">
      <c r="A1582" t="s">
        <v>1989</v>
      </c>
      <c r="B1582">
        <v>34594</v>
      </c>
      <c r="C1582" t="s">
        <v>167</v>
      </c>
      <c r="D1582" s="167">
        <v>78128.59</v>
      </c>
      <c r="E1582" t="s">
        <v>188</v>
      </c>
      <c r="F1582" t="s">
        <v>169</v>
      </c>
      <c r="G1582" t="s">
        <v>284</v>
      </c>
      <c r="H1582" s="168">
        <v>42310</v>
      </c>
      <c r="I1582" t="s">
        <v>104</v>
      </c>
      <c r="J1582" s="169">
        <v>1.8986301369863015</v>
      </c>
      <c r="K1582">
        <v>1</v>
      </c>
    </row>
    <row r="1583" spans="1:11" x14ac:dyDescent="0.25">
      <c r="A1583" t="s">
        <v>1990</v>
      </c>
      <c r="B1583">
        <v>43273</v>
      </c>
      <c r="C1583" t="s">
        <v>172</v>
      </c>
      <c r="D1583" s="167">
        <v>65716</v>
      </c>
      <c r="E1583" t="s">
        <v>191</v>
      </c>
      <c r="F1583" t="s">
        <v>169</v>
      </c>
      <c r="G1583" t="s">
        <v>486</v>
      </c>
      <c r="H1583" s="168">
        <v>39329</v>
      </c>
      <c r="I1583" t="s">
        <v>107</v>
      </c>
      <c r="J1583" s="169">
        <v>10.065753424657535</v>
      </c>
      <c r="K1583">
        <v>3</v>
      </c>
    </row>
    <row r="1584" spans="1:11" x14ac:dyDescent="0.25">
      <c r="A1584" t="s">
        <v>1991</v>
      </c>
      <c r="B1584">
        <v>2552</v>
      </c>
      <c r="C1584" t="s">
        <v>172</v>
      </c>
      <c r="D1584" s="167">
        <v>107128.71</v>
      </c>
      <c r="E1584" t="s">
        <v>175</v>
      </c>
      <c r="F1584" t="s">
        <v>169</v>
      </c>
      <c r="G1584" t="s">
        <v>586</v>
      </c>
      <c r="H1584" s="168">
        <v>34960</v>
      </c>
      <c r="I1584" t="s">
        <v>108</v>
      </c>
      <c r="J1584" s="169">
        <v>22.035616438356165</v>
      </c>
      <c r="K1584">
        <v>5</v>
      </c>
    </row>
    <row r="1585" spans="1:11" x14ac:dyDescent="0.25">
      <c r="A1585" t="s">
        <v>1992</v>
      </c>
      <c r="B1585">
        <v>82884</v>
      </c>
      <c r="C1585" t="s">
        <v>172</v>
      </c>
      <c r="D1585" s="167">
        <v>138120.49</v>
      </c>
      <c r="E1585" t="s">
        <v>1909</v>
      </c>
      <c r="F1585" t="s">
        <v>169</v>
      </c>
      <c r="G1585" t="s">
        <v>231</v>
      </c>
      <c r="H1585" s="168">
        <v>40729</v>
      </c>
      <c r="I1585" t="s">
        <v>104</v>
      </c>
      <c r="J1585" s="169">
        <v>6.2301369863013702</v>
      </c>
      <c r="K1585">
        <v>2</v>
      </c>
    </row>
    <row r="1586" spans="1:11" x14ac:dyDescent="0.25">
      <c r="A1586" t="s">
        <v>1993</v>
      </c>
      <c r="B1586">
        <v>431</v>
      </c>
      <c r="C1586" t="s">
        <v>172</v>
      </c>
      <c r="D1586" s="167">
        <v>83658</v>
      </c>
      <c r="E1586" t="s">
        <v>175</v>
      </c>
      <c r="F1586" t="s">
        <v>169</v>
      </c>
      <c r="G1586" t="s">
        <v>183</v>
      </c>
      <c r="H1586" s="168">
        <v>37627</v>
      </c>
      <c r="I1586" t="s">
        <v>106</v>
      </c>
      <c r="J1586" s="169">
        <v>14.728767123287671</v>
      </c>
      <c r="K1586">
        <v>3</v>
      </c>
    </row>
    <row r="1587" spans="1:11" x14ac:dyDescent="0.25">
      <c r="A1587" t="s">
        <v>1994</v>
      </c>
      <c r="B1587">
        <v>21643</v>
      </c>
      <c r="C1587" t="s">
        <v>167</v>
      </c>
      <c r="D1587" s="167">
        <v>83904.14</v>
      </c>
      <c r="E1587" t="s">
        <v>616</v>
      </c>
      <c r="F1587" t="s">
        <v>169</v>
      </c>
      <c r="G1587" t="s">
        <v>189</v>
      </c>
      <c r="H1587" s="168">
        <v>41554</v>
      </c>
      <c r="I1587" t="s">
        <v>104</v>
      </c>
      <c r="J1587" s="169">
        <v>3.9698630136986299</v>
      </c>
      <c r="K1587">
        <v>1</v>
      </c>
    </row>
    <row r="1588" spans="1:11" x14ac:dyDescent="0.25">
      <c r="A1588" t="s">
        <v>1995</v>
      </c>
      <c r="B1588">
        <v>22771</v>
      </c>
      <c r="C1588" t="s">
        <v>172</v>
      </c>
      <c r="D1588" s="167">
        <v>135392</v>
      </c>
      <c r="E1588" t="s">
        <v>616</v>
      </c>
      <c r="F1588" t="s">
        <v>169</v>
      </c>
      <c r="G1588" t="s">
        <v>275</v>
      </c>
      <c r="H1588" s="168">
        <v>41652</v>
      </c>
      <c r="I1588" t="s">
        <v>103</v>
      </c>
      <c r="J1588" s="169">
        <v>3.7013698630136984</v>
      </c>
      <c r="K1588">
        <v>1</v>
      </c>
    </row>
    <row r="1589" spans="1:11" x14ac:dyDescent="0.25">
      <c r="A1589" t="s">
        <v>1996</v>
      </c>
      <c r="B1589">
        <v>39936</v>
      </c>
      <c r="C1589" t="s">
        <v>172</v>
      </c>
      <c r="D1589" s="167">
        <v>74095</v>
      </c>
      <c r="E1589" t="s">
        <v>191</v>
      </c>
      <c r="F1589" t="s">
        <v>169</v>
      </c>
      <c r="G1589" t="s">
        <v>192</v>
      </c>
      <c r="H1589" s="168">
        <v>38803</v>
      </c>
      <c r="I1589" t="s">
        <v>107</v>
      </c>
      <c r="J1589" s="169">
        <v>11.506849315068493</v>
      </c>
      <c r="K1589">
        <v>3</v>
      </c>
    </row>
    <row r="1590" spans="1:11" x14ac:dyDescent="0.25">
      <c r="A1590" t="s">
        <v>1997</v>
      </c>
      <c r="B1590">
        <v>68986</v>
      </c>
      <c r="C1590" t="s">
        <v>172</v>
      </c>
      <c r="D1590" s="167">
        <v>65752</v>
      </c>
      <c r="E1590" t="s">
        <v>175</v>
      </c>
      <c r="F1590" t="s">
        <v>169</v>
      </c>
      <c r="G1590" t="s">
        <v>183</v>
      </c>
      <c r="H1590" s="168">
        <v>40371</v>
      </c>
      <c r="I1590" t="s">
        <v>107</v>
      </c>
      <c r="J1590" s="169">
        <v>7.2109589041095887</v>
      </c>
      <c r="K1590">
        <v>2</v>
      </c>
    </row>
    <row r="1591" spans="1:11" x14ac:dyDescent="0.25">
      <c r="A1591" t="s">
        <v>1998</v>
      </c>
      <c r="B1591">
        <v>52188</v>
      </c>
      <c r="C1591" t="s">
        <v>172</v>
      </c>
      <c r="D1591" s="167">
        <v>42053.83</v>
      </c>
      <c r="E1591" t="s">
        <v>199</v>
      </c>
      <c r="F1591" t="s">
        <v>169</v>
      </c>
      <c r="G1591" t="s">
        <v>220</v>
      </c>
      <c r="H1591" s="168">
        <v>41694</v>
      </c>
      <c r="I1591" t="s">
        <v>107</v>
      </c>
      <c r="J1591" s="169">
        <v>3.5863013698630137</v>
      </c>
      <c r="K1591">
        <v>1</v>
      </c>
    </row>
    <row r="1592" spans="1:11" x14ac:dyDescent="0.25">
      <c r="A1592" t="s">
        <v>1999</v>
      </c>
      <c r="B1592">
        <v>33174</v>
      </c>
      <c r="C1592" t="s">
        <v>167</v>
      </c>
      <c r="D1592" s="167">
        <v>20419.48</v>
      </c>
      <c r="E1592" t="s">
        <v>196</v>
      </c>
      <c r="F1592" t="s">
        <v>202</v>
      </c>
      <c r="G1592" t="s">
        <v>222</v>
      </c>
      <c r="H1592" s="168">
        <v>38656</v>
      </c>
      <c r="I1592" t="s">
        <v>104</v>
      </c>
      <c r="J1592" s="169">
        <v>11.90958904109589</v>
      </c>
      <c r="K1592">
        <v>3</v>
      </c>
    </row>
    <row r="1593" spans="1:11" x14ac:dyDescent="0.25">
      <c r="A1593" t="s">
        <v>2000</v>
      </c>
      <c r="B1593">
        <v>84103</v>
      </c>
      <c r="C1593" t="s">
        <v>167</v>
      </c>
      <c r="D1593" s="167">
        <v>59072</v>
      </c>
      <c r="E1593" t="s">
        <v>175</v>
      </c>
      <c r="F1593" t="s">
        <v>169</v>
      </c>
      <c r="G1593" t="s">
        <v>211</v>
      </c>
      <c r="H1593" s="168">
        <v>42072</v>
      </c>
      <c r="I1593" t="s">
        <v>103</v>
      </c>
      <c r="J1593" s="169">
        <v>2.5506849315068494</v>
      </c>
      <c r="K1593">
        <v>1</v>
      </c>
    </row>
    <row r="1594" spans="1:11" x14ac:dyDescent="0.25">
      <c r="A1594" t="s">
        <v>2001</v>
      </c>
      <c r="B1594">
        <v>13320</v>
      </c>
      <c r="C1594" t="s">
        <v>167</v>
      </c>
      <c r="D1594" s="167">
        <v>65752</v>
      </c>
      <c r="E1594" t="s">
        <v>175</v>
      </c>
      <c r="F1594" t="s">
        <v>169</v>
      </c>
      <c r="G1594" t="s">
        <v>183</v>
      </c>
      <c r="H1594" s="168">
        <v>40371</v>
      </c>
      <c r="I1594" t="s">
        <v>107</v>
      </c>
      <c r="J1594" s="169">
        <v>7.2109589041095887</v>
      </c>
      <c r="K1594">
        <v>2</v>
      </c>
    </row>
    <row r="1595" spans="1:11" x14ac:dyDescent="0.25">
      <c r="A1595" t="s">
        <v>2002</v>
      </c>
      <c r="B1595">
        <v>66161</v>
      </c>
      <c r="C1595" t="s">
        <v>172</v>
      </c>
      <c r="D1595" s="167">
        <v>100878.6</v>
      </c>
      <c r="E1595" t="s">
        <v>196</v>
      </c>
      <c r="F1595" t="s">
        <v>169</v>
      </c>
      <c r="G1595" t="s">
        <v>275</v>
      </c>
      <c r="H1595" s="168">
        <v>38796</v>
      </c>
      <c r="I1595" t="s">
        <v>105</v>
      </c>
      <c r="J1595" s="169">
        <v>11.526027397260274</v>
      </c>
      <c r="K1595">
        <v>3</v>
      </c>
    </row>
    <row r="1596" spans="1:11" x14ac:dyDescent="0.25">
      <c r="A1596" t="s">
        <v>2003</v>
      </c>
      <c r="B1596">
        <v>87121</v>
      </c>
      <c r="C1596" t="s">
        <v>167</v>
      </c>
      <c r="D1596" s="167">
        <v>79459.87</v>
      </c>
      <c r="E1596" t="s">
        <v>188</v>
      </c>
      <c r="F1596" t="s">
        <v>169</v>
      </c>
      <c r="G1596" t="s">
        <v>677</v>
      </c>
      <c r="H1596" s="168">
        <v>33532</v>
      </c>
      <c r="I1596" t="s">
        <v>105</v>
      </c>
      <c r="J1596" s="169">
        <v>25.947945205479453</v>
      </c>
      <c r="K1596">
        <v>6</v>
      </c>
    </row>
    <row r="1597" spans="1:11" x14ac:dyDescent="0.25">
      <c r="A1597" t="s">
        <v>2004</v>
      </c>
      <c r="B1597">
        <v>43842</v>
      </c>
      <c r="C1597" t="s">
        <v>167</v>
      </c>
      <c r="D1597" s="167">
        <v>71176.06</v>
      </c>
      <c r="E1597" t="s">
        <v>188</v>
      </c>
      <c r="F1597" t="s">
        <v>169</v>
      </c>
      <c r="G1597" t="s">
        <v>261</v>
      </c>
      <c r="H1597" s="168">
        <v>35981</v>
      </c>
      <c r="I1597" t="s">
        <v>106</v>
      </c>
      <c r="J1597" s="169">
        <v>19.238356164383561</v>
      </c>
      <c r="K1597">
        <v>4</v>
      </c>
    </row>
    <row r="1598" spans="1:11" x14ac:dyDescent="0.25">
      <c r="A1598" t="s">
        <v>2005</v>
      </c>
      <c r="B1598">
        <v>31067</v>
      </c>
      <c r="C1598" t="s">
        <v>172</v>
      </c>
      <c r="D1598" s="167">
        <v>93356</v>
      </c>
      <c r="E1598" t="s">
        <v>168</v>
      </c>
      <c r="F1598" t="s">
        <v>169</v>
      </c>
      <c r="G1598" t="s">
        <v>173</v>
      </c>
      <c r="H1598" s="168">
        <v>37655</v>
      </c>
      <c r="I1598" t="s">
        <v>103</v>
      </c>
      <c r="J1598" s="169">
        <v>14.652054794520549</v>
      </c>
      <c r="K1598">
        <v>3</v>
      </c>
    </row>
    <row r="1599" spans="1:11" x14ac:dyDescent="0.25">
      <c r="A1599" t="s">
        <v>2006</v>
      </c>
      <c r="B1599">
        <v>22515</v>
      </c>
      <c r="C1599" t="s">
        <v>172</v>
      </c>
      <c r="D1599" s="167">
        <v>91751.37</v>
      </c>
      <c r="E1599" t="s">
        <v>188</v>
      </c>
      <c r="F1599" t="s">
        <v>169</v>
      </c>
      <c r="G1599" t="s">
        <v>375</v>
      </c>
      <c r="H1599" s="168">
        <v>32491</v>
      </c>
      <c r="I1599" t="s">
        <v>103</v>
      </c>
      <c r="J1599" s="169">
        <v>28.8</v>
      </c>
      <c r="K1599">
        <v>6</v>
      </c>
    </row>
    <row r="1600" spans="1:11" x14ac:dyDescent="0.25">
      <c r="A1600" t="s">
        <v>2007</v>
      </c>
      <c r="B1600">
        <v>45350</v>
      </c>
      <c r="C1600" t="s">
        <v>167</v>
      </c>
      <c r="D1600" s="167">
        <v>100849.36</v>
      </c>
      <c r="E1600" t="s">
        <v>216</v>
      </c>
      <c r="F1600" t="s">
        <v>169</v>
      </c>
      <c r="G1600" t="s">
        <v>369</v>
      </c>
      <c r="H1600" s="168">
        <v>30964</v>
      </c>
      <c r="I1600" t="s">
        <v>104</v>
      </c>
      <c r="J1600" s="169">
        <v>32.983561643835614</v>
      </c>
      <c r="K1600">
        <v>7</v>
      </c>
    </row>
    <row r="1601" spans="1:11" x14ac:dyDescent="0.25">
      <c r="A1601" t="s">
        <v>2008</v>
      </c>
      <c r="B1601">
        <v>17095</v>
      </c>
      <c r="C1601" t="s">
        <v>167</v>
      </c>
      <c r="D1601" s="167">
        <v>87523.22</v>
      </c>
      <c r="E1601" t="s">
        <v>216</v>
      </c>
      <c r="F1601" t="s">
        <v>169</v>
      </c>
      <c r="G1601" t="s">
        <v>1058</v>
      </c>
      <c r="H1601" s="168">
        <v>29668</v>
      </c>
      <c r="I1601" t="s">
        <v>106</v>
      </c>
      <c r="J1601" s="169">
        <v>36.534246575342465</v>
      </c>
      <c r="K1601">
        <v>8</v>
      </c>
    </row>
    <row r="1602" spans="1:11" x14ac:dyDescent="0.25">
      <c r="A1602" t="s">
        <v>2009</v>
      </c>
      <c r="B1602">
        <v>44523</v>
      </c>
      <c r="C1602" t="s">
        <v>172</v>
      </c>
      <c r="D1602" s="167">
        <v>50910</v>
      </c>
      <c r="E1602" t="s">
        <v>191</v>
      </c>
      <c r="F1602" t="s">
        <v>169</v>
      </c>
      <c r="G1602" t="s">
        <v>354</v>
      </c>
      <c r="H1602" s="168">
        <v>41708</v>
      </c>
      <c r="I1602" t="s">
        <v>106</v>
      </c>
      <c r="J1602" s="169">
        <v>3.547945205479452</v>
      </c>
      <c r="K1602">
        <v>1</v>
      </c>
    </row>
    <row r="1603" spans="1:11" x14ac:dyDescent="0.25">
      <c r="A1603" t="s">
        <v>2010</v>
      </c>
      <c r="B1603">
        <v>2177</v>
      </c>
      <c r="C1603" t="s">
        <v>172</v>
      </c>
      <c r="D1603" s="167">
        <v>84201</v>
      </c>
      <c r="E1603" t="s">
        <v>175</v>
      </c>
      <c r="F1603" t="s">
        <v>169</v>
      </c>
      <c r="G1603" t="s">
        <v>586</v>
      </c>
      <c r="H1603" s="168">
        <v>38734</v>
      </c>
      <c r="I1603" t="s">
        <v>103</v>
      </c>
      <c r="J1603" s="169">
        <v>11.695890410958905</v>
      </c>
      <c r="K1603">
        <v>3</v>
      </c>
    </row>
    <row r="1604" spans="1:11" x14ac:dyDescent="0.25">
      <c r="A1604" t="s">
        <v>2011</v>
      </c>
      <c r="B1604">
        <v>70998</v>
      </c>
      <c r="C1604" t="s">
        <v>167</v>
      </c>
      <c r="D1604" s="167">
        <v>64871.95</v>
      </c>
      <c r="E1604" t="s">
        <v>175</v>
      </c>
      <c r="F1604" t="s">
        <v>169</v>
      </c>
      <c r="G1604" t="s">
        <v>311</v>
      </c>
      <c r="H1604" s="168">
        <v>40729</v>
      </c>
      <c r="I1604" t="s">
        <v>104</v>
      </c>
      <c r="J1604" s="169">
        <v>6.2301369863013702</v>
      </c>
      <c r="K1604">
        <v>2</v>
      </c>
    </row>
    <row r="1605" spans="1:11" x14ac:dyDescent="0.25">
      <c r="A1605" t="s">
        <v>2012</v>
      </c>
      <c r="B1605">
        <v>99332</v>
      </c>
      <c r="C1605" t="s">
        <v>172</v>
      </c>
      <c r="D1605" s="167">
        <v>66065.23</v>
      </c>
      <c r="E1605" t="s">
        <v>199</v>
      </c>
      <c r="F1605" t="s">
        <v>169</v>
      </c>
      <c r="G1605" t="s">
        <v>200</v>
      </c>
      <c r="H1605" s="168">
        <v>33042</v>
      </c>
      <c r="I1605" t="s">
        <v>106</v>
      </c>
      <c r="J1605" s="169">
        <v>27.290410958904111</v>
      </c>
      <c r="K1605">
        <v>6</v>
      </c>
    </row>
    <row r="1606" spans="1:11" x14ac:dyDescent="0.25">
      <c r="A1606" t="s">
        <v>2013</v>
      </c>
      <c r="B1606">
        <v>45920</v>
      </c>
      <c r="C1606" t="s">
        <v>167</v>
      </c>
      <c r="D1606" s="167">
        <v>41953.24</v>
      </c>
      <c r="E1606" t="s">
        <v>188</v>
      </c>
      <c r="F1606" t="s">
        <v>202</v>
      </c>
      <c r="G1606" t="s">
        <v>313</v>
      </c>
      <c r="H1606" s="168">
        <v>35015</v>
      </c>
      <c r="I1606" t="s">
        <v>108</v>
      </c>
      <c r="J1606" s="169">
        <v>21.884931506849316</v>
      </c>
      <c r="K1606">
        <v>5</v>
      </c>
    </row>
    <row r="1607" spans="1:11" x14ac:dyDescent="0.25">
      <c r="A1607" t="s">
        <v>2014</v>
      </c>
      <c r="B1607">
        <v>79346</v>
      </c>
      <c r="C1607" t="s">
        <v>172</v>
      </c>
      <c r="D1607" s="167">
        <v>92756.7</v>
      </c>
      <c r="E1607" t="s">
        <v>175</v>
      </c>
      <c r="F1607" t="s">
        <v>169</v>
      </c>
      <c r="G1607" t="s">
        <v>183</v>
      </c>
      <c r="H1607" s="168">
        <v>34736</v>
      </c>
      <c r="I1607" t="s">
        <v>108</v>
      </c>
      <c r="J1607" s="169">
        <v>22.649315068493152</v>
      </c>
      <c r="K1607">
        <v>5</v>
      </c>
    </row>
    <row r="1608" spans="1:11" x14ac:dyDescent="0.25">
      <c r="A1608" t="s">
        <v>2015</v>
      </c>
      <c r="B1608">
        <v>44470</v>
      </c>
      <c r="C1608" t="s">
        <v>172</v>
      </c>
      <c r="D1608" s="167">
        <v>120768</v>
      </c>
      <c r="E1608" t="s">
        <v>213</v>
      </c>
      <c r="F1608" t="s">
        <v>169</v>
      </c>
      <c r="G1608" t="s">
        <v>214</v>
      </c>
      <c r="H1608" s="168">
        <v>30116</v>
      </c>
      <c r="I1608" t="s">
        <v>107</v>
      </c>
      <c r="J1608" s="169">
        <v>35.30684931506849</v>
      </c>
      <c r="K1608">
        <v>8</v>
      </c>
    </row>
    <row r="1609" spans="1:11" x14ac:dyDescent="0.25">
      <c r="A1609" t="s">
        <v>2016</v>
      </c>
      <c r="B1609">
        <v>8133</v>
      </c>
      <c r="C1609" t="s">
        <v>167</v>
      </c>
      <c r="D1609" s="167">
        <v>93396</v>
      </c>
      <c r="E1609" t="s">
        <v>188</v>
      </c>
      <c r="F1609" t="s">
        <v>169</v>
      </c>
      <c r="G1609" t="s">
        <v>428</v>
      </c>
      <c r="H1609" s="168">
        <v>32153</v>
      </c>
      <c r="I1609" t="s">
        <v>106</v>
      </c>
      <c r="J1609" s="169">
        <v>29.726027397260275</v>
      </c>
      <c r="K1609">
        <v>6</v>
      </c>
    </row>
    <row r="1610" spans="1:11" x14ac:dyDescent="0.25">
      <c r="A1610" t="s">
        <v>2017</v>
      </c>
      <c r="B1610">
        <v>82939</v>
      </c>
      <c r="C1610" t="s">
        <v>172</v>
      </c>
      <c r="D1610" s="167">
        <v>119713</v>
      </c>
      <c r="E1610" t="s">
        <v>175</v>
      </c>
      <c r="F1610" t="s">
        <v>169</v>
      </c>
      <c r="G1610" t="s">
        <v>291</v>
      </c>
      <c r="H1610" s="168">
        <v>37480</v>
      </c>
      <c r="I1610" t="s">
        <v>106</v>
      </c>
      <c r="J1610" s="169">
        <v>15.131506849315068</v>
      </c>
      <c r="K1610">
        <v>4</v>
      </c>
    </row>
    <row r="1611" spans="1:11" x14ac:dyDescent="0.25">
      <c r="A1611" t="s">
        <v>2018</v>
      </c>
      <c r="B1611">
        <v>828</v>
      </c>
      <c r="C1611" t="s">
        <v>167</v>
      </c>
      <c r="D1611" s="167">
        <v>100849.36</v>
      </c>
      <c r="E1611" t="s">
        <v>188</v>
      </c>
      <c r="F1611" t="s">
        <v>169</v>
      </c>
      <c r="G1611" t="s">
        <v>284</v>
      </c>
      <c r="H1611" s="168">
        <v>34085</v>
      </c>
      <c r="I1611" t="s">
        <v>108</v>
      </c>
      <c r="J1611" s="169">
        <v>24.432876712328767</v>
      </c>
      <c r="K1611">
        <v>5</v>
      </c>
    </row>
    <row r="1612" spans="1:11" x14ac:dyDescent="0.25">
      <c r="A1612" t="s">
        <v>2019</v>
      </c>
      <c r="B1612">
        <v>96018</v>
      </c>
      <c r="C1612" t="s">
        <v>172</v>
      </c>
      <c r="D1612" s="167">
        <v>94600</v>
      </c>
      <c r="E1612" t="s">
        <v>308</v>
      </c>
      <c r="F1612" t="s">
        <v>169</v>
      </c>
      <c r="G1612" t="s">
        <v>240</v>
      </c>
      <c r="H1612" s="168">
        <v>42604</v>
      </c>
      <c r="I1612" t="s">
        <v>103</v>
      </c>
      <c r="J1612" s="169">
        <v>1.0931506849315069</v>
      </c>
      <c r="K1612">
        <v>1</v>
      </c>
    </row>
    <row r="1613" spans="1:11" x14ac:dyDescent="0.25">
      <c r="A1613" t="s">
        <v>2020</v>
      </c>
      <c r="B1613">
        <v>42303</v>
      </c>
      <c r="C1613" t="s">
        <v>172</v>
      </c>
      <c r="D1613" s="167">
        <v>83313.58</v>
      </c>
      <c r="E1613" t="s">
        <v>268</v>
      </c>
      <c r="F1613" t="s">
        <v>169</v>
      </c>
      <c r="G1613" t="s">
        <v>418</v>
      </c>
      <c r="H1613" s="168">
        <v>41582</v>
      </c>
      <c r="I1613" t="s">
        <v>103</v>
      </c>
      <c r="J1613" s="169">
        <v>3.893150684931507</v>
      </c>
      <c r="K1613">
        <v>1</v>
      </c>
    </row>
    <row r="1614" spans="1:11" x14ac:dyDescent="0.25">
      <c r="A1614" t="s">
        <v>2021</v>
      </c>
      <c r="B1614">
        <v>26141</v>
      </c>
      <c r="C1614" t="s">
        <v>172</v>
      </c>
      <c r="D1614" s="167">
        <v>95425.38</v>
      </c>
      <c r="E1614" t="s">
        <v>268</v>
      </c>
      <c r="F1614" t="s">
        <v>169</v>
      </c>
      <c r="G1614" t="s">
        <v>297</v>
      </c>
      <c r="H1614" s="168">
        <v>39062</v>
      </c>
      <c r="I1614" t="s">
        <v>104</v>
      </c>
      <c r="J1614" s="169">
        <v>10.797260273972602</v>
      </c>
      <c r="K1614">
        <v>3</v>
      </c>
    </row>
    <row r="1615" spans="1:11" x14ac:dyDescent="0.25">
      <c r="A1615" t="s">
        <v>2022</v>
      </c>
      <c r="B1615">
        <v>88507</v>
      </c>
      <c r="C1615" t="s">
        <v>172</v>
      </c>
      <c r="D1615" s="167">
        <v>42634.57</v>
      </c>
      <c r="E1615" t="s">
        <v>253</v>
      </c>
      <c r="F1615" t="s">
        <v>169</v>
      </c>
      <c r="G1615" t="s">
        <v>207</v>
      </c>
      <c r="H1615" s="168">
        <v>38082</v>
      </c>
      <c r="I1615" t="s">
        <v>105</v>
      </c>
      <c r="J1615" s="169">
        <v>13.482191780821918</v>
      </c>
      <c r="K1615">
        <v>3</v>
      </c>
    </row>
    <row r="1616" spans="1:11" x14ac:dyDescent="0.25">
      <c r="A1616" t="s">
        <v>2023</v>
      </c>
      <c r="B1616">
        <v>84839</v>
      </c>
      <c r="C1616" t="s">
        <v>172</v>
      </c>
      <c r="D1616" s="167">
        <v>58773</v>
      </c>
      <c r="E1616" t="s">
        <v>191</v>
      </c>
      <c r="F1616" t="s">
        <v>169</v>
      </c>
      <c r="G1616" t="s">
        <v>354</v>
      </c>
      <c r="H1616" s="168">
        <v>41484</v>
      </c>
      <c r="I1616" t="s">
        <v>103</v>
      </c>
      <c r="J1616" s="169">
        <v>4.161643835616438</v>
      </c>
      <c r="K1616">
        <v>1</v>
      </c>
    </row>
    <row r="1617" spans="1:11" x14ac:dyDescent="0.25">
      <c r="A1617" t="s">
        <v>2024</v>
      </c>
      <c r="B1617">
        <v>89573</v>
      </c>
      <c r="C1617" t="s">
        <v>172</v>
      </c>
      <c r="D1617" s="167">
        <v>95187.98</v>
      </c>
      <c r="E1617" t="s">
        <v>185</v>
      </c>
      <c r="F1617" t="s">
        <v>169</v>
      </c>
      <c r="G1617" t="s">
        <v>416</v>
      </c>
      <c r="H1617" s="168">
        <v>31130</v>
      </c>
      <c r="I1617" t="s">
        <v>105</v>
      </c>
      <c r="J1617" s="169">
        <v>32.528767123287672</v>
      </c>
      <c r="K1617">
        <v>7</v>
      </c>
    </row>
    <row r="1618" spans="1:11" x14ac:dyDescent="0.25">
      <c r="A1618" t="s">
        <v>2025</v>
      </c>
      <c r="B1618">
        <v>90456</v>
      </c>
      <c r="C1618" t="s">
        <v>167</v>
      </c>
      <c r="D1618" s="167">
        <v>97912</v>
      </c>
      <c r="E1618" t="s">
        <v>188</v>
      </c>
      <c r="F1618" t="s">
        <v>169</v>
      </c>
      <c r="G1618" t="s">
        <v>284</v>
      </c>
      <c r="H1618" s="168">
        <v>36871</v>
      </c>
      <c r="I1618" t="s">
        <v>103</v>
      </c>
      <c r="J1618" s="169">
        <v>16.8</v>
      </c>
      <c r="K1618">
        <v>4</v>
      </c>
    </row>
    <row r="1619" spans="1:11" x14ac:dyDescent="0.25">
      <c r="A1619" t="s">
        <v>2026</v>
      </c>
      <c r="B1619">
        <v>74361</v>
      </c>
      <c r="C1619" t="s">
        <v>172</v>
      </c>
      <c r="D1619" s="167">
        <v>46626.87</v>
      </c>
      <c r="E1619" t="s">
        <v>199</v>
      </c>
      <c r="F1619" t="s">
        <v>169</v>
      </c>
      <c r="G1619" t="s">
        <v>205</v>
      </c>
      <c r="H1619" s="168">
        <v>39510</v>
      </c>
      <c r="I1619" t="s">
        <v>104</v>
      </c>
      <c r="J1619" s="169">
        <v>9.5698630136986296</v>
      </c>
      <c r="K1619">
        <v>2</v>
      </c>
    </row>
    <row r="1620" spans="1:11" x14ac:dyDescent="0.25">
      <c r="A1620" t="s">
        <v>2027</v>
      </c>
      <c r="B1620">
        <v>78753</v>
      </c>
      <c r="C1620" t="s">
        <v>167</v>
      </c>
      <c r="D1620" s="167">
        <v>91065.13</v>
      </c>
      <c r="E1620" t="s">
        <v>188</v>
      </c>
      <c r="F1620" t="s">
        <v>169</v>
      </c>
      <c r="G1620" t="s">
        <v>284</v>
      </c>
      <c r="H1620" s="168">
        <v>37117</v>
      </c>
      <c r="I1620" t="s">
        <v>107</v>
      </c>
      <c r="J1620" s="169">
        <v>16.126027397260273</v>
      </c>
      <c r="K1620">
        <v>4</v>
      </c>
    </row>
    <row r="1621" spans="1:11" x14ac:dyDescent="0.25">
      <c r="A1621" t="s">
        <v>2028</v>
      </c>
      <c r="B1621">
        <v>77738</v>
      </c>
      <c r="C1621" t="s">
        <v>167</v>
      </c>
      <c r="D1621" s="167">
        <v>37838.410000000003</v>
      </c>
      <c r="E1621" t="s">
        <v>188</v>
      </c>
      <c r="F1621" t="s">
        <v>202</v>
      </c>
      <c r="G1621" t="s">
        <v>313</v>
      </c>
      <c r="H1621" s="168">
        <v>41127</v>
      </c>
      <c r="I1621" t="s">
        <v>103</v>
      </c>
      <c r="J1621" s="169">
        <v>5.13972602739726</v>
      </c>
      <c r="K1621">
        <v>2</v>
      </c>
    </row>
    <row r="1622" spans="1:11" x14ac:dyDescent="0.25">
      <c r="A1622" t="s">
        <v>2029</v>
      </c>
      <c r="B1622">
        <v>85268</v>
      </c>
      <c r="C1622" t="s">
        <v>172</v>
      </c>
      <c r="D1622" s="167">
        <v>54379.75</v>
      </c>
      <c r="E1622" t="s">
        <v>253</v>
      </c>
      <c r="F1622" t="s">
        <v>169</v>
      </c>
      <c r="G1622" t="s">
        <v>2030</v>
      </c>
      <c r="H1622" s="168">
        <v>35947</v>
      </c>
      <c r="I1622" t="s">
        <v>104</v>
      </c>
      <c r="J1622" s="169">
        <v>19.331506849315069</v>
      </c>
      <c r="K1622">
        <v>4</v>
      </c>
    </row>
    <row r="1623" spans="1:11" x14ac:dyDescent="0.25">
      <c r="A1623" t="s">
        <v>2031</v>
      </c>
      <c r="B1623">
        <v>20708</v>
      </c>
      <c r="C1623" t="s">
        <v>172</v>
      </c>
      <c r="D1623" s="167">
        <v>131348.75</v>
      </c>
      <c r="E1623" t="s">
        <v>185</v>
      </c>
      <c r="F1623" t="s">
        <v>169</v>
      </c>
      <c r="G1623" t="s">
        <v>774</v>
      </c>
      <c r="H1623" s="168">
        <v>32930</v>
      </c>
      <c r="I1623" t="s">
        <v>106</v>
      </c>
      <c r="J1623" s="169">
        <v>27.597260273972601</v>
      </c>
      <c r="K1623">
        <v>6</v>
      </c>
    </row>
    <row r="1624" spans="1:11" x14ac:dyDescent="0.25">
      <c r="A1624" t="s">
        <v>2032</v>
      </c>
      <c r="B1624">
        <v>94468</v>
      </c>
      <c r="C1624" t="s">
        <v>167</v>
      </c>
      <c r="D1624" s="167">
        <v>131348.75</v>
      </c>
      <c r="E1624" t="s">
        <v>185</v>
      </c>
      <c r="F1624" t="s">
        <v>169</v>
      </c>
      <c r="G1624" t="s">
        <v>774</v>
      </c>
      <c r="H1624" s="168">
        <v>32930</v>
      </c>
      <c r="I1624" t="s">
        <v>104</v>
      </c>
      <c r="J1624" s="169">
        <v>27.597260273972601</v>
      </c>
      <c r="K1624">
        <v>6</v>
      </c>
    </row>
    <row r="1625" spans="1:11" x14ac:dyDescent="0.25">
      <c r="A1625" t="s">
        <v>2033</v>
      </c>
      <c r="B1625">
        <v>54379</v>
      </c>
      <c r="C1625" t="s">
        <v>167</v>
      </c>
      <c r="D1625" s="167">
        <v>72247.77</v>
      </c>
      <c r="E1625" t="s">
        <v>168</v>
      </c>
      <c r="F1625" t="s">
        <v>169</v>
      </c>
      <c r="G1625" t="s">
        <v>189</v>
      </c>
      <c r="H1625" s="168">
        <v>36163</v>
      </c>
      <c r="I1625" t="s">
        <v>104</v>
      </c>
      <c r="J1625" s="169">
        <v>18.739726027397261</v>
      </c>
      <c r="K1625">
        <v>4</v>
      </c>
    </row>
    <row r="1626" spans="1:11" x14ac:dyDescent="0.25">
      <c r="A1626" t="s">
        <v>2034</v>
      </c>
      <c r="B1626">
        <v>50279</v>
      </c>
      <c r="C1626" t="s">
        <v>167</v>
      </c>
      <c r="D1626" s="167">
        <v>91738.02</v>
      </c>
      <c r="E1626" t="s">
        <v>199</v>
      </c>
      <c r="F1626" t="s">
        <v>169</v>
      </c>
      <c r="G1626" t="s">
        <v>428</v>
      </c>
      <c r="H1626" s="168">
        <v>36815</v>
      </c>
      <c r="I1626" t="s">
        <v>104</v>
      </c>
      <c r="J1626" s="169">
        <v>16.953424657534246</v>
      </c>
      <c r="K1626">
        <v>4</v>
      </c>
    </row>
    <row r="1627" spans="1:11" x14ac:dyDescent="0.25">
      <c r="A1627" t="s">
        <v>2035</v>
      </c>
      <c r="B1627">
        <v>55359</v>
      </c>
      <c r="C1627" t="s">
        <v>172</v>
      </c>
      <c r="D1627" s="167">
        <v>43525.72</v>
      </c>
      <c r="E1627" t="s">
        <v>199</v>
      </c>
      <c r="F1627" t="s">
        <v>169</v>
      </c>
      <c r="G1627" t="s">
        <v>220</v>
      </c>
      <c r="H1627" s="168">
        <v>41330</v>
      </c>
      <c r="I1627" t="s">
        <v>107</v>
      </c>
      <c r="J1627" s="169">
        <v>4.5835616438356164</v>
      </c>
      <c r="K1627">
        <v>1</v>
      </c>
    </row>
    <row r="1628" spans="1:11" x14ac:dyDescent="0.25">
      <c r="A1628" t="s">
        <v>2036</v>
      </c>
      <c r="B1628">
        <v>32753</v>
      </c>
      <c r="C1628" t="s">
        <v>167</v>
      </c>
      <c r="D1628" s="167">
        <v>41829</v>
      </c>
      <c r="E1628" t="s">
        <v>175</v>
      </c>
      <c r="F1628" t="s">
        <v>202</v>
      </c>
      <c r="G1628" t="s">
        <v>183</v>
      </c>
      <c r="H1628" s="168">
        <v>37270</v>
      </c>
      <c r="I1628" t="s">
        <v>103</v>
      </c>
      <c r="J1628" s="169">
        <v>15.706849315068494</v>
      </c>
      <c r="K1628">
        <v>4</v>
      </c>
    </row>
    <row r="1629" spans="1:11" x14ac:dyDescent="0.25">
      <c r="A1629" t="s">
        <v>2037</v>
      </c>
      <c r="B1629">
        <v>41152</v>
      </c>
      <c r="C1629" t="s">
        <v>167</v>
      </c>
      <c r="D1629" s="167">
        <v>87480</v>
      </c>
      <c r="E1629" t="s">
        <v>191</v>
      </c>
      <c r="F1629" t="s">
        <v>169</v>
      </c>
      <c r="G1629" t="s">
        <v>192</v>
      </c>
      <c r="H1629" s="168">
        <v>37298</v>
      </c>
      <c r="I1629" t="s">
        <v>105</v>
      </c>
      <c r="J1629" s="169">
        <v>15.63013698630137</v>
      </c>
      <c r="K1629">
        <v>4</v>
      </c>
    </row>
    <row r="1630" spans="1:11" x14ac:dyDescent="0.25">
      <c r="A1630" t="s">
        <v>2038</v>
      </c>
      <c r="B1630">
        <v>65394</v>
      </c>
      <c r="C1630" t="s">
        <v>167</v>
      </c>
      <c r="D1630" s="167">
        <v>42118.95</v>
      </c>
      <c r="E1630" t="s">
        <v>188</v>
      </c>
      <c r="F1630" t="s">
        <v>169</v>
      </c>
      <c r="G1630" t="s">
        <v>1396</v>
      </c>
      <c r="H1630" s="168">
        <v>41582</v>
      </c>
      <c r="I1630" t="s">
        <v>103</v>
      </c>
      <c r="J1630" s="169">
        <v>3.893150684931507</v>
      </c>
      <c r="K1630">
        <v>1</v>
      </c>
    </row>
    <row r="1631" spans="1:11" x14ac:dyDescent="0.25">
      <c r="A1631" t="s">
        <v>2039</v>
      </c>
      <c r="B1631">
        <v>83618</v>
      </c>
      <c r="C1631" t="s">
        <v>172</v>
      </c>
      <c r="D1631" s="167">
        <v>88168</v>
      </c>
      <c r="E1631" t="s">
        <v>185</v>
      </c>
      <c r="F1631" t="s">
        <v>169</v>
      </c>
      <c r="G1631" t="s">
        <v>495</v>
      </c>
      <c r="H1631" s="168">
        <v>38145</v>
      </c>
      <c r="I1631" t="s">
        <v>106</v>
      </c>
      <c r="J1631" s="169">
        <v>13.30958904109589</v>
      </c>
      <c r="K1631">
        <v>3</v>
      </c>
    </row>
    <row r="1632" spans="1:11" x14ac:dyDescent="0.25">
      <c r="A1632" t="s">
        <v>2040</v>
      </c>
      <c r="B1632">
        <v>27165</v>
      </c>
      <c r="C1632" t="s">
        <v>167</v>
      </c>
      <c r="D1632" s="167">
        <v>85854</v>
      </c>
      <c r="E1632" t="s">
        <v>185</v>
      </c>
      <c r="F1632" t="s">
        <v>169</v>
      </c>
      <c r="G1632" t="s">
        <v>416</v>
      </c>
      <c r="H1632" s="168">
        <v>37502</v>
      </c>
      <c r="I1632" t="s">
        <v>104</v>
      </c>
      <c r="J1632" s="169">
        <v>15.07123287671233</v>
      </c>
      <c r="K1632">
        <v>4</v>
      </c>
    </row>
    <row r="1633" spans="1:11" x14ac:dyDescent="0.25">
      <c r="A1633" t="s">
        <v>2041</v>
      </c>
      <c r="B1633">
        <v>16638</v>
      </c>
      <c r="C1633" t="s">
        <v>167</v>
      </c>
      <c r="D1633" s="167">
        <v>136039.63</v>
      </c>
      <c r="E1633" t="s">
        <v>325</v>
      </c>
      <c r="F1633" t="s">
        <v>169</v>
      </c>
      <c r="G1633" t="s">
        <v>533</v>
      </c>
      <c r="H1633" s="168">
        <v>35436</v>
      </c>
      <c r="I1633" t="s">
        <v>103</v>
      </c>
      <c r="J1633" s="169">
        <v>20.731506849315068</v>
      </c>
      <c r="K1633">
        <v>5</v>
      </c>
    </row>
    <row r="1634" spans="1:11" x14ac:dyDescent="0.25">
      <c r="A1634" t="s">
        <v>2042</v>
      </c>
      <c r="B1634">
        <v>24178</v>
      </c>
      <c r="C1634" t="s">
        <v>172</v>
      </c>
      <c r="D1634" s="167">
        <v>102664</v>
      </c>
      <c r="E1634" t="s">
        <v>253</v>
      </c>
      <c r="F1634" t="s">
        <v>169</v>
      </c>
      <c r="G1634" t="s">
        <v>1406</v>
      </c>
      <c r="H1634" s="168">
        <v>36318</v>
      </c>
      <c r="I1634" t="s">
        <v>103</v>
      </c>
      <c r="J1634" s="169">
        <v>18.315068493150687</v>
      </c>
      <c r="K1634">
        <v>4</v>
      </c>
    </row>
    <row r="1635" spans="1:11" x14ac:dyDescent="0.25">
      <c r="A1635" t="s">
        <v>2043</v>
      </c>
      <c r="B1635">
        <v>82154</v>
      </c>
      <c r="C1635" t="s">
        <v>172</v>
      </c>
      <c r="D1635" s="167">
        <v>87523.22</v>
      </c>
      <c r="E1635" t="s">
        <v>196</v>
      </c>
      <c r="F1635" t="s">
        <v>169</v>
      </c>
      <c r="G1635" t="s">
        <v>1795</v>
      </c>
      <c r="H1635" s="168">
        <v>32161</v>
      </c>
      <c r="I1635" t="s">
        <v>103</v>
      </c>
      <c r="J1635" s="169">
        <v>29.704109589041096</v>
      </c>
      <c r="K1635">
        <v>6</v>
      </c>
    </row>
    <row r="1636" spans="1:11" x14ac:dyDescent="0.25">
      <c r="A1636" t="s">
        <v>2044</v>
      </c>
      <c r="B1636">
        <v>71833</v>
      </c>
      <c r="C1636" t="s">
        <v>172</v>
      </c>
      <c r="D1636" s="167">
        <v>96763.35</v>
      </c>
      <c r="E1636" t="s">
        <v>168</v>
      </c>
      <c r="F1636" t="s">
        <v>169</v>
      </c>
      <c r="G1636" t="s">
        <v>384</v>
      </c>
      <c r="H1636" s="168">
        <v>35296</v>
      </c>
      <c r="I1636" t="s">
        <v>103</v>
      </c>
      <c r="J1636" s="169">
        <v>21.115068493150684</v>
      </c>
      <c r="K1636">
        <v>5</v>
      </c>
    </row>
    <row r="1637" spans="1:11" x14ac:dyDescent="0.25">
      <c r="A1637" t="s">
        <v>2045</v>
      </c>
      <c r="B1637">
        <v>67628</v>
      </c>
      <c r="C1637" t="s">
        <v>172</v>
      </c>
      <c r="D1637" s="167">
        <v>81066</v>
      </c>
      <c r="E1637" t="s">
        <v>168</v>
      </c>
      <c r="F1637" t="s">
        <v>169</v>
      </c>
      <c r="G1637" t="s">
        <v>2046</v>
      </c>
      <c r="H1637" s="168">
        <v>36360</v>
      </c>
      <c r="I1637" t="s">
        <v>105</v>
      </c>
      <c r="J1637" s="169">
        <v>18.2</v>
      </c>
      <c r="K1637">
        <v>4</v>
      </c>
    </row>
    <row r="1638" spans="1:11" x14ac:dyDescent="0.25">
      <c r="A1638" t="s">
        <v>2047</v>
      </c>
      <c r="B1638">
        <v>18102</v>
      </c>
      <c r="C1638" t="s">
        <v>167</v>
      </c>
      <c r="D1638" s="167">
        <v>54000</v>
      </c>
      <c r="E1638" t="s">
        <v>168</v>
      </c>
      <c r="F1638" t="s">
        <v>169</v>
      </c>
      <c r="G1638" t="s">
        <v>170</v>
      </c>
      <c r="H1638" s="168">
        <v>42688</v>
      </c>
      <c r="I1638" t="s">
        <v>103</v>
      </c>
      <c r="J1638" s="169">
        <v>0.86301369863013699</v>
      </c>
      <c r="K1638">
        <v>1</v>
      </c>
    </row>
    <row r="1639" spans="1:11" x14ac:dyDescent="0.25">
      <c r="A1639" t="s">
        <v>2048</v>
      </c>
      <c r="B1639">
        <v>13445</v>
      </c>
      <c r="C1639" t="s">
        <v>167</v>
      </c>
      <c r="D1639" s="167">
        <v>93643.25</v>
      </c>
      <c r="E1639" t="s">
        <v>199</v>
      </c>
      <c r="F1639" t="s">
        <v>169</v>
      </c>
      <c r="G1639" t="s">
        <v>261</v>
      </c>
      <c r="H1639" s="168">
        <v>33609</v>
      </c>
      <c r="I1639" t="s">
        <v>105</v>
      </c>
      <c r="J1639" s="169">
        <v>25.736986301369864</v>
      </c>
      <c r="K1639">
        <v>6</v>
      </c>
    </row>
    <row r="1640" spans="1:11" x14ac:dyDescent="0.25">
      <c r="A1640" t="s">
        <v>2049</v>
      </c>
      <c r="B1640">
        <v>47565</v>
      </c>
      <c r="C1640" t="s">
        <v>172</v>
      </c>
      <c r="D1640" s="167">
        <v>63493</v>
      </c>
      <c r="E1640" t="s">
        <v>191</v>
      </c>
      <c r="F1640" t="s">
        <v>169</v>
      </c>
      <c r="G1640" t="s">
        <v>486</v>
      </c>
      <c r="H1640" s="168">
        <v>39524</v>
      </c>
      <c r="I1640" t="s">
        <v>105</v>
      </c>
      <c r="J1640" s="169">
        <v>9.5315068493150683</v>
      </c>
      <c r="K1640">
        <v>2</v>
      </c>
    </row>
    <row r="1641" spans="1:11" x14ac:dyDescent="0.25">
      <c r="A1641" t="s">
        <v>2050</v>
      </c>
      <c r="B1641">
        <v>42554</v>
      </c>
      <c r="C1641" t="s">
        <v>172</v>
      </c>
      <c r="D1641" s="167">
        <v>52563.37</v>
      </c>
      <c r="E1641" t="s">
        <v>188</v>
      </c>
      <c r="F1641" t="s">
        <v>169</v>
      </c>
      <c r="G1641" t="s">
        <v>282</v>
      </c>
      <c r="H1641" s="168">
        <v>38701</v>
      </c>
      <c r="I1641" t="s">
        <v>106</v>
      </c>
      <c r="J1641" s="169">
        <v>11.786301369863013</v>
      </c>
      <c r="K1641">
        <v>3</v>
      </c>
    </row>
    <row r="1642" spans="1:11" x14ac:dyDescent="0.25">
      <c r="A1642" t="s">
        <v>2051</v>
      </c>
      <c r="B1642">
        <v>68977</v>
      </c>
      <c r="C1642" t="s">
        <v>167</v>
      </c>
      <c r="D1642" s="167">
        <v>46363.8</v>
      </c>
      <c r="E1642" t="s">
        <v>270</v>
      </c>
      <c r="F1642" t="s">
        <v>169</v>
      </c>
      <c r="G1642" t="s">
        <v>2052</v>
      </c>
      <c r="H1642" s="168">
        <v>41974</v>
      </c>
      <c r="I1642" t="s">
        <v>106</v>
      </c>
      <c r="J1642" s="169">
        <v>2.8191780821917809</v>
      </c>
      <c r="K1642">
        <v>1</v>
      </c>
    </row>
    <row r="1643" spans="1:11" x14ac:dyDescent="0.25">
      <c r="A1643" t="s">
        <v>2053</v>
      </c>
      <c r="B1643">
        <v>63236</v>
      </c>
      <c r="C1643" t="s">
        <v>172</v>
      </c>
      <c r="D1643" s="167">
        <v>83658</v>
      </c>
      <c r="E1643" t="s">
        <v>175</v>
      </c>
      <c r="F1643" t="s">
        <v>169</v>
      </c>
      <c r="G1643" t="s">
        <v>183</v>
      </c>
      <c r="H1643" s="168">
        <v>38915</v>
      </c>
      <c r="I1643" t="s">
        <v>107</v>
      </c>
      <c r="J1643" s="169">
        <v>11.2</v>
      </c>
      <c r="K1643">
        <v>3</v>
      </c>
    </row>
    <row r="1644" spans="1:11" x14ac:dyDescent="0.25">
      <c r="A1644" t="s">
        <v>2054</v>
      </c>
      <c r="B1644">
        <v>68822</v>
      </c>
      <c r="C1644" t="s">
        <v>172</v>
      </c>
      <c r="D1644" s="167">
        <v>84974</v>
      </c>
      <c r="E1644" t="s">
        <v>196</v>
      </c>
      <c r="F1644" t="s">
        <v>169</v>
      </c>
      <c r="G1644" t="s">
        <v>2055</v>
      </c>
      <c r="H1644" s="168">
        <v>36976</v>
      </c>
      <c r="I1644" t="s">
        <v>107</v>
      </c>
      <c r="J1644" s="169">
        <v>16.512328767123286</v>
      </c>
      <c r="K1644">
        <v>4</v>
      </c>
    </row>
    <row r="1645" spans="1:11" x14ac:dyDescent="0.25">
      <c r="A1645" t="s">
        <v>2056</v>
      </c>
      <c r="B1645">
        <v>63510</v>
      </c>
      <c r="C1645" t="s">
        <v>172</v>
      </c>
      <c r="D1645" s="167">
        <v>97560</v>
      </c>
      <c r="E1645" t="s">
        <v>185</v>
      </c>
      <c r="F1645" t="s">
        <v>169</v>
      </c>
      <c r="G1645" t="s">
        <v>416</v>
      </c>
      <c r="H1645" s="168">
        <v>36570</v>
      </c>
      <c r="I1645" t="s">
        <v>108</v>
      </c>
      <c r="J1645" s="169">
        <v>17.624657534246577</v>
      </c>
      <c r="K1645">
        <v>4</v>
      </c>
    </row>
    <row r="1646" spans="1:11" x14ac:dyDescent="0.25">
      <c r="A1646" t="s">
        <v>2057</v>
      </c>
      <c r="B1646">
        <v>43422</v>
      </c>
      <c r="C1646" t="s">
        <v>172</v>
      </c>
      <c r="D1646" s="167">
        <v>50211</v>
      </c>
      <c r="E1646" t="s">
        <v>168</v>
      </c>
      <c r="F1646" t="s">
        <v>169</v>
      </c>
      <c r="G1646" t="s">
        <v>466</v>
      </c>
      <c r="H1646" s="168">
        <v>42562</v>
      </c>
      <c r="I1646" t="s">
        <v>103</v>
      </c>
      <c r="J1646" s="169">
        <v>1.2082191780821918</v>
      </c>
      <c r="K1646">
        <v>1</v>
      </c>
    </row>
    <row r="1647" spans="1:11" x14ac:dyDescent="0.25">
      <c r="A1647" t="s">
        <v>2058</v>
      </c>
      <c r="B1647">
        <v>54008</v>
      </c>
      <c r="C1647" t="s">
        <v>172</v>
      </c>
      <c r="D1647" s="167">
        <v>70435</v>
      </c>
      <c r="E1647" t="s">
        <v>175</v>
      </c>
      <c r="F1647" t="s">
        <v>169</v>
      </c>
      <c r="G1647" t="s">
        <v>183</v>
      </c>
      <c r="H1647" s="168">
        <v>39279</v>
      </c>
      <c r="I1647" t="s">
        <v>103</v>
      </c>
      <c r="J1647" s="169">
        <v>10.202739726027398</v>
      </c>
      <c r="K1647">
        <v>3</v>
      </c>
    </row>
    <row r="1648" spans="1:11" x14ac:dyDescent="0.25">
      <c r="A1648" t="s">
        <v>2059</v>
      </c>
      <c r="B1648">
        <v>10897</v>
      </c>
      <c r="C1648" t="s">
        <v>172</v>
      </c>
      <c r="D1648" s="167">
        <v>113380.15</v>
      </c>
      <c r="E1648" t="s">
        <v>196</v>
      </c>
      <c r="F1648" t="s">
        <v>169</v>
      </c>
      <c r="G1648" t="s">
        <v>2060</v>
      </c>
      <c r="H1648" s="168">
        <v>41876</v>
      </c>
      <c r="I1648" t="s">
        <v>106</v>
      </c>
      <c r="J1648" s="169">
        <v>3.0876712328767124</v>
      </c>
      <c r="K1648">
        <v>1</v>
      </c>
    </row>
    <row r="1649" spans="1:11" x14ac:dyDescent="0.25">
      <c r="A1649" t="s">
        <v>2061</v>
      </c>
      <c r="B1649">
        <v>26793</v>
      </c>
      <c r="C1649" t="s">
        <v>167</v>
      </c>
      <c r="D1649" s="167">
        <v>66515</v>
      </c>
      <c r="E1649" t="s">
        <v>188</v>
      </c>
      <c r="F1649" t="s">
        <v>169</v>
      </c>
      <c r="G1649" t="s">
        <v>284</v>
      </c>
      <c r="H1649" s="168">
        <v>39007</v>
      </c>
      <c r="I1649" t="s">
        <v>106</v>
      </c>
      <c r="J1649" s="169">
        <v>10.947945205479453</v>
      </c>
      <c r="K1649">
        <v>3</v>
      </c>
    </row>
    <row r="1650" spans="1:11" x14ac:dyDescent="0.25">
      <c r="A1650" t="s">
        <v>2062</v>
      </c>
      <c r="B1650">
        <v>66277</v>
      </c>
      <c r="C1650" t="s">
        <v>167</v>
      </c>
      <c r="D1650" s="167">
        <v>57235.41</v>
      </c>
      <c r="E1650" t="s">
        <v>175</v>
      </c>
      <c r="F1650" t="s">
        <v>169</v>
      </c>
      <c r="G1650" t="s">
        <v>904</v>
      </c>
      <c r="H1650" s="168">
        <v>40182</v>
      </c>
      <c r="I1650" t="s">
        <v>107</v>
      </c>
      <c r="J1650" s="169">
        <v>7.7287671232876711</v>
      </c>
      <c r="K1650">
        <v>2</v>
      </c>
    </row>
    <row r="1651" spans="1:11" x14ac:dyDescent="0.25">
      <c r="A1651" t="s">
        <v>2063</v>
      </c>
      <c r="B1651">
        <v>32747</v>
      </c>
      <c r="C1651" t="s">
        <v>172</v>
      </c>
      <c r="D1651" s="167">
        <v>39257.31</v>
      </c>
      <c r="E1651" t="s">
        <v>199</v>
      </c>
      <c r="F1651" t="s">
        <v>169</v>
      </c>
      <c r="G1651" t="s">
        <v>200</v>
      </c>
      <c r="H1651" s="168">
        <v>42506</v>
      </c>
      <c r="I1651" t="s">
        <v>108</v>
      </c>
      <c r="J1651" s="169">
        <v>1.3616438356164384</v>
      </c>
      <c r="K1651">
        <v>1</v>
      </c>
    </row>
    <row r="1652" spans="1:11" x14ac:dyDescent="0.25">
      <c r="A1652" t="s">
        <v>2064</v>
      </c>
      <c r="B1652">
        <v>79807</v>
      </c>
      <c r="C1652" t="s">
        <v>172</v>
      </c>
      <c r="D1652" s="167">
        <v>74815</v>
      </c>
      <c r="E1652" t="s">
        <v>185</v>
      </c>
      <c r="F1652" t="s">
        <v>169</v>
      </c>
      <c r="G1652" t="s">
        <v>416</v>
      </c>
      <c r="H1652" s="168">
        <v>38803</v>
      </c>
      <c r="I1652" t="s">
        <v>104</v>
      </c>
      <c r="J1652" s="169">
        <v>11.506849315068493</v>
      </c>
      <c r="K1652">
        <v>3</v>
      </c>
    </row>
    <row r="1653" spans="1:11" x14ac:dyDescent="0.25">
      <c r="A1653" t="s">
        <v>2065</v>
      </c>
      <c r="B1653">
        <v>46151</v>
      </c>
      <c r="C1653" t="s">
        <v>172</v>
      </c>
      <c r="D1653" s="167">
        <v>185000</v>
      </c>
      <c r="E1653" t="s">
        <v>199</v>
      </c>
      <c r="F1653" t="s">
        <v>169</v>
      </c>
      <c r="G1653" t="s">
        <v>2066</v>
      </c>
      <c r="H1653" s="168">
        <v>42570</v>
      </c>
      <c r="I1653" t="s">
        <v>107</v>
      </c>
      <c r="J1653" s="169">
        <v>1.1863013698630136</v>
      </c>
      <c r="K1653">
        <v>1</v>
      </c>
    </row>
    <row r="1654" spans="1:11" x14ac:dyDescent="0.25">
      <c r="A1654" t="s">
        <v>2067</v>
      </c>
      <c r="B1654">
        <v>61895</v>
      </c>
      <c r="C1654" t="s">
        <v>167</v>
      </c>
      <c r="D1654" s="167">
        <v>136713.45000000001</v>
      </c>
      <c r="E1654" t="s">
        <v>199</v>
      </c>
      <c r="F1654" t="s">
        <v>169</v>
      </c>
      <c r="G1654" t="s">
        <v>231</v>
      </c>
      <c r="H1654" s="168">
        <v>41834</v>
      </c>
      <c r="I1654" t="s">
        <v>108</v>
      </c>
      <c r="J1654" s="169">
        <v>3.2027397260273971</v>
      </c>
      <c r="K1654">
        <v>1</v>
      </c>
    </row>
    <row r="1655" spans="1:11" x14ac:dyDescent="0.25">
      <c r="A1655" t="s">
        <v>2068</v>
      </c>
      <c r="B1655">
        <v>40570</v>
      </c>
      <c r="C1655" t="s">
        <v>172</v>
      </c>
      <c r="D1655" s="167">
        <v>16049</v>
      </c>
      <c r="E1655" t="s">
        <v>168</v>
      </c>
      <c r="F1655" t="s">
        <v>202</v>
      </c>
      <c r="G1655" t="s">
        <v>246</v>
      </c>
      <c r="H1655" s="168">
        <v>42674</v>
      </c>
      <c r="I1655" t="s">
        <v>103</v>
      </c>
      <c r="J1655" s="169">
        <v>0.90136986301369859</v>
      </c>
      <c r="K1655">
        <v>1</v>
      </c>
    </row>
    <row r="1656" spans="1:11" x14ac:dyDescent="0.25">
      <c r="A1656" t="s">
        <v>2069</v>
      </c>
      <c r="B1656">
        <v>97590</v>
      </c>
      <c r="C1656" t="s">
        <v>172</v>
      </c>
      <c r="D1656" s="167">
        <v>89620</v>
      </c>
      <c r="E1656" t="s">
        <v>175</v>
      </c>
      <c r="F1656" t="s">
        <v>169</v>
      </c>
      <c r="G1656" t="s">
        <v>183</v>
      </c>
      <c r="H1656" s="168">
        <v>37144</v>
      </c>
      <c r="I1656" t="s">
        <v>103</v>
      </c>
      <c r="J1656" s="169">
        <v>16.052054794520547</v>
      </c>
      <c r="K1656">
        <v>4</v>
      </c>
    </row>
    <row r="1657" spans="1:11" x14ac:dyDescent="0.25">
      <c r="A1657" t="s">
        <v>2070</v>
      </c>
      <c r="B1657">
        <v>22030</v>
      </c>
      <c r="C1657" t="s">
        <v>172</v>
      </c>
      <c r="D1657" s="167">
        <v>100849.36</v>
      </c>
      <c r="E1657" t="s">
        <v>191</v>
      </c>
      <c r="F1657" t="s">
        <v>169</v>
      </c>
      <c r="G1657" t="s">
        <v>610</v>
      </c>
      <c r="H1657" s="168">
        <v>33490</v>
      </c>
      <c r="I1657" t="s">
        <v>107</v>
      </c>
      <c r="J1657" s="169">
        <v>26.063013698630137</v>
      </c>
      <c r="K1657">
        <v>6</v>
      </c>
    </row>
    <row r="1658" spans="1:11" x14ac:dyDescent="0.25">
      <c r="A1658" t="s">
        <v>2071</v>
      </c>
      <c r="B1658">
        <v>89428</v>
      </c>
      <c r="C1658" t="s">
        <v>167</v>
      </c>
      <c r="D1658" s="167">
        <v>89620</v>
      </c>
      <c r="E1658" t="s">
        <v>175</v>
      </c>
      <c r="F1658" t="s">
        <v>169</v>
      </c>
      <c r="G1658" t="s">
        <v>183</v>
      </c>
      <c r="H1658" s="168">
        <v>36038</v>
      </c>
      <c r="I1658" t="s">
        <v>107</v>
      </c>
      <c r="J1658" s="169">
        <v>19.082191780821919</v>
      </c>
      <c r="K1658">
        <v>4</v>
      </c>
    </row>
    <row r="1659" spans="1:11" x14ac:dyDescent="0.25">
      <c r="A1659" t="s">
        <v>2072</v>
      </c>
      <c r="B1659">
        <v>70402</v>
      </c>
      <c r="C1659" t="s">
        <v>172</v>
      </c>
      <c r="D1659" s="167">
        <v>86083.36</v>
      </c>
      <c r="E1659" t="s">
        <v>168</v>
      </c>
      <c r="F1659" t="s">
        <v>169</v>
      </c>
      <c r="G1659" t="s">
        <v>858</v>
      </c>
      <c r="H1659" s="168">
        <v>35744</v>
      </c>
      <c r="I1659" t="s">
        <v>108</v>
      </c>
      <c r="J1659" s="169">
        <v>19.887671232876713</v>
      </c>
      <c r="K1659">
        <v>4</v>
      </c>
    </row>
    <row r="1660" spans="1:11" x14ac:dyDescent="0.25">
      <c r="A1660" t="s">
        <v>2073</v>
      </c>
      <c r="B1660">
        <v>60704</v>
      </c>
      <c r="C1660" t="s">
        <v>172</v>
      </c>
      <c r="D1660" s="167">
        <v>45406.47</v>
      </c>
      <c r="E1660" t="s">
        <v>199</v>
      </c>
      <c r="F1660" t="s">
        <v>169</v>
      </c>
      <c r="G1660" t="s">
        <v>750</v>
      </c>
      <c r="H1660" s="168">
        <v>40420</v>
      </c>
      <c r="I1660" t="s">
        <v>105</v>
      </c>
      <c r="J1660" s="169">
        <v>7.0767123287671234</v>
      </c>
      <c r="K1660">
        <v>2</v>
      </c>
    </row>
    <row r="1661" spans="1:11" x14ac:dyDescent="0.25">
      <c r="A1661" t="s">
        <v>2074</v>
      </c>
      <c r="B1661">
        <v>98079</v>
      </c>
      <c r="C1661" t="s">
        <v>172</v>
      </c>
      <c r="D1661" s="167">
        <v>59896.56</v>
      </c>
      <c r="E1661" t="s">
        <v>199</v>
      </c>
      <c r="F1661" t="s">
        <v>169</v>
      </c>
      <c r="G1661" t="s">
        <v>200</v>
      </c>
      <c r="H1661" s="168">
        <v>39509</v>
      </c>
      <c r="I1661" t="s">
        <v>103</v>
      </c>
      <c r="J1661" s="169">
        <v>9.5726027397260278</v>
      </c>
      <c r="K1661">
        <v>2</v>
      </c>
    </row>
    <row r="1662" spans="1:11" x14ac:dyDescent="0.25">
      <c r="A1662" t="s">
        <v>2075</v>
      </c>
      <c r="B1662">
        <v>74275</v>
      </c>
      <c r="C1662" t="s">
        <v>167</v>
      </c>
      <c r="D1662" s="167">
        <v>16610.68</v>
      </c>
      <c r="E1662" t="s">
        <v>196</v>
      </c>
      <c r="F1662" t="s">
        <v>202</v>
      </c>
      <c r="G1662" t="s">
        <v>222</v>
      </c>
      <c r="H1662" s="168">
        <v>42072</v>
      </c>
      <c r="I1662" t="s">
        <v>107</v>
      </c>
      <c r="J1662" s="169">
        <v>2.5506849315068494</v>
      </c>
      <c r="K1662">
        <v>1</v>
      </c>
    </row>
    <row r="1663" spans="1:11" x14ac:dyDescent="0.25">
      <c r="A1663" t="s">
        <v>2076</v>
      </c>
      <c r="B1663">
        <v>57994</v>
      </c>
      <c r="C1663" t="s">
        <v>172</v>
      </c>
      <c r="D1663" s="167">
        <v>89620</v>
      </c>
      <c r="E1663" t="s">
        <v>175</v>
      </c>
      <c r="F1663" t="s">
        <v>169</v>
      </c>
      <c r="G1663" t="s">
        <v>183</v>
      </c>
      <c r="H1663" s="168">
        <v>36262</v>
      </c>
      <c r="I1663" t="s">
        <v>104</v>
      </c>
      <c r="J1663" s="169">
        <v>18.468493150684932</v>
      </c>
      <c r="K1663">
        <v>4</v>
      </c>
    </row>
    <row r="1664" spans="1:11" x14ac:dyDescent="0.25">
      <c r="A1664" t="s">
        <v>2077</v>
      </c>
      <c r="B1664">
        <v>29044</v>
      </c>
      <c r="C1664" t="s">
        <v>172</v>
      </c>
      <c r="D1664" s="167">
        <v>57620</v>
      </c>
      <c r="E1664" t="s">
        <v>175</v>
      </c>
      <c r="F1664" t="s">
        <v>169</v>
      </c>
      <c r="G1664" t="s">
        <v>183</v>
      </c>
      <c r="H1664" s="168">
        <v>41694</v>
      </c>
      <c r="I1664" t="s">
        <v>108</v>
      </c>
      <c r="J1664" s="169">
        <v>3.5863013698630137</v>
      </c>
      <c r="K1664">
        <v>1</v>
      </c>
    </row>
    <row r="1665" spans="1:11" x14ac:dyDescent="0.25">
      <c r="A1665" t="s">
        <v>2078</v>
      </c>
      <c r="B1665">
        <v>83048</v>
      </c>
      <c r="C1665" t="s">
        <v>172</v>
      </c>
      <c r="D1665" s="167">
        <v>87841</v>
      </c>
      <c r="E1665" t="s">
        <v>168</v>
      </c>
      <c r="F1665" t="s">
        <v>169</v>
      </c>
      <c r="G1665" t="s">
        <v>173</v>
      </c>
      <c r="H1665" s="168">
        <v>37459</v>
      </c>
      <c r="I1665" t="s">
        <v>103</v>
      </c>
      <c r="J1665" s="169">
        <v>15.189041095890412</v>
      </c>
      <c r="K1665">
        <v>4</v>
      </c>
    </row>
    <row r="1666" spans="1:11" x14ac:dyDescent="0.25">
      <c r="A1666" t="s">
        <v>2079</v>
      </c>
      <c r="B1666">
        <v>54898</v>
      </c>
      <c r="C1666" t="s">
        <v>172</v>
      </c>
      <c r="D1666" s="167">
        <v>92756.7</v>
      </c>
      <c r="E1666" t="s">
        <v>175</v>
      </c>
      <c r="F1666" t="s">
        <v>169</v>
      </c>
      <c r="G1666" t="s">
        <v>183</v>
      </c>
      <c r="H1666" s="168">
        <v>34498</v>
      </c>
      <c r="I1666" t="s">
        <v>107</v>
      </c>
      <c r="J1666" s="169">
        <v>23.301369863013697</v>
      </c>
      <c r="K1666">
        <v>5</v>
      </c>
    </row>
    <row r="1667" spans="1:11" x14ac:dyDescent="0.25">
      <c r="A1667" t="s">
        <v>2080</v>
      </c>
      <c r="B1667">
        <v>75812</v>
      </c>
      <c r="C1667" t="s">
        <v>172</v>
      </c>
      <c r="D1667" s="167">
        <v>42053.42</v>
      </c>
      <c r="E1667" t="s">
        <v>199</v>
      </c>
      <c r="F1667" t="s">
        <v>169</v>
      </c>
      <c r="G1667" t="s">
        <v>220</v>
      </c>
      <c r="H1667" s="168">
        <v>42093</v>
      </c>
      <c r="I1667" t="s">
        <v>104</v>
      </c>
      <c r="J1667" s="169">
        <v>2.493150684931507</v>
      </c>
      <c r="K1667">
        <v>1</v>
      </c>
    </row>
    <row r="1668" spans="1:11" x14ac:dyDescent="0.25">
      <c r="A1668" t="s">
        <v>2081</v>
      </c>
      <c r="B1668">
        <v>60813</v>
      </c>
      <c r="C1668" t="s">
        <v>167</v>
      </c>
      <c r="D1668" s="167">
        <v>135392</v>
      </c>
      <c r="E1668" t="s">
        <v>268</v>
      </c>
      <c r="F1668" t="s">
        <v>169</v>
      </c>
      <c r="G1668" t="s">
        <v>275</v>
      </c>
      <c r="H1668" s="168">
        <v>35191</v>
      </c>
      <c r="I1668" t="s">
        <v>103</v>
      </c>
      <c r="J1668" s="169">
        <v>21.402739726027399</v>
      </c>
      <c r="K1668">
        <v>5</v>
      </c>
    </row>
    <row r="1669" spans="1:11" x14ac:dyDescent="0.25">
      <c r="A1669" t="s">
        <v>2082</v>
      </c>
      <c r="B1669">
        <v>22757</v>
      </c>
      <c r="C1669" t="s">
        <v>172</v>
      </c>
      <c r="D1669" s="167">
        <v>56966.87</v>
      </c>
      <c r="E1669" t="s">
        <v>196</v>
      </c>
      <c r="F1669" t="s">
        <v>169</v>
      </c>
      <c r="G1669" t="s">
        <v>228</v>
      </c>
      <c r="H1669" s="168">
        <v>39510</v>
      </c>
      <c r="I1669" t="s">
        <v>106</v>
      </c>
      <c r="J1669" s="169">
        <v>9.5698630136986296</v>
      </c>
      <c r="K1669">
        <v>2</v>
      </c>
    </row>
    <row r="1670" spans="1:11" x14ac:dyDescent="0.25">
      <c r="A1670" t="s">
        <v>2083</v>
      </c>
      <c r="B1670">
        <v>13518</v>
      </c>
      <c r="C1670" t="s">
        <v>172</v>
      </c>
      <c r="D1670" s="167">
        <v>45048.5</v>
      </c>
      <c r="E1670" t="s">
        <v>199</v>
      </c>
      <c r="F1670" t="s">
        <v>169</v>
      </c>
      <c r="G1670" t="s">
        <v>205</v>
      </c>
      <c r="H1670" s="168">
        <v>41148</v>
      </c>
      <c r="I1670" t="s">
        <v>103</v>
      </c>
      <c r="J1670" s="169">
        <v>5.0821917808219181</v>
      </c>
      <c r="K1670">
        <v>2</v>
      </c>
    </row>
    <row r="1671" spans="1:11" x14ac:dyDescent="0.25">
      <c r="A1671" t="s">
        <v>2084</v>
      </c>
      <c r="B1671">
        <v>9058</v>
      </c>
      <c r="C1671" t="s">
        <v>167</v>
      </c>
      <c r="D1671" s="167">
        <v>88859</v>
      </c>
      <c r="E1671" t="s">
        <v>185</v>
      </c>
      <c r="F1671" t="s">
        <v>169</v>
      </c>
      <c r="G1671" t="s">
        <v>416</v>
      </c>
      <c r="H1671" s="168">
        <v>37138</v>
      </c>
      <c r="I1671" t="s">
        <v>103</v>
      </c>
      <c r="J1671" s="169">
        <v>16.068493150684933</v>
      </c>
      <c r="K1671">
        <v>4</v>
      </c>
    </row>
    <row r="1672" spans="1:11" x14ac:dyDescent="0.25">
      <c r="A1672" t="s">
        <v>2085</v>
      </c>
      <c r="B1672">
        <v>25356</v>
      </c>
      <c r="C1672" t="s">
        <v>167</v>
      </c>
      <c r="D1672" s="167">
        <v>38831.29</v>
      </c>
      <c r="E1672" t="s">
        <v>216</v>
      </c>
      <c r="F1672" t="s">
        <v>202</v>
      </c>
      <c r="G1672" t="s">
        <v>1058</v>
      </c>
      <c r="H1672" s="168">
        <v>36017</v>
      </c>
      <c r="I1672" t="s">
        <v>106</v>
      </c>
      <c r="J1672" s="169">
        <v>19.139726027397259</v>
      </c>
      <c r="K1672">
        <v>4</v>
      </c>
    </row>
    <row r="1673" spans="1:11" x14ac:dyDescent="0.25">
      <c r="A1673" t="s">
        <v>2086</v>
      </c>
      <c r="B1673">
        <v>48071</v>
      </c>
      <c r="C1673" t="s">
        <v>167</v>
      </c>
      <c r="D1673" s="167">
        <v>48260.15</v>
      </c>
      <c r="E1673" t="s">
        <v>199</v>
      </c>
      <c r="F1673" t="s">
        <v>169</v>
      </c>
      <c r="G1673" t="s">
        <v>330</v>
      </c>
      <c r="H1673" s="168">
        <v>38985</v>
      </c>
      <c r="I1673" t="s">
        <v>108</v>
      </c>
      <c r="J1673" s="169">
        <v>11.008219178082191</v>
      </c>
      <c r="K1673">
        <v>3</v>
      </c>
    </row>
    <row r="1674" spans="1:11" x14ac:dyDescent="0.25">
      <c r="A1674" t="s">
        <v>2087</v>
      </c>
      <c r="B1674">
        <v>54333</v>
      </c>
      <c r="C1674" t="s">
        <v>167</v>
      </c>
      <c r="D1674" s="167">
        <v>103708.64</v>
      </c>
      <c r="E1674" t="s">
        <v>168</v>
      </c>
      <c r="F1674" t="s">
        <v>169</v>
      </c>
      <c r="G1674" t="s">
        <v>906</v>
      </c>
      <c r="H1674" s="168">
        <v>34876</v>
      </c>
      <c r="I1674" t="s">
        <v>104</v>
      </c>
      <c r="J1674" s="169">
        <v>22.265753424657536</v>
      </c>
      <c r="K1674">
        <v>5</v>
      </c>
    </row>
    <row r="1675" spans="1:11" x14ac:dyDescent="0.25">
      <c r="A1675" t="s">
        <v>2088</v>
      </c>
      <c r="B1675">
        <v>70258</v>
      </c>
      <c r="C1675" t="s">
        <v>172</v>
      </c>
      <c r="D1675" s="167">
        <v>56351.06</v>
      </c>
      <c r="E1675" t="s">
        <v>168</v>
      </c>
      <c r="F1675" t="s">
        <v>169</v>
      </c>
      <c r="G1675" t="s">
        <v>649</v>
      </c>
      <c r="H1675" s="168">
        <v>38713</v>
      </c>
      <c r="I1675" t="s">
        <v>107</v>
      </c>
      <c r="J1675" s="169">
        <v>11.753424657534246</v>
      </c>
      <c r="K1675">
        <v>3</v>
      </c>
    </row>
    <row r="1676" spans="1:11" x14ac:dyDescent="0.25">
      <c r="A1676" t="s">
        <v>2089</v>
      </c>
      <c r="B1676">
        <v>9692</v>
      </c>
      <c r="C1676" t="s">
        <v>172</v>
      </c>
      <c r="D1676" s="167">
        <v>43525.72</v>
      </c>
      <c r="E1676" t="s">
        <v>199</v>
      </c>
      <c r="F1676" t="s">
        <v>169</v>
      </c>
      <c r="G1676" t="s">
        <v>220</v>
      </c>
      <c r="H1676" s="168">
        <v>39762</v>
      </c>
      <c r="I1676" t="s">
        <v>106</v>
      </c>
      <c r="J1676" s="169">
        <v>8.8794520547945197</v>
      </c>
      <c r="K1676">
        <v>2</v>
      </c>
    </row>
    <row r="1677" spans="1:11" x14ac:dyDescent="0.25">
      <c r="A1677" t="s">
        <v>2090</v>
      </c>
      <c r="B1677">
        <v>29444</v>
      </c>
      <c r="C1677" t="s">
        <v>172</v>
      </c>
      <c r="D1677" s="167">
        <v>80784</v>
      </c>
      <c r="E1677" t="s">
        <v>191</v>
      </c>
      <c r="F1677" t="s">
        <v>169</v>
      </c>
      <c r="G1677" t="s">
        <v>192</v>
      </c>
      <c r="H1677" s="168">
        <v>36233</v>
      </c>
      <c r="I1677" t="s">
        <v>105</v>
      </c>
      <c r="J1677" s="169">
        <v>18.547945205479451</v>
      </c>
      <c r="K1677">
        <v>4</v>
      </c>
    </row>
    <row r="1678" spans="1:11" x14ac:dyDescent="0.25">
      <c r="A1678" t="s">
        <v>2091</v>
      </c>
      <c r="B1678">
        <v>22335</v>
      </c>
      <c r="C1678" t="s">
        <v>172</v>
      </c>
      <c r="D1678" s="167">
        <v>107128.71</v>
      </c>
      <c r="E1678" t="s">
        <v>175</v>
      </c>
      <c r="F1678" t="s">
        <v>169</v>
      </c>
      <c r="G1678" t="s">
        <v>586</v>
      </c>
      <c r="H1678" s="168">
        <v>35296</v>
      </c>
      <c r="I1678" t="s">
        <v>106</v>
      </c>
      <c r="J1678" s="169">
        <v>21.115068493150684</v>
      </c>
      <c r="K1678">
        <v>5</v>
      </c>
    </row>
    <row r="1679" spans="1:11" x14ac:dyDescent="0.25">
      <c r="A1679" t="s">
        <v>2092</v>
      </c>
      <c r="B1679">
        <v>8126</v>
      </c>
      <c r="C1679" t="s">
        <v>172</v>
      </c>
      <c r="D1679" s="167">
        <v>131348.75</v>
      </c>
      <c r="E1679" t="s">
        <v>185</v>
      </c>
      <c r="F1679" t="s">
        <v>169</v>
      </c>
      <c r="G1679" t="s">
        <v>774</v>
      </c>
      <c r="H1679" s="168">
        <v>34722</v>
      </c>
      <c r="I1679" t="s">
        <v>103</v>
      </c>
      <c r="J1679" s="169">
        <v>22.687671232876713</v>
      </c>
      <c r="K1679">
        <v>5</v>
      </c>
    </row>
    <row r="1680" spans="1:11" x14ac:dyDescent="0.25">
      <c r="A1680" t="s">
        <v>2093</v>
      </c>
      <c r="B1680">
        <v>91882</v>
      </c>
      <c r="C1680" t="s">
        <v>172</v>
      </c>
      <c r="D1680" s="167">
        <v>110229</v>
      </c>
      <c r="E1680" t="s">
        <v>185</v>
      </c>
      <c r="F1680" t="s">
        <v>169</v>
      </c>
      <c r="G1680" t="s">
        <v>382</v>
      </c>
      <c r="H1680" s="168">
        <v>35807</v>
      </c>
      <c r="I1680" t="s">
        <v>106</v>
      </c>
      <c r="J1680" s="169">
        <v>19.715068493150685</v>
      </c>
      <c r="K1680">
        <v>4</v>
      </c>
    </row>
    <row r="1681" spans="1:11" x14ac:dyDescent="0.25">
      <c r="A1681" t="s">
        <v>2094</v>
      </c>
      <c r="B1681">
        <v>1980</v>
      </c>
      <c r="C1681" t="s">
        <v>172</v>
      </c>
      <c r="D1681" s="167">
        <v>71602.58</v>
      </c>
      <c r="E1681" t="s">
        <v>196</v>
      </c>
      <c r="F1681" t="s">
        <v>169</v>
      </c>
      <c r="G1681" t="s">
        <v>228</v>
      </c>
      <c r="H1681" s="168">
        <v>37683</v>
      </c>
      <c r="I1681" t="s">
        <v>108</v>
      </c>
      <c r="J1681" s="169">
        <v>14.575342465753424</v>
      </c>
      <c r="K1681">
        <v>3</v>
      </c>
    </row>
    <row r="1682" spans="1:11" x14ac:dyDescent="0.25">
      <c r="A1682" t="s">
        <v>2095</v>
      </c>
      <c r="B1682">
        <v>52681</v>
      </c>
      <c r="C1682" t="s">
        <v>172</v>
      </c>
      <c r="D1682" s="167">
        <v>92756.7</v>
      </c>
      <c r="E1682" t="s">
        <v>175</v>
      </c>
      <c r="F1682" t="s">
        <v>169</v>
      </c>
      <c r="G1682" t="s">
        <v>183</v>
      </c>
      <c r="H1682" s="168">
        <v>34352</v>
      </c>
      <c r="I1682" t="s">
        <v>108</v>
      </c>
      <c r="J1682" s="169">
        <v>23.701369863013699</v>
      </c>
      <c r="K1682">
        <v>5</v>
      </c>
    </row>
    <row r="1683" spans="1:11" x14ac:dyDescent="0.25">
      <c r="A1683" t="s">
        <v>2096</v>
      </c>
      <c r="B1683">
        <v>57502</v>
      </c>
      <c r="C1683" t="s">
        <v>172</v>
      </c>
      <c r="D1683" s="167">
        <v>122788.02</v>
      </c>
      <c r="E1683" t="s">
        <v>185</v>
      </c>
      <c r="F1683" t="s">
        <v>169</v>
      </c>
      <c r="G1683" t="s">
        <v>382</v>
      </c>
      <c r="H1683" s="168">
        <v>32734</v>
      </c>
      <c r="I1683" t="s">
        <v>103</v>
      </c>
      <c r="J1683" s="169">
        <v>28.134246575342466</v>
      </c>
      <c r="K1683">
        <v>6</v>
      </c>
    </row>
    <row r="1684" spans="1:11" x14ac:dyDescent="0.25">
      <c r="A1684" t="s">
        <v>2097</v>
      </c>
      <c r="B1684">
        <v>8013</v>
      </c>
      <c r="C1684" t="s">
        <v>167</v>
      </c>
      <c r="D1684" s="167">
        <v>97912</v>
      </c>
      <c r="E1684" t="s">
        <v>175</v>
      </c>
      <c r="F1684" t="s">
        <v>169</v>
      </c>
      <c r="G1684" t="s">
        <v>211</v>
      </c>
      <c r="H1684" s="168">
        <v>35975</v>
      </c>
      <c r="I1684" t="s">
        <v>106</v>
      </c>
      <c r="J1684" s="169">
        <v>19.254794520547946</v>
      </c>
      <c r="K1684">
        <v>4</v>
      </c>
    </row>
    <row r="1685" spans="1:11" x14ac:dyDescent="0.25">
      <c r="A1685" t="s">
        <v>2098</v>
      </c>
      <c r="B1685">
        <v>95799</v>
      </c>
      <c r="C1685" t="s">
        <v>167</v>
      </c>
      <c r="D1685" s="167">
        <v>56305.919999999998</v>
      </c>
      <c r="E1685" t="s">
        <v>168</v>
      </c>
      <c r="F1685" t="s">
        <v>169</v>
      </c>
      <c r="G1685" t="s">
        <v>2099</v>
      </c>
      <c r="H1685" s="168">
        <v>40770</v>
      </c>
      <c r="I1685" t="s">
        <v>105</v>
      </c>
      <c r="J1685" s="169">
        <v>6.117808219178082</v>
      </c>
      <c r="K1685">
        <v>2</v>
      </c>
    </row>
    <row r="1686" spans="1:11" x14ac:dyDescent="0.25">
      <c r="A1686" t="s">
        <v>2100</v>
      </c>
      <c r="B1686">
        <v>33600</v>
      </c>
      <c r="C1686" t="s">
        <v>172</v>
      </c>
      <c r="D1686" s="167">
        <v>60048.75</v>
      </c>
      <c r="E1686" t="s">
        <v>191</v>
      </c>
      <c r="F1686" t="s">
        <v>169</v>
      </c>
      <c r="G1686" t="s">
        <v>610</v>
      </c>
      <c r="H1686" s="168">
        <v>42576</v>
      </c>
      <c r="I1686" t="s">
        <v>105</v>
      </c>
      <c r="J1686" s="169">
        <v>1.1698630136986301</v>
      </c>
      <c r="K1686">
        <v>1</v>
      </c>
    </row>
    <row r="1687" spans="1:11" x14ac:dyDescent="0.25">
      <c r="A1687" t="s">
        <v>2101</v>
      </c>
      <c r="B1687">
        <v>46998</v>
      </c>
      <c r="C1687" t="s">
        <v>172</v>
      </c>
      <c r="D1687" s="167">
        <v>104717.6</v>
      </c>
      <c r="E1687" t="s">
        <v>185</v>
      </c>
      <c r="F1687" t="s">
        <v>169</v>
      </c>
      <c r="G1687" t="s">
        <v>495</v>
      </c>
      <c r="H1687" s="168">
        <v>31356</v>
      </c>
      <c r="I1687" t="s">
        <v>103</v>
      </c>
      <c r="J1687" s="169">
        <v>31.909589041095892</v>
      </c>
      <c r="K1687">
        <v>7</v>
      </c>
    </row>
    <row r="1688" spans="1:11" x14ac:dyDescent="0.25">
      <c r="A1688" t="s">
        <v>2102</v>
      </c>
      <c r="B1688">
        <v>15049</v>
      </c>
      <c r="C1688" t="s">
        <v>172</v>
      </c>
      <c r="D1688" s="167">
        <v>144472.54999999999</v>
      </c>
      <c r="E1688" t="s">
        <v>185</v>
      </c>
      <c r="F1688" t="s">
        <v>169</v>
      </c>
      <c r="G1688" t="s">
        <v>728</v>
      </c>
      <c r="H1688" s="168">
        <v>33770</v>
      </c>
      <c r="I1688" t="s">
        <v>103</v>
      </c>
      <c r="J1688" s="169">
        <v>25.295890410958904</v>
      </c>
      <c r="K1688">
        <v>6</v>
      </c>
    </row>
    <row r="1689" spans="1:11" x14ac:dyDescent="0.25">
      <c r="A1689" t="s">
        <v>2103</v>
      </c>
      <c r="B1689">
        <v>71113</v>
      </c>
      <c r="C1689" t="s">
        <v>167</v>
      </c>
      <c r="D1689" s="167">
        <v>71174.58</v>
      </c>
      <c r="E1689" t="s">
        <v>216</v>
      </c>
      <c r="F1689" t="s">
        <v>169</v>
      </c>
      <c r="G1689" t="s">
        <v>1150</v>
      </c>
      <c r="H1689" s="168">
        <v>41148</v>
      </c>
      <c r="I1689" t="s">
        <v>108</v>
      </c>
      <c r="J1689" s="169">
        <v>5.0821917808219181</v>
      </c>
      <c r="K1689">
        <v>2</v>
      </c>
    </row>
    <row r="1690" spans="1:11" x14ac:dyDescent="0.25">
      <c r="A1690" t="s">
        <v>2104</v>
      </c>
      <c r="B1690">
        <v>65614</v>
      </c>
      <c r="C1690" t="s">
        <v>172</v>
      </c>
      <c r="D1690" s="167">
        <v>52106.99</v>
      </c>
      <c r="E1690" t="s">
        <v>199</v>
      </c>
      <c r="F1690" t="s">
        <v>169</v>
      </c>
      <c r="G1690" t="s">
        <v>508</v>
      </c>
      <c r="H1690" s="168">
        <v>37031</v>
      </c>
      <c r="I1690" t="s">
        <v>108</v>
      </c>
      <c r="J1690" s="169">
        <v>16.361643835616437</v>
      </c>
      <c r="K1690">
        <v>4</v>
      </c>
    </row>
    <row r="1691" spans="1:11" x14ac:dyDescent="0.25">
      <c r="A1691" t="s">
        <v>2105</v>
      </c>
      <c r="B1691">
        <v>20905</v>
      </c>
      <c r="C1691" t="s">
        <v>167</v>
      </c>
      <c r="D1691" s="167">
        <v>56850</v>
      </c>
      <c r="E1691" t="s">
        <v>188</v>
      </c>
      <c r="F1691" t="s">
        <v>169</v>
      </c>
      <c r="G1691" t="s">
        <v>226</v>
      </c>
      <c r="H1691" s="168">
        <v>42716</v>
      </c>
      <c r="I1691" t="s">
        <v>105</v>
      </c>
      <c r="J1691" s="169">
        <v>0.78630136986301369</v>
      </c>
      <c r="K1691">
        <v>1</v>
      </c>
    </row>
    <row r="1692" spans="1:11" x14ac:dyDescent="0.25">
      <c r="A1692" t="s">
        <v>2106</v>
      </c>
      <c r="B1692">
        <v>49470</v>
      </c>
      <c r="C1692" t="s">
        <v>172</v>
      </c>
      <c r="D1692" s="167">
        <v>91751.37</v>
      </c>
      <c r="E1692" t="s">
        <v>199</v>
      </c>
      <c r="F1692" t="s">
        <v>169</v>
      </c>
      <c r="G1692" t="s">
        <v>176</v>
      </c>
      <c r="H1692" s="168">
        <v>33245</v>
      </c>
      <c r="I1692" t="s">
        <v>106</v>
      </c>
      <c r="J1692" s="169">
        <v>26.734246575342464</v>
      </c>
      <c r="K1692">
        <v>6</v>
      </c>
    </row>
    <row r="1693" spans="1:11" x14ac:dyDescent="0.25">
      <c r="A1693" t="s">
        <v>2107</v>
      </c>
      <c r="B1693">
        <v>77839</v>
      </c>
      <c r="C1693" t="s">
        <v>167</v>
      </c>
      <c r="D1693" s="167">
        <v>97912</v>
      </c>
      <c r="E1693" t="s">
        <v>253</v>
      </c>
      <c r="F1693" t="s">
        <v>169</v>
      </c>
      <c r="G1693" t="s">
        <v>2108</v>
      </c>
      <c r="H1693" s="168">
        <v>39454</v>
      </c>
      <c r="I1693" t="s">
        <v>105</v>
      </c>
      <c r="J1693" s="169">
        <v>9.7232876712328764</v>
      </c>
      <c r="K1693">
        <v>2</v>
      </c>
    </row>
    <row r="1694" spans="1:11" x14ac:dyDescent="0.25">
      <c r="A1694" t="s">
        <v>2109</v>
      </c>
      <c r="B1694">
        <v>57923</v>
      </c>
      <c r="C1694" t="s">
        <v>172</v>
      </c>
      <c r="D1694" s="167">
        <v>42053.42</v>
      </c>
      <c r="E1694" t="s">
        <v>199</v>
      </c>
      <c r="F1694" t="s">
        <v>169</v>
      </c>
      <c r="G1694" t="s">
        <v>220</v>
      </c>
      <c r="H1694" s="168">
        <v>41953</v>
      </c>
      <c r="I1694" t="s">
        <v>103</v>
      </c>
      <c r="J1694" s="169">
        <v>2.8767123287671232</v>
      </c>
      <c r="K1694">
        <v>1</v>
      </c>
    </row>
    <row r="1695" spans="1:11" x14ac:dyDescent="0.25">
      <c r="A1695" t="s">
        <v>2110</v>
      </c>
      <c r="B1695">
        <v>93868</v>
      </c>
      <c r="C1695" t="s">
        <v>167</v>
      </c>
      <c r="D1695" s="167">
        <v>63820.41</v>
      </c>
      <c r="E1695" t="s">
        <v>268</v>
      </c>
      <c r="F1695" t="s">
        <v>169</v>
      </c>
      <c r="G1695" t="s">
        <v>630</v>
      </c>
      <c r="H1695" s="168">
        <v>38572</v>
      </c>
      <c r="I1695" t="s">
        <v>104</v>
      </c>
      <c r="J1695" s="169">
        <v>12.139726027397261</v>
      </c>
      <c r="K1695">
        <v>3</v>
      </c>
    </row>
    <row r="1696" spans="1:11" x14ac:dyDescent="0.25">
      <c r="A1696" t="s">
        <v>2111</v>
      </c>
      <c r="B1696">
        <v>68592</v>
      </c>
      <c r="C1696" t="s">
        <v>167</v>
      </c>
      <c r="D1696" s="167">
        <v>77343</v>
      </c>
      <c r="E1696" t="s">
        <v>268</v>
      </c>
      <c r="F1696" t="s">
        <v>169</v>
      </c>
      <c r="G1696" t="s">
        <v>630</v>
      </c>
      <c r="H1696" s="168">
        <v>35073</v>
      </c>
      <c r="I1696" t="s">
        <v>106</v>
      </c>
      <c r="J1696" s="169">
        <v>21.726027397260275</v>
      </c>
      <c r="K1696">
        <v>5</v>
      </c>
    </row>
    <row r="1697" spans="1:11" x14ac:dyDescent="0.25">
      <c r="A1697" t="s">
        <v>2112</v>
      </c>
      <c r="B1697">
        <v>96726</v>
      </c>
      <c r="C1697" t="s">
        <v>167</v>
      </c>
      <c r="D1697" s="167">
        <v>46704.68</v>
      </c>
      <c r="E1697" t="s">
        <v>188</v>
      </c>
      <c r="F1697" t="s">
        <v>169</v>
      </c>
      <c r="G1697" t="s">
        <v>170</v>
      </c>
      <c r="H1697" s="168">
        <v>41582</v>
      </c>
      <c r="I1697" t="s">
        <v>104</v>
      </c>
      <c r="J1697" s="169">
        <v>3.893150684931507</v>
      </c>
      <c r="K1697">
        <v>1</v>
      </c>
    </row>
    <row r="1698" spans="1:11" x14ac:dyDescent="0.25">
      <c r="A1698" t="s">
        <v>2113</v>
      </c>
      <c r="B1698">
        <v>44531</v>
      </c>
      <c r="C1698" t="s">
        <v>172</v>
      </c>
      <c r="D1698" s="167">
        <v>42146.57</v>
      </c>
      <c r="E1698" t="s">
        <v>216</v>
      </c>
      <c r="F1698" t="s">
        <v>169</v>
      </c>
      <c r="G1698" t="s">
        <v>224</v>
      </c>
      <c r="H1698" s="168">
        <v>32013</v>
      </c>
      <c r="I1698" t="s">
        <v>105</v>
      </c>
      <c r="J1698" s="169">
        <v>30.109589041095891</v>
      </c>
      <c r="K1698">
        <v>7</v>
      </c>
    </row>
    <row r="1699" spans="1:11" x14ac:dyDescent="0.25">
      <c r="A1699" t="s">
        <v>2114</v>
      </c>
      <c r="B1699">
        <v>38017</v>
      </c>
      <c r="C1699" t="s">
        <v>172</v>
      </c>
      <c r="D1699" s="167">
        <v>58720</v>
      </c>
      <c r="E1699" t="s">
        <v>168</v>
      </c>
      <c r="F1699" t="s">
        <v>169</v>
      </c>
      <c r="G1699" t="s">
        <v>265</v>
      </c>
      <c r="H1699" s="168">
        <v>40056</v>
      </c>
      <c r="I1699" t="s">
        <v>104</v>
      </c>
      <c r="J1699" s="169">
        <v>8.0739726027397261</v>
      </c>
      <c r="K1699">
        <v>2</v>
      </c>
    </row>
    <row r="1700" spans="1:11" x14ac:dyDescent="0.25">
      <c r="A1700" t="s">
        <v>2115</v>
      </c>
      <c r="B1700">
        <v>89848</v>
      </c>
      <c r="C1700" t="s">
        <v>172</v>
      </c>
      <c r="D1700" s="167">
        <v>75453</v>
      </c>
      <c r="E1700" t="s">
        <v>175</v>
      </c>
      <c r="F1700" t="s">
        <v>169</v>
      </c>
      <c r="G1700" t="s">
        <v>183</v>
      </c>
      <c r="H1700" s="168">
        <v>38551</v>
      </c>
      <c r="I1700" t="s">
        <v>105</v>
      </c>
      <c r="J1700" s="169">
        <v>12.197260273972603</v>
      </c>
      <c r="K1700">
        <v>3</v>
      </c>
    </row>
    <row r="1701" spans="1:11" x14ac:dyDescent="0.25">
      <c r="A1701" t="s">
        <v>2116</v>
      </c>
      <c r="B1701">
        <v>12451</v>
      </c>
      <c r="C1701" t="s">
        <v>167</v>
      </c>
      <c r="D1701" s="167">
        <v>97392.47</v>
      </c>
      <c r="E1701" t="s">
        <v>168</v>
      </c>
      <c r="F1701" t="s">
        <v>169</v>
      </c>
      <c r="G1701" t="s">
        <v>173</v>
      </c>
      <c r="H1701" s="168">
        <v>35296</v>
      </c>
      <c r="I1701" t="s">
        <v>106</v>
      </c>
      <c r="J1701" s="169">
        <v>21.115068493150684</v>
      </c>
      <c r="K1701">
        <v>5</v>
      </c>
    </row>
    <row r="1702" spans="1:11" x14ac:dyDescent="0.25">
      <c r="A1702" t="s">
        <v>2117</v>
      </c>
      <c r="B1702">
        <v>65191</v>
      </c>
      <c r="C1702" t="s">
        <v>167</v>
      </c>
      <c r="D1702" s="167">
        <v>57807.08</v>
      </c>
      <c r="E1702" t="s">
        <v>188</v>
      </c>
      <c r="F1702" t="s">
        <v>202</v>
      </c>
      <c r="G1702" t="s">
        <v>313</v>
      </c>
      <c r="H1702" s="168">
        <v>34561</v>
      </c>
      <c r="I1702" t="s">
        <v>106</v>
      </c>
      <c r="J1702" s="169">
        <v>23.12876712328767</v>
      </c>
      <c r="K1702">
        <v>5</v>
      </c>
    </row>
    <row r="1703" spans="1:11" x14ac:dyDescent="0.25">
      <c r="A1703" t="s">
        <v>2118</v>
      </c>
      <c r="B1703">
        <v>65316</v>
      </c>
      <c r="C1703" t="s">
        <v>172</v>
      </c>
      <c r="D1703" s="167">
        <v>83155.12</v>
      </c>
      <c r="E1703" t="s">
        <v>308</v>
      </c>
      <c r="F1703" t="s">
        <v>169</v>
      </c>
      <c r="G1703" t="s">
        <v>181</v>
      </c>
      <c r="H1703" s="168">
        <v>40602</v>
      </c>
      <c r="I1703" t="s">
        <v>103</v>
      </c>
      <c r="J1703" s="169">
        <v>6.5780821917808217</v>
      </c>
      <c r="K1703">
        <v>2</v>
      </c>
    </row>
    <row r="1704" spans="1:11" x14ac:dyDescent="0.25">
      <c r="A1704" t="s">
        <v>2119</v>
      </c>
      <c r="B1704">
        <v>49851</v>
      </c>
      <c r="C1704" t="s">
        <v>172</v>
      </c>
      <c r="D1704" s="167">
        <v>118400</v>
      </c>
      <c r="E1704" t="s">
        <v>199</v>
      </c>
      <c r="F1704" t="s">
        <v>169</v>
      </c>
      <c r="G1704" t="s">
        <v>2060</v>
      </c>
      <c r="H1704" s="168">
        <v>39329</v>
      </c>
      <c r="I1704" t="s">
        <v>103</v>
      </c>
      <c r="J1704" s="169">
        <v>10.065753424657535</v>
      </c>
      <c r="K1704">
        <v>3</v>
      </c>
    </row>
    <row r="1705" spans="1:11" x14ac:dyDescent="0.25">
      <c r="A1705" t="s">
        <v>2120</v>
      </c>
      <c r="B1705">
        <v>21317</v>
      </c>
      <c r="C1705" t="s">
        <v>172</v>
      </c>
      <c r="D1705" s="167">
        <v>64141</v>
      </c>
      <c r="E1705" t="s">
        <v>196</v>
      </c>
      <c r="F1705" t="s">
        <v>169</v>
      </c>
      <c r="G1705" t="s">
        <v>750</v>
      </c>
      <c r="H1705" s="168">
        <v>38292</v>
      </c>
      <c r="I1705" t="s">
        <v>104</v>
      </c>
      <c r="J1705" s="169">
        <v>12.906849315068493</v>
      </c>
      <c r="K1705">
        <v>3</v>
      </c>
    </row>
    <row r="1706" spans="1:11" x14ac:dyDescent="0.25">
      <c r="A1706" t="s">
        <v>2121</v>
      </c>
      <c r="B1706">
        <v>3007</v>
      </c>
      <c r="C1706" t="s">
        <v>167</v>
      </c>
      <c r="D1706" s="167">
        <v>57807.08</v>
      </c>
      <c r="E1706" t="s">
        <v>188</v>
      </c>
      <c r="F1706" t="s">
        <v>202</v>
      </c>
      <c r="G1706" t="s">
        <v>313</v>
      </c>
      <c r="H1706" s="168">
        <v>34932</v>
      </c>
      <c r="I1706" t="s">
        <v>103</v>
      </c>
      <c r="J1706" s="169">
        <v>22.112328767123287</v>
      </c>
      <c r="K1706">
        <v>5</v>
      </c>
    </row>
    <row r="1707" spans="1:11" x14ac:dyDescent="0.25">
      <c r="A1707" t="s">
        <v>2122</v>
      </c>
      <c r="B1707">
        <v>8461</v>
      </c>
      <c r="C1707" t="s">
        <v>172</v>
      </c>
      <c r="D1707" s="167">
        <v>55307.96</v>
      </c>
      <c r="E1707" t="s">
        <v>216</v>
      </c>
      <c r="F1707" t="s">
        <v>169</v>
      </c>
      <c r="G1707" t="s">
        <v>1058</v>
      </c>
      <c r="H1707" s="168">
        <v>41932</v>
      </c>
      <c r="I1707" t="s">
        <v>104</v>
      </c>
      <c r="J1707" s="169">
        <v>2.9342465753424656</v>
      </c>
      <c r="K1707">
        <v>1</v>
      </c>
    </row>
    <row r="1708" spans="1:11" x14ac:dyDescent="0.25">
      <c r="A1708" t="s">
        <v>2123</v>
      </c>
      <c r="B1708">
        <v>83612</v>
      </c>
      <c r="C1708" t="s">
        <v>172</v>
      </c>
      <c r="D1708" s="167">
        <v>75277.02</v>
      </c>
      <c r="E1708" t="s">
        <v>233</v>
      </c>
      <c r="F1708" t="s">
        <v>169</v>
      </c>
      <c r="G1708" t="s">
        <v>809</v>
      </c>
      <c r="H1708" s="168">
        <v>33674</v>
      </c>
      <c r="I1708" t="s">
        <v>103</v>
      </c>
      <c r="J1708" s="169">
        <v>25.55890410958904</v>
      </c>
      <c r="K1708">
        <v>6</v>
      </c>
    </row>
    <row r="1709" spans="1:11" x14ac:dyDescent="0.25">
      <c r="A1709" t="s">
        <v>2124</v>
      </c>
      <c r="B1709">
        <v>50108</v>
      </c>
      <c r="C1709" t="s">
        <v>172</v>
      </c>
      <c r="D1709" s="167">
        <v>66065.23</v>
      </c>
      <c r="E1709" t="s">
        <v>199</v>
      </c>
      <c r="F1709" t="s">
        <v>169</v>
      </c>
      <c r="G1709" t="s">
        <v>200</v>
      </c>
      <c r="H1709" s="168">
        <v>33042</v>
      </c>
      <c r="I1709" t="s">
        <v>107</v>
      </c>
      <c r="J1709" s="169">
        <v>27.290410958904111</v>
      </c>
      <c r="K1709">
        <v>6</v>
      </c>
    </row>
    <row r="1710" spans="1:11" x14ac:dyDescent="0.25">
      <c r="A1710" t="s">
        <v>2125</v>
      </c>
      <c r="B1710">
        <v>2904</v>
      </c>
      <c r="C1710" t="s">
        <v>172</v>
      </c>
      <c r="D1710" s="167">
        <v>40636.83</v>
      </c>
      <c r="E1710" t="s">
        <v>253</v>
      </c>
      <c r="F1710" t="s">
        <v>169</v>
      </c>
      <c r="G1710" t="s">
        <v>207</v>
      </c>
      <c r="H1710" s="168">
        <v>38529</v>
      </c>
      <c r="I1710" t="s">
        <v>103</v>
      </c>
      <c r="J1710" s="169">
        <v>12.257534246575343</v>
      </c>
      <c r="K1710">
        <v>3</v>
      </c>
    </row>
    <row r="1711" spans="1:11" x14ac:dyDescent="0.25">
      <c r="A1711" t="s">
        <v>2126</v>
      </c>
      <c r="B1711">
        <v>76510</v>
      </c>
      <c r="C1711" t="s">
        <v>172</v>
      </c>
      <c r="D1711" s="167">
        <v>49922.95</v>
      </c>
      <c r="E1711" t="s">
        <v>188</v>
      </c>
      <c r="F1711" t="s">
        <v>169</v>
      </c>
      <c r="G1711" t="s">
        <v>273</v>
      </c>
      <c r="H1711" s="168">
        <v>41414</v>
      </c>
      <c r="I1711" t="s">
        <v>106</v>
      </c>
      <c r="J1711" s="169">
        <v>4.353424657534247</v>
      </c>
      <c r="K1711">
        <v>1</v>
      </c>
    </row>
    <row r="1712" spans="1:11" x14ac:dyDescent="0.25">
      <c r="A1712" t="s">
        <v>2127</v>
      </c>
      <c r="B1712">
        <v>33188</v>
      </c>
      <c r="C1712" t="s">
        <v>172</v>
      </c>
      <c r="D1712" s="167">
        <v>54538</v>
      </c>
      <c r="E1712" t="s">
        <v>191</v>
      </c>
      <c r="F1712" t="s">
        <v>169</v>
      </c>
      <c r="G1712" t="s">
        <v>354</v>
      </c>
      <c r="H1712" s="168">
        <v>41064</v>
      </c>
      <c r="I1712" t="s">
        <v>107</v>
      </c>
      <c r="J1712" s="169">
        <v>5.3123287671232875</v>
      </c>
      <c r="K1712">
        <v>2</v>
      </c>
    </row>
    <row r="1713" spans="1:11" x14ac:dyDescent="0.25">
      <c r="A1713" t="s">
        <v>2128</v>
      </c>
      <c r="B1713">
        <v>54957</v>
      </c>
      <c r="C1713" t="s">
        <v>167</v>
      </c>
      <c r="D1713" s="167">
        <v>39257</v>
      </c>
      <c r="E1713" t="s">
        <v>199</v>
      </c>
      <c r="F1713" t="s">
        <v>169</v>
      </c>
      <c r="G1713" t="s">
        <v>200</v>
      </c>
      <c r="H1713" s="168">
        <v>42590</v>
      </c>
      <c r="I1713" t="s">
        <v>103</v>
      </c>
      <c r="J1713" s="169">
        <v>1.1315068493150684</v>
      </c>
      <c r="K1713">
        <v>1</v>
      </c>
    </row>
    <row r="1714" spans="1:11" x14ac:dyDescent="0.25">
      <c r="A1714" t="s">
        <v>2129</v>
      </c>
      <c r="B1714">
        <v>12562</v>
      </c>
      <c r="C1714" t="s">
        <v>172</v>
      </c>
      <c r="D1714" s="167">
        <v>58975.23</v>
      </c>
      <c r="E1714" t="s">
        <v>188</v>
      </c>
      <c r="F1714" t="s">
        <v>169</v>
      </c>
      <c r="G1714" t="s">
        <v>282</v>
      </c>
      <c r="H1714" s="168">
        <v>40798</v>
      </c>
      <c r="I1714" t="s">
        <v>106</v>
      </c>
      <c r="J1714" s="169">
        <v>6.0410958904109586</v>
      </c>
      <c r="K1714">
        <v>2</v>
      </c>
    </row>
    <row r="1715" spans="1:11" x14ac:dyDescent="0.25">
      <c r="A1715" t="s">
        <v>2130</v>
      </c>
      <c r="B1715">
        <v>38868</v>
      </c>
      <c r="C1715" t="s">
        <v>172</v>
      </c>
      <c r="D1715" s="167">
        <v>57315.42</v>
      </c>
      <c r="E1715" t="s">
        <v>233</v>
      </c>
      <c r="F1715" t="s">
        <v>169</v>
      </c>
      <c r="G1715" t="s">
        <v>514</v>
      </c>
      <c r="H1715" s="168">
        <v>37578</v>
      </c>
      <c r="I1715" t="s">
        <v>106</v>
      </c>
      <c r="J1715" s="169">
        <v>14.863013698630137</v>
      </c>
      <c r="K1715">
        <v>3</v>
      </c>
    </row>
    <row r="1716" spans="1:11" x14ac:dyDescent="0.25">
      <c r="A1716" t="s">
        <v>2131</v>
      </c>
      <c r="B1716">
        <v>10096</v>
      </c>
      <c r="C1716" t="s">
        <v>172</v>
      </c>
      <c r="D1716" s="167">
        <v>68054</v>
      </c>
      <c r="E1716" t="s">
        <v>175</v>
      </c>
      <c r="F1716" t="s">
        <v>169</v>
      </c>
      <c r="G1716" t="s">
        <v>183</v>
      </c>
      <c r="H1716" s="168">
        <v>39461</v>
      </c>
      <c r="I1716" t="s">
        <v>104</v>
      </c>
      <c r="J1716" s="169">
        <v>9.7041095890410958</v>
      </c>
      <c r="K1716">
        <v>2</v>
      </c>
    </row>
    <row r="1717" spans="1:11" x14ac:dyDescent="0.25">
      <c r="A1717" t="s">
        <v>2132</v>
      </c>
      <c r="B1717">
        <v>45323</v>
      </c>
      <c r="C1717" t="s">
        <v>172</v>
      </c>
      <c r="D1717" s="167">
        <v>104717.28</v>
      </c>
      <c r="E1717" t="s">
        <v>308</v>
      </c>
      <c r="F1717" t="s">
        <v>169</v>
      </c>
      <c r="G1717" t="s">
        <v>397</v>
      </c>
      <c r="H1717" s="168">
        <v>32244</v>
      </c>
      <c r="I1717" t="s">
        <v>106</v>
      </c>
      <c r="J1717" s="169">
        <v>29.476712328767125</v>
      </c>
      <c r="K1717">
        <v>6</v>
      </c>
    </row>
    <row r="1718" spans="1:11" x14ac:dyDescent="0.25">
      <c r="A1718" t="s">
        <v>2133</v>
      </c>
      <c r="B1718">
        <v>81208</v>
      </c>
      <c r="C1718" t="s">
        <v>167</v>
      </c>
      <c r="D1718" s="167">
        <v>107128.71</v>
      </c>
      <c r="E1718" t="s">
        <v>175</v>
      </c>
      <c r="F1718" t="s">
        <v>169</v>
      </c>
      <c r="G1718" t="s">
        <v>586</v>
      </c>
      <c r="H1718" s="168">
        <v>34736</v>
      </c>
      <c r="I1718" t="s">
        <v>107</v>
      </c>
      <c r="J1718" s="169">
        <v>22.649315068493152</v>
      </c>
      <c r="K1718">
        <v>5</v>
      </c>
    </row>
    <row r="1719" spans="1:11" x14ac:dyDescent="0.25">
      <c r="A1719" t="s">
        <v>2134</v>
      </c>
      <c r="B1719">
        <v>10849</v>
      </c>
      <c r="C1719" t="s">
        <v>172</v>
      </c>
      <c r="D1719" s="167">
        <v>116124.02</v>
      </c>
      <c r="E1719" t="s">
        <v>185</v>
      </c>
      <c r="F1719" t="s">
        <v>169</v>
      </c>
      <c r="G1719" t="s">
        <v>382</v>
      </c>
      <c r="H1719" s="168">
        <v>33770</v>
      </c>
      <c r="I1719" t="s">
        <v>104</v>
      </c>
      <c r="J1719" s="169">
        <v>25.295890410958904</v>
      </c>
      <c r="K1719">
        <v>6</v>
      </c>
    </row>
    <row r="1720" spans="1:11" x14ac:dyDescent="0.25">
      <c r="A1720" t="s">
        <v>2135</v>
      </c>
      <c r="B1720">
        <v>69067</v>
      </c>
      <c r="C1720" t="s">
        <v>172</v>
      </c>
      <c r="D1720" s="167">
        <v>70422</v>
      </c>
      <c r="E1720" t="s">
        <v>268</v>
      </c>
      <c r="F1720" t="s">
        <v>169</v>
      </c>
      <c r="G1720" t="s">
        <v>630</v>
      </c>
      <c r="H1720" s="168">
        <v>36080</v>
      </c>
      <c r="I1720" t="s">
        <v>105</v>
      </c>
      <c r="J1720" s="169">
        <v>18.967123287671232</v>
      </c>
      <c r="K1720">
        <v>4</v>
      </c>
    </row>
    <row r="1721" spans="1:11" x14ac:dyDescent="0.25">
      <c r="A1721" t="s">
        <v>2136</v>
      </c>
      <c r="B1721">
        <v>6711</v>
      </c>
      <c r="C1721" t="s">
        <v>172</v>
      </c>
      <c r="D1721" s="167">
        <v>110623.67</v>
      </c>
      <c r="E1721" t="s">
        <v>199</v>
      </c>
      <c r="F1721" t="s">
        <v>169</v>
      </c>
      <c r="G1721" t="s">
        <v>275</v>
      </c>
      <c r="H1721" s="168">
        <v>39790</v>
      </c>
      <c r="I1721" t="s">
        <v>103</v>
      </c>
      <c r="J1721" s="169">
        <v>8.8027397260273972</v>
      </c>
      <c r="K1721">
        <v>2</v>
      </c>
    </row>
    <row r="1722" spans="1:11" x14ac:dyDescent="0.25">
      <c r="A1722" t="s">
        <v>2137</v>
      </c>
      <c r="B1722">
        <v>97364</v>
      </c>
      <c r="C1722" t="s">
        <v>167</v>
      </c>
      <c r="D1722" s="167">
        <v>37869.300000000003</v>
      </c>
      <c r="E1722" t="s">
        <v>188</v>
      </c>
      <c r="F1722" t="s">
        <v>202</v>
      </c>
      <c r="G1722" t="s">
        <v>284</v>
      </c>
      <c r="H1722" s="168">
        <v>41975</v>
      </c>
      <c r="I1722" t="s">
        <v>103</v>
      </c>
      <c r="J1722" s="169">
        <v>2.8164383561643835</v>
      </c>
      <c r="K1722">
        <v>1</v>
      </c>
    </row>
    <row r="1723" spans="1:11" x14ac:dyDescent="0.25">
      <c r="A1723" t="s">
        <v>2138</v>
      </c>
      <c r="B1723">
        <v>2659</v>
      </c>
      <c r="C1723" t="s">
        <v>172</v>
      </c>
      <c r="D1723" s="167">
        <v>89620</v>
      </c>
      <c r="E1723" t="s">
        <v>175</v>
      </c>
      <c r="F1723" t="s">
        <v>169</v>
      </c>
      <c r="G1723" t="s">
        <v>183</v>
      </c>
      <c r="H1723" s="168">
        <v>37074</v>
      </c>
      <c r="I1723" t="s">
        <v>103</v>
      </c>
      <c r="J1723" s="169">
        <v>16.243835616438357</v>
      </c>
      <c r="K1723">
        <v>4</v>
      </c>
    </row>
    <row r="1724" spans="1:11" x14ac:dyDescent="0.25">
      <c r="A1724" t="s">
        <v>2139</v>
      </c>
      <c r="B1724">
        <v>51676</v>
      </c>
      <c r="C1724" t="s">
        <v>172</v>
      </c>
      <c r="D1724" s="167">
        <v>56695.35</v>
      </c>
      <c r="E1724" t="s">
        <v>196</v>
      </c>
      <c r="F1724" t="s">
        <v>169</v>
      </c>
      <c r="G1724" t="s">
        <v>228</v>
      </c>
      <c r="H1724" s="168">
        <v>39510</v>
      </c>
      <c r="I1724" t="s">
        <v>108</v>
      </c>
      <c r="J1724" s="169">
        <v>9.5698630136986296</v>
      </c>
      <c r="K1724">
        <v>2</v>
      </c>
    </row>
    <row r="1725" spans="1:11" x14ac:dyDescent="0.25">
      <c r="A1725" t="s">
        <v>2140</v>
      </c>
      <c r="B1725">
        <v>1879</v>
      </c>
      <c r="C1725" t="s">
        <v>172</v>
      </c>
      <c r="D1725" s="167">
        <v>16610.72</v>
      </c>
      <c r="E1725" t="s">
        <v>196</v>
      </c>
      <c r="F1725" t="s">
        <v>202</v>
      </c>
      <c r="G1725" t="s">
        <v>222</v>
      </c>
      <c r="H1725" s="168">
        <v>42240</v>
      </c>
      <c r="I1725" t="s">
        <v>104</v>
      </c>
      <c r="J1725" s="169">
        <v>2.0904109589041098</v>
      </c>
      <c r="K1725">
        <v>1</v>
      </c>
    </row>
    <row r="1726" spans="1:11" x14ac:dyDescent="0.25">
      <c r="A1726" t="s">
        <v>2141</v>
      </c>
      <c r="B1726">
        <v>31761</v>
      </c>
      <c r="C1726" t="s">
        <v>167</v>
      </c>
      <c r="D1726" s="167">
        <v>64141</v>
      </c>
      <c r="E1726" t="s">
        <v>199</v>
      </c>
      <c r="F1726" t="s">
        <v>169</v>
      </c>
      <c r="G1726" t="s">
        <v>200</v>
      </c>
      <c r="H1726" s="168">
        <v>36045</v>
      </c>
      <c r="I1726" t="s">
        <v>103</v>
      </c>
      <c r="J1726" s="169">
        <v>19.063013698630137</v>
      </c>
      <c r="K1726">
        <v>4</v>
      </c>
    </row>
    <row r="1727" spans="1:11" x14ac:dyDescent="0.25">
      <c r="A1727" t="s">
        <v>2142</v>
      </c>
      <c r="B1727">
        <v>1629</v>
      </c>
      <c r="C1727" t="s">
        <v>172</v>
      </c>
      <c r="D1727" s="167">
        <v>43525.72</v>
      </c>
      <c r="E1727" t="s">
        <v>199</v>
      </c>
      <c r="F1727" t="s">
        <v>169</v>
      </c>
      <c r="G1727" t="s">
        <v>220</v>
      </c>
      <c r="H1727" s="168">
        <v>41064</v>
      </c>
      <c r="I1727" t="s">
        <v>107</v>
      </c>
      <c r="J1727" s="169">
        <v>5.3123287671232875</v>
      </c>
      <c r="K1727">
        <v>2</v>
      </c>
    </row>
    <row r="1728" spans="1:11" x14ac:dyDescent="0.25">
      <c r="A1728" t="s">
        <v>2143</v>
      </c>
      <c r="B1728">
        <v>65769</v>
      </c>
      <c r="C1728" t="s">
        <v>172</v>
      </c>
      <c r="D1728" s="167">
        <v>49732.31</v>
      </c>
      <c r="E1728" t="s">
        <v>196</v>
      </c>
      <c r="F1728" t="s">
        <v>169</v>
      </c>
      <c r="G1728" t="s">
        <v>514</v>
      </c>
      <c r="H1728" s="168">
        <v>41036</v>
      </c>
      <c r="I1728" t="s">
        <v>108</v>
      </c>
      <c r="J1728" s="169">
        <v>5.3890410958904109</v>
      </c>
      <c r="K1728">
        <v>2</v>
      </c>
    </row>
    <row r="1729" spans="1:11" x14ac:dyDescent="0.25">
      <c r="A1729" t="s">
        <v>2144</v>
      </c>
      <c r="B1729">
        <v>19726</v>
      </c>
      <c r="C1729" t="s">
        <v>167</v>
      </c>
      <c r="D1729" s="167">
        <v>24978.81</v>
      </c>
      <c r="E1729" t="s">
        <v>196</v>
      </c>
      <c r="F1729" t="s">
        <v>202</v>
      </c>
      <c r="G1729" t="s">
        <v>367</v>
      </c>
      <c r="H1729" s="168">
        <v>36549</v>
      </c>
      <c r="I1729" t="s">
        <v>103</v>
      </c>
      <c r="J1729" s="169">
        <v>17.682191780821917</v>
      </c>
      <c r="K1729">
        <v>4</v>
      </c>
    </row>
    <row r="1730" spans="1:11" x14ac:dyDescent="0.25">
      <c r="A1730" t="s">
        <v>2145</v>
      </c>
      <c r="B1730">
        <v>91951</v>
      </c>
      <c r="C1730" t="s">
        <v>172</v>
      </c>
      <c r="D1730" s="167">
        <v>82556</v>
      </c>
      <c r="E1730" t="s">
        <v>168</v>
      </c>
      <c r="F1730" t="s">
        <v>169</v>
      </c>
      <c r="G1730" t="s">
        <v>524</v>
      </c>
      <c r="H1730" s="168">
        <v>37375</v>
      </c>
      <c r="I1730" t="s">
        <v>103</v>
      </c>
      <c r="J1730" s="169">
        <v>15.419178082191781</v>
      </c>
      <c r="K1730">
        <v>4</v>
      </c>
    </row>
    <row r="1731" spans="1:11" x14ac:dyDescent="0.25">
      <c r="A1731" t="s">
        <v>2146</v>
      </c>
      <c r="B1731">
        <v>56601</v>
      </c>
      <c r="C1731" t="s">
        <v>172</v>
      </c>
      <c r="D1731" s="167">
        <v>52693</v>
      </c>
      <c r="E1731" t="s">
        <v>191</v>
      </c>
      <c r="F1731" t="s">
        <v>169</v>
      </c>
      <c r="G1731" t="s">
        <v>354</v>
      </c>
      <c r="H1731" s="168">
        <v>41288</v>
      </c>
      <c r="I1731" t="s">
        <v>107</v>
      </c>
      <c r="J1731" s="169">
        <v>4.6986301369863011</v>
      </c>
      <c r="K1731">
        <v>1</v>
      </c>
    </row>
    <row r="1732" spans="1:11" x14ac:dyDescent="0.25">
      <c r="A1732" t="s">
        <v>2147</v>
      </c>
      <c r="B1732">
        <v>70490</v>
      </c>
      <c r="C1732" t="s">
        <v>167</v>
      </c>
      <c r="D1732" s="167">
        <v>88120.8</v>
      </c>
      <c r="E1732" t="s">
        <v>175</v>
      </c>
      <c r="F1732" t="s">
        <v>202</v>
      </c>
      <c r="G1732" t="s">
        <v>211</v>
      </c>
      <c r="H1732" s="168">
        <v>35333</v>
      </c>
      <c r="I1732" t="s">
        <v>103</v>
      </c>
      <c r="J1732" s="169">
        <v>21.013698630136986</v>
      </c>
      <c r="K1732">
        <v>5</v>
      </c>
    </row>
    <row r="1733" spans="1:11" x14ac:dyDescent="0.25">
      <c r="A1733" t="s">
        <v>2148</v>
      </c>
      <c r="B1733">
        <v>53065</v>
      </c>
      <c r="C1733" t="s">
        <v>167</v>
      </c>
      <c r="D1733" s="167">
        <v>50201.32</v>
      </c>
      <c r="E1733" t="s">
        <v>199</v>
      </c>
      <c r="F1733" t="s">
        <v>169</v>
      </c>
      <c r="G1733" t="s">
        <v>887</v>
      </c>
      <c r="H1733" s="168">
        <v>40917</v>
      </c>
      <c r="I1733" t="s">
        <v>103</v>
      </c>
      <c r="J1733" s="169">
        <v>5.7150684931506852</v>
      </c>
      <c r="K1733">
        <v>2</v>
      </c>
    </row>
    <row r="1734" spans="1:11" x14ac:dyDescent="0.25">
      <c r="A1734" t="s">
        <v>2149</v>
      </c>
      <c r="B1734">
        <v>66421</v>
      </c>
      <c r="C1734" t="s">
        <v>167</v>
      </c>
      <c r="D1734" s="167">
        <v>48145</v>
      </c>
      <c r="E1734" t="s">
        <v>168</v>
      </c>
      <c r="F1734" t="s">
        <v>169</v>
      </c>
      <c r="G1734" t="s">
        <v>265</v>
      </c>
      <c r="H1734" s="168">
        <v>42268</v>
      </c>
      <c r="I1734" t="s">
        <v>104</v>
      </c>
      <c r="J1734" s="169">
        <v>2.0136986301369864</v>
      </c>
      <c r="K1734">
        <v>1</v>
      </c>
    </row>
    <row r="1735" spans="1:11" x14ac:dyDescent="0.25">
      <c r="A1735" t="s">
        <v>2150</v>
      </c>
      <c r="B1735">
        <v>95889</v>
      </c>
      <c r="C1735" t="s">
        <v>172</v>
      </c>
      <c r="D1735" s="167">
        <v>85445</v>
      </c>
      <c r="E1735" t="s">
        <v>168</v>
      </c>
      <c r="F1735" t="s">
        <v>169</v>
      </c>
      <c r="G1735" t="s">
        <v>524</v>
      </c>
      <c r="H1735" s="168">
        <v>36942</v>
      </c>
      <c r="I1735" t="s">
        <v>103</v>
      </c>
      <c r="J1735" s="169">
        <v>16.605479452054794</v>
      </c>
      <c r="K1735">
        <v>4</v>
      </c>
    </row>
    <row r="1736" spans="1:11" x14ac:dyDescent="0.25">
      <c r="A1736" t="s">
        <v>2151</v>
      </c>
      <c r="B1736">
        <v>36817</v>
      </c>
      <c r="C1736" t="s">
        <v>172</v>
      </c>
      <c r="D1736" s="167">
        <v>50699.15</v>
      </c>
      <c r="E1736" t="s">
        <v>199</v>
      </c>
      <c r="F1736" t="s">
        <v>169</v>
      </c>
      <c r="G1736" t="s">
        <v>200</v>
      </c>
      <c r="H1736" s="168">
        <v>38838</v>
      </c>
      <c r="I1736" t="s">
        <v>103</v>
      </c>
      <c r="J1736" s="169">
        <v>11.41095890410959</v>
      </c>
      <c r="K1736">
        <v>3</v>
      </c>
    </row>
    <row r="1737" spans="1:11" x14ac:dyDescent="0.25">
      <c r="A1737" t="s">
        <v>2152</v>
      </c>
      <c r="B1737">
        <v>48565</v>
      </c>
      <c r="C1737" t="s">
        <v>167</v>
      </c>
      <c r="D1737" s="167">
        <v>41829</v>
      </c>
      <c r="E1737" t="s">
        <v>175</v>
      </c>
      <c r="F1737" t="s">
        <v>202</v>
      </c>
      <c r="G1737" t="s">
        <v>183</v>
      </c>
      <c r="H1737" s="168">
        <v>38734</v>
      </c>
      <c r="I1737" t="s">
        <v>104</v>
      </c>
      <c r="J1737" s="169">
        <v>11.695890410958905</v>
      </c>
      <c r="K1737">
        <v>3</v>
      </c>
    </row>
    <row r="1738" spans="1:11" x14ac:dyDescent="0.25">
      <c r="A1738" t="s">
        <v>2153</v>
      </c>
      <c r="B1738">
        <v>31071</v>
      </c>
      <c r="C1738" t="s">
        <v>172</v>
      </c>
      <c r="D1738" s="167">
        <v>78096</v>
      </c>
      <c r="E1738" t="s">
        <v>175</v>
      </c>
      <c r="F1738" t="s">
        <v>169</v>
      </c>
      <c r="G1738" t="s">
        <v>183</v>
      </c>
      <c r="H1738" s="168">
        <v>38551</v>
      </c>
      <c r="I1738" t="s">
        <v>107</v>
      </c>
      <c r="J1738" s="169">
        <v>12.197260273972603</v>
      </c>
      <c r="K1738">
        <v>3</v>
      </c>
    </row>
    <row r="1739" spans="1:11" x14ac:dyDescent="0.25">
      <c r="A1739" t="s">
        <v>2154</v>
      </c>
      <c r="B1739">
        <v>6170</v>
      </c>
      <c r="C1739" t="s">
        <v>172</v>
      </c>
      <c r="D1739" s="167">
        <v>42053.83</v>
      </c>
      <c r="E1739" t="s">
        <v>199</v>
      </c>
      <c r="F1739" t="s">
        <v>169</v>
      </c>
      <c r="G1739" t="s">
        <v>220</v>
      </c>
      <c r="H1739" s="168">
        <v>41820</v>
      </c>
      <c r="I1739" t="s">
        <v>103</v>
      </c>
      <c r="J1739" s="169">
        <v>3.2410958904109588</v>
      </c>
      <c r="K1739">
        <v>1</v>
      </c>
    </row>
    <row r="1740" spans="1:11" x14ac:dyDescent="0.25">
      <c r="A1740" t="s">
        <v>2155</v>
      </c>
      <c r="B1740">
        <v>78411</v>
      </c>
      <c r="C1740" t="s">
        <v>172</v>
      </c>
      <c r="D1740" s="167">
        <v>50910</v>
      </c>
      <c r="E1740" t="s">
        <v>191</v>
      </c>
      <c r="F1740" t="s">
        <v>169</v>
      </c>
      <c r="G1740" t="s">
        <v>354</v>
      </c>
      <c r="H1740" s="168">
        <v>41904</v>
      </c>
      <c r="I1740" t="s">
        <v>105</v>
      </c>
      <c r="J1740" s="169">
        <v>3.010958904109589</v>
      </c>
      <c r="K1740">
        <v>1</v>
      </c>
    </row>
    <row r="1741" spans="1:11" x14ac:dyDescent="0.25">
      <c r="A1741" t="s">
        <v>2156</v>
      </c>
      <c r="B1741">
        <v>35386</v>
      </c>
      <c r="C1741" t="s">
        <v>172</v>
      </c>
      <c r="D1741" s="167">
        <v>125496.15</v>
      </c>
      <c r="E1741" t="s">
        <v>185</v>
      </c>
      <c r="F1741" t="s">
        <v>169</v>
      </c>
      <c r="G1741" t="s">
        <v>774</v>
      </c>
      <c r="H1741" s="168">
        <v>35751</v>
      </c>
      <c r="I1741" t="s">
        <v>103</v>
      </c>
      <c r="J1741" s="169">
        <v>19.86849315068493</v>
      </c>
      <c r="K1741">
        <v>4</v>
      </c>
    </row>
    <row r="1742" spans="1:11" x14ac:dyDescent="0.25">
      <c r="A1742" t="s">
        <v>2157</v>
      </c>
      <c r="B1742">
        <v>22797</v>
      </c>
      <c r="C1742" t="s">
        <v>172</v>
      </c>
      <c r="D1742" s="167">
        <v>51969</v>
      </c>
      <c r="E1742" t="s">
        <v>175</v>
      </c>
      <c r="F1742" t="s">
        <v>169</v>
      </c>
      <c r="G1742" t="s">
        <v>183</v>
      </c>
      <c r="H1742" s="168">
        <v>42156</v>
      </c>
      <c r="I1742" t="s">
        <v>107</v>
      </c>
      <c r="J1742" s="169">
        <v>2.3205479452054796</v>
      </c>
      <c r="K1742">
        <v>1</v>
      </c>
    </row>
    <row r="1743" spans="1:11" x14ac:dyDescent="0.25">
      <c r="A1743" t="s">
        <v>2158</v>
      </c>
      <c r="B1743">
        <v>52688</v>
      </c>
      <c r="C1743" t="s">
        <v>167</v>
      </c>
      <c r="D1743" s="167">
        <v>55014.29</v>
      </c>
      <c r="E1743" t="s">
        <v>188</v>
      </c>
      <c r="F1743" t="s">
        <v>169</v>
      </c>
      <c r="G1743" t="s">
        <v>2159</v>
      </c>
      <c r="H1743" s="168">
        <v>39454</v>
      </c>
      <c r="I1743" t="s">
        <v>103</v>
      </c>
      <c r="J1743" s="169">
        <v>9.7232876712328764</v>
      </c>
      <c r="K1743">
        <v>2</v>
      </c>
    </row>
    <row r="1744" spans="1:11" x14ac:dyDescent="0.25">
      <c r="A1744" t="s">
        <v>2160</v>
      </c>
      <c r="B1744">
        <v>36034</v>
      </c>
      <c r="C1744" t="s">
        <v>172</v>
      </c>
      <c r="D1744" s="167">
        <v>156500.16</v>
      </c>
      <c r="E1744" t="s">
        <v>230</v>
      </c>
      <c r="F1744" t="s">
        <v>169</v>
      </c>
      <c r="G1744" t="s">
        <v>231</v>
      </c>
      <c r="H1744" s="168">
        <v>33903</v>
      </c>
      <c r="I1744" t="s">
        <v>104</v>
      </c>
      <c r="J1744" s="169">
        <v>24.931506849315067</v>
      </c>
      <c r="K1744">
        <v>5</v>
      </c>
    </row>
    <row r="1745" spans="1:11" x14ac:dyDescent="0.25">
      <c r="A1745" t="s">
        <v>2161</v>
      </c>
      <c r="B1745">
        <v>83387</v>
      </c>
      <c r="C1745" t="s">
        <v>172</v>
      </c>
      <c r="D1745" s="167">
        <v>54797.84</v>
      </c>
      <c r="E1745" t="s">
        <v>1258</v>
      </c>
      <c r="F1745" t="s">
        <v>169</v>
      </c>
      <c r="G1745" t="s">
        <v>418</v>
      </c>
      <c r="H1745" s="168">
        <v>41582</v>
      </c>
      <c r="I1745" t="s">
        <v>104</v>
      </c>
      <c r="J1745" s="169">
        <v>3.893150684931507</v>
      </c>
      <c r="K1745">
        <v>1</v>
      </c>
    </row>
    <row r="1746" spans="1:11" x14ac:dyDescent="0.25">
      <c r="A1746" t="s">
        <v>2162</v>
      </c>
      <c r="B1746">
        <v>93913</v>
      </c>
      <c r="C1746" t="s">
        <v>172</v>
      </c>
      <c r="D1746" s="167">
        <v>107128.71</v>
      </c>
      <c r="E1746" t="s">
        <v>175</v>
      </c>
      <c r="F1746" t="s">
        <v>169</v>
      </c>
      <c r="G1746" t="s">
        <v>586</v>
      </c>
      <c r="H1746" s="168">
        <v>33791</v>
      </c>
      <c r="I1746" t="s">
        <v>107</v>
      </c>
      <c r="J1746" s="169">
        <v>25.238356164383561</v>
      </c>
      <c r="K1746">
        <v>6</v>
      </c>
    </row>
    <row r="1747" spans="1:11" x14ac:dyDescent="0.25">
      <c r="A1747" t="s">
        <v>2163</v>
      </c>
      <c r="B1747">
        <v>27080</v>
      </c>
      <c r="C1747" t="s">
        <v>167</v>
      </c>
      <c r="D1747" s="167">
        <v>53855.57</v>
      </c>
      <c r="E1747" t="s">
        <v>168</v>
      </c>
      <c r="F1747" t="s">
        <v>169</v>
      </c>
      <c r="G1747" t="s">
        <v>170</v>
      </c>
      <c r="H1747" s="168">
        <v>39818</v>
      </c>
      <c r="I1747" t="s">
        <v>104</v>
      </c>
      <c r="J1747" s="169">
        <v>8.7260273972602747</v>
      </c>
      <c r="K1747">
        <v>2</v>
      </c>
    </row>
    <row r="1748" spans="1:11" x14ac:dyDescent="0.25">
      <c r="A1748" t="s">
        <v>2164</v>
      </c>
      <c r="B1748">
        <v>79608</v>
      </c>
      <c r="C1748" t="s">
        <v>172</v>
      </c>
      <c r="D1748" s="167">
        <v>89620</v>
      </c>
      <c r="E1748" t="s">
        <v>175</v>
      </c>
      <c r="F1748" t="s">
        <v>169</v>
      </c>
      <c r="G1748" t="s">
        <v>183</v>
      </c>
      <c r="H1748" s="168">
        <v>38551</v>
      </c>
      <c r="I1748" t="s">
        <v>106</v>
      </c>
      <c r="J1748" s="169">
        <v>12.197260273972603</v>
      </c>
      <c r="K1748">
        <v>3</v>
      </c>
    </row>
    <row r="1749" spans="1:11" x14ac:dyDescent="0.25">
      <c r="A1749" t="s">
        <v>2165</v>
      </c>
      <c r="B1749">
        <v>4814</v>
      </c>
      <c r="C1749" t="s">
        <v>167</v>
      </c>
      <c r="D1749" s="167">
        <v>93396</v>
      </c>
      <c r="E1749" t="s">
        <v>268</v>
      </c>
      <c r="F1749" t="s">
        <v>169</v>
      </c>
      <c r="G1749" t="s">
        <v>418</v>
      </c>
      <c r="H1749" s="168">
        <v>37333</v>
      </c>
      <c r="I1749" t="s">
        <v>103</v>
      </c>
      <c r="J1749" s="169">
        <v>15.534246575342467</v>
      </c>
      <c r="K1749">
        <v>4</v>
      </c>
    </row>
    <row r="1750" spans="1:11" x14ac:dyDescent="0.25">
      <c r="A1750" t="s">
        <v>2166</v>
      </c>
      <c r="B1750">
        <v>81833</v>
      </c>
      <c r="C1750" t="s">
        <v>172</v>
      </c>
      <c r="D1750" s="167">
        <v>52693</v>
      </c>
      <c r="E1750" t="s">
        <v>191</v>
      </c>
      <c r="F1750" t="s">
        <v>169</v>
      </c>
      <c r="G1750" t="s">
        <v>354</v>
      </c>
      <c r="H1750" s="168">
        <v>41288</v>
      </c>
      <c r="I1750" t="s">
        <v>108</v>
      </c>
      <c r="J1750" s="169">
        <v>4.6986301369863011</v>
      </c>
      <c r="K1750">
        <v>1</v>
      </c>
    </row>
    <row r="1751" spans="1:11" x14ac:dyDescent="0.25">
      <c r="A1751" t="s">
        <v>2167</v>
      </c>
      <c r="B1751">
        <v>82050</v>
      </c>
      <c r="C1751" t="s">
        <v>167</v>
      </c>
      <c r="D1751" s="167">
        <v>72603.3</v>
      </c>
      <c r="E1751" t="s">
        <v>188</v>
      </c>
      <c r="F1751" t="s">
        <v>169</v>
      </c>
      <c r="G1751" t="s">
        <v>665</v>
      </c>
      <c r="H1751" s="168">
        <v>32322</v>
      </c>
      <c r="I1751" t="s">
        <v>103</v>
      </c>
      <c r="J1751" s="169">
        <v>29.263013698630136</v>
      </c>
      <c r="K1751">
        <v>6</v>
      </c>
    </row>
    <row r="1752" spans="1:11" x14ac:dyDescent="0.25">
      <c r="A1752" t="s">
        <v>2168</v>
      </c>
      <c r="B1752">
        <v>67084</v>
      </c>
      <c r="C1752" t="s">
        <v>172</v>
      </c>
      <c r="D1752" s="167">
        <v>89620</v>
      </c>
      <c r="E1752" t="s">
        <v>175</v>
      </c>
      <c r="F1752" t="s">
        <v>169</v>
      </c>
      <c r="G1752" t="s">
        <v>183</v>
      </c>
      <c r="H1752" s="168">
        <v>36724</v>
      </c>
      <c r="I1752" t="s">
        <v>104</v>
      </c>
      <c r="J1752" s="169">
        <v>17.202739726027396</v>
      </c>
      <c r="K1752">
        <v>4</v>
      </c>
    </row>
    <row r="1753" spans="1:11" x14ac:dyDescent="0.25">
      <c r="A1753" t="s">
        <v>2169</v>
      </c>
      <c r="B1753">
        <v>83868</v>
      </c>
      <c r="C1753" t="s">
        <v>172</v>
      </c>
      <c r="D1753" s="167">
        <v>73801</v>
      </c>
      <c r="E1753" t="s">
        <v>196</v>
      </c>
      <c r="F1753" t="s">
        <v>169</v>
      </c>
      <c r="G1753" t="s">
        <v>228</v>
      </c>
      <c r="H1753" s="168">
        <v>36955</v>
      </c>
      <c r="I1753" t="s">
        <v>104</v>
      </c>
      <c r="J1753" s="169">
        <v>16.56986301369863</v>
      </c>
      <c r="K1753">
        <v>4</v>
      </c>
    </row>
    <row r="1754" spans="1:11" x14ac:dyDescent="0.25">
      <c r="A1754" t="s">
        <v>2170</v>
      </c>
      <c r="B1754">
        <v>40962</v>
      </c>
      <c r="C1754" t="s">
        <v>172</v>
      </c>
      <c r="D1754" s="167">
        <v>100670.07</v>
      </c>
      <c r="E1754" t="s">
        <v>185</v>
      </c>
      <c r="F1754" t="s">
        <v>169</v>
      </c>
      <c r="G1754" t="s">
        <v>416</v>
      </c>
      <c r="H1754" s="168">
        <v>33112</v>
      </c>
      <c r="I1754" t="s">
        <v>106</v>
      </c>
      <c r="J1754" s="169">
        <v>27.098630136986301</v>
      </c>
      <c r="K1754">
        <v>6</v>
      </c>
    </row>
    <row r="1755" spans="1:11" x14ac:dyDescent="0.25">
      <c r="A1755" t="s">
        <v>2171</v>
      </c>
      <c r="B1755">
        <v>49695</v>
      </c>
      <c r="C1755" t="s">
        <v>172</v>
      </c>
      <c r="D1755" s="167">
        <v>48258.81</v>
      </c>
      <c r="E1755" t="s">
        <v>199</v>
      </c>
      <c r="F1755" t="s">
        <v>169</v>
      </c>
      <c r="G1755" t="s">
        <v>330</v>
      </c>
      <c r="H1755" s="168">
        <v>39349</v>
      </c>
      <c r="I1755" t="s">
        <v>107</v>
      </c>
      <c r="J1755" s="169">
        <v>10.010958904109589</v>
      </c>
      <c r="K1755">
        <v>3</v>
      </c>
    </row>
    <row r="1756" spans="1:11" x14ac:dyDescent="0.25">
      <c r="A1756" t="s">
        <v>2172</v>
      </c>
      <c r="B1756">
        <v>56528</v>
      </c>
      <c r="C1756" t="s">
        <v>167</v>
      </c>
      <c r="D1756" s="167">
        <v>41954.12</v>
      </c>
      <c r="E1756" t="s">
        <v>188</v>
      </c>
      <c r="F1756" t="s">
        <v>202</v>
      </c>
      <c r="G1756" t="s">
        <v>313</v>
      </c>
      <c r="H1756" s="168">
        <v>38726</v>
      </c>
      <c r="I1756" t="s">
        <v>107</v>
      </c>
      <c r="J1756" s="169">
        <v>11.717808219178082</v>
      </c>
      <c r="K1756">
        <v>3</v>
      </c>
    </row>
    <row r="1757" spans="1:11" x14ac:dyDescent="0.25">
      <c r="A1757" t="s">
        <v>2173</v>
      </c>
      <c r="B1757">
        <v>72311</v>
      </c>
      <c r="C1757" t="s">
        <v>167</v>
      </c>
      <c r="D1757" s="167">
        <v>73801</v>
      </c>
      <c r="E1757" t="s">
        <v>253</v>
      </c>
      <c r="F1757" t="s">
        <v>169</v>
      </c>
      <c r="G1757" t="s">
        <v>539</v>
      </c>
      <c r="H1757" s="168">
        <v>36926</v>
      </c>
      <c r="I1757" t="s">
        <v>108</v>
      </c>
      <c r="J1757" s="169">
        <v>16.649315068493152</v>
      </c>
      <c r="K1757">
        <v>4</v>
      </c>
    </row>
    <row r="1758" spans="1:11" x14ac:dyDescent="0.25">
      <c r="A1758" t="s">
        <v>2174</v>
      </c>
      <c r="B1758">
        <v>83663</v>
      </c>
      <c r="C1758" t="s">
        <v>172</v>
      </c>
      <c r="D1758" s="167">
        <v>50910</v>
      </c>
      <c r="E1758" t="s">
        <v>191</v>
      </c>
      <c r="F1758" t="s">
        <v>169</v>
      </c>
      <c r="G1758" t="s">
        <v>354</v>
      </c>
      <c r="H1758" s="168">
        <v>41904</v>
      </c>
      <c r="I1758" t="s">
        <v>106</v>
      </c>
      <c r="J1758" s="169">
        <v>3.010958904109589</v>
      </c>
      <c r="K1758">
        <v>1</v>
      </c>
    </row>
    <row r="1759" spans="1:11" x14ac:dyDescent="0.25">
      <c r="A1759" t="s">
        <v>2175</v>
      </c>
      <c r="B1759">
        <v>54087</v>
      </c>
      <c r="C1759" t="s">
        <v>167</v>
      </c>
      <c r="D1759" s="167">
        <v>83033.72</v>
      </c>
      <c r="E1759" t="s">
        <v>188</v>
      </c>
      <c r="F1759" t="s">
        <v>169</v>
      </c>
      <c r="G1759" t="s">
        <v>428</v>
      </c>
      <c r="H1759" s="168">
        <v>41498</v>
      </c>
      <c r="I1759" t="s">
        <v>103</v>
      </c>
      <c r="J1759" s="169">
        <v>4.1232876712328768</v>
      </c>
      <c r="K1759">
        <v>1</v>
      </c>
    </row>
    <row r="1760" spans="1:11" x14ac:dyDescent="0.25">
      <c r="A1760" t="s">
        <v>2176</v>
      </c>
      <c r="B1760">
        <v>52531</v>
      </c>
      <c r="C1760" t="s">
        <v>172</v>
      </c>
      <c r="D1760" s="167">
        <v>57265</v>
      </c>
      <c r="E1760" t="s">
        <v>191</v>
      </c>
      <c r="F1760" t="s">
        <v>169</v>
      </c>
      <c r="G1760" t="s">
        <v>354</v>
      </c>
      <c r="H1760" s="168">
        <v>41064</v>
      </c>
      <c r="I1760" t="s">
        <v>105</v>
      </c>
      <c r="J1760" s="169">
        <v>5.3123287671232875</v>
      </c>
      <c r="K1760">
        <v>2</v>
      </c>
    </row>
    <row r="1761" spans="1:11" x14ac:dyDescent="0.25">
      <c r="A1761" t="s">
        <v>2177</v>
      </c>
      <c r="B1761">
        <v>70867</v>
      </c>
      <c r="C1761" t="s">
        <v>172</v>
      </c>
      <c r="D1761" s="167">
        <v>73801</v>
      </c>
      <c r="E1761" t="s">
        <v>196</v>
      </c>
      <c r="F1761" t="s">
        <v>169</v>
      </c>
      <c r="G1761" t="s">
        <v>2178</v>
      </c>
      <c r="H1761" s="168">
        <v>38838</v>
      </c>
      <c r="I1761" t="s">
        <v>103</v>
      </c>
      <c r="J1761" s="169">
        <v>11.41095890410959</v>
      </c>
      <c r="K1761">
        <v>3</v>
      </c>
    </row>
    <row r="1762" spans="1:11" x14ac:dyDescent="0.25">
      <c r="A1762" t="s">
        <v>2179</v>
      </c>
      <c r="B1762">
        <v>93749</v>
      </c>
      <c r="C1762" t="s">
        <v>172</v>
      </c>
      <c r="D1762" s="167">
        <v>75453</v>
      </c>
      <c r="E1762" t="s">
        <v>175</v>
      </c>
      <c r="F1762" t="s">
        <v>169</v>
      </c>
      <c r="G1762" t="s">
        <v>183</v>
      </c>
      <c r="H1762" s="168">
        <v>38551</v>
      </c>
      <c r="I1762" t="s">
        <v>107</v>
      </c>
      <c r="J1762" s="169">
        <v>12.197260273972603</v>
      </c>
      <c r="K1762">
        <v>3</v>
      </c>
    </row>
    <row r="1763" spans="1:11" x14ac:dyDescent="0.25">
      <c r="A1763" t="s">
        <v>2180</v>
      </c>
      <c r="B1763">
        <v>55079</v>
      </c>
      <c r="C1763" t="s">
        <v>172</v>
      </c>
      <c r="D1763" s="167">
        <v>65530</v>
      </c>
      <c r="E1763" t="s">
        <v>191</v>
      </c>
      <c r="F1763" t="s">
        <v>169</v>
      </c>
      <c r="G1763" t="s">
        <v>486</v>
      </c>
      <c r="H1763" s="168">
        <v>39693</v>
      </c>
      <c r="I1763" t="s">
        <v>104</v>
      </c>
      <c r="J1763" s="169">
        <v>9.0684931506849313</v>
      </c>
      <c r="K1763">
        <v>2</v>
      </c>
    </row>
    <row r="1764" spans="1:11" x14ac:dyDescent="0.25">
      <c r="A1764" t="s">
        <v>2181</v>
      </c>
      <c r="B1764">
        <v>85990</v>
      </c>
      <c r="C1764" t="s">
        <v>172</v>
      </c>
      <c r="D1764" s="167">
        <v>80829</v>
      </c>
      <c r="E1764" t="s">
        <v>175</v>
      </c>
      <c r="F1764" t="s">
        <v>169</v>
      </c>
      <c r="G1764" t="s">
        <v>183</v>
      </c>
      <c r="H1764" s="168">
        <v>37802</v>
      </c>
      <c r="I1764" t="s">
        <v>106</v>
      </c>
      <c r="J1764" s="169">
        <v>14.24931506849315</v>
      </c>
      <c r="K1764">
        <v>3</v>
      </c>
    </row>
    <row r="1765" spans="1:11" x14ac:dyDescent="0.25">
      <c r="A1765" t="s">
        <v>2182</v>
      </c>
      <c r="B1765">
        <v>94622</v>
      </c>
      <c r="C1765" t="s">
        <v>167</v>
      </c>
      <c r="D1765" s="167">
        <v>21030.74</v>
      </c>
      <c r="E1765" t="s">
        <v>196</v>
      </c>
      <c r="F1765" t="s">
        <v>202</v>
      </c>
      <c r="G1765" t="s">
        <v>222</v>
      </c>
      <c r="H1765" s="168">
        <v>38278</v>
      </c>
      <c r="I1765" t="s">
        <v>103</v>
      </c>
      <c r="J1765" s="169">
        <v>12.945205479452055</v>
      </c>
      <c r="K1765">
        <v>3</v>
      </c>
    </row>
    <row r="1766" spans="1:11" x14ac:dyDescent="0.25">
      <c r="A1766" t="s">
        <v>2183</v>
      </c>
      <c r="B1766">
        <v>36053</v>
      </c>
      <c r="C1766" t="s">
        <v>167</v>
      </c>
      <c r="D1766" s="167">
        <v>104717.28</v>
      </c>
      <c r="E1766" t="s">
        <v>196</v>
      </c>
      <c r="F1766" t="s">
        <v>169</v>
      </c>
      <c r="G1766" t="s">
        <v>598</v>
      </c>
      <c r="H1766" s="168">
        <v>32063</v>
      </c>
      <c r="I1766" t="s">
        <v>103</v>
      </c>
      <c r="J1766" s="169">
        <v>29.972602739726028</v>
      </c>
      <c r="K1766">
        <v>7</v>
      </c>
    </row>
    <row r="1767" spans="1:11" x14ac:dyDescent="0.25">
      <c r="A1767" t="s">
        <v>2184</v>
      </c>
      <c r="B1767">
        <v>99358</v>
      </c>
      <c r="C1767" t="s">
        <v>172</v>
      </c>
      <c r="D1767" s="167">
        <v>90038.06</v>
      </c>
      <c r="E1767" t="s">
        <v>168</v>
      </c>
      <c r="F1767" t="s">
        <v>169</v>
      </c>
      <c r="G1767" t="s">
        <v>858</v>
      </c>
      <c r="H1767" s="168">
        <v>37585</v>
      </c>
      <c r="I1767" t="s">
        <v>107</v>
      </c>
      <c r="J1767" s="169">
        <v>14.843835616438357</v>
      </c>
      <c r="K1767">
        <v>3</v>
      </c>
    </row>
    <row r="1768" spans="1:11" x14ac:dyDescent="0.25">
      <c r="A1768" t="s">
        <v>2185</v>
      </c>
      <c r="B1768">
        <v>87080</v>
      </c>
      <c r="C1768" t="s">
        <v>167</v>
      </c>
      <c r="D1768" s="167">
        <v>86673.48</v>
      </c>
      <c r="E1768" t="s">
        <v>168</v>
      </c>
      <c r="F1768" t="s">
        <v>169</v>
      </c>
      <c r="G1768" t="s">
        <v>189</v>
      </c>
      <c r="H1768" s="168">
        <v>32748</v>
      </c>
      <c r="I1768" t="s">
        <v>105</v>
      </c>
      <c r="J1768" s="169">
        <v>28.095890410958905</v>
      </c>
      <c r="K1768">
        <v>6</v>
      </c>
    </row>
    <row r="1769" spans="1:11" x14ac:dyDescent="0.25">
      <c r="A1769" t="s">
        <v>2186</v>
      </c>
      <c r="B1769">
        <v>17177</v>
      </c>
      <c r="C1769" t="s">
        <v>172</v>
      </c>
      <c r="D1769" s="167">
        <v>70422</v>
      </c>
      <c r="E1769" t="s">
        <v>168</v>
      </c>
      <c r="F1769" t="s">
        <v>169</v>
      </c>
      <c r="G1769" t="s">
        <v>1326</v>
      </c>
      <c r="H1769" s="168">
        <v>36038</v>
      </c>
      <c r="I1769" t="s">
        <v>105</v>
      </c>
      <c r="J1769" s="169">
        <v>19.082191780821919</v>
      </c>
      <c r="K1769">
        <v>4</v>
      </c>
    </row>
    <row r="1770" spans="1:11" x14ac:dyDescent="0.25">
      <c r="A1770" t="s">
        <v>2187</v>
      </c>
      <c r="B1770">
        <v>11407</v>
      </c>
      <c r="C1770" t="s">
        <v>172</v>
      </c>
      <c r="D1770" s="167">
        <v>112266</v>
      </c>
      <c r="E1770" t="s">
        <v>185</v>
      </c>
      <c r="F1770" t="s">
        <v>169</v>
      </c>
      <c r="G1770" t="s">
        <v>382</v>
      </c>
      <c r="H1770" s="168">
        <v>35751</v>
      </c>
      <c r="I1770" t="s">
        <v>103</v>
      </c>
      <c r="J1770" s="169">
        <v>19.86849315068493</v>
      </c>
      <c r="K1770">
        <v>4</v>
      </c>
    </row>
    <row r="1771" spans="1:11" x14ac:dyDescent="0.25">
      <c r="A1771" t="s">
        <v>2188</v>
      </c>
      <c r="B1771">
        <v>75903</v>
      </c>
      <c r="C1771" t="s">
        <v>172</v>
      </c>
      <c r="D1771" s="167">
        <v>43525.72</v>
      </c>
      <c r="E1771" t="s">
        <v>233</v>
      </c>
      <c r="F1771" t="s">
        <v>169</v>
      </c>
      <c r="G1771" t="s">
        <v>514</v>
      </c>
      <c r="H1771" s="168">
        <v>41428</v>
      </c>
      <c r="I1771" t="s">
        <v>103</v>
      </c>
      <c r="J1771" s="169">
        <v>4.3150684931506849</v>
      </c>
      <c r="K1771">
        <v>1</v>
      </c>
    </row>
    <row r="1772" spans="1:11" x14ac:dyDescent="0.25">
      <c r="A1772" t="s">
        <v>2189</v>
      </c>
      <c r="B1772">
        <v>98876</v>
      </c>
      <c r="C1772" t="s">
        <v>167</v>
      </c>
      <c r="D1772" s="167">
        <v>58448</v>
      </c>
      <c r="E1772" t="s">
        <v>188</v>
      </c>
      <c r="F1772" t="s">
        <v>169</v>
      </c>
      <c r="G1772" t="s">
        <v>344</v>
      </c>
      <c r="H1772" s="168">
        <v>36605</v>
      </c>
      <c r="I1772" t="s">
        <v>103</v>
      </c>
      <c r="J1772" s="169">
        <v>17.528767123287672</v>
      </c>
      <c r="K1772">
        <v>4</v>
      </c>
    </row>
    <row r="1773" spans="1:11" x14ac:dyDescent="0.25">
      <c r="A1773" t="s">
        <v>2190</v>
      </c>
      <c r="B1773">
        <v>21568</v>
      </c>
      <c r="C1773" t="s">
        <v>167</v>
      </c>
      <c r="D1773" s="167">
        <v>64367.46</v>
      </c>
      <c r="E1773" t="s">
        <v>270</v>
      </c>
      <c r="F1773" t="s">
        <v>169</v>
      </c>
      <c r="G1773" t="s">
        <v>801</v>
      </c>
      <c r="H1773" s="168">
        <v>36528</v>
      </c>
      <c r="I1773" t="s">
        <v>104</v>
      </c>
      <c r="J1773" s="169">
        <v>17.739726027397261</v>
      </c>
      <c r="K1773">
        <v>4</v>
      </c>
    </row>
    <row r="1774" spans="1:11" x14ac:dyDescent="0.25">
      <c r="A1774" t="s">
        <v>2191</v>
      </c>
      <c r="B1774">
        <v>88506</v>
      </c>
      <c r="C1774" t="s">
        <v>172</v>
      </c>
      <c r="D1774" s="167">
        <v>50910</v>
      </c>
      <c r="E1774" t="s">
        <v>191</v>
      </c>
      <c r="F1774" t="s">
        <v>169</v>
      </c>
      <c r="G1774" t="s">
        <v>354</v>
      </c>
      <c r="H1774" s="168">
        <v>41904</v>
      </c>
      <c r="I1774" t="s">
        <v>107</v>
      </c>
      <c r="J1774" s="169">
        <v>3.010958904109589</v>
      </c>
      <c r="K1774">
        <v>1</v>
      </c>
    </row>
    <row r="1775" spans="1:11" x14ac:dyDescent="0.25">
      <c r="A1775" t="s">
        <v>2192</v>
      </c>
      <c r="B1775">
        <v>63628</v>
      </c>
      <c r="C1775" t="s">
        <v>167</v>
      </c>
      <c r="D1775" s="167">
        <v>57807.08</v>
      </c>
      <c r="E1775" t="s">
        <v>188</v>
      </c>
      <c r="F1775" t="s">
        <v>202</v>
      </c>
      <c r="G1775" t="s">
        <v>313</v>
      </c>
      <c r="H1775" s="168">
        <v>34262</v>
      </c>
      <c r="I1775" t="s">
        <v>104</v>
      </c>
      <c r="J1775" s="169">
        <v>23.947945205479453</v>
      </c>
      <c r="K1775">
        <v>5</v>
      </c>
    </row>
    <row r="1776" spans="1:11" x14ac:dyDescent="0.25">
      <c r="A1776" t="s">
        <v>2193</v>
      </c>
      <c r="B1776">
        <v>46112</v>
      </c>
      <c r="C1776" t="s">
        <v>172</v>
      </c>
      <c r="D1776" s="167">
        <v>39351.089999999997</v>
      </c>
      <c r="E1776" t="s">
        <v>199</v>
      </c>
      <c r="F1776" t="s">
        <v>169</v>
      </c>
      <c r="G1776" t="s">
        <v>295</v>
      </c>
      <c r="H1776" s="168">
        <v>41862</v>
      </c>
      <c r="I1776" t="s">
        <v>106</v>
      </c>
      <c r="J1776" s="169">
        <v>3.1260273972602741</v>
      </c>
      <c r="K1776">
        <v>1</v>
      </c>
    </row>
    <row r="1777" spans="1:11" x14ac:dyDescent="0.25">
      <c r="A1777" t="s">
        <v>2194</v>
      </c>
      <c r="B1777">
        <v>90141</v>
      </c>
      <c r="C1777" t="s">
        <v>167</v>
      </c>
      <c r="D1777" s="167">
        <v>60201.440000000002</v>
      </c>
      <c r="E1777" t="s">
        <v>216</v>
      </c>
      <c r="F1777" t="s">
        <v>169</v>
      </c>
      <c r="G1777" t="s">
        <v>217</v>
      </c>
      <c r="H1777" s="168">
        <v>34175</v>
      </c>
      <c r="I1777" t="s">
        <v>104</v>
      </c>
      <c r="J1777" s="169">
        <v>24.186301369863013</v>
      </c>
      <c r="K1777">
        <v>5</v>
      </c>
    </row>
    <row r="1778" spans="1:11" x14ac:dyDescent="0.25">
      <c r="A1778" t="s">
        <v>2195</v>
      </c>
      <c r="B1778">
        <v>72384</v>
      </c>
      <c r="C1778" t="s">
        <v>172</v>
      </c>
      <c r="D1778" s="167">
        <v>87523.22</v>
      </c>
      <c r="E1778" t="s">
        <v>268</v>
      </c>
      <c r="F1778" t="s">
        <v>169</v>
      </c>
      <c r="G1778" t="s">
        <v>418</v>
      </c>
      <c r="H1778" s="168">
        <v>32064</v>
      </c>
      <c r="I1778" t="s">
        <v>104</v>
      </c>
      <c r="J1778" s="169">
        <v>29.969863013698632</v>
      </c>
      <c r="K1778">
        <v>7</v>
      </c>
    </row>
    <row r="1779" spans="1:11" x14ac:dyDescent="0.25">
      <c r="A1779" t="s">
        <v>2196</v>
      </c>
      <c r="B1779">
        <v>44107</v>
      </c>
      <c r="C1779" t="s">
        <v>167</v>
      </c>
      <c r="D1779" s="167">
        <v>30100.720000000001</v>
      </c>
      <c r="E1779" t="s">
        <v>216</v>
      </c>
      <c r="F1779" t="s">
        <v>202</v>
      </c>
      <c r="G1779" t="s">
        <v>217</v>
      </c>
      <c r="H1779" s="168">
        <v>34105</v>
      </c>
      <c r="I1779" t="s">
        <v>103</v>
      </c>
      <c r="J1779" s="169">
        <v>24.378082191780823</v>
      </c>
      <c r="K1779">
        <v>5</v>
      </c>
    </row>
    <row r="1780" spans="1:11" x14ac:dyDescent="0.25">
      <c r="A1780" t="s">
        <v>2197</v>
      </c>
      <c r="B1780">
        <v>77029</v>
      </c>
      <c r="C1780" t="s">
        <v>172</v>
      </c>
      <c r="D1780" s="167">
        <v>113931.12</v>
      </c>
      <c r="E1780" t="s">
        <v>168</v>
      </c>
      <c r="F1780" t="s">
        <v>169</v>
      </c>
      <c r="G1780" t="s">
        <v>275</v>
      </c>
      <c r="H1780" s="168">
        <v>37249</v>
      </c>
      <c r="I1780" t="s">
        <v>108</v>
      </c>
      <c r="J1780" s="169">
        <v>15.764383561643836</v>
      </c>
      <c r="K1780">
        <v>4</v>
      </c>
    </row>
    <row r="1781" spans="1:11" x14ac:dyDescent="0.25">
      <c r="A1781" t="s">
        <v>2198</v>
      </c>
      <c r="B1781">
        <v>6988</v>
      </c>
      <c r="C1781" t="s">
        <v>172</v>
      </c>
      <c r="D1781" s="167">
        <v>156525</v>
      </c>
      <c r="E1781" t="s">
        <v>593</v>
      </c>
      <c r="F1781" t="s">
        <v>169</v>
      </c>
      <c r="G1781" t="s">
        <v>231</v>
      </c>
      <c r="H1781" s="168">
        <v>32496</v>
      </c>
      <c r="I1781" t="s">
        <v>106</v>
      </c>
      <c r="J1781" s="169">
        <v>28.786301369863015</v>
      </c>
      <c r="K1781">
        <v>6</v>
      </c>
    </row>
    <row r="1782" spans="1:11" x14ac:dyDescent="0.25">
      <c r="A1782" t="s">
        <v>2199</v>
      </c>
      <c r="B1782">
        <v>52795</v>
      </c>
      <c r="C1782" t="s">
        <v>167</v>
      </c>
      <c r="D1782" s="167">
        <v>102664</v>
      </c>
      <c r="E1782" t="s">
        <v>188</v>
      </c>
      <c r="F1782" t="s">
        <v>169</v>
      </c>
      <c r="G1782" t="s">
        <v>410</v>
      </c>
      <c r="H1782" s="168">
        <v>36066</v>
      </c>
      <c r="I1782" t="s">
        <v>103</v>
      </c>
      <c r="J1782" s="169">
        <v>19.005479452054793</v>
      </c>
      <c r="K1782">
        <v>4</v>
      </c>
    </row>
    <row r="1783" spans="1:11" x14ac:dyDescent="0.25">
      <c r="A1783" t="s">
        <v>2200</v>
      </c>
      <c r="B1783">
        <v>86226</v>
      </c>
      <c r="C1783" t="s">
        <v>172</v>
      </c>
      <c r="D1783" s="167">
        <v>114087.02</v>
      </c>
      <c r="E1783" t="s">
        <v>185</v>
      </c>
      <c r="F1783" t="s">
        <v>169</v>
      </c>
      <c r="G1783" t="s">
        <v>382</v>
      </c>
      <c r="H1783" s="168">
        <v>34232</v>
      </c>
      <c r="I1783" t="s">
        <v>105</v>
      </c>
      <c r="J1783" s="169">
        <v>24.030136986301368</v>
      </c>
      <c r="K1783">
        <v>5</v>
      </c>
    </row>
    <row r="1784" spans="1:11" x14ac:dyDescent="0.25">
      <c r="A1784" t="s">
        <v>2201</v>
      </c>
      <c r="B1784">
        <v>13851</v>
      </c>
      <c r="C1784" t="s">
        <v>167</v>
      </c>
      <c r="D1784" s="167">
        <v>68862.58</v>
      </c>
      <c r="E1784" t="s">
        <v>188</v>
      </c>
      <c r="F1784" t="s">
        <v>169</v>
      </c>
      <c r="G1784" t="s">
        <v>539</v>
      </c>
      <c r="H1784" s="168">
        <v>38488</v>
      </c>
      <c r="I1784" t="s">
        <v>107</v>
      </c>
      <c r="J1784" s="169">
        <v>12.36986301369863</v>
      </c>
      <c r="K1784">
        <v>3</v>
      </c>
    </row>
    <row r="1785" spans="1:11" x14ac:dyDescent="0.25">
      <c r="A1785" t="s">
        <v>2202</v>
      </c>
      <c r="B1785">
        <v>42881</v>
      </c>
      <c r="C1785" t="s">
        <v>172</v>
      </c>
      <c r="D1785" s="167">
        <v>59027</v>
      </c>
      <c r="E1785" t="s">
        <v>191</v>
      </c>
      <c r="F1785" t="s">
        <v>169</v>
      </c>
      <c r="G1785" t="s">
        <v>354</v>
      </c>
      <c r="H1785" s="168">
        <v>41708</v>
      </c>
      <c r="I1785" t="s">
        <v>104</v>
      </c>
      <c r="J1785" s="169">
        <v>3.547945205479452</v>
      </c>
      <c r="K1785">
        <v>1</v>
      </c>
    </row>
    <row r="1786" spans="1:11" x14ac:dyDescent="0.25">
      <c r="A1786" t="s">
        <v>2203</v>
      </c>
      <c r="B1786">
        <v>91023</v>
      </c>
      <c r="C1786" t="s">
        <v>172</v>
      </c>
      <c r="D1786" s="167">
        <v>87523.22</v>
      </c>
      <c r="E1786" t="s">
        <v>199</v>
      </c>
      <c r="F1786" t="s">
        <v>169</v>
      </c>
      <c r="G1786" t="s">
        <v>1795</v>
      </c>
      <c r="H1786" s="168">
        <v>31950</v>
      </c>
      <c r="I1786" t="s">
        <v>108</v>
      </c>
      <c r="J1786" s="169">
        <v>30.282191780821918</v>
      </c>
      <c r="K1786">
        <v>7</v>
      </c>
    </row>
    <row r="1787" spans="1:11" x14ac:dyDescent="0.25">
      <c r="A1787" t="s">
        <v>2204</v>
      </c>
      <c r="B1787">
        <v>35561</v>
      </c>
      <c r="C1787" t="s">
        <v>167</v>
      </c>
      <c r="D1787" s="167">
        <v>63496.54</v>
      </c>
      <c r="E1787" t="s">
        <v>188</v>
      </c>
      <c r="F1787" t="s">
        <v>169</v>
      </c>
      <c r="G1787" t="s">
        <v>170</v>
      </c>
      <c r="H1787" s="168">
        <v>37886</v>
      </c>
      <c r="I1787" t="s">
        <v>104</v>
      </c>
      <c r="J1787" s="169">
        <v>14.019178082191781</v>
      </c>
      <c r="K1787">
        <v>3</v>
      </c>
    </row>
    <row r="1788" spans="1:11" x14ac:dyDescent="0.25">
      <c r="A1788" t="s">
        <v>2205</v>
      </c>
      <c r="B1788">
        <v>76069</v>
      </c>
      <c r="C1788" t="s">
        <v>172</v>
      </c>
      <c r="D1788" s="167">
        <v>63345</v>
      </c>
      <c r="E1788" t="s">
        <v>191</v>
      </c>
      <c r="F1788" t="s">
        <v>169</v>
      </c>
      <c r="G1788" t="s">
        <v>486</v>
      </c>
      <c r="H1788" s="168">
        <v>40685</v>
      </c>
      <c r="I1788" t="s">
        <v>105</v>
      </c>
      <c r="J1788" s="169">
        <v>6.3506849315068497</v>
      </c>
      <c r="K1788">
        <v>2</v>
      </c>
    </row>
    <row r="1789" spans="1:11" x14ac:dyDescent="0.25">
      <c r="A1789" t="s">
        <v>2206</v>
      </c>
      <c r="B1789">
        <v>99118</v>
      </c>
      <c r="C1789" t="s">
        <v>167</v>
      </c>
      <c r="D1789" s="167">
        <v>87841</v>
      </c>
      <c r="E1789" t="s">
        <v>168</v>
      </c>
      <c r="F1789" t="s">
        <v>169</v>
      </c>
      <c r="G1789" t="s">
        <v>173</v>
      </c>
      <c r="H1789" s="168">
        <v>37459</v>
      </c>
      <c r="I1789" t="s">
        <v>104</v>
      </c>
      <c r="J1789" s="169">
        <v>15.189041095890412</v>
      </c>
      <c r="K1789">
        <v>4</v>
      </c>
    </row>
    <row r="1790" spans="1:11" x14ac:dyDescent="0.25">
      <c r="A1790" t="s">
        <v>2207</v>
      </c>
      <c r="B1790">
        <v>88253</v>
      </c>
      <c r="C1790" t="s">
        <v>172</v>
      </c>
      <c r="D1790" s="167">
        <v>42153.85</v>
      </c>
      <c r="E1790" t="s">
        <v>199</v>
      </c>
      <c r="F1790" t="s">
        <v>169</v>
      </c>
      <c r="G1790" t="s">
        <v>295</v>
      </c>
      <c r="H1790" s="168">
        <v>41260</v>
      </c>
      <c r="I1790" t="s">
        <v>106</v>
      </c>
      <c r="J1790" s="169">
        <v>4.7753424657534245</v>
      </c>
      <c r="K1790">
        <v>1</v>
      </c>
    </row>
    <row r="1791" spans="1:11" x14ac:dyDescent="0.25">
      <c r="A1791" t="s">
        <v>2208</v>
      </c>
      <c r="B1791">
        <v>8498</v>
      </c>
      <c r="C1791" t="s">
        <v>172</v>
      </c>
      <c r="D1791" s="167">
        <v>37934.39</v>
      </c>
      <c r="E1791" t="s">
        <v>253</v>
      </c>
      <c r="F1791" t="s">
        <v>169</v>
      </c>
      <c r="G1791" t="s">
        <v>207</v>
      </c>
      <c r="H1791" s="168">
        <v>39391</v>
      </c>
      <c r="I1791" t="s">
        <v>107</v>
      </c>
      <c r="J1791" s="169">
        <v>9.8958904109589039</v>
      </c>
      <c r="K1791">
        <v>2</v>
      </c>
    </row>
    <row r="1792" spans="1:11" x14ac:dyDescent="0.25">
      <c r="A1792" t="s">
        <v>2209</v>
      </c>
      <c r="B1792">
        <v>92202</v>
      </c>
      <c r="C1792" t="s">
        <v>167</v>
      </c>
      <c r="D1792" s="167">
        <v>49618.44</v>
      </c>
      <c r="E1792" t="s">
        <v>188</v>
      </c>
      <c r="F1792" t="s">
        <v>169</v>
      </c>
      <c r="G1792" t="s">
        <v>273</v>
      </c>
      <c r="H1792" s="168">
        <v>40225</v>
      </c>
      <c r="I1792" t="s">
        <v>106</v>
      </c>
      <c r="J1792" s="169">
        <v>7.6109589041095891</v>
      </c>
      <c r="K1792">
        <v>2</v>
      </c>
    </row>
    <row r="1793" spans="1:11" x14ac:dyDescent="0.25">
      <c r="A1793" t="s">
        <v>2210</v>
      </c>
      <c r="B1793">
        <v>98510</v>
      </c>
      <c r="C1793" t="s">
        <v>172</v>
      </c>
      <c r="D1793" s="167">
        <v>76015.03</v>
      </c>
      <c r="E1793" t="s">
        <v>196</v>
      </c>
      <c r="F1793" t="s">
        <v>169</v>
      </c>
      <c r="G1793" t="s">
        <v>228</v>
      </c>
      <c r="H1793" s="168">
        <v>32594</v>
      </c>
      <c r="I1793" t="s">
        <v>103</v>
      </c>
      <c r="J1793" s="169">
        <v>28.517808219178082</v>
      </c>
      <c r="K1793">
        <v>6</v>
      </c>
    </row>
    <row r="1794" spans="1:11" x14ac:dyDescent="0.25">
      <c r="A1794" t="s">
        <v>2211</v>
      </c>
      <c r="B1794">
        <v>16257</v>
      </c>
      <c r="C1794" t="s">
        <v>172</v>
      </c>
      <c r="D1794" s="167">
        <v>142496.67000000001</v>
      </c>
      <c r="E1794" t="s">
        <v>230</v>
      </c>
      <c r="F1794" t="s">
        <v>169</v>
      </c>
      <c r="G1794" t="s">
        <v>231</v>
      </c>
      <c r="H1794" s="168">
        <v>41092</v>
      </c>
      <c r="I1794" t="s">
        <v>106</v>
      </c>
      <c r="J1794" s="169">
        <v>5.2356164383561641</v>
      </c>
      <c r="K1794">
        <v>2</v>
      </c>
    </row>
    <row r="1795" spans="1:11" x14ac:dyDescent="0.25">
      <c r="A1795" t="s">
        <v>2212</v>
      </c>
      <c r="B1795">
        <v>66176</v>
      </c>
      <c r="C1795" t="s">
        <v>167</v>
      </c>
      <c r="D1795" s="167">
        <v>119796.3</v>
      </c>
      <c r="E1795" t="s">
        <v>188</v>
      </c>
      <c r="F1795" t="s">
        <v>169</v>
      </c>
      <c r="G1795" t="s">
        <v>275</v>
      </c>
      <c r="H1795" s="168">
        <v>35660</v>
      </c>
      <c r="I1795" t="s">
        <v>103</v>
      </c>
      <c r="J1795" s="169">
        <v>20.117808219178084</v>
      </c>
      <c r="K1795">
        <v>5</v>
      </c>
    </row>
    <row r="1796" spans="1:11" x14ac:dyDescent="0.25">
      <c r="A1796" t="s">
        <v>2213</v>
      </c>
      <c r="B1796">
        <v>52786</v>
      </c>
      <c r="C1796" t="s">
        <v>172</v>
      </c>
      <c r="D1796" s="167">
        <v>159266</v>
      </c>
      <c r="E1796" t="s">
        <v>188</v>
      </c>
      <c r="F1796" t="s">
        <v>169</v>
      </c>
      <c r="G1796" t="s">
        <v>2214</v>
      </c>
      <c r="H1796" s="168">
        <v>40007</v>
      </c>
      <c r="I1796" t="s">
        <v>104</v>
      </c>
      <c r="J1796" s="169">
        <v>8.2082191780821923</v>
      </c>
      <c r="K1796">
        <v>2</v>
      </c>
    </row>
    <row r="1797" spans="1:11" x14ac:dyDescent="0.25">
      <c r="A1797" t="s">
        <v>2215</v>
      </c>
      <c r="B1797">
        <v>41900</v>
      </c>
      <c r="C1797" t="s">
        <v>172</v>
      </c>
      <c r="D1797" s="167">
        <v>60501</v>
      </c>
      <c r="E1797" t="s">
        <v>175</v>
      </c>
      <c r="F1797" t="s">
        <v>169</v>
      </c>
      <c r="G1797" t="s">
        <v>183</v>
      </c>
      <c r="H1797" s="168">
        <v>41106</v>
      </c>
      <c r="I1797" t="s">
        <v>103</v>
      </c>
      <c r="J1797" s="169">
        <v>5.1972602739726028</v>
      </c>
      <c r="K1797">
        <v>2</v>
      </c>
    </row>
    <row r="1798" spans="1:11" x14ac:dyDescent="0.25">
      <c r="A1798" t="s">
        <v>2216</v>
      </c>
      <c r="B1798">
        <v>26780</v>
      </c>
      <c r="C1798" t="s">
        <v>172</v>
      </c>
      <c r="D1798" s="167">
        <v>55671</v>
      </c>
      <c r="E1798" t="s">
        <v>175</v>
      </c>
      <c r="F1798" t="s">
        <v>169</v>
      </c>
      <c r="G1798" t="s">
        <v>183</v>
      </c>
      <c r="H1798" s="168">
        <v>42156</v>
      </c>
      <c r="I1798" t="s">
        <v>106</v>
      </c>
      <c r="J1798" s="169">
        <v>2.3205479452054796</v>
      </c>
      <c r="K1798">
        <v>1</v>
      </c>
    </row>
    <row r="1799" spans="1:11" x14ac:dyDescent="0.25">
      <c r="A1799" t="s">
        <v>2217</v>
      </c>
      <c r="B1799">
        <v>12553</v>
      </c>
      <c r="C1799" t="s">
        <v>172</v>
      </c>
      <c r="D1799" s="167">
        <v>70052</v>
      </c>
      <c r="E1799" t="s">
        <v>191</v>
      </c>
      <c r="F1799" t="s">
        <v>169</v>
      </c>
      <c r="G1799" t="s">
        <v>192</v>
      </c>
      <c r="H1799" s="168">
        <v>38803</v>
      </c>
      <c r="I1799" t="s">
        <v>105</v>
      </c>
      <c r="J1799" s="169">
        <v>11.506849315068493</v>
      </c>
      <c r="K1799">
        <v>3</v>
      </c>
    </row>
    <row r="1800" spans="1:11" x14ac:dyDescent="0.25">
      <c r="A1800" t="s">
        <v>2218</v>
      </c>
      <c r="B1800">
        <v>26717</v>
      </c>
      <c r="C1800" t="s">
        <v>167</v>
      </c>
      <c r="D1800" s="167">
        <v>93396</v>
      </c>
      <c r="E1800" t="s">
        <v>185</v>
      </c>
      <c r="F1800" t="s">
        <v>169</v>
      </c>
      <c r="G1800" t="s">
        <v>428</v>
      </c>
      <c r="H1800" s="168">
        <v>36605</v>
      </c>
      <c r="I1800" t="s">
        <v>104</v>
      </c>
      <c r="J1800" s="169">
        <v>17.528767123287672</v>
      </c>
      <c r="K1800">
        <v>4</v>
      </c>
    </row>
    <row r="1801" spans="1:11" x14ac:dyDescent="0.25">
      <c r="A1801" t="s">
        <v>2219</v>
      </c>
      <c r="B1801">
        <v>71084</v>
      </c>
      <c r="C1801" t="s">
        <v>172</v>
      </c>
      <c r="D1801" s="167">
        <v>68015</v>
      </c>
      <c r="E1801" t="s">
        <v>191</v>
      </c>
      <c r="F1801" t="s">
        <v>169</v>
      </c>
      <c r="G1801" t="s">
        <v>486</v>
      </c>
      <c r="H1801" s="168">
        <v>38999</v>
      </c>
      <c r="I1801" t="s">
        <v>105</v>
      </c>
      <c r="J1801" s="169">
        <v>10.96986301369863</v>
      </c>
      <c r="K1801">
        <v>3</v>
      </c>
    </row>
    <row r="1802" spans="1:11" x14ac:dyDescent="0.25">
      <c r="A1802" t="s">
        <v>2220</v>
      </c>
      <c r="B1802">
        <v>39658</v>
      </c>
      <c r="C1802" t="s">
        <v>172</v>
      </c>
      <c r="D1802" s="167">
        <v>70435</v>
      </c>
      <c r="E1802" t="s">
        <v>175</v>
      </c>
      <c r="F1802" t="s">
        <v>169</v>
      </c>
      <c r="G1802" t="s">
        <v>183</v>
      </c>
      <c r="H1802" s="168">
        <v>39412</v>
      </c>
      <c r="I1802" t="s">
        <v>103</v>
      </c>
      <c r="J1802" s="169">
        <v>9.838356164383562</v>
      </c>
      <c r="K1802">
        <v>2</v>
      </c>
    </row>
    <row r="1803" spans="1:11" x14ac:dyDescent="0.25">
      <c r="A1803" t="s">
        <v>2221</v>
      </c>
      <c r="B1803">
        <v>6723</v>
      </c>
      <c r="C1803" t="s">
        <v>167</v>
      </c>
      <c r="D1803" s="167">
        <v>58360.18</v>
      </c>
      <c r="E1803" t="s">
        <v>175</v>
      </c>
      <c r="F1803" t="s">
        <v>169</v>
      </c>
      <c r="G1803" t="s">
        <v>311</v>
      </c>
      <c r="H1803" s="168">
        <v>42044</v>
      </c>
      <c r="I1803" t="s">
        <v>104</v>
      </c>
      <c r="J1803" s="169">
        <v>2.6273972602739728</v>
      </c>
      <c r="K1803">
        <v>1</v>
      </c>
    </row>
    <row r="1804" spans="1:11" x14ac:dyDescent="0.25">
      <c r="A1804" t="s">
        <v>2222</v>
      </c>
      <c r="B1804">
        <v>22697</v>
      </c>
      <c r="C1804" t="s">
        <v>167</v>
      </c>
      <c r="D1804" s="167">
        <v>58867.839999999997</v>
      </c>
      <c r="E1804" t="s">
        <v>216</v>
      </c>
      <c r="F1804" t="s">
        <v>169</v>
      </c>
      <c r="G1804" t="s">
        <v>1058</v>
      </c>
      <c r="H1804" s="168">
        <v>42030</v>
      </c>
      <c r="I1804" t="s">
        <v>103</v>
      </c>
      <c r="J1804" s="169">
        <v>2.6657534246575341</v>
      </c>
      <c r="K1804">
        <v>1</v>
      </c>
    </row>
    <row r="1805" spans="1:11" x14ac:dyDescent="0.25">
      <c r="A1805" t="s">
        <v>2223</v>
      </c>
      <c r="B1805">
        <v>77466</v>
      </c>
      <c r="C1805" t="s">
        <v>172</v>
      </c>
      <c r="D1805" s="167">
        <v>73801</v>
      </c>
      <c r="E1805" t="s">
        <v>196</v>
      </c>
      <c r="F1805" t="s">
        <v>169</v>
      </c>
      <c r="G1805" t="s">
        <v>2178</v>
      </c>
      <c r="H1805" s="168">
        <v>38474</v>
      </c>
      <c r="I1805" t="s">
        <v>103</v>
      </c>
      <c r="J1805" s="169">
        <v>12.408219178082192</v>
      </c>
      <c r="K1805">
        <v>3</v>
      </c>
    </row>
    <row r="1806" spans="1:11" x14ac:dyDescent="0.25">
      <c r="A1806" t="s">
        <v>2224</v>
      </c>
      <c r="B1806">
        <v>14106</v>
      </c>
      <c r="C1806" t="s">
        <v>167</v>
      </c>
      <c r="D1806" s="167">
        <v>48616.35</v>
      </c>
      <c r="E1806" t="s">
        <v>168</v>
      </c>
      <c r="F1806" t="s">
        <v>169</v>
      </c>
      <c r="G1806" t="s">
        <v>1054</v>
      </c>
      <c r="H1806" s="168">
        <v>39566</v>
      </c>
      <c r="I1806" t="s">
        <v>104</v>
      </c>
      <c r="J1806" s="169">
        <v>9.4164383561643827</v>
      </c>
      <c r="K1806">
        <v>2</v>
      </c>
    </row>
    <row r="1807" spans="1:11" x14ac:dyDescent="0.25">
      <c r="A1807" t="s">
        <v>2225</v>
      </c>
      <c r="B1807">
        <v>98198</v>
      </c>
      <c r="C1807" t="s">
        <v>172</v>
      </c>
      <c r="D1807" s="167">
        <v>87523.22</v>
      </c>
      <c r="E1807" t="s">
        <v>308</v>
      </c>
      <c r="F1807" t="s">
        <v>169</v>
      </c>
      <c r="G1807" t="s">
        <v>282</v>
      </c>
      <c r="H1807" s="168">
        <v>32902</v>
      </c>
      <c r="I1807" t="s">
        <v>103</v>
      </c>
      <c r="J1807" s="169">
        <v>27.673972602739727</v>
      </c>
      <c r="K1807">
        <v>6</v>
      </c>
    </row>
    <row r="1808" spans="1:11" x14ac:dyDescent="0.25">
      <c r="A1808" t="s">
        <v>2226</v>
      </c>
      <c r="B1808">
        <v>87043</v>
      </c>
      <c r="C1808" t="s">
        <v>172</v>
      </c>
      <c r="D1808" s="167">
        <v>44475.41</v>
      </c>
      <c r="E1808" t="s">
        <v>233</v>
      </c>
      <c r="F1808" t="s">
        <v>169</v>
      </c>
      <c r="G1808" t="s">
        <v>1241</v>
      </c>
      <c r="H1808" s="168">
        <v>39426</v>
      </c>
      <c r="I1808" t="s">
        <v>104</v>
      </c>
      <c r="J1808" s="169">
        <v>9.8000000000000007</v>
      </c>
      <c r="K1808">
        <v>2</v>
      </c>
    </row>
    <row r="1809" spans="1:11" x14ac:dyDescent="0.25">
      <c r="A1809" t="s">
        <v>2227</v>
      </c>
      <c r="B1809">
        <v>93814</v>
      </c>
      <c r="C1809" t="s">
        <v>172</v>
      </c>
      <c r="D1809" s="167">
        <v>99792</v>
      </c>
      <c r="E1809" t="s">
        <v>185</v>
      </c>
      <c r="F1809" t="s">
        <v>169</v>
      </c>
      <c r="G1809" t="s">
        <v>495</v>
      </c>
      <c r="H1809" s="168">
        <v>36493</v>
      </c>
      <c r="I1809" t="s">
        <v>103</v>
      </c>
      <c r="J1809" s="169">
        <v>17.835616438356166</v>
      </c>
      <c r="K1809">
        <v>4</v>
      </c>
    </row>
    <row r="1810" spans="1:11" x14ac:dyDescent="0.25">
      <c r="A1810" t="s">
        <v>2228</v>
      </c>
      <c r="B1810">
        <v>65102</v>
      </c>
      <c r="C1810" t="s">
        <v>172</v>
      </c>
      <c r="D1810" s="167">
        <v>97560</v>
      </c>
      <c r="E1810" t="s">
        <v>185</v>
      </c>
      <c r="F1810" t="s">
        <v>169</v>
      </c>
      <c r="G1810" t="s">
        <v>416</v>
      </c>
      <c r="H1810" s="168">
        <v>36024</v>
      </c>
      <c r="I1810" t="s">
        <v>107</v>
      </c>
      <c r="J1810" s="169">
        <v>19.12054794520548</v>
      </c>
      <c r="K1810">
        <v>4</v>
      </c>
    </row>
    <row r="1811" spans="1:11" x14ac:dyDescent="0.25">
      <c r="A1811" t="s">
        <v>2229</v>
      </c>
      <c r="B1811">
        <v>79964</v>
      </c>
      <c r="C1811" t="s">
        <v>167</v>
      </c>
      <c r="D1811" s="167">
        <v>46469</v>
      </c>
      <c r="E1811" t="s">
        <v>196</v>
      </c>
      <c r="F1811" t="s">
        <v>169</v>
      </c>
      <c r="G1811" t="s">
        <v>503</v>
      </c>
      <c r="H1811" s="168">
        <v>36800</v>
      </c>
      <c r="I1811" t="s">
        <v>104</v>
      </c>
      <c r="J1811" s="169">
        <v>16.994520547945207</v>
      </c>
      <c r="K1811">
        <v>4</v>
      </c>
    </row>
    <row r="1812" spans="1:11" x14ac:dyDescent="0.25">
      <c r="A1812" t="s">
        <v>2229</v>
      </c>
      <c r="B1812">
        <v>16570</v>
      </c>
      <c r="C1812" t="s">
        <v>167</v>
      </c>
      <c r="D1812" s="167">
        <v>56180.52</v>
      </c>
      <c r="E1812" t="s">
        <v>168</v>
      </c>
      <c r="F1812" t="s">
        <v>169</v>
      </c>
      <c r="G1812" t="s">
        <v>170</v>
      </c>
      <c r="H1812" s="168">
        <v>38628</v>
      </c>
      <c r="I1812" t="s">
        <v>108</v>
      </c>
      <c r="J1812" s="169">
        <v>11.986301369863014</v>
      </c>
      <c r="K1812">
        <v>3</v>
      </c>
    </row>
    <row r="1813" spans="1:11" x14ac:dyDescent="0.25">
      <c r="A1813" t="s">
        <v>2230</v>
      </c>
      <c r="B1813">
        <v>76461</v>
      </c>
      <c r="C1813" t="s">
        <v>172</v>
      </c>
      <c r="D1813" s="167">
        <v>70249.5</v>
      </c>
      <c r="E1813" t="s">
        <v>308</v>
      </c>
      <c r="F1813" t="s">
        <v>169</v>
      </c>
      <c r="G1813" t="s">
        <v>328</v>
      </c>
      <c r="H1813" s="168">
        <v>42464</v>
      </c>
      <c r="I1813" t="s">
        <v>104</v>
      </c>
      <c r="J1813" s="169">
        <v>1.4767123287671233</v>
      </c>
      <c r="K1813">
        <v>1</v>
      </c>
    </row>
    <row r="1814" spans="1:11" x14ac:dyDescent="0.25">
      <c r="A1814" t="s">
        <v>2231</v>
      </c>
      <c r="B1814">
        <v>22340</v>
      </c>
      <c r="C1814" t="s">
        <v>172</v>
      </c>
      <c r="D1814" s="167">
        <v>47863.07</v>
      </c>
      <c r="E1814" t="s">
        <v>196</v>
      </c>
      <c r="F1814" t="s">
        <v>169</v>
      </c>
      <c r="G1814" t="s">
        <v>503</v>
      </c>
      <c r="H1814" s="168">
        <v>34008</v>
      </c>
      <c r="I1814" t="s">
        <v>106</v>
      </c>
      <c r="J1814" s="169">
        <v>24.643835616438356</v>
      </c>
      <c r="K1814">
        <v>5</v>
      </c>
    </row>
    <row r="1815" spans="1:11" x14ac:dyDescent="0.25">
      <c r="A1815" t="s">
        <v>2232</v>
      </c>
      <c r="B1815">
        <v>57540</v>
      </c>
      <c r="C1815" t="s">
        <v>167</v>
      </c>
      <c r="D1815" s="167">
        <v>29779.07</v>
      </c>
      <c r="E1815" t="s">
        <v>233</v>
      </c>
      <c r="F1815" t="s">
        <v>202</v>
      </c>
      <c r="G1815" t="s">
        <v>234</v>
      </c>
      <c r="H1815" s="168">
        <v>39554</v>
      </c>
      <c r="I1815" t="s">
        <v>106</v>
      </c>
      <c r="J1815" s="169">
        <v>9.4493150684931511</v>
      </c>
      <c r="K1815">
        <v>2</v>
      </c>
    </row>
    <row r="1816" spans="1:11" x14ac:dyDescent="0.25">
      <c r="A1816" t="s">
        <v>2233</v>
      </c>
      <c r="B1816">
        <v>78637</v>
      </c>
      <c r="C1816" t="s">
        <v>167</v>
      </c>
      <c r="D1816" s="167">
        <v>78391.990000000005</v>
      </c>
      <c r="E1816" t="s">
        <v>175</v>
      </c>
      <c r="F1816" t="s">
        <v>169</v>
      </c>
      <c r="G1816" t="s">
        <v>211</v>
      </c>
      <c r="H1816" s="168">
        <v>41078</v>
      </c>
      <c r="I1816" t="s">
        <v>104</v>
      </c>
      <c r="J1816" s="169">
        <v>5.2739726027397262</v>
      </c>
      <c r="K1816">
        <v>2</v>
      </c>
    </row>
    <row r="1817" spans="1:11" x14ac:dyDescent="0.25">
      <c r="A1817" t="s">
        <v>2234</v>
      </c>
      <c r="B1817">
        <v>61549</v>
      </c>
      <c r="C1817" t="s">
        <v>167</v>
      </c>
      <c r="D1817" s="167">
        <v>55976.97</v>
      </c>
      <c r="E1817" t="s">
        <v>239</v>
      </c>
      <c r="F1817" t="s">
        <v>169</v>
      </c>
      <c r="G1817" t="s">
        <v>535</v>
      </c>
      <c r="H1817" s="168">
        <v>40994</v>
      </c>
      <c r="I1817" t="s">
        <v>104</v>
      </c>
      <c r="J1817" s="169">
        <v>5.5041095890410956</v>
      </c>
      <c r="K1817">
        <v>2</v>
      </c>
    </row>
    <row r="1818" spans="1:11" x14ac:dyDescent="0.25">
      <c r="A1818" t="s">
        <v>2235</v>
      </c>
      <c r="B1818">
        <v>22001</v>
      </c>
      <c r="C1818" t="s">
        <v>172</v>
      </c>
      <c r="D1818" s="167">
        <v>81066</v>
      </c>
      <c r="E1818" t="s">
        <v>1258</v>
      </c>
      <c r="F1818" t="s">
        <v>169</v>
      </c>
      <c r="G1818" t="s">
        <v>418</v>
      </c>
      <c r="H1818" s="168">
        <v>37242</v>
      </c>
      <c r="I1818" t="s">
        <v>108</v>
      </c>
      <c r="J1818" s="169">
        <v>15.783561643835617</v>
      </c>
      <c r="K1818">
        <v>4</v>
      </c>
    </row>
    <row r="1819" spans="1:11" x14ac:dyDescent="0.25">
      <c r="A1819" t="s">
        <v>2236</v>
      </c>
      <c r="B1819">
        <v>40833</v>
      </c>
      <c r="C1819" t="s">
        <v>167</v>
      </c>
      <c r="D1819" s="167">
        <v>97671.34</v>
      </c>
      <c r="E1819" t="s">
        <v>188</v>
      </c>
      <c r="F1819" t="s">
        <v>169</v>
      </c>
      <c r="G1819" t="s">
        <v>284</v>
      </c>
      <c r="H1819" s="168">
        <v>36395</v>
      </c>
      <c r="I1819" t="s">
        <v>103</v>
      </c>
      <c r="J1819" s="169">
        <v>18.104109589041094</v>
      </c>
      <c r="K1819">
        <v>4</v>
      </c>
    </row>
    <row r="1820" spans="1:11" x14ac:dyDescent="0.25">
      <c r="A1820" t="s">
        <v>2237</v>
      </c>
      <c r="B1820">
        <v>15508</v>
      </c>
      <c r="C1820" t="s">
        <v>172</v>
      </c>
      <c r="D1820" s="167">
        <v>72185</v>
      </c>
      <c r="E1820" t="s">
        <v>168</v>
      </c>
      <c r="F1820" t="s">
        <v>169</v>
      </c>
      <c r="G1820" t="s">
        <v>265</v>
      </c>
      <c r="H1820" s="168">
        <v>37655</v>
      </c>
      <c r="I1820" t="s">
        <v>108</v>
      </c>
      <c r="J1820" s="169">
        <v>14.652054794520549</v>
      </c>
      <c r="K1820">
        <v>3</v>
      </c>
    </row>
    <row r="1821" spans="1:11" x14ac:dyDescent="0.25">
      <c r="A1821" t="s">
        <v>2238</v>
      </c>
      <c r="B1821">
        <v>76177</v>
      </c>
      <c r="C1821" t="s">
        <v>172</v>
      </c>
      <c r="D1821" s="167">
        <v>60711.33</v>
      </c>
      <c r="E1821" t="s">
        <v>199</v>
      </c>
      <c r="F1821" t="s">
        <v>169</v>
      </c>
      <c r="G1821" t="s">
        <v>200</v>
      </c>
      <c r="H1821" s="168">
        <v>37024</v>
      </c>
      <c r="I1821" t="s">
        <v>108</v>
      </c>
      <c r="J1821" s="169">
        <v>16.38082191780822</v>
      </c>
      <c r="K1821">
        <v>4</v>
      </c>
    </row>
    <row r="1822" spans="1:11" x14ac:dyDescent="0.25">
      <c r="A1822" t="s">
        <v>2239</v>
      </c>
      <c r="B1822">
        <v>24217</v>
      </c>
      <c r="C1822" t="s">
        <v>172</v>
      </c>
      <c r="D1822" s="167">
        <v>66065.23</v>
      </c>
      <c r="E1822" t="s">
        <v>199</v>
      </c>
      <c r="F1822" t="s">
        <v>169</v>
      </c>
      <c r="G1822" t="s">
        <v>200</v>
      </c>
      <c r="H1822" s="168">
        <v>33763</v>
      </c>
      <c r="I1822" t="s">
        <v>106</v>
      </c>
      <c r="J1822" s="169">
        <v>25.315068493150687</v>
      </c>
      <c r="K1822">
        <v>6</v>
      </c>
    </row>
    <row r="1823" spans="1:11" x14ac:dyDescent="0.25">
      <c r="A1823" t="s">
        <v>2240</v>
      </c>
      <c r="B1823">
        <v>62514</v>
      </c>
      <c r="C1823" t="s">
        <v>167</v>
      </c>
      <c r="D1823" s="167">
        <v>100849.36</v>
      </c>
      <c r="E1823" t="s">
        <v>188</v>
      </c>
      <c r="F1823" t="s">
        <v>169</v>
      </c>
      <c r="G1823" t="s">
        <v>284</v>
      </c>
      <c r="H1823" s="168">
        <v>31187</v>
      </c>
      <c r="I1823" t="s">
        <v>104</v>
      </c>
      <c r="J1823" s="169">
        <v>32.372602739726027</v>
      </c>
      <c r="K1823">
        <v>7</v>
      </c>
    </row>
    <row r="1824" spans="1:11" x14ac:dyDescent="0.25">
      <c r="A1824" t="s">
        <v>2241</v>
      </c>
      <c r="B1824">
        <v>71864</v>
      </c>
      <c r="C1824" t="s">
        <v>172</v>
      </c>
      <c r="D1824" s="167">
        <v>70435</v>
      </c>
      <c r="E1824" t="s">
        <v>175</v>
      </c>
      <c r="F1824" t="s">
        <v>169</v>
      </c>
      <c r="G1824" t="s">
        <v>183</v>
      </c>
      <c r="H1824" s="168">
        <v>39279</v>
      </c>
      <c r="I1824" t="s">
        <v>104</v>
      </c>
      <c r="J1824" s="169">
        <v>10.202739726027398</v>
      </c>
      <c r="K1824">
        <v>3</v>
      </c>
    </row>
    <row r="1825" spans="1:11" x14ac:dyDescent="0.25">
      <c r="A1825" t="s">
        <v>2242</v>
      </c>
      <c r="B1825">
        <v>25219</v>
      </c>
      <c r="C1825" t="s">
        <v>172</v>
      </c>
      <c r="D1825" s="167">
        <v>73801</v>
      </c>
      <c r="E1825" t="s">
        <v>196</v>
      </c>
      <c r="F1825" t="s">
        <v>169</v>
      </c>
      <c r="G1825" t="s">
        <v>228</v>
      </c>
      <c r="H1825" s="168">
        <v>36619</v>
      </c>
      <c r="I1825" t="s">
        <v>108</v>
      </c>
      <c r="J1825" s="169">
        <v>17.490410958904111</v>
      </c>
      <c r="K1825">
        <v>4</v>
      </c>
    </row>
    <row r="1826" spans="1:11" x14ac:dyDescent="0.25">
      <c r="A1826" t="s">
        <v>2243</v>
      </c>
      <c r="B1826">
        <v>33108</v>
      </c>
      <c r="C1826" t="s">
        <v>172</v>
      </c>
      <c r="D1826" s="167">
        <v>58674.17</v>
      </c>
      <c r="E1826" t="s">
        <v>196</v>
      </c>
      <c r="F1826" t="s">
        <v>169</v>
      </c>
      <c r="G1826" t="s">
        <v>228</v>
      </c>
      <c r="H1826" s="168">
        <v>41190</v>
      </c>
      <c r="I1826" t="s">
        <v>107</v>
      </c>
      <c r="J1826" s="169">
        <v>4.9671232876712326</v>
      </c>
      <c r="K1826">
        <v>1</v>
      </c>
    </row>
    <row r="1827" spans="1:11" x14ac:dyDescent="0.25">
      <c r="A1827" t="s">
        <v>2244</v>
      </c>
      <c r="B1827">
        <v>8929</v>
      </c>
      <c r="C1827" t="s">
        <v>167</v>
      </c>
      <c r="D1827" s="167">
        <v>100097.88</v>
      </c>
      <c r="E1827" t="s">
        <v>188</v>
      </c>
      <c r="F1827" t="s">
        <v>169</v>
      </c>
      <c r="G1827" t="s">
        <v>1210</v>
      </c>
      <c r="H1827" s="168">
        <v>39006</v>
      </c>
      <c r="I1827" t="s">
        <v>108</v>
      </c>
      <c r="J1827" s="169">
        <v>10.950684931506849</v>
      </c>
      <c r="K1827">
        <v>3</v>
      </c>
    </row>
    <row r="1828" spans="1:11" x14ac:dyDescent="0.25">
      <c r="A1828" t="s">
        <v>2245</v>
      </c>
      <c r="B1828">
        <v>26752</v>
      </c>
      <c r="C1828" t="s">
        <v>172</v>
      </c>
      <c r="D1828" s="167">
        <v>69475</v>
      </c>
      <c r="E1828" t="s">
        <v>168</v>
      </c>
      <c r="F1828" t="s">
        <v>169</v>
      </c>
      <c r="G1828" t="s">
        <v>265</v>
      </c>
      <c r="H1828" s="168">
        <v>38915</v>
      </c>
      <c r="I1828" t="s">
        <v>104</v>
      </c>
      <c r="J1828" s="169">
        <v>11.2</v>
      </c>
      <c r="K1828">
        <v>3</v>
      </c>
    </row>
    <row r="1829" spans="1:11" x14ac:dyDescent="0.25">
      <c r="A1829" t="s">
        <v>2246</v>
      </c>
      <c r="B1829">
        <v>64516</v>
      </c>
      <c r="C1829" t="s">
        <v>167</v>
      </c>
      <c r="D1829" s="167">
        <v>66033.42</v>
      </c>
      <c r="E1829" t="s">
        <v>191</v>
      </c>
      <c r="F1829" t="s">
        <v>169</v>
      </c>
      <c r="G1829" t="s">
        <v>610</v>
      </c>
      <c r="H1829" s="168">
        <v>40952</v>
      </c>
      <c r="I1829" t="s">
        <v>106</v>
      </c>
      <c r="J1829" s="169">
        <v>5.6191780821917812</v>
      </c>
      <c r="K1829">
        <v>2</v>
      </c>
    </row>
    <row r="1830" spans="1:11" x14ac:dyDescent="0.25">
      <c r="A1830" t="s">
        <v>2247</v>
      </c>
      <c r="B1830">
        <v>71983</v>
      </c>
      <c r="C1830" t="s">
        <v>172</v>
      </c>
      <c r="D1830" s="167">
        <v>106501</v>
      </c>
      <c r="E1830" t="s">
        <v>185</v>
      </c>
      <c r="F1830" t="s">
        <v>169</v>
      </c>
      <c r="G1830" t="s">
        <v>382</v>
      </c>
      <c r="H1830" s="168">
        <v>37502</v>
      </c>
      <c r="I1830" t="s">
        <v>103</v>
      </c>
      <c r="J1830" s="169">
        <v>15.07123287671233</v>
      </c>
      <c r="K1830">
        <v>4</v>
      </c>
    </row>
    <row r="1831" spans="1:11" x14ac:dyDescent="0.25">
      <c r="A1831" t="s">
        <v>2248</v>
      </c>
      <c r="B1831">
        <v>92369</v>
      </c>
      <c r="C1831" t="s">
        <v>172</v>
      </c>
      <c r="D1831" s="167">
        <v>69316.94</v>
      </c>
      <c r="E1831" t="s">
        <v>168</v>
      </c>
      <c r="F1831" t="s">
        <v>169</v>
      </c>
      <c r="G1831" t="s">
        <v>649</v>
      </c>
      <c r="H1831" s="168">
        <v>39244</v>
      </c>
      <c r="I1831" t="s">
        <v>106</v>
      </c>
      <c r="J1831" s="169">
        <v>10.298630136986301</v>
      </c>
      <c r="K1831">
        <v>3</v>
      </c>
    </row>
    <row r="1832" spans="1:11" x14ac:dyDescent="0.25">
      <c r="A1832" t="s">
        <v>2249</v>
      </c>
      <c r="B1832">
        <v>88729</v>
      </c>
      <c r="C1832" t="s">
        <v>172</v>
      </c>
      <c r="D1832" s="167">
        <v>92756.7</v>
      </c>
      <c r="E1832" t="s">
        <v>175</v>
      </c>
      <c r="F1832" t="s">
        <v>169</v>
      </c>
      <c r="G1832" t="s">
        <v>183</v>
      </c>
      <c r="H1832" s="168">
        <v>32028</v>
      </c>
      <c r="I1832" t="s">
        <v>106</v>
      </c>
      <c r="J1832" s="169">
        <v>30.068493150684933</v>
      </c>
      <c r="K1832">
        <v>7</v>
      </c>
    </row>
    <row r="1833" spans="1:11" x14ac:dyDescent="0.25">
      <c r="A1833" t="s">
        <v>2250</v>
      </c>
      <c r="B1833">
        <v>69589</v>
      </c>
      <c r="C1833" t="s">
        <v>167</v>
      </c>
      <c r="D1833" s="167">
        <v>69222.179999999993</v>
      </c>
      <c r="E1833" t="s">
        <v>168</v>
      </c>
      <c r="F1833" t="s">
        <v>169</v>
      </c>
      <c r="G1833" t="s">
        <v>170</v>
      </c>
      <c r="H1833" s="168">
        <v>29325</v>
      </c>
      <c r="I1833" t="s">
        <v>108</v>
      </c>
      <c r="J1833" s="169">
        <v>37.473972602739728</v>
      </c>
      <c r="K1833">
        <v>8</v>
      </c>
    </row>
    <row r="1834" spans="1:11" x14ac:dyDescent="0.25">
      <c r="A1834" t="s">
        <v>2251</v>
      </c>
      <c r="B1834">
        <v>34043</v>
      </c>
      <c r="C1834" t="s">
        <v>172</v>
      </c>
      <c r="D1834" s="167">
        <v>114087.02</v>
      </c>
      <c r="E1834" t="s">
        <v>185</v>
      </c>
      <c r="F1834" t="s">
        <v>169</v>
      </c>
      <c r="G1834" t="s">
        <v>382</v>
      </c>
      <c r="H1834" s="168">
        <v>33112</v>
      </c>
      <c r="I1834" t="s">
        <v>103</v>
      </c>
      <c r="J1834" s="169">
        <v>27.098630136986301</v>
      </c>
      <c r="K1834">
        <v>6</v>
      </c>
    </row>
    <row r="1835" spans="1:11" x14ac:dyDescent="0.25">
      <c r="A1835" t="s">
        <v>2252</v>
      </c>
      <c r="B1835">
        <v>29654</v>
      </c>
      <c r="C1835" t="s">
        <v>167</v>
      </c>
      <c r="D1835" s="167">
        <v>44945.53</v>
      </c>
      <c r="E1835" t="s">
        <v>188</v>
      </c>
      <c r="F1835" t="s">
        <v>202</v>
      </c>
      <c r="G1835" t="s">
        <v>313</v>
      </c>
      <c r="H1835" s="168">
        <v>38034</v>
      </c>
      <c r="I1835" t="s">
        <v>104</v>
      </c>
      <c r="J1835" s="169">
        <v>13.613698630136986</v>
      </c>
      <c r="K1835">
        <v>3</v>
      </c>
    </row>
    <row r="1836" spans="1:11" x14ac:dyDescent="0.25">
      <c r="A1836" t="s">
        <v>2253</v>
      </c>
      <c r="B1836">
        <v>16155</v>
      </c>
      <c r="C1836" t="s">
        <v>172</v>
      </c>
      <c r="D1836" s="167">
        <v>58671.02</v>
      </c>
      <c r="E1836" t="s">
        <v>199</v>
      </c>
      <c r="F1836" t="s">
        <v>169</v>
      </c>
      <c r="G1836" t="s">
        <v>200</v>
      </c>
      <c r="H1836" s="168">
        <v>37304</v>
      </c>
      <c r="I1836" t="s">
        <v>103</v>
      </c>
      <c r="J1836" s="169">
        <v>15.613698630136986</v>
      </c>
      <c r="K1836">
        <v>4</v>
      </c>
    </row>
    <row r="1837" spans="1:11" x14ac:dyDescent="0.25">
      <c r="A1837" t="s">
        <v>2254</v>
      </c>
      <c r="B1837">
        <v>83142</v>
      </c>
      <c r="C1837" t="s">
        <v>172</v>
      </c>
      <c r="D1837" s="167">
        <v>58455</v>
      </c>
      <c r="E1837" t="s">
        <v>175</v>
      </c>
      <c r="F1837" t="s">
        <v>169</v>
      </c>
      <c r="G1837" t="s">
        <v>183</v>
      </c>
      <c r="H1837" s="168">
        <v>41498</v>
      </c>
      <c r="I1837" t="s">
        <v>108</v>
      </c>
      <c r="J1837" s="169">
        <v>4.1232876712328768</v>
      </c>
      <c r="K1837">
        <v>1</v>
      </c>
    </row>
    <row r="1838" spans="1:11" x14ac:dyDescent="0.25">
      <c r="A1838" t="s">
        <v>2255</v>
      </c>
      <c r="B1838">
        <v>92764</v>
      </c>
      <c r="C1838" t="s">
        <v>172</v>
      </c>
      <c r="D1838" s="167">
        <v>89620</v>
      </c>
      <c r="E1838" t="s">
        <v>175</v>
      </c>
      <c r="F1838" t="s">
        <v>169</v>
      </c>
      <c r="G1838" t="s">
        <v>183</v>
      </c>
      <c r="H1838" s="168">
        <v>36262</v>
      </c>
      <c r="I1838" t="s">
        <v>106</v>
      </c>
      <c r="J1838" s="169">
        <v>18.468493150684932</v>
      </c>
      <c r="K1838">
        <v>4</v>
      </c>
    </row>
    <row r="1839" spans="1:11" x14ac:dyDescent="0.25">
      <c r="A1839" t="s">
        <v>2256</v>
      </c>
      <c r="B1839">
        <v>72666</v>
      </c>
      <c r="C1839" t="s">
        <v>172</v>
      </c>
      <c r="D1839" s="167">
        <v>67126</v>
      </c>
      <c r="E1839" t="s">
        <v>168</v>
      </c>
      <c r="F1839" t="s">
        <v>169</v>
      </c>
      <c r="G1839" t="s">
        <v>265</v>
      </c>
      <c r="H1839" s="168">
        <v>39098</v>
      </c>
      <c r="I1839" t="s">
        <v>103</v>
      </c>
      <c r="J1839" s="169">
        <v>10.698630136986301</v>
      </c>
      <c r="K1839">
        <v>3</v>
      </c>
    </row>
    <row r="1840" spans="1:11" x14ac:dyDescent="0.25">
      <c r="A1840" t="s">
        <v>2257</v>
      </c>
      <c r="B1840">
        <v>88926</v>
      </c>
      <c r="C1840" t="s">
        <v>172</v>
      </c>
      <c r="D1840" s="167">
        <v>148931.20000000001</v>
      </c>
      <c r="E1840" t="s">
        <v>199</v>
      </c>
      <c r="F1840" t="s">
        <v>169</v>
      </c>
      <c r="G1840" t="s">
        <v>231</v>
      </c>
      <c r="H1840" s="168">
        <v>37572</v>
      </c>
      <c r="I1840" t="s">
        <v>106</v>
      </c>
      <c r="J1840" s="169">
        <v>14.87945205479452</v>
      </c>
      <c r="K1840">
        <v>3</v>
      </c>
    </row>
    <row r="1841" spans="1:11" x14ac:dyDescent="0.25">
      <c r="A1841" t="s">
        <v>2258</v>
      </c>
      <c r="B1841">
        <v>91682</v>
      </c>
      <c r="C1841" t="s">
        <v>167</v>
      </c>
      <c r="D1841" s="167">
        <v>41220.18</v>
      </c>
      <c r="E1841" t="s">
        <v>175</v>
      </c>
      <c r="F1841" t="s">
        <v>169</v>
      </c>
      <c r="G1841" t="s">
        <v>209</v>
      </c>
      <c r="H1841" s="168">
        <v>42422</v>
      </c>
      <c r="I1841" t="s">
        <v>104</v>
      </c>
      <c r="J1841" s="169">
        <v>1.5917808219178082</v>
      </c>
      <c r="K1841">
        <v>1</v>
      </c>
    </row>
    <row r="1842" spans="1:11" x14ac:dyDescent="0.25">
      <c r="A1842" t="s">
        <v>2259</v>
      </c>
      <c r="B1842">
        <v>32073</v>
      </c>
      <c r="C1842" t="s">
        <v>172</v>
      </c>
      <c r="D1842" s="167">
        <v>60501</v>
      </c>
      <c r="E1842" t="s">
        <v>175</v>
      </c>
      <c r="F1842" t="s">
        <v>169</v>
      </c>
      <c r="G1842" t="s">
        <v>183</v>
      </c>
      <c r="H1842" s="168">
        <v>41106</v>
      </c>
      <c r="I1842" t="s">
        <v>103</v>
      </c>
      <c r="J1842" s="169">
        <v>5.1972602739726028</v>
      </c>
      <c r="K1842">
        <v>2</v>
      </c>
    </row>
    <row r="1843" spans="1:11" x14ac:dyDescent="0.25">
      <c r="A1843" t="s">
        <v>2260</v>
      </c>
      <c r="B1843">
        <v>27688</v>
      </c>
      <c r="C1843" t="s">
        <v>172</v>
      </c>
      <c r="D1843" s="167">
        <v>107128.71</v>
      </c>
      <c r="E1843" t="s">
        <v>175</v>
      </c>
      <c r="F1843" t="s">
        <v>169</v>
      </c>
      <c r="G1843" t="s">
        <v>586</v>
      </c>
      <c r="H1843" s="168">
        <v>35296</v>
      </c>
      <c r="I1843" t="s">
        <v>105</v>
      </c>
      <c r="J1843" s="169">
        <v>21.115068493150684</v>
      </c>
      <c r="K1843">
        <v>5</v>
      </c>
    </row>
    <row r="1844" spans="1:11" x14ac:dyDescent="0.25">
      <c r="A1844" t="s">
        <v>2261</v>
      </c>
      <c r="B1844">
        <v>89286</v>
      </c>
      <c r="C1844" t="s">
        <v>172</v>
      </c>
      <c r="D1844" s="167">
        <v>41781.910000000003</v>
      </c>
      <c r="E1844" t="s">
        <v>199</v>
      </c>
      <c r="F1844" t="s">
        <v>169</v>
      </c>
      <c r="G1844" t="s">
        <v>295</v>
      </c>
      <c r="H1844" s="168">
        <v>40925</v>
      </c>
      <c r="I1844" t="s">
        <v>107</v>
      </c>
      <c r="J1844" s="169">
        <v>5.6931506849315072</v>
      </c>
      <c r="K1844">
        <v>2</v>
      </c>
    </row>
    <row r="1845" spans="1:11" x14ac:dyDescent="0.25">
      <c r="A1845" t="s">
        <v>2262</v>
      </c>
      <c r="B1845">
        <v>48343</v>
      </c>
      <c r="C1845" t="s">
        <v>172</v>
      </c>
      <c r="D1845" s="167">
        <v>62294.400000000001</v>
      </c>
      <c r="E1845" t="s">
        <v>199</v>
      </c>
      <c r="F1845" t="s">
        <v>169</v>
      </c>
      <c r="G1845" t="s">
        <v>809</v>
      </c>
      <c r="H1845" s="168">
        <v>37928</v>
      </c>
      <c r="I1845" t="s">
        <v>103</v>
      </c>
      <c r="J1845" s="169">
        <v>13.904109589041095</v>
      </c>
      <c r="K1845">
        <v>3</v>
      </c>
    </row>
    <row r="1846" spans="1:11" x14ac:dyDescent="0.25">
      <c r="A1846" t="s">
        <v>2263</v>
      </c>
      <c r="B1846">
        <v>10436</v>
      </c>
      <c r="C1846" t="s">
        <v>167</v>
      </c>
      <c r="D1846" s="167">
        <v>65752</v>
      </c>
      <c r="E1846" t="s">
        <v>175</v>
      </c>
      <c r="F1846" t="s">
        <v>169</v>
      </c>
      <c r="G1846" t="s">
        <v>183</v>
      </c>
      <c r="H1846" s="168">
        <v>40742</v>
      </c>
      <c r="I1846" t="s">
        <v>103</v>
      </c>
      <c r="J1846" s="169">
        <v>6.1945205479452055</v>
      </c>
      <c r="K1846">
        <v>2</v>
      </c>
    </row>
    <row r="1847" spans="1:11" x14ac:dyDescent="0.25">
      <c r="A1847" t="s">
        <v>2264</v>
      </c>
      <c r="B1847">
        <v>87081</v>
      </c>
      <c r="C1847" t="s">
        <v>172</v>
      </c>
      <c r="D1847" s="167">
        <v>90896</v>
      </c>
      <c r="E1847" t="s">
        <v>185</v>
      </c>
      <c r="F1847" t="s">
        <v>169</v>
      </c>
      <c r="G1847" t="s">
        <v>416</v>
      </c>
      <c r="H1847" s="168">
        <v>37138</v>
      </c>
      <c r="I1847" t="s">
        <v>107</v>
      </c>
      <c r="J1847" s="169">
        <v>16.068493150684933</v>
      </c>
      <c r="K1847">
        <v>4</v>
      </c>
    </row>
    <row r="1848" spans="1:11" x14ac:dyDescent="0.25">
      <c r="A1848" t="s">
        <v>2265</v>
      </c>
      <c r="B1848">
        <v>24404</v>
      </c>
      <c r="C1848" t="s">
        <v>167</v>
      </c>
      <c r="D1848" s="167">
        <v>69222.179999999993</v>
      </c>
      <c r="E1848" t="s">
        <v>188</v>
      </c>
      <c r="F1848" t="s">
        <v>169</v>
      </c>
      <c r="G1848" t="s">
        <v>357</v>
      </c>
      <c r="H1848" s="168">
        <v>32889</v>
      </c>
      <c r="I1848" t="s">
        <v>103</v>
      </c>
      <c r="J1848" s="169">
        <v>27.709589041095889</v>
      </c>
      <c r="K1848">
        <v>6</v>
      </c>
    </row>
    <row r="1849" spans="1:11" x14ac:dyDescent="0.25">
      <c r="A1849" t="s">
        <v>2266</v>
      </c>
      <c r="B1849">
        <v>15581</v>
      </c>
      <c r="C1849" t="s">
        <v>172</v>
      </c>
      <c r="D1849" s="167">
        <v>92756.7</v>
      </c>
      <c r="E1849" t="s">
        <v>175</v>
      </c>
      <c r="F1849" t="s">
        <v>169</v>
      </c>
      <c r="G1849" t="s">
        <v>183</v>
      </c>
      <c r="H1849" s="168">
        <v>35296</v>
      </c>
      <c r="I1849" t="s">
        <v>106</v>
      </c>
      <c r="J1849" s="169">
        <v>21.115068493150684</v>
      </c>
      <c r="K1849">
        <v>5</v>
      </c>
    </row>
    <row r="1850" spans="1:11" x14ac:dyDescent="0.25">
      <c r="A1850" t="s">
        <v>2267</v>
      </c>
      <c r="B1850">
        <v>20111</v>
      </c>
      <c r="C1850" t="s">
        <v>172</v>
      </c>
      <c r="D1850" s="167">
        <v>44261.53</v>
      </c>
      <c r="E1850" t="s">
        <v>199</v>
      </c>
      <c r="F1850" t="s">
        <v>169</v>
      </c>
      <c r="G1850" t="s">
        <v>750</v>
      </c>
      <c r="H1850" s="168">
        <v>41204</v>
      </c>
      <c r="I1850" t="s">
        <v>106</v>
      </c>
      <c r="J1850" s="169">
        <v>4.9287671232876713</v>
      </c>
      <c r="K1850">
        <v>1</v>
      </c>
    </row>
    <row r="1851" spans="1:11" x14ac:dyDescent="0.25">
      <c r="A1851" t="s">
        <v>2268</v>
      </c>
      <c r="B1851">
        <v>87125</v>
      </c>
      <c r="C1851" t="s">
        <v>172</v>
      </c>
      <c r="D1851" s="167">
        <v>96197.88</v>
      </c>
      <c r="E1851" t="s">
        <v>268</v>
      </c>
      <c r="F1851" t="s">
        <v>169</v>
      </c>
      <c r="G1851" t="s">
        <v>418</v>
      </c>
      <c r="H1851" s="168">
        <v>33007</v>
      </c>
      <c r="I1851" t="s">
        <v>107</v>
      </c>
      <c r="J1851" s="169">
        <v>27.386301369863013</v>
      </c>
      <c r="K1851">
        <v>6</v>
      </c>
    </row>
    <row r="1852" spans="1:11" x14ac:dyDescent="0.25">
      <c r="A1852" t="s">
        <v>2269</v>
      </c>
      <c r="B1852">
        <v>35482</v>
      </c>
      <c r="C1852" t="s">
        <v>167</v>
      </c>
      <c r="D1852" s="167">
        <v>44945.53</v>
      </c>
      <c r="E1852" t="s">
        <v>188</v>
      </c>
      <c r="F1852" t="s">
        <v>202</v>
      </c>
      <c r="G1852" t="s">
        <v>313</v>
      </c>
      <c r="H1852" s="168">
        <v>37901</v>
      </c>
      <c r="I1852" t="s">
        <v>107</v>
      </c>
      <c r="J1852" s="169">
        <v>13.978082191780821</v>
      </c>
      <c r="K1852">
        <v>3</v>
      </c>
    </row>
    <row r="1853" spans="1:11" x14ac:dyDescent="0.25">
      <c r="A1853" t="s">
        <v>2270</v>
      </c>
      <c r="B1853">
        <v>72341</v>
      </c>
      <c r="C1853" t="s">
        <v>172</v>
      </c>
      <c r="D1853" s="167">
        <v>107128.71</v>
      </c>
      <c r="E1853" t="s">
        <v>175</v>
      </c>
      <c r="F1853" t="s">
        <v>169</v>
      </c>
      <c r="G1853" t="s">
        <v>586</v>
      </c>
      <c r="H1853" s="168">
        <v>32398</v>
      </c>
      <c r="I1853" t="s">
        <v>106</v>
      </c>
      <c r="J1853" s="169">
        <v>29.054794520547944</v>
      </c>
      <c r="K1853">
        <v>6</v>
      </c>
    </row>
    <row r="1854" spans="1:11" x14ac:dyDescent="0.25">
      <c r="A1854" t="s">
        <v>2271</v>
      </c>
      <c r="B1854">
        <v>49769</v>
      </c>
      <c r="C1854" t="s">
        <v>167</v>
      </c>
      <c r="D1854" s="167">
        <v>35630.400000000001</v>
      </c>
      <c r="E1854" t="s">
        <v>188</v>
      </c>
      <c r="F1854" t="s">
        <v>202</v>
      </c>
      <c r="G1854" t="s">
        <v>170</v>
      </c>
      <c r="H1854" s="168">
        <v>42562</v>
      </c>
      <c r="I1854" t="s">
        <v>103</v>
      </c>
      <c r="J1854" s="169">
        <v>1.2082191780821918</v>
      </c>
      <c r="K1854">
        <v>1</v>
      </c>
    </row>
    <row r="1855" spans="1:11" x14ac:dyDescent="0.25">
      <c r="A1855" t="s">
        <v>2272</v>
      </c>
      <c r="B1855">
        <v>63760</v>
      </c>
      <c r="C1855" t="s">
        <v>172</v>
      </c>
      <c r="D1855" s="167">
        <v>60201.440000000002</v>
      </c>
      <c r="E1855" t="s">
        <v>233</v>
      </c>
      <c r="F1855" t="s">
        <v>169</v>
      </c>
      <c r="G1855" t="s">
        <v>1241</v>
      </c>
      <c r="H1855" s="168">
        <v>31893</v>
      </c>
      <c r="I1855" t="s">
        <v>107</v>
      </c>
      <c r="J1855" s="169">
        <v>30.438356164383563</v>
      </c>
      <c r="K1855">
        <v>7</v>
      </c>
    </row>
    <row r="1856" spans="1:11" x14ac:dyDescent="0.25">
      <c r="A1856" t="s">
        <v>2273</v>
      </c>
      <c r="B1856">
        <v>46449</v>
      </c>
      <c r="C1856" t="s">
        <v>167</v>
      </c>
      <c r="D1856" s="167">
        <v>35552.39</v>
      </c>
      <c r="E1856" t="s">
        <v>188</v>
      </c>
      <c r="F1856" t="s">
        <v>202</v>
      </c>
      <c r="G1856" t="s">
        <v>313</v>
      </c>
      <c r="H1856" s="168">
        <v>41975</v>
      </c>
      <c r="I1856" t="s">
        <v>105</v>
      </c>
      <c r="J1856" s="169">
        <v>2.8164383561643835</v>
      </c>
      <c r="K1856">
        <v>1</v>
      </c>
    </row>
    <row r="1857" spans="1:11" x14ac:dyDescent="0.25">
      <c r="A1857" t="s">
        <v>2274</v>
      </c>
      <c r="B1857">
        <v>52599</v>
      </c>
      <c r="C1857" t="s">
        <v>172</v>
      </c>
      <c r="D1857" s="167">
        <v>103506</v>
      </c>
      <c r="E1857" t="s">
        <v>175</v>
      </c>
      <c r="F1857" t="s">
        <v>169</v>
      </c>
      <c r="G1857" t="s">
        <v>586</v>
      </c>
      <c r="H1857" s="168">
        <v>35687</v>
      </c>
      <c r="I1857" t="s">
        <v>104</v>
      </c>
      <c r="J1857" s="169">
        <v>20.043835616438358</v>
      </c>
      <c r="K1857">
        <v>5</v>
      </c>
    </row>
    <row r="1858" spans="1:11" x14ac:dyDescent="0.25">
      <c r="A1858" t="s">
        <v>2275</v>
      </c>
      <c r="B1858">
        <v>21189</v>
      </c>
      <c r="C1858" t="s">
        <v>172</v>
      </c>
      <c r="D1858" s="167">
        <v>53505.61</v>
      </c>
      <c r="E1858" t="s">
        <v>199</v>
      </c>
      <c r="F1858" t="s">
        <v>169</v>
      </c>
      <c r="G1858" t="s">
        <v>2276</v>
      </c>
      <c r="H1858" s="168">
        <v>39160</v>
      </c>
      <c r="I1858" t="s">
        <v>107</v>
      </c>
      <c r="J1858" s="169">
        <v>10.528767123287672</v>
      </c>
      <c r="K1858">
        <v>3</v>
      </c>
    </row>
    <row r="1859" spans="1:11" x14ac:dyDescent="0.25">
      <c r="A1859" t="s">
        <v>2277</v>
      </c>
      <c r="B1859">
        <v>98935</v>
      </c>
      <c r="C1859" t="s">
        <v>167</v>
      </c>
      <c r="D1859" s="167">
        <v>76332.22</v>
      </c>
      <c r="E1859" t="s">
        <v>216</v>
      </c>
      <c r="F1859" t="s">
        <v>169</v>
      </c>
      <c r="G1859" t="s">
        <v>1150</v>
      </c>
      <c r="H1859" s="168">
        <v>41330</v>
      </c>
      <c r="I1859" t="s">
        <v>106</v>
      </c>
      <c r="J1859" s="169">
        <v>4.5835616438356164</v>
      </c>
      <c r="K1859">
        <v>1</v>
      </c>
    </row>
    <row r="1860" spans="1:11" x14ac:dyDescent="0.25">
      <c r="A1860" t="s">
        <v>2278</v>
      </c>
      <c r="B1860">
        <v>94478</v>
      </c>
      <c r="C1860" t="s">
        <v>167</v>
      </c>
      <c r="D1860" s="167">
        <v>91718.6</v>
      </c>
      <c r="E1860" t="s">
        <v>188</v>
      </c>
      <c r="F1860" t="s">
        <v>169</v>
      </c>
      <c r="G1860" t="s">
        <v>284</v>
      </c>
      <c r="H1860" s="168">
        <v>38635</v>
      </c>
      <c r="I1860" t="s">
        <v>108</v>
      </c>
      <c r="J1860" s="169">
        <v>11.967123287671233</v>
      </c>
      <c r="K1860">
        <v>3</v>
      </c>
    </row>
    <row r="1861" spans="1:11" x14ac:dyDescent="0.25">
      <c r="A1861" t="s">
        <v>2279</v>
      </c>
      <c r="B1861">
        <v>90682</v>
      </c>
      <c r="C1861" t="s">
        <v>167</v>
      </c>
      <c r="D1861" s="167">
        <v>115156.98</v>
      </c>
      <c r="E1861" t="s">
        <v>188</v>
      </c>
      <c r="F1861" t="s">
        <v>169</v>
      </c>
      <c r="G1861" t="s">
        <v>2280</v>
      </c>
      <c r="H1861" s="168">
        <v>28319</v>
      </c>
      <c r="I1861" t="s">
        <v>104</v>
      </c>
      <c r="J1861" s="169">
        <v>40.230136986301368</v>
      </c>
      <c r="K1861">
        <v>8</v>
      </c>
    </row>
    <row r="1862" spans="1:11" x14ac:dyDescent="0.25">
      <c r="A1862" t="s">
        <v>2281</v>
      </c>
      <c r="B1862">
        <v>53281</v>
      </c>
      <c r="C1862" t="s">
        <v>172</v>
      </c>
      <c r="D1862" s="167">
        <v>52734.33</v>
      </c>
      <c r="E1862" t="s">
        <v>168</v>
      </c>
      <c r="F1862" t="s">
        <v>169</v>
      </c>
      <c r="G1862" t="s">
        <v>178</v>
      </c>
      <c r="H1862" s="168">
        <v>41652</v>
      </c>
      <c r="I1862" t="s">
        <v>105</v>
      </c>
      <c r="J1862" s="169">
        <v>3.7013698630136984</v>
      </c>
      <c r="K1862">
        <v>1</v>
      </c>
    </row>
    <row r="1863" spans="1:11" x14ac:dyDescent="0.25">
      <c r="A1863" t="s">
        <v>2282</v>
      </c>
      <c r="B1863">
        <v>94610</v>
      </c>
      <c r="C1863" t="s">
        <v>172</v>
      </c>
      <c r="D1863" s="167">
        <v>50910</v>
      </c>
      <c r="E1863" t="s">
        <v>191</v>
      </c>
      <c r="F1863" t="s">
        <v>169</v>
      </c>
      <c r="G1863" t="s">
        <v>354</v>
      </c>
      <c r="H1863" s="168">
        <v>41708</v>
      </c>
      <c r="I1863" t="s">
        <v>105</v>
      </c>
      <c r="J1863" s="169">
        <v>3.547945205479452</v>
      </c>
      <c r="K1863">
        <v>1</v>
      </c>
    </row>
    <row r="1864" spans="1:11" x14ac:dyDescent="0.25">
      <c r="A1864" t="s">
        <v>2283</v>
      </c>
      <c r="B1864">
        <v>63982</v>
      </c>
      <c r="C1864" t="s">
        <v>172</v>
      </c>
      <c r="D1864" s="167">
        <v>93396</v>
      </c>
      <c r="E1864" t="s">
        <v>268</v>
      </c>
      <c r="F1864" t="s">
        <v>169</v>
      </c>
      <c r="G1864" t="s">
        <v>418</v>
      </c>
      <c r="H1864" s="168">
        <v>36017</v>
      </c>
      <c r="I1864" t="s">
        <v>107</v>
      </c>
      <c r="J1864" s="169">
        <v>19.139726027397259</v>
      </c>
      <c r="K1864">
        <v>4</v>
      </c>
    </row>
    <row r="1865" spans="1:11" x14ac:dyDescent="0.25">
      <c r="A1865" t="s">
        <v>2284</v>
      </c>
      <c r="B1865">
        <v>36096</v>
      </c>
      <c r="C1865" t="s">
        <v>172</v>
      </c>
      <c r="D1865" s="167">
        <v>43525.72</v>
      </c>
      <c r="E1865" t="s">
        <v>199</v>
      </c>
      <c r="F1865" t="s">
        <v>169</v>
      </c>
      <c r="G1865" t="s">
        <v>220</v>
      </c>
      <c r="H1865" s="168">
        <v>41372</v>
      </c>
      <c r="I1865" t="s">
        <v>108</v>
      </c>
      <c r="J1865" s="169">
        <v>4.4684931506849317</v>
      </c>
      <c r="K1865">
        <v>1</v>
      </c>
    </row>
    <row r="1866" spans="1:11" x14ac:dyDescent="0.25">
      <c r="A1866" t="s">
        <v>2285</v>
      </c>
      <c r="B1866">
        <v>38667</v>
      </c>
      <c r="C1866" t="s">
        <v>172</v>
      </c>
      <c r="D1866" s="167">
        <v>102664</v>
      </c>
      <c r="E1866" t="s">
        <v>188</v>
      </c>
      <c r="F1866" t="s">
        <v>169</v>
      </c>
      <c r="G1866" t="s">
        <v>498</v>
      </c>
      <c r="H1866" s="168">
        <v>36843</v>
      </c>
      <c r="I1866" t="s">
        <v>103</v>
      </c>
      <c r="J1866" s="169">
        <v>16.876712328767123</v>
      </c>
      <c r="K1866">
        <v>4</v>
      </c>
    </row>
    <row r="1867" spans="1:11" x14ac:dyDescent="0.25">
      <c r="A1867" t="s">
        <v>2286</v>
      </c>
      <c r="B1867">
        <v>40530</v>
      </c>
      <c r="C1867" t="s">
        <v>172</v>
      </c>
      <c r="D1867" s="167">
        <v>124825.02</v>
      </c>
      <c r="E1867" t="s">
        <v>185</v>
      </c>
      <c r="F1867" t="s">
        <v>169</v>
      </c>
      <c r="G1867" t="s">
        <v>382</v>
      </c>
      <c r="H1867" s="168">
        <v>32930</v>
      </c>
      <c r="I1867" t="s">
        <v>106</v>
      </c>
      <c r="J1867" s="169">
        <v>27.597260273972601</v>
      </c>
      <c r="K1867">
        <v>6</v>
      </c>
    </row>
    <row r="1868" spans="1:11" x14ac:dyDescent="0.25">
      <c r="A1868" t="s">
        <v>2287</v>
      </c>
      <c r="B1868">
        <v>67112</v>
      </c>
      <c r="C1868" t="s">
        <v>172</v>
      </c>
      <c r="D1868" s="167">
        <v>71927.98</v>
      </c>
      <c r="E1868" t="s">
        <v>268</v>
      </c>
      <c r="F1868" t="s">
        <v>169</v>
      </c>
      <c r="G1868" t="s">
        <v>418</v>
      </c>
      <c r="H1868" s="168">
        <v>37774</v>
      </c>
      <c r="I1868" t="s">
        <v>104</v>
      </c>
      <c r="J1868" s="169">
        <v>14.326027397260274</v>
      </c>
      <c r="K1868">
        <v>3</v>
      </c>
    </row>
    <row r="1869" spans="1:11" x14ac:dyDescent="0.25">
      <c r="A1869" t="s">
        <v>2288</v>
      </c>
      <c r="B1869">
        <v>95643</v>
      </c>
      <c r="C1869" t="s">
        <v>172</v>
      </c>
      <c r="D1869" s="167">
        <v>118400</v>
      </c>
      <c r="E1869" t="s">
        <v>213</v>
      </c>
      <c r="F1869" t="s">
        <v>169</v>
      </c>
      <c r="G1869" t="s">
        <v>214</v>
      </c>
      <c r="H1869" s="168">
        <v>37886</v>
      </c>
      <c r="I1869" t="s">
        <v>107</v>
      </c>
      <c r="J1869" s="169">
        <v>14.019178082191781</v>
      </c>
      <c r="K1869">
        <v>3</v>
      </c>
    </row>
    <row r="1870" spans="1:11" x14ac:dyDescent="0.25">
      <c r="A1870" t="s">
        <v>2289</v>
      </c>
      <c r="B1870">
        <v>80960</v>
      </c>
      <c r="C1870" t="s">
        <v>167</v>
      </c>
      <c r="D1870" s="167">
        <v>81782.37</v>
      </c>
      <c r="E1870" t="s">
        <v>188</v>
      </c>
      <c r="F1870" t="s">
        <v>169</v>
      </c>
      <c r="G1870" t="s">
        <v>375</v>
      </c>
      <c r="H1870" s="168">
        <v>38405</v>
      </c>
      <c r="I1870" t="s">
        <v>106</v>
      </c>
      <c r="J1870" s="169">
        <v>12.597260273972603</v>
      </c>
      <c r="K1870">
        <v>3</v>
      </c>
    </row>
    <row r="1871" spans="1:11" x14ac:dyDescent="0.25">
      <c r="A1871" t="s">
        <v>2290</v>
      </c>
      <c r="B1871">
        <v>35109</v>
      </c>
      <c r="C1871" t="s">
        <v>167</v>
      </c>
      <c r="D1871" s="167">
        <v>115288.33</v>
      </c>
      <c r="E1871" t="s">
        <v>325</v>
      </c>
      <c r="F1871" t="s">
        <v>169</v>
      </c>
      <c r="G1871" t="s">
        <v>533</v>
      </c>
      <c r="H1871" s="168">
        <v>36191</v>
      </c>
      <c r="I1871" t="s">
        <v>105</v>
      </c>
      <c r="J1871" s="169">
        <v>18.663013698630138</v>
      </c>
      <c r="K1871">
        <v>4</v>
      </c>
    </row>
    <row r="1872" spans="1:11" x14ac:dyDescent="0.25">
      <c r="A1872" t="s">
        <v>2291</v>
      </c>
      <c r="B1872">
        <v>68119</v>
      </c>
      <c r="C1872" t="s">
        <v>167</v>
      </c>
      <c r="D1872" s="167">
        <v>97912</v>
      </c>
      <c r="E1872" t="s">
        <v>188</v>
      </c>
      <c r="F1872" t="s">
        <v>169</v>
      </c>
      <c r="G1872" t="s">
        <v>284</v>
      </c>
      <c r="H1872" s="168">
        <v>37473</v>
      </c>
      <c r="I1872" t="s">
        <v>104</v>
      </c>
      <c r="J1872" s="169">
        <v>15.150684931506849</v>
      </c>
      <c r="K1872">
        <v>4</v>
      </c>
    </row>
    <row r="1873" spans="1:11" x14ac:dyDescent="0.25">
      <c r="A1873" t="s">
        <v>2292</v>
      </c>
      <c r="B1873">
        <v>81824</v>
      </c>
      <c r="C1873" t="s">
        <v>172</v>
      </c>
      <c r="D1873" s="167">
        <v>123902.96</v>
      </c>
      <c r="E1873" t="s">
        <v>175</v>
      </c>
      <c r="F1873" t="s">
        <v>169</v>
      </c>
      <c r="G1873" t="s">
        <v>291</v>
      </c>
      <c r="H1873" s="168">
        <v>32028</v>
      </c>
      <c r="I1873" t="s">
        <v>103</v>
      </c>
      <c r="J1873" s="169">
        <v>30.068493150684933</v>
      </c>
      <c r="K1873">
        <v>7</v>
      </c>
    </row>
    <row r="1874" spans="1:11" x14ac:dyDescent="0.25">
      <c r="A1874" t="s">
        <v>2293</v>
      </c>
      <c r="B1874">
        <v>21375</v>
      </c>
      <c r="C1874" t="s">
        <v>172</v>
      </c>
      <c r="D1874" s="167">
        <v>58455</v>
      </c>
      <c r="E1874" t="s">
        <v>175</v>
      </c>
      <c r="F1874" t="s">
        <v>169</v>
      </c>
      <c r="G1874" t="s">
        <v>183</v>
      </c>
      <c r="H1874" s="168">
        <v>41050</v>
      </c>
      <c r="I1874" t="s">
        <v>104</v>
      </c>
      <c r="J1874" s="169">
        <v>5.3506849315068497</v>
      </c>
      <c r="K1874">
        <v>2</v>
      </c>
    </row>
    <row r="1875" spans="1:11" x14ac:dyDescent="0.25">
      <c r="A1875" t="s">
        <v>2294</v>
      </c>
      <c r="B1875">
        <v>21047</v>
      </c>
      <c r="C1875" t="s">
        <v>172</v>
      </c>
      <c r="D1875" s="167">
        <v>43525.72</v>
      </c>
      <c r="E1875" t="s">
        <v>199</v>
      </c>
      <c r="F1875" t="s">
        <v>169</v>
      </c>
      <c r="G1875" t="s">
        <v>220</v>
      </c>
      <c r="H1875" s="168">
        <v>40917</v>
      </c>
      <c r="I1875" t="s">
        <v>103</v>
      </c>
      <c r="J1875" s="169">
        <v>5.7150684931506852</v>
      </c>
      <c r="K1875">
        <v>2</v>
      </c>
    </row>
    <row r="1876" spans="1:11" x14ac:dyDescent="0.25">
      <c r="A1876" t="s">
        <v>2295</v>
      </c>
      <c r="B1876">
        <v>57556</v>
      </c>
      <c r="C1876" t="s">
        <v>172</v>
      </c>
      <c r="D1876" s="167">
        <v>50910</v>
      </c>
      <c r="E1876" t="s">
        <v>191</v>
      </c>
      <c r="F1876" t="s">
        <v>169</v>
      </c>
      <c r="G1876" t="s">
        <v>354</v>
      </c>
      <c r="H1876" s="168">
        <v>41708</v>
      </c>
      <c r="I1876" t="s">
        <v>103</v>
      </c>
      <c r="J1876" s="169">
        <v>3.547945205479452</v>
      </c>
      <c r="K1876">
        <v>1</v>
      </c>
    </row>
    <row r="1877" spans="1:11" x14ac:dyDescent="0.25">
      <c r="A1877" t="s">
        <v>2296</v>
      </c>
      <c r="B1877">
        <v>65171</v>
      </c>
      <c r="C1877" t="s">
        <v>172</v>
      </c>
      <c r="D1877" s="167">
        <v>72902</v>
      </c>
      <c r="E1877" t="s">
        <v>175</v>
      </c>
      <c r="F1877" t="s">
        <v>169</v>
      </c>
      <c r="G1877" t="s">
        <v>183</v>
      </c>
      <c r="H1877" s="168">
        <v>38734</v>
      </c>
      <c r="I1877" t="s">
        <v>104</v>
      </c>
      <c r="J1877" s="169">
        <v>11.695890410958905</v>
      </c>
      <c r="K1877">
        <v>3</v>
      </c>
    </row>
    <row r="1878" spans="1:11" x14ac:dyDescent="0.25">
      <c r="A1878" t="s">
        <v>2297</v>
      </c>
      <c r="B1878">
        <v>41488</v>
      </c>
      <c r="C1878" t="s">
        <v>172</v>
      </c>
      <c r="D1878" s="167">
        <v>94449</v>
      </c>
      <c r="E1878" t="s">
        <v>185</v>
      </c>
      <c r="F1878" t="s">
        <v>169</v>
      </c>
      <c r="G1878" t="s">
        <v>495</v>
      </c>
      <c r="H1878" s="168">
        <v>37502</v>
      </c>
      <c r="I1878" t="s">
        <v>104</v>
      </c>
      <c r="J1878" s="169">
        <v>15.07123287671233</v>
      </c>
      <c r="K1878">
        <v>4</v>
      </c>
    </row>
    <row r="1879" spans="1:11" x14ac:dyDescent="0.25">
      <c r="A1879" t="s">
        <v>2298</v>
      </c>
      <c r="B1879">
        <v>50842</v>
      </c>
      <c r="C1879" t="s">
        <v>167</v>
      </c>
      <c r="D1879" s="167">
        <v>56172.9</v>
      </c>
      <c r="E1879" t="s">
        <v>188</v>
      </c>
      <c r="F1879" t="s">
        <v>169</v>
      </c>
      <c r="G1879" t="s">
        <v>273</v>
      </c>
      <c r="H1879" s="168">
        <v>38769</v>
      </c>
      <c r="I1879" t="s">
        <v>107</v>
      </c>
      <c r="J1879" s="169">
        <v>11.6</v>
      </c>
      <c r="K1879">
        <v>3</v>
      </c>
    </row>
    <row r="1880" spans="1:11" x14ac:dyDescent="0.25">
      <c r="A1880" t="s">
        <v>2299</v>
      </c>
      <c r="B1880">
        <v>55752</v>
      </c>
      <c r="C1880" t="s">
        <v>172</v>
      </c>
      <c r="D1880" s="167">
        <v>58455</v>
      </c>
      <c r="E1880" t="s">
        <v>175</v>
      </c>
      <c r="F1880" t="s">
        <v>169</v>
      </c>
      <c r="G1880" t="s">
        <v>183</v>
      </c>
      <c r="H1880" s="168">
        <v>41498</v>
      </c>
      <c r="I1880" t="s">
        <v>107</v>
      </c>
      <c r="J1880" s="169">
        <v>4.1232876712328768</v>
      </c>
      <c r="K1880">
        <v>1</v>
      </c>
    </row>
    <row r="1881" spans="1:11" x14ac:dyDescent="0.25">
      <c r="A1881" t="s">
        <v>2300</v>
      </c>
      <c r="B1881">
        <v>49427</v>
      </c>
      <c r="C1881" t="s">
        <v>172</v>
      </c>
      <c r="D1881" s="167">
        <v>90896</v>
      </c>
      <c r="E1881" t="s">
        <v>185</v>
      </c>
      <c r="F1881" t="s">
        <v>169</v>
      </c>
      <c r="G1881" t="s">
        <v>416</v>
      </c>
      <c r="H1881" s="168">
        <v>36024</v>
      </c>
      <c r="I1881" t="s">
        <v>103</v>
      </c>
      <c r="J1881" s="169">
        <v>19.12054794520548</v>
      </c>
      <c r="K1881">
        <v>4</v>
      </c>
    </row>
    <row r="1882" spans="1:11" x14ac:dyDescent="0.25">
      <c r="A1882" t="s">
        <v>2301</v>
      </c>
      <c r="B1882">
        <v>54414</v>
      </c>
      <c r="C1882" t="s">
        <v>167</v>
      </c>
      <c r="D1882" s="167">
        <v>83616</v>
      </c>
      <c r="E1882" t="s">
        <v>188</v>
      </c>
      <c r="F1882" t="s">
        <v>169</v>
      </c>
      <c r="G1882" t="s">
        <v>305</v>
      </c>
      <c r="H1882" s="168">
        <v>42478</v>
      </c>
      <c r="I1882" t="s">
        <v>104</v>
      </c>
      <c r="J1882" s="169">
        <v>1.4383561643835616</v>
      </c>
      <c r="K1882">
        <v>1</v>
      </c>
    </row>
    <row r="1883" spans="1:11" x14ac:dyDescent="0.25">
      <c r="A1883" t="s">
        <v>2302</v>
      </c>
      <c r="B1883">
        <v>3199</v>
      </c>
      <c r="C1883" t="s">
        <v>172</v>
      </c>
      <c r="D1883" s="167">
        <v>27799.200000000001</v>
      </c>
      <c r="E1883" t="s">
        <v>233</v>
      </c>
      <c r="F1883" t="s">
        <v>202</v>
      </c>
      <c r="G1883" t="s">
        <v>234</v>
      </c>
      <c r="H1883" s="168">
        <v>42408</v>
      </c>
      <c r="I1883" t="s">
        <v>107</v>
      </c>
      <c r="J1883" s="169">
        <v>1.6301369863013699</v>
      </c>
      <c r="K1883">
        <v>1</v>
      </c>
    </row>
    <row r="1884" spans="1:11" x14ac:dyDescent="0.25">
      <c r="A1884" t="s">
        <v>2303</v>
      </c>
      <c r="B1884">
        <v>85400</v>
      </c>
      <c r="C1884" t="s">
        <v>167</v>
      </c>
      <c r="D1884" s="167">
        <v>30100.720000000001</v>
      </c>
      <c r="E1884" t="s">
        <v>216</v>
      </c>
      <c r="F1884" t="s">
        <v>202</v>
      </c>
      <c r="G1884" t="s">
        <v>217</v>
      </c>
      <c r="H1884" s="168">
        <v>32370</v>
      </c>
      <c r="I1884" t="s">
        <v>106</v>
      </c>
      <c r="J1884" s="169">
        <v>29.13150684931507</v>
      </c>
      <c r="K1884">
        <v>6</v>
      </c>
    </row>
    <row r="1885" spans="1:11" x14ac:dyDescent="0.25">
      <c r="A1885" t="s">
        <v>2304</v>
      </c>
      <c r="B1885">
        <v>70227</v>
      </c>
      <c r="C1885" t="s">
        <v>167</v>
      </c>
      <c r="D1885" s="167">
        <v>30100.720000000001</v>
      </c>
      <c r="E1885" t="s">
        <v>216</v>
      </c>
      <c r="F1885" t="s">
        <v>202</v>
      </c>
      <c r="G1885" t="s">
        <v>217</v>
      </c>
      <c r="H1885" s="168">
        <v>31845</v>
      </c>
      <c r="I1885" t="s">
        <v>105</v>
      </c>
      <c r="J1885" s="169">
        <v>30.56986301369863</v>
      </c>
      <c r="K1885">
        <v>7</v>
      </c>
    </row>
    <row r="1886" spans="1:11" x14ac:dyDescent="0.25">
      <c r="A1886" t="s">
        <v>2305</v>
      </c>
      <c r="B1886">
        <v>21135</v>
      </c>
      <c r="C1886" t="s">
        <v>172</v>
      </c>
      <c r="D1886" s="167">
        <v>135378.04</v>
      </c>
      <c r="E1886" t="s">
        <v>213</v>
      </c>
      <c r="F1886" t="s">
        <v>169</v>
      </c>
      <c r="G1886" t="s">
        <v>275</v>
      </c>
      <c r="H1886" s="168">
        <v>36451</v>
      </c>
      <c r="I1886" t="s">
        <v>107</v>
      </c>
      <c r="J1886" s="169">
        <v>17.950684931506849</v>
      </c>
      <c r="K1886">
        <v>4</v>
      </c>
    </row>
    <row r="1887" spans="1:11" x14ac:dyDescent="0.25">
      <c r="A1887" t="s">
        <v>2306</v>
      </c>
      <c r="B1887">
        <v>33911</v>
      </c>
      <c r="C1887" t="s">
        <v>167</v>
      </c>
      <c r="D1887" s="167">
        <v>56552.800000000003</v>
      </c>
      <c r="E1887" t="s">
        <v>253</v>
      </c>
      <c r="F1887" t="s">
        <v>169</v>
      </c>
      <c r="G1887" t="s">
        <v>170</v>
      </c>
      <c r="H1887" s="168">
        <v>41988</v>
      </c>
      <c r="I1887" t="s">
        <v>103</v>
      </c>
      <c r="J1887" s="169">
        <v>2.7808219178082192</v>
      </c>
      <c r="K1887">
        <v>1</v>
      </c>
    </row>
    <row r="1888" spans="1:11" x14ac:dyDescent="0.25">
      <c r="A1888" t="s">
        <v>2307</v>
      </c>
      <c r="B1888">
        <v>19585</v>
      </c>
      <c r="C1888" t="s">
        <v>172</v>
      </c>
      <c r="D1888" s="167">
        <v>123902.96</v>
      </c>
      <c r="E1888" t="s">
        <v>175</v>
      </c>
      <c r="F1888" t="s">
        <v>169</v>
      </c>
      <c r="G1888" t="s">
        <v>291</v>
      </c>
      <c r="H1888" s="168">
        <v>32398</v>
      </c>
      <c r="I1888" t="s">
        <v>106</v>
      </c>
      <c r="J1888" s="169">
        <v>29.054794520547944</v>
      </c>
      <c r="K1888">
        <v>6</v>
      </c>
    </row>
    <row r="1889" spans="1:11" x14ac:dyDescent="0.25">
      <c r="A1889" t="s">
        <v>2308</v>
      </c>
      <c r="B1889">
        <v>65224</v>
      </c>
      <c r="C1889" t="s">
        <v>172</v>
      </c>
      <c r="D1889" s="167">
        <v>61775.8</v>
      </c>
      <c r="E1889" t="s">
        <v>168</v>
      </c>
      <c r="F1889" t="s">
        <v>169</v>
      </c>
      <c r="G1889" t="s">
        <v>869</v>
      </c>
      <c r="H1889" s="168">
        <v>38110</v>
      </c>
      <c r="I1889" t="s">
        <v>106</v>
      </c>
      <c r="J1889" s="169">
        <v>13.405479452054795</v>
      </c>
      <c r="K1889">
        <v>3</v>
      </c>
    </row>
    <row r="1890" spans="1:11" x14ac:dyDescent="0.25">
      <c r="A1890" t="s">
        <v>2309</v>
      </c>
      <c r="B1890">
        <v>87023</v>
      </c>
      <c r="C1890" t="s">
        <v>167</v>
      </c>
      <c r="D1890" s="167">
        <v>62429.35</v>
      </c>
      <c r="E1890" t="s">
        <v>188</v>
      </c>
      <c r="F1890" t="s">
        <v>169</v>
      </c>
      <c r="G1890" t="s">
        <v>560</v>
      </c>
      <c r="H1890" s="168">
        <v>39329</v>
      </c>
      <c r="I1890" t="s">
        <v>108</v>
      </c>
      <c r="J1890" s="169">
        <v>10.065753424657535</v>
      </c>
      <c r="K1890">
        <v>3</v>
      </c>
    </row>
    <row r="1891" spans="1:11" x14ac:dyDescent="0.25">
      <c r="A1891" t="s">
        <v>2310</v>
      </c>
      <c r="B1891">
        <v>48285</v>
      </c>
      <c r="C1891" t="s">
        <v>167</v>
      </c>
      <c r="D1891" s="167">
        <v>131348.75</v>
      </c>
      <c r="E1891" t="s">
        <v>185</v>
      </c>
      <c r="F1891" t="s">
        <v>169</v>
      </c>
      <c r="G1891" t="s">
        <v>774</v>
      </c>
      <c r="H1891" s="168">
        <v>33924</v>
      </c>
      <c r="I1891" t="s">
        <v>105</v>
      </c>
      <c r="J1891" s="169">
        <v>24.873972602739727</v>
      </c>
      <c r="K1891">
        <v>5</v>
      </c>
    </row>
    <row r="1892" spans="1:11" x14ac:dyDescent="0.25">
      <c r="A1892" t="s">
        <v>2311</v>
      </c>
      <c r="B1892">
        <v>69087</v>
      </c>
      <c r="C1892" t="s">
        <v>172</v>
      </c>
      <c r="D1892" s="167">
        <v>94277.96</v>
      </c>
      <c r="E1892" t="s">
        <v>168</v>
      </c>
      <c r="F1892" t="s">
        <v>169</v>
      </c>
      <c r="G1892" t="s">
        <v>524</v>
      </c>
      <c r="H1892" s="168">
        <v>34736</v>
      </c>
      <c r="I1892" t="s">
        <v>103</v>
      </c>
      <c r="J1892" s="169">
        <v>22.649315068493152</v>
      </c>
      <c r="K1892">
        <v>5</v>
      </c>
    </row>
    <row r="1893" spans="1:11" x14ac:dyDescent="0.25">
      <c r="A1893" t="s">
        <v>2312</v>
      </c>
      <c r="B1893">
        <v>63208</v>
      </c>
      <c r="C1893" t="s">
        <v>167</v>
      </c>
      <c r="D1893" s="167">
        <v>35552.78</v>
      </c>
      <c r="E1893" t="s">
        <v>188</v>
      </c>
      <c r="F1893" t="s">
        <v>202</v>
      </c>
      <c r="G1893" t="s">
        <v>313</v>
      </c>
      <c r="H1893" s="168">
        <v>41666</v>
      </c>
      <c r="I1893" t="s">
        <v>103</v>
      </c>
      <c r="J1893" s="169">
        <v>3.6630136986301371</v>
      </c>
      <c r="K1893">
        <v>1</v>
      </c>
    </row>
    <row r="1894" spans="1:11" x14ac:dyDescent="0.25">
      <c r="A1894" t="s">
        <v>2313</v>
      </c>
      <c r="B1894">
        <v>27059</v>
      </c>
      <c r="C1894" t="s">
        <v>172</v>
      </c>
      <c r="D1894" s="167">
        <v>100849.36</v>
      </c>
      <c r="E1894" t="s">
        <v>268</v>
      </c>
      <c r="F1894" t="s">
        <v>169</v>
      </c>
      <c r="G1894" t="s">
        <v>297</v>
      </c>
      <c r="H1894" s="168">
        <v>33077</v>
      </c>
      <c r="I1894" t="s">
        <v>106</v>
      </c>
      <c r="J1894" s="169">
        <v>27.194520547945206</v>
      </c>
      <c r="K1894">
        <v>6</v>
      </c>
    </row>
    <row r="1895" spans="1:11" x14ac:dyDescent="0.25">
      <c r="A1895" t="s">
        <v>2314</v>
      </c>
      <c r="B1895">
        <v>44780</v>
      </c>
      <c r="C1895" t="s">
        <v>172</v>
      </c>
      <c r="D1895" s="167">
        <v>55122.12</v>
      </c>
      <c r="E1895" t="s">
        <v>199</v>
      </c>
      <c r="F1895" t="s">
        <v>169</v>
      </c>
      <c r="G1895" t="s">
        <v>200</v>
      </c>
      <c r="H1895" s="168">
        <v>37963</v>
      </c>
      <c r="I1895" t="s">
        <v>107</v>
      </c>
      <c r="J1895" s="169">
        <v>13.808219178082192</v>
      </c>
      <c r="K1895">
        <v>3</v>
      </c>
    </row>
    <row r="1896" spans="1:11" x14ac:dyDescent="0.25">
      <c r="A1896" t="s">
        <v>2315</v>
      </c>
      <c r="B1896">
        <v>46115</v>
      </c>
      <c r="C1896" t="s">
        <v>172</v>
      </c>
      <c r="D1896" s="167">
        <v>106946.63</v>
      </c>
      <c r="E1896" t="s">
        <v>188</v>
      </c>
      <c r="F1896" t="s">
        <v>169</v>
      </c>
      <c r="G1896" t="s">
        <v>2316</v>
      </c>
      <c r="H1896" s="168">
        <v>29434</v>
      </c>
      <c r="I1896" t="s">
        <v>105</v>
      </c>
      <c r="J1896" s="169">
        <v>37.175342465753424</v>
      </c>
      <c r="K1896">
        <v>8</v>
      </c>
    </row>
    <row r="1897" spans="1:11" x14ac:dyDescent="0.25">
      <c r="A1897" t="s">
        <v>2317</v>
      </c>
      <c r="B1897">
        <v>42956</v>
      </c>
      <c r="C1897" t="s">
        <v>172</v>
      </c>
      <c r="D1897" s="167">
        <v>60501</v>
      </c>
      <c r="E1897" t="s">
        <v>175</v>
      </c>
      <c r="F1897" t="s">
        <v>169</v>
      </c>
      <c r="G1897" t="s">
        <v>183</v>
      </c>
      <c r="H1897" s="168">
        <v>41106</v>
      </c>
      <c r="I1897" t="s">
        <v>103</v>
      </c>
      <c r="J1897" s="169">
        <v>5.1972602739726028</v>
      </c>
      <c r="K1897">
        <v>2</v>
      </c>
    </row>
    <row r="1898" spans="1:11" x14ac:dyDescent="0.25">
      <c r="A1898" t="s">
        <v>2318</v>
      </c>
      <c r="B1898">
        <v>35664</v>
      </c>
      <c r="C1898" t="s">
        <v>167</v>
      </c>
      <c r="D1898" s="167">
        <v>40946.22</v>
      </c>
      <c r="E1898" t="s">
        <v>233</v>
      </c>
      <c r="F1898" t="s">
        <v>169</v>
      </c>
      <c r="G1898" t="s">
        <v>554</v>
      </c>
      <c r="H1898" s="168">
        <v>41483</v>
      </c>
      <c r="I1898" t="s">
        <v>107</v>
      </c>
      <c r="J1898" s="169">
        <v>4.1643835616438354</v>
      </c>
      <c r="K1898">
        <v>1</v>
      </c>
    </row>
    <row r="1899" spans="1:11" x14ac:dyDescent="0.25">
      <c r="A1899" t="s">
        <v>2319</v>
      </c>
      <c r="B1899">
        <v>77847</v>
      </c>
      <c r="C1899" t="s">
        <v>167</v>
      </c>
      <c r="D1899" s="167">
        <v>58939.38</v>
      </c>
      <c r="E1899" t="s">
        <v>1353</v>
      </c>
      <c r="F1899" t="s">
        <v>169</v>
      </c>
      <c r="G1899" t="s">
        <v>1354</v>
      </c>
      <c r="H1899" s="168">
        <v>40462</v>
      </c>
      <c r="I1899" t="s">
        <v>106</v>
      </c>
      <c r="J1899" s="169">
        <v>6.9616438356164387</v>
      </c>
      <c r="K1899">
        <v>2</v>
      </c>
    </row>
    <row r="1900" spans="1:11" x14ac:dyDescent="0.25">
      <c r="A1900" t="s">
        <v>2320</v>
      </c>
      <c r="B1900">
        <v>49025</v>
      </c>
      <c r="C1900" t="s">
        <v>167</v>
      </c>
      <c r="D1900" s="167">
        <v>94555</v>
      </c>
      <c r="E1900" t="s">
        <v>185</v>
      </c>
      <c r="F1900" t="s">
        <v>169</v>
      </c>
      <c r="G1900" t="s">
        <v>416</v>
      </c>
      <c r="H1900" s="168">
        <v>37298</v>
      </c>
      <c r="I1900" t="s">
        <v>105</v>
      </c>
      <c r="J1900" s="169">
        <v>15.63013698630137</v>
      </c>
      <c r="K1900">
        <v>4</v>
      </c>
    </row>
    <row r="1901" spans="1:11" x14ac:dyDescent="0.25">
      <c r="A1901" t="s">
        <v>2321</v>
      </c>
      <c r="B1901">
        <v>96553</v>
      </c>
      <c r="C1901" t="s">
        <v>167</v>
      </c>
      <c r="D1901" s="167">
        <v>74824.55</v>
      </c>
      <c r="E1901" t="s">
        <v>268</v>
      </c>
      <c r="F1901" t="s">
        <v>169</v>
      </c>
      <c r="G1901" t="s">
        <v>189</v>
      </c>
      <c r="H1901" s="168">
        <v>41148</v>
      </c>
      <c r="I1901" t="s">
        <v>106</v>
      </c>
      <c r="J1901" s="169">
        <v>5.0821917808219181</v>
      </c>
      <c r="K1901">
        <v>2</v>
      </c>
    </row>
    <row r="1902" spans="1:11" x14ac:dyDescent="0.25">
      <c r="A1902" t="s">
        <v>2322</v>
      </c>
      <c r="B1902">
        <v>78185</v>
      </c>
      <c r="C1902" t="s">
        <v>172</v>
      </c>
      <c r="D1902" s="167">
        <v>18416.04</v>
      </c>
      <c r="E1902" t="s">
        <v>196</v>
      </c>
      <c r="F1902" t="s">
        <v>202</v>
      </c>
      <c r="G1902" t="s">
        <v>222</v>
      </c>
      <c r="H1902" s="168">
        <v>41148</v>
      </c>
      <c r="I1902" t="s">
        <v>106</v>
      </c>
      <c r="J1902" s="169">
        <v>5.0821917808219181</v>
      </c>
      <c r="K1902">
        <v>2</v>
      </c>
    </row>
    <row r="1903" spans="1:11" x14ac:dyDescent="0.25">
      <c r="A1903" t="s">
        <v>2323</v>
      </c>
      <c r="B1903">
        <v>30777</v>
      </c>
      <c r="C1903" t="s">
        <v>167</v>
      </c>
      <c r="D1903" s="167">
        <v>69222.179999999993</v>
      </c>
      <c r="E1903" t="s">
        <v>188</v>
      </c>
      <c r="F1903" t="s">
        <v>169</v>
      </c>
      <c r="G1903" t="s">
        <v>170</v>
      </c>
      <c r="H1903" s="168">
        <v>29837</v>
      </c>
      <c r="I1903" t="s">
        <v>107</v>
      </c>
      <c r="J1903" s="169">
        <v>36.07123287671233</v>
      </c>
      <c r="K1903">
        <v>8</v>
      </c>
    </row>
    <row r="1904" spans="1:11" x14ac:dyDescent="0.25">
      <c r="A1904" t="s">
        <v>2324</v>
      </c>
      <c r="B1904">
        <v>10778</v>
      </c>
      <c r="C1904" t="s">
        <v>172</v>
      </c>
      <c r="D1904" s="167">
        <v>65105</v>
      </c>
      <c r="E1904" t="s">
        <v>168</v>
      </c>
      <c r="F1904" t="s">
        <v>169</v>
      </c>
      <c r="G1904" t="s">
        <v>265</v>
      </c>
      <c r="H1904" s="168">
        <v>38867</v>
      </c>
      <c r="I1904" t="s">
        <v>104</v>
      </c>
      <c r="J1904" s="169">
        <v>11.331506849315069</v>
      </c>
      <c r="K1904">
        <v>3</v>
      </c>
    </row>
    <row r="1905" spans="1:11" x14ac:dyDescent="0.25">
      <c r="A1905" t="s">
        <v>2325</v>
      </c>
      <c r="B1905">
        <v>67054</v>
      </c>
      <c r="C1905" t="s">
        <v>172</v>
      </c>
      <c r="D1905" s="167">
        <v>60501</v>
      </c>
      <c r="E1905" t="s">
        <v>175</v>
      </c>
      <c r="F1905" t="s">
        <v>169</v>
      </c>
      <c r="G1905" t="s">
        <v>183</v>
      </c>
      <c r="H1905" s="168">
        <v>41694</v>
      </c>
      <c r="I1905" t="s">
        <v>108</v>
      </c>
      <c r="J1905" s="169">
        <v>3.5863013698630137</v>
      </c>
      <c r="K1905">
        <v>1</v>
      </c>
    </row>
    <row r="1906" spans="1:11" x14ac:dyDescent="0.25">
      <c r="A1906" t="s">
        <v>2326</v>
      </c>
      <c r="B1906">
        <v>53120</v>
      </c>
      <c r="C1906" t="s">
        <v>167</v>
      </c>
      <c r="D1906" s="167">
        <v>70124.479999999996</v>
      </c>
      <c r="E1906" t="s">
        <v>239</v>
      </c>
      <c r="F1906" t="s">
        <v>169</v>
      </c>
      <c r="G1906" t="s">
        <v>703</v>
      </c>
      <c r="H1906" s="168">
        <v>39622</v>
      </c>
      <c r="I1906" t="s">
        <v>103</v>
      </c>
      <c r="J1906" s="169">
        <v>9.2630136986301377</v>
      </c>
      <c r="K1906">
        <v>2</v>
      </c>
    </row>
    <row r="1907" spans="1:11" x14ac:dyDescent="0.25">
      <c r="A1907" t="s">
        <v>2327</v>
      </c>
      <c r="B1907">
        <v>87743</v>
      </c>
      <c r="C1907" t="s">
        <v>172</v>
      </c>
      <c r="D1907" s="167">
        <v>52947</v>
      </c>
      <c r="E1907" t="s">
        <v>191</v>
      </c>
      <c r="F1907" t="s">
        <v>169</v>
      </c>
      <c r="G1907" t="s">
        <v>354</v>
      </c>
      <c r="H1907" s="168">
        <v>41708</v>
      </c>
      <c r="I1907" t="s">
        <v>107</v>
      </c>
      <c r="J1907" s="169">
        <v>3.547945205479452</v>
      </c>
      <c r="K1907">
        <v>1</v>
      </c>
    </row>
    <row r="1908" spans="1:11" x14ac:dyDescent="0.25">
      <c r="A1908" t="s">
        <v>2328</v>
      </c>
      <c r="B1908">
        <v>81195</v>
      </c>
      <c r="C1908" t="s">
        <v>167</v>
      </c>
      <c r="D1908" s="167">
        <v>73981.47</v>
      </c>
      <c r="E1908" t="s">
        <v>216</v>
      </c>
      <c r="F1908" t="s">
        <v>169</v>
      </c>
      <c r="G1908" t="s">
        <v>369</v>
      </c>
      <c r="H1908" s="168">
        <v>39776</v>
      </c>
      <c r="I1908" t="s">
        <v>106</v>
      </c>
      <c r="J1908" s="169">
        <v>8.8410958904109584</v>
      </c>
      <c r="K1908">
        <v>2</v>
      </c>
    </row>
    <row r="1909" spans="1:11" x14ac:dyDescent="0.25">
      <c r="A1909" t="s">
        <v>2329</v>
      </c>
      <c r="B1909">
        <v>7409</v>
      </c>
      <c r="C1909" t="s">
        <v>167</v>
      </c>
      <c r="D1909" s="167">
        <v>73000</v>
      </c>
      <c r="E1909" t="s">
        <v>230</v>
      </c>
      <c r="F1909" t="s">
        <v>169</v>
      </c>
      <c r="G1909" t="s">
        <v>305</v>
      </c>
      <c r="H1909" s="168">
        <v>42632</v>
      </c>
      <c r="I1909" t="s">
        <v>106</v>
      </c>
      <c r="J1909" s="169">
        <v>1.0164383561643835</v>
      </c>
      <c r="K1909">
        <v>1</v>
      </c>
    </row>
    <row r="1910" spans="1:11" x14ac:dyDescent="0.25">
      <c r="A1910" t="s">
        <v>2330</v>
      </c>
      <c r="B1910">
        <v>49521</v>
      </c>
      <c r="C1910" t="s">
        <v>167</v>
      </c>
      <c r="D1910" s="167">
        <v>56615.69</v>
      </c>
      <c r="E1910" t="s">
        <v>168</v>
      </c>
      <c r="F1910" t="s">
        <v>169</v>
      </c>
      <c r="G1910" t="s">
        <v>170</v>
      </c>
      <c r="H1910" s="168">
        <v>37886</v>
      </c>
      <c r="I1910" t="s">
        <v>108</v>
      </c>
      <c r="J1910" s="169">
        <v>14.019178082191781</v>
      </c>
      <c r="K1910">
        <v>3</v>
      </c>
    </row>
    <row r="1911" spans="1:11" x14ac:dyDescent="0.25">
      <c r="A1911" t="s">
        <v>2331</v>
      </c>
      <c r="B1911">
        <v>7946</v>
      </c>
      <c r="C1911" t="s">
        <v>172</v>
      </c>
      <c r="D1911" s="167">
        <v>113449.29</v>
      </c>
      <c r="E1911" t="s">
        <v>199</v>
      </c>
      <c r="F1911" t="s">
        <v>169</v>
      </c>
      <c r="G1911" t="s">
        <v>275</v>
      </c>
      <c r="H1911" s="168">
        <v>41246</v>
      </c>
      <c r="I1911" t="s">
        <v>107</v>
      </c>
      <c r="J1911" s="169">
        <v>4.8136986301369866</v>
      </c>
      <c r="K1911">
        <v>1</v>
      </c>
    </row>
    <row r="1912" spans="1:11" x14ac:dyDescent="0.25">
      <c r="A1912" t="s">
        <v>2332</v>
      </c>
      <c r="B1912">
        <v>69311</v>
      </c>
      <c r="C1912" t="s">
        <v>172</v>
      </c>
      <c r="D1912" s="167">
        <v>48260.15</v>
      </c>
      <c r="E1912" t="s">
        <v>199</v>
      </c>
      <c r="F1912" t="s">
        <v>169</v>
      </c>
      <c r="G1912" t="s">
        <v>330</v>
      </c>
      <c r="H1912" s="168">
        <v>39006</v>
      </c>
      <c r="I1912" t="s">
        <v>103</v>
      </c>
      <c r="J1912" s="169">
        <v>10.950684931506849</v>
      </c>
      <c r="K1912">
        <v>3</v>
      </c>
    </row>
    <row r="1913" spans="1:11" x14ac:dyDescent="0.25">
      <c r="A1913" t="s">
        <v>2333</v>
      </c>
      <c r="B1913">
        <v>61293</v>
      </c>
      <c r="C1913" t="s">
        <v>172</v>
      </c>
      <c r="D1913" s="167">
        <v>78052</v>
      </c>
      <c r="E1913" t="s">
        <v>191</v>
      </c>
      <c r="F1913" t="s">
        <v>169</v>
      </c>
      <c r="G1913" t="s">
        <v>192</v>
      </c>
      <c r="H1913" s="168">
        <v>37138</v>
      </c>
      <c r="I1913" t="s">
        <v>107</v>
      </c>
      <c r="J1913" s="169">
        <v>16.068493150684933</v>
      </c>
      <c r="K1913">
        <v>4</v>
      </c>
    </row>
    <row r="1914" spans="1:11" x14ac:dyDescent="0.25">
      <c r="A1914" t="s">
        <v>2334</v>
      </c>
      <c r="B1914">
        <v>14904</v>
      </c>
      <c r="C1914" t="s">
        <v>167</v>
      </c>
      <c r="D1914" s="167">
        <v>93356</v>
      </c>
      <c r="E1914" t="s">
        <v>175</v>
      </c>
      <c r="F1914" t="s">
        <v>169</v>
      </c>
      <c r="G1914" t="s">
        <v>586</v>
      </c>
      <c r="H1914" s="168">
        <v>37655</v>
      </c>
      <c r="I1914" t="s">
        <v>103</v>
      </c>
      <c r="J1914" s="169">
        <v>14.652054794520549</v>
      </c>
      <c r="K1914">
        <v>3</v>
      </c>
    </row>
    <row r="1915" spans="1:11" x14ac:dyDescent="0.25">
      <c r="A1915" t="s">
        <v>2335</v>
      </c>
      <c r="B1915">
        <v>65380</v>
      </c>
      <c r="C1915" t="s">
        <v>167</v>
      </c>
      <c r="D1915" s="167">
        <v>81500</v>
      </c>
      <c r="E1915" t="s">
        <v>168</v>
      </c>
      <c r="F1915" t="s">
        <v>169</v>
      </c>
      <c r="G1915" t="s">
        <v>428</v>
      </c>
      <c r="H1915" s="168">
        <v>42716</v>
      </c>
      <c r="I1915" t="s">
        <v>106</v>
      </c>
      <c r="J1915" s="169">
        <v>0.78630136986301369</v>
      </c>
      <c r="K1915">
        <v>1</v>
      </c>
    </row>
    <row r="1916" spans="1:11" x14ac:dyDescent="0.25">
      <c r="A1916" t="s">
        <v>2336</v>
      </c>
      <c r="B1916">
        <v>90155</v>
      </c>
      <c r="C1916" t="s">
        <v>172</v>
      </c>
      <c r="D1916" s="167">
        <v>99433.25</v>
      </c>
      <c r="E1916" t="s">
        <v>199</v>
      </c>
      <c r="F1916" t="s">
        <v>169</v>
      </c>
      <c r="G1916" t="s">
        <v>176</v>
      </c>
      <c r="H1916" s="168">
        <v>38922</v>
      </c>
      <c r="I1916" t="s">
        <v>103</v>
      </c>
      <c r="J1916" s="169">
        <v>11.180821917808219</v>
      </c>
      <c r="K1916">
        <v>3</v>
      </c>
    </row>
    <row r="1917" spans="1:11" x14ac:dyDescent="0.25">
      <c r="A1917" t="s">
        <v>2337</v>
      </c>
      <c r="B1917">
        <v>78109</v>
      </c>
      <c r="C1917" t="s">
        <v>167</v>
      </c>
      <c r="D1917" s="167">
        <v>96379.14</v>
      </c>
      <c r="E1917" t="s">
        <v>188</v>
      </c>
      <c r="F1917" t="s">
        <v>169</v>
      </c>
      <c r="G1917" t="s">
        <v>840</v>
      </c>
      <c r="H1917" s="168">
        <v>36332</v>
      </c>
      <c r="I1917" t="s">
        <v>103</v>
      </c>
      <c r="J1917" s="169">
        <v>18.276712328767122</v>
      </c>
      <c r="K1917">
        <v>4</v>
      </c>
    </row>
    <row r="1918" spans="1:11" x14ac:dyDescent="0.25">
      <c r="A1918" t="s">
        <v>2338</v>
      </c>
      <c r="B1918">
        <v>65454</v>
      </c>
      <c r="C1918" t="s">
        <v>172</v>
      </c>
      <c r="D1918" s="167">
        <v>76702.149999999994</v>
      </c>
      <c r="E1918" t="s">
        <v>188</v>
      </c>
      <c r="F1918" t="s">
        <v>169</v>
      </c>
      <c r="G1918" t="s">
        <v>282</v>
      </c>
      <c r="H1918" s="168">
        <v>36808</v>
      </c>
      <c r="I1918" t="s">
        <v>106</v>
      </c>
      <c r="J1918" s="169">
        <v>16.972602739726028</v>
      </c>
      <c r="K1918">
        <v>4</v>
      </c>
    </row>
    <row r="1919" spans="1:11" x14ac:dyDescent="0.25">
      <c r="A1919" t="s">
        <v>2339</v>
      </c>
      <c r="B1919">
        <v>15248</v>
      </c>
      <c r="C1919" t="s">
        <v>167</v>
      </c>
      <c r="D1919" s="167">
        <v>62678.97</v>
      </c>
      <c r="E1919" t="s">
        <v>175</v>
      </c>
      <c r="F1919" t="s">
        <v>169</v>
      </c>
      <c r="G1919" t="s">
        <v>311</v>
      </c>
      <c r="H1919" s="168">
        <v>41442</v>
      </c>
      <c r="I1919" t="s">
        <v>104</v>
      </c>
      <c r="J1919" s="169">
        <v>4.2767123287671236</v>
      </c>
      <c r="K1919">
        <v>1</v>
      </c>
    </row>
    <row r="1920" spans="1:11" x14ac:dyDescent="0.25">
      <c r="A1920" t="s">
        <v>2340</v>
      </c>
      <c r="B1920">
        <v>87335</v>
      </c>
      <c r="C1920" t="s">
        <v>167</v>
      </c>
      <c r="D1920" s="167">
        <v>125487.67999999999</v>
      </c>
      <c r="E1920" t="s">
        <v>168</v>
      </c>
      <c r="F1920" t="s">
        <v>169</v>
      </c>
      <c r="G1920" t="s">
        <v>2341</v>
      </c>
      <c r="H1920" s="168">
        <v>31719</v>
      </c>
      <c r="I1920" t="s">
        <v>104</v>
      </c>
      <c r="J1920" s="169">
        <v>30.915068493150685</v>
      </c>
      <c r="K1920">
        <v>7</v>
      </c>
    </row>
    <row r="1921" spans="1:11" x14ac:dyDescent="0.25">
      <c r="A1921" t="s">
        <v>2342</v>
      </c>
      <c r="B1921">
        <v>84146</v>
      </c>
      <c r="C1921" t="s">
        <v>167</v>
      </c>
      <c r="D1921" s="167">
        <v>37838.46</v>
      </c>
      <c r="E1921" t="s">
        <v>188</v>
      </c>
      <c r="F1921" t="s">
        <v>202</v>
      </c>
      <c r="G1921" t="s">
        <v>313</v>
      </c>
      <c r="H1921" s="168">
        <v>36276</v>
      </c>
      <c r="I1921" t="s">
        <v>108</v>
      </c>
      <c r="J1921" s="169">
        <v>18.43013698630137</v>
      </c>
      <c r="K1921">
        <v>4</v>
      </c>
    </row>
    <row r="1922" spans="1:11" x14ac:dyDescent="0.25">
      <c r="A1922" t="s">
        <v>2343</v>
      </c>
      <c r="B1922">
        <v>80130</v>
      </c>
      <c r="C1922" t="s">
        <v>172</v>
      </c>
      <c r="D1922" s="167">
        <v>123902.96</v>
      </c>
      <c r="E1922" t="s">
        <v>175</v>
      </c>
      <c r="F1922" t="s">
        <v>169</v>
      </c>
      <c r="G1922" t="s">
        <v>291</v>
      </c>
      <c r="H1922" s="168">
        <v>34498</v>
      </c>
      <c r="I1922" t="s">
        <v>108</v>
      </c>
      <c r="J1922" s="169">
        <v>23.301369863013697</v>
      </c>
      <c r="K1922">
        <v>5</v>
      </c>
    </row>
    <row r="1923" spans="1:11" x14ac:dyDescent="0.25">
      <c r="A1923" t="s">
        <v>2344</v>
      </c>
      <c r="B1923">
        <v>39038</v>
      </c>
      <c r="C1923" t="s">
        <v>172</v>
      </c>
      <c r="D1923" s="167">
        <v>47300.92</v>
      </c>
      <c r="E1923" t="s">
        <v>168</v>
      </c>
      <c r="F1923" t="s">
        <v>169</v>
      </c>
      <c r="G1923" t="s">
        <v>2345</v>
      </c>
      <c r="H1923" s="168">
        <v>37104</v>
      </c>
      <c r="I1923" t="s">
        <v>106</v>
      </c>
      <c r="J1923" s="169">
        <v>16.161643835616438</v>
      </c>
      <c r="K1923">
        <v>4</v>
      </c>
    </row>
    <row r="1924" spans="1:11" x14ac:dyDescent="0.25">
      <c r="A1924" t="s">
        <v>2346</v>
      </c>
      <c r="B1924">
        <v>33496</v>
      </c>
      <c r="C1924" t="s">
        <v>167</v>
      </c>
      <c r="D1924" s="167">
        <v>69744</v>
      </c>
      <c r="E1924" t="s">
        <v>168</v>
      </c>
      <c r="F1924" t="s">
        <v>169</v>
      </c>
      <c r="G1924" t="s">
        <v>265</v>
      </c>
      <c r="H1924" s="168">
        <v>38054</v>
      </c>
      <c r="I1924" t="s">
        <v>105</v>
      </c>
      <c r="J1924" s="169">
        <v>13.558904109589042</v>
      </c>
      <c r="K1924">
        <v>3</v>
      </c>
    </row>
    <row r="1925" spans="1:11" x14ac:dyDescent="0.25">
      <c r="A1925" t="s">
        <v>2347</v>
      </c>
      <c r="B1925">
        <v>77227</v>
      </c>
      <c r="C1925" t="s">
        <v>172</v>
      </c>
      <c r="D1925" s="167">
        <v>156525</v>
      </c>
      <c r="E1925" t="s">
        <v>308</v>
      </c>
      <c r="F1925" t="s">
        <v>169</v>
      </c>
      <c r="G1925" t="s">
        <v>231</v>
      </c>
      <c r="H1925" s="168">
        <v>36227</v>
      </c>
      <c r="I1925" t="s">
        <v>108</v>
      </c>
      <c r="J1925" s="169">
        <v>18.564383561643837</v>
      </c>
      <c r="K1925">
        <v>4</v>
      </c>
    </row>
    <row r="1926" spans="1:11" x14ac:dyDescent="0.25">
      <c r="A1926" t="s">
        <v>2348</v>
      </c>
      <c r="B1926">
        <v>12228</v>
      </c>
      <c r="C1926" t="s">
        <v>167</v>
      </c>
      <c r="D1926" s="167">
        <v>97912</v>
      </c>
      <c r="E1926" t="s">
        <v>188</v>
      </c>
      <c r="F1926" t="s">
        <v>169</v>
      </c>
      <c r="G1926" t="s">
        <v>284</v>
      </c>
      <c r="H1926" s="168">
        <v>38082</v>
      </c>
      <c r="I1926" t="s">
        <v>103</v>
      </c>
      <c r="J1926" s="169">
        <v>13.482191780821918</v>
      </c>
      <c r="K1926">
        <v>3</v>
      </c>
    </row>
    <row r="1927" spans="1:11" x14ac:dyDescent="0.25">
      <c r="A1927" t="s">
        <v>2349</v>
      </c>
      <c r="B1927">
        <v>59431</v>
      </c>
      <c r="C1927" t="s">
        <v>172</v>
      </c>
      <c r="D1927" s="167">
        <v>96763.35</v>
      </c>
      <c r="E1927" t="s">
        <v>168</v>
      </c>
      <c r="F1927" t="s">
        <v>169</v>
      </c>
      <c r="G1927" t="s">
        <v>384</v>
      </c>
      <c r="H1927" s="168">
        <v>32166</v>
      </c>
      <c r="I1927" t="s">
        <v>106</v>
      </c>
      <c r="J1927" s="169">
        <v>29.69041095890411</v>
      </c>
      <c r="K1927">
        <v>6</v>
      </c>
    </row>
    <row r="1928" spans="1:11" x14ac:dyDescent="0.25">
      <c r="A1928" t="s">
        <v>2350</v>
      </c>
      <c r="B1928">
        <v>3107</v>
      </c>
      <c r="C1928" t="s">
        <v>167</v>
      </c>
      <c r="D1928" s="167">
        <v>86673.48</v>
      </c>
      <c r="E1928" t="s">
        <v>216</v>
      </c>
      <c r="F1928" t="s">
        <v>169</v>
      </c>
      <c r="G1928" t="s">
        <v>189</v>
      </c>
      <c r="H1928" s="168">
        <v>32993</v>
      </c>
      <c r="I1928" t="s">
        <v>104</v>
      </c>
      <c r="J1928" s="169">
        <v>27.424657534246574</v>
      </c>
      <c r="K1928">
        <v>6</v>
      </c>
    </row>
    <row r="1929" spans="1:11" x14ac:dyDescent="0.25">
      <c r="A1929" t="s">
        <v>2351</v>
      </c>
      <c r="B1929">
        <v>2984</v>
      </c>
      <c r="C1929" t="s">
        <v>167</v>
      </c>
      <c r="D1929" s="167">
        <v>174166</v>
      </c>
      <c r="E1929" t="s">
        <v>168</v>
      </c>
      <c r="F1929" t="s">
        <v>169</v>
      </c>
      <c r="G1929" t="s">
        <v>2352</v>
      </c>
      <c r="H1929" s="168">
        <v>31103</v>
      </c>
      <c r="I1929" t="s">
        <v>106</v>
      </c>
      <c r="J1929" s="169">
        <v>32.602739726027394</v>
      </c>
      <c r="K1929">
        <v>7</v>
      </c>
    </row>
    <row r="1930" spans="1:11" x14ac:dyDescent="0.25">
      <c r="A1930" t="s">
        <v>2353</v>
      </c>
      <c r="B1930">
        <v>51580</v>
      </c>
      <c r="C1930" t="s">
        <v>172</v>
      </c>
      <c r="D1930" s="167">
        <v>32098</v>
      </c>
      <c r="E1930" t="s">
        <v>253</v>
      </c>
      <c r="F1930" t="s">
        <v>169</v>
      </c>
      <c r="G1930" t="s">
        <v>895</v>
      </c>
      <c r="H1930" s="168">
        <v>42646</v>
      </c>
      <c r="I1930" t="s">
        <v>104</v>
      </c>
      <c r="J1930" s="169">
        <v>0.9780821917808219</v>
      </c>
      <c r="K1930">
        <v>1</v>
      </c>
    </row>
    <row r="1931" spans="1:11" x14ac:dyDescent="0.25">
      <c r="A1931" t="s">
        <v>2354</v>
      </c>
      <c r="B1931">
        <v>11991</v>
      </c>
      <c r="C1931" t="s">
        <v>172</v>
      </c>
      <c r="D1931" s="167">
        <v>65716</v>
      </c>
      <c r="E1931" t="s">
        <v>191</v>
      </c>
      <c r="F1931" t="s">
        <v>169</v>
      </c>
      <c r="G1931" t="s">
        <v>486</v>
      </c>
      <c r="H1931" s="168">
        <v>39160</v>
      </c>
      <c r="I1931" t="s">
        <v>106</v>
      </c>
      <c r="J1931" s="169">
        <v>10.528767123287672</v>
      </c>
      <c r="K1931">
        <v>3</v>
      </c>
    </row>
    <row r="1932" spans="1:11" x14ac:dyDescent="0.25">
      <c r="A1932" t="s">
        <v>2355</v>
      </c>
      <c r="B1932">
        <v>2190</v>
      </c>
      <c r="C1932" t="s">
        <v>172</v>
      </c>
      <c r="D1932" s="167">
        <v>30860</v>
      </c>
      <c r="E1932" t="s">
        <v>253</v>
      </c>
      <c r="F1932" t="s">
        <v>169</v>
      </c>
      <c r="G1932" t="s">
        <v>207</v>
      </c>
      <c r="H1932" s="168">
        <v>42506</v>
      </c>
      <c r="I1932" t="s">
        <v>104</v>
      </c>
      <c r="J1932" s="169">
        <v>1.3616438356164384</v>
      </c>
      <c r="K1932">
        <v>1</v>
      </c>
    </row>
    <row r="1933" spans="1:11" x14ac:dyDescent="0.25">
      <c r="A1933" t="s">
        <v>2356</v>
      </c>
      <c r="B1933">
        <v>83452</v>
      </c>
      <c r="C1933" t="s">
        <v>167</v>
      </c>
      <c r="D1933" s="167">
        <v>75277.02</v>
      </c>
      <c r="E1933" t="s">
        <v>199</v>
      </c>
      <c r="F1933" t="s">
        <v>169</v>
      </c>
      <c r="G1933" t="s">
        <v>2357</v>
      </c>
      <c r="H1933" s="168">
        <v>30851</v>
      </c>
      <c r="I1933" t="s">
        <v>106</v>
      </c>
      <c r="J1933" s="169">
        <v>33.293150684931504</v>
      </c>
      <c r="K1933">
        <v>7</v>
      </c>
    </row>
    <row r="1934" spans="1:11" x14ac:dyDescent="0.25">
      <c r="A1934" t="s">
        <v>2358</v>
      </c>
      <c r="B1934">
        <v>36813</v>
      </c>
      <c r="C1934" t="s">
        <v>172</v>
      </c>
      <c r="D1934" s="167">
        <v>89620</v>
      </c>
      <c r="E1934" t="s">
        <v>175</v>
      </c>
      <c r="F1934" t="s">
        <v>169</v>
      </c>
      <c r="G1934" t="s">
        <v>183</v>
      </c>
      <c r="H1934" s="168">
        <v>35492</v>
      </c>
      <c r="I1934" t="s">
        <v>108</v>
      </c>
      <c r="J1934" s="169">
        <v>20.578082191780823</v>
      </c>
      <c r="K1934">
        <v>5</v>
      </c>
    </row>
    <row r="1935" spans="1:11" x14ac:dyDescent="0.25">
      <c r="A1935" t="s">
        <v>2359</v>
      </c>
      <c r="B1935">
        <v>49483</v>
      </c>
      <c r="C1935" t="s">
        <v>172</v>
      </c>
      <c r="D1935" s="167">
        <v>97392.47</v>
      </c>
      <c r="E1935" t="s">
        <v>168</v>
      </c>
      <c r="F1935" t="s">
        <v>169</v>
      </c>
      <c r="G1935" t="s">
        <v>173</v>
      </c>
      <c r="H1935" s="168">
        <v>33368</v>
      </c>
      <c r="I1935" t="s">
        <v>103</v>
      </c>
      <c r="J1935" s="169">
        <v>26.397260273972602</v>
      </c>
      <c r="K1935">
        <v>6</v>
      </c>
    </row>
    <row r="1936" spans="1:11" x14ac:dyDescent="0.25">
      <c r="A1936" t="s">
        <v>2360</v>
      </c>
      <c r="B1936">
        <v>92483</v>
      </c>
      <c r="C1936" t="s">
        <v>172</v>
      </c>
      <c r="D1936" s="167">
        <v>73801</v>
      </c>
      <c r="E1936" t="s">
        <v>188</v>
      </c>
      <c r="F1936" t="s">
        <v>169</v>
      </c>
      <c r="G1936" t="s">
        <v>273</v>
      </c>
      <c r="H1936" s="168">
        <v>38390</v>
      </c>
      <c r="I1936" t="s">
        <v>105</v>
      </c>
      <c r="J1936" s="169">
        <v>12.638356164383561</v>
      </c>
      <c r="K1936">
        <v>3</v>
      </c>
    </row>
    <row r="1937" spans="1:11" x14ac:dyDescent="0.25">
      <c r="A1937" t="s">
        <v>2361</v>
      </c>
      <c r="B1937">
        <v>40097</v>
      </c>
      <c r="C1937" t="s">
        <v>172</v>
      </c>
      <c r="D1937" s="167">
        <v>57134.25</v>
      </c>
      <c r="E1937" t="s">
        <v>188</v>
      </c>
      <c r="F1937" t="s">
        <v>169</v>
      </c>
      <c r="G1937" t="s">
        <v>226</v>
      </c>
      <c r="H1937" s="168">
        <v>38551</v>
      </c>
      <c r="I1937" t="s">
        <v>105</v>
      </c>
      <c r="J1937" s="169">
        <v>12.197260273972603</v>
      </c>
      <c r="K1937">
        <v>3</v>
      </c>
    </row>
    <row r="1938" spans="1:11" x14ac:dyDescent="0.25">
      <c r="A1938" t="s">
        <v>2362</v>
      </c>
      <c r="B1938">
        <v>90729</v>
      </c>
      <c r="C1938" t="s">
        <v>167</v>
      </c>
      <c r="D1938" s="167">
        <v>68699.009999999995</v>
      </c>
      <c r="E1938" t="s">
        <v>188</v>
      </c>
      <c r="F1938" t="s">
        <v>169</v>
      </c>
      <c r="G1938" t="s">
        <v>406</v>
      </c>
      <c r="H1938" s="168">
        <v>41022</v>
      </c>
      <c r="I1938" t="s">
        <v>108</v>
      </c>
      <c r="J1938" s="169">
        <v>5.4273972602739722</v>
      </c>
      <c r="K1938">
        <v>2</v>
      </c>
    </row>
    <row r="1939" spans="1:11" x14ac:dyDescent="0.25">
      <c r="A1939" t="s">
        <v>2363</v>
      </c>
      <c r="B1939">
        <v>25539</v>
      </c>
      <c r="C1939" t="s">
        <v>167</v>
      </c>
      <c r="D1939" s="167">
        <v>98977.76</v>
      </c>
      <c r="E1939" t="s">
        <v>253</v>
      </c>
      <c r="F1939" t="s">
        <v>169</v>
      </c>
      <c r="G1939" t="s">
        <v>397</v>
      </c>
      <c r="H1939" s="168">
        <v>39888</v>
      </c>
      <c r="I1939" t="s">
        <v>108</v>
      </c>
      <c r="J1939" s="169">
        <v>8.5342465753424666</v>
      </c>
      <c r="K1939">
        <v>2</v>
      </c>
    </row>
    <row r="1940" spans="1:11" x14ac:dyDescent="0.25">
      <c r="A1940" t="s">
        <v>2364</v>
      </c>
      <c r="B1940">
        <v>4192</v>
      </c>
      <c r="C1940" t="s">
        <v>172</v>
      </c>
      <c r="D1940" s="167">
        <v>51969</v>
      </c>
      <c r="E1940" t="s">
        <v>175</v>
      </c>
      <c r="F1940" t="s">
        <v>169</v>
      </c>
      <c r="G1940" t="s">
        <v>183</v>
      </c>
      <c r="H1940" s="168">
        <v>41918</v>
      </c>
      <c r="I1940" t="s">
        <v>103</v>
      </c>
      <c r="J1940" s="169">
        <v>2.9726027397260273</v>
      </c>
      <c r="K1940">
        <v>1</v>
      </c>
    </row>
    <row r="1941" spans="1:11" x14ac:dyDescent="0.25">
      <c r="A1941" t="s">
        <v>2365</v>
      </c>
      <c r="B1941">
        <v>51586</v>
      </c>
      <c r="C1941" t="s">
        <v>167</v>
      </c>
      <c r="D1941" s="167">
        <v>69744</v>
      </c>
      <c r="E1941" t="s">
        <v>168</v>
      </c>
      <c r="F1941" t="s">
        <v>169</v>
      </c>
      <c r="G1941" t="s">
        <v>265</v>
      </c>
      <c r="H1941" s="168">
        <v>38068</v>
      </c>
      <c r="I1941" t="s">
        <v>104</v>
      </c>
      <c r="J1941" s="169">
        <v>13.520547945205479</v>
      </c>
      <c r="K1941">
        <v>3</v>
      </c>
    </row>
    <row r="1942" spans="1:11" x14ac:dyDescent="0.25">
      <c r="A1942" t="s">
        <v>2366</v>
      </c>
      <c r="B1942">
        <v>86203</v>
      </c>
      <c r="C1942" t="s">
        <v>167</v>
      </c>
      <c r="D1942" s="167">
        <v>44853.46</v>
      </c>
      <c r="E1942" t="s">
        <v>188</v>
      </c>
      <c r="F1942" t="s">
        <v>169</v>
      </c>
      <c r="G1942" t="s">
        <v>273</v>
      </c>
      <c r="H1942" s="168">
        <v>38726</v>
      </c>
      <c r="I1942" t="s">
        <v>107</v>
      </c>
      <c r="J1942" s="169">
        <v>11.717808219178082</v>
      </c>
      <c r="K1942">
        <v>3</v>
      </c>
    </row>
    <row r="1943" spans="1:11" x14ac:dyDescent="0.25">
      <c r="A1943" t="s">
        <v>2367</v>
      </c>
      <c r="B1943">
        <v>66089</v>
      </c>
      <c r="C1943" t="s">
        <v>167</v>
      </c>
      <c r="D1943" s="167">
        <v>54402.73</v>
      </c>
      <c r="E1943" t="s">
        <v>168</v>
      </c>
      <c r="F1943" t="s">
        <v>169</v>
      </c>
      <c r="G1943" t="s">
        <v>560</v>
      </c>
      <c r="H1943" s="168">
        <v>41428</v>
      </c>
      <c r="I1943" t="s">
        <v>108</v>
      </c>
      <c r="J1943" s="169">
        <v>4.3150684931506849</v>
      </c>
      <c r="K1943">
        <v>1</v>
      </c>
    </row>
    <row r="1944" spans="1:11" x14ac:dyDescent="0.25">
      <c r="A1944" t="s">
        <v>2368</v>
      </c>
      <c r="B1944">
        <v>23242</v>
      </c>
      <c r="C1944" t="s">
        <v>167</v>
      </c>
      <c r="D1944" s="167">
        <v>53048.93</v>
      </c>
      <c r="E1944" t="s">
        <v>199</v>
      </c>
      <c r="F1944" t="s">
        <v>169</v>
      </c>
      <c r="G1944" t="s">
        <v>539</v>
      </c>
      <c r="H1944" s="168">
        <v>42030</v>
      </c>
      <c r="I1944" t="s">
        <v>103</v>
      </c>
      <c r="J1944" s="169">
        <v>2.6657534246575341</v>
      </c>
      <c r="K1944">
        <v>1</v>
      </c>
    </row>
    <row r="1945" spans="1:11" x14ac:dyDescent="0.25">
      <c r="A1945" t="s">
        <v>2369</v>
      </c>
      <c r="B1945">
        <v>46119</v>
      </c>
      <c r="C1945" t="s">
        <v>167</v>
      </c>
      <c r="D1945" s="167">
        <v>69222.179999999993</v>
      </c>
      <c r="E1945" t="s">
        <v>196</v>
      </c>
      <c r="F1945" t="s">
        <v>169</v>
      </c>
      <c r="G1945" t="s">
        <v>170</v>
      </c>
      <c r="H1945" s="168">
        <v>35073</v>
      </c>
      <c r="I1945" t="s">
        <v>103</v>
      </c>
      <c r="J1945" s="169">
        <v>21.726027397260275</v>
      </c>
      <c r="K1945">
        <v>5</v>
      </c>
    </row>
    <row r="1946" spans="1:11" x14ac:dyDescent="0.25">
      <c r="A1946" t="s">
        <v>2370</v>
      </c>
      <c r="B1946">
        <v>6159</v>
      </c>
      <c r="C1946" t="s">
        <v>167</v>
      </c>
      <c r="D1946" s="167">
        <v>95972.51</v>
      </c>
      <c r="E1946" t="s">
        <v>168</v>
      </c>
      <c r="F1946" t="s">
        <v>169</v>
      </c>
      <c r="G1946" t="s">
        <v>1126</v>
      </c>
      <c r="H1946" s="168">
        <v>37270</v>
      </c>
      <c r="I1946" t="s">
        <v>103</v>
      </c>
      <c r="J1946" s="169">
        <v>15.706849315068494</v>
      </c>
      <c r="K1946">
        <v>4</v>
      </c>
    </row>
    <row r="1947" spans="1:11" x14ac:dyDescent="0.25">
      <c r="A1947" t="s">
        <v>2371</v>
      </c>
      <c r="B1947">
        <v>93933</v>
      </c>
      <c r="C1947" t="s">
        <v>172</v>
      </c>
      <c r="D1947" s="167">
        <v>58150</v>
      </c>
      <c r="E1947" t="s">
        <v>253</v>
      </c>
      <c r="F1947" t="s">
        <v>169</v>
      </c>
      <c r="G1947" t="s">
        <v>539</v>
      </c>
      <c r="H1947" s="168">
        <v>42632</v>
      </c>
      <c r="I1947" t="s">
        <v>107</v>
      </c>
      <c r="J1947" s="169">
        <v>1.0164383561643835</v>
      </c>
      <c r="K1947">
        <v>1</v>
      </c>
    </row>
    <row r="1948" spans="1:11" x14ac:dyDescent="0.25">
      <c r="A1948" t="s">
        <v>2372</v>
      </c>
      <c r="B1948">
        <v>42756</v>
      </c>
      <c r="C1948" t="s">
        <v>172</v>
      </c>
      <c r="D1948" s="167">
        <v>60855.55</v>
      </c>
      <c r="E1948" t="s">
        <v>185</v>
      </c>
      <c r="F1948" t="s">
        <v>169</v>
      </c>
      <c r="G1948" t="s">
        <v>426</v>
      </c>
      <c r="H1948" s="168">
        <v>38544</v>
      </c>
      <c r="I1948" t="s">
        <v>103</v>
      </c>
      <c r="J1948" s="169">
        <v>12.216438356164383</v>
      </c>
      <c r="K1948">
        <v>3</v>
      </c>
    </row>
    <row r="1949" spans="1:11" x14ac:dyDescent="0.25">
      <c r="A1949" t="s">
        <v>2373</v>
      </c>
      <c r="B1949">
        <v>64322</v>
      </c>
      <c r="C1949" t="s">
        <v>172</v>
      </c>
      <c r="D1949" s="167">
        <v>38121.25</v>
      </c>
      <c r="E1949" t="s">
        <v>253</v>
      </c>
      <c r="F1949" t="s">
        <v>169</v>
      </c>
      <c r="G1949" t="s">
        <v>895</v>
      </c>
      <c r="H1949" s="168">
        <v>39761</v>
      </c>
      <c r="I1949" t="s">
        <v>108</v>
      </c>
      <c r="J1949" s="169">
        <v>8.882191780821918</v>
      </c>
      <c r="K1949">
        <v>2</v>
      </c>
    </row>
    <row r="1950" spans="1:11" x14ac:dyDescent="0.25">
      <c r="A1950" t="s">
        <v>2374</v>
      </c>
      <c r="B1950">
        <v>31384</v>
      </c>
      <c r="C1950" t="s">
        <v>172</v>
      </c>
      <c r="D1950" s="167">
        <v>141027.78</v>
      </c>
      <c r="E1950" t="s">
        <v>185</v>
      </c>
      <c r="F1950" t="s">
        <v>169</v>
      </c>
      <c r="G1950" t="s">
        <v>774</v>
      </c>
      <c r="H1950" s="168">
        <v>30879</v>
      </c>
      <c r="I1950" t="s">
        <v>103</v>
      </c>
      <c r="J1950" s="169">
        <v>33.216438356164382</v>
      </c>
      <c r="K1950">
        <v>7</v>
      </c>
    </row>
    <row r="1951" spans="1:11" x14ac:dyDescent="0.25">
      <c r="A1951" t="s">
        <v>2375</v>
      </c>
      <c r="B1951">
        <v>39112</v>
      </c>
      <c r="C1951" t="s">
        <v>167</v>
      </c>
      <c r="D1951" s="167">
        <v>107128.71</v>
      </c>
      <c r="E1951" t="s">
        <v>175</v>
      </c>
      <c r="F1951" t="s">
        <v>169</v>
      </c>
      <c r="G1951" t="s">
        <v>586</v>
      </c>
      <c r="H1951" s="168">
        <v>31754</v>
      </c>
      <c r="I1951" t="s">
        <v>107</v>
      </c>
      <c r="J1951" s="169">
        <v>30.81917808219178</v>
      </c>
      <c r="K1951">
        <v>7</v>
      </c>
    </row>
    <row r="1952" spans="1:11" x14ac:dyDescent="0.25">
      <c r="A1952" t="s">
        <v>2376</v>
      </c>
      <c r="B1952">
        <v>46596</v>
      </c>
      <c r="C1952" t="s">
        <v>172</v>
      </c>
      <c r="D1952" s="167">
        <v>89620</v>
      </c>
      <c r="E1952" t="s">
        <v>175</v>
      </c>
      <c r="F1952" t="s">
        <v>169</v>
      </c>
      <c r="G1952" t="s">
        <v>183</v>
      </c>
      <c r="H1952" s="168">
        <v>35492</v>
      </c>
      <c r="I1952" t="s">
        <v>107</v>
      </c>
      <c r="J1952" s="169">
        <v>20.578082191780823</v>
      </c>
      <c r="K1952">
        <v>5</v>
      </c>
    </row>
    <row r="1953" spans="1:11" x14ac:dyDescent="0.25">
      <c r="A1953" t="s">
        <v>2377</v>
      </c>
      <c r="B1953">
        <v>50390</v>
      </c>
      <c r="C1953" t="s">
        <v>172</v>
      </c>
      <c r="D1953" s="167">
        <v>80784</v>
      </c>
      <c r="E1953" t="s">
        <v>191</v>
      </c>
      <c r="F1953" t="s">
        <v>169</v>
      </c>
      <c r="G1953" t="s">
        <v>192</v>
      </c>
      <c r="H1953" s="168">
        <v>36780</v>
      </c>
      <c r="I1953" t="s">
        <v>103</v>
      </c>
      <c r="J1953" s="169">
        <v>17.049315068493151</v>
      </c>
      <c r="K1953">
        <v>4</v>
      </c>
    </row>
    <row r="1954" spans="1:11" x14ac:dyDescent="0.25">
      <c r="A1954" t="s">
        <v>2378</v>
      </c>
      <c r="B1954">
        <v>45515</v>
      </c>
      <c r="C1954" t="s">
        <v>167</v>
      </c>
      <c r="D1954" s="167">
        <v>135392</v>
      </c>
      <c r="E1954" t="s">
        <v>188</v>
      </c>
      <c r="F1954" t="s">
        <v>169</v>
      </c>
      <c r="G1954" t="s">
        <v>275</v>
      </c>
      <c r="H1954" s="168">
        <v>32097</v>
      </c>
      <c r="I1954" t="s">
        <v>104</v>
      </c>
      <c r="J1954" s="169">
        <v>29.87945205479452</v>
      </c>
      <c r="K1954">
        <v>6</v>
      </c>
    </row>
    <row r="1955" spans="1:11" x14ac:dyDescent="0.25">
      <c r="A1955" t="s">
        <v>2379</v>
      </c>
      <c r="B1955">
        <v>86361</v>
      </c>
      <c r="C1955" t="s">
        <v>167</v>
      </c>
      <c r="D1955" s="167">
        <v>38523.24</v>
      </c>
      <c r="E1955" t="s">
        <v>188</v>
      </c>
      <c r="F1955" t="s">
        <v>202</v>
      </c>
      <c r="G1955" t="s">
        <v>313</v>
      </c>
      <c r="H1955" s="168">
        <v>37375</v>
      </c>
      <c r="I1955" t="s">
        <v>108</v>
      </c>
      <c r="J1955" s="169">
        <v>15.419178082191781</v>
      </c>
      <c r="K1955">
        <v>4</v>
      </c>
    </row>
    <row r="1956" spans="1:11" x14ac:dyDescent="0.25">
      <c r="A1956" t="s">
        <v>2380</v>
      </c>
      <c r="B1956">
        <v>4571</v>
      </c>
      <c r="C1956" t="s">
        <v>167</v>
      </c>
      <c r="D1956" s="167">
        <v>55251.81</v>
      </c>
      <c r="E1956" t="s">
        <v>188</v>
      </c>
      <c r="F1956" t="s">
        <v>202</v>
      </c>
      <c r="G1956" t="s">
        <v>313</v>
      </c>
      <c r="H1956" s="168">
        <v>34561</v>
      </c>
      <c r="I1956" t="s">
        <v>104</v>
      </c>
      <c r="J1956" s="169">
        <v>23.12876712328767</v>
      </c>
      <c r="K1956">
        <v>5</v>
      </c>
    </row>
    <row r="1957" spans="1:11" x14ac:dyDescent="0.25">
      <c r="A1957" t="s">
        <v>2381</v>
      </c>
      <c r="B1957">
        <v>8333</v>
      </c>
      <c r="C1957" t="s">
        <v>172</v>
      </c>
      <c r="D1957" s="167">
        <v>41220.18</v>
      </c>
      <c r="E1957" t="s">
        <v>175</v>
      </c>
      <c r="F1957" t="s">
        <v>169</v>
      </c>
      <c r="G1957" t="s">
        <v>209</v>
      </c>
      <c r="H1957" s="168">
        <v>42422</v>
      </c>
      <c r="I1957" t="s">
        <v>103</v>
      </c>
      <c r="J1957" s="169">
        <v>1.5917808219178082</v>
      </c>
      <c r="K1957">
        <v>1</v>
      </c>
    </row>
    <row r="1958" spans="1:11" x14ac:dyDescent="0.25">
      <c r="A1958" t="s">
        <v>2382</v>
      </c>
      <c r="B1958">
        <v>91073</v>
      </c>
      <c r="C1958" t="s">
        <v>172</v>
      </c>
      <c r="D1958" s="167">
        <v>89620</v>
      </c>
      <c r="E1958" t="s">
        <v>175</v>
      </c>
      <c r="F1958" t="s">
        <v>169</v>
      </c>
      <c r="G1958" t="s">
        <v>183</v>
      </c>
      <c r="H1958" s="168">
        <v>37823</v>
      </c>
      <c r="I1958" t="s">
        <v>104</v>
      </c>
      <c r="J1958" s="169">
        <v>14.191780821917808</v>
      </c>
      <c r="K1958">
        <v>3</v>
      </c>
    </row>
    <row r="1959" spans="1:11" x14ac:dyDescent="0.25">
      <c r="A1959" t="s">
        <v>2383</v>
      </c>
      <c r="B1959">
        <v>88737</v>
      </c>
      <c r="C1959" t="s">
        <v>172</v>
      </c>
      <c r="D1959" s="167">
        <v>89620</v>
      </c>
      <c r="E1959" t="s">
        <v>175</v>
      </c>
      <c r="F1959" t="s">
        <v>169</v>
      </c>
      <c r="G1959" t="s">
        <v>183</v>
      </c>
      <c r="H1959" s="168">
        <v>36262</v>
      </c>
      <c r="I1959" t="s">
        <v>105</v>
      </c>
      <c r="J1959" s="169">
        <v>18.468493150684932</v>
      </c>
      <c r="K1959">
        <v>4</v>
      </c>
    </row>
    <row r="1960" spans="1:11" x14ac:dyDescent="0.25">
      <c r="A1960" t="s">
        <v>2384</v>
      </c>
      <c r="B1960">
        <v>16100</v>
      </c>
      <c r="C1960" t="s">
        <v>167</v>
      </c>
      <c r="D1960" s="167">
        <v>38756.92</v>
      </c>
      <c r="E1960" t="s">
        <v>188</v>
      </c>
      <c r="F1960" t="s">
        <v>169</v>
      </c>
      <c r="G1960" t="s">
        <v>344</v>
      </c>
      <c r="H1960" s="168">
        <v>41988</v>
      </c>
      <c r="I1960" t="s">
        <v>106</v>
      </c>
      <c r="J1960" s="169">
        <v>2.7808219178082192</v>
      </c>
      <c r="K1960">
        <v>1</v>
      </c>
    </row>
    <row r="1961" spans="1:11" x14ac:dyDescent="0.25">
      <c r="A1961" t="s">
        <v>2385</v>
      </c>
      <c r="B1961">
        <v>84678</v>
      </c>
      <c r="C1961" t="s">
        <v>167</v>
      </c>
      <c r="D1961" s="167">
        <v>97912</v>
      </c>
      <c r="E1961" t="s">
        <v>175</v>
      </c>
      <c r="F1961" t="s">
        <v>169</v>
      </c>
      <c r="G1961" t="s">
        <v>211</v>
      </c>
      <c r="H1961" s="168">
        <v>36570</v>
      </c>
      <c r="I1961" t="s">
        <v>103</v>
      </c>
      <c r="J1961" s="169">
        <v>17.624657534246577</v>
      </c>
      <c r="K1961">
        <v>4</v>
      </c>
    </row>
    <row r="1962" spans="1:11" x14ac:dyDescent="0.25">
      <c r="A1962" t="s">
        <v>2386</v>
      </c>
      <c r="B1962">
        <v>89220</v>
      </c>
      <c r="C1962" t="s">
        <v>167</v>
      </c>
      <c r="D1962" s="167">
        <v>64705.42</v>
      </c>
      <c r="E1962" t="s">
        <v>175</v>
      </c>
      <c r="F1962" t="s">
        <v>169</v>
      </c>
      <c r="G1962" t="s">
        <v>311</v>
      </c>
      <c r="H1962" s="168">
        <v>41092</v>
      </c>
      <c r="I1962" t="s">
        <v>103</v>
      </c>
      <c r="J1962" s="169">
        <v>5.2356164383561641</v>
      </c>
      <c r="K1962">
        <v>2</v>
      </c>
    </row>
    <row r="1963" spans="1:11" x14ac:dyDescent="0.25">
      <c r="A1963" t="s">
        <v>2387</v>
      </c>
      <c r="B1963">
        <v>84739</v>
      </c>
      <c r="C1963" t="s">
        <v>167</v>
      </c>
      <c r="D1963" s="167">
        <v>70422</v>
      </c>
      <c r="E1963" t="s">
        <v>199</v>
      </c>
      <c r="F1963" t="s">
        <v>169</v>
      </c>
      <c r="G1963" t="s">
        <v>968</v>
      </c>
      <c r="H1963" s="168">
        <v>34995</v>
      </c>
      <c r="I1963" t="s">
        <v>107</v>
      </c>
      <c r="J1963" s="169">
        <v>21.93972602739726</v>
      </c>
      <c r="K1963">
        <v>5</v>
      </c>
    </row>
    <row r="1964" spans="1:11" x14ac:dyDescent="0.25">
      <c r="A1964" t="s">
        <v>2388</v>
      </c>
      <c r="B1964">
        <v>4447</v>
      </c>
      <c r="C1964" t="s">
        <v>167</v>
      </c>
      <c r="D1964" s="167">
        <v>128325.25</v>
      </c>
      <c r="E1964" t="s">
        <v>253</v>
      </c>
      <c r="F1964" t="s">
        <v>169</v>
      </c>
      <c r="G1964" t="s">
        <v>275</v>
      </c>
      <c r="H1964" s="168">
        <v>32958</v>
      </c>
      <c r="I1964" t="s">
        <v>103</v>
      </c>
      <c r="J1964" s="169">
        <v>27.520547945205479</v>
      </c>
      <c r="K1964">
        <v>6</v>
      </c>
    </row>
    <row r="1965" spans="1:11" x14ac:dyDescent="0.25">
      <c r="A1965" t="s">
        <v>2389</v>
      </c>
      <c r="B1965">
        <v>30069</v>
      </c>
      <c r="C1965" t="s">
        <v>167</v>
      </c>
      <c r="D1965" s="167">
        <v>107657</v>
      </c>
      <c r="E1965" t="s">
        <v>168</v>
      </c>
      <c r="F1965" t="s">
        <v>169</v>
      </c>
      <c r="G1965" t="s">
        <v>240</v>
      </c>
      <c r="H1965" s="168">
        <v>35625</v>
      </c>
      <c r="I1965" t="s">
        <v>105</v>
      </c>
      <c r="J1965" s="169">
        <v>20.213698630136985</v>
      </c>
      <c r="K1965">
        <v>5</v>
      </c>
    </row>
    <row r="1966" spans="1:11" x14ac:dyDescent="0.25">
      <c r="A1966" t="s">
        <v>2390</v>
      </c>
      <c r="B1966">
        <v>83979</v>
      </c>
      <c r="C1966" t="s">
        <v>172</v>
      </c>
      <c r="D1966" s="167">
        <v>118400</v>
      </c>
      <c r="E1966" t="s">
        <v>196</v>
      </c>
      <c r="F1966" t="s">
        <v>169</v>
      </c>
      <c r="G1966" t="s">
        <v>391</v>
      </c>
      <c r="H1966" s="168">
        <v>41372</v>
      </c>
      <c r="I1966" t="s">
        <v>106</v>
      </c>
      <c r="J1966" s="169">
        <v>4.4684931506849317</v>
      </c>
      <c r="K1966">
        <v>1</v>
      </c>
    </row>
    <row r="1967" spans="1:11" x14ac:dyDescent="0.25">
      <c r="A1967" t="s">
        <v>2391</v>
      </c>
      <c r="B1967">
        <v>85706</v>
      </c>
      <c r="C1967" t="s">
        <v>167</v>
      </c>
      <c r="D1967" s="167">
        <v>135392</v>
      </c>
      <c r="E1967" t="s">
        <v>196</v>
      </c>
      <c r="F1967" t="s">
        <v>169</v>
      </c>
      <c r="G1967" t="s">
        <v>275</v>
      </c>
      <c r="H1967" s="168">
        <v>39104</v>
      </c>
      <c r="I1967" t="s">
        <v>104</v>
      </c>
      <c r="J1967" s="169">
        <v>10.682191780821919</v>
      </c>
      <c r="K1967">
        <v>3</v>
      </c>
    </row>
    <row r="1968" spans="1:11" x14ac:dyDescent="0.25">
      <c r="A1968" t="s">
        <v>2392</v>
      </c>
      <c r="B1968">
        <v>11805</v>
      </c>
      <c r="C1968" t="s">
        <v>172</v>
      </c>
      <c r="D1968" s="167">
        <v>91175.82</v>
      </c>
      <c r="E1968" t="s">
        <v>168</v>
      </c>
      <c r="F1968" t="s">
        <v>169</v>
      </c>
      <c r="G1968" t="s">
        <v>491</v>
      </c>
      <c r="H1968" s="168">
        <v>38880</v>
      </c>
      <c r="I1968" t="s">
        <v>103</v>
      </c>
      <c r="J1968" s="169">
        <v>11.295890410958904</v>
      </c>
      <c r="K1968">
        <v>3</v>
      </c>
    </row>
    <row r="1969" spans="1:11" x14ac:dyDescent="0.25">
      <c r="A1969" t="s">
        <v>2393</v>
      </c>
      <c r="B1969">
        <v>39916</v>
      </c>
      <c r="C1969" t="s">
        <v>167</v>
      </c>
      <c r="D1969" s="167">
        <v>102664</v>
      </c>
      <c r="E1969" t="s">
        <v>270</v>
      </c>
      <c r="F1969" t="s">
        <v>169</v>
      </c>
      <c r="G1969" t="s">
        <v>2394</v>
      </c>
      <c r="H1969" s="168">
        <v>30838</v>
      </c>
      <c r="I1969" t="s">
        <v>103</v>
      </c>
      <c r="J1969" s="169">
        <v>33.328767123287669</v>
      </c>
      <c r="K1969">
        <v>7</v>
      </c>
    </row>
    <row r="1970" spans="1:11" x14ac:dyDescent="0.25">
      <c r="A1970" t="s">
        <v>2395</v>
      </c>
      <c r="B1970">
        <v>17678</v>
      </c>
      <c r="C1970" t="s">
        <v>167</v>
      </c>
      <c r="D1970" s="167">
        <v>99870.24</v>
      </c>
      <c r="E1970" t="s">
        <v>188</v>
      </c>
      <c r="F1970" t="s">
        <v>169</v>
      </c>
      <c r="G1970" t="s">
        <v>244</v>
      </c>
      <c r="H1970" s="168">
        <v>34442</v>
      </c>
      <c r="I1970" t="s">
        <v>104</v>
      </c>
      <c r="J1970" s="169">
        <v>23.454794520547946</v>
      </c>
      <c r="K1970">
        <v>5</v>
      </c>
    </row>
    <row r="1971" spans="1:11" x14ac:dyDescent="0.25">
      <c r="A1971" t="s">
        <v>2396</v>
      </c>
      <c r="B1971">
        <v>22236</v>
      </c>
      <c r="C1971" t="s">
        <v>172</v>
      </c>
      <c r="D1971" s="167">
        <v>51366.29</v>
      </c>
      <c r="E1971" t="s">
        <v>199</v>
      </c>
      <c r="F1971" t="s">
        <v>169</v>
      </c>
      <c r="G1971" t="s">
        <v>295</v>
      </c>
      <c r="H1971" s="168">
        <v>38305</v>
      </c>
      <c r="I1971" t="s">
        <v>103</v>
      </c>
      <c r="J1971" s="169">
        <v>12.871232876712329</v>
      </c>
      <c r="K1971">
        <v>3</v>
      </c>
    </row>
    <row r="1972" spans="1:11" x14ac:dyDescent="0.25">
      <c r="A1972" t="s">
        <v>2397</v>
      </c>
      <c r="B1972">
        <v>73934</v>
      </c>
      <c r="C1972" t="s">
        <v>172</v>
      </c>
      <c r="D1972" s="167">
        <v>28772.07</v>
      </c>
      <c r="E1972" t="s">
        <v>233</v>
      </c>
      <c r="F1972" t="s">
        <v>202</v>
      </c>
      <c r="G1972" t="s">
        <v>234</v>
      </c>
      <c r="H1972" s="168">
        <v>42184</v>
      </c>
      <c r="I1972" t="s">
        <v>104</v>
      </c>
      <c r="J1972" s="169">
        <v>2.2438356164383562</v>
      </c>
      <c r="K1972">
        <v>1</v>
      </c>
    </row>
    <row r="1973" spans="1:11" x14ac:dyDescent="0.25">
      <c r="A1973" t="s">
        <v>2398</v>
      </c>
      <c r="B1973">
        <v>3061</v>
      </c>
      <c r="C1973" t="s">
        <v>172</v>
      </c>
      <c r="D1973" s="167">
        <v>140700</v>
      </c>
      <c r="E1973" t="s">
        <v>308</v>
      </c>
      <c r="F1973" t="s">
        <v>169</v>
      </c>
      <c r="G1973" t="s">
        <v>231</v>
      </c>
      <c r="H1973" s="168">
        <v>42450</v>
      </c>
      <c r="I1973" t="s">
        <v>104</v>
      </c>
      <c r="J1973" s="169">
        <v>1.515068493150685</v>
      </c>
      <c r="K1973">
        <v>1</v>
      </c>
    </row>
    <row r="1974" spans="1:11" x14ac:dyDescent="0.25">
      <c r="A1974" t="s">
        <v>2399</v>
      </c>
      <c r="B1974">
        <v>62796</v>
      </c>
      <c r="C1974" t="s">
        <v>167</v>
      </c>
      <c r="D1974" s="167">
        <v>48145.17</v>
      </c>
      <c r="E1974" t="s">
        <v>188</v>
      </c>
      <c r="F1974" t="s">
        <v>202</v>
      </c>
      <c r="G1974" t="s">
        <v>313</v>
      </c>
      <c r="H1974" s="168">
        <v>37473</v>
      </c>
      <c r="I1974" t="s">
        <v>107</v>
      </c>
      <c r="J1974" s="169">
        <v>15.150684931506849</v>
      </c>
      <c r="K1974">
        <v>4</v>
      </c>
    </row>
    <row r="1975" spans="1:11" x14ac:dyDescent="0.25">
      <c r="A1975" t="s">
        <v>2400</v>
      </c>
      <c r="B1975">
        <v>32466</v>
      </c>
      <c r="C1975" t="s">
        <v>172</v>
      </c>
      <c r="D1975" s="167">
        <v>58440.3</v>
      </c>
      <c r="E1975" t="s">
        <v>196</v>
      </c>
      <c r="F1975" t="s">
        <v>169</v>
      </c>
      <c r="G1975" t="s">
        <v>242</v>
      </c>
      <c r="H1975" s="168">
        <v>39384</v>
      </c>
      <c r="I1975" t="s">
        <v>104</v>
      </c>
      <c r="J1975" s="169">
        <v>9.9150684931506845</v>
      </c>
      <c r="K1975">
        <v>2</v>
      </c>
    </row>
    <row r="1976" spans="1:11" x14ac:dyDescent="0.25">
      <c r="A1976" t="s">
        <v>2401</v>
      </c>
      <c r="B1976">
        <v>94609</v>
      </c>
      <c r="C1976" t="s">
        <v>167</v>
      </c>
      <c r="D1976" s="167">
        <v>67206</v>
      </c>
      <c r="E1976" t="s">
        <v>188</v>
      </c>
      <c r="F1976" t="s">
        <v>169</v>
      </c>
      <c r="G1976" t="s">
        <v>170</v>
      </c>
      <c r="H1976" s="168">
        <v>36696</v>
      </c>
      <c r="I1976" t="s">
        <v>107</v>
      </c>
      <c r="J1976" s="169">
        <v>17.279452054794522</v>
      </c>
      <c r="K1976">
        <v>4</v>
      </c>
    </row>
    <row r="1977" spans="1:11" x14ac:dyDescent="0.25">
      <c r="A1977" t="s">
        <v>2402</v>
      </c>
      <c r="B1977">
        <v>99856</v>
      </c>
      <c r="C1977" t="s">
        <v>172</v>
      </c>
      <c r="D1977" s="167">
        <v>94277.96</v>
      </c>
      <c r="E1977" t="s">
        <v>168</v>
      </c>
      <c r="F1977" t="s">
        <v>169</v>
      </c>
      <c r="G1977" t="s">
        <v>524</v>
      </c>
      <c r="H1977" s="168">
        <v>34876</v>
      </c>
      <c r="I1977" t="s">
        <v>103</v>
      </c>
      <c r="J1977" s="169">
        <v>22.265753424657536</v>
      </c>
      <c r="K1977">
        <v>5</v>
      </c>
    </row>
    <row r="1978" spans="1:11" x14ac:dyDescent="0.25">
      <c r="A1978" t="s">
        <v>2403</v>
      </c>
      <c r="B1978">
        <v>17726</v>
      </c>
      <c r="C1978" t="s">
        <v>167</v>
      </c>
      <c r="D1978" s="167">
        <v>55963.58</v>
      </c>
      <c r="E1978" t="s">
        <v>168</v>
      </c>
      <c r="F1978" t="s">
        <v>169</v>
      </c>
      <c r="G1978" t="s">
        <v>170</v>
      </c>
      <c r="H1978" s="168">
        <v>38292</v>
      </c>
      <c r="I1978" t="s">
        <v>107</v>
      </c>
      <c r="J1978" s="169">
        <v>12.906849315068493</v>
      </c>
      <c r="K1978">
        <v>3</v>
      </c>
    </row>
    <row r="1979" spans="1:11" x14ac:dyDescent="0.25">
      <c r="A1979" t="s">
        <v>2404</v>
      </c>
      <c r="B1979">
        <v>59336</v>
      </c>
      <c r="C1979" t="s">
        <v>172</v>
      </c>
      <c r="D1979" s="167">
        <v>61725</v>
      </c>
      <c r="E1979" t="s">
        <v>175</v>
      </c>
      <c r="F1979" t="s">
        <v>169</v>
      </c>
      <c r="G1979" t="s">
        <v>183</v>
      </c>
      <c r="H1979" s="168">
        <v>38734</v>
      </c>
      <c r="I1979" t="s">
        <v>104</v>
      </c>
      <c r="J1979" s="169">
        <v>11.695890410958905</v>
      </c>
      <c r="K1979">
        <v>3</v>
      </c>
    </row>
    <row r="1980" spans="1:11" x14ac:dyDescent="0.25">
      <c r="A1980" t="s">
        <v>2405</v>
      </c>
      <c r="B1980">
        <v>51634</v>
      </c>
      <c r="C1980" t="s">
        <v>172</v>
      </c>
      <c r="D1980" s="167">
        <v>65382</v>
      </c>
      <c r="E1980" t="s">
        <v>191</v>
      </c>
      <c r="F1980" t="s">
        <v>169</v>
      </c>
      <c r="G1980" t="s">
        <v>486</v>
      </c>
      <c r="H1980" s="168">
        <v>40966</v>
      </c>
      <c r="I1980" t="s">
        <v>103</v>
      </c>
      <c r="J1980" s="169">
        <v>5.580821917808219</v>
      </c>
      <c r="K1980">
        <v>2</v>
      </c>
    </row>
    <row r="1981" spans="1:11" x14ac:dyDescent="0.25">
      <c r="A1981" t="s">
        <v>2406</v>
      </c>
      <c r="B1981">
        <v>49135</v>
      </c>
      <c r="C1981" t="s">
        <v>167</v>
      </c>
      <c r="D1981" s="167">
        <v>73801</v>
      </c>
      <c r="E1981" t="s">
        <v>253</v>
      </c>
      <c r="F1981" t="s">
        <v>169</v>
      </c>
      <c r="G1981" t="s">
        <v>539</v>
      </c>
      <c r="H1981" s="168">
        <v>37186</v>
      </c>
      <c r="I1981" t="s">
        <v>107</v>
      </c>
      <c r="J1981" s="169">
        <v>15.936986301369863</v>
      </c>
      <c r="K1981">
        <v>4</v>
      </c>
    </row>
    <row r="1982" spans="1:11" x14ac:dyDescent="0.25">
      <c r="A1982" t="s">
        <v>2407</v>
      </c>
      <c r="B1982">
        <v>38005</v>
      </c>
      <c r="C1982" t="s">
        <v>172</v>
      </c>
      <c r="D1982" s="167">
        <v>41229.25</v>
      </c>
      <c r="E1982" t="s">
        <v>199</v>
      </c>
      <c r="F1982" t="s">
        <v>169</v>
      </c>
      <c r="G1982" t="s">
        <v>200</v>
      </c>
      <c r="H1982" s="168">
        <v>41372</v>
      </c>
      <c r="I1982" t="s">
        <v>107</v>
      </c>
      <c r="J1982" s="169">
        <v>4.4684931506849317</v>
      </c>
      <c r="K1982">
        <v>1</v>
      </c>
    </row>
    <row r="1983" spans="1:11" x14ac:dyDescent="0.25">
      <c r="A1983" t="s">
        <v>2408</v>
      </c>
      <c r="B1983">
        <v>24337</v>
      </c>
      <c r="C1983" t="s">
        <v>172</v>
      </c>
      <c r="D1983" s="167">
        <v>64141</v>
      </c>
      <c r="E1983" t="s">
        <v>199</v>
      </c>
      <c r="F1983" t="s">
        <v>169</v>
      </c>
      <c r="G1983" t="s">
        <v>200</v>
      </c>
      <c r="H1983" s="168">
        <v>36233</v>
      </c>
      <c r="I1983" t="s">
        <v>103</v>
      </c>
      <c r="J1983" s="169">
        <v>18.547945205479451</v>
      </c>
      <c r="K1983">
        <v>4</v>
      </c>
    </row>
    <row r="1984" spans="1:11" x14ac:dyDescent="0.25">
      <c r="A1984" t="s">
        <v>2409</v>
      </c>
      <c r="B1984">
        <v>2021</v>
      </c>
      <c r="C1984" t="s">
        <v>172</v>
      </c>
      <c r="D1984" s="167">
        <v>81496.88</v>
      </c>
      <c r="E1984" t="s">
        <v>180</v>
      </c>
      <c r="F1984" t="s">
        <v>169</v>
      </c>
      <c r="G1984" t="s">
        <v>443</v>
      </c>
      <c r="H1984" s="168">
        <v>38334</v>
      </c>
      <c r="I1984" t="s">
        <v>103</v>
      </c>
      <c r="J1984" s="169">
        <v>12.791780821917808</v>
      </c>
      <c r="K1984">
        <v>3</v>
      </c>
    </row>
    <row r="1985" spans="1:11" x14ac:dyDescent="0.25">
      <c r="A1985" t="s">
        <v>2410</v>
      </c>
      <c r="B1985">
        <v>50604</v>
      </c>
      <c r="C1985" t="s">
        <v>172</v>
      </c>
      <c r="D1985" s="167">
        <v>87890.51</v>
      </c>
      <c r="E1985" t="s">
        <v>230</v>
      </c>
      <c r="F1985" t="s">
        <v>169</v>
      </c>
      <c r="G1985" t="s">
        <v>305</v>
      </c>
      <c r="H1985" s="168">
        <v>41498</v>
      </c>
      <c r="I1985" t="s">
        <v>107</v>
      </c>
      <c r="J1985" s="169">
        <v>4.1232876712328768</v>
      </c>
      <c r="K1985">
        <v>1</v>
      </c>
    </row>
    <row r="1986" spans="1:11" x14ac:dyDescent="0.25">
      <c r="A1986" t="s">
        <v>2411</v>
      </c>
      <c r="B1986">
        <v>50782</v>
      </c>
      <c r="C1986" t="s">
        <v>172</v>
      </c>
      <c r="D1986" s="167">
        <v>50910</v>
      </c>
      <c r="E1986" t="s">
        <v>191</v>
      </c>
      <c r="F1986" t="s">
        <v>169</v>
      </c>
      <c r="G1986" t="s">
        <v>354</v>
      </c>
      <c r="H1986" s="168">
        <v>41904</v>
      </c>
      <c r="I1986" t="s">
        <v>105</v>
      </c>
      <c r="J1986" s="169">
        <v>3.010958904109589</v>
      </c>
      <c r="K1986">
        <v>1</v>
      </c>
    </row>
    <row r="1987" spans="1:11" x14ac:dyDescent="0.25">
      <c r="A1987" t="s">
        <v>2412</v>
      </c>
      <c r="B1987">
        <v>42266</v>
      </c>
      <c r="C1987" t="s">
        <v>172</v>
      </c>
      <c r="D1987" s="167">
        <v>92801.33</v>
      </c>
      <c r="E1987" t="s">
        <v>268</v>
      </c>
      <c r="F1987" t="s">
        <v>169</v>
      </c>
      <c r="G1987" t="s">
        <v>297</v>
      </c>
      <c r="H1987" s="168">
        <v>39650</v>
      </c>
      <c r="I1987" t="s">
        <v>103</v>
      </c>
      <c r="J1987" s="169">
        <v>9.1863013698630134</v>
      </c>
      <c r="K1987">
        <v>2</v>
      </c>
    </row>
    <row r="1988" spans="1:11" x14ac:dyDescent="0.25">
      <c r="A1988" t="s">
        <v>2413</v>
      </c>
      <c r="B1988">
        <v>2472</v>
      </c>
      <c r="C1988" t="s">
        <v>167</v>
      </c>
      <c r="D1988" s="167">
        <v>45119.99</v>
      </c>
      <c r="E1988" t="s">
        <v>188</v>
      </c>
      <c r="F1988" t="s">
        <v>169</v>
      </c>
      <c r="G1988" t="s">
        <v>344</v>
      </c>
      <c r="H1988" s="168">
        <v>39482</v>
      </c>
      <c r="I1988" t="s">
        <v>103</v>
      </c>
      <c r="J1988" s="169">
        <v>9.6465753424657539</v>
      </c>
      <c r="K1988">
        <v>2</v>
      </c>
    </row>
    <row r="1989" spans="1:11" x14ac:dyDescent="0.25">
      <c r="A1989" t="s">
        <v>2414</v>
      </c>
      <c r="B1989">
        <v>90058</v>
      </c>
      <c r="C1989" t="s">
        <v>167</v>
      </c>
      <c r="D1989" s="167">
        <v>83033.72</v>
      </c>
      <c r="E1989" t="s">
        <v>188</v>
      </c>
      <c r="F1989" t="s">
        <v>169</v>
      </c>
      <c r="G1989" t="s">
        <v>428</v>
      </c>
      <c r="H1989" s="168">
        <v>41456</v>
      </c>
      <c r="I1989" t="s">
        <v>106</v>
      </c>
      <c r="J1989" s="169">
        <v>4.2383561643835614</v>
      </c>
      <c r="K1989">
        <v>1</v>
      </c>
    </row>
    <row r="1990" spans="1:11" x14ac:dyDescent="0.25">
      <c r="A1990" t="s">
        <v>2415</v>
      </c>
      <c r="B1990">
        <v>81970</v>
      </c>
      <c r="C1990" t="s">
        <v>172</v>
      </c>
      <c r="D1990" s="167">
        <v>69368.62</v>
      </c>
      <c r="E1990" t="s">
        <v>199</v>
      </c>
      <c r="F1990" t="s">
        <v>169</v>
      </c>
      <c r="G1990" t="s">
        <v>582</v>
      </c>
      <c r="H1990" s="168">
        <v>38642</v>
      </c>
      <c r="I1990" t="s">
        <v>105</v>
      </c>
      <c r="J1990" s="169">
        <v>11.947945205479453</v>
      </c>
      <c r="K1990">
        <v>3</v>
      </c>
    </row>
    <row r="1991" spans="1:11" x14ac:dyDescent="0.25">
      <c r="A1991" t="s">
        <v>2416</v>
      </c>
      <c r="B1991">
        <v>89226</v>
      </c>
      <c r="C1991" t="s">
        <v>172</v>
      </c>
      <c r="D1991" s="167">
        <v>100849.36</v>
      </c>
      <c r="E1991" t="s">
        <v>268</v>
      </c>
      <c r="F1991" t="s">
        <v>169</v>
      </c>
      <c r="G1991" t="s">
        <v>297</v>
      </c>
      <c r="H1991" s="168">
        <v>30158</v>
      </c>
      <c r="I1991" t="s">
        <v>108</v>
      </c>
      <c r="J1991" s="169">
        <v>35.19178082191781</v>
      </c>
      <c r="K1991">
        <v>8</v>
      </c>
    </row>
    <row r="1992" spans="1:11" x14ac:dyDescent="0.25">
      <c r="A1992" t="s">
        <v>2417</v>
      </c>
      <c r="B1992">
        <v>37817</v>
      </c>
      <c r="C1992" t="s">
        <v>167</v>
      </c>
      <c r="D1992" s="167">
        <v>95960.52</v>
      </c>
      <c r="E1992" t="s">
        <v>188</v>
      </c>
      <c r="F1992" t="s">
        <v>169</v>
      </c>
      <c r="G1992" t="s">
        <v>397</v>
      </c>
      <c r="H1992" s="168">
        <v>41288</v>
      </c>
      <c r="I1992" t="s">
        <v>106</v>
      </c>
      <c r="J1992" s="169">
        <v>4.6986301369863011</v>
      </c>
      <c r="K1992">
        <v>1</v>
      </c>
    </row>
    <row r="1993" spans="1:11" x14ac:dyDescent="0.25">
      <c r="A1993" t="s">
        <v>2418</v>
      </c>
      <c r="B1993">
        <v>9035</v>
      </c>
      <c r="C1993" t="s">
        <v>167</v>
      </c>
      <c r="D1993" s="167">
        <v>65010.94</v>
      </c>
      <c r="E1993" t="s">
        <v>233</v>
      </c>
      <c r="F1993" t="s">
        <v>169</v>
      </c>
      <c r="G1993" t="s">
        <v>672</v>
      </c>
      <c r="H1993" s="168">
        <v>42268</v>
      </c>
      <c r="I1993" t="s">
        <v>108</v>
      </c>
      <c r="J1993" s="169">
        <v>2.0136986301369864</v>
      </c>
      <c r="K1993">
        <v>1</v>
      </c>
    </row>
    <row r="1994" spans="1:11" x14ac:dyDescent="0.25">
      <c r="A1994" t="s">
        <v>2419</v>
      </c>
      <c r="B1994">
        <v>37051</v>
      </c>
      <c r="C1994" t="s">
        <v>167</v>
      </c>
      <c r="D1994" s="167">
        <v>56491.42</v>
      </c>
      <c r="E1994" t="s">
        <v>188</v>
      </c>
      <c r="F1994" t="s">
        <v>169</v>
      </c>
      <c r="G1994" t="s">
        <v>282</v>
      </c>
      <c r="H1994" s="168">
        <v>39874</v>
      </c>
      <c r="I1994" t="s">
        <v>104</v>
      </c>
      <c r="J1994" s="169">
        <v>8.5726027397260278</v>
      </c>
      <c r="K1994">
        <v>2</v>
      </c>
    </row>
    <row r="1995" spans="1:11" x14ac:dyDescent="0.25">
      <c r="A1995" t="s">
        <v>2420</v>
      </c>
      <c r="B1995">
        <v>14227</v>
      </c>
      <c r="C1995" t="s">
        <v>172</v>
      </c>
      <c r="D1995" s="167">
        <v>85939.26</v>
      </c>
      <c r="E1995" t="s">
        <v>230</v>
      </c>
      <c r="F1995" t="s">
        <v>169</v>
      </c>
      <c r="G1995" t="s">
        <v>428</v>
      </c>
      <c r="H1995" s="168">
        <v>42114</v>
      </c>
      <c r="I1995" t="s">
        <v>103</v>
      </c>
      <c r="J1995" s="169">
        <v>2.4356164383561643</v>
      </c>
      <c r="K1995">
        <v>1</v>
      </c>
    </row>
    <row r="1996" spans="1:11" x14ac:dyDescent="0.25">
      <c r="A1996" t="s">
        <v>2421</v>
      </c>
      <c r="B1996">
        <v>4395</v>
      </c>
      <c r="C1996" t="s">
        <v>167</v>
      </c>
      <c r="D1996" s="167">
        <v>18611.939999999999</v>
      </c>
      <c r="E1996" t="s">
        <v>216</v>
      </c>
      <c r="F1996" t="s">
        <v>202</v>
      </c>
      <c r="G1996" t="s">
        <v>588</v>
      </c>
      <c r="H1996" s="168">
        <v>41932</v>
      </c>
      <c r="I1996" t="s">
        <v>108</v>
      </c>
      <c r="J1996" s="169">
        <v>2.9342465753424656</v>
      </c>
      <c r="K1996">
        <v>1</v>
      </c>
    </row>
    <row r="1997" spans="1:11" x14ac:dyDescent="0.25">
      <c r="A1997" t="s">
        <v>2422</v>
      </c>
      <c r="B1997">
        <v>78150</v>
      </c>
      <c r="C1997" t="s">
        <v>172</v>
      </c>
      <c r="D1997" s="167">
        <v>73801</v>
      </c>
      <c r="E1997" t="s">
        <v>196</v>
      </c>
      <c r="F1997" t="s">
        <v>169</v>
      </c>
      <c r="G1997" t="s">
        <v>228</v>
      </c>
      <c r="H1997" s="168">
        <v>38656</v>
      </c>
      <c r="I1997" t="s">
        <v>107</v>
      </c>
      <c r="J1997" s="169">
        <v>11.90958904109589</v>
      </c>
      <c r="K1997">
        <v>3</v>
      </c>
    </row>
    <row r="1998" spans="1:11" x14ac:dyDescent="0.25">
      <c r="A1998" t="s">
        <v>2423</v>
      </c>
      <c r="B1998">
        <v>68738</v>
      </c>
      <c r="C1998" t="s">
        <v>172</v>
      </c>
      <c r="D1998" s="167">
        <v>72475.44</v>
      </c>
      <c r="E1998" t="s">
        <v>185</v>
      </c>
      <c r="F1998" t="s">
        <v>169</v>
      </c>
      <c r="G1998" t="s">
        <v>652</v>
      </c>
      <c r="H1998" s="168">
        <v>42184</v>
      </c>
      <c r="I1998" t="s">
        <v>103</v>
      </c>
      <c r="J1998" s="169">
        <v>2.2438356164383562</v>
      </c>
      <c r="K1998">
        <v>1</v>
      </c>
    </row>
    <row r="1999" spans="1:11" x14ac:dyDescent="0.25">
      <c r="A1999" t="s">
        <v>2424</v>
      </c>
      <c r="B1999">
        <v>99697</v>
      </c>
      <c r="C1999" t="s">
        <v>172</v>
      </c>
      <c r="D1999" s="167">
        <v>73801</v>
      </c>
      <c r="E1999" t="s">
        <v>196</v>
      </c>
      <c r="F1999" t="s">
        <v>169</v>
      </c>
      <c r="G1999" t="s">
        <v>228</v>
      </c>
      <c r="H1999" s="168">
        <v>36185</v>
      </c>
      <c r="I1999" t="s">
        <v>104</v>
      </c>
      <c r="J1999" s="169">
        <v>18.67945205479452</v>
      </c>
      <c r="K1999">
        <v>4</v>
      </c>
    </row>
    <row r="2000" spans="1:11" x14ac:dyDescent="0.25">
      <c r="A2000" t="s">
        <v>2425</v>
      </c>
      <c r="B2000">
        <v>84276</v>
      </c>
      <c r="C2000" t="s">
        <v>172</v>
      </c>
      <c r="D2000" s="167">
        <v>36607.480000000003</v>
      </c>
      <c r="E2000" t="s">
        <v>233</v>
      </c>
      <c r="F2000" t="s">
        <v>202</v>
      </c>
      <c r="G2000" t="s">
        <v>554</v>
      </c>
      <c r="H2000" s="168">
        <v>38488</v>
      </c>
      <c r="I2000" t="s">
        <v>104</v>
      </c>
      <c r="J2000" s="169">
        <v>12.36986301369863</v>
      </c>
      <c r="K2000">
        <v>3</v>
      </c>
    </row>
    <row r="2001" spans="1:11" x14ac:dyDescent="0.25">
      <c r="A2001" t="s">
        <v>2426</v>
      </c>
      <c r="B2001">
        <v>7839</v>
      </c>
      <c r="C2001" t="s">
        <v>167</v>
      </c>
      <c r="D2001" s="167">
        <v>56620.34</v>
      </c>
      <c r="E2001" t="s">
        <v>168</v>
      </c>
      <c r="F2001" t="s">
        <v>169</v>
      </c>
      <c r="G2001" t="s">
        <v>1898</v>
      </c>
      <c r="H2001" s="168">
        <v>36850</v>
      </c>
      <c r="I2001" t="s">
        <v>106</v>
      </c>
      <c r="J2001" s="169">
        <v>16.857534246575341</v>
      </c>
      <c r="K2001">
        <v>4</v>
      </c>
    </row>
    <row r="2002" spans="1:11" x14ac:dyDescent="0.25">
      <c r="A2002" t="s">
        <v>2427</v>
      </c>
      <c r="B2002">
        <v>79940</v>
      </c>
      <c r="C2002" t="s">
        <v>167</v>
      </c>
      <c r="D2002" s="167">
        <v>41290.65</v>
      </c>
      <c r="E2002" t="s">
        <v>216</v>
      </c>
      <c r="F2002" t="s">
        <v>202</v>
      </c>
      <c r="G2002" t="s">
        <v>1058</v>
      </c>
      <c r="H2002" s="168">
        <v>41988</v>
      </c>
      <c r="I2002" t="s">
        <v>103</v>
      </c>
      <c r="J2002" s="169">
        <v>2.7808219178082192</v>
      </c>
      <c r="K2002">
        <v>1</v>
      </c>
    </row>
    <row r="2003" spans="1:11" x14ac:dyDescent="0.25">
      <c r="A2003" t="s">
        <v>2428</v>
      </c>
      <c r="B2003">
        <v>45766</v>
      </c>
      <c r="C2003" t="s">
        <v>167</v>
      </c>
      <c r="D2003" s="167">
        <v>60201.440000000002</v>
      </c>
      <c r="E2003" t="s">
        <v>188</v>
      </c>
      <c r="F2003" t="s">
        <v>169</v>
      </c>
      <c r="G2003" t="s">
        <v>344</v>
      </c>
      <c r="H2003" s="168">
        <v>34117</v>
      </c>
      <c r="I2003" t="s">
        <v>105</v>
      </c>
      <c r="J2003" s="169">
        <v>24.345205479452055</v>
      </c>
      <c r="K2003">
        <v>5</v>
      </c>
    </row>
    <row r="2004" spans="1:11" x14ac:dyDescent="0.25">
      <c r="A2004" t="s">
        <v>2429</v>
      </c>
      <c r="B2004">
        <v>16781</v>
      </c>
      <c r="C2004" t="s">
        <v>172</v>
      </c>
      <c r="D2004" s="167">
        <v>58562</v>
      </c>
      <c r="E2004" t="s">
        <v>168</v>
      </c>
      <c r="F2004" t="s">
        <v>169</v>
      </c>
      <c r="G2004" t="s">
        <v>265</v>
      </c>
      <c r="H2004" s="168">
        <v>41106</v>
      </c>
      <c r="I2004" t="s">
        <v>108</v>
      </c>
      <c r="J2004" s="169">
        <v>5.1972602739726028</v>
      </c>
      <c r="K2004">
        <v>2</v>
      </c>
    </row>
    <row r="2005" spans="1:11" x14ac:dyDescent="0.25">
      <c r="A2005" t="s">
        <v>2430</v>
      </c>
      <c r="B2005">
        <v>80133</v>
      </c>
      <c r="C2005" t="s">
        <v>172</v>
      </c>
      <c r="D2005" s="167">
        <v>103708.64</v>
      </c>
      <c r="E2005" t="s">
        <v>168</v>
      </c>
      <c r="F2005" t="s">
        <v>169</v>
      </c>
      <c r="G2005" t="s">
        <v>906</v>
      </c>
      <c r="H2005" s="168">
        <v>35345</v>
      </c>
      <c r="I2005" t="s">
        <v>104</v>
      </c>
      <c r="J2005" s="169">
        <v>20.980821917808218</v>
      </c>
      <c r="K2005">
        <v>5</v>
      </c>
    </row>
    <row r="2006" spans="1:11" x14ac:dyDescent="0.25">
      <c r="A2006" t="s">
        <v>2431</v>
      </c>
      <c r="B2006">
        <v>89194</v>
      </c>
      <c r="C2006" t="s">
        <v>172</v>
      </c>
      <c r="D2006" s="167">
        <v>45261</v>
      </c>
      <c r="E2006" t="s">
        <v>191</v>
      </c>
      <c r="F2006" t="s">
        <v>169</v>
      </c>
      <c r="G2006" t="s">
        <v>1065</v>
      </c>
      <c r="H2006" s="168">
        <v>42716</v>
      </c>
      <c r="I2006" t="s">
        <v>105</v>
      </c>
      <c r="J2006" s="169">
        <v>0.78630136986301369</v>
      </c>
      <c r="K2006">
        <v>1</v>
      </c>
    </row>
    <row r="2007" spans="1:11" x14ac:dyDescent="0.25">
      <c r="A2007" t="s">
        <v>2432</v>
      </c>
      <c r="B2007">
        <v>27187</v>
      </c>
      <c r="C2007" t="s">
        <v>167</v>
      </c>
      <c r="D2007" s="167">
        <v>30257.86</v>
      </c>
      <c r="E2007" t="s">
        <v>216</v>
      </c>
      <c r="F2007" t="s">
        <v>202</v>
      </c>
      <c r="G2007" t="s">
        <v>422</v>
      </c>
      <c r="H2007" s="168">
        <v>38554</v>
      </c>
      <c r="I2007" t="s">
        <v>103</v>
      </c>
      <c r="J2007" s="169">
        <v>12.189041095890412</v>
      </c>
      <c r="K2007">
        <v>3</v>
      </c>
    </row>
    <row r="2008" spans="1:11" x14ac:dyDescent="0.25">
      <c r="A2008" t="s">
        <v>2433</v>
      </c>
      <c r="B2008">
        <v>6061</v>
      </c>
      <c r="C2008" t="s">
        <v>172</v>
      </c>
      <c r="D2008" s="167">
        <v>92756.7</v>
      </c>
      <c r="E2008" t="s">
        <v>175</v>
      </c>
      <c r="F2008" t="s">
        <v>169</v>
      </c>
      <c r="G2008" t="s">
        <v>183</v>
      </c>
      <c r="H2008" s="168">
        <v>29982</v>
      </c>
      <c r="I2008" t="s">
        <v>104</v>
      </c>
      <c r="J2008" s="169">
        <v>35.673972602739724</v>
      </c>
      <c r="K2008">
        <v>8</v>
      </c>
    </row>
    <row r="2009" spans="1:11" x14ac:dyDescent="0.25">
      <c r="A2009" t="s">
        <v>2434</v>
      </c>
      <c r="B2009">
        <v>76206</v>
      </c>
      <c r="C2009" t="s">
        <v>167</v>
      </c>
      <c r="D2009" s="167">
        <v>67940.679999999993</v>
      </c>
      <c r="E2009" t="s">
        <v>175</v>
      </c>
      <c r="F2009" t="s">
        <v>169</v>
      </c>
      <c r="G2009" t="s">
        <v>211</v>
      </c>
      <c r="H2009" s="168">
        <v>40518</v>
      </c>
      <c r="I2009" t="s">
        <v>103</v>
      </c>
      <c r="J2009" s="169">
        <v>6.8082191780821919</v>
      </c>
      <c r="K2009">
        <v>2</v>
      </c>
    </row>
    <row r="2010" spans="1:11" x14ac:dyDescent="0.25">
      <c r="A2010" t="s">
        <v>2435</v>
      </c>
      <c r="B2010">
        <v>19860</v>
      </c>
      <c r="C2010" t="s">
        <v>172</v>
      </c>
      <c r="D2010" s="167">
        <v>65716</v>
      </c>
      <c r="E2010" t="s">
        <v>191</v>
      </c>
      <c r="F2010" t="s">
        <v>169</v>
      </c>
      <c r="G2010" t="s">
        <v>486</v>
      </c>
      <c r="H2010" s="168">
        <v>39160</v>
      </c>
      <c r="I2010" t="s">
        <v>104</v>
      </c>
      <c r="J2010" s="169">
        <v>10.528767123287672</v>
      </c>
      <c r="K2010">
        <v>3</v>
      </c>
    </row>
    <row r="2011" spans="1:11" x14ac:dyDescent="0.25">
      <c r="A2011" t="s">
        <v>2436</v>
      </c>
      <c r="B2011">
        <v>90929</v>
      </c>
      <c r="C2011" t="s">
        <v>167</v>
      </c>
      <c r="D2011" s="167">
        <v>40534.480000000003</v>
      </c>
      <c r="E2011" t="s">
        <v>188</v>
      </c>
      <c r="F2011" t="s">
        <v>202</v>
      </c>
      <c r="G2011" t="s">
        <v>313</v>
      </c>
      <c r="H2011" s="168">
        <v>39300</v>
      </c>
      <c r="I2011" t="s">
        <v>103</v>
      </c>
      <c r="J2011" s="169">
        <v>10.145205479452056</v>
      </c>
      <c r="K2011">
        <v>3</v>
      </c>
    </row>
    <row r="2012" spans="1:11" x14ac:dyDescent="0.25">
      <c r="A2012" t="s">
        <v>2437</v>
      </c>
      <c r="B2012">
        <v>84814</v>
      </c>
      <c r="C2012" t="s">
        <v>167</v>
      </c>
      <c r="D2012" s="167">
        <v>100849.36</v>
      </c>
      <c r="E2012" t="s">
        <v>188</v>
      </c>
      <c r="F2012" t="s">
        <v>169</v>
      </c>
      <c r="G2012" t="s">
        <v>284</v>
      </c>
      <c r="H2012" s="168">
        <v>32495</v>
      </c>
      <c r="I2012" t="s">
        <v>103</v>
      </c>
      <c r="J2012" s="169">
        <v>28.789041095890411</v>
      </c>
      <c r="K2012">
        <v>6</v>
      </c>
    </row>
    <row r="2013" spans="1:11" x14ac:dyDescent="0.25">
      <c r="A2013" t="s">
        <v>2438</v>
      </c>
      <c r="B2013">
        <v>78195</v>
      </c>
      <c r="C2013" t="s">
        <v>167</v>
      </c>
      <c r="D2013" s="167">
        <v>107657</v>
      </c>
      <c r="E2013" t="s">
        <v>188</v>
      </c>
      <c r="F2013" t="s">
        <v>169</v>
      </c>
      <c r="G2013" t="s">
        <v>2439</v>
      </c>
      <c r="H2013" s="168">
        <v>39580</v>
      </c>
      <c r="I2013" t="s">
        <v>103</v>
      </c>
      <c r="J2013" s="169">
        <v>9.3780821917808215</v>
      </c>
      <c r="K2013">
        <v>2</v>
      </c>
    </row>
    <row r="2014" spans="1:11" x14ac:dyDescent="0.25">
      <c r="A2014" t="s">
        <v>2440</v>
      </c>
      <c r="B2014">
        <v>22310</v>
      </c>
      <c r="C2014" t="s">
        <v>172</v>
      </c>
      <c r="D2014" s="167">
        <v>126150.37</v>
      </c>
      <c r="E2014" t="s">
        <v>325</v>
      </c>
      <c r="F2014" t="s">
        <v>169</v>
      </c>
      <c r="G2014" t="s">
        <v>275</v>
      </c>
      <c r="H2014" s="168">
        <v>39314</v>
      </c>
      <c r="I2014" t="s">
        <v>104</v>
      </c>
      <c r="J2014" s="169">
        <v>10.106849315068493</v>
      </c>
      <c r="K2014">
        <v>3</v>
      </c>
    </row>
    <row r="2015" spans="1:11" x14ac:dyDescent="0.25">
      <c r="A2015" t="s">
        <v>2441</v>
      </c>
      <c r="B2015">
        <v>79731</v>
      </c>
      <c r="C2015" t="s">
        <v>167</v>
      </c>
      <c r="D2015" s="167">
        <v>61536.75</v>
      </c>
      <c r="E2015" t="s">
        <v>188</v>
      </c>
      <c r="F2015" t="s">
        <v>169</v>
      </c>
      <c r="G2015" t="s">
        <v>226</v>
      </c>
      <c r="H2015" s="168">
        <v>42128</v>
      </c>
      <c r="I2015" t="s">
        <v>103</v>
      </c>
      <c r="J2015" s="169">
        <v>2.3972602739726026</v>
      </c>
      <c r="K2015">
        <v>1</v>
      </c>
    </row>
    <row r="2016" spans="1:11" x14ac:dyDescent="0.25">
      <c r="A2016" t="s">
        <v>2442</v>
      </c>
      <c r="B2016">
        <v>87736</v>
      </c>
      <c r="C2016" t="s">
        <v>167</v>
      </c>
      <c r="D2016" s="167">
        <v>77029</v>
      </c>
      <c r="E2016" t="s">
        <v>168</v>
      </c>
      <c r="F2016" t="s">
        <v>169</v>
      </c>
      <c r="G2016" t="s">
        <v>265</v>
      </c>
      <c r="H2016" s="168">
        <v>37823</v>
      </c>
      <c r="I2016" t="s">
        <v>106</v>
      </c>
      <c r="J2016" s="169">
        <v>14.191780821917808</v>
      </c>
      <c r="K2016">
        <v>3</v>
      </c>
    </row>
    <row r="2017" spans="1:11" x14ac:dyDescent="0.25">
      <c r="A2017" t="s">
        <v>2443</v>
      </c>
      <c r="B2017">
        <v>11255</v>
      </c>
      <c r="C2017" t="s">
        <v>167</v>
      </c>
      <c r="D2017" s="167">
        <v>54644.19</v>
      </c>
      <c r="E2017" t="s">
        <v>188</v>
      </c>
      <c r="F2017" t="s">
        <v>169</v>
      </c>
      <c r="G2017" t="s">
        <v>282</v>
      </c>
      <c r="H2017" s="168">
        <v>41414</v>
      </c>
      <c r="I2017" t="s">
        <v>107</v>
      </c>
      <c r="J2017" s="169">
        <v>4.353424657534247</v>
      </c>
      <c r="K2017">
        <v>1</v>
      </c>
    </row>
    <row r="2018" spans="1:11" x14ac:dyDescent="0.25">
      <c r="A2018" t="s">
        <v>2444</v>
      </c>
      <c r="B2018">
        <v>43166</v>
      </c>
      <c r="C2018" t="s">
        <v>172</v>
      </c>
      <c r="D2018" s="167">
        <v>97912</v>
      </c>
      <c r="E2018" t="s">
        <v>268</v>
      </c>
      <c r="F2018" t="s">
        <v>169</v>
      </c>
      <c r="G2018" t="s">
        <v>297</v>
      </c>
      <c r="H2018" s="168">
        <v>38684</v>
      </c>
      <c r="I2018" t="s">
        <v>105</v>
      </c>
      <c r="J2018" s="169">
        <v>11.832876712328767</v>
      </c>
      <c r="K2018">
        <v>3</v>
      </c>
    </row>
    <row r="2019" spans="1:11" x14ac:dyDescent="0.25">
      <c r="A2019" t="s">
        <v>2445</v>
      </c>
      <c r="B2019">
        <v>29591</v>
      </c>
      <c r="C2019" t="s">
        <v>172</v>
      </c>
      <c r="D2019" s="167">
        <v>135945.95000000001</v>
      </c>
      <c r="E2019" t="s">
        <v>185</v>
      </c>
      <c r="F2019" t="s">
        <v>169</v>
      </c>
      <c r="G2019" t="s">
        <v>774</v>
      </c>
      <c r="H2019" s="168">
        <v>30046</v>
      </c>
      <c r="I2019" t="s">
        <v>106</v>
      </c>
      <c r="J2019" s="169">
        <v>35.4986301369863</v>
      </c>
      <c r="K2019">
        <v>8</v>
      </c>
    </row>
    <row r="2020" spans="1:11" x14ac:dyDescent="0.25">
      <c r="A2020" t="s">
        <v>2446</v>
      </c>
      <c r="B2020">
        <v>78409</v>
      </c>
      <c r="C2020" t="s">
        <v>167</v>
      </c>
      <c r="D2020" s="167">
        <v>79617.070000000007</v>
      </c>
      <c r="E2020" t="s">
        <v>191</v>
      </c>
      <c r="F2020" t="s">
        <v>169</v>
      </c>
      <c r="G2020" t="s">
        <v>610</v>
      </c>
      <c r="H2020" s="168">
        <v>39622</v>
      </c>
      <c r="I2020" t="s">
        <v>107</v>
      </c>
      <c r="J2020" s="169">
        <v>9.2630136986301377</v>
      </c>
      <c r="K2020">
        <v>2</v>
      </c>
    </row>
    <row r="2021" spans="1:11" x14ac:dyDescent="0.25">
      <c r="A2021" t="s">
        <v>2447</v>
      </c>
      <c r="B2021">
        <v>50860</v>
      </c>
      <c r="C2021" t="s">
        <v>172</v>
      </c>
      <c r="D2021" s="167">
        <v>58856.27</v>
      </c>
      <c r="E2021" t="s">
        <v>233</v>
      </c>
      <c r="F2021" t="s">
        <v>169</v>
      </c>
      <c r="G2021" t="s">
        <v>426</v>
      </c>
      <c r="H2021" s="168">
        <v>37900</v>
      </c>
      <c r="I2021" t="s">
        <v>106</v>
      </c>
      <c r="J2021" s="169">
        <v>13.980821917808219</v>
      </c>
      <c r="K2021">
        <v>3</v>
      </c>
    </row>
    <row r="2022" spans="1:11" x14ac:dyDescent="0.25">
      <c r="A2022" t="s">
        <v>2448</v>
      </c>
      <c r="B2022">
        <v>49496</v>
      </c>
      <c r="C2022" t="s">
        <v>172</v>
      </c>
      <c r="D2022" s="167">
        <v>36363.339999999997</v>
      </c>
      <c r="E2022" t="s">
        <v>233</v>
      </c>
      <c r="F2022" t="s">
        <v>169</v>
      </c>
      <c r="G2022" t="s">
        <v>242</v>
      </c>
      <c r="H2022" s="168">
        <v>41582</v>
      </c>
      <c r="I2022" t="s">
        <v>103</v>
      </c>
      <c r="J2022" s="169">
        <v>3.893150684931507</v>
      </c>
      <c r="K2022">
        <v>1</v>
      </c>
    </row>
    <row r="2023" spans="1:11" x14ac:dyDescent="0.25">
      <c r="A2023" t="s">
        <v>2449</v>
      </c>
      <c r="B2023">
        <v>41366</v>
      </c>
      <c r="C2023" t="s">
        <v>172</v>
      </c>
      <c r="D2023" s="167">
        <v>104717.28</v>
      </c>
      <c r="E2023" t="s">
        <v>253</v>
      </c>
      <c r="F2023" t="s">
        <v>169</v>
      </c>
      <c r="G2023" t="s">
        <v>397</v>
      </c>
      <c r="H2023" s="168">
        <v>34498</v>
      </c>
      <c r="I2023" t="s">
        <v>103</v>
      </c>
      <c r="J2023" s="169">
        <v>23.301369863013697</v>
      </c>
      <c r="K2023">
        <v>5</v>
      </c>
    </row>
    <row r="2024" spans="1:11" x14ac:dyDescent="0.25">
      <c r="A2024" t="s">
        <v>2450</v>
      </c>
      <c r="B2024">
        <v>2420</v>
      </c>
      <c r="C2024" t="s">
        <v>167</v>
      </c>
      <c r="D2024" s="167">
        <v>83497.98</v>
      </c>
      <c r="E2024" t="s">
        <v>188</v>
      </c>
      <c r="F2024" t="s">
        <v>169</v>
      </c>
      <c r="G2024" t="s">
        <v>282</v>
      </c>
      <c r="H2024" s="168">
        <v>32875</v>
      </c>
      <c r="I2024" t="s">
        <v>103</v>
      </c>
      <c r="J2024" s="169">
        <v>27.747945205479454</v>
      </c>
      <c r="K2024">
        <v>6</v>
      </c>
    </row>
    <row r="2025" spans="1:11" x14ac:dyDescent="0.25">
      <c r="A2025" t="s">
        <v>2451</v>
      </c>
      <c r="B2025">
        <v>81242</v>
      </c>
      <c r="C2025" t="s">
        <v>172</v>
      </c>
      <c r="D2025" s="167">
        <v>154887.98000000001</v>
      </c>
      <c r="E2025" t="s">
        <v>185</v>
      </c>
      <c r="F2025" t="s">
        <v>169</v>
      </c>
      <c r="G2025" t="s">
        <v>231</v>
      </c>
      <c r="H2025" s="168">
        <v>39034</v>
      </c>
      <c r="I2025" t="s">
        <v>103</v>
      </c>
      <c r="J2025" s="169">
        <v>10.873972602739727</v>
      </c>
      <c r="K2025">
        <v>3</v>
      </c>
    </row>
    <row r="2026" spans="1:11" x14ac:dyDescent="0.25">
      <c r="A2026" t="s">
        <v>2452</v>
      </c>
      <c r="B2026">
        <v>23637</v>
      </c>
      <c r="C2026" t="s">
        <v>172</v>
      </c>
      <c r="D2026" s="167">
        <v>72616.179999999993</v>
      </c>
      <c r="E2026" t="s">
        <v>191</v>
      </c>
      <c r="F2026" t="s">
        <v>169</v>
      </c>
      <c r="G2026" t="s">
        <v>610</v>
      </c>
      <c r="H2026" s="168">
        <v>39133</v>
      </c>
      <c r="I2026" t="s">
        <v>108</v>
      </c>
      <c r="J2026" s="169">
        <v>10.602739726027398</v>
      </c>
      <c r="K2026">
        <v>3</v>
      </c>
    </row>
    <row r="2027" spans="1:11" x14ac:dyDescent="0.25">
      <c r="A2027" t="s">
        <v>2453</v>
      </c>
      <c r="B2027">
        <v>10766</v>
      </c>
      <c r="C2027" t="s">
        <v>172</v>
      </c>
      <c r="D2027" s="167">
        <v>70601.259999999995</v>
      </c>
      <c r="E2027" t="s">
        <v>196</v>
      </c>
      <c r="F2027" t="s">
        <v>169</v>
      </c>
      <c r="G2027" t="s">
        <v>228</v>
      </c>
      <c r="H2027" s="168">
        <v>38082</v>
      </c>
      <c r="I2027" t="s">
        <v>105</v>
      </c>
      <c r="J2027" s="169">
        <v>13.482191780821918</v>
      </c>
      <c r="K2027">
        <v>3</v>
      </c>
    </row>
    <row r="2028" spans="1:11" x14ac:dyDescent="0.25">
      <c r="A2028" t="s">
        <v>2454</v>
      </c>
      <c r="B2028">
        <v>49923</v>
      </c>
      <c r="C2028" t="s">
        <v>172</v>
      </c>
      <c r="D2028" s="167">
        <v>92756.7</v>
      </c>
      <c r="E2028" t="s">
        <v>175</v>
      </c>
      <c r="F2028" t="s">
        <v>169</v>
      </c>
      <c r="G2028" t="s">
        <v>183</v>
      </c>
      <c r="H2028" s="168">
        <v>34498</v>
      </c>
      <c r="I2028" t="s">
        <v>107</v>
      </c>
      <c r="J2028" s="169">
        <v>23.301369863013697</v>
      </c>
      <c r="K2028">
        <v>5</v>
      </c>
    </row>
    <row r="2029" spans="1:11" x14ac:dyDescent="0.25">
      <c r="A2029" t="s">
        <v>2455</v>
      </c>
      <c r="B2029">
        <v>19748</v>
      </c>
      <c r="C2029" t="s">
        <v>172</v>
      </c>
      <c r="D2029" s="167">
        <v>79097</v>
      </c>
      <c r="E2029" t="s">
        <v>191</v>
      </c>
      <c r="F2029" t="s">
        <v>169</v>
      </c>
      <c r="G2029" t="s">
        <v>192</v>
      </c>
      <c r="H2029" s="168">
        <v>38488</v>
      </c>
      <c r="I2029" t="s">
        <v>108</v>
      </c>
      <c r="J2029" s="169">
        <v>12.36986301369863</v>
      </c>
      <c r="K2029">
        <v>3</v>
      </c>
    </row>
    <row r="2030" spans="1:11" x14ac:dyDescent="0.25">
      <c r="A2030" t="s">
        <v>2456</v>
      </c>
      <c r="B2030">
        <v>14008</v>
      </c>
      <c r="C2030" t="s">
        <v>172</v>
      </c>
      <c r="D2030" s="167">
        <v>62930.59</v>
      </c>
      <c r="E2030" t="s">
        <v>268</v>
      </c>
      <c r="F2030" t="s">
        <v>169</v>
      </c>
      <c r="G2030" t="s">
        <v>418</v>
      </c>
      <c r="H2030" s="168">
        <v>42255</v>
      </c>
      <c r="I2030" t="s">
        <v>104</v>
      </c>
      <c r="J2030" s="169">
        <v>2.0493150684931507</v>
      </c>
      <c r="K2030">
        <v>1</v>
      </c>
    </row>
    <row r="2031" spans="1:11" x14ac:dyDescent="0.25">
      <c r="A2031" t="s">
        <v>2457</v>
      </c>
      <c r="B2031">
        <v>43597</v>
      </c>
      <c r="C2031" t="s">
        <v>172</v>
      </c>
      <c r="D2031" s="167">
        <v>54817.45</v>
      </c>
      <c r="E2031" t="s">
        <v>199</v>
      </c>
      <c r="F2031" t="s">
        <v>169</v>
      </c>
      <c r="G2031" t="s">
        <v>200</v>
      </c>
      <c r="H2031" s="168">
        <v>39509</v>
      </c>
      <c r="I2031" t="s">
        <v>108</v>
      </c>
      <c r="J2031" s="169">
        <v>9.5726027397260278</v>
      </c>
      <c r="K2031">
        <v>2</v>
      </c>
    </row>
    <row r="2032" spans="1:11" x14ac:dyDescent="0.25">
      <c r="A2032" t="s">
        <v>2458</v>
      </c>
      <c r="B2032">
        <v>47233</v>
      </c>
      <c r="C2032" t="s">
        <v>167</v>
      </c>
      <c r="D2032" s="167">
        <v>53788</v>
      </c>
      <c r="E2032" t="s">
        <v>175</v>
      </c>
      <c r="F2032" t="s">
        <v>169</v>
      </c>
      <c r="G2032" t="s">
        <v>183</v>
      </c>
      <c r="H2032" s="168">
        <v>41918</v>
      </c>
      <c r="I2032" t="s">
        <v>105</v>
      </c>
      <c r="J2032" s="169">
        <v>2.9726027397260273</v>
      </c>
      <c r="K2032">
        <v>1</v>
      </c>
    </row>
    <row r="2033" spans="1:11" x14ac:dyDescent="0.25">
      <c r="A2033" t="s">
        <v>2459</v>
      </c>
      <c r="B2033">
        <v>26747</v>
      </c>
      <c r="C2033" t="s">
        <v>167</v>
      </c>
      <c r="D2033" s="167">
        <v>96197.88</v>
      </c>
      <c r="E2033" t="s">
        <v>168</v>
      </c>
      <c r="F2033" t="s">
        <v>169</v>
      </c>
      <c r="G2033" t="s">
        <v>428</v>
      </c>
      <c r="H2033" s="168">
        <v>34455</v>
      </c>
      <c r="I2033" t="s">
        <v>103</v>
      </c>
      <c r="J2033" s="169">
        <v>23.419178082191781</v>
      </c>
      <c r="K2033">
        <v>5</v>
      </c>
    </row>
    <row r="2034" spans="1:11" x14ac:dyDescent="0.25">
      <c r="A2034" t="s">
        <v>2460</v>
      </c>
      <c r="B2034">
        <v>86411</v>
      </c>
      <c r="C2034" t="s">
        <v>172</v>
      </c>
      <c r="D2034" s="167">
        <v>66065.23</v>
      </c>
      <c r="E2034" t="s">
        <v>199</v>
      </c>
      <c r="F2034" t="s">
        <v>169</v>
      </c>
      <c r="G2034" t="s">
        <v>200</v>
      </c>
      <c r="H2034" s="168">
        <v>35030</v>
      </c>
      <c r="I2034" t="s">
        <v>103</v>
      </c>
      <c r="J2034" s="169">
        <v>21.843835616438355</v>
      </c>
      <c r="K2034">
        <v>5</v>
      </c>
    </row>
    <row r="2035" spans="1:11" x14ac:dyDescent="0.25">
      <c r="A2035" t="s">
        <v>2461</v>
      </c>
      <c r="B2035">
        <v>74778</v>
      </c>
      <c r="C2035" t="s">
        <v>167</v>
      </c>
      <c r="D2035" s="167">
        <v>67206</v>
      </c>
      <c r="E2035" t="s">
        <v>168</v>
      </c>
      <c r="F2035" t="s">
        <v>169</v>
      </c>
      <c r="G2035" t="s">
        <v>1054</v>
      </c>
      <c r="H2035" s="168">
        <v>38405</v>
      </c>
      <c r="I2035" t="s">
        <v>104</v>
      </c>
      <c r="J2035" s="169">
        <v>12.597260273972603</v>
      </c>
      <c r="K2035">
        <v>3</v>
      </c>
    </row>
    <row r="2036" spans="1:11" x14ac:dyDescent="0.25">
      <c r="A2036" t="s">
        <v>2462</v>
      </c>
      <c r="B2036">
        <v>33038</v>
      </c>
      <c r="C2036" t="s">
        <v>172</v>
      </c>
      <c r="D2036" s="167">
        <v>45775.85</v>
      </c>
      <c r="E2036" t="s">
        <v>196</v>
      </c>
      <c r="F2036" t="s">
        <v>169</v>
      </c>
      <c r="G2036" t="s">
        <v>503</v>
      </c>
      <c r="H2036" s="168">
        <v>37873</v>
      </c>
      <c r="I2036" t="s">
        <v>107</v>
      </c>
      <c r="J2036" s="169">
        <v>14.054794520547945</v>
      </c>
      <c r="K2036">
        <v>3</v>
      </c>
    </row>
    <row r="2037" spans="1:11" x14ac:dyDescent="0.25">
      <c r="A2037" t="s">
        <v>2463</v>
      </c>
      <c r="B2037">
        <v>47749</v>
      </c>
      <c r="C2037" t="s">
        <v>172</v>
      </c>
      <c r="D2037" s="167">
        <v>43525.120000000003</v>
      </c>
      <c r="E2037" t="s">
        <v>199</v>
      </c>
      <c r="F2037" t="s">
        <v>169</v>
      </c>
      <c r="G2037" t="s">
        <v>220</v>
      </c>
      <c r="H2037" s="168">
        <v>41015</v>
      </c>
      <c r="I2037" t="s">
        <v>106</v>
      </c>
      <c r="J2037" s="169">
        <v>5.4465753424657537</v>
      </c>
      <c r="K2037">
        <v>2</v>
      </c>
    </row>
    <row r="2038" spans="1:11" x14ac:dyDescent="0.25">
      <c r="A2038" t="s">
        <v>2464</v>
      </c>
      <c r="B2038">
        <v>98460</v>
      </c>
      <c r="C2038" t="s">
        <v>172</v>
      </c>
      <c r="D2038" s="167">
        <v>70000</v>
      </c>
      <c r="E2038" t="s">
        <v>199</v>
      </c>
      <c r="F2038" t="s">
        <v>169</v>
      </c>
      <c r="G2038" t="s">
        <v>181</v>
      </c>
      <c r="H2038" s="168">
        <v>42702</v>
      </c>
      <c r="I2038" t="s">
        <v>105</v>
      </c>
      <c r="J2038" s="169">
        <v>0.8246575342465754</v>
      </c>
      <c r="K2038">
        <v>1</v>
      </c>
    </row>
    <row r="2039" spans="1:11" x14ac:dyDescent="0.25">
      <c r="A2039" t="s">
        <v>2465</v>
      </c>
      <c r="B2039">
        <v>59271</v>
      </c>
      <c r="C2039" t="s">
        <v>167</v>
      </c>
      <c r="D2039" s="167">
        <v>71830.44</v>
      </c>
      <c r="E2039" t="s">
        <v>239</v>
      </c>
      <c r="F2039" t="s">
        <v>169</v>
      </c>
      <c r="G2039" t="s">
        <v>2466</v>
      </c>
      <c r="H2039" s="168">
        <v>34666</v>
      </c>
      <c r="I2039" t="s">
        <v>107</v>
      </c>
      <c r="J2039" s="169">
        <v>22.841095890410958</v>
      </c>
      <c r="K2039">
        <v>5</v>
      </c>
    </row>
    <row r="2040" spans="1:11" x14ac:dyDescent="0.25">
      <c r="A2040" t="s">
        <v>2467</v>
      </c>
      <c r="B2040">
        <v>62213</v>
      </c>
      <c r="C2040" t="s">
        <v>167</v>
      </c>
      <c r="D2040" s="167">
        <v>64872.74</v>
      </c>
      <c r="E2040" t="s">
        <v>175</v>
      </c>
      <c r="F2040" t="s">
        <v>169</v>
      </c>
      <c r="G2040" t="s">
        <v>311</v>
      </c>
      <c r="H2040" s="168">
        <v>41246</v>
      </c>
      <c r="I2040" t="s">
        <v>108</v>
      </c>
      <c r="J2040" s="169">
        <v>4.8136986301369866</v>
      </c>
      <c r="K2040">
        <v>1</v>
      </c>
    </row>
    <row r="2041" spans="1:11" x14ac:dyDescent="0.25">
      <c r="A2041" t="s">
        <v>2468</v>
      </c>
      <c r="B2041">
        <v>77980</v>
      </c>
      <c r="C2041" t="s">
        <v>172</v>
      </c>
      <c r="D2041" s="167">
        <v>45261</v>
      </c>
      <c r="E2041" t="s">
        <v>191</v>
      </c>
      <c r="F2041" t="s">
        <v>169</v>
      </c>
      <c r="G2041" t="s">
        <v>1065</v>
      </c>
      <c r="H2041" s="168">
        <v>42716</v>
      </c>
      <c r="I2041" t="s">
        <v>108</v>
      </c>
      <c r="J2041" s="169">
        <v>0.78630136986301369</v>
      </c>
      <c r="K2041">
        <v>1</v>
      </c>
    </row>
    <row r="2042" spans="1:11" x14ac:dyDescent="0.25">
      <c r="A2042" t="s">
        <v>2469</v>
      </c>
      <c r="B2042">
        <v>49388</v>
      </c>
      <c r="C2042" t="s">
        <v>172</v>
      </c>
      <c r="D2042" s="167">
        <v>52008.75</v>
      </c>
      <c r="E2042" t="s">
        <v>216</v>
      </c>
      <c r="F2042" t="s">
        <v>169</v>
      </c>
      <c r="G2042" t="s">
        <v>237</v>
      </c>
      <c r="H2042" s="168">
        <v>42212</v>
      </c>
      <c r="I2042" t="s">
        <v>105</v>
      </c>
      <c r="J2042" s="169">
        <v>2.1671232876712327</v>
      </c>
      <c r="K2042">
        <v>1</v>
      </c>
    </row>
    <row r="2043" spans="1:11" x14ac:dyDescent="0.25">
      <c r="A2043" t="s">
        <v>2470</v>
      </c>
      <c r="B2043">
        <v>39423</v>
      </c>
      <c r="C2043" t="s">
        <v>172</v>
      </c>
      <c r="D2043" s="167">
        <v>135389.23000000001</v>
      </c>
      <c r="E2043" t="s">
        <v>230</v>
      </c>
      <c r="F2043" t="s">
        <v>169</v>
      </c>
      <c r="G2043" t="s">
        <v>275</v>
      </c>
      <c r="H2043" s="168">
        <v>38292</v>
      </c>
      <c r="I2043" t="s">
        <v>106</v>
      </c>
      <c r="J2043" s="169">
        <v>12.906849315068493</v>
      </c>
      <c r="K2043">
        <v>3</v>
      </c>
    </row>
    <row r="2044" spans="1:11" x14ac:dyDescent="0.25">
      <c r="A2044" t="s">
        <v>2471</v>
      </c>
      <c r="B2044">
        <v>14199</v>
      </c>
      <c r="C2044" t="s">
        <v>167</v>
      </c>
      <c r="D2044" s="167">
        <v>39257</v>
      </c>
      <c r="E2044" t="s">
        <v>175</v>
      </c>
      <c r="F2044" t="s">
        <v>169</v>
      </c>
      <c r="G2044" t="s">
        <v>209</v>
      </c>
      <c r="H2044" s="168">
        <v>42731</v>
      </c>
      <c r="I2044" t="s">
        <v>103</v>
      </c>
      <c r="J2044" s="169">
        <v>0.74520547945205484</v>
      </c>
      <c r="K2044">
        <v>1</v>
      </c>
    </row>
    <row r="2045" spans="1:11" x14ac:dyDescent="0.25">
      <c r="A2045" t="s">
        <v>2472</v>
      </c>
      <c r="B2045">
        <v>84117</v>
      </c>
      <c r="C2045" t="s">
        <v>167</v>
      </c>
      <c r="D2045" s="167">
        <v>40534.480000000003</v>
      </c>
      <c r="E2045" t="s">
        <v>188</v>
      </c>
      <c r="F2045" t="s">
        <v>202</v>
      </c>
      <c r="G2045" t="s">
        <v>313</v>
      </c>
      <c r="H2045" s="168">
        <v>39300</v>
      </c>
      <c r="I2045" t="s">
        <v>108</v>
      </c>
      <c r="J2045" s="169">
        <v>10.145205479452056</v>
      </c>
      <c r="K2045">
        <v>3</v>
      </c>
    </row>
    <row r="2046" spans="1:11" x14ac:dyDescent="0.25">
      <c r="A2046" t="s">
        <v>2473</v>
      </c>
      <c r="B2046">
        <v>93336</v>
      </c>
      <c r="C2046" t="s">
        <v>167</v>
      </c>
      <c r="D2046" s="167">
        <v>49829.48</v>
      </c>
      <c r="E2046" t="s">
        <v>188</v>
      </c>
      <c r="F2046" t="s">
        <v>202</v>
      </c>
      <c r="G2046" t="s">
        <v>313</v>
      </c>
      <c r="H2046" s="168">
        <v>37025</v>
      </c>
      <c r="I2046" t="s">
        <v>107</v>
      </c>
      <c r="J2046" s="169">
        <v>16.378082191780823</v>
      </c>
      <c r="K2046">
        <v>4</v>
      </c>
    </row>
    <row r="2047" spans="1:11" x14ac:dyDescent="0.25">
      <c r="A2047" t="s">
        <v>2474</v>
      </c>
      <c r="B2047">
        <v>31145</v>
      </c>
      <c r="C2047" t="s">
        <v>167</v>
      </c>
      <c r="D2047" s="167">
        <v>95238.84</v>
      </c>
      <c r="E2047" t="s">
        <v>191</v>
      </c>
      <c r="F2047" t="s">
        <v>169</v>
      </c>
      <c r="G2047" t="s">
        <v>192</v>
      </c>
      <c r="H2047" s="168">
        <v>32475</v>
      </c>
      <c r="I2047" t="s">
        <v>103</v>
      </c>
      <c r="J2047" s="169">
        <v>28.843835616438355</v>
      </c>
      <c r="K2047">
        <v>6</v>
      </c>
    </row>
    <row r="2048" spans="1:11" x14ac:dyDescent="0.25">
      <c r="A2048" t="s">
        <v>2475</v>
      </c>
      <c r="B2048">
        <v>33337</v>
      </c>
      <c r="D2048" s="167">
        <v>42000</v>
      </c>
      <c r="E2048" t="s">
        <v>196</v>
      </c>
      <c r="F2048" t="s">
        <v>169</v>
      </c>
      <c r="G2048" t="s">
        <v>2476</v>
      </c>
      <c r="H2048" s="168">
        <v>42731</v>
      </c>
      <c r="I2048" t="s">
        <v>103</v>
      </c>
      <c r="J2048" s="169">
        <v>0.74520547945205484</v>
      </c>
      <c r="K2048">
        <v>1</v>
      </c>
    </row>
    <row r="2049" spans="1:11" x14ac:dyDescent="0.25">
      <c r="A2049" t="s">
        <v>2477</v>
      </c>
      <c r="B2049">
        <v>63181</v>
      </c>
      <c r="C2049" t="s">
        <v>172</v>
      </c>
      <c r="D2049" s="167">
        <v>27799.200000000001</v>
      </c>
      <c r="E2049" t="s">
        <v>233</v>
      </c>
      <c r="F2049" t="s">
        <v>202</v>
      </c>
      <c r="G2049" t="s">
        <v>234</v>
      </c>
      <c r="H2049" s="168">
        <v>42478</v>
      </c>
      <c r="I2049" t="s">
        <v>106</v>
      </c>
      <c r="J2049" s="169">
        <v>1.4383561643835616</v>
      </c>
      <c r="K2049">
        <v>1</v>
      </c>
    </row>
    <row r="2050" spans="1:11" x14ac:dyDescent="0.25">
      <c r="A2050" t="s">
        <v>2478</v>
      </c>
      <c r="B2050">
        <v>95319</v>
      </c>
      <c r="C2050" t="s">
        <v>167</v>
      </c>
      <c r="D2050" s="167">
        <v>105743.92</v>
      </c>
      <c r="E2050" t="s">
        <v>253</v>
      </c>
      <c r="F2050" t="s">
        <v>169</v>
      </c>
      <c r="G2050" t="s">
        <v>1406</v>
      </c>
      <c r="H2050" s="168">
        <v>35051</v>
      </c>
      <c r="I2050" t="s">
        <v>103</v>
      </c>
      <c r="J2050" s="169">
        <v>21.786301369863015</v>
      </c>
      <c r="K2050">
        <v>5</v>
      </c>
    </row>
    <row r="2051" spans="1:11" x14ac:dyDescent="0.25">
      <c r="A2051" t="s">
        <v>2479</v>
      </c>
      <c r="B2051">
        <v>92167</v>
      </c>
      <c r="C2051" t="s">
        <v>172</v>
      </c>
      <c r="D2051" s="167">
        <v>55123.38</v>
      </c>
      <c r="E2051" t="s">
        <v>199</v>
      </c>
      <c r="F2051" t="s">
        <v>169</v>
      </c>
      <c r="G2051" t="s">
        <v>200</v>
      </c>
      <c r="H2051" s="168">
        <v>38250</v>
      </c>
      <c r="I2051" t="s">
        <v>106</v>
      </c>
      <c r="J2051" s="169">
        <v>13.021917808219179</v>
      </c>
      <c r="K2051">
        <v>3</v>
      </c>
    </row>
    <row r="2052" spans="1:11" x14ac:dyDescent="0.25">
      <c r="A2052" t="s">
        <v>2480</v>
      </c>
      <c r="B2052">
        <v>56015</v>
      </c>
      <c r="C2052" t="s">
        <v>172</v>
      </c>
      <c r="D2052" s="167">
        <v>129868.06</v>
      </c>
      <c r="E2052" t="s">
        <v>185</v>
      </c>
      <c r="F2052" t="s">
        <v>169</v>
      </c>
      <c r="G2052" t="s">
        <v>382</v>
      </c>
      <c r="H2052" s="168">
        <v>32475</v>
      </c>
      <c r="I2052" t="s">
        <v>104</v>
      </c>
      <c r="J2052" s="169">
        <v>28.843835616438355</v>
      </c>
      <c r="K2052">
        <v>6</v>
      </c>
    </row>
    <row r="2053" spans="1:11" x14ac:dyDescent="0.25">
      <c r="A2053" t="s">
        <v>2481</v>
      </c>
      <c r="B2053">
        <v>32402</v>
      </c>
      <c r="C2053" t="s">
        <v>167</v>
      </c>
      <c r="D2053" s="167">
        <v>65105</v>
      </c>
      <c r="E2053" t="s">
        <v>168</v>
      </c>
      <c r="F2053" t="s">
        <v>169</v>
      </c>
      <c r="G2053" t="s">
        <v>265</v>
      </c>
      <c r="H2053" s="168">
        <v>36275</v>
      </c>
      <c r="I2053" t="s">
        <v>105</v>
      </c>
      <c r="J2053" s="169">
        <v>18.432876712328767</v>
      </c>
      <c r="K2053">
        <v>4</v>
      </c>
    </row>
    <row r="2054" spans="1:11" x14ac:dyDescent="0.25">
      <c r="A2054" t="s">
        <v>2482</v>
      </c>
      <c r="B2054">
        <v>35578</v>
      </c>
      <c r="C2054" t="s">
        <v>172</v>
      </c>
      <c r="D2054" s="167">
        <v>69119.23</v>
      </c>
      <c r="E2054" t="s">
        <v>199</v>
      </c>
      <c r="F2054" t="s">
        <v>169</v>
      </c>
      <c r="G2054" t="s">
        <v>698</v>
      </c>
      <c r="H2054" s="168">
        <v>36632</v>
      </c>
      <c r="I2054" t="s">
        <v>107</v>
      </c>
      <c r="J2054" s="169">
        <v>17.454794520547946</v>
      </c>
      <c r="K2054">
        <v>4</v>
      </c>
    </row>
    <row r="2055" spans="1:11" x14ac:dyDescent="0.25">
      <c r="A2055" t="s">
        <v>2483</v>
      </c>
      <c r="B2055">
        <v>34218</v>
      </c>
      <c r="C2055" t="s">
        <v>172</v>
      </c>
      <c r="D2055" s="167">
        <v>56940.46</v>
      </c>
      <c r="E2055" t="s">
        <v>199</v>
      </c>
      <c r="F2055" t="s">
        <v>169</v>
      </c>
      <c r="G2055" t="s">
        <v>539</v>
      </c>
      <c r="H2055" s="168">
        <v>39580</v>
      </c>
      <c r="I2055" t="s">
        <v>104</v>
      </c>
      <c r="J2055" s="169">
        <v>9.3780821917808215</v>
      </c>
      <c r="K2055">
        <v>2</v>
      </c>
    </row>
    <row r="2056" spans="1:11" x14ac:dyDescent="0.25">
      <c r="A2056" t="s">
        <v>2484</v>
      </c>
      <c r="B2056">
        <v>70134</v>
      </c>
      <c r="C2056" t="s">
        <v>172</v>
      </c>
      <c r="D2056" s="167">
        <v>107128.71</v>
      </c>
      <c r="E2056" t="s">
        <v>175</v>
      </c>
      <c r="F2056" t="s">
        <v>169</v>
      </c>
      <c r="G2056" t="s">
        <v>586</v>
      </c>
      <c r="H2056" s="168">
        <v>32727</v>
      </c>
      <c r="I2056" t="s">
        <v>107</v>
      </c>
      <c r="J2056" s="169">
        <v>28.153424657534245</v>
      </c>
      <c r="K2056">
        <v>6</v>
      </c>
    </row>
    <row r="2057" spans="1:11" x14ac:dyDescent="0.25">
      <c r="A2057" t="s">
        <v>2485</v>
      </c>
      <c r="B2057">
        <v>44412</v>
      </c>
      <c r="C2057" t="s">
        <v>172</v>
      </c>
      <c r="D2057" s="167">
        <v>86537.84</v>
      </c>
      <c r="E2057" t="s">
        <v>191</v>
      </c>
      <c r="F2057" t="s">
        <v>169</v>
      </c>
      <c r="G2057" t="s">
        <v>192</v>
      </c>
      <c r="H2057" s="168">
        <v>32307</v>
      </c>
      <c r="I2057" t="s">
        <v>104</v>
      </c>
      <c r="J2057" s="169">
        <v>29.304109589041097</v>
      </c>
      <c r="K2057">
        <v>6</v>
      </c>
    </row>
    <row r="2058" spans="1:11" x14ac:dyDescent="0.25">
      <c r="A2058" t="s">
        <v>2486</v>
      </c>
      <c r="B2058">
        <v>8451</v>
      </c>
      <c r="C2058" t="s">
        <v>167</v>
      </c>
      <c r="D2058" s="167">
        <v>73921.11</v>
      </c>
      <c r="E2058" t="s">
        <v>168</v>
      </c>
      <c r="F2058" t="s">
        <v>169</v>
      </c>
      <c r="G2058" t="s">
        <v>1533</v>
      </c>
      <c r="H2058" s="168">
        <v>37655</v>
      </c>
      <c r="I2058" t="s">
        <v>103</v>
      </c>
      <c r="J2058" s="169">
        <v>14.652054794520549</v>
      </c>
      <c r="K2058">
        <v>3</v>
      </c>
    </row>
    <row r="2059" spans="1:11" x14ac:dyDescent="0.25">
      <c r="A2059" t="s">
        <v>2487</v>
      </c>
      <c r="B2059">
        <v>68745</v>
      </c>
      <c r="C2059" t="s">
        <v>172</v>
      </c>
      <c r="D2059" s="167">
        <v>45261</v>
      </c>
      <c r="E2059" t="s">
        <v>191</v>
      </c>
      <c r="F2059" t="s">
        <v>169</v>
      </c>
      <c r="G2059" t="s">
        <v>1065</v>
      </c>
      <c r="H2059" s="168">
        <v>42506</v>
      </c>
      <c r="I2059" t="s">
        <v>106</v>
      </c>
      <c r="J2059" s="169">
        <v>1.3616438356164384</v>
      </c>
      <c r="K2059">
        <v>1</v>
      </c>
    </row>
    <row r="2060" spans="1:11" x14ac:dyDescent="0.25">
      <c r="A2060" t="s">
        <v>2488</v>
      </c>
      <c r="B2060">
        <v>30525</v>
      </c>
      <c r="C2060" t="s">
        <v>167</v>
      </c>
      <c r="D2060" s="167">
        <v>43455.26</v>
      </c>
      <c r="E2060" t="s">
        <v>188</v>
      </c>
      <c r="F2060" t="s">
        <v>202</v>
      </c>
      <c r="G2060" t="s">
        <v>284</v>
      </c>
      <c r="H2060" s="168">
        <v>39790</v>
      </c>
      <c r="I2060" t="s">
        <v>103</v>
      </c>
      <c r="J2060" s="169">
        <v>8.8027397260273972</v>
      </c>
      <c r="K2060">
        <v>2</v>
      </c>
    </row>
    <row r="2061" spans="1:11" x14ac:dyDescent="0.25">
      <c r="A2061" t="s">
        <v>2489</v>
      </c>
      <c r="B2061">
        <v>56007</v>
      </c>
      <c r="C2061" t="s">
        <v>167</v>
      </c>
      <c r="D2061" s="167">
        <v>36517.33</v>
      </c>
      <c r="E2061" t="s">
        <v>253</v>
      </c>
      <c r="F2061" t="s">
        <v>202</v>
      </c>
      <c r="G2061" t="s">
        <v>539</v>
      </c>
      <c r="H2061" s="168">
        <v>41232</v>
      </c>
      <c r="I2061" t="s">
        <v>104</v>
      </c>
      <c r="J2061" s="169">
        <v>4.8520547945205479</v>
      </c>
      <c r="K2061">
        <v>1</v>
      </c>
    </row>
    <row r="2062" spans="1:11" x14ac:dyDescent="0.25">
      <c r="A2062" t="s">
        <v>2490</v>
      </c>
      <c r="B2062">
        <v>57658</v>
      </c>
      <c r="C2062" t="s">
        <v>167</v>
      </c>
      <c r="D2062" s="167">
        <v>21030.74</v>
      </c>
      <c r="E2062" t="s">
        <v>196</v>
      </c>
      <c r="F2062" t="s">
        <v>202</v>
      </c>
      <c r="G2062" t="s">
        <v>222</v>
      </c>
      <c r="H2062" s="168">
        <v>38334</v>
      </c>
      <c r="I2062" t="s">
        <v>104</v>
      </c>
      <c r="J2062" s="169">
        <v>12.791780821917808</v>
      </c>
      <c r="K2062">
        <v>3</v>
      </c>
    </row>
    <row r="2063" spans="1:11" x14ac:dyDescent="0.25">
      <c r="A2063" t="s">
        <v>2491</v>
      </c>
      <c r="B2063">
        <v>16971</v>
      </c>
      <c r="C2063" t="s">
        <v>172</v>
      </c>
      <c r="D2063" s="167">
        <v>53788</v>
      </c>
      <c r="E2063" t="s">
        <v>175</v>
      </c>
      <c r="F2063" t="s">
        <v>169</v>
      </c>
      <c r="G2063" t="s">
        <v>183</v>
      </c>
      <c r="H2063" s="168">
        <v>41918</v>
      </c>
      <c r="I2063" t="s">
        <v>103</v>
      </c>
      <c r="J2063" s="169">
        <v>2.9726027397260273</v>
      </c>
      <c r="K2063">
        <v>1</v>
      </c>
    </row>
    <row r="2064" spans="1:11" x14ac:dyDescent="0.25">
      <c r="A2064" t="s">
        <v>2492</v>
      </c>
      <c r="B2064">
        <v>26743</v>
      </c>
      <c r="C2064" t="s">
        <v>167</v>
      </c>
      <c r="D2064" s="167">
        <v>84974</v>
      </c>
      <c r="E2064" t="s">
        <v>199</v>
      </c>
      <c r="F2064" t="s">
        <v>169</v>
      </c>
      <c r="G2064" t="s">
        <v>282</v>
      </c>
      <c r="H2064" s="168">
        <v>37970</v>
      </c>
      <c r="I2064" t="s">
        <v>104</v>
      </c>
      <c r="J2064" s="169">
        <v>13.789041095890411</v>
      </c>
      <c r="K2064">
        <v>3</v>
      </c>
    </row>
    <row r="2065" spans="1:11" x14ac:dyDescent="0.25">
      <c r="A2065" t="s">
        <v>2493</v>
      </c>
      <c r="B2065">
        <v>24613</v>
      </c>
      <c r="C2065" t="s">
        <v>167</v>
      </c>
      <c r="D2065" s="167">
        <v>30100.720000000001</v>
      </c>
      <c r="E2065" t="s">
        <v>216</v>
      </c>
      <c r="F2065" t="s">
        <v>202</v>
      </c>
      <c r="G2065" t="s">
        <v>217</v>
      </c>
      <c r="H2065" s="168">
        <v>35297</v>
      </c>
      <c r="I2065" t="s">
        <v>106</v>
      </c>
      <c r="J2065" s="169">
        <v>21.112328767123287</v>
      </c>
      <c r="K2065">
        <v>5</v>
      </c>
    </row>
    <row r="2066" spans="1:11" x14ac:dyDescent="0.25">
      <c r="A2066" t="s">
        <v>2494</v>
      </c>
      <c r="B2066">
        <v>76972</v>
      </c>
      <c r="C2066" t="s">
        <v>172</v>
      </c>
      <c r="D2066" s="167">
        <v>91969.07</v>
      </c>
      <c r="E2066" t="s">
        <v>185</v>
      </c>
      <c r="F2066" t="s">
        <v>169</v>
      </c>
      <c r="G2066" t="s">
        <v>416</v>
      </c>
      <c r="H2066" s="168">
        <v>32930</v>
      </c>
      <c r="I2066" t="s">
        <v>103</v>
      </c>
      <c r="J2066" s="169">
        <v>27.597260273972601</v>
      </c>
      <c r="K2066">
        <v>6</v>
      </c>
    </row>
    <row r="2067" spans="1:11" x14ac:dyDescent="0.25">
      <c r="A2067" t="s">
        <v>2495</v>
      </c>
      <c r="B2067">
        <v>14842</v>
      </c>
      <c r="C2067" t="s">
        <v>167</v>
      </c>
      <c r="D2067" s="167">
        <v>102664</v>
      </c>
      <c r="E2067" t="s">
        <v>188</v>
      </c>
      <c r="F2067" t="s">
        <v>169</v>
      </c>
      <c r="G2067" t="s">
        <v>498</v>
      </c>
      <c r="H2067" s="168">
        <v>38922</v>
      </c>
      <c r="I2067" t="s">
        <v>104</v>
      </c>
      <c r="J2067" s="169">
        <v>11.180821917808219</v>
      </c>
      <c r="K2067">
        <v>3</v>
      </c>
    </row>
    <row r="2068" spans="1:11" x14ac:dyDescent="0.25">
      <c r="A2068" t="s">
        <v>2496</v>
      </c>
      <c r="B2068">
        <v>8877</v>
      </c>
      <c r="C2068" t="s">
        <v>167</v>
      </c>
      <c r="D2068" s="167">
        <v>83497.98</v>
      </c>
      <c r="E2068" t="s">
        <v>1258</v>
      </c>
      <c r="F2068" t="s">
        <v>169</v>
      </c>
      <c r="G2068" t="s">
        <v>418</v>
      </c>
      <c r="H2068" s="168">
        <v>32313</v>
      </c>
      <c r="I2068" t="s">
        <v>104</v>
      </c>
      <c r="J2068" s="169">
        <v>29.287671232876711</v>
      </c>
      <c r="K2068">
        <v>6</v>
      </c>
    </row>
    <row r="2069" spans="1:11" x14ac:dyDescent="0.25">
      <c r="A2069" t="s">
        <v>2497</v>
      </c>
      <c r="B2069">
        <v>30571</v>
      </c>
      <c r="C2069" t="s">
        <v>167</v>
      </c>
      <c r="D2069" s="167">
        <v>69222.179999999993</v>
      </c>
      <c r="E2069" t="s">
        <v>308</v>
      </c>
      <c r="F2069" t="s">
        <v>169</v>
      </c>
      <c r="G2069" t="s">
        <v>170</v>
      </c>
      <c r="H2069" s="168">
        <v>33952</v>
      </c>
      <c r="I2069" t="s">
        <v>103</v>
      </c>
      <c r="J2069" s="169">
        <v>24.797260273972604</v>
      </c>
      <c r="K2069">
        <v>5</v>
      </c>
    </row>
    <row r="2070" spans="1:11" x14ac:dyDescent="0.25">
      <c r="A2070" t="s">
        <v>2498</v>
      </c>
      <c r="B2070">
        <v>24274</v>
      </c>
      <c r="C2070" t="s">
        <v>172</v>
      </c>
      <c r="D2070" s="167">
        <v>45261</v>
      </c>
      <c r="E2070" t="s">
        <v>191</v>
      </c>
      <c r="F2070" t="s">
        <v>169</v>
      </c>
      <c r="G2070" t="s">
        <v>1065</v>
      </c>
      <c r="H2070" s="168">
        <v>42716</v>
      </c>
      <c r="I2070" t="s">
        <v>107</v>
      </c>
      <c r="J2070" s="169">
        <v>0.78630136986301369</v>
      </c>
      <c r="K2070">
        <v>1</v>
      </c>
    </row>
    <row r="2071" spans="1:11" x14ac:dyDescent="0.25">
      <c r="A2071" t="s">
        <v>2499</v>
      </c>
      <c r="B2071">
        <v>89456</v>
      </c>
      <c r="C2071" t="s">
        <v>167</v>
      </c>
      <c r="D2071" s="167">
        <v>113206.31</v>
      </c>
      <c r="E2071" t="s">
        <v>253</v>
      </c>
      <c r="F2071" t="s">
        <v>169</v>
      </c>
      <c r="G2071" t="s">
        <v>275</v>
      </c>
      <c r="H2071" s="168">
        <v>37760</v>
      </c>
      <c r="I2071" t="s">
        <v>104</v>
      </c>
      <c r="J2071" s="169">
        <v>14.364383561643836</v>
      </c>
      <c r="K2071">
        <v>3</v>
      </c>
    </row>
    <row r="2072" spans="1:11" x14ac:dyDescent="0.25">
      <c r="A2072" t="s">
        <v>2500</v>
      </c>
      <c r="B2072">
        <v>15815</v>
      </c>
      <c r="C2072" t="s">
        <v>172</v>
      </c>
      <c r="D2072" s="167">
        <v>53505.69</v>
      </c>
      <c r="E2072" t="s">
        <v>168</v>
      </c>
      <c r="F2072" t="s">
        <v>169</v>
      </c>
      <c r="G2072" t="s">
        <v>869</v>
      </c>
      <c r="H2072" s="168">
        <v>38250</v>
      </c>
      <c r="I2072" t="s">
        <v>103</v>
      </c>
      <c r="J2072" s="169">
        <v>13.021917808219179</v>
      </c>
      <c r="K2072">
        <v>3</v>
      </c>
    </row>
    <row r="2073" spans="1:11" x14ac:dyDescent="0.25">
      <c r="A2073" t="s">
        <v>2501</v>
      </c>
      <c r="B2073">
        <v>94818</v>
      </c>
      <c r="C2073" t="s">
        <v>172</v>
      </c>
      <c r="D2073" s="167">
        <v>58455</v>
      </c>
      <c r="E2073" t="s">
        <v>175</v>
      </c>
      <c r="F2073" t="s">
        <v>169</v>
      </c>
      <c r="G2073" t="s">
        <v>183</v>
      </c>
      <c r="H2073" s="168">
        <v>41498</v>
      </c>
      <c r="I2073" t="s">
        <v>103</v>
      </c>
      <c r="J2073" s="169">
        <v>4.1232876712328768</v>
      </c>
      <c r="K2073">
        <v>1</v>
      </c>
    </row>
    <row r="2074" spans="1:11" x14ac:dyDescent="0.25">
      <c r="A2074" t="s">
        <v>2502</v>
      </c>
      <c r="B2074">
        <v>74697</v>
      </c>
      <c r="C2074" t="s">
        <v>167</v>
      </c>
      <c r="D2074" s="167">
        <v>67678.710000000006</v>
      </c>
      <c r="E2074" t="s">
        <v>188</v>
      </c>
      <c r="F2074" t="s">
        <v>169</v>
      </c>
      <c r="G2074" t="s">
        <v>226</v>
      </c>
      <c r="H2074" s="168">
        <v>34966</v>
      </c>
      <c r="I2074" t="s">
        <v>107</v>
      </c>
      <c r="J2074" s="169">
        <v>22.019178082191782</v>
      </c>
      <c r="K2074">
        <v>5</v>
      </c>
    </row>
    <row r="2075" spans="1:11" x14ac:dyDescent="0.25">
      <c r="A2075" t="s">
        <v>2503</v>
      </c>
      <c r="B2075">
        <v>84230</v>
      </c>
      <c r="C2075" t="s">
        <v>172</v>
      </c>
      <c r="D2075" s="167">
        <v>104087.85</v>
      </c>
      <c r="E2075" t="s">
        <v>199</v>
      </c>
      <c r="F2075" t="s">
        <v>169</v>
      </c>
      <c r="G2075" t="s">
        <v>2060</v>
      </c>
      <c r="H2075" s="168">
        <v>38936</v>
      </c>
      <c r="I2075" t="s">
        <v>104</v>
      </c>
      <c r="J2075" s="169">
        <v>11.142465753424657</v>
      </c>
      <c r="K2075">
        <v>3</v>
      </c>
    </row>
    <row r="2076" spans="1:11" x14ac:dyDescent="0.25">
      <c r="A2076" t="s">
        <v>2504</v>
      </c>
      <c r="B2076">
        <v>21057</v>
      </c>
      <c r="C2076" t="s">
        <v>167</v>
      </c>
      <c r="D2076" s="167">
        <v>46863</v>
      </c>
      <c r="E2076" t="s">
        <v>168</v>
      </c>
      <c r="F2076" t="s">
        <v>169</v>
      </c>
      <c r="G2076" t="s">
        <v>335</v>
      </c>
      <c r="H2076" s="168">
        <v>42590</v>
      </c>
      <c r="I2076" t="s">
        <v>106</v>
      </c>
      <c r="J2076" s="169">
        <v>1.1315068493150684</v>
      </c>
      <c r="K2076">
        <v>1</v>
      </c>
    </row>
    <row r="2077" spans="1:11" x14ac:dyDescent="0.25">
      <c r="A2077" t="s">
        <v>2505</v>
      </c>
      <c r="B2077">
        <v>25587</v>
      </c>
      <c r="C2077" t="s">
        <v>172</v>
      </c>
      <c r="D2077" s="167">
        <v>80829</v>
      </c>
      <c r="E2077" t="s">
        <v>175</v>
      </c>
      <c r="F2077" t="s">
        <v>169</v>
      </c>
      <c r="G2077" t="s">
        <v>183</v>
      </c>
      <c r="H2077" s="168">
        <v>37655</v>
      </c>
      <c r="I2077" t="s">
        <v>103</v>
      </c>
      <c r="J2077" s="169">
        <v>14.652054794520549</v>
      </c>
      <c r="K2077">
        <v>3</v>
      </c>
    </row>
    <row r="2078" spans="1:11" x14ac:dyDescent="0.25">
      <c r="A2078" t="s">
        <v>2506</v>
      </c>
      <c r="B2078">
        <v>35263</v>
      </c>
      <c r="C2078" t="s">
        <v>167</v>
      </c>
      <c r="D2078" s="167">
        <v>118080.06</v>
      </c>
      <c r="E2078" t="s">
        <v>185</v>
      </c>
      <c r="F2078" t="s">
        <v>169</v>
      </c>
      <c r="G2078" t="s">
        <v>382</v>
      </c>
      <c r="H2078" s="168">
        <v>31361</v>
      </c>
      <c r="I2078" t="s">
        <v>103</v>
      </c>
      <c r="J2078" s="169">
        <v>31.895890410958906</v>
      </c>
      <c r="K2078">
        <v>7</v>
      </c>
    </row>
    <row r="2079" spans="1:11" x14ac:dyDescent="0.25">
      <c r="A2079" t="s">
        <v>2507</v>
      </c>
      <c r="B2079">
        <v>50212</v>
      </c>
      <c r="C2079" t="s">
        <v>172</v>
      </c>
      <c r="D2079" s="167">
        <v>120768</v>
      </c>
      <c r="E2079" t="s">
        <v>213</v>
      </c>
      <c r="F2079" t="s">
        <v>169</v>
      </c>
      <c r="G2079" t="s">
        <v>214</v>
      </c>
      <c r="H2079" s="168">
        <v>31992</v>
      </c>
      <c r="I2079" t="s">
        <v>103</v>
      </c>
      <c r="J2079" s="169">
        <v>30.167123287671235</v>
      </c>
      <c r="K2079">
        <v>7</v>
      </c>
    </row>
    <row r="2080" spans="1:11" x14ac:dyDescent="0.25">
      <c r="A2080" t="s">
        <v>2508</v>
      </c>
      <c r="B2080">
        <v>45095</v>
      </c>
      <c r="C2080" t="s">
        <v>172</v>
      </c>
      <c r="D2080" s="167">
        <v>16049</v>
      </c>
      <c r="E2080" t="s">
        <v>196</v>
      </c>
      <c r="F2080" t="s">
        <v>202</v>
      </c>
      <c r="G2080" t="s">
        <v>222</v>
      </c>
      <c r="H2080" s="168">
        <v>42422</v>
      </c>
      <c r="I2080" t="s">
        <v>107</v>
      </c>
      <c r="J2080" s="169">
        <v>1.5917808219178082</v>
      </c>
      <c r="K2080">
        <v>1</v>
      </c>
    </row>
    <row r="2081" spans="1:11" x14ac:dyDescent="0.25">
      <c r="A2081" t="s">
        <v>2509</v>
      </c>
      <c r="B2081">
        <v>93059</v>
      </c>
      <c r="C2081" t="s">
        <v>167</v>
      </c>
      <c r="D2081" s="167">
        <v>97912</v>
      </c>
      <c r="E2081" t="s">
        <v>188</v>
      </c>
      <c r="F2081" t="s">
        <v>169</v>
      </c>
      <c r="G2081" t="s">
        <v>284</v>
      </c>
      <c r="H2081" s="168">
        <v>36024</v>
      </c>
      <c r="I2081" t="s">
        <v>103</v>
      </c>
      <c r="J2081" s="169">
        <v>19.12054794520548</v>
      </c>
      <c r="K2081">
        <v>4</v>
      </c>
    </row>
    <row r="2082" spans="1:11" x14ac:dyDescent="0.25">
      <c r="A2082" t="s">
        <v>2510</v>
      </c>
      <c r="B2082">
        <v>8102</v>
      </c>
      <c r="C2082" t="s">
        <v>167</v>
      </c>
      <c r="D2082" s="167">
        <v>80829</v>
      </c>
      <c r="E2082" t="s">
        <v>175</v>
      </c>
      <c r="F2082" t="s">
        <v>169</v>
      </c>
      <c r="G2082" t="s">
        <v>183</v>
      </c>
      <c r="H2082" s="168">
        <v>37655</v>
      </c>
      <c r="I2082" t="s">
        <v>107</v>
      </c>
      <c r="J2082" s="169">
        <v>14.652054794520549</v>
      </c>
      <c r="K2082">
        <v>3</v>
      </c>
    </row>
    <row r="2083" spans="1:11" x14ac:dyDescent="0.25">
      <c r="A2083" t="s">
        <v>2511</v>
      </c>
      <c r="B2083">
        <v>92748</v>
      </c>
      <c r="C2083" t="s">
        <v>167</v>
      </c>
      <c r="D2083" s="167">
        <v>56990</v>
      </c>
      <c r="E2083" t="s">
        <v>191</v>
      </c>
      <c r="F2083" t="s">
        <v>169</v>
      </c>
      <c r="G2083" t="s">
        <v>354</v>
      </c>
      <c r="H2083" s="168">
        <v>41708</v>
      </c>
      <c r="I2083" t="s">
        <v>104</v>
      </c>
      <c r="J2083" s="169">
        <v>3.547945205479452</v>
      </c>
      <c r="K2083">
        <v>1</v>
      </c>
    </row>
    <row r="2084" spans="1:11" x14ac:dyDescent="0.25">
      <c r="A2084" t="s">
        <v>2512</v>
      </c>
      <c r="B2084">
        <v>84209</v>
      </c>
      <c r="C2084" t="s">
        <v>172</v>
      </c>
      <c r="D2084" s="167">
        <v>89079</v>
      </c>
      <c r="E2084" t="s">
        <v>199</v>
      </c>
      <c r="F2084" t="s">
        <v>169</v>
      </c>
      <c r="G2084" t="s">
        <v>287</v>
      </c>
      <c r="H2084" s="168">
        <v>35225</v>
      </c>
      <c r="I2084" t="s">
        <v>108</v>
      </c>
      <c r="J2084" s="169">
        <v>21.30958904109589</v>
      </c>
      <c r="K2084">
        <v>5</v>
      </c>
    </row>
    <row r="2085" spans="1:11" x14ac:dyDescent="0.25">
      <c r="A2085" t="s">
        <v>2513</v>
      </c>
      <c r="B2085">
        <v>27802</v>
      </c>
      <c r="C2085" t="s">
        <v>167</v>
      </c>
      <c r="D2085" s="167">
        <v>80511.210000000006</v>
      </c>
      <c r="E2085" t="s">
        <v>216</v>
      </c>
      <c r="F2085" t="s">
        <v>169</v>
      </c>
      <c r="G2085" t="s">
        <v>369</v>
      </c>
      <c r="H2085" s="168">
        <v>38277</v>
      </c>
      <c r="I2085" t="s">
        <v>105</v>
      </c>
      <c r="J2085" s="169">
        <v>12.947945205479453</v>
      </c>
      <c r="K2085">
        <v>3</v>
      </c>
    </row>
    <row r="2086" spans="1:11" x14ac:dyDescent="0.25">
      <c r="A2086" t="s">
        <v>2514</v>
      </c>
      <c r="B2086">
        <v>35735</v>
      </c>
      <c r="C2086" t="s">
        <v>172</v>
      </c>
      <c r="D2086" s="167">
        <v>93878.75</v>
      </c>
      <c r="E2086" t="s">
        <v>308</v>
      </c>
      <c r="F2086" t="s">
        <v>169</v>
      </c>
      <c r="G2086" t="s">
        <v>176</v>
      </c>
      <c r="H2086" s="168">
        <v>41582</v>
      </c>
      <c r="I2086" t="s">
        <v>108</v>
      </c>
      <c r="J2086" s="169">
        <v>3.893150684931507</v>
      </c>
      <c r="K2086">
        <v>1</v>
      </c>
    </row>
    <row r="2087" spans="1:11" x14ac:dyDescent="0.25">
      <c r="A2087" t="s">
        <v>2515</v>
      </c>
      <c r="B2087">
        <v>61313</v>
      </c>
      <c r="C2087" t="s">
        <v>167</v>
      </c>
      <c r="D2087" s="167">
        <v>23970.15</v>
      </c>
      <c r="E2087" t="s">
        <v>216</v>
      </c>
      <c r="F2087" t="s">
        <v>202</v>
      </c>
      <c r="G2087" t="s">
        <v>980</v>
      </c>
      <c r="H2087" s="168">
        <v>38259</v>
      </c>
      <c r="I2087" t="s">
        <v>103</v>
      </c>
      <c r="J2087" s="169">
        <v>12.997260273972604</v>
      </c>
      <c r="K2087">
        <v>3</v>
      </c>
    </row>
    <row r="2088" spans="1:11" x14ac:dyDescent="0.25">
      <c r="A2088" t="s">
        <v>2516</v>
      </c>
      <c r="B2088">
        <v>8560</v>
      </c>
      <c r="C2088" t="s">
        <v>172</v>
      </c>
      <c r="D2088" s="167">
        <v>42662.89</v>
      </c>
      <c r="E2088" t="s">
        <v>175</v>
      </c>
      <c r="F2088" t="s">
        <v>169</v>
      </c>
      <c r="G2088" t="s">
        <v>209</v>
      </c>
      <c r="H2088" s="168">
        <v>42338</v>
      </c>
      <c r="I2088" t="s">
        <v>108</v>
      </c>
      <c r="J2088" s="169">
        <v>1.821917808219178</v>
      </c>
      <c r="K2088">
        <v>1</v>
      </c>
    </row>
    <row r="2089" spans="1:11" x14ac:dyDescent="0.25">
      <c r="A2089" t="s">
        <v>2517</v>
      </c>
      <c r="B2089">
        <v>73061</v>
      </c>
      <c r="C2089" t="s">
        <v>172</v>
      </c>
      <c r="D2089" s="167">
        <v>57764.37</v>
      </c>
      <c r="E2089" t="s">
        <v>233</v>
      </c>
      <c r="F2089" t="s">
        <v>169</v>
      </c>
      <c r="G2089" t="s">
        <v>554</v>
      </c>
      <c r="H2089" s="168">
        <v>36551</v>
      </c>
      <c r="I2089" t="s">
        <v>103</v>
      </c>
      <c r="J2089" s="169">
        <v>17.676712328767124</v>
      </c>
      <c r="K2089">
        <v>4</v>
      </c>
    </row>
    <row r="2090" spans="1:11" x14ac:dyDescent="0.25">
      <c r="A2090" t="s">
        <v>2518</v>
      </c>
      <c r="B2090">
        <v>8915</v>
      </c>
      <c r="C2090" t="s">
        <v>172</v>
      </c>
      <c r="D2090" s="167">
        <v>29948.98</v>
      </c>
      <c r="E2090" t="s">
        <v>233</v>
      </c>
      <c r="F2090" t="s">
        <v>202</v>
      </c>
      <c r="G2090" t="s">
        <v>234</v>
      </c>
      <c r="H2090" s="168">
        <v>40517</v>
      </c>
      <c r="I2090" t="s">
        <v>103</v>
      </c>
      <c r="J2090" s="169">
        <v>6.8109589041095893</v>
      </c>
      <c r="K2090">
        <v>2</v>
      </c>
    </row>
    <row r="2091" spans="1:11" x14ac:dyDescent="0.25">
      <c r="A2091" t="s">
        <v>2519</v>
      </c>
      <c r="B2091">
        <v>28419</v>
      </c>
      <c r="C2091" t="s">
        <v>172</v>
      </c>
      <c r="D2091" s="167">
        <v>92756.7</v>
      </c>
      <c r="E2091" t="s">
        <v>175</v>
      </c>
      <c r="F2091" t="s">
        <v>169</v>
      </c>
      <c r="G2091" t="s">
        <v>183</v>
      </c>
      <c r="H2091" s="168">
        <v>34736</v>
      </c>
      <c r="I2091" t="s">
        <v>105</v>
      </c>
      <c r="J2091" s="169">
        <v>22.649315068493152</v>
      </c>
      <c r="K2091">
        <v>5</v>
      </c>
    </row>
    <row r="2092" spans="1:11" x14ac:dyDescent="0.25">
      <c r="A2092" t="s">
        <v>2520</v>
      </c>
      <c r="B2092">
        <v>66610</v>
      </c>
      <c r="C2092" t="s">
        <v>167</v>
      </c>
      <c r="D2092" s="167">
        <v>93386.32</v>
      </c>
      <c r="E2092" t="s">
        <v>175</v>
      </c>
      <c r="F2092" t="s">
        <v>169</v>
      </c>
      <c r="G2092" t="s">
        <v>311</v>
      </c>
      <c r="H2092" s="168">
        <v>36416</v>
      </c>
      <c r="I2092" t="s">
        <v>103</v>
      </c>
      <c r="J2092" s="169">
        <v>18.046575342465754</v>
      </c>
      <c r="K2092">
        <v>4</v>
      </c>
    </row>
    <row r="2093" spans="1:11" x14ac:dyDescent="0.25">
      <c r="A2093" t="s">
        <v>2521</v>
      </c>
      <c r="B2093">
        <v>36301</v>
      </c>
      <c r="C2093" t="s">
        <v>167</v>
      </c>
      <c r="D2093" s="167">
        <v>36797.17</v>
      </c>
      <c r="E2093" t="s">
        <v>188</v>
      </c>
      <c r="F2093" t="s">
        <v>202</v>
      </c>
      <c r="G2093" t="s">
        <v>313</v>
      </c>
      <c r="H2093" s="168">
        <v>41345</v>
      </c>
      <c r="I2093" t="s">
        <v>103</v>
      </c>
      <c r="J2093" s="169">
        <v>4.5424657534246577</v>
      </c>
      <c r="K2093">
        <v>1</v>
      </c>
    </row>
    <row r="2094" spans="1:11" x14ac:dyDescent="0.25">
      <c r="A2094" t="s">
        <v>2522</v>
      </c>
      <c r="B2094">
        <v>88834</v>
      </c>
      <c r="C2094" t="s">
        <v>172</v>
      </c>
      <c r="D2094" s="167">
        <v>21030.74</v>
      </c>
      <c r="E2094" t="s">
        <v>196</v>
      </c>
      <c r="F2094" t="s">
        <v>202</v>
      </c>
      <c r="G2094" t="s">
        <v>222</v>
      </c>
      <c r="H2094" s="168">
        <v>38292</v>
      </c>
      <c r="I2094" t="s">
        <v>104</v>
      </c>
      <c r="J2094" s="169">
        <v>12.906849315068493</v>
      </c>
      <c r="K2094">
        <v>3</v>
      </c>
    </row>
    <row r="2095" spans="1:11" x14ac:dyDescent="0.25">
      <c r="A2095" t="s">
        <v>2523</v>
      </c>
      <c r="B2095">
        <v>79823</v>
      </c>
      <c r="C2095" t="s">
        <v>167</v>
      </c>
      <c r="D2095" s="167">
        <v>53788</v>
      </c>
      <c r="E2095" t="s">
        <v>175</v>
      </c>
      <c r="F2095" t="s">
        <v>169</v>
      </c>
      <c r="G2095" t="s">
        <v>183</v>
      </c>
      <c r="H2095" s="168">
        <v>41694</v>
      </c>
      <c r="I2095" t="s">
        <v>103</v>
      </c>
      <c r="J2095" s="169">
        <v>3.5863013698630137</v>
      </c>
      <c r="K2095">
        <v>1</v>
      </c>
    </row>
    <row r="2096" spans="1:11" x14ac:dyDescent="0.25">
      <c r="A2096" t="s">
        <v>2524</v>
      </c>
      <c r="B2096">
        <v>93683</v>
      </c>
      <c r="C2096" t="s">
        <v>172</v>
      </c>
      <c r="D2096" s="167">
        <v>42053.42</v>
      </c>
      <c r="E2096" t="s">
        <v>199</v>
      </c>
      <c r="F2096" t="s">
        <v>169</v>
      </c>
      <c r="G2096" t="s">
        <v>220</v>
      </c>
      <c r="H2096" s="168">
        <v>41911</v>
      </c>
      <c r="I2096" t="s">
        <v>103</v>
      </c>
      <c r="J2096" s="169">
        <v>2.9917808219178084</v>
      </c>
      <c r="K2096">
        <v>1</v>
      </c>
    </row>
    <row r="2097" spans="1:11" x14ac:dyDescent="0.25">
      <c r="A2097" t="s">
        <v>2525</v>
      </c>
      <c r="B2097">
        <v>61728</v>
      </c>
      <c r="C2097" t="s">
        <v>167</v>
      </c>
      <c r="D2097" s="167">
        <v>98436.3</v>
      </c>
      <c r="E2097" t="s">
        <v>233</v>
      </c>
      <c r="F2097" t="s">
        <v>169</v>
      </c>
      <c r="G2097" t="s">
        <v>397</v>
      </c>
      <c r="H2097" s="168">
        <v>38698</v>
      </c>
      <c r="I2097" t="s">
        <v>107</v>
      </c>
      <c r="J2097" s="169">
        <v>11.794520547945206</v>
      </c>
      <c r="K2097">
        <v>3</v>
      </c>
    </row>
    <row r="2098" spans="1:11" x14ac:dyDescent="0.25">
      <c r="A2098" t="s">
        <v>2526</v>
      </c>
      <c r="B2098">
        <v>92814</v>
      </c>
      <c r="C2098" t="s">
        <v>167</v>
      </c>
      <c r="D2098" s="167">
        <v>86528.04</v>
      </c>
      <c r="E2098" t="s">
        <v>188</v>
      </c>
      <c r="F2098" t="s">
        <v>169</v>
      </c>
      <c r="G2098" t="s">
        <v>397</v>
      </c>
      <c r="H2098" s="168">
        <v>41162</v>
      </c>
      <c r="I2098" t="s">
        <v>104</v>
      </c>
      <c r="J2098" s="169">
        <v>5.043835616438356</v>
      </c>
      <c r="K2098">
        <v>1</v>
      </c>
    </row>
    <row r="2099" spans="1:11" x14ac:dyDescent="0.25">
      <c r="A2099" t="s">
        <v>2527</v>
      </c>
      <c r="B2099">
        <v>33240</v>
      </c>
      <c r="C2099" t="s">
        <v>167</v>
      </c>
      <c r="D2099" s="167">
        <v>34739.519999999997</v>
      </c>
      <c r="E2099" t="s">
        <v>216</v>
      </c>
      <c r="F2099" t="s">
        <v>202</v>
      </c>
      <c r="G2099" t="s">
        <v>980</v>
      </c>
      <c r="H2099" s="168">
        <v>41199</v>
      </c>
      <c r="I2099" t="s">
        <v>103</v>
      </c>
      <c r="J2099" s="169">
        <v>4.9424657534246572</v>
      </c>
      <c r="K2099">
        <v>1</v>
      </c>
    </row>
    <row r="2100" spans="1:11" x14ac:dyDescent="0.25">
      <c r="A2100" t="s">
        <v>2528</v>
      </c>
      <c r="B2100">
        <v>38965</v>
      </c>
      <c r="C2100" t="s">
        <v>167</v>
      </c>
      <c r="D2100" s="167">
        <v>75362.929999999993</v>
      </c>
      <c r="E2100" t="s">
        <v>308</v>
      </c>
      <c r="F2100" t="s">
        <v>169</v>
      </c>
      <c r="G2100" t="s">
        <v>282</v>
      </c>
      <c r="H2100" s="168">
        <v>41372</v>
      </c>
      <c r="I2100" t="s">
        <v>104</v>
      </c>
      <c r="J2100" s="169">
        <v>4.4684931506849317</v>
      </c>
      <c r="K2100">
        <v>1</v>
      </c>
    </row>
    <row r="2101" spans="1:11" x14ac:dyDescent="0.25">
      <c r="A2101" t="s">
        <v>2529</v>
      </c>
      <c r="B2101">
        <v>75555</v>
      </c>
      <c r="C2101" t="s">
        <v>167</v>
      </c>
      <c r="D2101" s="167">
        <v>16610.68</v>
      </c>
      <c r="E2101" t="s">
        <v>196</v>
      </c>
      <c r="F2101" t="s">
        <v>202</v>
      </c>
      <c r="G2101" t="s">
        <v>222</v>
      </c>
      <c r="H2101" s="168">
        <v>42100</v>
      </c>
      <c r="I2101" t="s">
        <v>106</v>
      </c>
      <c r="J2101" s="169">
        <v>2.473972602739726</v>
      </c>
      <c r="K2101">
        <v>1</v>
      </c>
    </row>
    <row r="2102" spans="1:11" x14ac:dyDescent="0.25">
      <c r="A2102" t="s">
        <v>2530</v>
      </c>
      <c r="B2102">
        <v>78562</v>
      </c>
      <c r="C2102" t="s">
        <v>172</v>
      </c>
      <c r="D2102" s="167">
        <v>90896</v>
      </c>
      <c r="E2102" t="s">
        <v>185</v>
      </c>
      <c r="F2102" t="s">
        <v>169</v>
      </c>
      <c r="G2102" t="s">
        <v>416</v>
      </c>
      <c r="H2102" s="168">
        <v>36388</v>
      </c>
      <c r="I2102" t="s">
        <v>106</v>
      </c>
      <c r="J2102" s="169">
        <v>18.123287671232877</v>
      </c>
      <c r="K2102">
        <v>4</v>
      </c>
    </row>
    <row r="2103" spans="1:11" x14ac:dyDescent="0.25">
      <c r="A2103" t="s">
        <v>2531</v>
      </c>
      <c r="B2103">
        <v>88916</v>
      </c>
      <c r="C2103" t="s">
        <v>172</v>
      </c>
      <c r="D2103" s="167">
        <v>60201.440000000002</v>
      </c>
      <c r="E2103" t="s">
        <v>233</v>
      </c>
      <c r="F2103" t="s">
        <v>169</v>
      </c>
      <c r="G2103" t="s">
        <v>1241</v>
      </c>
      <c r="H2103" s="168">
        <v>31641</v>
      </c>
      <c r="I2103" t="s">
        <v>103</v>
      </c>
      <c r="J2103" s="169">
        <v>31.12876712328767</v>
      </c>
      <c r="K2103">
        <v>7</v>
      </c>
    </row>
    <row r="2104" spans="1:11" x14ac:dyDescent="0.25">
      <c r="A2104" t="s">
        <v>2532</v>
      </c>
      <c r="B2104">
        <v>94049</v>
      </c>
      <c r="C2104" t="s">
        <v>172</v>
      </c>
      <c r="D2104" s="167">
        <v>82975.12</v>
      </c>
      <c r="E2104" t="s">
        <v>233</v>
      </c>
      <c r="F2104" t="s">
        <v>169</v>
      </c>
      <c r="G2104" t="s">
        <v>637</v>
      </c>
      <c r="H2104" s="168">
        <v>35711</v>
      </c>
      <c r="I2104" t="s">
        <v>106</v>
      </c>
      <c r="J2104" s="169">
        <v>19.978082191780821</v>
      </c>
      <c r="K2104">
        <v>5</v>
      </c>
    </row>
    <row r="2105" spans="1:11" x14ac:dyDescent="0.25">
      <c r="A2105" t="s">
        <v>2533</v>
      </c>
      <c r="B2105">
        <v>77236</v>
      </c>
      <c r="C2105" t="s">
        <v>172</v>
      </c>
      <c r="D2105" s="167">
        <v>63493</v>
      </c>
      <c r="E2105" t="s">
        <v>191</v>
      </c>
      <c r="F2105" t="s">
        <v>169</v>
      </c>
      <c r="G2105" t="s">
        <v>486</v>
      </c>
      <c r="H2105" s="168">
        <v>39524</v>
      </c>
      <c r="I2105" t="s">
        <v>106</v>
      </c>
      <c r="J2105" s="169">
        <v>9.5315068493150683</v>
      </c>
      <c r="K2105">
        <v>2</v>
      </c>
    </row>
    <row r="2106" spans="1:11" x14ac:dyDescent="0.25">
      <c r="A2106" t="s">
        <v>2534</v>
      </c>
      <c r="B2106">
        <v>43892</v>
      </c>
      <c r="C2106" t="s">
        <v>172</v>
      </c>
      <c r="D2106" s="167">
        <v>50910</v>
      </c>
      <c r="E2106" t="s">
        <v>191</v>
      </c>
      <c r="F2106" t="s">
        <v>169</v>
      </c>
      <c r="G2106" t="s">
        <v>354</v>
      </c>
      <c r="H2106" s="168">
        <v>41904</v>
      </c>
      <c r="I2106" t="s">
        <v>103</v>
      </c>
      <c r="J2106" s="169">
        <v>3.010958904109589</v>
      </c>
      <c r="K2106">
        <v>1</v>
      </c>
    </row>
    <row r="2107" spans="1:11" x14ac:dyDescent="0.25">
      <c r="A2107" t="s">
        <v>2535</v>
      </c>
      <c r="B2107">
        <v>42730</v>
      </c>
      <c r="C2107" t="s">
        <v>172</v>
      </c>
      <c r="D2107" s="167">
        <v>121167.06</v>
      </c>
      <c r="E2107" t="s">
        <v>185</v>
      </c>
      <c r="F2107" t="s">
        <v>169</v>
      </c>
      <c r="G2107" t="s">
        <v>382</v>
      </c>
      <c r="H2107" s="168">
        <v>31495</v>
      </c>
      <c r="I2107" t="s">
        <v>105</v>
      </c>
      <c r="J2107" s="169">
        <v>31.528767123287672</v>
      </c>
      <c r="K2107">
        <v>7</v>
      </c>
    </row>
    <row r="2108" spans="1:11" x14ac:dyDescent="0.25">
      <c r="A2108" t="s">
        <v>2536</v>
      </c>
      <c r="B2108">
        <v>16493</v>
      </c>
      <c r="C2108" t="s">
        <v>172</v>
      </c>
      <c r="D2108" s="167">
        <v>60618</v>
      </c>
      <c r="E2108" t="s">
        <v>191</v>
      </c>
      <c r="F2108" t="s">
        <v>169</v>
      </c>
      <c r="G2108" t="s">
        <v>354</v>
      </c>
      <c r="H2108" s="168">
        <v>41064</v>
      </c>
      <c r="I2108" t="s">
        <v>108</v>
      </c>
      <c r="J2108" s="169">
        <v>5.3123287671232875</v>
      </c>
      <c r="K2108">
        <v>2</v>
      </c>
    </row>
    <row r="2109" spans="1:11" x14ac:dyDescent="0.25">
      <c r="A2109" t="s">
        <v>2537</v>
      </c>
      <c r="B2109">
        <v>36146</v>
      </c>
      <c r="C2109" t="s">
        <v>167</v>
      </c>
      <c r="D2109" s="167">
        <v>102664</v>
      </c>
      <c r="E2109" t="s">
        <v>188</v>
      </c>
      <c r="F2109" t="s">
        <v>169</v>
      </c>
      <c r="G2109" t="s">
        <v>397</v>
      </c>
      <c r="H2109" s="168">
        <v>29521</v>
      </c>
      <c r="I2109" t="s">
        <v>106</v>
      </c>
      <c r="J2109" s="169">
        <v>36.936986301369863</v>
      </c>
      <c r="K2109">
        <v>8</v>
      </c>
    </row>
    <row r="2110" spans="1:11" x14ac:dyDescent="0.25">
      <c r="A2110" t="s">
        <v>2538</v>
      </c>
      <c r="B2110">
        <v>67358</v>
      </c>
      <c r="C2110" t="s">
        <v>167</v>
      </c>
      <c r="D2110" s="167">
        <v>87523.22</v>
      </c>
      <c r="E2110" t="s">
        <v>188</v>
      </c>
      <c r="F2110" t="s">
        <v>169</v>
      </c>
      <c r="G2110" t="s">
        <v>2539</v>
      </c>
      <c r="H2110" s="168">
        <v>34707</v>
      </c>
      <c r="I2110" t="s">
        <v>107</v>
      </c>
      <c r="J2110" s="169">
        <v>22.728767123287671</v>
      </c>
      <c r="K2110">
        <v>5</v>
      </c>
    </row>
    <row r="2111" spans="1:11" x14ac:dyDescent="0.25">
      <c r="A2111" t="s">
        <v>2540</v>
      </c>
      <c r="B2111">
        <v>40354</v>
      </c>
      <c r="C2111" t="s">
        <v>172</v>
      </c>
      <c r="D2111" s="167">
        <v>58671.02</v>
      </c>
      <c r="E2111" t="s">
        <v>199</v>
      </c>
      <c r="F2111" t="s">
        <v>169</v>
      </c>
      <c r="G2111" t="s">
        <v>200</v>
      </c>
      <c r="H2111" s="168">
        <v>37290</v>
      </c>
      <c r="I2111" t="s">
        <v>106</v>
      </c>
      <c r="J2111" s="169">
        <v>15.652054794520549</v>
      </c>
      <c r="K2111">
        <v>4</v>
      </c>
    </row>
    <row r="2112" spans="1:11" x14ac:dyDescent="0.25">
      <c r="A2112" t="s">
        <v>2541</v>
      </c>
      <c r="B2112">
        <v>55466</v>
      </c>
      <c r="C2112" t="s">
        <v>172</v>
      </c>
      <c r="D2112" s="167">
        <v>52693</v>
      </c>
      <c r="E2112" t="s">
        <v>191</v>
      </c>
      <c r="F2112" t="s">
        <v>169</v>
      </c>
      <c r="G2112" t="s">
        <v>354</v>
      </c>
      <c r="H2112" s="168">
        <v>41484</v>
      </c>
      <c r="I2112" t="s">
        <v>103</v>
      </c>
      <c r="J2112" s="169">
        <v>4.161643835616438</v>
      </c>
      <c r="K2112">
        <v>1</v>
      </c>
    </row>
    <row r="2113" spans="1:11" x14ac:dyDescent="0.25">
      <c r="A2113" t="s">
        <v>2542</v>
      </c>
      <c r="B2113">
        <v>48468</v>
      </c>
      <c r="C2113" t="s">
        <v>167</v>
      </c>
      <c r="D2113" s="167">
        <v>91805</v>
      </c>
      <c r="E2113" t="s">
        <v>188</v>
      </c>
      <c r="F2113" t="s">
        <v>169</v>
      </c>
      <c r="G2113" t="s">
        <v>284</v>
      </c>
      <c r="H2113" s="168">
        <v>39902</v>
      </c>
      <c r="I2113" t="s">
        <v>103</v>
      </c>
      <c r="J2113" s="169">
        <v>8.4958904109589035</v>
      </c>
      <c r="K2113">
        <v>2</v>
      </c>
    </row>
    <row r="2114" spans="1:11" x14ac:dyDescent="0.25">
      <c r="A2114" t="s">
        <v>2543</v>
      </c>
      <c r="B2114">
        <v>9316</v>
      </c>
      <c r="C2114" t="s">
        <v>172</v>
      </c>
      <c r="D2114" s="167">
        <v>45591.48</v>
      </c>
      <c r="E2114" t="s">
        <v>233</v>
      </c>
      <c r="F2114" t="s">
        <v>169</v>
      </c>
      <c r="G2114" t="s">
        <v>399</v>
      </c>
      <c r="H2114" s="168">
        <v>37160</v>
      </c>
      <c r="I2114" t="s">
        <v>108</v>
      </c>
      <c r="J2114" s="169">
        <v>16.008219178082193</v>
      </c>
      <c r="K2114">
        <v>4</v>
      </c>
    </row>
    <row r="2115" spans="1:11" x14ac:dyDescent="0.25">
      <c r="A2115" t="s">
        <v>2544</v>
      </c>
      <c r="B2115">
        <v>36543</v>
      </c>
      <c r="C2115" t="s">
        <v>167</v>
      </c>
      <c r="D2115" s="167">
        <v>51394</v>
      </c>
      <c r="E2115" t="s">
        <v>175</v>
      </c>
      <c r="F2115" t="s">
        <v>169</v>
      </c>
      <c r="G2115" t="s">
        <v>311</v>
      </c>
      <c r="H2115" s="168">
        <v>42660</v>
      </c>
      <c r="I2115" t="s">
        <v>104</v>
      </c>
      <c r="J2115" s="169">
        <v>0.9397260273972603</v>
      </c>
      <c r="K2115">
        <v>1</v>
      </c>
    </row>
    <row r="2116" spans="1:11" x14ac:dyDescent="0.25">
      <c r="A2116" t="s">
        <v>2545</v>
      </c>
      <c r="B2116">
        <v>12758</v>
      </c>
      <c r="C2116" t="s">
        <v>172</v>
      </c>
      <c r="D2116" s="167">
        <v>39257.31</v>
      </c>
      <c r="E2116" t="s">
        <v>199</v>
      </c>
      <c r="F2116" t="s">
        <v>169</v>
      </c>
      <c r="G2116" t="s">
        <v>200</v>
      </c>
      <c r="H2116" s="168">
        <v>42548</v>
      </c>
      <c r="I2116" t="s">
        <v>105</v>
      </c>
      <c r="J2116" s="169">
        <v>1.2465753424657535</v>
      </c>
      <c r="K2116">
        <v>1</v>
      </c>
    </row>
    <row r="2117" spans="1:11" x14ac:dyDescent="0.25">
      <c r="A2117" t="s">
        <v>2546</v>
      </c>
      <c r="B2117">
        <v>89967</v>
      </c>
      <c r="C2117" t="s">
        <v>172</v>
      </c>
      <c r="D2117" s="167">
        <v>42053.42</v>
      </c>
      <c r="E2117" t="s">
        <v>199</v>
      </c>
      <c r="F2117" t="s">
        <v>169</v>
      </c>
      <c r="G2117" t="s">
        <v>220</v>
      </c>
      <c r="H2117" s="168">
        <v>41911</v>
      </c>
      <c r="I2117" t="s">
        <v>105</v>
      </c>
      <c r="J2117" s="169">
        <v>2.9917808219178084</v>
      </c>
      <c r="K2117">
        <v>1</v>
      </c>
    </row>
    <row r="2118" spans="1:11" x14ac:dyDescent="0.25">
      <c r="A2118" t="s">
        <v>2547</v>
      </c>
      <c r="B2118">
        <v>51950</v>
      </c>
      <c r="C2118" t="s">
        <v>172</v>
      </c>
      <c r="D2118" s="167">
        <v>62436.88</v>
      </c>
      <c r="E2118" t="s">
        <v>199</v>
      </c>
      <c r="F2118" t="s">
        <v>169</v>
      </c>
      <c r="G2118" t="s">
        <v>200</v>
      </c>
      <c r="H2118" s="168">
        <v>34925</v>
      </c>
      <c r="I2118" t="s">
        <v>107</v>
      </c>
      <c r="J2118" s="169">
        <v>22.13150684931507</v>
      </c>
      <c r="K2118">
        <v>5</v>
      </c>
    </row>
    <row r="2119" spans="1:11" x14ac:dyDescent="0.25">
      <c r="A2119" t="s">
        <v>2548</v>
      </c>
      <c r="B2119">
        <v>18208</v>
      </c>
      <c r="C2119" t="s">
        <v>172</v>
      </c>
      <c r="D2119" s="167">
        <v>46626.87</v>
      </c>
      <c r="E2119" t="s">
        <v>199</v>
      </c>
      <c r="F2119" t="s">
        <v>169</v>
      </c>
      <c r="G2119" t="s">
        <v>205</v>
      </c>
      <c r="H2119" s="168">
        <v>39454</v>
      </c>
      <c r="I2119" t="s">
        <v>104</v>
      </c>
      <c r="J2119" s="169">
        <v>9.7232876712328764</v>
      </c>
      <c r="K2119">
        <v>2</v>
      </c>
    </row>
    <row r="2120" spans="1:11" x14ac:dyDescent="0.25">
      <c r="A2120" t="s">
        <v>2549</v>
      </c>
      <c r="B2120">
        <v>78377</v>
      </c>
      <c r="C2120" t="s">
        <v>172</v>
      </c>
      <c r="D2120" s="167">
        <v>43525.72</v>
      </c>
      <c r="E2120" t="s">
        <v>168</v>
      </c>
      <c r="F2120" t="s">
        <v>169</v>
      </c>
      <c r="G2120" t="s">
        <v>869</v>
      </c>
      <c r="H2120" s="168">
        <v>41442</v>
      </c>
      <c r="I2120" t="s">
        <v>105</v>
      </c>
      <c r="J2120" s="169">
        <v>4.2767123287671236</v>
      </c>
      <c r="K2120">
        <v>1</v>
      </c>
    </row>
    <row r="2121" spans="1:11" x14ac:dyDescent="0.25">
      <c r="A2121" t="s">
        <v>2550</v>
      </c>
      <c r="B2121">
        <v>27253</v>
      </c>
      <c r="C2121" t="s">
        <v>167</v>
      </c>
      <c r="D2121" s="167">
        <v>74852.850000000006</v>
      </c>
      <c r="E2121" t="s">
        <v>188</v>
      </c>
      <c r="F2121" t="s">
        <v>169</v>
      </c>
      <c r="G2121" t="s">
        <v>282</v>
      </c>
      <c r="H2121" s="168">
        <v>36934</v>
      </c>
      <c r="I2121" t="s">
        <v>103</v>
      </c>
      <c r="J2121" s="169">
        <v>16.627397260273973</v>
      </c>
      <c r="K2121">
        <v>4</v>
      </c>
    </row>
    <row r="2122" spans="1:11" x14ac:dyDescent="0.25">
      <c r="A2122" t="s">
        <v>2551</v>
      </c>
      <c r="B2122">
        <v>56662</v>
      </c>
      <c r="C2122" t="s">
        <v>172</v>
      </c>
      <c r="D2122" s="167">
        <v>65752</v>
      </c>
      <c r="E2122" t="s">
        <v>175</v>
      </c>
      <c r="F2122" t="s">
        <v>169</v>
      </c>
      <c r="G2122" t="s">
        <v>183</v>
      </c>
      <c r="H2122" s="168">
        <v>40371</v>
      </c>
      <c r="I2122" t="s">
        <v>103</v>
      </c>
      <c r="J2122" s="169">
        <v>7.2109589041095887</v>
      </c>
      <c r="K2122">
        <v>2</v>
      </c>
    </row>
    <row r="2123" spans="1:11" x14ac:dyDescent="0.25">
      <c r="A2123" t="s">
        <v>2552</v>
      </c>
      <c r="B2123">
        <v>92078</v>
      </c>
      <c r="C2123" t="s">
        <v>172</v>
      </c>
      <c r="D2123" s="167">
        <v>72534.66</v>
      </c>
      <c r="E2123" t="s">
        <v>268</v>
      </c>
      <c r="F2123" t="s">
        <v>169</v>
      </c>
      <c r="G2123" t="s">
        <v>630</v>
      </c>
      <c r="H2123" s="168">
        <v>32671</v>
      </c>
      <c r="I2123" t="s">
        <v>103</v>
      </c>
      <c r="J2123" s="169">
        <v>28.306849315068494</v>
      </c>
      <c r="K2123">
        <v>6</v>
      </c>
    </row>
    <row r="2124" spans="1:11" x14ac:dyDescent="0.25">
      <c r="A2124" t="s">
        <v>2553</v>
      </c>
      <c r="B2124">
        <v>20180</v>
      </c>
      <c r="C2124" t="s">
        <v>167</v>
      </c>
      <c r="D2124" s="167">
        <v>78096</v>
      </c>
      <c r="E2124" t="s">
        <v>175</v>
      </c>
      <c r="F2124" t="s">
        <v>169</v>
      </c>
      <c r="G2124" t="s">
        <v>183</v>
      </c>
      <c r="H2124" s="168">
        <v>38012</v>
      </c>
      <c r="I2124" t="s">
        <v>106</v>
      </c>
      <c r="J2124" s="169">
        <v>13.673972602739726</v>
      </c>
      <c r="K2124">
        <v>3</v>
      </c>
    </row>
    <row r="2125" spans="1:11" x14ac:dyDescent="0.25">
      <c r="A2125" t="s">
        <v>2554</v>
      </c>
      <c r="B2125">
        <v>50722</v>
      </c>
      <c r="C2125" t="s">
        <v>167</v>
      </c>
      <c r="D2125" s="167">
        <v>46518.13</v>
      </c>
      <c r="E2125" t="s">
        <v>188</v>
      </c>
      <c r="F2125" t="s">
        <v>202</v>
      </c>
      <c r="G2125" t="s">
        <v>313</v>
      </c>
      <c r="H2125" s="168">
        <v>37522</v>
      </c>
      <c r="I2125" t="s">
        <v>103</v>
      </c>
      <c r="J2125" s="169">
        <v>15.016438356164384</v>
      </c>
      <c r="K2125">
        <v>3</v>
      </c>
    </row>
    <row r="2126" spans="1:11" x14ac:dyDescent="0.25">
      <c r="A2126" t="s">
        <v>2555</v>
      </c>
      <c r="B2126">
        <v>60076</v>
      </c>
      <c r="C2126" t="s">
        <v>172</v>
      </c>
      <c r="D2126" s="167">
        <v>94099</v>
      </c>
      <c r="E2126" t="s">
        <v>168</v>
      </c>
      <c r="F2126" t="s">
        <v>169</v>
      </c>
      <c r="G2126" t="s">
        <v>173</v>
      </c>
      <c r="H2126" s="168">
        <v>36038</v>
      </c>
      <c r="I2126" t="s">
        <v>103</v>
      </c>
      <c r="J2126" s="169">
        <v>19.082191780821919</v>
      </c>
      <c r="K2126">
        <v>4</v>
      </c>
    </row>
    <row r="2127" spans="1:11" x14ac:dyDescent="0.25">
      <c r="A2127" t="s">
        <v>2556</v>
      </c>
      <c r="B2127">
        <v>55202</v>
      </c>
      <c r="C2127" t="s">
        <v>172</v>
      </c>
      <c r="D2127" s="167">
        <v>76936</v>
      </c>
      <c r="E2127" t="s">
        <v>191</v>
      </c>
      <c r="F2127" t="s">
        <v>169</v>
      </c>
      <c r="G2127" t="s">
        <v>192</v>
      </c>
      <c r="H2127" s="168">
        <v>37138</v>
      </c>
      <c r="I2127" t="s">
        <v>104</v>
      </c>
      <c r="J2127" s="169">
        <v>16.068493150684933</v>
      </c>
      <c r="K2127">
        <v>4</v>
      </c>
    </row>
    <row r="2128" spans="1:11" x14ac:dyDescent="0.25">
      <c r="A2128" t="s">
        <v>2557</v>
      </c>
      <c r="B2128">
        <v>16523</v>
      </c>
      <c r="C2128" t="s">
        <v>172</v>
      </c>
      <c r="D2128" s="167">
        <v>52528.84</v>
      </c>
      <c r="E2128" t="s">
        <v>196</v>
      </c>
      <c r="F2128" t="s">
        <v>169</v>
      </c>
      <c r="G2128" t="s">
        <v>228</v>
      </c>
      <c r="H2128" s="168">
        <v>37235</v>
      </c>
      <c r="I2128" t="s">
        <v>106</v>
      </c>
      <c r="J2128" s="169">
        <v>15.802739726027397</v>
      </c>
      <c r="K2128">
        <v>4</v>
      </c>
    </row>
    <row r="2129" spans="1:11" x14ac:dyDescent="0.25">
      <c r="A2129" t="s">
        <v>2558</v>
      </c>
      <c r="B2129">
        <v>27785</v>
      </c>
      <c r="C2129" t="s">
        <v>167</v>
      </c>
      <c r="D2129" s="167">
        <v>52911.27</v>
      </c>
      <c r="E2129" t="s">
        <v>188</v>
      </c>
      <c r="F2129" t="s">
        <v>169</v>
      </c>
      <c r="G2129" t="s">
        <v>170</v>
      </c>
      <c r="H2129" s="168">
        <v>38376</v>
      </c>
      <c r="I2129" t="s">
        <v>103</v>
      </c>
      <c r="J2129" s="169">
        <v>12.676712328767124</v>
      </c>
      <c r="K2129">
        <v>3</v>
      </c>
    </row>
    <row r="2130" spans="1:11" x14ac:dyDescent="0.25">
      <c r="A2130" t="s">
        <v>2559</v>
      </c>
      <c r="B2130">
        <v>39594</v>
      </c>
      <c r="C2130" t="s">
        <v>167</v>
      </c>
      <c r="D2130" s="167">
        <v>23317.67</v>
      </c>
      <c r="E2130" t="s">
        <v>196</v>
      </c>
      <c r="F2130" t="s">
        <v>202</v>
      </c>
      <c r="G2130" t="s">
        <v>367</v>
      </c>
      <c r="H2130" s="168">
        <v>37193</v>
      </c>
      <c r="I2130" t="s">
        <v>103</v>
      </c>
      <c r="J2130" s="169">
        <v>15.917808219178083</v>
      </c>
      <c r="K2130">
        <v>4</v>
      </c>
    </row>
    <row r="2131" spans="1:11" x14ac:dyDescent="0.25">
      <c r="A2131" t="s">
        <v>2560</v>
      </c>
      <c r="B2131">
        <v>85984</v>
      </c>
      <c r="C2131" t="s">
        <v>167</v>
      </c>
      <c r="D2131" s="167">
        <v>89000</v>
      </c>
      <c r="E2131" t="s">
        <v>325</v>
      </c>
      <c r="F2131" t="s">
        <v>169</v>
      </c>
      <c r="G2131" t="s">
        <v>533</v>
      </c>
      <c r="H2131" s="168">
        <v>42716</v>
      </c>
      <c r="I2131" t="s">
        <v>108</v>
      </c>
      <c r="J2131" s="169">
        <v>0.78630136986301369</v>
      </c>
      <c r="K2131">
        <v>1</v>
      </c>
    </row>
    <row r="2132" spans="1:11" x14ac:dyDescent="0.25">
      <c r="A2132" t="s">
        <v>2561</v>
      </c>
      <c r="B2132">
        <v>24561</v>
      </c>
      <c r="C2132" t="s">
        <v>172</v>
      </c>
      <c r="D2132" s="167">
        <v>74815</v>
      </c>
      <c r="E2132" t="s">
        <v>185</v>
      </c>
      <c r="F2132" t="s">
        <v>169</v>
      </c>
      <c r="G2132" t="s">
        <v>416</v>
      </c>
      <c r="H2132" s="168">
        <v>38747</v>
      </c>
      <c r="I2132" t="s">
        <v>107</v>
      </c>
      <c r="J2132" s="169">
        <v>11.66027397260274</v>
      </c>
      <c r="K2132">
        <v>3</v>
      </c>
    </row>
    <row r="2133" spans="1:11" x14ac:dyDescent="0.25">
      <c r="A2133" t="s">
        <v>2562</v>
      </c>
      <c r="B2133">
        <v>83532</v>
      </c>
      <c r="C2133" t="s">
        <v>167</v>
      </c>
      <c r="D2133" s="167">
        <v>43525.72</v>
      </c>
      <c r="E2133" t="s">
        <v>199</v>
      </c>
      <c r="F2133" t="s">
        <v>169</v>
      </c>
      <c r="G2133" t="s">
        <v>220</v>
      </c>
      <c r="H2133" s="168">
        <v>40623</v>
      </c>
      <c r="I2133" t="s">
        <v>107</v>
      </c>
      <c r="J2133" s="169">
        <v>6.5205479452054798</v>
      </c>
      <c r="K2133">
        <v>2</v>
      </c>
    </row>
    <row r="2134" spans="1:11" x14ac:dyDescent="0.25">
      <c r="A2134" t="s">
        <v>2563</v>
      </c>
      <c r="B2134">
        <v>47031</v>
      </c>
      <c r="C2134" t="s">
        <v>172</v>
      </c>
      <c r="D2134" s="167">
        <v>83611.44</v>
      </c>
      <c r="E2134" t="s">
        <v>191</v>
      </c>
      <c r="F2134" t="s">
        <v>169</v>
      </c>
      <c r="G2134" t="s">
        <v>192</v>
      </c>
      <c r="H2134" s="168">
        <v>35030</v>
      </c>
      <c r="I2134" t="s">
        <v>108</v>
      </c>
      <c r="J2134" s="169">
        <v>21.843835616438355</v>
      </c>
      <c r="K2134">
        <v>5</v>
      </c>
    </row>
    <row r="2135" spans="1:11" x14ac:dyDescent="0.25">
      <c r="A2135" t="s">
        <v>2564</v>
      </c>
      <c r="B2135">
        <v>8098</v>
      </c>
      <c r="C2135" t="s">
        <v>172</v>
      </c>
      <c r="D2135" s="167">
        <v>78096</v>
      </c>
      <c r="E2135" t="s">
        <v>175</v>
      </c>
      <c r="F2135" t="s">
        <v>169</v>
      </c>
      <c r="G2135" t="s">
        <v>183</v>
      </c>
      <c r="H2135" s="168">
        <v>38187</v>
      </c>
      <c r="I2135" t="s">
        <v>104</v>
      </c>
      <c r="J2135" s="169">
        <v>13.194520547945206</v>
      </c>
      <c r="K2135">
        <v>3</v>
      </c>
    </row>
    <row r="2136" spans="1:11" x14ac:dyDescent="0.25">
      <c r="A2136" t="s">
        <v>2565</v>
      </c>
      <c r="B2136">
        <v>26446</v>
      </c>
      <c r="C2136" t="s">
        <v>172</v>
      </c>
      <c r="D2136" s="167">
        <v>92756.7</v>
      </c>
      <c r="E2136" t="s">
        <v>175</v>
      </c>
      <c r="F2136" t="s">
        <v>169</v>
      </c>
      <c r="G2136" t="s">
        <v>183</v>
      </c>
      <c r="H2136" s="168">
        <v>31103</v>
      </c>
      <c r="I2136" t="s">
        <v>104</v>
      </c>
      <c r="J2136" s="169">
        <v>32.602739726027394</v>
      </c>
      <c r="K2136">
        <v>7</v>
      </c>
    </row>
    <row r="2137" spans="1:11" x14ac:dyDescent="0.25">
      <c r="A2137" t="s">
        <v>2566</v>
      </c>
      <c r="B2137">
        <v>52269</v>
      </c>
      <c r="C2137" t="s">
        <v>172</v>
      </c>
      <c r="D2137" s="167">
        <v>89620</v>
      </c>
      <c r="E2137" t="s">
        <v>175</v>
      </c>
      <c r="F2137" t="s">
        <v>169</v>
      </c>
      <c r="G2137" t="s">
        <v>183</v>
      </c>
      <c r="H2137" s="168">
        <v>37172</v>
      </c>
      <c r="I2137" t="s">
        <v>106</v>
      </c>
      <c r="J2137" s="169">
        <v>15.975342465753425</v>
      </c>
      <c r="K2137">
        <v>4</v>
      </c>
    </row>
    <row r="2138" spans="1:11" x14ac:dyDescent="0.25">
      <c r="A2138" t="s">
        <v>2567</v>
      </c>
      <c r="B2138">
        <v>66567</v>
      </c>
      <c r="C2138" t="s">
        <v>167</v>
      </c>
      <c r="D2138" s="167">
        <v>45397.22</v>
      </c>
      <c r="E2138" t="s">
        <v>216</v>
      </c>
      <c r="F2138" t="s">
        <v>169</v>
      </c>
      <c r="G2138" t="s">
        <v>1091</v>
      </c>
      <c r="H2138" s="168">
        <v>39240</v>
      </c>
      <c r="I2138" t="s">
        <v>104</v>
      </c>
      <c r="J2138" s="169">
        <v>10.30958904109589</v>
      </c>
      <c r="K2138">
        <v>3</v>
      </c>
    </row>
    <row r="2139" spans="1:11" x14ac:dyDescent="0.25">
      <c r="A2139" t="s">
        <v>2568</v>
      </c>
      <c r="B2139">
        <v>42752</v>
      </c>
      <c r="C2139" t="s">
        <v>167</v>
      </c>
      <c r="D2139" s="167">
        <v>56306.54</v>
      </c>
      <c r="E2139" t="s">
        <v>188</v>
      </c>
      <c r="F2139" t="s">
        <v>169</v>
      </c>
      <c r="G2139" t="s">
        <v>282</v>
      </c>
      <c r="H2139" s="168">
        <v>39426</v>
      </c>
      <c r="I2139" t="s">
        <v>103</v>
      </c>
      <c r="J2139" s="169">
        <v>9.8000000000000007</v>
      </c>
      <c r="K2139">
        <v>2</v>
      </c>
    </row>
    <row r="2140" spans="1:11" x14ac:dyDescent="0.25">
      <c r="A2140" t="s">
        <v>2569</v>
      </c>
      <c r="B2140">
        <v>10287</v>
      </c>
      <c r="C2140" t="s">
        <v>172</v>
      </c>
      <c r="D2140" s="167">
        <v>141539.35999999999</v>
      </c>
      <c r="E2140" t="s">
        <v>168</v>
      </c>
      <c r="F2140" t="s">
        <v>169</v>
      </c>
      <c r="G2140" t="s">
        <v>493</v>
      </c>
      <c r="H2140" s="168">
        <v>31488</v>
      </c>
      <c r="I2140" t="s">
        <v>103</v>
      </c>
      <c r="J2140" s="169">
        <v>31.547945205479451</v>
      </c>
      <c r="K2140">
        <v>7</v>
      </c>
    </row>
    <row r="2141" spans="1:11" x14ac:dyDescent="0.25">
      <c r="A2141" t="s">
        <v>2570</v>
      </c>
      <c r="B2141">
        <v>49377</v>
      </c>
      <c r="C2141" t="s">
        <v>172</v>
      </c>
      <c r="D2141" s="167">
        <v>76015.03</v>
      </c>
      <c r="E2141" t="s">
        <v>196</v>
      </c>
      <c r="F2141" t="s">
        <v>169</v>
      </c>
      <c r="G2141" t="s">
        <v>228</v>
      </c>
      <c r="H2141" s="168">
        <v>35387</v>
      </c>
      <c r="I2141" t="s">
        <v>104</v>
      </c>
      <c r="J2141" s="169">
        <v>20.865753424657534</v>
      </c>
      <c r="K2141">
        <v>5</v>
      </c>
    </row>
    <row r="2142" spans="1:11" x14ac:dyDescent="0.25">
      <c r="A2142" t="s">
        <v>2571</v>
      </c>
      <c r="B2142">
        <v>56050</v>
      </c>
      <c r="C2142" t="s">
        <v>167</v>
      </c>
      <c r="D2142" s="167">
        <v>94449</v>
      </c>
      <c r="E2142" t="s">
        <v>185</v>
      </c>
      <c r="F2142" t="s">
        <v>169</v>
      </c>
      <c r="G2142" t="s">
        <v>495</v>
      </c>
      <c r="H2142" s="168">
        <v>37502</v>
      </c>
      <c r="I2142" t="s">
        <v>105</v>
      </c>
      <c r="J2142" s="169">
        <v>15.07123287671233</v>
      </c>
      <c r="K2142">
        <v>4</v>
      </c>
    </row>
    <row r="2143" spans="1:11" x14ac:dyDescent="0.25">
      <c r="A2143" t="s">
        <v>2572</v>
      </c>
      <c r="B2143">
        <v>84748</v>
      </c>
      <c r="C2143" t="s">
        <v>172</v>
      </c>
      <c r="D2143" s="167">
        <v>53788</v>
      </c>
      <c r="E2143" t="s">
        <v>175</v>
      </c>
      <c r="F2143" t="s">
        <v>169</v>
      </c>
      <c r="G2143" t="s">
        <v>183</v>
      </c>
      <c r="H2143" s="168">
        <v>41918</v>
      </c>
      <c r="I2143" t="s">
        <v>103</v>
      </c>
      <c r="J2143" s="169">
        <v>2.9726027397260273</v>
      </c>
      <c r="K2143">
        <v>1</v>
      </c>
    </row>
    <row r="2144" spans="1:11" x14ac:dyDescent="0.25">
      <c r="A2144" t="s">
        <v>2573</v>
      </c>
      <c r="B2144">
        <v>27007</v>
      </c>
      <c r="C2144" t="s">
        <v>172</v>
      </c>
      <c r="D2144" s="167">
        <v>88859</v>
      </c>
      <c r="E2144" t="s">
        <v>185</v>
      </c>
      <c r="F2144" t="s">
        <v>169</v>
      </c>
      <c r="G2144" t="s">
        <v>416</v>
      </c>
      <c r="H2144" s="168">
        <v>36199</v>
      </c>
      <c r="I2144" t="s">
        <v>108</v>
      </c>
      <c r="J2144" s="169">
        <v>18.641095890410959</v>
      </c>
      <c r="K2144">
        <v>4</v>
      </c>
    </row>
    <row r="2145" spans="1:11" x14ac:dyDescent="0.25">
      <c r="A2145" t="s">
        <v>2574</v>
      </c>
      <c r="B2145">
        <v>93458</v>
      </c>
      <c r="C2145" t="s">
        <v>172</v>
      </c>
      <c r="D2145" s="167">
        <v>45048.5</v>
      </c>
      <c r="E2145" t="s">
        <v>199</v>
      </c>
      <c r="F2145" t="s">
        <v>169</v>
      </c>
      <c r="G2145" t="s">
        <v>205</v>
      </c>
      <c r="H2145" s="168">
        <v>41148</v>
      </c>
      <c r="I2145" t="s">
        <v>107</v>
      </c>
      <c r="J2145" s="169">
        <v>5.0821917808219181</v>
      </c>
      <c r="K2145">
        <v>2</v>
      </c>
    </row>
    <row r="2146" spans="1:11" x14ac:dyDescent="0.25">
      <c r="A2146" t="s">
        <v>2575</v>
      </c>
      <c r="B2146">
        <v>10746</v>
      </c>
      <c r="C2146" t="s">
        <v>172</v>
      </c>
      <c r="D2146" s="167">
        <v>65254.36</v>
      </c>
      <c r="E2146" t="s">
        <v>233</v>
      </c>
      <c r="F2146" t="s">
        <v>169</v>
      </c>
      <c r="G2146" t="s">
        <v>809</v>
      </c>
      <c r="H2146" s="168">
        <v>36689</v>
      </c>
      <c r="I2146" t="s">
        <v>103</v>
      </c>
      <c r="J2146" s="169">
        <v>17.298630136986301</v>
      </c>
      <c r="K2146">
        <v>4</v>
      </c>
    </row>
    <row r="2147" spans="1:11" x14ac:dyDescent="0.25">
      <c r="A2147" t="s">
        <v>2576</v>
      </c>
      <c r="B2147">
        <v>89859</v>
      </c>
      <c r="C2147" t="s">
        <v>167</v>
      </c>
      <c r="D2147" s="167">
        <v>92756.7</v>
      </c>
      <c r="E2147" t="s">
        <v>175</v>
      </c>
      <c r="F2147" t="s">
        <v>169</v>
      </c>
      <c r="G2147" t="s">
        <v>183</v>
      </c>
      <c r="H2147" s="168">
        <v>33791</v>
      </c>
      <c r="I2147" t="s">
        <v>107</v>
      </c>
      <c r="J2147" s="169">
        <v>25.238356164383561</v>
      </c>
      <c r="K2147">
        <v>6</v>
      </c>
    </row>
    <row r="2148" spans="1:11" x14ac:dyDescent="0.25">
      <c r="A2148" t="s">
        <v>2577</v>
      </c>
      <c r="B2148">
        <v>10482</v>
      </c>
      <c r="C2148" t="s">
        <v>172</v>
      </c>
      <c r="D2148" s="167">
        <v>32890.33</v>
      </c>
      <c r="E2148" t="s">
        <v>196</v>
      </c>
      <c r="F2148" t="s">
        <v>169</v>
      </c>
      <c r="G2148" t="s">
        <v>224</v>
      </c>
      <c r="H2148" s="168">
        <v>42142</v>
      </c>
      <c r="I2148" t="s">
        <v>107</v>
      </c>
      <c r="J2148" s="169">
        <v>2.3589041095890413</v>
      </c>
      <c r="K2148">
        <v>1</v>
      </c>
    </row>
    <row r="2149" spans="1:11" x14ac:dyDescent="0.25">
      <c r="A2149" t="s">
        <v>2578</v>
      </c>
      <c r="B2149">
        <v>44309</v>
      </c>
      <c r="C2149" t="s">
        <v>172</v>
      </c>
      <c r="D2149" s="167">
        <v>42053.83</v>
      </c>
      <c r="E2149" t="s">
        <v>199</v>
      </c>
      <c r="F2149" t="s">
        <v>169</v>
      </c>
      <c r="G2149" t="s">
        <v>220</v>
      </c>
      <c r="H2149" s="168">
        <v>41666</v>
      </c>
      <c r="I2149" t="s">
        <v>105</v>
      </c>
      <c r="J2149" s="169">
        <v>3.6630136986301371</v>
      </c>
      <c r="K2149">
        <v>1</v>
      </c>
    </row>
    <row r="2150" spans="1:11" x14ac:dyDescent="0.25">
      <c r="A2150" t="s">
        <v>2579</v>
      </c>
      <c r="B2150">
        <v>55770</v>
      </c>
      <c r="C2150" t="s">
        <v>172</v>
      </c>
      <c r="D2150" s="167">
        <v>83497.98</v>
      </c>
      <c r="E2150" t="s">
        <v>1258</v>
      </c>
      <c r="F2150" t="s">
        <v>169</v>
      </c>
      <c r="G2150" t="s">
        <v>418</v>
      </c>
      <c r="H2150" s="168">
        <v>31320</v>
      </c>
      <c r="I2150" t="s">
        <v>107</v>
      </c>
      <c r="J2150" s="169">
        <v>32.008219178082193</v>
      </c>
      <c r="K2150">
        <v>7</v>
      </c>
    </row>
    <row r="2151" spans="1:11" x14ac:dyDescent="0.25">
      <c r="A2151" t="s">
        <v>2580</v>
      </c>
      <c r="B2151">
        <v>12115</v>
      </c>
      <c r="C2151" t="s">
        <v>167</v>
      </c>
      <c r="D2151" s="167">
        <v>77817.679999999993</v>
      </c>
      <c r="E2151" t="s">
        <v>188</v>
      </c>
      <c r="F2151" t="s">
        <v>169</v>
      </c>
      <c r="G2151" t="s">
        <v>282</v>
      </c>
      <c r="H2151" s="168">
        <v>36905</v>
      </c>
      <c r="I2151" t="s">
        <v>103</v>
      </c>
      <c r="J2151" s="169">
        <v>16.706849315068492</v>
      </c>
      <c r="K2151">
        <v>4</v>
      </c>
    </row>
    <row r="2152" spans="1:11" x14ac:dyDescent="0.25">
      <c r="A2152" t="s">
        <v>2581</v>
      </c>
      <c r="B2152">
        <v>62981</v>
      </c>
      <c r="C2152" t="s">
        <v>172</v>
      </c>
      <c r="D2152" s="167">
        <v>84974</v>
      </c>
      <c r="E2152" t="s">
        <v>168</v>
      </c>
      <c r="F2152" t="s">
        <v>169</v>
      </c>
      <c r="G2152" t="s">
        <v>189</v>
      </c>
      <c r="H2152" s="168">
        <v>37585</v>
      </c>
      <c r="I2152" t="s">
        <v>106</v>
      </c>
      <c r="J2152" s="169">
        <v>14.843835616438357</v>
      </c>
      <c r="K2152">
        <v>3</v>
      </c>
    </row>
    <row r="2153" spans="1:11" x14ac:dyDescent="0.25">
      <c r="A2153" t="s">
        <v>2582</v>
      </c>
      <c r="B2153">
        <v>34048</v>
      </c>
      <c r="C2153" t="s">
        <v>167</v>
      </c>
      <c r="D2153" s="167">
        <v>46626.87</v>
      </c>
      <c r="E2153" t="s">
        <v>199</v>
      </c>
      <c r="F2153" t="s">
        <v>169</v>
      </c>
      <c r="G2153" t="s">
        <v>205</v>
      </c>
      <c r="H2153" s="168">
        <v>39509</v>
      </c>
      <c r="I2153" t="s">
        <v>103</v>
      </c>
      <c r="J2153" s="169">
        <v>9.5726027397260278</v>
      </c>
      <c r="K2153">
        <v>2</v>
      </c>
    </row>
    <row r="2154" spans="1:11" x14ac:dyDescent="0.25">
      <c r="A2154" t="s">
        <v>2583</v>
      </c>
      <c r="B2154">
        <v>93623</v>
      </c>
      <c r="C2154" t="s">
        <v>167</v>
      </c>
      <c r="D2154" s="167">
        <v>57554.12</v>
      </c>
      <c r="E2154" t="s">
        <v>270</v>
      </c>
      <c r="F2154" t="s">
        <v>169</v>
      </c>
      <c r="G2154" t="s">
        <v>801</v>
      </c>
      <c r="H2154" s="168">
        <v>41190</v>
      </c>
      <c r="I2154" t="s">
        <v>105</v>
      </c>
      <c r="J2154" s="169">
        <v>4.9671232876712326</v>
      </c>
      <c r="K2154">
        <v>1</v>
      </c>
    </row>
    <row r="2155" spans="1:11" x14ac:dyDescent="0.25">
      <c r="A2155" t="s">
        <v>2584</v>
      </c>
      <c r="B2155">
        <v>58921</v>
      </c>
      <c r="C2155" t="s">
        <v>172</v>
      </c>
      <c r="D2155" s="167">
        <v>107128.71</v>
      </c>
      <c r="E2155" t="s">
        <v>175</v>
      </c>
      <c r="F2155" t="s">
        <v>169</v>
      </c>
      <c r="G2155" t="s">
        <v>586</v>
      </c>
      <c r="H2155" s="168">
        <v>34176</v>
      </c>
      <c r="I2155" t="s">
        <v>103</v>
      </c>
      <c r="J2155" s="169">
        <v>24.183561643835617</v>
      </c>
      <c r="K2155">
        <v>5</v>
      </c>
    </row>
    <row r="2156" spans="1:11" x14ac:dyDescent="0.25">
      <c r="A2156" t="s">
        <v>2585</v>
      </c>
      <c r="B2156">
        <v>20017</v>
      </c>
      <c r="C2156" t="s">
        <v>172</v>
      </c>
      <c r="D2156" s="167">
        <v>106456</v>
      </c>
      <c r="E2156" t="s">
        <v>185</v>
      </c>
      <c r="F2156" t="s">
        <v>169</v>
      </c>
      <c r="G2156" t="s">
        <v>495</v>
      </c>
      <c r="H2156" s="168">
        <v>35807</v>
      </c>
      <c r="I2156" t="s">
        <v>105</v>
      </c>
      <c r="J2156" s="169">
        <v>19.715068493150685</v>
      </c>
      <c r="K2156">
        <v>4</v>
      </c>
    </row>
    <row r="2157" spans="1:11" x14ac:dyDescent="0.25">
      <c r="A2157" t="s">
        <v>2586</v>
      </c>
      <c r="B2157">
        <v>90711</v>
      </c>
      <c r="C2157" t="s">
        <v>172</v>
      </c>
      <c r="D2157" s="167">
        <v>93396</v>
      </c>
      <c r="E2157" t="s">
        <v>199</v>
      </c>
      <c r="F2157" t="s">
        <v>169</v>
      </c>
      <c r="G2157" t="s">
        <v>328</v>
      </c>
      <c r="H2157" s="168">
        <v>36886</v>
      </c>
      <c r="I2157" t="s">
        <v>103</v>
      </c>
      <c r="J2157" s="169">
        <v>16.758904109589039</v>
      </c>
      <c r="K2157">
        <v>4</v>
      </c>
    </row>
    <row r="2158" spans="1:11" x14ac:dyDescent="0.25">
      <c r="A2158" t="s">
        <v>2587</v>
      </c>
      <c r="B2158">
        <v>23349</v>
      </c>
      <c r="C2158" t="s">
        <v>167</v>
      </c>
      <c r="D2158" s="167">
        <v>26208.35</v>
      </c>
      <c r="E2158" t="s">
        <v>196</v>
      </c>
      <c r="F2158" t="s">
        <v>202</v>
      </c>
      <c r="G2158" t="s">
        <v>816</v>
      </c>
      <c r="H2158" s="168">
        <v>35059</v>
      </c>
      <c r="I2158" t="s">
        <v>104</v>
      </c>
      <c r="J2158" s="169">
        <v>21.764383561643836</v>
      </c>
      <c r="K2158">
        <v>5</v>
      </c>
    </row>
    <row r="2159" spans="1:11" x14ac:dyDescent="0.25">
      <c r="A2159" t="s">
        <v>2588</v>
      </c>
      <c r="B2159">
        <v>88161</v>
      </c>
      <c r="C2159" t="s">
        <v>172</v>
      </c>
      <c r="D2159" s="167">
        <v>17192.05</v>
      </c>
      <c r="E2159" t="s">
        <v>196</v>
      </c>
      <c r="F2159" t="s">
        <v>202</v>
      </c>
      <c r="G2159" t="s">
        <v>222</v>
      </c>
      <c r="H2159" s="168">
        <v>41736</v>
      </c>
      <c r="I2159" t="s">
        <v>103</v>
      </c>
      <c r="J2159" s="169">
        <v>3.4712328767123286</v>
      </c>
      <c r="K2159">
        <v>1</v>
      </c>
    </row>
    <row r="2160" spans="1:11" x14ac:dyDescent="0.25">
      <c r="A2160" t="s">
        <v>2589</v>
      </c>
      <c r="B2160">
        <v>77056</v>
      </c>
      <c r="C2160" t="s">
        <v>167</v>
      </c>
      <c r="D2160" s="167">
        <v>26208.35</v>
      </c>
      <c r="E2160" t="s">
        <v>196</v>
      </c>
      <c r="F2160" t="s">
        <v>202</v>
      </c>
      <c r="G2160" t="s">
        <v>816</v>
      </c>
      <c r="H2160" s="168">
        <v>34505</v>
      </c>
      <c r="I2160" t="s">
        <v>103</v>
      </c>
      <c r="J2160" s="169">
        <v>23.282191780821918</v>
      </c>
      <c r="K2160">
        <v>5</v>
      </c>
    </row>
    <row r="2161" spans="1:11" x14ac:dyDescent="0.25">
      <c r="A2161" t="s">
        <v>2590</v>
      </c>
      <c r="B2161">
        <v>10610</v>
      </c>
      <c r="C2161" t="s">
        <v>172</v>
      </c>
      <c r="D2161" s="167">
        <v>50910</v>
      </c>
      <c r="E2161" t="s">
        <v>191</v>
      </c>
      <c r="F2161" t="s">
        <v>169</v>
      </c>
      <c r="G2161" t="s">
        <v>354</v>
      </c>
      <c r="H2161" s="168">
        <v>41904</v>
      </c>
      <c r="I2161" t="s">
        <v>103</v>
      </c>
      <c r="J2161" s="169">
        <v>3.010958904109589</v>
      </c>
      <c r="K2161">
        <v>1</v>
      </c>
    </row>
    <row r="2162" spans="1:11" x14ac:dyDescent="0.25">
      <c r="A2162" t="s">
        <v>2591</v>
      </c>
      <c r="B2162">
        <v>745</v>
      </c>
      <c r="C2162" t="s">
        <v>167</v>
      </c>
      <c r="D2162" s="167">
        <v>71176.03</v>
      </c>
      <c r="E2162" t="s">
        <v>196</v>
      </c>
      <c r="F2162" t="s">
        <v>169</v>
      </c>
      <c r="G2162" t="s">
        <v>598</v>
      </c>
      <c r="H2162" s="168">
        <v>41190</v>
      </c>
      <c r="I2162" t="s">
        <v>104</v>
      </c>
      <c r="J2162" s="169">
        <v>4.9671232876712326</v>
      </c>
      <c r="K2162">
        <v>1</v>
      </c>
    </row>
    <row r="2163" spans="1:11" x14ac:dyDescent="0.25">
      <c r="A2163" t="s">
        <v>2592</v>
      </c>
      <c r="B2163">
        <v>2230</v>
      </c>
      <c r="C2163" t="s">
        <v>172</v>
      </c>
      <c r="D2163" s="167">
        <v>42053.42</v>
      </c>
      <c r="E2163" t="s">
        <v>199</v>
      </c>
      <c r="F2163" t="s">
        <v>169</v>
      </c>
      <c r="G2163" t="s">
        <v>220</v>
      </c>
      <c r="H2163" s="168">
        <v>42009</v>
      </c>
      <c r="I2163" t="s">
        <v>106</v>
      </c>
      <c r="J2163" s="169">
        <v>2.7232876712328768</v>
      </c>
      <c r="K2163">
        <v>1</v>
      </c>
    </row>
    <row r="2164" spans="1:11" x14ac:dyDescent="0.25">
      <c r="A2164" t="s">
        <v>2593</v>
      </c>
      <c r="B2164">
        <v>93800</v>
      </c>
      <c r="C2164" t="s">
        <v>172</v>
      </c>
      <c r="D2164" s="167">
        <v>144472.54999999999</v>
      </c>
      <c r="E2164" t="s">
        <v>185</v>
      </c>
      <c r="F2164" t="s">
        <v>169</v>
      </c>
      <c r="G2164" t="s">
        <v>728</v>
      </c>
      <c r="H2164" s="168">
        <v>34387</v>
      </c>
      <c r="I2164" t="s">
        <v>103</v>
      </c>
      <c r="J2164" s="169">
        <v>23.605479452054794</v>
      </c>
      <c r="K2164">
        <v>5</v>
      </c>
    </row>
    <row r="2165" spans="1:11" x14ac:dyDescent="0.25">
      <c r="A2165" t="s">
        <v>2594</v>
      </c>
      <c r="B2165">
        <v>25404</v>
      </c>
      <c r="C2165" t="s">
        <v>167</v>
      </c>
      <c r="D2165" s="167">
        <v>56279.62</v>
      </c>
      <c r="E2165" t="s">
        <v>216</v>
      </c>
      <c r="F2165" t="s">
        <v>169</v>
      </c>
      <c r="G2165" t="s">
        <v>980</v>
      </c>
      <c r="H2165" s="168">
        <v>35583</v>
      </c>
      <c r="I2165" t="s">
        <v>106</v>
      </c>
      <c r="J2165" s="169">
        <v>20.328767123287673</v>
      </c>
      <c r="K2165">
        <v>5</v>
      </c>
    </row>
    <row r="2166" spans="1:11" x14ac:dyDescent="0.25">
      <c r="A2166" t="s">
        <v>2595</v>
      </c>
      <c r="B2166">
        <v>85351</v>
      </c>
      <c r="C2166" t="s">
        <v>172</v>
      </c>
      <c r="D2166" s="167">
        <v>75726.42</v>
      </c>
      <c r="E2166" t="s">
        <v>168</v>
      </c>
      <c r="F2166" t="s">
        <v>169</v>
      </c>
      <c r="G2166" t="s">
        <v>1516</v>
      </c>
      <c r="H2166" s="168">
        <v>40330</v>
      </c>
      <c r="I2166" t="s">
        <v>103</v>
      </c>
      <c r="J2166" s="169">
        <v>7.3232876712328769</v>
      </c>
      <c r="K2166">
        <v>2</v>
      </c>
    </row>
    <row r="2167" spans="1:11" x14ac:dyDescent="0.25">
      <c r="A2167" t="s">
        <v>2596</v>
      </c>
      <c r="B2167">
        <v>82565</v>
      </c>
      <c r="C2167" t="s">
        <v>172</v>
      </c>
      <c r="D2167" s="167">
        <v>101634</v>
      </c>
      <c r="E2167" t="s">
        <v>185</v>
      </c>
      <c r="F2167" t="s">
        <v>169</v>
      </c>
      <c r="G2167" t="s">
        <v>416</v>
      </c>
      <c r="H2167" s="168">
        <v>36024</v>
      </c>
      <c r="I2167" t="s">
        <v>106</v>
      </c>
      <c r="J2167" s="169">
        <v>19.12054794520548</v>
      </c>
      <c r="K2167">
        <v>4</v>
      </c>
    </row>
    <row r="2168" spans="1:11" x14ac:dyDescent="0.25">
      <c r="A2168" t="s">
        <v>2597</v>
      </c>
      <c r="B2168">
        <v>3530</v>
      </c>
      <c r="C2168" t="s">
        <v>167</v>
      </c>
      <c r="D2168" s="167">
        <v>78329.679999999993</v>
      </c>
      <c r="E2168" t="s">
        <v>188</v>
      </c>
      <c r="F2168" t="s">
        <v>169</v>
      </c>
      <c r="G2168" t="s">
        <v>428</v>
      </c>
      <c r="H2168" s="168">
        <v>39118</v>
      </c>
      <c r="I2168" t="s">
        <v>103</v>
      </c>
      <c r="J2168" s="169">
        <v>10.643835616438356</v>
      </c>
      <c r="K2168">
        <v>3</v>
      </c>
    </row>
    <row r="2169" spans="1:11" x14ac:dyDescent="0.25">
      <c r="A2169" t="s">
        <v>2598</v>
      </c>
      <c r="B2169">
        <v>78756</v>
      </c>
      <c r="C2169" t="s">
        <v>172</v>
      </c>
      <c r="D2169" s="167">
        <v>118400</v>
      </c>
      <c r="E2169" t="s">
        <v>213</v>
      </c>
      <c r="F2169" t="s">
        <v>169</v>
      </c>
      <c r="G2169" t="s">
        <v>214</v>
      </c>
      <c r="H2169" s="168">
        <v>37522</v>
      </c>
      <c r="I2169" t="s">
        <v>104</v>
      </c>
      <c r="J2169" s="169">
        <v>15.016438356164384</v>
      </c>
      <c r="K2169">
        <v>3</v>
      </c>
    </row>
    <row r="2170" spans="1:11" x14ac:dyDescent="0.25">
      <c r="A2170" t="s">
        <v>2599</v>
      </c>
      <c r="B2170">
        <v>5352</v>
      </c>
      <c r="C2170" t="s">
        <v>172</v>
      </c>
      <c r="D2170" s="167">
        <v>210143</v>
      </c>
      <c r="E2170" t="s">
        <v>196</v>
      </c>
      <c r="F2170" t="s">
        <v>169</v>
      </c>
      <c r="G2170" t="s">
        <v>2600</v>
      </c>
      <c r="H2170" s="168">
        <v>39126</v>
      </c>
      <c r="I2170" t="s">
        <v>107</v>
      </c>
      <c r="J2170" s="169">
        <v>10.621917808219179</v>
      </c>
      <c r="K2170">
        <v>3</v>
      </c>
    </row>
    <row r="2171" spans="1:11" x14ac:dyDescent="0.25">
      <c r="A2171" t="s">
        <v>2601</v>
      </c>
      <c r="B2171">
        <v>80366</v>
      </c>
      <c r="C2171" t="s">
        <v>172</v>
      </c>
      <c r="D2171" s="167">
        <v>74815</v>
      </c>
      <c r="E2171" t="s">
        <v>185</v>
      </c>
      <c r="F2171" t="s">
        <v>169</v>
      </c>
      <c r="G2171" t="s">
        <v>416</v>
      </c>
      <c r="H2171" s="168">
        <v>38747</v>
      </c>
      <c r="I2171" t="s">
        <v>103</v>
      </c>
      <c r="J2171" s="169">
        <v>11.66027397260274</v>
      </c>
      <c r="K2171">
        <v>3</v>
      </c>
    </row>
    <row r="2172" spans="1:11" x14ac:dyDescent="0.25">
      <c r="A2172" t="s">
        <v>2602</v>
      </c>
      <c r="B2172">
        <v>11444</v>
      </c>
      <c r="C2172" t="s">
        <v>172</v>
      </c>
      <c r="D2172" s="167">
        <v>94099</v>
      </c>
      <c r="E2172" t="s">
        <v>168</v>
      </c>
      <c r="F2172" t="s">
        <v>169</v>
      </c>
      <c r="G2172" t="s">
        <v>173</v>
      </c>
      <c r="H2172" s="168">
        <v>37270</v>
      </c>
      <c r="I2172" t="s">
        <v>104</v>
      </c>
      <c r="J2172" s="169">
        <v>15.706849315068494</v>
      </c>
      <c r="K2172">
        <v>4</v>
      </c>
    </row>
    <row r="2173" spans="1:11" x14ac:dyDescent="0.25">
      <c r="A2173" t="s">
        <v>2603</v>
      </c>
      <c r="B2173">
        <v>84491</v>
      </c>
      <c r="C2173" t="s">
        <v>172</v>
      </c>
      <c r="D2173" s="167">
        <v>107128.71</v>
      </c>
      <c r="E2173" t="s">
        <v>175</v>
      </c>
      <c r="F2173" t="s">
        <v>169</v>
      </c>
      <c r="G2173" t="s">
        <v>586</v>
      </c>
      <c r="H2173" s="168">
        <v>33791</v>
      </c>
      <c r="I2173" t="s">
        <v>108</v>
      </c>
      <c r="J2173" s="169">
        <v>25.238356164383561</v>
      </c>
      <c r="K2173">
        <v>6</v>
      </c>
    </row>
    <row r="2174" spans="1:11" x14ac:dyDescent="0.25">
      <c r="A2174" t="s">
        <v>2604</v>
      </c>
      <c r="B2174">
        <v>37442</v>
      </c>
      <c r="C2174" t="s">
        <v>172</v>
      </c>
      <c r="D2174" s="167">
        <v>89620</v>
      </c>
      <c r="E2174" t="s">
        <v>175</v>
      </c>
      <c r="F2174" t="s">
        <v>169</v>
      </c>
      <c r="G2174" t="s">
        <v>183</v>
      </c>
      <c r="H2174" s="168">
        <v>35702</v>
      </c>
      <c r="I2174" t="s">
        <v>103</v>
      </c>
      <c r="J2174" s="169">
        <v>20.002739726027396</v>
      </c>
      <c r="K2174">
        <v>5</v>
      </c>
    </row>
    <row r="2175" spans="1:11" x14ac:dyDescent="0.25">
      <c r="A2175" t="s">
        <v>2605</v>
      </c>
      <c r="B2175">
        <v>35977</v>
      </c>
      <c r="C2175" t="s">
        <v>172</v>
      </c>
      <c r="D2175" s="167">
        <v>40946.26</v>
      </c>
      <c r="E2175" t="s">
        <v>233</v>
      </c>
      <c r="F2175" t="s">
        <v>169</v>
      </c>
      <c r="G2175" t="s">
        <v>554</v>
      </c>
      <c r="H2175" s="168">
        <v>41904</v>
      </c>
      <c r="I2175" t="s">
        <v>103</v>
      </c>
      <c r="J2175" s="169">
        <v>3.010958904109589</v>
      </c>
      <c r="K2175">
        <v>1</v>
      </c>
    </row>
    <row r="2176" spans="1:11" x14ac:dyDescent="0.25">
      <c r="A2176" t="s">
        <v>2606</v>
      </c>
      <c r="B2176">
        <v>83000</v>
      </c>
      <c r="C2176" t="s">
        <v>167</v>
      </c>
      <c r="D2176" s="167">
        <v>53505.69</v>
      </c>
      <c r="E2176" t="s">
        <v>199</v>
      </c>
      <c r="F2176" t="s">
        <v>169</v>
      </c>
      <c r="G2176" t="s">
        <v>295</v>
      </c>
      <c r="H2176" s="168">
        <v>38250</v>
      </c>
      <c r="I2176" t="s">
        <v>103</v>
      </c>
      <c r="J2176" s="169">
        <v>13.021917808219179</v>
      </c>
      <c r="K2176">
        <v>3</v>
      </c>
    </row>
    <row r="2177" spans="1:11" x14ac:dyDescent="0.25">
      <c r="A2177" t="s">
        <v>2607</v>
      </c>
      <c r="B2177">
        <v>28955</v>
      </c>
      <c r="C2177" t="s">
        <v>172</v>
      </c>
      <c r="D2177" s="167">
        <v>40631.32</v>
      </c>
      <c r="E2177" t="s">
        <v>199</v>
      </c>
      <c r="F2177" t="s">
        <v>169</v>
      </c>
      <c r="G2177" t="s">
        <v>200</v>
      </c>
      <c r="H2177" s="168">
        <v>42065</v>
      </c>
      <c r="I2177" t="s">
        <v>107</v>
      </c>
      <c r="J2177" s="169">
        <v>2.56986301369863</v>
      </c>
      <c r="K2177">
        <v>1</v>
      </c>
    </row>
    <row r="2178" spans="1:11" x14ac:dyDescent="0.25">
      <c r="A2178" t="s">
        <v>2608</v>
      </c>
      <c r="B2178">
        <v>6118</v>
      </c>
      <c r="C2178" t="s">
        <v>167</v>
      </c>
      <c r="D2178" s="167">
        <v>57807.08</v>
      </c>
      <c r="E2178" t="s">
        <v>188</v>
      </c>
      <c r="F2178" t="s">
        <v>202</v>
      </c>
      <c r="G2178" t="s">
        <v>313</v>
      </c>
      <c r="H2178" s="168">
        <v>33826</v>
      </c>
      <c r="I2178" t="s">
        <v>106</v>
      </c>
      <c r="J2178" s="169">
        <v>25.142465753424659</v>
      </c>
      <c r="K2178">
        <v>6</v>
      </c>
    </row>
    <row r="2179" spans="1:11" x14ac:dyDescent="0.25">
      <c r="A2179" t="s">
        <v>2609</v>
      </c>
      <c r="B2179">
        <v>83372</v>
      </c>
      <c r="C2179" t="s">
        <v>172</v>
      </c>
      <c r="D2179" s="167">
        <v>50910</v>
      </c>
      <c r="E2179" t="s">
        <v>191</v>
      </c>
      <c r="F2179" t="s">
        <v>169</v>
      </c>
      <c r="G2179" t="s">
        <v>354</v>
      </c>
      <c r="H2179" s="168">
        <v>41708</v>
      </c>
      <c r="I2179" t="s">
        <v>103</v>
      </c>
      <c r="J2179" s="169">
        <v>3.547945205479452</v>
      </c>
      <c r="K2179">
        <v>1</v>
      </c>
    </row>
    <row r="2180" spans="1:11" x14ac:dyDescent="0.25">
      <c r="A2180" t="s">
        <v>2610</v>
      </c>
      <c r="B2180">
        <v>4084</v>
      </c>
      <c r="C2180" t="s">
        <v>167</v>
      </c>
      <c r="D2180" s="167">
        <v>89079</v>
      </c>
      <c r="E2180" t="s">
        <v>168</v>
      </c>
      <c r="F2180" t="s">
        <v>169</v>
      </c>
      <c r="G2180" t="s">
        <v>1364</v>
      </c>
      <c r="H2180" s="168">
        <v>36339</v>
      </c>
      <c r="I2180" t="s">
        <v>103</v>
      </c>
      <c r="J2180" s="169">
        <v>18.257534246575343</v>
      </c>
      <c r="K2180">
        <v>4</v>
      </c>
    </row>
    <row r="2181" spans="1:11" x14ac:dyDescent="0.25">
      <c r="A2181" t="s">
        <v>2611</v>
      </c>
      <c r="B2181">
        <v>71583</v>
      </c>
      <c r="C2181" t="s">
        <v>167</v>
      </c>
      <c r="D2181" s="167">
        <v>74713</v>
      </c>
      <c r="E2181" t="s">
        <v>168</v>
      </c>
      <c r="F2181" t="s">
        <v>169</v>
      </c>
      <c r="G2181" t="s">
        <v>265</v>
      </c>
      <c r="H2181" s="168">
        <v>37627</v>
      </c>
      <c r="I2181" t="s">
        <v>104</v>
      </c>
      <c r="J2181" s="169">
        <v>14.728767123287671</v>
      </c>
      <c r="K2181">
        <v>3</v>
      </c>
    </row>
    <row r="2182" spans="1:11" x14ac:dyDescent="0.25">
      <c r="A2182" t="s">
        <v>2612</v>
      </c>
      <c r="B2182">
        <v>29001</v>
      </c>
      <c r="C2182" t="s">
        <v>172</v>
      </c>
      <c r="D2182" s="167">
        <v>86588</v>
      </c>
      <c r="E2182" t="s">
        <v>175</v>
      </c>
      <c r="F2182" t="s">
        <v>169</v>
      </c>
      <c r="G2182" t="s">
        <v>183</v>
      </c>
      <c r="H2182" s="168">
        <v>37375</v>
      </c>
      <c r="I2182" t="s">
        <v>105</v>
      </c>
      <c r="J2182" s="169">
        <v>15.419178082191781</v>
      </c>
      <c r="K2182">
        <v>4</v>
      </c>
    </row>
    <row r="2183" spans="1:11" x14ac:dyDescent="0.25">
      <c r="A2183" t="s">
        <v>2613</v>
      </c>
      <c r="B2183">
        <v>13064</v>
      </c>
      <c r="C2183" t="s">
        <v>172</v>
      </c>
      <c r="D2183" s="167">
        <v>58448</v>
      </c>
      <c r="E2183" t="s">
        <v>196</v>
      </c>
      <c r="F2183" t="s">
        <v>169</v>
      </c>
      <c r="G2183" t="s">
        <v>242</v>
      </c>
      <c r="H2183" s="168">
        <v>38278</v>
      </c>
      <c r="I2183" t="s">
        <v>106</v>
      </c>
      <c r="J2183" s="169">
        <v>12.945205479452055</v>
      </c>
      <c r="K2183">
        <v>3</v>
      </c>
    </row>
    <row r="2184" spans="1:11" x14ac:dyDescent="0.25">
      <c r="A2184" t="s">
        <v>2614</v>
      </c>
      <c r="B2184">
        <v>40407</v>
      </c>
      <c r="C2184" t="s">
        <v>167</v>
      </c>
      <c r="D2184" s="167">
        <v>83704.97</v>
      </c>
      <c r="E2184" t="s">
        <v>188</v>
      </c>
      <c r="F2184" t="s">
        <v>202</v>
      </c>
      <c r="G2184" t="s">
        <v>284</v>
      </c>
      <c r="H2184" s="168">
        <v>33875</v>
      </c>
      <c r="I2184" t="s">
        <v>106</v>
      </c>
      <c r="J2184" s="169">
        <v>25.008219178082193</v>
      </c>
      <c r="K2184">
        <v>6</v>
      </c>
    </row>
    <row r="2185" spans="1:11" x14ac:dyDescent="0.25">
      <c r="A2185" t="s">
        <v>2615</v>
      </c>
      <c r="B2185">
        <v>17658</v>
      </c>
      <c r="C2185" t="s">
        <v>167</v>
      </c>
      <c r="D2185" s="167">
        <v>156525</v>
      </c>
      <c r="E2185" t="s">
        <v>196</v>
      </c>
      <c r="F2185" t="s">
        <v>169</v>
      </c>
      <c r="G2185" t="s">
        <v>231</v>
      </c>
      <c r="H2185" s="168">
        <v>34358</v>
      </c>
      <c r="I2185" t="s">
        <v>104</v>
      </c>
      <c r="J2185" s="169">
        <v>23.684931506849313</v>
      </c>
      <c r="K2185">
        <v>5</v>
      </c>
    </row>
    <row r="2186" spans="1:11" x14ac:dyDescent="0.25">
      <c r="A2186" t="s">
        <v>2616</v>
      </c>
      <c r="B2186">
        <v>2300</v>
      </c>
      <c r="C2186" t="s">
        <v>172</v>
      </c>
      <c r="D2186" s="167">
        <v>75000</v>
      </c>
      <c r="E2186" t="s">
        <v>308</v>
      </c>
      <c r="F2186" t="s">
        <v>169</v>
      </c>
      <c r="G2186" t="s">
        <v>181</v>
      </c>
      <c r="H2186" s="168">
        <v>42604</v>
      </c>
      <c r="I2186" t="s">
        <v>103</v>
      </c>
      <c r="J2186" s="169">
        <v>1.0931506849315069</v>
      </c>
      <c r="K2186">
        <v>1</v>
      </c>
    </row>
    <row r="2187" spans="1:11" x14ac:dyDescent="0.25">
      <c r="A2187" t="s">
        <v>2617</v>
      </c>
      <c r="B2187">
        <v>63786</v>
      </c>
      <c r="C2187" t="s">
        <v>167</v>
      </c>
      <c r="D2187" s="167">
        <v>67106.89</v>
      </c>
      <c r="E2187" t="s">
        <v>230</v>
      </c>
      <c r="F2187" t="s">
        <v>169</v>
      </c>
      <c r="G2187" t="s">
        <v>305</v>
      </c>
      <c r="H2187" s="168">
        <v>42030</v>
      </c>
      <c r="I2187" t="s">
        <v>108</v>
      </c>
      <c r="J2187" s="169">
        <v>2.6657534246575341</v>
      </c>
      <c r="K2187">
        <v>1</v>
      </c>
    </row>
    <row r="2188" spans="1:11" x14ac:dyDescent="0.25">
      <c r="A2188" t="s">
        <v>2618</v>
      </c>
      <c r="B2188">
        <v>40432</v>
      </c>
      <c r="C2188" t="s">
        <v>167</v>
      </c>
      <c r="D2188" s="167">
        <v>82307.009999999995</v>
      </c>
      <c r="E2188" t="s">
        <v>188</v>
      </c>
      <c r="F2188" t="s">
        <v>169</v>
      </c>
      <c r="G2188" t="s">
        <v>305</v>
      </c>
      <c r="H2188" s="168">
        <v>40896</v>
      </c>
      <c r="I2188" t="s">
        <v>105</v>
      </c>
      <c r="J2188" s="169">
        <v>5.7726027397260271</v>
      </c>
      <c r="K2188">
        <v>2</v>
      </c>
    </row>
    <row r="2189" spans="1:11" x14ac:dyDescent="0.25">
      <c r="A2189" t="s">
        <v>2619</v>
      </c>
      <c r="B2189">
        <v>14533</v>
      </c>
      <c r="C2189" t="s">
        <v>172</v>
      </c>
      <c r="D2189" s="167">
        <v>105000</v>
      </c>
      <c r="E2189" t="s">
        <v>168</v>
      </c>
      <c r="F2189" t="s">
        <v>169</v>
      </c>
      <c r="G2189" t="s">
        <v>240</v>
      </c>
      <c r="H2189" s="168">
        <v>42562</v>
      </c>
      <c r="I2189" t="s">
        <v>108</v>
      </c>
      <c r="J2189" s="169">
        <v>1.2082191780821918</v>
      </c>
      <c r="K2189">
        <v>1</v>
      </c>
    </row>
    <row r="2190" spans="1:11" x14ac:dyDescent="0.25">
      <c r="A2190" t="s">
        <v>2620</v>
      </c>
      <c r="B2190">
        <v>72542</v>
      </c>
      <c r="C2190" t="s">
        <v>172</v>
      </c>
      <c r="D2190" s="167">
        <v>73365</v>
      </c>
      <c r="E2190" t="s">
        <v>213</v>
      </c>
      <c r="F2190" t="s">
        <v>169</v>
      </c>
      <c r="G2190" t="s">
        <v>240</v>
      </c>
      <c r="H2190" s="168">
        <v>41967</v>
      </c>
      <c r="I2190" t="s">
        <v>104</v>
      </c>
      <c r="J2190" s="169">
        <v>2.8383561643835615</v>
      </c>
      <c r="K2190">
        <v>1</v>
      </c>
    </row>
    <row r="2191" spans="1:11" x14ac:dyDescent="0.25">
      <c r="A2191" t="s">
        <v>2621</v>
      </c>
      <c r="B2191">
        <v>71977</v>
      </c>
      <c r="C2191" t="s">
        <v>172</v>
      </c>
      <c r="D2191" s="167">
        <v>81181.100000000006</v>
      </c>
      <c r="E2191" t="s">
        <v>196</v>
      </c>
      <c r="F2191" t="s">
        <v>169</v>
      </c>
      <c r="G2191" t="s">
        <v>706</v>
      </c>
      <c r="H2191" s="168">
        <v>38390</v>
      </c>
      <c r="I2191" t="s">
        <v>104</v>
      </c>
      <c r="J2191" s="169">
        <v>12.638356164383561</v>
      </c>
      <c r="K2191">
        <v>3</v>
      </c>
    </row>
    <row r="2192" spans="1:11" x14ac:dyDescent="0.25">
      <c r="A2192" t="s">
        <v>2622</v>
      </c>
      <c r="B2192">
        <v>72633</v>
      </c>
      <c r="C2192" t="s">
        <v>172</v>
      </c>
      <c r="D2192" s="167">
        <v>94099</v>
      </c>
      <c r="E2192" t="s">
        <v>168</v>
      </c>
      <c r="F2192" t="s">
        <v>169</v>
      </c>
      <c r="G2192" t="s">
        <v>173</v>
      </c>
      <c r="H2192" s="168">
        <v>37116</v>
      </c>
      <c r="I2192" t="s">
        <v>106</v>
      </c>
      <c r="J2192" s="169">
        <v>16.12876712328767</v>
      </c>
      <c r="K2192">
        <v>4</v>
      </c>
    </row>
    <row r="2193" spans="1:11" x14ac:dyDescent="0.25">
      <c r="A2193" t="s">
        <v>2623</v>
      </c>
      <c r="B2193">
        <v>98925</v>
      </c>
      <c r="C2193" t="s">
        <v>172</v>
      </c>
      <c r="D2193" s="167">
        <v>85854</v>
      </c>
      <c r="E2193" t="s">
        <v>185</v>
      </c>
      <c r="F2193" t="s">
        <v>169</v>
      </c>
      <c r="G2193" t="s">
        <v>416</v>
      </c>
      <c r="H2193" s="168">
        <v>37298</v>
      </c>
      <c r="I2193" t="s">
        <v>104</v>
      </c>
      <c r="J2193" s="169">
        <v>15.63013698630137</v>
      </c>
      <c r="K2193">
        <v>4</v>
      </c>
    </row>
    <row r="2194" spans="1:11" x14ac:dyDescent="0.25">
      <c r="A2194" t="s">
        <v>2624</v>
      </c>
      <c r="B2194">
        <v>40018</v>
      </c>
      <c r="C2194" t="s">
        <v>172</v>
      </c>
      <c r="D2194" s="167">
        <v>106448.44</v>
      </c>
      <c r="E2194" t="s">
        <v>168</v>
      </c>
      <c r="F2194" t="s">
        <v>169</v>
      </c>
      <c r="G2194" t="s">
        <v>1166</v>
      </c>
      <c r="H2194" s="168">
        <v>32392</v>
      </c>
      <c r="I2194" t="s">
        <v>108</v>
      </c>
      <c r="J2194" s="169">
        <v>29.07123287671233</v>
      </c>
      <c r="K2194">
        <v>6</v>
      </c>
    </row>
    <row r="2195" spans="1:11" x14ac:dyDescent="0.25">
      <c r="A2195" t="s">
        <v>2625</v>
      </c>
      <c r="B2195">
        <v>84467</v>
      </c>
      <c r="C2195" t="s">
        <v>172</v>
      </c>
      <c r="D2195" s="167">
        <v>51091</v>
      </c>
      <c r="E2195" t="s">
        <v>168</v>
      </c>
      <c r="F2195" t="s">
        <v>169</v>
      </c>
      <c r="G2195" t="s">
        <v>265</v>
      </c>
      <c r="H2195" s="168">
        <v>41918</v>
      </c>
      <c r="I2195" t="s">
        <v>104</v>
      </c>
      <c r="J2195" s="169">
        <v>2.9726027397260273</v>
      </c>
      <c r="K2195">
        <v>1</v>
      </c>
    </row>
    <row r="2196" spans="1:11" x14ac:dyDescent="0.25">
      <c r="A2196" t="s">
        <v>2626</v>
      </c>
      <c r="B2196">
        <v>64709</v>
      </c>
      <c r="C2196" t="s">
        <v>167</v>
      </c>
      <c r="D2196" s="167">
        <v>43761.61</v>
      </c>
      <c r="E2196" t="s">
        <v>216</v>
      </c>
      <c r="F2196" t="s">
        <v>202</v>
      </c>
      <c r="G2196" t="s">
        <v>1058</v>
      </c>
      <c r="H2196" s="168">
        <v>30186</v>
      </c>
      <c r="I2196" t="s">
        <v>108</v>
      </c>
      <c r="J2196" s="169">
        <v>35.115068493150687</v>
      </c>
      <c r="K2196">
        <v>8</v>
      </c>
    </row>
    <row r="2197" spans="1:11" x14ac:dyDescent="0.25">
      <c r="A2197" t="s">
        <v>2627</v>
      </c>
      <c r="B2197">
        <v>57707</v>
      </c>
      <c r="C2197" t="s">
        <v>167</v>
      </c>
      <c r="D2197" s="167">
        <v>50211</v>
      </c>
      <c r="E2197" t="s">
        <v>168</v>
      </c>
      <c r="F2197" t="s">
        <v>169</v>
      </c>
      <c r="G2197" t="s">
        <v>466</v>
      </c>
      <c r="H2197" s="168">
        <v>42562</v>
      </c>
      <c r="I2197" t="s">
        <v>104</v>
      </c>
      <c r="J2197" s="169">
        <v>1.2082191780821918</v>
      </c>
      <c r="K2197">
        <v>1</v>
      </c>
    </row>
    <row r="2198" spans="1:11" x14ac:dyDescent="0.25">
      <c r="A2198" t="s">
        <v>2628</v>
      </c>
      <c r="B2198">
        <v>14163</v>
      </c>
      <c r="C2198" t="s">
        <v>167</v>
      </c>
      <c r="D2198" s="167">
        <v>87236.83</v>
      </c>
      <c r="E2198" t="s">
        <v>230</v>
      </c>
      <c r="F2198" t="s">
        <v>169</v>
      </c>
      <c r="G2198" t="s">
        <v>397</v>
      </c>
      <c r="H2198" s="168">
        <v>41050</v>
      </c>
      <c r="I2198" t="s">
        <v>105</v>
      </c>
      <c r="J2198" s="169">
        <v>5.3506849315068497</v>
      </c>
      <c r="K2198">
        <v>2</v>
      </c>
    </row>
    <row r="2199" spans="1:11" x14ac:dyDescent="0.25">
      <c r="A2199" t="s">
        <v>2629</v>
      </c>
      <c r="B2199">
        <v>2123</v>
      </c>
      <c r="C2199" t="s">
        <v>172</v>
      </c>
      <c r="D2199" s="167">
        <v>82182</v>
      </c>
      <c r="E2199" t="s">
        <v>185</v>
      </c>
      <c r="F2199" t="s">
        <v>169</v>
      </c>
      <c r="G2199" t="s">
        <v>416</v>
      </c>
      <c r="H2199" s="168">
        <v>38334</v>
      </c>
      <c r="I2199" t="s">
        <v>106</v>
      </c>
      <c r="J2199" s="169">
        <v>12.791780821917808</v>
      </c>
      <c r="K2199">
        <v>3</v>
      </c>
    </row>
    <row r="2200" spans="1:11" x14ac:dyDescent="0.25">
      <c r="A2200" t="s">
        <v>2630</v>
      </c>
      <c r="B2200">
        <v>58486</v>
      </c>
      <c r="C2200" t="s">
        <v>172</v>
      </c>
      <c r="D2200" s="167">
        <v>97392.47</v>
      </c>
      <c r="E2200" t="s">
        <v>168</v>
      </c>
      <c r="F2200" t="s">
        <v>169</v>
      </c>
      <c r="G2200" t="s">
        <v>173</v>
      </c>
      <c r="H2200" s="168">
        <v>31754</v>
      </c>
      <c r="I2200" t="s">
        <v>108</v>
      </c>
      <c r="J2200" s="169">
        <v>30.81917808219178</v>
      </c>
      <c r="K2200">
        <v>7</v>
      </c>
    </row>
    <row r="2201" spans="1:11" x14ac:dyDescent="0.25">
      <c r="A2201" t="s">
        <v>2631</v>
      </c>
      <c r="B2201">
        <v>40857</v>
      </c>
      <c r="C2201" t="s">
        <v>167</v>
      </c>
      <c r="D2201" s="167">
        <v>112899</v>
      </c>
      <c r="E2201" t="s">
        <v>230</v>
      </c>
      <c r="F2201" t="s">
        <v>169</v>
      </c>
      <c r="G2201" t="s">
        <v>617</v>
      </c>
      <c r="H2201" s="168">
        <v>38110</v>
      </c>
      <c r="I2201" t="s">
        <v>103</v>
      </c>
      <c r="J2201" s="169">
        <v>13.405479452054795</v>
      </c>
      <c r="K2201">
        <v>3</v>
      </c>
    </row>
    <row r="2202" spans="1:11" x14ac:dyDescent="0.25">
      <c r="A2202" t="s">
        <v>2632</v>
      </c>
      <c r="B2202">
        <v>46557</v>
      </c>
      <c r="C2202" t="s">
        <v>167</v>
      </c>
      <c r="D2202" s="167">
        <v>74713</v>
      </c>
      <c r="E2202" t="s">
        <v>168</v>
      </c>
      <c r="F2202" t="s">
        <v>169</v>
      </c>
      <c r="G2202" t="s">
        <v>265</v>
      </c>
      <c r="H2202" s="168">
        <v>37522</v>
      </c>
      <c r="I2202" t="s">
        <v>104</v>
      </c>
      <c r="J2202" s="169">
        <v>15.016438356164384</v>
      </c>
      <c r="K2202">
        <v>3</v>
      </c>
    </row>
    <row r="2203" spans="1:11" x14ac:dyDescent="0.25">
      <c r="A2203" t="s">
        <v>2633</v>
      </c>
      <c r="B2203">
        <v>54505</v>
      </c>
      <c r="C2203" t="s">
        <v>167</v>
      </c>
      <c r="D2203" s="167">
        <v>82687.320000000007</v>
      </c>
      <c r="E2203" t="s">
        <v>239</v>
      </c>
      <c r="F2203" t="s">
        <v>169</v>
      </c>
      <c r="G2203" t="s">
        <v>2634</v>
      </c>
      <c r="H2203" s="168">
        <v>32692</v>
      </c>
      <c r="I2203" t="s">
        <v>103</v>
      </c>
      <c r="J2203" s="169">
        <v>28.24931506849315</v>
      </c>
      <c r="K2203">
        <v>6</v>
      </c>
    </row>
    <row r="2204" spans="1:11" x14ac:dyDescent="0.25">
      <c r="A2204" t="s">
        <v>2635</v>
      </c>
      <c r="B2204">
        <v>88260</v>
      </c>
      <c r="C2204" t="s">
        <v>167</v>
      </c>
      <c r="D2204" s="167">
        <v>69222.179999999993</v>
      </c>
      <c r="E2204" t="s">
        <v>175</v>
      </c>
      <c r="F2204" t="s">
        <v>169</v>
      </c>
      <c r="G2204" t="s">
        <v>904</v>
      </c>
      <c r="H2204" s="168">
        <v>33049</v>
      </c>
      <c r="I2204" t="s">
        <v>108</v>
      </c>
      <c r="J2204" s="169">
        <v>27.271232876712329</v>
      </c>
      <c r="K2204">
        <v>6</v>
      </c>
    </row>
    <row r="2205" spans="1:11" x14ac:dyDescent="0.25">
      <c r="A2205" t="s">
        <v>2636</v>
      </c>
      <c r="B2205">
        <v>13190</v>
      </c>
      <c r="C2205" t="s">
        <v>172</v>
      </c>
      <c r="D2205" s="167">
        <v>103506</v>
      </c>
      <c r="E2205" t="s">
        <v>175</v>
      </c>
      <c r="F2205" t="s">
        <v>169</v>
      </c>
      <c r="G2205" t="s">
        <v>586</v>
      </c>
      <c r="H2205" s="168">
        <v>35492</v>
      </c>
      <c r="I2205" t="s">
        <v>103</v>
      </c>
      <c r="J2205" s="169">
        <v>20.578082191780823</v>
      </c>
      <c r="K2205">
        <v>5</v>
      </c>
    </row>
    <row r="2206" spans="1:11" x14ac:dyDescent="0.25">
      <c r="A2206" t="s">
        <v>2637</v>
      </c>
      <c r="B2206">
        <v>61884</v>
      </c>
      <c r="C2206" t="s">
        <v>172</v>
      </c>
      <c r="D2206" s="167">
        <v>45261</v>
      </c>
      <c r="E2206" t="s">
        <v>191</v>
      </c>
      <c r="F2206" t="s">
        <v>169</v>
      </c>
      <c r="G2206" t="s">
        <v>1065</v>
      </c>
      <c r="H2206" s="168">
        <v>42716</v>
      </c>
      <c r="I2206" t="s">
        <v>103</v>
      </c>
      <c r="J2206" s="169">
        <v>0.78630136986301369</v>
      </c>
      <c r="K2206">
        <v>1</v>
      </c>
    </row>
    <row r="2207" spans="1:11" x14ac:dyDescent="0.25">
      <c r="A2207" t="s">
        <v>2638</v>
      </c>
      <c r="B2207">
        <v>74273</v>
      </c>
      <c r="C2207" t="s">
        <v>172</v>
      </c>
      <c r="D2207" s="167">
        <v>46626.87</v>
      </c>
      <c r="E2207" t="s">
        <v>199</v>
      </c>
      <c r="F2207" t="s">
        <v>169</v>
      </c>
      <c r="G2207" t="s">
        <v>205</v>
      </c>
      <c r="H2207" s="168">
        <v>39412</v>
      </c>
      <c r="I2207" t="s">
        <v>104</v>
      </c>
      <c r="J2207" s="169">
        <v>9.838356164383562</v>
      </c>
      <c r="K2207">
        <v>2</v>
      </c>
    </row>
    <row r="2208" spans="1:11" x14ac:dyDescent="0.25">
      <c r="A2208" t="s">
        <v>2639</v>
      </c>
      <c r="B2208">
        <v>13800</v>
      </c>
      <c r="C2208" t="s">
        <v>172</v>
      </c>
      <c r="D2208" s="167">
        <v>110229</v>
      </c>
      <c r="E2208" t="s">
        <v>185</v>
      </c>
      <c r="F2208" t="s">
        <v>169</v>
      </c>
      <c r="G2208" t="s">
        <v>382</v>
      </c>
      <c r="H2208" s="168">
        <v>35751</v>
      </c>
      <c r="I2208" t="s">
        <v>103</v>
      </c>
      <c r="J2208" s="169">
        <v>19.86849315068493</v>
      </c>
      <c r="K2208">
        <v>4</v>
      </c>
    </row>
    <row r="2209" spans="1:11" x14ac:dyDescent="0.25">
      <c r="A2209" t="s">
        <v>2640</v>
      </c>
      <c r="B2209">
        <v>27093</v>
      </c>
      <c r="C2209" t="s">
        <v>172</v>
      </c>
      <c r="D2209" s="167">
        <v>45261</v>
      </c>
      <c r="E2209" t="s">
        <v>191</v>
      </c>
      <c r="F2209" t="s">
        <v>169</v>
      </c>
      <c r="G2209" t="s">
        <v>1065</v>
      </c>
      <c r="H2209" s="168">
        <v>42716</v>
      </c>
      <c r="I2209" t="s">
        <v>103</v>
      </c>
      <c r="J2209" s="169">
        <v>0.78630136986301369</v>
      </c>
      <c r="K2209">
        <v>1</v>
      </c>
    </row>
    <row r="2210" spans="1:11" x14ac:dyDescent="0.25">
      <c r="A2210" t="s">
        <v>2641</v>
      </c>
      <c r="B2210">
        <v>38139</v>
      </c>
      <c r="C2210" t="s">
        <v>167</v>
      </c>
      <c r="D2210" s="167">
        <v>123902.96</v>
      </c>
      <c r="E2210" t="s">
        <v>175</v>
      </c>
      <c r="F2210" t="s">
        <v>169</v>
      </c>
      <c r="G2210" t="s">
        <v>291</v>
      </c>
      <c r="H2210" s="168">
        <v>34736</v>
      </c>
      <c r="I2210" t="s">
        <v>104</v>
      </c>
      <c r="J2210" s="169">
        <v>22.649315068493152</v>
      </c>
      <c r="K2210">
        <v>5</v>
      </c>
    </row>
    <row r="2211" spans="1:11" x14ac:dyDescent="0.25">
      <c r="A2211" t="s">
        <v>2642</v>
      </c>
      <c r="B2211">
        <v>96667</v>
      </c>
      <c r="C2211" t="s">
        <v>172</v>
      </c>
      <c r="D2211" s="167">
        <v>43525.72</v>
      </c>
      <c r="E2211" t="s">
        <v>199</v>
      </c>
      <c r="F2211" t="s">
        <v>169</v>
      </c>
      <c r="G2211" t="s">
        <v>220</v>
      </c>
      <c r="H2211" s="168">
        <v>41330</v>
      </c>
      <c r="I2211" t="s">
        <v>108</v>
      </c>
      <c r="J2211" s="169">
        <v>4.5835616438356164</v>
      </c>
      <c r="K2211">
        <v>1</v>
      </c>
    </row>
    <row r="2212" spans="1:11" x14ac:dyDescent="0.25">
      <c r="A2212" t="s">
        <v>2643</v>
      </c>
      <c r="B2212">
        <v>87365</v>
      </c>
      <c r="C2212" t="s">
        <v>172</v>
      </c>
      <c r="D2212" s="167">
        <v>116124.02</v>
      </c>
      <c r="E2212" t="s">
        <v>185</v>
      </c>
      <c r="F2212" t="s">
        <v>169</v>
      </c>
      <c r="G2212" t="s">
        <v>382</v>
      </c>
      <c r="H2212" s="168">
        <v>34722</v>
      </c>
      <c r="I2212" t="s">
        <v>103</v>
      </c>
      <c r="J2212" s="169">
        <v>22.687671232876713</v>
      </c>
      <c r="K2212">
        <v>5</v>
      </c>
    </row>
    <row r="2213" spans="1:11" x14ac:dyDescent="0.25">
      <c r="A2213" t="s">
        <v>2644</v>
      </c>
      <c r="B2213">
        <v>20196</v>
      </c>
      <c r="C2213" t="s">
        <v>172</v>
      </c>
      <c r="D2213" s="167">
        <v>84989.18</v>
      </c>
      <c r="E2213" t="s">
        <v>268</v>
      </c>
      <c r="F2213" t="s">
        <v>169</v>
      </c>
      <c r="G2213" t="s">
        <v>418</v>
      </c>
      <c r="H2213" s="168">
        <v>41568</v>
      </c>
      <c r="I2213" t="s">
        <v>105</v>
      </c>
      <c r="J2213" s="169">
        <v>3.9315068493150687</v>
      </c>
      <c r="K2213">
        <v>1</v>
      </c>
    </row>
    <row r="2214" spans="1:11" x14ac:dyDescent="0.25">
      <c r="A2214" t="s">
        <v>2645</v>
      </c>
      <c r="B2214">
        <v>46473</v>
      </c>
      <c r="C2214" t="s">
        <v>172</v>
      </c>
      <c r="D2214" s="167">
        <v>50910</v>
      </c>
      <c r="E2214" t="s">
        <v>191</v>
      </c>
      <c r="F2214" t="s">
        <v>169</v>
      </c>
      <c r="G2214" t="s">
        <v>354</v>
      </c>
      <c r="H2214" s="168">
        <v>40330</v>
      </c>
      <c r="I2214" t="s">
        <v>103</v>
      </c>
      <c r="J2214" s="169">
        <v>7.3232876712328769</v>
      </c>
      <c r="K2214">
        <v>2</v>
      </c>
    </row>
    <row r="2215" spans="1:11" x14ac:dyDescent="0.25">
      <c r="A2215" t="s">
        <v>2646</v>
      </c>
      <c r="B2215">
        <v>84404</v>
      </c>
      <c r="C2215" t="s">
        <v>172</v>
      </c>
      <c r="D2215" s="167">
        <v>82358.460000000006</v>
      </c>
      <c r="E2215" t="s">
        <v>175</v>
      </c>
      <c r="F2215" t="s">
        <v>169</v>
      </c>
      <c r="G2215" t="s">
        <v>882</v>
      </c>
      <c r="H2215" s="168">
        <v>28932</v>
      </c>
      <c r="I2215" t="s">
        <v>104</v>
      </c>
      <c r="J2215" s="169">
        <v>38.550684931506851</v>
      </c>
      <c r="K2215">
        <v>8</v>
      </c>
    </row>
    <row r="2216" spans="1:11" x14ac:dyDescent="0.25">
      <c r="A2216" t="s">
        <v>2647</v>
      </c>
      <c r="B2216">
        <v>50595</v>
      </c>
      <c r="C2216" t="s">
        <v>172</v>
      </c>
      <c r="D2216" s="167">
        <v>57365</v>
      </c>
      <c r="E2216" t="s">
        <v>191</v>
      </c>
      <c r="F2216" t="s">
        <v>169</v>
      </c>
      <c r="G2216" t="s">
        <v>354</v>
      </c>
      <c r="H2216" s="168">
        <v>41288</v>
      </c>
      <c r="I2216" t="s">
        <v>104</v>
      </c>
      <c r="J2216" s="169">
        <v>4.6986301369863011</v>
      </c>
      <c r="K2216">
        <v>1</v>
      </c>
    </row>
    <row r="2217" spans="1:11" x14ac:dyDescent="0.25">
      <c r="A2217" t="s">
        <v>2648</v>
      </c>
      <c r="B2217">
        <v>9122</v>
      </c>
      <c r="C2217" t="s">
        <v>172</v>
      </c>
      <c r="D2217" s="167">
        <v>87635.8</v>
      </c>
      <c r="E2217" t="s">
        <v>216</v>
      </c>
      <c r="F2217" t="s">
        <v>169</v>
      </c>
      <c r="G2217" t="s">
        <v>275</v>
      </c>
      <c r="H2217" s="168">
        <v>38922</v>
      </c>
      <c r="I2217" t="s">
        <v>103</v>
      </c>
      <c r="J2217" s="169">
        <v>11.180821917808219</v>
      </c>
      <c r="K2217">
        <v>3</v>
      </c>
    </row>
    <row r="2218" spans="1:11" x14ac:dyDescent="0.25">
      <c r="A2218" t="s">
        <v>2649</v>
      </c>
      <c r="B2218">
        <v>81819</v>
      </c>
      <c r="C2218" t="s">
        <v>172</v>
      </c>
      <c r="D2218" s="167">
        <v>64812</v>
      </c>
      <c r="E2218" t="s">
        <v>175</v>
      </c>
      <c r="F2218" t="s">
        <v>169</v>
      </c>
      <c r="G2218" t="s">
        <v>183</v>
      </c>
      <c r="H2218" s="168">
        <v>41498</v>
      </c>
      <c r="I2218" t="s">
        <v>106</v>
      </c>
      <c r="J2218" s="169">
        <v>4.1232876712328768</v>
      </c>
      <c r="K2218">
        <v>1</v>
      </c>
    </row>
    <row r="2219" spans="1:11" x14ac:dyDescent="0.25">
      <c r="A2219" t="s">
        <v>2650</v>
      </c>
      <c r="B2219">
        <v>31342</v>
      </c>
      <c r="C2219" t="s">
        <v>172</v>
      </c>
      <c r="D2219" s="167">
        <v>39003.449999999997</v>
      </c>
      <c r="E2219" t="s">
        <v>199</v>
      </c>
      <c r="F2219" t="s">
        <v>169</v>
      </c>
      <c r="G2219" t="s">
        <v>295</v>
      </c>
      <c r="H2219" s="168">
        <v>42352</v>
      </c>
      <c r="I2219" t="s">
        <v>106</v>
      </c>
      <c r="J2219" s="169">
        <v>1.7835616438356163</v>
      </c>
      <c r="K2219">
        <v>1</v>
      </c>
    </row>
    <row r="2220" spans="1:11" x14ac:dyDescent="0.25">
      <c r="A2220" t="s">
        <v>2651</v>
      </c>
      <c r="B2220">
        <v>3707</v>
      </c>
      <c r="C2220" t="s">
        <v>172</v>
      </c>
      <c r="D2220" s="167">
        <v>114116.68</v>
      </c>
      <c r="E2220" t="s">
        <v>213</v>
      </c>
      <c r="F2220" t="s">
        <v>169</v>
      </c>
      <c r="G2220" t="s">
        <v>214</v>
      </c>
      <c r="H2220" s="168">
        <v>40042</v>
      </c>
      <c r="I2220" t="s">
        <v>103</v>
      </c>
      <c r="J2220" s="169">
        <v>8.1123287671232873</v>
      </c>
      <c r="K2220">
        <v>2</v>
      </c>
    </row>
    <row r="2221" spans="1:11" x14ac:dyDescent="0.25">
      <c r="A2221" t="s">
        <v>2652</v>
      </c>
      <c r="B2221">
        <v>40670</v>
      </c>
      <c r="C2221" t="s">
        <v>167</v>
      </c>
      <c r="D2221" s="167">
        <v>79381.84</v>
      </c>
      <c r="E2221" t="s">
        <v>196</v>
      </c>
      <c r="F2221" t="s">
        <v>169</v>
      </c>
      <c r="G2221" t="s">
        <v>181</v>
      </c>
      <c r="H2221" s="168">
        <v>41610</v>
      </c>
      <c r="I2221" t="s">
        <v>105</v>
      </c>
      <c r="J2221" s="169">
        <v>3.8164383561643835</v>
      </c>
      <c r="K2221">
        <v>1</v>
      </c>
    </row>
    <row r="2222" spans="1:11" x14ac:dyDescent="0.25">
      <c r="A2222" t="s">
        <v>2653</v>
      </c>
      <c r="B2222">
        <v>24074</v>
      </c>
      <c r="C2222" t="s">
        <v>172</v>
      </c>
      <c r="D2222" s="167">
        <v>55328</v>
      </c>
      <c r="E2222" t="s">
        <v>191</v>
      </c>
      <c r="F2222" t="s">
        <v>169</v>
      </c>
      <c r="G2222" t="s">
        <v>354</v>
      </c>
      <c r="H2222" s="168">
        <v>41288</v>
      </c>
      <c r="I2222" t="s">
        <v>106</v>
      </c>
      <c r="J2222" s="169">
        <v>4.6986301369863011</v>
      </c>
      <c r="K2222">
        <v>1</v>
      </c>
    </row>
    <row r="2223" spans="1:11" x14ac:dyDescent="0.25">
      <c r="A2223" t="s">
        <v>2654</v>
      </c>
      <c r="B2223">
        <v>40057</v>
      </c>
      <c r="C2223" t="s">
        <v>172</v>
      </c>
      <c r="D2223" s="167">
        <v>85405</v>
      </c>
      <c r="E2223" t="s">
        <v>168</v>
      </c>
      <c r="F2223" t="s">
        <v>169</v>
      </c>
      <c r="G2223" t="s">
        <v>265</v>
      </c>
      <c r="H2223" s="168">
        <v>36962</v>
      </c>
      <c r="I2223" t="s">
        <v>105</v>
      </c>
      <c r="J2223" s="169">
        <v>16.550684931506851</v>
      </c>
      <c r="K2223">
        <v>4</v>
      </c>
    </row>
    <row r="2224" spans="1:11" x14ac:dyDescent="0.25">
      <c r="A2224" t="s">
        <v>2655</v>
      </c>
      <c r="B2224">
        <v>73034</v>
      </c>
      <c r="C2224" t="s">
        <v>172</v>
      </c>
      <c r="D2224" s="167">
        <v>96929.82</v>
      </c>
      <c r="E2224" t="s">
        <v>196</v>
      </c>
      <c r="F2224" t="s">
        <v>169</v>
      </c>
      <c r="G2224" t="s">
        <v>478</v>
      </c>
      <c r="H2224" s="168">
        <v>41036</v>
      </c>
      <c r="I2224" t="s">
        <v>103</v>
      </c>
      <c r="J2224" s="169">
        <v>5.3890410958904109</v>
      </c>
      <c r="K2224">
        <v>2</v>
      </c>
    </row>
    <row r="2225" spans="1:11" x14ac:dyDescent="0.25">
      <c r="A2225" t="s">
        <v>2656</v>
      </c>
      <c r="B2225">
        <v>49889</v>
      </c>
      <c r="C2225" t="s">
        <v>167</v>
      </c>
      <c r="D2225" s="167">
        <v>65643.17</v>
      </c>
      <c r="E2225" t="s">
        <v>191</v>
      </c>
      <c r="F2225" t="s">
        <v>169</v>
      </c>
      <c r="G2225" t="s">
        <v>610</v>
      </c>
      <c r="H2225" s="168">
        <v>40197</v>
      </c>
      <c r="I2225" t="s">
        <v>107</v>
      </c>
      <c r="J2225" s="169">
        <v>7.6876712328767125</v>
      </c>
      <c r="K2225">
        <v>2</v>
      </c>
    </row>
    <row r="2226" spans="1:11" x14ac:dyDescent="0.25">
      <c r="A2226" t="s">
        <v>2657</v>
      </c>
      <c r="B2226">
        <v>6775</v>
      </c>
      <c r="C2226" t="s">
        <v>167</v>
      </c>
      <c r="D2226" s="167">
        <v>55598.94</v>
      </c>
      <c r="E2226" t="s">
        <v>188</v>
      </c>
      <c r="F2226" t="s">
        <v>169</v>
      </c>
      <c r="G2226" t="s">
        <v>344</v>
      </c>
      <c r="H2226" s="168">
        <v>38068</v>
      </c>
      <c r="I2226" t="s">
        <v>104</v>
      </c>
      <c r="J2226" s="169">
        <v>13.520547945205479</v>
      </c>
      <c r="K2226">
        <v>3</v>
      </c>
    </row>
    <row r="2227" spans="1:11" x14ac:dyDescent="0.25">
      <c r="A2227" t="s">
        <v>2658</v>
      </c>
      <c r="B2227">
        <v>30508</v>
      </c>
      <c r="C2227" t="s">
        <v>172</v>
      </c>
      <c r="D2227" s="167">
        <v>73801</v>
      </c>
      <c r="E2227" t="s">
        <v>196</v>
      </c>
      <c r="F2227" t="s">
        <v>169</v>
      </c>
      <c r="G2227" t="s">
        <v>228</v>
      </c>
      <c r="H2227" s="168">
        <v>37914</v>
      </c>
      <c r="I2227" t="s">
        <v>103</v>
      </c>
      <c r="J2227" s="169">
        <v>13.942465753424658</v>
      </c>
      <c r="K2227">
        <v>3</v>
      </c>
    </row>
    <row r="2228" spans="1:11" x14ac:dyDescent="0.25">
      <c r="A2228" t="s">
        <v>2659</v>
      </c>
      <c r="B2228">
        <v>24041</v>
      </c>
      <c r="C2228" t="s">
        <v>167</v>
      </c>
      <c r="D2228" s="167">
        <v>97912</v>
      </c>
      <c r="E2228" t="s">
        <v>175</v>
      </c>
      <c r="F2228" t="s">
        <v>169</v>
      </c>
      <c r="G2228" t="s">
        <v>211</v>
      </c>
      <c r="H2228" s="168">
        <v>36066</v>
      </c>
      <c r="I2228" t="s">
        <v>106</v>
      </c>
      <c r="J2228" s="169">
        <v>19.005479452054793</v>
      </c>
      <c r="K2228">
        <v>4</v>
      </c>
    </row>
    <row r="2229" spans="1:11" x14ac:dyDescent="0.25">
      <c r="A2229" t="s">
        <v>2660</v>
      </c>
      <c r="B2229">
        <v>44624</v>
      </c>
      <c r="C2229" t="s">
        <v>167</v>
      </c>
      <c r="D2229" s="167">
        <v>96880.05</v>
      </c>
      <c r="E2229" t="s">
        <v>216</v>
      </c>
      <c r="F2229" t="s">
        <v>169</v>
      </c>
      <c r="G2229" t="s">
        <v>369</v>
      </c>
      <c r="H2229" s="168">
        <v>34911</v>
      </c>
      <c r="I2229" t="s">
        <v>107</v>
      </c>
      <c r="J2229" s="169">
        <v>22.169863013698631</v>
      </c>
      <c r="K2229">
        <v>5</v>
      </c>
    </row>
    <row r="2230" spans="1:11" x14ac:dyDescent="0.25">
      <c r="A2230" t="s">
        <v>2661</v>
      </c>
      <c r="B2230">
        <v>88536</v>
      </c>
      <c r="C2230" t="s">
        <v>172</v>
      </c>
      <c r="D2230" s="167">
        <v>42053.42</v>
      </c>
      <c r="E2230" t="s">
        <v>233</v>
      </c>
      <c r="F2230" t="s">
        <v>169</v>
      </c>
      <c r="G2230" t="s">
        <v>514</v>
      </c>
      <c r="H2230" s="168">
        <v>41255</v>
      </c>
      <c r="I2230" t="s">
        <v>107</v>
      </c>
      <c r="J2230" s="169">
        <v>4.7890410958904113</v>
      </c>
      <c r="K2230">
        <v>1</v>
      </c>
    </row>
    <row r="2231" spans="1:11" x14ac:dyDescent="0.25">
      <c r="A2231" t="s">
        <v>2662</v>
      </c>
      <c r="B2231">
        <v>76539</v>
      </c>
      <c r="C2231" t="s">
        <v>172</v>
      </c>
      <c r="D2231" s="167">
        <v>51564.44</v>
      </c>
      <c r="E2231" t="s">
        <v>168</v>
      </c>
      <c r="F2231" t="s">
        <v>169</v>
      </c>
      <c r="G2231" t="s">
        <v>1326</v>
      </c>
      <c r="H2231" s="168">
        <v>38936</v>
      </c>
      <c r="I2231" t="s">
        <v>103</v>
      </c>
      <c r="J2231" s="169">
        <v>11.142465753424657</v>
      </c>
      <c r="K2231">
        <v>3</v>
      </c>
    </row>
    <row r="2232" spans="1:11" x14ac:dyDescent="0.25">
      <c r="A2232" t="s">
        <v>2663</v>
      </c>
      <c r="B2232">
        <v>7167</v>
      </c>
      <c r="C2232" t="s">
        <v>167</v>
      </c>
      <c r="D2232" s="167">
        <v>43761.61</v>
      </c>
      <c r="E2232" t="s">
        <v>188</v>
      </c>
      <c r="F2232" t="s">
        <v>202</v>
      </c>
      <c r="G2232" t="s">
        <v>282</v>
      </c>
      <c r="H2232" s="168">
        <v>34399</v>
      </c>
      <c r="I2232" t="s">
        <v>104</v>
      </c>
      <c r="J2232" s="169">
        <v>23.572602739726026</v>
      </c>
      <c r="K2232">
        <v>5</v>
      </c>
    </row>
    <row r="2233" spans="1:11" x14ac:dyDescent="0.25">
      <c r="A2233" t="s">
        <v>2664</v>
      </c>
      <c r="B2233">
        <v>497</v>
      </c>
      <c r="C2233" t="s">
        <v>172</v>
      </c>
      <c r="D2233" s="167">
        <v>36707.050000000003</v>
      </c>
      <c r="E2233" t="s">
        <v>233</v>
      </c>
      <c r="F2233" t="s">
        <v>169</v>
      </c>
      <c r="G2233" t="s">
        <v>242</v>
      </c>
      <c r="H2233" s="168">
        <v>37563</v>
      </c>
      <c r="I2233" t="s">
        <v>103</v>
      </c>
      <c r="J2233" s="169">
        <v>14.904109589041095</v>
      </c>
      <c r="K2233">
        <v>3</v>
      </c>
    </row>
    <row r="2234" spans="1:11" x14ac:dyDescent="0.25">
      <c r="A2234" t="s">
        <v>2665</v>
      </c>
      <c r="B2234">
        <v>42995</v>
      </c>
      <c r="C2234" t="s">
        <v>167</v>
      </c>
      <c r="D2234" s="167">
        <v>57819.7</v>
      </c>
      <c r="E2234" t="s">
        <v>188</v>
      </c>
      <c r="F2234" t="s">
        <v>169</v>
      </c>
      <c r="G2234" t="s">
        <v>375</v>
      </c>
      <c r="H2234" s="168">
        <v>41862</v>
      </c>
      <c r="I2234" t="s">
        <v>104</v>
      </c>
      <c r="J2234" s="169">
        <v>3.1260273972602741</v>
      </c>
      <c r="K2234">
        <v>1</v>
      </c>
    </row>
    <row r="2235" spans="1:11" x14ac:dyDescent="0.25">
      <c r="A2235" t="s">
        <v>2666</v>
      </c>
      <c r="B2235">
        <v>85808</v>
      </c>
      <c r="C2235" t="s">
        <v>167</v>
      </c>
      <c r="D2235" s="167">
        <v>83497.98</v>
      </c>
      <c r="E2235" t="s">
        <v>188</v>
      </c>
      <c r="F2235" t="s">
        <v>169</v>
      </c>
      <c r="G2235" t="s">
        <v>282</v>
      </c>
      <c r="H2235" s="168">
        <v>33147</v>
      </c>
      <c r="I2235" t="s">
        <v>103</v>
      </c>
      <c r="J2235" s="169">
        <v>27.002739726027396</v>
      </c>
      <c r="K2235">
        <v>6</v>
      </c>
    </row>
    <row r="2236" spans="1:11" x14ac:dyDescent="0.25">
      <c r="A2236" t="s">
        <v>2667</v>
      </c>
      <c r="B2236">
        <v>72424</v>
      </c>
      <c r="C2236" t="s">
        <v>172</v>
      </c>
      <c r="D2236" s="167">
        <v>40631.32</v>
      </c>
      <c r="E2236" t="s">
        <v>199</v>
      </c>
      <c r="F2236" t="s">
        <v>169</v>
      </c>
      <c r="G2236" t="s">
        <v>200</v>
      </c>
      <c r="H2236" s="168">
        <v>42065</v>
      </c>
      <c r="I2236" t="s">
        <v>107</v>
      </c>
      <c r="J2236" s="169">
        <v>2.56986301369863</v>
      </c>
      <c r="K2236">
        <v>1</v>
      </c>
    </row>
    <row r="2237" spans="1:11" x14ac:dyDescent="0.25">
      <c r="A2237" t="s">
        <v>2668</v>
      </c>
      <c r="B2237">
        <v>37077</v>
      </c>
      <c r="C2237" t="s">
        <v>172</v>
      </c>
      <c r="D2237" s="167">
        <v>93123.03</v>
      </c>
      <c r="E2237" t="s">
        <v>308</v>
      </c>
      <c r="F2237" t="s">
        <v>169</v>
      </c>
      <c r="G2237" t="s">
        <v>443</v>
      </c>
      <c r="H2237" s="168">
        <v>36689</v>
      </c>
      <c r="I2237" t="s">
        <v>108</v>
      </c>
      <c r="J2237" s="169">
        <v>17.298630136986301</v>
      </c>
      <c r="K2237">
        <v>4</v>
      </c>
    </row>
    <row r="2238" spans="1:11" x14ac:dyDescent="0.25">
      <c r="A2238" t="s">
        <v>2669</v>
      </c>
      <c r="B2238">
        <v>43324</v>
      </c>
      <c r="C2238" t="s">
        <v>167</v>
      </c>
      <c r="D2238" s="167">
        <v>18416.330000000002</v>
      </c>
      <c r="E2238" t="s">
        <v>196</v>
      </c>
      <c r="F2238" t="s">
        <v>202</v>
      </c>
      <c r="G2238" t="s">
        <v>222</v>
      </c>
      <c r="H2238" s="168">
        <v>36821</v>
      </c>
      <c r="I2238" t="s">
        <v>104</v>
      </c>
      <c r="J2238" s="169">
        <v>16.936986301369863</v>
      </c>
      <c r="K2238">
        <v>4</v>
      </c>
    </row>
    <row r="2239" spans="1:11" x14ac:dyDescent="0.25">
      <c r="A2239" t="s">
        <v>2670</v>
      </c>
      <c r="B2239">
        <v>9646</v>
      </c>
      <c r="C2239" t="s">
        <v>172</v>
      </c>
      <c r="D2239" s="167">
        <v>67231.02</v>
      </c>
      <c r="E2239" t="s">
        <v>308</v>
      </c>
      <c r="F2239" t="s">
        <v>169</v>
      </c>
      <c r="G2239" t="s">
        <v>968</v>
      </c>
      <c r="H2239" s="168">
        <v>39734</v>
      </c>
      <c r="I2239" t="s">
        <v>107</v>
      </c>
      <c r="J2239" s="169">
        <v>8.956164383561644</v>
      </c>
      <c r="K2239">
        <v>2</v>
      </c>
    </row>
    <row r="2240" spans="1:11" x14ac:dyDescent="0.25">
      <c r="A2240" t="s">
        <v>2671</v>
      </c>
      <c r="B2240">
        <v>77372</v>
      </c>
      <c r="C2240" t="s">
        <v>167</v>
      </c>
      <c r="D2240" s="167">
        <v>77165.460000000006</v>
      </c>
      <c r="E2240" t="s">
        <v>1684</v>
      </c>
      <c r="F2240" t="s">
        <v>169</v>
      </c>
      <c r="G2240" t="s">
        <v>282</v>
      </c>
      <c r="H2240" s="168">
        <v>34722</v>
      </c>
      <c r="I2240" t="s">
        <v>107</v>
      </c>
      <c r="J2240" s="169">
        <v>22.687671232876713</v>
      </c>
      <c r="K2240">
        <v>5</v>
      </c>
    </row>
    <row r="2241" spans="1:11" x14ac:dyDescent="0.25">
      <c r="A2241" t="s">
        <v>2672</v>
      </c>
      <c r="B2241">
        <v>2960</v>
      </c>
      <c r="C2241" t="s">
        <v>172</v>
      </c>
      <c r="D2241" s="167">
        <v>146991.57</v>
      </c>
      <c r="E2241" t="s">
        <v>199</v>
      </c>
      <c r="F2241" t="s">
        <v>169</v>
      </c>
      <c r="G2241" t="s">
        <v>231</v>
      </c>
      <c r="H2241" s="168">
        <v>33574</v>
      </c>
      <c r="I2241" t="s">
        <v>106</v>
      </c>
      <c r="J2241" s="169">
        <v>25.832876712328765</v>
      </c>
      <c r="K2241">
        <v>6</v>
      </c>
    </row>
    <row r="2242" spans="1:11" x14ac:dyDescent="0.25">
      <c r="A2242" t="s">
        <v>2673</v>
      </c>
      <c r="B2242">
        <v>17160</v>
      </c>
      <c r="C2242" t="s">
        <v>172</v>
      </c>
      <c r="D2242" s="167">
        <v>91532</v>
      </c>
      <c r="E2242" t="s">
        <v>168</v>
      </c>
      <c r="F2242" t="s">
        <v>169</v>
      </c>
      <c r="G2242" t="s">
        <v>524</v>
      </c>
      <c r="H2242" s="168">
        <v>35526</v>
      </c>
      <c r="I2242" t="s">
        <v>108</v>
      </c>
      <c r="J2242" s="169">
        <v>20.484931506849314</v>
      </c>
      <c r="K2242">
        <v>5</v>
      </c>
    </row>
    <row r="2243" spans="1:11" x14ac:dyDescent="0.25">
      <c r="A2243" t="s">
        <v>2674</v>
      </c>
      <c r="B2243">
        <v>68640</v>
      </c>
      <c r="C2243" t="s">
        <v>167</v>
      </c>
      <c r="D2243" s="167">
        <v>59676.38</v>
      </c>
      <c r="E2243" t="s">
        <v>168</v>
      </c>
      <c r="F2243" t="s">
        <v>169</v>
      </c>
      <c r="G2243" t="s">
        <v>1364</v>
      </c>
      <c r="H2243" s="168">
        <v>40980</v>
      </c>
      <c r="I2243" t="s">
        <v>106</v>
      </c>
      <c r="J2243" s="169">
        <v>5.5424657534246577</v>
      </c>
      <c r="K2243">
        <v>2</v>
      </c>
    </row>
    <row r="2244" spans="1:11" x14ac:dyDescent="0.25">
      <c r="A2244" t="s">
        <v>2675</v>
      </c>
      <c r="B2244">
        <v>75280</v>
      </c>
      <c r="C2244" t="s">
        <v>172</v>
      </c>
      <c r="D2244" s="167">
        <v>55122.12</v>
      </c>
      <c r="E2244" t="s">
        <v>199</v>
      </c>
      <c r="F2244" t="s">
        <v>169</v>
      </c>
      <c r="G2244" t="s">
        <v>200</v>
      </c>
      <c r="H2244" s="168">
        <v>37963</v>
      </c>
      <c r="I2244" t="s">
        <v>104</v>
      </c>
      <c r="J2244" s="169">
        <v>13.808219178082192</v>
      </c>
      <c r="K2244">
        <v>3</v>
      </c>
    </row>
    <row r="2245" spans="1:11" x14ac:dyDescent="0.25">
      <c r="A2245" t="s">
        <v>2676</v>
      </c>
      <c r="B2245">
        <v>66860</v>
      </c>
      <c r="C2245" t="s">
        <v>167</v>
      </c>
      <c r="D2245" s="167">
        <v>18416.330000000002</v>
      </c>
      <c r="E2245" t="s">
        <v>196</v>
      </c>
      <c r="F2245" t="s">
        <v>202</v>
      </c>
      <c r="G2245" t="s">
        <v>222</v>
      </c>
      <c r="H2245" s="168">
        <v>41260</v>
      </c>
      <c r="I2245" t="s">
        <v>105</v>
      </c>
      <c r="J2245" s="169">
        <v>4.7753424657534245</v>
      </c>
      <c r="K2245">
        <v>1</v>
      </c>
    </row>
    <row r="2246" spans="1:11" x14ac:dyDescent="0.25">
      <c r="A2246" t="s">
        <v>2677</v>
      </c>
      <c r="B2246">
        <v>62099</v>
      </c>
      <c r="C2246" t="s">
        <v>167</v>
      </c>
      <c r="D2246" s="167">
        <v>102664</v>
      </c>
      <c r="E2246" t="s">
        <v>188</v>
      </c>
      <c r="F2246" t="s">
        <v>169</v>
      </c>
      <c r="G2246" t="s">
        <v>397</v>
      </c>
      <c r="H2246" s="168">
        <v>38880</v>
      </c>
      <c r="I2246" t="s">
        <v>103</v>
      </c>
      <c r="J2246" s="169">
        <v>11.295890410958904</v>
      </c>
      <c r="K2246">
        <v>3</v>
      </c>
    </row>
    <row r="2247" spans="1:11" x14ac:dyDescent="0.25">
      <c r="A2247" t="s">
        <v>2678</v>
      </c>
      <c r="B2247">
        <v>24929</v>
      </c>
      <c r="C2247" t="s">
        <v>172</v>
      </c>
      <c r="D2247" s="167">
        <v>72902</v>
      </c>
      <c r="E2247" t="s">
        <v>175</v>
      </c>
      <c r="F2247" t="s">
        <v>169</v>
      </c>
      <c r="G2247" t="s">
        <v>183</v>
      </c>
      <c r="H2247" s="168">
        <v>39034</v>
      </c>
      <c r="I2247" t="s">
        <v>105</v>
      </c>
      <c r="J2247" s="169">
        <v>10.873972602739727</v>
      </c>
      <c r="K2247">
        <v>3</v>
      </c>
    </row>
    <row r="2248" spans="1:11" x14ac:dyDescent="0.25">
      <c r="A2248" t="s">
        <v>2679</v>
      </c>
      <c r="B2248">
        <v>73508</v>
      </c>
      <c r="C2248" t="s">
        <v>172</v>
      </c>
      <c r="D2248" s="167">
        <v>55889.73</v>
      </c>
      <c r="E2248" t="s">
        <v>199</v>
      </c>
      <c r="F2248" t="s">
        <v>169</v>
      </c>
      <c r="G2248" t="s">
        <v>200</v>
      </c>
      <c r="H2248" s="168">
        <v>39509</v>
      </c>
      <c r="I2248" t="s">
        <v>104</v>
      </c>
      <c r="J2248" s="169">
        <v>9.5726027397260278</v>
      </c>
      <c r="K2248">
        <v>2</v>
      </c>
    </row>
    <row r="2249" spans="1:11" x14ac:dyDescent="0.25">
      <c r="A2249" t="s">
        <v>2680</v>
      </c>
      <c r="B2249">
        <v>37708</v>
      </c>
      <c r="C2249" t="s">
        <v>172</v>
      </c>
      <c r="D2249" s="167">
        <v>86614.07</v>
      </c>
      <c r="E2249" t="s">
        <v>188</v>
      </c>
      <c r="F2249" t="s">
        <v>169</v>
      </c>
      <c r="G2249" t="s">
        <v>406</v>
      </c>
      <c r="H2249" s="168">
        <v>39133</v>
      </c>
      <c r="I2249" t="s">
        <v>108</v>
      </c>
      <c r="J2249" s="169">
        <v>10.602739726027398</v>
      </c>
      <c r="K2249">
        <v>3</v>
      </c>
    </row>
    <row r="2250" spans="1:11" x14ac:dyDescent="0.25">
      <c r="A2250" t="s">
        <v>2681</v>
      </c>
      <c r="B2250">
        <v>35474</v>
      </c>
      <c r="C2250" t="s">
        <v>172</v>
      </c>
      <c r="D2250" s="167">
        <v>50699.16</v>
      </c>
      <c r="E2250" t="s">
        <v>199</v>
      </c>
      <c r="F2250" t="s">
        <v>169</v>
      </c>
      <c r="G2250" t="s">
        <v>200</v>
      </c>
      <c r="H2250" s="168">
        <v>38964</v>
      </c>
      <c r="I2250" t="s">
        <v>108</v>
      </c>
      <c r="J2250" s="169">
        <v>11.065753424657535</v>
      </c>
      <c r="K2250">
        <v>3</v>
      </c>
    </row>
    <row r="2251" spans="1:11" x14ac:dyDescent="0.25">
      <c r="A2251" t="s">
        <v>2682</v>
      </c>
      <c r="B2251">
        <v>91607</v>
      </c>
      <c r="C2251" t="s">
        <v>172</v>
      </c>
      <c r="D2251" s="167">
        <v>25750</v>
      </c>
      <c r="E2251" t="s">
        <v>188</v>
      </c>
      <c r="F2251" t="s">
        <v>202</v>
      </c>
      <c r="G2251" t="s">
        <v>337</v>
      </c>
      <c r="H2251" s="168">
        <v>39381</v>
      </c>
      <c r="I2251" t="s">
        <v>107</v>
      </c>
      <c r="J2251" s="169">
        <v>9.9232876712328775</v>
      </c>
      <c r="K2251">
        <v>2</v>
      </c>
    </row>
    <row r="2252" spans="1:11" x14ac:dyDescent="0.25">
      <c r="A2252" t="s">
        <v>2683</v>
      </c>
      <c r="B2252">
        <v>63789</v>
      </c>
      <c r="C2252" t="s">
        <v>172</v>
      </c>
      <c r="D2252" s="167">
        <v>58455</v>
      </c>
      <c r="E2252" t="s">
        <v>175</v>
      </c>
      <c r="F2252" t="s">
        <v>169</v>
      </c>
      <c r="G2252" t="s">
        <v>183</v>
      </c>
      <c r="H2252" s="168">
        <v>41428</v>
      </c>
      <c r="I2252" t="s">
        <v>106</v>
      </c>
      <c r="J2252" s="169">
        <v>4.3150684931506849</v>
      </c>
      <c r="K2252">
        <v>1</v>
      </c>
    </row>
    <row r="2253" spans="1:11" x14ac:dyDescent="0.25">
      <c r="A2253" t="s">
        <v>2684</v>
      </c>
      <c r="B2253">
        <v>41300</v>
      </c>
      <c r="C2253" t="s">
        <v>172</v>
      </c>
      <c r="D2253" s="167">
        <v>52852.959999999999</v>
      </c>
      <c r="E2253" t="s">
        <v>270</v>
      </c>
      <c r="F2253" t="s">
        <v>169</v>
      </c>
      <c r="G2253" t="s">
        <v>801</v>
      </c>
      <c r="H2253" s="168">
        <v>38493</v>
      </c>
      <c r="I2253" t="s">
        <v>103</v>
      </c>
      <c r="J2253" s="169">
        <v>12.356164383561644</v>
      </c>
      <c r="K2253">
        <v>3</v>
      </c>
    </row>
    <row r="2254" spans="1:11" x14ac:dyDescent="0.25">
      <c r="A2254" t="s">
        <v>2685</v>
      </c>
      <c r="B2254">
        <v>86656</v>
      </c>
      <c r="C2254" t="s">
        <v>167</v>
      </c>
      <c r="D2254" s="167">
        <v>80829</v>
      </c>
      <c r="E2254" t="s">
        <v>175</v>
      </c>
      <c r="F2254" t="s">
        <v>169</v>
      </c>
      <c r="G2254" t="s">
        <v>183</v>
      </c>
      <c r="H2254" s="168">
        <v>37823</v>
      </c>
      <c r="I2254" t="s">
        <v>107</v>
      </c>
      <c r="J2254" s="169">
        <v>14.191780821917808</v>
      </c>
      <c r="K2254">
        <v>3</v>
      </c>
    </row>
    <row r="2255" spans="1:11" x14ac:dyDescent="0.25">
      <c r="A2255" t="s">
        <v>2686</v>
      </c>
      <c r="B2255">
        <v>91522</v>
      </c>
      <c r="C2255" t="s">
        <v>167</v>
      </c>
      <c r="D2255" s="167">
        <v>77297.7</v>
      </c>
      <c r="E2255" t="s">
        <v>188</v>
      </c>
      <c r="F2255" t="s">
        <v>169</v>
      </c>
      <c r="G2255" t="s">
        <v>284</v>
      </c>
      <c r="H2255" s="168">
        <v>41975</v>
      </c>
      <c r="I2255" t="s">
        <v>104</v>
      </c>
      <c r="J2255" s="169">
        <v>2.8164383561643835</v>
      </c>
      <c r="K2255">
        <v>1</v>
      </c>
    </row>
    <row r="2256" spans="1:11" x14ac:dyDescent="0.25">
      <c r="A2256" t="s">
        <v>2687</v>
      </c>
      <c r="B2256">
        <v>41373</v>
      </c>
      <c r="C2256" t="s">
        <v>167</v>
      </c>
      <c r="D2256" s="167">
        <v>42053.83</v>
      </c>
      <c r="E2256" t="s">
        <v>199</v>
      </c>
      <c r="F2256" t="s">
        <v>169</v>
      </c>
      <c r="G2256" t="s">
        <v>220</v>
      </c>
      <c r="H2256" s="168">
        <v>41869</v>
      </c>
      <c r="I2256" t="s">
        <v>106</v>
      </c>
      <c r="J2256" s="169">
        <v>3.106849315068493</v>
      </c>
      <c r="K2256">
        <v>1</v>
      </c>
    </row>
    <row r="2257" spans="1:11" x14ac:dyDescent="0.25">
      <c r="A2257" t="s">
        <v>2688</v>
      </c>
      <c r="B2257">
        <v>84087</v>
      </c>
      <c r="C2257" t="s">
        <v>172</v>
      </c>
      <c r="D2257" s="167">
        <v>120688.28</v>
      </c>
      <c r="E2257" t="s">
        <v>233</v>
      </c>
      <c r="F2257" t="s">
        <v>169</v>
      </c>
      <c r="G2257" t="s">
        <v>275</v>
      </c>
      <c r="H2257" s="168">
        <v>41148</v>
      </c>
      <c r="I2257" t="s">
        <v>104</v>
      </c>
      <c r="J2257" s="169">
        <v>5.0821917808219181</v>
      </c>
      <c r="K2257">
        <v>2</v>
      </c>
    </row>
    <row r="2258" spans="1:11" x14ac:dyDescent="0.25">
      <c r="A2258" t="s">
        <v>2689</v>
      </c>
      <c r="B2258">
        <v>12139</v>
      </c>
      <c r="C2258" t="s">
        <v>172</v>
      </c>
      <c r="D2258" s="167">
        <v>82851.53</v>
      </c>
      <c r="E2258" t="s">
        <v>196</v>
      </c>
      <c r="F2258" t="s">
        <v>169</v>
      </c>
      <c r="G2258" t="s">
        <v>350</v>
      </c>
      <c r="H2258" s="168">
        <v>36997</v>
      </c>
      <c r="I2258" t="s">
        <v>107</v>
      </c>
      <c r="J2258" s="169">
        <v>16.454794520547946</v>
      </c>
      <c r="K2258">
        <v>4</v>
      </c>
    </row>
    <row r="2259" spans="1:11" x14ac:dyDescent="0.25">
      <c r="A2259" t="s">
        <v>2690</v>
      </c>
      <c r="B2259">
        <v>47855</v>
      </c>
      <c r="C2259" t="s">
        <v>167</v>
      </c>
      <c r="D2259" s="167">
        <v>53797.86</v>
      </c>
      <c r="E2259" t="s">
        <v>188</v>
      </c>
      <c r="F2259" t="s">
        <v>169</v>
      </c>
      <c r="G2259" t="s">
        <v>357</v>
      </c>
      <c r="H2259" s="168">
        <v>32424</v>
      </c>
      <c r="I2259" t="s">
        <v>104</v>
      </c>
      <c r="J2259" s="169">
        <v>28.983561643835618</v>
      </c>
      <c r="K2259">
        <v>6</v>
      </c>
    </row>
    <row r="2260" spans="1:11" x14ac:dyDescent="0.25">
      <c r="A2260" t="s">
        <v>2691</v>
      </c>
      <c r="B2260">
        <v>13326</v>
      </c>
      <c r="C2260" t="s">
        <v>172</v>
      </c>
      <c r="D2260" s="167">
        <v>89620</v>
      </c>
      <c r="E2260" t="s">
        <v>175</v>
      </c>
      <c r="F2260" t="s">
        <v>169</v>
      </c>
      <c r="G2260" t="s">
        <v>183</v>
      </c>
      <c r="H2260" s="168">
        <v>35702</v>
      </c>
      <c r="I2260" t="s">
        <v>105</v>
      </c>
      <c r="J2260" s="169">
        <v>20.002739726027396</v>
      </c>
      <c r="K2260">
        <v>5</v>
      </c>
    </row>
    <row r="2261" spans="1:11" x14ac:dyDescent="0.25">
      <c r="A2261" t="s">
        <v>2692</v>
      </c>
      <c r="B2261">
        <v>65233</v>
      </c>
      <c r="C2261" t="s">
        <v>167</v>
      </c>
      <c r="D2261" s="167">
        <v>44753</v>
      </c>
      <c r="E2261" t="s">
        <v>168</v>
      </c>
      <c r="F2261" t="s">
        <v>169</v>
      </c>
      <c r="G2261" t="s">
        <v>2693</v>
      </c>
      <c r="H2261" s="168">
        <v>42436</v>
      </c>
      <c r="I2261" t="s">
        <v>105</v>
      </c>
      <c r="J2261" s="169">
        <v>1.5534246575342465</v>
      </c>
      <c r="K2261">
        <v>1</v>
      </c>
    </row>
    <row r="2262" spans="1:11" x14ac:dyDescent="0.25">
      <c r="A2262" t="s">
        <v>2694</v>
      </c>
      <c r="B2262">
        <v>28004</v>
      </c>
      <c r="C2262" t="s">
        <v>167</v>
      </c>
      <c r="D2262" s="167">
        <v>80380.789999999994</v>
      </c>
      <c r="E2262" t="s">
        <v>188</v>
      </c>
      <c r="F2262" t="s">
        <v>169</v>
      </c>
      <c r="G2262" t="s">
        <v>226</v>
      </c>
      <c r="H2262" s="168">
        <v>31214</v>
      </c>
      <c r="I2262" t="s">
        <v>107</v>
      </c>
      <c r="J2262" s="169">
        <v>32.298630136986304</v>
      </c>
      <c r="K2262">
        <v>7</v>
      </c>
    </row>
    <row r="2263" spans="1:11" x14ac:dyDescent="0.25">
      <c r="A2263" t="s">
        <v>2695</v>
      </c>
      <c r="B2263">
        <v>47415</v>
      </c>
      <c r="C2263" t="s">
        <v>172</v>
      </c>
      <c r="D2263" s="167">
        <v>141539.35999999999</v>
      </c>
      <c r="E2263" t="s">
        <v>168</v>
      </c>
      <c r="F2263" t="s">
        <v>169</v>
      </c>
      <c r="G2263" t="s">
        <v>493</v>
      </c>
      <c r="H2263" s="168">
        <v>32216</v>
      </c>
      <c r="I2263" t="s">
        <v>106</v>
      </c>
      <c r="J2263" s="169">
        <v>29.553424657534247</v>
      </c>
      <c r="K2263">
        <v>6</v>
      </c>
    </row>
    <row r="2264" spans="1:11" x14ac:dyDescent="0.25">
      <c r="A2264" t="s">
        <v>2696</v>
      </c>
      <c r="B2264">
        <v>11959</v>
      </c>
      <c r="C2264" t="s">
        <v>172</v>
      </c>
      <c r="D2264" s="167">
        <v>102664</v>
      </c>
      <c r="E2264" t="s">
        <v>168</v>
      </c>
      <c r="F2264" t="s">
        <v>169</v>
      </c>
      <c r="G2264" t="s">
        <v>598</v>
      </c>
      <c r="H2264" s="168">
        <v>37536</v>
      </c>
      <c r="I2264" t="s">
        <v>105</v>
      </c>
      <c r="J2264" s="169">
        <v>14.978082191780821</v>
      </c>
      <c r="K2264">
        <v>3</v>
      </c>
    </row>
    <row r="2265" spans="1:11" x14ac:dyDescent="0.25">
      <c r="A2265" t="s">
        <v>2697</v>
      </c>
      <c r="B2265">
        <v>77544</v>
      </c>
      <c r="C2265" t="s">
        <v>172</v>
      </c>
      <c r="D2265" s="167">
        <v>48260.15</v>
      </c>
      <c r="E2265" t="s">
        <v>199</v>
      </c>
      <c r="F2265" t="s">
        <v>169</v>
      </c>
      <c r="G2265" t="s">
        <v>330</v>
      </c>
      <c r="H2265" s="168">
        <v>39055</v>
      </c>
      <c r="I2265" t="s">
        <v>105</v>
      </c>
      <c r="J2265" s="169">
        <v>10.816438356164383</v>
      </c>
      <c r="K2265">
        <v>3</v>
      </c>
    </row>
    <row r="2266" spans="1:11" x14ac:dyDescent="0.25">
      <c r="A2266" t="s">
        <v>2698</v>
      </c>
      <c r="B2266">
        <v>18419</v>
      </c>
      <c r="C2266" t="s">
        <v>167</v>
      </c>
      <c r="D2266" s="167">
        <v>65606.95</v>
      </c>
      <c r="E2266" t="s">
        <v>253</v>
      </c>
      <c r="F2266" t="s">
        <v>169</v>
      </c>
      <c r="G2266" t="s">
        <v>539</v>
      </c>
      <c r="H2266" s="168">
        <v>35519</v>
      </c>
      <c r="I2266" t="s">
        <v>104</v>
      </c>
      <c r="J2266" s="169">
        <v>20.504109589041096</v>
      </c>
      <c r="K2266">
        <v>5</v>
      </c>
    </row>
    <row r="2267" spans="1:11" x14ac:dyDescent="0.25">
      <c r="A2267" t="s">
        <v>2699</v>
      </c>
      <c r="B2267">
        <v>1207</v>
      </c>
      <c r="C2267" t="s">
        <v>167</v>
      </c>
      <c r="D2267" s="167">
        <v>87523.22</v>
      </c>
      <c r="E2267" t="s">
        <v>185</v>
      </c>
      <c r="F2267" t="s">
        <v>169</v>
      </c>
      <c r="G2267" t="s">
        <v>189</v>
      </c>
      <c r="H2267" s="168">
        <v>33042</v>
      </c>
      <c r="I2267" t="s">
        <v>105</v>
      </c>
      <c r="J2267" s="169">
        <v>27.290410958904111</v>
      </c>
      <c r="K2267">
        <v>6</v>
      </c>
    </row>
    <row r="2268" spans="1:11" x14ac:dyDescent="0.25">
      <c r="A2268" t="s">
        <v>2700</v>
      </c>
      <c r="B2268">
        <v>80679</v>
      </c>
      <c r="C2268" t="s">
        <v>167</v>
      </c>
      <c r="D2268" s="167">
        <v>91751.37</v>
      </c>
      <c r="E2268" t="s">
        <v>188</v>
      </c>
      <c r="F2268" t="s">
        <v>169</v>
      </c>
      <c r="G2268" t="s">
        <v>375</v>
      </c>
      <c r="H2268" s="168">
        <v>33086</v>
      </c>
      <c r="I2268" t="s">
        <v>105</v>
      </c>
      <c r="J2268" s="169">
        <v>27.169863013698631</v>
      </c>
      <c r="K2268">
        <v>6</v>
      </c>
    </row>
    <row r="2269" spans="1:11" x14ac:dyDescent="0.25">
      <c r="A2269" t="s">
        <v>2701</v>
      </c>
      <c r="B2269">
        <v>57070</v>
      </c>
      <c r="C2269" t="s">
        <v>167</v>
      </c>
      <c r="D2269" s="167">
        <v>25167.75</v>
      </c>
      <c r="E2269" t="s">
        <v>216</v>
      </c>
      <c r="F2269" t="s">
        <v>202</v>
      </c>
      <c r="G2269" t="s">
        <v>980</v>
      </c>
      <c r="H2269" s="168">
        <v>35608</v>
      </c>
      <c r="I2269" t="s">
        <v>106</v>
      </c>
      <c r="J2269" s="169">
        <v>20.260273972602739</v>
      </c>
      <c r="K2269">
        <v>5</v>
      </c>
    </row>
    <row r="2270" spans="1:11" x14ac:dyDescent="0.25">
      <c r="A2270" t="s">
        <v>2702</v>
      </c>
      <c r="B2270">
        <v>43017</v>
      </c>
      <c r="C2270" t="s">
        <v>172</v>
      </c>
      <c r="D2270" s="167">
        <v>40200</v>
      </c>
      <c r="E2270" t="s">
        <v>196</v>
      </c>
      <c r="F2270" t="s">
        <v>169</v>
      </c>
      <c r="G2270" t="s">
        <v>1046</v>
      </c>
      <c r="H2270" s="168">
        <v>42521</v>
      </c>
      <c r="I2270" t="s">
        <v>103</v>
      </c>
      <c r="J2270" s="169">
        <v>1.3205479452054794</v>
      </c>
      <c r="K2270">
        <v>1</v>
      </c>
    </row>
    <row r="2271" spans="1:11" x14ac:dyDescent="0.25">
      <c r="A2271" t="s">
        <v>2703</v>
      </c>
      <c r="B2271">
        <v>16834</v>
      </c>
      <c r="C2271" t="s">
        <v>167</v>
      </c>
      <c r="D2271" s="167">
        <v>92846.37</v>
      </c>
      <c r="E2271" t="s">
        <v>168</v>
      </c>
      <c r="F2271" t="s">
        <v>169</v>
      </c>
      <c r="G2271" t="s">
        <v>261</v>
      </c>
      <c r="H2271" s="168">
        <v>31348</v>
      </c>
      <c r="I2271" t="s">
        <v>107</v>
      </c>
      <c r="J2271" s="169">
        <v>31.931506849315067</v>
      </c>
      <c r="K2271">
        <v>7</v>
      </c>
    </row>
    <row r="2272" spans="1:11" x14ac:dyDescent="0.25">
      <c r="A2272" t="s">
        <v>2704</v>
      </c>
      <c r="B2272">
        <v>84991</v>
      </c>
      <c r="C2272" t="s">
        <v>172</v>
      </c>
      <c r="D2272" s="167">
        <v>100544.06</v>
      </c>
      <c r="E2272" t="s">
        <v>168</v>
      </c>
      <c r="F2272" t="s">
        <v>169</v>
      </c>
      <c r="G2272" t="s">
        <v>275</v>
      </c>
      <c r="H2272" s="168">
        <v>37536</v>
      </c>
      <c r="I2272" t="s">
        <v>103</v>
      </c>
      <c r="J2272" s="169">
        <v>14.978082191780821</v>
      </c>
      <c r="K2272">
        <v>3</v>
      </c>
    </row>
    <row r="2273" spans="1:11" x14ac:dyDescent="0.25">
      <c r="A2273" t="s">
        <v>2705</v>
      </c>
      <c r="B2273">
        <v>78039</v>
      </c>
      <c r="C2273" t="s">
        <v>172</v>
      </c>
      <c r="D2273" s="167">
        <v>61344</v>
      </c>
      <c r="E2273" t="s">
        <v>191</v>
      </c>
      <c r="F2273" t="s">
        <v>169</v>
      </c>
      <c r="G2273" t="s">
        <v>486</v>
      </c>
      <c r="H2273" s="168">
        <v>40056</v>
      </c>
      <c r="I2273" t="s">
        <v>105</v>
      </c>
      <c r="J2273" s="169">
        <v>8.0739726027397261</v>
      </c>
      <c r="K2273">
        <v>2</v>
      </c>
    </row>
    <row r="2274" spans="1:11" x14ac:dyDescent="0.25">
      <c r="A2274" t="s">
        <v>2706</v>
      </c>
      <c r="B2274">
        <v>78984</v>
      </c>
      <c r="C2274" t="s">
        <v>172</v>
      </c>
      <c r="D2274" s="167">
        <v>40631.32</v>
      </c>
      <c r="E2274" t="s">
        <v>199</v>
      </c>
      <c r="F2274" t="s">
        <v>169</v>
      </c>
      <c r="G2274" t="s">
        <v>200</v>
      </c>
      <c r="H2274" s="168">
        <v>42093</v>
      </c>
      <c r="I2274" t="s">
        <v>106</v>
      </c>
      <c r="J2274" s="169">
        <v>2.493150684931507</v>
      </c>
      <c r="K2274">
        <v>1</v>
      </c>
    </row>
    <row r="2275" spans="1:11" x14ac:dyDescent="0.25">
      <c r="A2275" t="s">
        <v>2707</v>
      </c>
      <c r="B2275">
        <v>43170</v>
      </c>
      <c r="C2275" t="s">
        <v>167</v>
      </c>
      <c r="D2275" s="167">
        <v>32361.77</v>
      </c>
      <c r="E2275" t="s">
        <v>216</v>
      </c>
      <c r="F2275" t="s">
        <v>202</v>
      </c>
      <c r="G2275" t="s">
        <v>217</v>
      </c>
      <c r="H2275" s="168">
        <v>41054</v>
      </c>
      <c r="I2275" t="s">
        <v>106</v>
      </c>
      <c r="J2275" s="169">
        <v>5.3397260273972602</v>
      </c>
      <c r="K2275">
        <v>2</v>
      </c>
    </row>
    <row r="2276" spans="1:11" x14ac:dyDescent="0.25">
      <c r="A2276" t="s">
        <v>2708</v>
      </c>
      <c r="B2276">
        <v>36413</v>
      </c>
      <c r="C2276" t="s">
        <v>167</v>
      </c>
      <c r="D2276" s="167">
        <v>37838.46</v>
      </c>
      <c r="E2276" t="s">
        <v>188</v>
      </c>
      <c r="F2276" t="s">
        <v>202</v>
      </c>
      <c r="G2276" t="s">
        <v>313</v>
      </c>
      <c r="H2276" s="168">
        <v>40028</v>
      </c>
      <c r="I2276" t="s">
        <v>106</v>
      </c>
      <c r="J2276" s="169">
        <v>8.1506849315068486</v>
      </c>
      <c r="K2276">
        <v>2</v>
      </c>
    </row>
    <row r="2277" spans="1:11" x14ac:dyDescent="0.25">
      <c r="A2277" t="s">
        <v>2709</v>
      </c>
      <c r="B2277">
        <v>7004</v>
      </c>
      <c r="C2277" t="s">
        <v>167</v>
      </c>
      <c r="D2277" s="167">
        <v>22879.14</v>
      </c>
      <c r="E2277" t="s">
        <v>216</v>
      </c>
      <c r="F2277" t="s">
        <v>202</v>
      </c>
      <c r="G2277" t="s">
        <v>588</v>
      </c>
      <c r="H2277" s="168">
        <v>37642</v>
      </c>
      <c r="I2277" t="s">
        <v>108</v>
      </c>
      <c r="J2277" s="169">
        <v>14.687671232876712</v>
      </c>
      <c r="K2277">
        <v>3</v>
      </c>
    </row>
    <row r="2278" spans="1:11" x14ac:dyDescent="0.25">
      <c r="A2278" t="s">
        <v>2710</v>
      </c>
      <c r="B2278">
        <v>57251</v>
      </c>
      <c r="C2278" t="s">
        <v>172</v>
      </c>
      <c r="D2278" s="167">
        <v>131348.75</v>
      </c>
      <c r="E2278" t="s">
        <v>185</v>
      </c>
      <c r="F2278" t="s">
        <v>169</v>
      </c>
      <c r="G2278" t="s">
        <v>774</v>
      </c>
      <c r="H2278" s="168">
        <v>34387</v>
      </c>
      <c r="I2278" t="s">
        <v>104</v>
      </c>
      <c r="J2278" s="169">
        <v>23.605479452054794</v>
      </c>
      <c r="K2278">
        <v>5</v>
      </c>
    </row>
    <row r="2279" spans="1:11" x14ac:dyDescent="0.25">
      <c r="A2279" t="s">
        <v>2711</v>
      </c>
      <c r="B2279">
        <v>55218</v>
      </c>
      <c r="C2279" t="s">
        <v>172</v>
      </c>
      <c r="D2279" s="167">
        <v>83658</v>
      </c>
      <c r="E2279" t="s">
        <v>175</v>
      </c>
      <c r="F2279" t="s">
        <v>169</v>
      </c>
      <c r="G2279" t="s">
        <v>183</v>
      </c>
      <c r="H2279" s="168">
        <v>37459</v>
      </c>
      <c r="I2279" t="s">
        <v>106</v>
      </c>
      <c r="J2279" s="169">
        <v>15.189041095890412</v>
      </c>
      <c r="K2279">
        <v>4</v>
      </c>
    </row>
    <row r="2280" spans="1:11" x14ac:dyDescent="0.25">
      <c r="A2280" t="s">
        <v>2712</v>
      </c>
      <c r="B2280">
        <v>79092</v>
      </c>
      <c r="C2280" t="s">
        <v>172</v>
      </c>
      <c r="D2280" s="167">
        <v>97755</v>
      </c>
      <c r="E2280" t="s">
        <v>185</v>
      </c>
      <c r="F2280" t="s">
        <v>169</v>
      </c>
      <c r="G2280" t="s">
        <v>495</v>
      </c>
      <c r="H2280" s="168">
        <v>36780</v>
      </c>
      <c r="I2280" t="s">
        <v>103</v>
      </c>
      <c r="J2280" s="169">
        <v>17.049315068493151</v>
      </c>
      <c r="K2280">
        <v>4</v>
      </c>
    </row>
    <row r="2281" spans="1:11" x14ac:dyDescent="0.25">
      <c r="A2281" t="s">
        <v>2713</v>
      </c>
      <c r="B2281">
        <v>32828</v>
      </c>
      <c r="C2281" t="s">
        <v>172</v>
      </c>
      <c r="D2281" s="167">
        <v>63067.93</v>
      </c>
      <c r="E2281" t="s">
        <v>233</v>
      </c>
      <c r="F2281" t="s">
        <v>169</v>
      </c>
      <c r="G2281" t="s">
        <v>554</v>
      </c>
      <c r="H2281" s="168">
        <v>35243</v>
      </c>
      <c r="I2281" t="s">
        <v>103</v>
      </c>
      <c r="J2281" s="169">
        <v>21.260273972602739</v>
      </c>
      <c r="K2281">
        <v>5</v>
      </c>
    </row>
    <row r="2282" spans="1:11" x14ac:dyDescent="0.25">
      <c r="A2282" t="s">
        <v>2714</v>
      </c>
      <c r="B2282">
        <v>16242</v>
      </c>
      <c r="C2282" t="s">
        <v>172</v>
      </c>
      <c r="D2282" s="167">
        <v>60501</v>
      </c>
      <c r="E2282" t="s">
        <v>175</v>
      </c>
      <c r="F2282" t="s">
        <v>169</v>
      </c>
      <c r="G2282" t="s">
        <v>183</v>
      </c>
      <c r="H2282" s="168">
        <v>41106</v>
      </c>
      <c r="I2282" t="s">
        <v>107</v>
      </c>
      <c r="J2282" s="169">
        <v>5.1972602739726028</v>
      </c>
      <c r="K2282">
        <v>2</v>
      </c>
    </row>
    <row r="2283" spans="1:11" x14ac:dyDescent="0.25">
      <c r="A2283" t="s">
        <v>2715</v>
      </c>
      <c r="B2283">
        <v>98181</v>
      </c>
      <c r="C2283" t="s">
        <v>172</v>
      </c>
      <c r="D2283" s="167">
        <v>86753</v>
      </c>
      <c r="E2283" t="s">
        <v>191</v>
      </c>
      <c r="F2283" t="s">
        <v>169</v>
      </c>
      <c r="G2283" t="s">
        <v>192</v>
      </c>
      <c r="H2283" s="168">
        <v>37502</v>
      </c>
      <c r="I2283" t="s">
        <v>106</v>
      </c>
      <c r="J2283" s="169">
        <v>15.07123287671233</v>
      </c>
      <c r="K2283">
        <v>4</v>
      </c>
    </row>
    <row r="2284" spans="1:11" x14ac:dyDescent="0.25">
      <c r="A2284" t="s">
        <v>2716</v>
      </c>
      <c r="B2284">
        <v>90953</v>
      </c>
      <c r="C2284" t="s">
        <v>172</v>
      </c>
      <c r="D2284" s="167">
        <v>45049.120000000003</v>
      </c>
      <c r="E2284" t="s">
        <v>199</v>
      </c>
      <c r="F2284" t="s">
        <v>169</v>
      </c>
      <c r="G2284" t="s">
        <v>205</v>
      </c>
      <c r="H2284" s="168">
        <v>41281</v>
      </c>
      <c r="I2284" t="s">
        <v>107</v>
      </c>
      <c r="J2284" s="169">
        <v>4.7178082191780826</v>
      </c>
      <c r="K2284">
        <v>1</v>
      </c>
    </row>
    <row r="2285" spans="1:11" x14ac:dyDescent="0.25">
      <c r="A2285" t="s">
        <v>2717</v>
      </c>
      <c r="B2285">
        <v>46214</v>
      </c>
      <c r="C2285" t="s">
        <v>172</v>
      </c>
      <c r="D2285" s="167">
        <v>107128.71</v>
      </c>
      <c r="E2285" t="s">
        <v>175</v>
      </c>
      <c r="F2285" t="s">
        <v>169</v>
      </c>
      <c r="G2285" t="s">
        <v>586</v>
      </c>
      <c r="H2285" s="168">
        <v>34176</v>
      </c>
      <c r="I2285" t="s">
        <v>105</v>
      </c>
      <c r="J2285" s="169">
        <v>24.183561643835617</v>
      </c>
      <c r="K2285">
        <v>5</v>
      </c>
    </row>
    <row r="2286" spans="1:11" x14ac:dyDescent="0.25">
      <c r="A2286" t="s">
        <v>2718</v>
      </c>
      <c r="B2286">
        <v>58139</v>
      </c>
      <c r="C2286" t="s">
        <v>167</v>
      </c>
      <c r="D2286" s="167">
        <v>35217.5</v>
      </c>
      <c r="E2286" t="s">
        <v>175</v>
      </c>
      <c r="F2286" t="s">
        <v>202</v>
      </c>
      <c r="G2286" t="s">
        <v>183</v>
      </c>
      <c r="H2286" s="168">
        <v>39643</v>
      </c>
      <c r="I2286" t="s">
        <v>103</v>
      </c>
      <c r="J2286" s="169">
        <v>9.205479452054794</v>
      </c>
      <c r="K2286">
        <v>2</v>
      </c>
    </row>
    <row r="2287" spans="1:11" x14ac:dyDescent="0.25">
      <c r="A2287" t="s">
        <v>2719</v>
      </c>
      <c r="B2287">
        <v>14277</v>
      </c>
      <c r="C2287" t="s">
        <v>172</v>
      </c>
      <c r="D2287" s="167">
        <v>83658</v>
      </c>
      <c r="E2287" t="s">
        <v>175</v>
      </c>
      <c r="F2287" t="s">
        <v>169</v>
      </c>
      <c r="G2287" t="s">
        <v>183</v>
      </c>
      <c r="H2287" s="168">
        <v>37459</v>
      </c>
      <c r="I2287" t="s">
        <v>108</v>
      </c>
      <c r="J2287" s="169">
        <v>15.189041095890412</v>
      </c>
      <c r="K2287">
        <v>4</v>
      </c>
    </row>
    <row r="2288" spans="1:11" x14ac:dyDescent="0.25">
      <c r="A2288" t="s">
        <v>2720</v>
      </c>
      <c r="B2288">
        <v>92085</v>
      </c>
      <c r="C2288" t="s">
        <v>167</v>
      </c>
      <c r="D2288" s="167">
        <v>26208.35</v>
      </c>
      <c r="E2288" t="s">
        <v>196</v>
      </c>
      <c r="F2288" t="s">
        <v>202</v>
      </c>
      <c r="G2288" t="s">
        <v>816</v>
      </c>
      <c r="H2288" s="168">
        <v>35059</v>
      </c>
      <c r="I2288" t="s">
        <v>107</v>
      </c>
      <c r="J2288" s="169">
        <v>21.764383561643836</v>
      </c>
      <c r="K2288">
        <v>5</v>
      </c>
    </row>
    <row r="2289" spans="1:11" x14ac:dyDescent="0.25">
      <c r="A2289" t="s">
        <v>2721</v>
      </c>
      <c r="B2289">
        <v>12144</v>
      </c>
      <c r="C2289" t="s">
        <v>172</v>
      </c>
      <c r="D2289" s="167">
        <v>65752</v>
      </c>
      <c r="E2289" t="s">
        <v>175</v>
      </c>
      <c r="F2289" t="s">
        <v>169</v>
      </c>
      <c r="G2289" t="s">
        <v>183</v>
      </c>
      <c r="H2289" s="168">
        <v>40742</v>
      </c>
      <c r="I2289" t="s">
        <v>106</v>
      </c>
      <c r="J2289" s="169">
        <v>6.1945205479452055</v>
      </c>
      <c r="K2289">
        <v>2</v>
      </c>
    </row>
    <row r="2290" spans="1:11" x14ac:dyDescent="0.25">
      <c r="A2290" t="s">
        <v>2722</v>
      </c>
      <c r="B2290">
        <v>53914</v>
      </c>
      <c r="C2290" t="s">
        <v>167</v>
      </c>
      <c r="D2290" s="167">
        <v>66905</v>
      </c>
      <c r="E2290" t="s">
        <v>191</v>
      </c>
      <c r="F2290" t="s">
        <v>169</v>
      </c>
      <c r="G2290" t="s">
        <v>610</v>
      </c>
      <c r="H2290" s="168">
        <v>42576</v>
      </c>
      <c r="I2290" t="s">
        <v>103</v>
      </c>
      <c r="J2290" s="169">
        <v>1.1698630136986301</v>
      </c>
      <c r="K2290">
        <v>1</v>
      </c>
    </row>
    <row r="2291" spans="1:11" x14ac:dyDescent="0.25">
      <c r="A2291" t="s">
        <v>2723</v>
      </c>
      <c r="B2291">
        <v>11178</v>
      </c>
      <c r="C2291" t="s">
        <v>167</v>
      </c>
      <c r="D2291" s="167">
        <v>85154.67</v>
      </c>
      <c r="E2291" t="s">
        <v>253</v>
      </c>
      <c r="F2291" t="s">
        <v>169</v>
      </c>
      <c r="G2291" t="s">
        <v>505</v>
      </c>
      <c r="H2291" s="168">
        <v>41850</v>
      </c>
      <c r="I2291" t="s">
        <v>108</v>
      </c>
      <c r="J2291" s="169">
        <v>3.1589041095890411</v>
      </c>
      <c r="K2291">
        <v>1</v>
      </c>
    </row>
    <row r="2292" spans="1:11" x14ac:dyDescent="0.25">
      <c r="A2292" t="s">
        <v>2724</v>
      </c>
      <c r="B2292">
        <v>56030</v>
      </c>
      <c r="C2292" t="s">
        <v>172</v>
      </c>
      <c r="D2292" s="167">
        <v>60201.440000000002</v>
      </c>
      <c r="E2292" t="s">
        <v>196</v>
      </c>
      <c r="F2292" t="s">
        <v>169</v>
      </c>
      <c r="G2292" t="s">
        <v>2725</v>
      </c>
      <c r="H2292" s="168">
        <v>29270</v>
      </c>
      <c r="I2292" t="s">
        <v>104</v>
      </c>
      <c r="J2292" s="169">
        <v>37.624657534246573</v>
      </c>
      <c r="K2292">
        <v>8</v>
      </c>
    </row>
    <row r="2293" spans="1:11" x14ac:dyDescent="0.25">
      <c r="A2293" t="s">
        <v>2726</v>
      </c>
      <c r="B2293">
        <v>21014</v>
      </c>
      <c r="C2293" t="s">
        <v>172</v>
      </c>
      <c r="D2293" s="167">
        <v>70422</v>
      </c>
      <c r="E2293" t="s">
        <v>233</v>
      </c>
      <c r="F2293" t="s">
        <v>169</v>
      </c>
      <c r="G2293" t="s">
        <v>426</v>
      </c>
      <c r="H2293" s="168">
        <v>34323</v>
      </c>
      <c r="I2293" t="s">
        <v>105</v>
      </c>
      <c r="J2293" s="169">
        <v>23.780821917808218</v>
      </c>
      <c r="K2293">
        <v>5</v>
      </c>
    </row>
    <row r="2294" spans="1:11" x14ac:dyDescent="0.25">
      <c r="A2294" t="s">
        <v>2727</v>
      </c>
      <c r="B2294">
        <v>77758</v>
      </c>
      <c r="C2294" t="s">
        <v>172</v>
      </c>
      <c r="D2294" s="167">
        <v>89620</v>
      </c>
      <c r="E2294" t="s">
        <v>175</v>
      </c>
      <c r="F2294" t="s">
        <v>169</v>
      </c>
      <c r="G2294" t="s">
        <v>183</v>
      </c>
      <c r="H2294" s="168">
        <v>36472</v>
      </c>
      <c r="I2294" t="s">
        <v>106</v>
      </c>
      <c r="J2294" s="169">
        <v>17.893150684931506</v>
      </c>
      <c r="K2294">
        <v>4</v>
      </c>
    </row>
    <row r="2295" spans="1:11" x14ac:dyDescent="0.25">
      <c r="A2295" t="s">
        <v>2728</v>
      </c>
      <c r="B2295">
        <v>71954</v>
      </c>
      <c r="C2295" t="s">
        <v>172</v>
      </c>
      <c r="D2295" s="167">
        <v>172749.96</v>
      </c>
      <c r="E2295" t="s">
        <v>239</v>
      </c>
      <c r="F2295" t="s">
        <v>169</v>
      </c>
      <c r="G2295" t="s">
        <v>637</v>
      </c>
      <c r="H2295" s="168">
        <v>39370</v>
      </c>
      <c r="I2295" t="s">
        <v>104</v>
      </c>
      <c r="J2295" s="169">
        <v>9.9534246575342458</v>
      </c>
      <c r="K2295">
        <v>3</v>
      </c>
    </row>
    <row r="2296" spans="1:11" x14ac:dyDescent="0.25">
      <c r="A2296" t="s">
        <v>2729</v>
      </c>
      <c r="B2296">
        <v>35953</v>
      </c>
      <c r="C2296" t="s">
        <v>172</v>
      </c>
      <c r="D2296" s="167">
        <v>66065.23</v>
      </c>
      <c r="E2296" t="s">
        <v>196</v>
      </c>
      <c r="F2296" t="s">
        <v>169</v>
      </c>
      <c r="G2296" t="s">
        <v>750</v>
      </c>
      <c r="H2296" s="168">
        <v>31817</v>
      </c>
      <c r="I2296" t="s">
        <v>103</v>
      </c>
      <c r="J2296" s="169">
        <v>30.646575342465752</v>
      </c>
      <c r="K2296">
        <v>7</v>
      </c>
    </row>
    <row r="2297" spans="1:11" x14ac:dyDescent="0.25">
      <c r="A2297" t="s">
        <v>2730</v>
      </c>
      <c r="B2297">
        <v>96320</v>
      </c>
      <c r="C2297" t="s">
        <v>172</v>
      </c>
      <c r="D2297" s="167">
        <v>105743.92</v>
      </c>
      <c r="E2297" t="s">
        <v>180</v>
      </c>
      <c r="F2297" t="s">
        <v>169</v>
      </c>
      <c r="G2297" t="s">
        <v>457</v>
      </c>
      <c r="H2297" s="168">
        <v>31908</v>
      </c>
      <c r="I2297" t="s">
        <v>108</v>
      </c>
      <c r="J2297" s="169">
        <v>30.397260273972602</v>
      </c>
      <c r="K2297">
        <v>7</v>
      </c>
    </row>
    <row r="2298" spans="1:11" x14ac:dyDescent="0.25">
      <c r="A2298" t="s">
        <v>2731</v>
      </c>
      <c r="B2298">
        <v>75482</v>
      </c>
      <c r="C2298" t="s">
        <v>172</v>
      </c>
      <c r="D2298" s="167">
        <v>43525.72</v>
      </c>
      <c r="E2298" t="s">
        <v>199</v>
      </c>
      <c r="F2298" t="s">
        <v>169</v>
      </c>
      <c r="G2298" t="s">
        <v>220</v>
      </c>
      <c r="H2298" s="168">
        <v>40553</v>
      </c>
      <c r="I2298" t="s">
        <v>105</v>
      </c>
      <c r="J2298" s="169">
        <v>6.7123287671232879</v>
      </c>
      <c r="K2298">
        <v>2</v>
      </c>
    </row>
    <row r="2299" spans="1:11" x14ac:dyDescent="0.25">
      <c r="A2299" t="s">
        <v>2732</v>
      </c>
      <c r="B2299">
        <v>32315</v>
      </c>
      <c r="C2299" t="s">
        <v>172</v>
      </c>
      <c r="D2299" s="167">
        <v>27799.200000000001</v>
      </c>
      <c r="E2299" t="s">
        <v>233</v>
      </c>
      <c r="F2299" t="s">
        <v>202</v>
      </c>
      <c r="G2299" t="s">
        <v>234</v>
      </c>
      <c r="H2299" s="168">
        <v>42100</v>
      </c>
      <c r="I2299" t="s">
        <v>106</v>
      </c>
      <c r="J2299" s="169">
        <v>2.473972602739726</v>
      </c>
      <c r="K2299">
        <v>1</v>
      </c>
    </row>
    <row r="2300" spans="1:11" x14ac:dyDescent="0.25">
      <c r="A2300" t="s">
        <v>2733</v>
      </c>
      <c r="B2300">
        <v>3258</v>
      </c>
      <c r="C2300" t="s">
        <v>167</v>
      </c>
      <c r="D2300" s="167">
        <v>64854</v>
      </c>
      <c r="E2300" t="s">
        <v>168</v>
      </c>
      <c r="F2300" t="s">
        <v>169</v>
      </c>
      <c r="G2300" t="s">
        <v>265</v>
      </c>
      <c r="H2300" s="168">
        <v>39461</v>
      </c>
      <c r="I2300" t="s">
        <v>108</v>
      </c>
      <c r="J2300" s="169">
        <v>9.7041095890410958</v>
      </c>
      <c r="K2300">
        <v>2</v>
      </c>
    </row>
    <row r="2301" spans="1:11" x14ac:dyDescent="0.25">
      <c r="A2301" t="s">
        <v>2734</v>
      </c>
      <c r="B2301">
        <v>5507</v>
      </c>
      <c r="C2301" t="s">
        <v>172</v>
      </c>
      <c r="D2301" s="167">
        <v>58455</v>
      </c>
      <c r="E2301" t="s">
        <v>175</v>
      </c>
      <c r="F2301" t="s">
        <v>169</v>
      </c>
      <c r="G2301" t="s">
        <v>183</v>
      </c>
      <c r="H2301" s="168">
        <v>41456</v>
      </c>
      <c r="I2301" t="s">
        <v>106</v>
      </c>
      <c r="J2301" s="169">
        <v>4.2383561643835614</v>
      </c>
      <c r="K2301">
        <v>1</v>
      </c>
    </row>
    <row r="2302" spans="1:11" x14ac:dyDescent="0.25">
      <c r="A2302" t="s">
        <v>2735</v>
      </c>
      <c r="B2302">
        <v>40841</v>
      </c>
      <c r="C2302" t="s">
        <v>172</v>
      </c>
      <c r="D2302" s="167">
        <v>80829</v>
      </c>
      <c r="E2302" t="s">
        <v>175</v>
      </c>
      <c r="F2302" t="s">
        <v>169</v>
      </c>
      <c r="G2302" t="s">
        <v>183</v>
      </c>
      <c r="H2302" s="168">
        <v>37655</v>
      </c>
      <c r="I2302" t="s">
        <v>104</v>
      </c>
      <c r="J2302" s="169">
        <v>14.652054794520549</v>
      </c>
      <c r="K2302">
        <v>3</v>
      </c>
    </row>
    <row r="2303" spans="1:11" x14ac:dyDescent="0.25">
      <c r="A2303" t="s">
        <v>2736</v>
      </c>
      <c r="B2303">
        <v>98400</v>
      </c>
      <c r="C2303" t="s">
        <v>172</v>
      </c>
      <c r="D2303" s="167">
        <v>94006.07</v>
      </c>
      <c r="E2303" t="s">
        <v>185</v>
      </c>
      <c r="F2303" t="s">
        <v>169</v>
      </c>
      <c r="G2303" t="s">
        <v>416</v>
      </c>
      <c r="H2303" s="168">
        <v>32699</v>
      </c>
      <c r="I2303" t="s">
        <v>106</v>
      </c>
      <c r="J2303" s="169">
        <v>28.230136986301371</v>
      </c>
      <c r="K2303">
        <v>6</v>
      </c>
    </row>
    <row r="2304" spans="1:11" x14ac:dyDescent="0.25">
      <c r="A2304" t="s">
        <v>2737</v>
      </c>
      <c r="B2304">
        <v>13587</v>
      </c>
      <c r="C2304" t="s">
        <v>172</v>
      </c>
      <c r="D2304" s="167">
        <v>53788</v>
      </c>
      <c r="E2304" t="s">
        <v>175</v>
      </c>
      <c r="F2304" t="s">
        <v>169</v>
      </c>
      <c r="G2304" t="s">
        <v>183</v>
      </c>
      <c r="H2304" s="168">
        <v>41694</v>
      </c>
      <c r="I2304" t="s">
        <v>104</v>
      </c>
      <c r="J2304" s="169">
        <v>3.5863013698630137</v>
      </c>
      <c r="K2304">
        <v>1</v>
      </c>
    </row>
    <row r="2305" spans="1:11" x14ac:dyDescent="0.25">
      <c r="A2305" t="s">
        <v>2738</v>
      </c>
      <c r="B2305">
        <v>66071</v>
      </c>
      <c r="C2305" t="s">
        <v>172</v>
      </c>
      <c r="D2305" s="167">
        <v>44300</v>
      </c>
      <c r="E2305" t="s">
        <v>168</v>
      </c>
      <c r="F2305" t="s">
        <v>169</v>
      </c>
      <c r="G2305" t="s">
        <v>265</v>
      </c>
      <c r="H2305" s="168">
        <v>42716</v>
      </c>
      <c r="I2305" t="s">
        <v>103</v>
      </c>
      <c r="J2305" s="169">
        <v>0.78630136986301369</v>
      </c>
      <c r="K2305">
        <v>1</v>
      </c>
    </row>
    <row r="2306" spans="1:11" x14ac:dyDescent="0.25">
      <c r="A2306" t="s">
        <v>2739</v>
      </c>
      <c r="B2306">
        <v>63548</v>
      </c>
      <c r="C2306" t="s">
        <v>167</v>
      </c>
      <c r="D2306" s="167">
        <v>25445</v>
      </c>
      <c r="E2306" t="s">
        <v>196</v>
      </c>
      <c r="F2306" t="s">
        <v>202</v>
      </c>
      <c r="G2306" t="s">
        <v>367</v>
      </c>
      <c r="H2306" s="168">
        <v>36290</v>
      </c>
      <c r="I2306" t="s">
        <v>105</v>
      </c>
      <c r="J2306" s="169">
        <v>18.391780821917809</v>
      </c>
      <c r="K2306">
        <v>4</v>
      </c>
    </row>
    <row r="2307" spans="1:11" x14ac:dyDescent="0.25">
      <c r="A2307" t="s">
        <v>2740</v>
      </c>
      <c r="B2307">
        <v>61581</v>
      </c>
      <c r="C2307" t="s">
        <v>172</v>
      </c>
      <c r="D2307" s="167">
        <v>83658</v>
      </c>
      <c r="E2307" t="s">
        <v>175</v>
      </c>
      <c r="F2307" t="s">
        <v>169</v>
      </c>
      <c r="G2307" t="s">
        <v>183</v>
      </c>
      <c r="H2307" s="168">
        <v>37459</v>
      </c>
      <c r="I2307" t="s">
        <v>106</v>
      </c>
      <c r="J2307" s="169">
        <v>15.189041095890412</v>
      </c>
      <c r="K2307">
        <v>4</v>
      </c>
    </row>
    <row r="2308" spans="1:11" x14ac:dyDescent="0.25">
      <c r="A2308" t="s">
        <v>2741</v>
      </c>
      <c r="B2308">
        <v>13565</v>
      </c>
      <c r="C2308" t="s">
        <v>172</v>
      </c>
      <c r="D2308" s="167">
        <v>118930</v>
      </c>
      <c r="E2308" t="s">
        <v>185</v>
      </c>
      <c r="F2308" t="s">
        <v>169</v>
      </c>
      <c r="G2308" t="s">
        <v>382</v>
      </c>
      <c r="H2308" s="168">
        <v>36024</v>
      </c>
      <c r="I2308" t="s">
        <v>103</v>
      </c>
      <c r="J2308" s="169">
        <v>19.12054794520548</v>
      </c>
      <c r="K2308">
        <v>4</v>
      </c>
    </row>
    <row r="2309" spans="1:11" x14ac:dyDescent="0.25">
      <c r="A2309" t="s">
        <v>2742</v>
      </c>
      <c r="B2309">
        <v>73281</v>
      </c>
      <c r="C2309" t="s">
        <v>167</v>
      </c>
      <c r="D2309" s="167">
        <v>26208.35</v>
      </c>
      <c r="E2309" t="s">
        <v>196</v>
      </c>
      <c r="F2309" t="s">
        <v>202</v>
      </c>
      <c r="G2309" t="s">
        <v>816</v>
      </c>
      <c r="H2309" s="168">
        <v>32748</v>
      </c>
      <c r="I2309" t="s">
        <v>107</v>
      </c>
      <c r="J2309" s="169">
        <v>28.095890410958905</v>
      </c>
      <c r="K2309">
        <v>6</v>
      </c>
    </row>
    <row r="2310" spans="1:11" x14ac:dyDescent="0.25">
      <c r="A2310" t="s">
        <v>2743</v>
      </c>
      <c r="B2310">
        <v>72443</v>
      </c>
      <c r="C2310" t="s">
        <v>172</v>
      </c>
      <c r="D2310" s="167">
        <v>103506</v>
      </c>
      <c r="E2310" t="s">
        <v>175</v>
      </c>
      <c r="F2310" t="s">
        <v>169</v>
      </c>
      <c r="G2310" t="s">
        <v>586</v>
      </c>
      <c r="H2310" s="168">
        <v>36472</v>
      </c>
      <c r="I2310" t="s">
        <v>107</v>
      </c>
      <c r="J2310" s="169">
        <v>17.893150684931506</v>
      </c>
      <c r="K2310">
        <v>4</v>
      </c>
    </row>
    <row r="2311" spans="1:11" x14ac:dyDescent="0.25">
      <c r="A2311" t="s">
        <v>2744</v>
      </c>
      <c r="B2311">
        <v>69774</v>
      </c>
      <c r="C2311" t="s">
        <v>172</v>
      </c>
      <c r="D2311" s="167">
        <v>54538</v>
      </c>
      <c r="E2311" t="s">
        <v>191</v>
      </c>
      <c r="F2311" t="s">
        <v>169</v>
      </c>
      <c r="G2311" t="s">
        <v>354</v>
      </c>
      <c r="H2311" s="168">
        <v>41064</v>
      </c>
      <c r="I2311" t="s">
        <v>103</v>
      </c>
      <c r="J2311" s="169">
        <v>5.3123287671232875</v>
      </c>
      <c r="K2311">
        <v>2</v>
      </c>
    </row>
    <row r="2312" spans="1:11" x14ac:dyDescent="0.25">
      <c r="A2312" t="s">
        <v>2745</v>
      </c>
      <c r="B2312">
        <v>65387</v>
      </c>
      <c r="C2312" t="s">
        <v>167</v>
      </c>
      <c r="D2312" s="167">
        <v>80627.429999999993</v>
      </c>
      <c r="E2312" t="s">
        <v>188</v>
      </c>
      <c r="F2312" t="s">
        <v>169</v>
      </c>
      <c r="G2312" t="s">
        <v>677</v>
      </c>
      <c r="H2312" s="168">
        <v>36318</v>
      </c>
      <c r="I2312" t="s">
        <v>106</v>
      </c>
      <c r="J2312" s="169">
        <v>18.315068493150687</v>
      </c>
      <c r="K2312">
        <v>4</v>
      </c>
    </row>
    <row r="2313" spans="1:11" x14ac:dyDescent="0.25">
      <c r="A2313" t="s">
        <v>2746</v>
      </c>
      <c r="B2313">
        <v>88172</v>
      </c>
      <c r="C2313" t="s">
        <v>167</v>
      </c>
      <c r="D2313" s="167">
        <v>83658</v>
      </c>
      <c r="E2313" t="s">
        <v>175</v>
      </c>
      <c r="F2313" t="s">
        <v>169</v>
      </c>
      <c r="G2313" t="s">
        <v>183</v>
      </c>
      <c r="H2313" s="168">
        <v>37459</v>
      </c>
      <c r="I2313" t="s">
        <v>104</v>
      </c>
      <c r="J2313" s="169">
        <v>15.189041095890412</v>
      </c>
      <c r="K2313">
        <v>4</v>
      </c>
    </row>
    <row r="2314" spans="1:11" x14ac:dyDescent="0.25">
      <c r="A2314" t="s">
        <v>2747</v>
      </c>
      <c r="B2314">
        <v>28485</v>
      </c>
      <c r="C2314" t="s">
        <v>167</v>
      </c>
      <c r="D2314" s="167">
        <v>93396</v>
      </c>
      <c r="E2314" t="s">
        <v>188</v>
      </c>
      <c r="F2314" t="s">
        <v>169</v>
      </c>
      <c r="G2314" t="s">
        <v>261</v>
      </c>
      <c r="H2314" s="168">
        <v>35891</v>
      </c>
      <c r="I2314" t="s">
        <v>108</v>
      </c>
      <c r="J2314" s="169">
        <v>19.484931506849314</v>
      </c>
      <c r="K2314">
        <v>4</v>
      </c>
    </row>
    <row r="2315" spans="1:11" x14ac:dyDescent="0.25">
      <c r="A2315" t="s">
        <v>2748</v>
      </c>
      <c r="B2315">
        <v>69345</v>
      </c>
      <c r="C2315" t="s">
        <v>172</v>
      </c>
      <c r="D2315" s="167">
        <v>58455</v>
      </c>
      <c r="E2315" t="s">
        <v>175</v>
      </c>
      <c r="F2315" t="s">
        <v>169</v>
      </c>
      <c r="G2315" t="s">
        <v>183</v>
      </c>
      <c r="H2315" s="168">
        <v>41498</v>
      </c>
      <c r="I2315" t="s">
        <v>103</v>
      </c>
      <c r="J2315" s="169">
        <v>4.1232876712328768</v>
      </c>
      <c r="K2315">
        <v>1</v>
      </c>
    </row>
    <row r="2316" spans="1:11" x14ac:dyDescent="0.25">
      <c r="A2316" t="s">
        <v>2749</v>
      </c>
      <c r="B2316">
        <v>71590</v>
      </c>
      <c r="C2316" t="s">
        <v>172</v>
      </c>
      <c r="D2316" s="167">
        <v>97392.47</v>
      </c>
      <c r="E2316" t="s">
        <v>168</v>
      </c>
      <c r="F2316" t="s">
        <v>169</v>
      </c>
      <c r="G2316" t="s">
        <v>173</v>
      </c>
      <c r="H2316" s="168">
        <v>34176</v>
      </c>
      <c r="I2316" t="s">
        <v>107</v>
      </c>
      <c r="J2316" s="169">
        <v>24.183561643835617</v>
      </c>
      <c r="K2316">
        <v>5</v>
      </c>
    </row>
    <row r="2317" spans="1:11" x14ac:dyDescent="0.25">
      <c r="A2317" t="s">
        <v>2750</v>
      </c>
      <c r="B2317">
        <v>28970</v>
      </c>
      <c r="C2317" t="s">
        <v>172</v>
      </c>
      <c r="D2317" s="167">
        <v>40631.32</v>
      </c>
      <c r="E2317" t="s">
        <v>199</v>
      </c>
      <c r="F2317" t="s">
        <v>169</v>
      </c>
      <c r="G2317" t="s">
        <v>200</v>
      </c>
      <c r="H2317" s="168">
        <v>42150</v>
      </c>
      <c r="I2317" t="s">
        <v>104</v>
      </c>
      <c r="J2317" s="169">
        <v>2.3369863013698629</v>
      </c>
      <c r="K2317">
        <v>1</v>
      </c>
    </row>
    <row r="2318" spans="1:11" x14ac:dyDescent="0.25">
      <c r="A2318" t="s">
        <v>2751</v>
      </c>
      <c r="B2318">
        <v>75323</v>
      </c>
      <c r="C2318" t="s">
        <v>172</v>
      </c>
      <c r="D2318" s="167">
        <v>48260.15</v>
      </c>
      <c r="E2318" t="s">
        <v>233</v>
      </c>
      <c r="F2318" t="s">
        <v>169</v>
      </c>
      <c r="G2318" t="s">
        <v>514</v>
      </c>
      <c r="H2318" s="168">
        <v>39160</v>
      </c>
      <c r="I2318" t="s">
        <v>107</v>
      </c>
      <c r="J2318" s="169">
        <v>10.528767123287672</v>
      </c>
      <c r="K2318">
        <v>3</v>
      </c>
    </row>
    <row r="2319" spans="1:11" x14ac:dyDescent="0.25">
      <c r="A2319" t="s">
        <v>2752</v>
      </c>
      <c r="B2319">
        <v>33358</v>
      </c>
      <c r="C2319" t="s">
        <v>172</v>
      </c>
      <c r="D2319" s="167">
        <v>43525.72</v>
      </c>
      <c r="E2319" t="s">
        <v>199</v>
      </c>
      <c r="F2319" t="s">
        <v>169</v>
      </c>
      <c r="G2319" t="s">
        <v>220</v>
      </c>
      <c r="H2319" s="168">
        <v>40609</v>
      </c>
      <c r="I2319" t="s">
        <v>104</v>
      </c>
      <c r="J2319" s="169">
        <v>6.558904109589041</v>
      </c>
      <c r="K2319">
        <v>2</v>
      </c>
    </row>
    <row r="2320" spans="1:11" x14ac:dyDescent="0.25">
      <c r="A2320" t="s">
        <v>2753</v>
      </c>
      <c r="B2320">
        <v>95642</v>
      </c>
      <c r="C2320" t="s">
        <v>167</v>
      </c>
      <c r="D2320" s="167">
        <v>46516.83</v>
      </c>
      <c r="E2320" t="s">
        <v>188</v>
      </c>
      <c r="F2320" t="s">
        <v>202</v>
      </c>
      <c r="G2320" t="s">
        <v>313</v>
      </c>
      <c r="H2320" s="168">
        <v>37690</v>
      </c>
      <c r="I2320" t="s">
        <v>107</v>
      </c>
      <c r="J2320" s="169">
        <v>14.556164383561644</v>
      </c>
      <c r="K2320">
        <v>3</v>
      </c>
    </row>
    <row r="2321" spans="1:11" x14ac:dyDescent="0.25">
      <c r="A2321" t="s">
        <v>2754</v>
      </c>
      <c r="B2321">
        <v>43169</v>
      </c>
      <c r="C2321" t="s">
        <v>172</v>
      </c>
      <c r="D2321" s="167">
        <v>105743.92</v>
      </c>
      <c r="E2321" t="s">
        <v>199</v>
      </c>
      <c r="F2321" t="s">
        <v>169</v>
      </c>
      <c r="G2321" t="s">
        <v>443</v>
      </c>
      <c r="H2321" s="168">
        <v>33133</v>
      </c>
      <c r="I2321" t="s">
        <v>104</v>
      </c>
      <c r="J2321" s="169">
        <v>27.041095890410958</v>
      </c>
      <c r="K2321">
        <v>6</v>
      </c>
    </row>
    <row r="2322" spans="1:11" x14ac:dyDescent="0.25">
      <c r="A2322" t="s">
        <v>2755</v>
      </c>
      <c r="B2322">
        <v>69833</v>
      </c>
      <c r="C2322" t="s">
        <v>172</v>
      </c>
      <c r="D2322" s="167">
        <v>68054</v>
      </c>
      <c r="E2322" t="s">
        <v>175</v>
      </c>
      <c r="F2322" t="s">
        <v>169</v>
      </c>
      <c r="G2322" t="s">
        <v>183</v>
      </c>
      <c r="H2322" s="168">
        <v>40378</v>
      </c>
      <c r="I2322" t="s">
        <v>107</v>
      </c>
      <c r="J2322" s="169">
        <v>7.1917808219178081</v>
      </c>
      <c r="K2322">
        <v>2</v>
      </c>
    </row>
    <row r="2323" spans="1:11" x14ac:dyDescent="0.25">
      <c r="A2323" t="s">
        <v>2756</v>
      </c>
      <c r="B2323">
        <v>89295</v>
      </c>
      <c r="C2323" t="s">
        <v>167</v>
      </c>
      <c r="D2323" s="167">
        <v>19060.64</v>
      </c>
      <c r="E2323" t="s">
        <v>196</v>
      </c>
      <c r="F2323" t="s">
        <v>202</v>
      </c>
      <c r="G2323" t="s">
        <v>222</v>
      </c>
      <c r="H2323" s="168">
        <v>39580</v>
      </c>
      <c r="I2323" t="s">
        <v>107</v>
      </c>
      <c r="J2323" s="169">
        <v>9.3780821917808215</v>
      </c>
      <c r="K2323">
        <v>2</v>
      </c>
    </row>
    <row r="2324" spans="1:11" x14ac:dyDescent="0.25">
      <c r="A2324" t="s">
        <v>2757</v>
      </c>
      <c r="B2324">
        <v>4508</v>
      </c>
      <c r="C2324" t="s">
        <v>172</v>
      </c>
      <c r="D2324" s="167">
        <v>53788</v>
      </c>
      <c r="E2324" t="s">
        <v>175</v>
      </c>
      <c r="F2324" t="s">
        <v>169</v>
      </c>
      <c r="G2324" t="s">
        <v>183</v>
      </c>
      <c r="H2324" s="168">
        <v>41694</v>
      </c>
      <c r="I2324" t="s">
        <v>104</v>
      </c>
      <c r="J2324" s="169">
        <v>3.5863013698630137</v>
      </c>
      <c r="K2324">
        <v>1</v>
      </c>
    </row>
    <row r="2325" spans="1:11" x14ac:dyDescent="0.25">
      <c r="A2325" t="s">
        <v>2758</v>
      </c>
      <c r="B2325">
        <v>66977</v>
      </c>
      <c r="C2325" t="s">
        <v>167</v>
      </c>
      <c r="D2325" s="167">
        <v>86359.62</v>
      </c>
      <c r="E2325" t="s">
        <v>168</v>
      </c>
      <c r="F2325" t="s">
        <v>169</v>
      </c>
      <c r="G2325" t="s">
        <v>2759</v>
      </c>
      <c r="H2325" s="168">
        <v>32608</v>
      </c>
      <c r="I2325" t="s">
        <v>105</v>
      </c>
      <c r="J2325" s="169">
        <v>28.479452054794521</v>
      </c>
      <c r="K2325">
        <v>6</v>
      </c>
    </row>
    <row r="2326" spans="1:11" x14ac:dyDescent="0.25">
      <c r="A2326" t="s">
        <v>2760</v>
      </c>
      <c r="B2326">
        <v>28828</v>
      </c>
      <c r="C2326" t="s">
        <v>172</v>
      </c>
      <c r="D2326" s="167">
        <v>66065.23</v>
      </c>
      <c r="E2326" t="s">
        <v>199</v>
      </c>
      <c r="F2326" t="s">
        <v>169</v>
      </c>
      <c r="G2326" t="s">
        <v>200</v>
      </c>
      <c r="H2326" s="168">
        <v>32958</v>
      </c>
      <c r="I2326" t="s">
        <v>104</v>
      </c>
      <c r="J2326" s="169">
        <v>27.520547945205479</v>
      </c>
      <c r="K2326">
        <v>6</v>
      </c>
    </row>
    <row r="2327" spans="1:11" x14ac:dyDescent="0.25">
      <c r="A2327" t="s">
        <v>2761</v>
      </c>
      <c r="B2327">
        <v>18839</v>
      </c>
      <c r="C2327" t="s">
        <v>172</v>
      </c>
      <c r="D2327" s="167">
        <v>88859</v>
      </c>
      <c r="E2327" t="s">
        <v>185</v>
      </c>
      <c r="F2327" t="s">
        <v>169</v>
      </c>
      <c r="G2327" t="s">
        <v>416</v>
      </c>
      <c r="H2327" s="168">
        <v>36024</v>
      </c>
      <c r="I2327" t="s">
        <v>108</v>
      </c>
      <c r="J2327" s="169">
        <v>19.12054794520548</v>
      </c>
      <c r="K2327">
        <v>4</v>
      </c>
    </row>
    <row r="2328" spans="1:11" x14ac:dyDescent="0.25">
      <c r="A2328" t="s">
        <v>2762</v>
      </c>
      <c r="B2328">
        <v>7173</v>
      </c>
      <c r="C2328" t="s">
        <v>172</v>
      </c>
      <c r="D2328" s="167">
        <v>45261</v>
      </c>
      <c r="E2328" t="s">
        <v>191</v>
      </c>
      <c r="F2328" t="s">
        <v>169</v>
      </c>
      <c r="G2328" t="s">
        <v>1065</v>
      </c>
      <c r="H2328" s="168">
        <v>42716</v>
      </c>
      <c r="I2328" t="s">
        <v>106</v>
      </c>
      <c r="J2328" s="169">
        <v>0.78630136986301369</v>
      </c>
      <c r="K2328">
        <v>1</v>
      </c>
    </row>
    <row r="2329" spans="1:11" x14ac:dyDescent="0.25">
      <c r="A2329" t="s">
        <v>2763</v>
      </c>
      <c r="B2329">
        <v>99580</v>
      </c>
      <c r="C2329" t="s">
        <v>172</v>
      </c>
      <c r="D2329" s="167">
        <v>48098.94</v>
      </c>
      <c r="E2329" t="s">
        <v>188</v>
      </c>
      <c r="F2329" t="s">
        <v>202</v>
      </c>
      <c r="G2329" t="s">
        <v>428</v>
      </c>
      <c r="H2329" s="168">
        <v>34757</v>
      </c>
      <c r="I2329" t="s">
        <v>106</v>
      </c>
      <c r="J2329" s="169">
        <v>22.591780821917808</v>
      </c>
      <c r="K2329">
        <v>5</v>
      </c>
    </row>
    <row r="2330" spans="1:11" x14ac:dyDescent="0.25">
      <c r="A2330" t="s">
        <v>2764</v>
      </c>
      <c r="B2330">
        <v>76016</v>
      </c>
      <c r="C2330" t="s">
        <v>172</v>
      </c>
      <c r="D2330" s="167">
        <v>75120.600000000006</v>
      </c>
      <c r="E2330" t="s">
        <v>253</v>
      </c>
      <c r="F2330" t="s">
        <v>169</v>
      </c>
      <c r="G2330" t="s">
        <v>1940</v>
      </c>
      <c r="H2330" s="168">
        <v>40225</v>
      </c>
      <c r="I2330" t="s">
        <v>108</v>
      </c>
      <c r="J2330" s="169">
        <v>7.6109589041095891</v>
      </c>
      <c r="K2330">
        <v>2</v>
      </c>
    </row>
    <row r="2331" spans="1:11" x14ac:dyDescent="0.25">
      <c r="A2331" t="s">
        <v>2765</v>
      </c>
      <c r="B2331">
        <v>35182</v>
      </c>
      <c r="C2331" t="s">
        <v>172</v>
      </c>
      <c r="D2331" s="167">
        <v>74713</v>
      </c>
      <c r="E2331" t="s">
        <v>168</v>
      </c>
      <c r="F2331" t="s">
        <v>169</v>
      </c>
      <c r="G2331" t="s">
        <v>265</v>
      </c>
      <c r="H2331" s="168">
        <v>37306</v>
      </c>
      <c r="I2331" t="s">
        <v>103</v>
      </c>
      <c r="J2331" s="169">
        <v>15.608219178082193</v>
      </c>
      <c r="K2331">
        <v>4</v>
      </c>
    </row>
    <row r="2332" spans="1:11" x14ac:dyDescent="0.25">
      <c r="A2332" t="s">
        <v>2766</v>
      </c>
      <c r="B2332">
        <v>10122</v>
      </c>
      <c r="C2332" t="s">
        <v>167</v>
      </c>
      <c r="D2332" s="167">
        <v>78096</v>
      </c>
      <c r="E2332" t="s">
        <v>175</v>
      </c>
      <c r="F2332" t="s">
        <v>169</v>
      </c>
      <c r="G2332" t="s">
        <v>183</v>
      </c>
      <c r="H2332" s="168">
        <v>38012</v>
      </c>
      <c r="I2332" t="s">
        <v>108</v>
      </c>
      <c r="J2332" s="169">
        <v>13.673972602739726</v>
      </c>
      <c r="K2332">
        <v>3</v>
      </c>
    </row>
    <row r="2333" spans="1:11" x14ac:dyDescent="0.25">
      <c r="A2333" t="s">
        <v>2767</v>
      </c>
      <c r="B2333">
        <v>16807</v>
      </c>
      <c r="C2333" t="s">
        <v>167</v>
      </c>
      <c r="D2333" s="167">
        <v>109810.14</v>
      </c>
      <c r="E2333" t="s">
        <v>168</v>
      </c>
      <c r="F2333" t="s">
        <v>169</v>
      </c>
      <c r="G2333" t="s">
        <v>402</v>
      </c>
      <c r="H2333" s="168">
        <v>32083</v>
      </c>
      <c r="I2333" t="s">
        <v>104</v>
      </c>
      <c r="J2333" s="169">
        <v>29.917808219178081</v>
      </c>
      <c r="K2333">
        <v>6</v>
      </c>
    </row>
    <row r="2334" spans="1:11" x14ac:dyDescent="0.25">
      <c r="A2334" t="s">
        <v>2768</v>
      </c>
      <c r="B2334">
        <v>20017</v>
      </c>
      <c r="C2334" t="s">
        <v>167</v>
      </c>
      <c r="D2334" s="167">
        <v>35552.800000000003</v>
      </c>
      <c r="E2334" t="s">
        <v>188</v>
      </c>
      <c r="F2334" t="s">
        <v>202</v>
      </c>
      <c r="G2334" t="s">
        <v>313</v>
      </c>
      <c r="H2334" s="168">
        <v>41666</v>
      </c>
      <c r="I2334" t="s">
        <v>106</v>
      </c>
      <c r="J2334" s="169">
        <v>3.6630136986301371</v>
      </c>
      <c r="K2334">
        <v>1</v>
      </c>
    </row>
    <row r="2335" spans="1:11" x14ac:dyDescent="0.25">
      <c r="A2335" t="s">
        <v>2769</v>
      </c>
      <c r="B2335">
        <v>81020</v>
      </c>
      <c r="C2335" t="s">
        <v>167</v>
      </c>
      <c r="D2335" s="167">
        <v>81041.66</v>
      </c>
      <c r="E2335" t="s">
        <v>188</v>
      </c>
      <c r="F2335" t="s">
        <v>169</v>
      </c>
      <c r="G2335" t="s">
        <v>598</v>
      </c>
      <c r="H2335" s="168">
        <v>39020</v>
      </c>
      <c r="I2335" t="s">
        <v>104</v>
      </c>
      <c r="J2335" s="169">
        <v>10.912328767123288</v>
      </c>
      <c r="K2335">
        <v>3</v>
      </c>
    </row>
    <row r="2336" spans="1:11" x14ac:dyDescent="0.25">
      <c r="A2336" t="s">
        <v>2770</v>
      </c>
      <c r="B2336">
        <v>60323</v>
      </c>
      <c r="C2336" t="s">
        <v>172</v>
      </c>
      <c r="D2336" s="167">
        <v>60653.84</v>
      </c>
      <c r="E2336" t="s">
        <v>199</v>
      </c>
      <c r="F2336" t="s">
        <v>169</v>
      </c>
      <c r="G2336" t="s">
        <v>539</v>
      </c>
      <c r="H2336" s="168">
        <v>36955</v>
      </c>
      <c r="I2336" t="s">
        <v>103</v>
      </c>
      <c r="J2336" s="169">
        <v>16.56986301369863</v>
      </c>
      <c r="K2336">
        <v>4</v>
      </c>
    </row>
    <row r="2337" spans="1:11" x14ac:dyDescent="0.25">
      <c r="A2337" t="s">
        <v>2771</v>
      </c>
      <c r="B2337">
        <v>51988</v>
      </c>
      <c r="C2337" t="s">
        <v>172</v>
      </c>
      <c r="D2337" s="167">
        <v>36607.480000000003</v>
      </c>
      <c r="E2337" t="s">
        <v>233</v>
      </c>
      <c r="F2337" t="s">
        <v>202</v>
      </c>
      <c r="G2337" t="s">
        <v>554</v>
      </c>
      <c r="H2337" s="168">
        <v>38474</v>
      </c>
      <c r="I2337" t="s">
        <v>107</v>
      </c>
      <c r="J2337" s="169">
        <v>12.408219178082192</v>
      </c>
      <c r="K2337">
        <v>3</v>
      </c>
    </row>
    <row r="2338" spans="1:11" x14ac:dyDescent="0.25">
      <c r="A2338" t="s">
        <v>2772</v>
      </c>
      <c r="B2338">
        <v>83493</v>
      </c>
      <c r="C2338" t="s">
        <v>167</v>
      </c>
      <c r="D2338" s="167">
        <v>97912</v>
      </c>
      <c r="E2338" t="s">
        <v>188</v>
      </c>
      <c r="F2338" t="s">
        <v>169</v>
      </c>
      <c r="G2338" t="s">
        <v>284</v>
      </c>
      <c r="H2338" s="168">
        <v>37886</v>
      </c>
      <c r="I2338" t="s">
        <v>106</v>
      </c>
      <c r="J2338" s="169">
        <v>14.019178082191781</v>
      </c>
      <c r="K2338">
        <v>3</v>
      </c>
    </row>
    <row r="2339" spans="1:11" x14ac:dyDescent="0.25">
      <c r="A2339" t="s">
        <v>2773</v>
      </c>
      <c r="B2339">
        <v>79622</v>
      </c>
      <c r="C2339" t="s">
        <v>167</v>
      </c>
      <c r="D2339" s="167">
        <v>155994.01999999999</v>
      </c>
      <c r="E2339" t="s">
        <v>233</v>
      </c>
      <c r="F2339" t="s">
        <v>169</v>
      </c>
      <c r="G2339" t="s">
        <v>231</v>
      </c>
      <c r="H2339" s="168">
        <v>37564</v>
      </c>
      <c r="I2339" t="s">
        <v>104</v>
      </c>
      <c r="J2339" s="169">
        <v>14.901369863013699</v>
      </c>
      <c r="K2339">
        <v>3</v>
      </c>
    </row>
    <row r="2340" spans="1:11" x14ac:dyDescent="0.25">
      <c r="A2340" t="s">
        <v>2774</v>
      </c>
      <c r="B2340">
        <v>42178</v>
      </c>
      <c r="C2340" t="s">
        <v>172</v>
      </c>
      <c r="D2340" s="167">
        <v>49949.25</v>
      </c>
      <c r="E2340" t="s">
        <v>199</v>
      </c>
      <c r="F2340" t="s">
        <v>169</v>
      </c>
      <c r="G2340" t="s">
        <v>330</v>
      </c>
      <c r="H2340" s="168">
        <v>38985</v>
      </c>
      <c r="I2340" t="s">
        <v>106</v>
      </c>
      <c r="J2340" s="169">
        <v>11.008219178082191</v>
      </c>
      <c r="K2340">
        <v>3</v>
      </c>
    </row>
    <row r="2341" spans="1:11" x14ac:dyDescent="0.25">
      <c r="A2341" t="s">
        <v>2775</v>
      </c>
      <c r="B2341">
        <v>17923</v>
      </c>
      <c r="C2341" t="s">
        <v>172</v>
      </c>
      <c r="D2341" s="167">
        <v>61890.9</v>
      </c>
      <c r="E2341" t="s">
        <v>199</v>
      </c>
      <c r="F2341" t="s">
        <v>169</v>
      </c>
      <c r="G2341" t="s">
        <v>750</v>
      </c>
      <c r="H2341" s="168">
        <v>36101</v>
      </c>
      <c r="I2341" t="s">
        <v>106</v>
      </c>
      <c r="J2341" s="169">
        <v>18.909589041095892</v>
      </c>
      <c r="K2341">
        <v>4</v>
      </c>
    </row>
    <row r="2342" spans="1:11" x14ac:dyDescent="0.25">
      <c r="A2342" t="s">
        <v>2776</v>
      </c>
      <c r="B2342">
        <v>62650</v>
      </c>
      <c r="C2342" t="s">
        <v>172</v>
      </c>
      <c r="D2342" s="167">
        <v>74890</v>
      </c>
      <c r="E2342" t="s">
        <v>185</v>
      </c>
      <c r="F2342" t="s">
        <v>169</v>
      </c>
      <c r="G2342" t="s">
        <v>416</v>
      </c>
      <c r="H2342" s="168">
        <v>39524</v>
      </c>
      <c r="I2342" t="s">
        <v>105</v>
      </c>
      <c r="J2342" s="169">
        <v>9.5315068493150683</v>
      </c>
      <c r="K2342">
        <v>2</v>
      </c>
    </row>
    <row r="2343" spans="1:11" x14ac:dyDescent="0.25">
      <c r="A2343" t="s">
        <v>2777</v>
      </c>
      <c r="B2343">
        <v>53533</v>
      </c>
      <c r="C2343" t="s">
        <v>172</v>
      </c>
      <c r="D2343" s="167">
        <v>63887</v>
      </c>
      <c r="E2343" t="s">
        <v>175</v>
      </c>
      <c r="F2343" t="s">
        <v>169</v>
      </c>
      <c r="G2343" t="s">
        <v>183</v>
      </c>
      <c r="H2343" s="168">
        <v>38915</v>
      </c>
      <c r="I2343" t="s">
        <v>107</v>
      </c>
      <c r="J2343" s="169">
        <v>11.2</v>
      </c>
      <c r="K2343">
        <v>3</v>
      </c>
    </row>
    <row r="2344" spans="1:11" x14ac:dyDescent="0.25">
      <c r="A2344" t="s">
        <v>2778</v>
      </c>
      <c r="B2344">
        <v>73461</v>
      </c>
      <c r="C2344" t="s">
        <v>167</v>
      </c>
      <c r="D2344" s="167">
        <v>89620</v>
      </c>
      <c r="E2344" t="s">
        <v>175</v>
      </c>
      <c r="F2344" t="s">
        <v>169</v>
      </c>
      <c r="G2344" t="s">
        <v>183</v>
      </c>
      <c r="H2344" s="168">
        <v>36262</v>
      </c>
      <c r="I2344" t="s">
        <v>108</v>
      </c>
      <c r="J2344" s="169">
        <v>18.468493150684932</v>
      </c>
      <c r="K2344">
        <v>4</v>
      </c>
    </row>
    <row r="2345" spans="1:11" x14ac:dyDescent="0.25">
      <c r="A2345" t="s">
        <v>2779</v>
      </c>
      <c r="B2345">
        <v>62787</v>
      </c>
      <c r="C2345" t="s">
        <v>172</v>
      </c>
      <c r="D2345" s="167">
        <v>86369.02</v>
      </c>
      <c r="E2345" t="s">
        <v>168</v>
      </c>
      <c r="F2345" t="s">
        <v>169</v>
      </c>
      <c r="G2345" t="s">
        <v>858</v>
      </c>
      <c r="H2345" s="168">
        <v>38320</v>
      </c>
      <c r="I2345" t="s">
        <v>104</v>
      </c>
      <c r="J2345" s="169">
        <v>12.830136986301369</v>
      </c>
      <c r="K2345">
        <v>3</v>
      </c>
    </row>
    <row r="2346" spans="1:11" x14ac:dyDescent="0.25">
      <c r="A2346" t="s">
        <v>2780</v>
      </c>
      <c r="B2346">
        <v>31388</v>
      </c>
      <c r="C2346" t="s">
        <v>167</v>
      </c>
      <c r="D2346" s="167">
        <v>54402.74</v>
      </c>
      <c r="E2346" t="s">
        <v>188</v>
      </c>
      <c r="F2346" t="s">
        <v>169</v>
      </c>
      <c r="G2346" t="s">
        <v>282</v>
      </c>
      <c r="H2346" s="168">
        <v>41162</v>
      </c>
      <c r="I2346" t="s">
        <v>106</v>
      </c>
      <c r="J2346" s="169">
        <v>5.043835616438356</v>
      </c>
      <c r="K2346">
        <v>1</v>
      </c>
    </row>
    <row r="2347" spans="1:11" x14ac:dyDescent="0.25">
      <c r="A2347" t="s">
        <v>2781</v>
      </c>
      <c r="B2347">
        <v>22129</v>
      </c>
      <c r="C2347" t="s">
        <v>172</v>
      </c>
      <c r="D2347" s="167">
        <v>70435</v>
      </c>
      <c r="E2347" t="s">
        <v>175</v>
      </c>
      <c r="F2347" t="s">
        <v>169</v>
      </c>
      <c r="G2347" t="s">
        <v>183</v>
      </c>
      <c r="H2347" s="168">
        <v>39279</v>
      </c>
      <c r="I2347" t="s">
        <v>107</v>
      </c>
      <c r="J2347" s="169">
        <v>10.202739726027398</v>
      </c>
      <c r="K2347">
        <v>3</v>
      </c>
    </row>
    <row r="2348" spans="1:11" x14ac:dyDescent="0.25">
      <c r="A2348" t="s">
        <v>2782</v>
      </c>
      <c r="B2348">
        <v>97952</v>
      </c>
      <c r="C2348" t="s">
        <v>167</v>
      </c>
      <c r="D2348" s="167">
        <v>50424.68</v>
      </c>
      <c r="E2348" t="s">
        <v>188</v>
      </c>
      <c r="F2348" t="s">
        <v>202</v>
      </c>
      <c r="G2348" t="s">
        <v>284</v>
      </c>
      <c r="H2348" s="168">
        <v>28366</v>
      </c>
      <c r="I2348" t="s">
        <v>103</v>
      </c>
      <c r="J2348" s="169">
        <v>40.101369863013701</v>
      </c>
      <c r="K2348">
        <v>8</v>
      </c>
    </row>
    <row r="2349" spans="1:11" x14ac:dyDescent="0.25">
      <c r="A2349" t="s">
        <v>2783</v>
      </c>
      <c r="B2349">
        <v>18960</v>
      </c>
      <c r="C2349" t="s">
        <v>172</v>
      </c>
      <c r="D2349" s="167">
        <v>122788.02</v>
      </c>
      <c r="E2349" t="s">
        <v>185</v>
      </c>
      <c r="F2349" t="s">
        <v>169</v>
      </c>
      <c r="G2349" t="s">
        <v>382</v>
      </c>
      <c r="H2349" s="168">
        <v>33112</v>
      </c>
      <c r="I2349" t="s">
        <v>103</v>
      </c>
      <c r="J2349" s="169">
        <v>27.098630136986301</v>
      </c>
      <c r="K2349">
        <v>6</v>
      </c>
    </row>
    <row r="2350" spans="1:11" x14ac:dyDescent="0.25">
      <c r="A2350" t="s">
        <v>2784</v>
      </c>
      <c r="B2350">
        <v>60995</v>
      </c>
      <c r="C2350" t="s">
        <v>167</v>
      </c>
      <c r="D2350" s="167">
        <v>68254.34</v>
      </c>
      <c r="E2350" t="s">
        <v>168</v>
      </c>
      <c r="F2350" t="s">
        <v>169</v>
      </c>
      <c r="G2350" t="s">
        <v>1326</v>
      </c>
      <c r="H2350" s="168">
        <v>37221</v>
      </c>
      <c r="I2350" t="s">
        <v>107</v>
      </c>
      <c r="J2350" s="169">
        <v>15.841095890410958</v>
      </c>
      <c r="K2350">
        <v>4</v>
      </c>
    </row>
    <row r="2351" spans="1:11" x14ac:dyDescent="0.25">
      <c r="A2351" t="s">
        <v>2785</v>
      </c>
      <c r="B2351">
        <v>34389</v>
      </c>
      <c r="C2351" t="s">
        <v>172</v>
      </c>
      <c r="D2351" s="167">
        <v>83905.86</v>
      </c>
      <c r="E2351" t="s">
        <v>168</v>
      </c>
      <c r="F2351" t="s">
        <v>169</v>
      </c>
      <c r="G2351" t="s">
        <v>1931</v>
      </c>
      <c r="H2351" s="168">
        <v>37466</v>
      </c>
      <c r="I2351" t="s">
        <v>104</v>
      </c>
      <c r="J2351" s="169">
        <v>15.169863013698631</v>
      </c>
      <c r="K2351">
        <v>4</v>
      </c>
    </row>
    <row r="2352" spans="1:11" x14ac:dyDescent="0.25">
      <c r="A2352" t="s">
        <v>2786</v>
      </c>
      <c r="B2352">
        <v>74668</v>
      </c>
      <c r="C2352" t="s">
        <v>167</v>
      </c>
      <c r="D2352" s="167">
        <v>89919.38</v>
      </c>
      <c r="E2352" t="s">
        <v>188</v>
      </c>
      <c r="F2352" t="s">
        <v>169</v>
      </c>
      <c r="G2352" t="s">
        <v>261</v>
      </c>
      <c r="H2352" s="168">
        <v>38796</v>
      </c>
      <c r="I2352" t="s">
        <v>106</v>
      </c>
      <c r="J2352" s="169">
        <v>11.526027397260274</v>
      </c>
      <c r="K2352">
        <v>3</v>
      </c>
    </row>
    <row r="2353" spans="1:11" x14ac:dyDescent="0.25">
      <c r="A2353" t="s">
        <v>2787</v>
      </c>
      <c r="B2353">
        <v>79548</v>
      </c>
      <c r="C2353" t="s">
        <v>172</v>
      </c>
      <c r="D2353" s="167">
        <v>69475</v>
      </c>
      <c r="E2353" t="s">
        <v>168</v>
      </c>
      <c r="F2353" t="s">
        <v>169</v>
      </c>
      <c r="G2353" t="s">
        <v>265</v>
      </c>
      <c r="H2353" s="168">
        <v>39077</v>
      </c>
      <c r="I2353" t="s">
        <v>108</v>
      </c>
      <c r="J2353" s="169">
        <v>10.756164383561643</v>
      </c>
      <c r="K2353">
        <v>3</v>
      </c>
    </row>
    <row r="2354" spans="1:11" x14ac:dyDescent="0.25">
      <c r="A2354" t="s">
        <v>2788</v>
      </c>
      <c r="B2354">
        <v>43020</v>
      </c>
      <c r="C2354" t="s">
        <v>167</v>
      </c>
      <c r="D2354" s="167">
        <v>29779.06</v>
      </c>
      <c r="E2354" t="s">
        <v>233</v>
      </c>
      <c r="F2354" t="s">
        <v>202</v>
      </c>
      <c r="G2354" t="s">
        <v>234</v>
      </c>
      <c r="H2354" s="168">
        <v>41225</v>
      </c>
      <c r="I2354" t="s">
        <v>103</v>
      </c>
      <c r="J2354" s="169">
        <v>4.8712328767123285</v>
      </c>
      <c r="K2354">
        <v>1</v>
      </c>
    </row>
    <row r="2355" spans="1:11" x14ac:dyDescent="0.25">
      <c r="A2355" t="s">
        <v>2789</v>
      </c>
      <c r="B2355">
        <v>68466</v>
      </c>
      <c r="C2355" t="s">
        <v>172</v>
      </c>
      <c r="D2355" s="167">
        <v>69222.179999999993</v>
      </c>
      <c r="E2355" t="s">
        <v>168</v>
      </c>
      <c r="F2355" t="s">
        <v>169</v>
      </c>
      <c r="G2355" t="s">
        <v>2345</v>
      </c>
      <c r="H2355" s="168">
        <v>32930</v>
      </c>
      <c r="I2355" t="s">
        <v>106</v>
      </c>
      <c r="J2355" s="169">
        <v>27.597260273972601</v>
      </c>
      <c r="K2355">
        <v>6</v>
      </c>
    </row>
    <row r="2356" spans="1:11" x14ac:dyDescent="0.25">
      <c r="A2356" t="s">
        <v>2790</v>
      </c>
      <c r="B2356">
        <v>55340</v>
      </c>
      <c r="C2356" t="s">
        <v>172</v>
      </c>
      <c r="D2356" s="167">
        <v>107657</v>
      </c>
      <c r="E2356" t="s">
        <v>188</v>
      </c>
      <c r="F2356" t="s">
        <v>169</v>
      </c>
      <c r="G2356" t="s">
        <v>240</v>
      </c>
      <c r="H2356" s="168">
        <v>36871</v>
      </c>
      <c r="I2356" t="s">
        <v>104</v>
      </c>
      <c r="J2356" s="169">
        <v>16.8</v>
      </c>
      <c r="K2356">
        <v>4</v>
      </c>
    </row>
    <row r="2357" spans="1:11" x14ac:dyDescent="0.25">
      <c r="A2357" t="s">
        <v>2791</v>
      </c>
      <c r="B2357">
        <v>56206</v>
      </c>
      <c r="C2357" t="s">
        <v>172</v>
      </c>
      <c r="D2357" s="167">
        <v>67354.100000000006</v>
      </c>
      <c r="E2357" t="s">
        <v>199</v>
      </c>
      <c r="F2357" t="s">
        <v>169</v>
      </c>
      <c r="G2357" t="s">
        <v>2792</v>
      </c>
      <c r="H2357" s="168">
        <v>35954</v>
      </c>
      <c r="I2357" t="s">
        <v>104</v>
      </c>
      <c r="J2357" s="169">
        <v>19.312328767123287</v>
      </c>
      <c r="K2357">
        <v>4</v>
      </c>
    </row>
    <row r="2358" spans="1:11" x14ac:dyDescent="0.25">
      <c r="A2358" t="s">
        <v>2793</v>
      </c>
      <c r="B2358">
        <v>77831</v>
      </c>
      <c r="C2358" t="s">
        <v>172</v>
      </c>
      <c r="D2358" s="167">
        <v>63067.93</v>
      </c>
      <c r="E2358" t="s">
        <v>199</v>
      </c>
      <c r="F2358" t="s">
        <v>169</v>
      </c>
      <c r="G2358" t="s">
        <v>295</v>
      </c>
      <c r="H2358" s="168">
        <v>34463</v>
      </c>
      <c r="I2358" t="s">
        <v>106</v>
      </c>
      <c r="J2358" s="169">
        <v>23.397260273972602</v>
      </c>
      <c r="K2358">
        <v>5</v>
      </c>
    </row>
    <row r="2359" spans="1:11" x14ac:dyDescent="0.25">
      <c r="A2359" t="s">
        <v>2794</v>
      </c>
      <c r="B2359">
        <v>68409</v>
      </c>
      <c r="C2359" t="s">
        <v>172</v>
      </c>
      <c r="D2359" s="167">
        <v>42053.83</v>
      </c>
      <c r="E2359" t="s">
        <v>199</v>
      </c>
      <c r="F2359" t="s">
        <v>169</v>
      </c>
      <c r="G2359" t="s">
        <v>220</v>
      </c>
      <c r="H2359" s="168">
        <v>41694</v>
      </c>
      <c r="I2359" t="s">
        <v>103</v>
      </c>
      <c r="J2359" s="169">
        <v>3.5863013698630137</v>
      </c>
      <c r="K2359">
        <v>1</v>
      </c>
    </row>
    <row r="2360" spans="1:11" x14ac:dyDescent="0.25">
      <c r="A2360" t="s">
        <v>2795</v>
      </c>
      <c r="B2360">
        <v>33164</v>
      </c>
      <c r="C2360" t="s">
        <v>167</v>
      </c>
      <c r="D2360" s="167">
        <v>68048.009999999995</v>
      </c>
      <c r="E2360" t="s">
        <v>168</v>
      </c>
      <c r="F2360" t="s">
        <v>169</v>
      </c>
      <c r="G2360" t="s">
        <v>1326</v>
      </c>
      <c r="H2360" s="168">
        <v>37213</v>
      </c>
      <c r="I2360" t="s">
        <v>103</v>
      </c>
      <c r="J2360" s="169">
        <v>15.863013698630137</v>
      </c>
      <c r="K2360">
        <v>4</v>
      </c>
    </row>
    <row r="2361" spans="1:11" x14ac:dyDescent="0.25">
      <c r="A2361" t="s">
        <v>2796</v>
      </c>
      <c r="B2361">
        <v>18319</v>
      </c>
      <c r="C2361" t="s">
        <v>172</v>
      </c>
      <c r="D2361" s="167">
        <v>29779.06</v>
      </c>
      <c r="E2361" t="s">
        <v>233</v>
      </c>
      <c r="F2361" t="s">
        <v>202</v>
      </c>
      <c r="G2361" t="s">
        <v>234</v>
      </c>
      <c r="H2361" s="168">
        <v>41246</v>
      </c>
      <c r="I2361" t="s">
        <v>103</v>
      </c>
      <c r="J2361" s="169">
        <v>4.8136986301369866</v>
      </c>
      <c r="K2361">
        <v>1</v>
      </c>
    </row>
    <row r="2362" spans="1:11" x14ac:dyDescent="0.25">
      <c r="A2362" t="s">
        <v>2797</v>
      </c>
      <c r="B2362">
        <v>20654</v>
      </c>
      <c r="C2362" t="s">
        <v>172</v>
      </c>
      <c r="D2362" s="167">
        <v>50910</v>
      </c>
      <c r="E2362" t="s">
        <v>191</v>
      </c>
      <c r="F2362" t="s">
        <v>169</v>
      </c>
      <c r="G2362" t="s">
        <v>354</v>
      </c>
      <c r="H2362" s="168">
        <v>41708</v>
      </c>
      <c r="I2362" t="s">
        <v>106</v>
      </c>
      <c r="J2362" s="169">
        <v>3.547945205479452</v>
      </c>
      <c r="K2362">
        <v>1</v>
      </c>
    </row>
    <row r="2363" spans="1:11" x14ac:dyDescent="0.25">
      <c r="A2363" t="s">
        <v>2798</v>
      </c>
      <c r="B2363">
        <v>44485</v>
      </c>
      <c r="C2363" t="s">
        <v>172</v>
      </c>
      <c r="D2363" s="167">
        <v>104717.28</v>
      </c>
      <c r="E2363" t="s">
        <v>268</v>
      </c>
      <c r="F2363" t="s">
        <v>169</v>
      </c>
      <c r="G2363" t="s">
        <v>397</v>
      </c>
      <c r="H2363" s="168">
        <v>32314</v>
      </c>
      <c r="I2363" t="s">
        <v>103</v>
      </c>
      <c r="J2363" s="169">
        <v>29.284931506849315</v>
      </c>
      <c r="K2363">
        <v>6</v>
      </c>
    </row>
    <row r="2364" spans="1:11" x14ac:dyDescent="0.25">
      <c r="A2364" t="s">
        <v>2799</v>
      </c>
      <c r="B2364">
        <v>73178</v>
      </c>
      <c r="C2364" t="s">
        <v>167</v>
      </c>
      <c r="D2364" s="167">
        <v>54580.28</v>
      </c>
      <c r="E2364" t="s">
        <v>168</v>
      </c>
      <c r="F2364" t="s">
        <v>169</v>
      </c>
      <c r="G2364" t="s">
        <v>178</v>
      </c>
      <c r="H2364" s="168">
        <v>41428</v>
      </c>
      <c r="I2364" t="s">
        <v>103</v>
      </c>
      <c r="J2364" s="169">
        <v>4.3150684931506849</v>
      </c>
      <c r="K2364">
        <v>1</v>
      </c>
    </row>
    <row r="2365" spans="1:11" x14ac:dyDescent="0.25">
      <c r="A2365" t="s">
        <v>2800</v>
      </c>
      <c r="B2365">
        <v>40819</v>
      </c>
      <c r="C2365" t="s">
        <v>172</v>
      </c>
      <c r="D2365" s="167">
        <v>80829</v>
      </c>
      <c r="E2365" t="s">
        <v>175</v>
      </c>
      <c r="F2365" t="s">
        <v>169</v>
      </c>
      <c r="G2365" t="s">
        <v>183</v>
      </c>
      <c r="H2365" s="168">
        <v>37774</v>
      </c>
      <c r="I2365" t="s">
        <v>103</v>
      </c>
      <c r="J2365" s="169">
        <v>14.326027397260274</v>
      </c>
      <c r="K2365">
        <v>3</v>
      </c>
    </row>
    <row r="2366" spans="1:11" x14ac:dyDescent="0.25">
      <c r="A2366" t="s">
        <v>2801</v>
      </c>
      <c r="B2366">
        <v>17875</v>
      </c>
      <c r="C2366" t="s">
        <v>172</v>
      </c>
      <c r="D2366" s="167">
        <v>76692.61</v>
      </c>
      <c r="E2366" t="s">
        <v>268</v>
      </c>
      <c r="F2366" t="s">
        <v>169</v>
      </c>
      <c r="G2366" t="s">
        <v>418</v>
      </c>
      <c r="H2366" s="168">
        <v>41652</v>
      </c>
      <c r="I2366" t="s">
        <v>103</v>
      </c>
      <c r="J2366" s="169">
        <v>3.7013698630136984</v>
      </c>
      <c r="K2366">
        <v>1</v>
      </c>
    </row>
    <row r="2367" spans="1:11" x14ac:dyDescent="0.25">
      <c r="A2367" t="s">
        <v>2802</v>
      </c>
      <c r="B2367">
        <v>47919</v>
      </c>
      <c r="C2367" t="s">
        <v>172</v>
      </c>
      <c r="D2367" s="167">
        <v>102664</v>
      </c>
      <c r="E2367" t="s">
        <v>268</v>
      </c>
      <c r="F2367" t="s">
        <v>169</v>
      </c>
      <c r="G2367" t="s">
        <v>397</v>
      </c>
      <c r="H2367" s="168">
        <v>32189</v>
      </c>
      <c r="I2367" t="s">
        <v>107</v>
      </c>
      <c r="J2367" s="169">
        <v>29.627397260273973</v>
      </c>
      <c r="K2367">
        <v>6</v>
      </c>
    </row>
    <row r="2368" spans="1:11" x14ac:dyDescent="0.25">
      <c r="A2368" t="s">
        <v>2803</v>
      </c>
      <c r="B2368">
        <v>60668</v>
      </c>
      <c r="C2368" t="s">
        <v>167</v>
      </c>
      <c r="D2368" s="167">
        <v>68054</v>
      </c>
      <c r="E2368" t="s">
        <v>175</v>
      </c>
      <c r="F2368" t="s">
        <v>169</v>
      </c>
      <c r="G2368" t="s">
        <v>183</v>
      </c>
      <c r="H2368" s="168">
        <v>40330</v>
      </c>
      <c r="I2368" t="s">
        <v>106</v>
      </c>
      <c r="J2368" s="169">
        <v>7.3232876712328769</v>
      </c>
      <c r="K2368">
        <v>2</v>
      </c>
    </row>
    <row r="2369" spans="1:11" x14ac:dyDescent="0.25">
      <c r="A2369" t="s">
        <v>2804</v>
      </c>
      <c r="B2369">
        <v>4840</v>
      </c>
      <c r="C2369" t="s">
        <v>167</v>
      </c>
      <c r="D2369" s="167">
        <v>85480.92</v>
      </c>
      <c r="E2369" t="s">
        <v>268</v>
      </c>
      <c r="F2369" t="s">
        <v>169</v>
      </c>
      <c r="G2369" t="s">
        <v>297</v>
      </c>
      <c r="H2369" s="168">
        <v>37900</v>
      </c>
      <c r="I2369" t="s">
        <v>104</v>
      </c>
      <c r="J2369" s="169">
        <v>13.980821917808219</v>
      </c>
      <c r="K2369">
        <v>3</v>
      </c>
    </row>
    <row r="2370" spans="1:11" x14ac:dyDescent="0.25">
      <c r="A2370" t="s">
        <v>2805</v>
      </c>
      <c r="B2370">
        <v>5635</v>
      </c>
      <c r="C2370" t="s">
        <v>172</v>
      </c>
      <c r="D2370" s="167">
        <v>47693</v>
      </c>
      <c r="E2370" t="s">
        <v>168</v>
      </c>
      <c r="F2370" t="s">
        <v>169</v>
      </c>
      <c r="G2370" t="s">
        <v>869</v>
      </c>
      <c r="H2370" s="168">
        <v>42562</v>
      </c>
      <c r="I2370" t="s">
        <v>103</v>
      </c>
      <c r="J2370" s="169">
        <v>1.2082191780821918</v>
      </c>
      <c r="K2370">
        <v>1</v>
      </c>
    </row>
    <row r="2371" spans="1:11" x14ac:dyDescent="0.25">
      <c r="A2371" t="s">
        <v>2806</v>
      </c>
      <c r="B2371">
        <v>71305</v>
      </c>
      <c r="C2371" t="s">
        <v>172</v>
      </c>
      <c r="D2371" s="167">
        <v>66065.23</v>
      </c>
      <c r="E2371" t="s">
        <v>233</v>
      </c>
      <c r="F2371" t="s">
        <v>169</v>
      </c>
      <c r="G2371" t="s">
        <v>514</v>
      </c>
      <c r="H2371" s="168">
        <v>34435</v>
      </c>
      <c r="I2371" t="s">
        <v>106</v>
      </c>
      <c r="J2371" s="169">
        <v>23.473972602739725</v>
      </c>
      <c r="K2371">
        <v>5</v>
      </c>
    </row>
    <row r="2372" spans="1:11" x14ac:dyDescent="0.25">
      <c r="A2372" t="s">
        <v>2807</v>
      </c>
      <c r="B2372">
        <v>33068</v>
      </c>
      <c r="C2372" t="s">
        <v>167</v>
      </c>
      <c r="D2372" s="167">
        <v>39257.31</v>
      </c>
      <c r="E2372" t="s">
        <v>199</v>
      </c>
      <c r="F2372" t="s">
        <v>169</v>
      </c>
      <c r="G2372" t="s">
        <v>200</v>
      </c>
      <c r="H2372" s="168">
        <v>42548</v>
      </c>
      <c r="I2372" t="s">
        <v>105</v>
      </c>
      <c r="J2372" s="169">
        <v>1.2465753424657535</v>
      </c>
      <c r="K2372">
        <v>1</v>
      </c>
    </row>
    <row r="2373" spans="1:11" x14ac:dyDescent="0.25">
      <c r="A2373" t="s">
        <v>2808</v>
      </c>
      <c r="B2373">
        <v>77070</v>
      </c>
      <c r="C2373" t="s">
        <v>172</v>
      </c>
      <c r="D2373" s="167">
        <v>90199</v>
      </c>
      <c r="E2373" t="s">
        <v>175</v>
      </c>
      <c r="F2373" t="s">
        <v>169</v>
      </c>
      <c r="G2373" t="s">
        <v>586</v>
      </c>
      <c r="H2373" s="168">
        <v>38012</v>
      </c>
      <c r="I2373" t="s">
        <v>104</v>
      </c>
      <c r="J2373" s="169">
        <v>13.673972602739726</v>
      </c>
      <c r="K2373">
        <v>3</v>
      </c>
    </row>
    <row r="2374" spans="1:11" x14ac:dyDescent="0.25">
      <c r="A2374" t="s">
        <v>2809</v>
      </c>
      <c r="B2374">
        <v>3423</v>
      </c>
      <c r="C2374" t="s">
        <v>167</v>
      </c>
      <c r="D2374" s="167">
        <v>65486.99</v>
      </c>
      <c r="E2374" t="s">
        <v>188</v>
      </c>
      <c r="F2374" t="s">
        <v>169</v>
      </c>
      <c r="G2374" t="s">
        <v>170</v>
      </c>
      <c r="H2374" s="168">
        <v>35436</v>
      </c>
      <c r="I2374" t="s">
        <v>103</v>
      </c>
      <c r="J2374" s="169">
        <v>20.731506849315068</v>
      </c>
      <c r="K2374">
        <v>5</v>
      </c>
    </row>
    <row r="2375" spans="1:11" x14ac:dyDescent="0.25">
      <c r="A2375" t="s">
        <v>2810</v>
      </c>
      <c r="B2375">
        <v>41066</v>
      </c>
      <c r="C2375" t="s">
        <v>172</v>
      </c>
      <c r="D2375" s="167">
        <v>26208.35</v>
      </c>
      <c r="E2375" t="s">
        <v>196</v>
      </c>
      <c r="F2375" t="s">
        <v>202</v>
      </c>
      <c r="G2375" t="s">
        <v>816</v>
      </c>
      <c r="H2375" s="168">
        <v>32776</v>
      </c>
      <c r="I2375" t="s">
        <v>106</v>
      </c>
      <c r="J2375" s="169">
        <v>28.019178082191782</v>
      </c>
      <c r="K2375">
        <v>6</v>
      </c>
    </row>
    <row r="2376" spans="1:11" x14ac:dyDescent="0.25">
      <c r="A2376" t="s">
        <v>2811</v>
      </c>
      <c r="B2376">
        <v>57714</v>
      </c>
      <c r="C2376" t="s">
        <v>172</v>
      </c>
      <c r="D2376" s="167">
        <v>52031.02</v>
      </c>
      <c r="E2376" t="s">
        <v>185</v>
      </c>
      <c r="F2376" t="s">
        <v>169</v>
      </c>
      <c r="G2376" t="s">
        <v>209</v>
      </c>
      <c r="H2376" s="168">
        <v>36108</v>
      </c>
      <c r="I2376" t="s">
        <v>105</v>
      </c>
      <c r="J2376" s="169">
        <v>18.890410958904109</v>
      </c>
      <c r="K2376">
        <v>4</v>
      </c>
    </row>
    <row r="2377" spans="1:11" x14ac:dyDescent="0.25">
      <c r="A2377" t="s">
        <v>2812</v>
      </c>
      <c r="B2377">
        <v>2258</v>
      </c>
      <c r="C2377" t="s">
        <v>167</v>
      </c>
      <c r="D2377" s="167">
        <v>58439.040000000001</v>
      </c>
      <c r="E2377" t="s">
        <v>199</v>
      </c>
      <c r="F2377" t="s">
        <v>169</v>
      </c>
      <c r="G2377" t="s">
        <v>170</v>
      </c>
      <c r="H2377" s="168">
        <v>39552</v>
      </c>
      <c r="I2377" t="s">
        <v>103</v>
      </c>
      <c r="J2377" s="169">
        <v>9.4547945205479458</v>
      </c>
      <c r="K2377">
        <v>2</v>
      </c>
    </row>
    <row r="2378" spans="1:11" x14ac:dyDescent="0.25">
      <c r="A2378" t="s">
        <v>2813</v>
      </c>
      <c r="B2378">
        <v>69157</v>
      </c>
      <c r="C2378" t="s">
        <v>167</v>
      </c>
      <c r="D2378" s="167">
        <v>43422.51</v>
      </c>
      <c r="E2378" t="s">
        <v>188</v>
      </c>
      <c r="F2378" t="s">
        <v>202</v>
      </c>
      <c r="G2378" t="s">
        <v>313</v>
      </c>
      <c r="H2378" s="168">
        <v>38239</v>
      </c>
      <c r="I2378" t="s">
        <v>103</v>
      </c>
      <c r="J2378" s="169">
        <v>13.052054794520547</v>
      </c>
      <c r="K2378">
        <v>3</v>
      </c>
    </row>
    <row r="2379" spans="1:11" x14ac:dyDescent="0.25">
      <c r="A2379" t="s">
        <v>2814</v>
      </c>
      <c r="B2379">
        <v>51924</v>
      </c>
      <c r="C2379" t="s">
        <v>172</v>
      </c>
      <c r="D2379" s="167">
        <v>64705.5</v>
      </c>
      <c r="E2379" t="s">
        <v>268</v>
      </c>
      <c r="F2379" t="s">
        <v>169</v>
      </c>
      <c r="G2379" t="s">
        <v>418</v>
      </c>
      <c r="H2379" s="168">
        <v>40168</v>
      </c>
      <c r="I2379" t="s">
        <v>103</v>
      </c>
      <c r="J2379" s="169">
        <v>7.7671232876712333</v>
      </c>
      <c r="K2379">
        <v>2</v>
      </c>
    </row>
    <row r="2380" spans="1:11" x14ac:dyDescent="0.25">
      <c r="A2380" t="s">
        <v>2815</v>
      </c>
      <c r="B2380">
        <v>26515</v>
      </c>
      <c r="C2380" t="s">
        <v>172</v>
      </c>
      <c r="D2380" s="167">
        <v>96197.88</v>
      </c>
      <c r="E2380" t="s">
        <v>199</v>
      </c>
      <c r="F2380" t="s">
        <v>169</v>
      </c>
      <c r="G2380" t="s">
        <v>328</v>
      </c>
      <c r="H2380" s="168">
        <v>29064</v>
      </c>
      <c r="I2380" t="s">
        <v>103</v>
      </c>
      <c r="J2380" s="169">
        <v>38.18904109589041</v>
      </c>
      <c r="K2380">
        <v>8</v>
      </c>
    </row>
    <row r="2381" spans="1:11" x14ac:dyDescent="0.25">
      <c r="A2381" t="s">
        <v>2816</v>
      </c>
      <c r="B2381">
        <v>27696</v>
      </c>
      <c r="C2381" t="s">
        <v>167</v>
      </c>
      <c r="D2381" s="167">
        <v>76582.820000000007</v>
      </c>
      <c r="E2381" t="s">
        <v>199</v>
      </c>
      <c r="F2381" t="s">
        <v>202</v>
      </c>
      <c r="G2381" t="s">
        <v>189</v>
      </c>
      <c r="H2381" s="168">
        <v>32986</v>
      </c>
      <c r="I2381" t="s">
        <v>107</v>
      </c>
      <c r="J2381" s="169">
        <v>27.443835616438356</v>
      </c>
      <c r="K2381">
        <v>6</v>
      </c>
    </row>
    <row r="2382" spans="1:11" x14ac:dyDescent="0.25">
      <c r="A2382" t="s">
        <v>2817</v>
      </c>
      <c r="B2382">
        <v>4627</v>
      </c>
      <c r="C2382" t="s">
        <v>167</v>
      </c>
      <c r="D2382" s="167">
        <v>18611.939999999999</v>
      </c>
      <c r="E2382" t="s">
        <v>216</v>
      </c>
      <c r="F2382" t="s">
        <v>202</v>
      </c>
      <c r="G2382" t="s">
        <v>588</v>
      </c>
      <c r="H2382" s="168">
        <v>41935</v>
      </c>
      <c r="I2382" t="s">
        <v>104</v>
      </c>
      <c r="J2382" s="169">
        <v>2.9260273972602739</v>
      </c>
      <c r="K2382">
        <v>1</v>
      </c>
    </row>
    <row r="2383" spans="1:11" x14ac:dyDescent="0.25">
      <c r="A2383" t="s">
        <v>2818</v>
      </c>
      <c r="B2383">
        <v>53748</v>
      </c>
      <c r="C2383" t="s">
        <v>172</v>
      </c>
      <c r="D2383" s="167">
        <v>44210.81</v>
      </c>
      <c r="E2383" t="s">
        <v>216</v>
      </c>
      <c r="F2383" t="s">
        <v>169</v>
      </c>
      <c r="G2383" t="s">
        <v>352</v>
      </c>
      <c r="H2383" s="168">
        <v>38985</v>
      </c>
      <c r="I2383" t="s">
        <v>103</v>
      </c>
      <c r="J2383" s="169">
        <v>11.008219178082191</v>
      </c>
      <c r="K2383">
        <v>3</v>
      </c>
    </row>
    <row r="2384" spans="1:11" x14ac:dyDescent="0.25">
      <c r="A2384" t="s">
        <v>2819</v>
      </c>
      <c r="B2384">
        <v>75836</v>
      </c>
      <c r="C2384" t="s">
        <v>172</v>
      </c>
      <c r="D2384" s="167">
        <v>45049.120000000003</v>
      </c>
      <c r="E2384" t="s">
        <v>199</v>
      </c>
      <c r="F2384" t="s">
        <v>169</v>
      </c>
      <c r="G2384" t="s">
        <v>205</v>
      </c>
      <c r="H2384" s="168">
        <v>40875</v>
      </c>
      <c r="I2384" t="s">
        <v>104</v>
      </c>
      <c r="J2384" s="169">
        <v>5.8301369863013699</v>
      </c>
      <c r="K2384">
        <v>2</v>
      </c>
    </row>
    <row r="2385" spans="1:11" x14ac:dyDescent="0.25">
      <c r="A2385" t="s">
        <v>2820</v>
      </c>
      <c r="B2385">
        <v>14939</v>
      </c>
      <c r="C2385" t="s">
        <v>172</v>
      </c>
      <c r="D2385" s="167">
        <v>73801</v>
      </c>
      <c r="E2385" t="s">
        <v>196</v>
      </c>
      <c r="F2385" t="s">
        <v>169</v>
      </c>
      <c r="G2385" t="s">
        <v>228</v>
      </c>
      <c r="H2385" s="168">
        <v>38166</v>
      </c>
      <c r="I2385" t="s">
        <v>107</v>
      </c>
      <c r="J2385" s="169">
        <v>13.252054794520548</v>
      </c>
      <c r="K2385">
        <v>3</v>
      </c>
    </row>
    <row r="2386" spans="1:11" x14ac:dyDescent="0.25">
      <c r="A2386" t="s">
        <v>2821</v>
      </c>
      <c r="B2386">
        <v>71102</v>
      </c>
      <c r="C2386" t="s">
        <v>167</v>
      </c>
      <c r="D2386" s="167">
        <v>44753</v>
      </c>
      <c r="E2386" t="s">
        <v>188</v>
      </c>
      <c r="F2386" t="s">
        <v>169</v>
      </c>
      <c r="G2386" t="s">
        <v>337</v>
      </c>
      <c r="H2386" s="168">
        <v>38477</v>
      </c>
      <c r="I2386" t="s">
        <v>107</v>
      </c>
      <c r="J2386" s="169">
        <v>12.4</v>
      </c>
      <c r="K2386">
        <v>3</v>
      </c>
    </row>
    <row r="2387" spans="1:11" x14ac:dyDescent="0.25">
      <c r="A2387" t="s">
        <v>2822</v>
      </c>
      <c r="B2387">
        <v>35985</v>
      </c>
      <c r="C2387" t="s">
        <v>167</v>
      </c>
      <c r="D2387" s="167">
        <v>81568.06</v>
      </c>
      <c r="E2387" t="s">
        <v>168</v>
      </c>
      <c r="F2387" t="s">
        <v>169</v>
      </c>
      <c r="G2387" t="s">
        <v>1533</v>
      </c>
      <c r="H2387" s="168">
        <v>32342</v>
      </c>
      <c r="I2387" t="s">
        <v>103</v>
      </c>
      <c r="J2387" s="169">
        <v>29.208219178082192</v>
      </c>
      <c r="K2387">
        <v>6</v>
      </c>
    </row>
    <row r="2388" spans="1:11" x14ac:dyDescent="0.25">
      <c r="A2388" t="s">
        <v>2823</v>
      </c>
      <c r="B2388">
        <v>49992</v>
      </c>
      <c r="C2388" t="s">
        <v>172</v>
      </c>
      <c r="D2388" s="167">
        <v>39257.31</v>
      </c>
      <c r="E2388" t="s">
        <v>199</v>
      </c>
      <c r="F2388" t="s">
        <v>169</v>
      </c>
      <c r="G2388" t="s">
        <v>200</v>
      </c>
      <c r="H2388" s="168">
        <v>42422</v>
      </c>
      <c r="I2388" t="s">
        <v>106</v>
      </c>
      <c r="J2388" s="169">
        <v>1.5917808219178082</v>
      </c>
      <c r="K2388">
        <v>1</v>
      </c>
    </row>
    <row r="2389" spans="1:11" x14ac:dyDescent="0.25">
      <c r="A2389" t="s">
        <v>2824</v>
      </c>
      <c r="B2389">
        <v>15714</v>
      </c>
      <c r="C2389" t="s">
        <v>167</v>
      </c>
      <c r="D2389" s="167">
        <v>86588</v>
      </c>
      <c r="E2389" t="s">
        <v>175</v>
      </c>
      <c r="F2389" t="s">
        <v>169</v>
      </c>
      <c r="G2389" t="s">
        <v>183</v>
      </c>
      <c r="H2389" s="168">
        <v>36907</v>
      </c>
      <c r="I2389" t="s">
        <v>105</v>
      </c>
      <c r="J2389" s="169">
        <v>16.701369863013699</v>
      </c>
      <c r="K2389">
        <v>4</v>
      </c>
    </row>
    <row r="2390" spans="1:11" x14ac:dyDescent="0.25">
      <c r="A2390" t="s">
        <v>2825</v>
      </c>
      <c r="B2390">
        <v>1706</v>
      </c>
      <c r="C2390" t="s">
        <v>167</v>
      </c>
      <c r="D2390" s="167">
        <v>69181.11</v>
      </c>
      <c r="E2390" t="s">
        <v>216</v>
      </c>
      <c r="F2390" t="s">
        <v>169</v>
      </c>
      <c r="G2390" t="s">
        <v>369</v>
      </c>
      <c r="H2390" s="168">
        <v>41946</v>
      </c>
      <c r="I2390" t="s">
        <v>103</v>
      </c>
      <c r="J2390" s="169">
        <v>2.8958904109589043</v>
      </c>
      <c r="K2390">
        <v>1</v>
      </c>
    </row>
    <row r="2391" spans="1:11" x14ac:dyDescent="0.25">
      <c r="A2391" t="s">
        <v>2826</v>
      </c>
      <c r="B2391">
        <v>72349</v>
      </c>
      <c r="C2391" t="s">
        <v>172</v>
      </c>
      <c r="D2391" s="167">
        <v>69223.649999999994</v>
      </c>
      <c r="E2391" t="s">
        <v>268</v>
      </c>
      <c r="F2391" t="s">
        <v>169</v>
      </c>
      <c r="G2391" t="s">
        <v>418</v>
      </c>
      <c r="H2391" s="168">
        <v>42240</v>
      </c>
      <c r="I2391" t="s">
        <v>103</v>
      </c>
      <c r="J2391" s="169">
        <v>2.0904109589041098</v>
      </c>
      <c r="K2391">
        <v>1</v>
      </c>
    </row>
    <row r="2392" spans="1:11" x14ac:dyDescent="0.25">
      <c r="A2392" t="s">
        <v>2827</v>
      </c>
      <c r="B2392">
        <v>30810</v>
      </c>
      <c r="C2392" t="s">
        <v>172</v>
      </c>
      <c r="D2392" s="167">
        <v>66813</v>
      </c>
      <c r="E2392" t="s">
        <v>191</v>
      </c>
      <c r="F2392" t="s">
        <v>169</v>
      </c>
      <c r="G2392" t="s">
        <v>486</v>
      </c>
      <c r="H2392" s="168">
        <v>38803</v>
      </c>
      <c r="I2392" t="s">
        <v>106</v>
      </c>
      <c r="J2392" s="169">
        <v>11.506849315068493</v>
      </c>
      <c r="K2392">
        <v>3</v>
      </c>
    </row>
    <row r="2393" spans="1:11" x14ac:dyDescent="0.25">
      <c r="A2393" t="s">
        <v>2828</v>
      </c>
      <c r="B2393">
        <v>82619</v>
      </c>
      <c r="C2393" t="s">
        <v>167</v>
      </c>
      <c r="D2393" s="167">
        <v>92756.7</v>
      </c>
      <c r="E2393" t="s">
        <v>175</v>
      </c>
      <c r="F2393" t="s">
        <v>169</v>
      </c>
      <c r="G2393" t="s">
        <v>183</v>
      </c>
      <c r="H2393" s="168">
        <v>32727</v>
      </c>
      <c r="I2393" t="s">
        <v>103</v>
      </c>
      <c r="J2393" s="169">
        <v>28.153424657534245</v>
      </c>
      <c r="K2393">
        <v>6</v>
      </c>
    </row>
    <row r="2394" spans="1:11" x14ac:dyDescent="0.25">
      <c r="A2394" t="s">
        <v>2829</v>
      </c>
      <c r="B2394">
        <v>39152</v>
      </c>
      <c r="C2394" t="s">
        <v>167</v>
      </c>
      <c r="D2394" s="167">
        <v>100849.36</v>
      </c>
      <c r="E2394" t="s">
        <v>191</v>
      </c>
      <c r="F2394" t="s">
        <v>169</v>
      </c>
      <c r="G2394" t="s">
        <v>610</v>
      </c>
      <c r="H2394" s="168">
        <v>30977</v>
      </c>
      <c r="I2394" t="s">
        <v>105</v>
      </c>
      <c r="J2394" s="169">
        <v>32.947945205479449</v>
      </c>
      <c r="K2394">
        <v>7</v>
      </c>
    </row>
    <row r="2395" spans="1:11" x14ac:dyDescent="0.25">
      <c r="A2395" t="s">
        <v>2830</v>
      </c>
      <c r="B2395">
        <v>46708</v>
      </c>
      <c r="C2395" t="s">
        <v>172</v>
      </c>
      <c r="D2395" s="167">
        <v>66106.89</v>
      </c>
      <c r="E2395" t="s">
        <v>188</v>
      </c>
      <c r="F2395" t="s">
        <v>169</v>
      </c>
      <c r="G2395" t="s">
        <v>284</v>
      </c>
      <c r="H2395" s="168">
        <v>42478</v>
      </c>
      <c r="I2395" t="s">
        <v>103</v>
      </c>
      <c r="J2395" s="169">
        <v>1.4383561643835616</v>
      </c>
      <c r="K2395">
        <v>1</v>
      </c>
    </row>
    <row r="2396" spans="1:11" x14ac:dyDescent="0.25">
      <c r="A2396" t="s">
        <v>2831</v>
      </c>
      <c r="B2396">
        <v>31435</v>
      </c>
      <c r="C2396" t="s">
        <v>172</v>
      </c>
      <c r="D2396" s="167">
        <v>65716</v>
      </c>
      <c r="E2396" t="s">
        <v>191</v>
      </c>
      <c r="F2396" t="s">
        <v>169</v>
      </c>
      <c r="G2396" t="s">
        <v>486</v>
      </c>
      <c r="H2396" s="168">
        <v>39160</v>
      </c>
      <c r="I2396" t="s">
        <v>103</v>
      </c>
      <c r="J2396" s="169">
        <v>10.528767123287672</v>
      </c>
      <c r="K2396">
        <v>3</v>
      </c>
    </row>
    <row r="2397" spans="1:11" x14ac:dyDescent="0.25">
      <c r="A2397" t="s">
        <v>2832</v>
      </c>
      <c r="B2397">
        <v>87868</v>
      </c>
      <c r="C2397" t="s">
        <v>167</v>
      </c>
      <c r="D2397" s="167">
        <v>27834.44</v>
      </c>
      <c r="E2397" t="s">
        <v>216</v>
      </c>
      <c r="F2397" t="s">
        <v>202</v>
      </c>
      <c r="G2397" t="s">
        <v>588</v>
      </c>
      <c r="H2397" s="168">
        <v>35373</v>
      </c>
      <c r="I2397" t="s">
        <v>106</v>
      </c>
      <c r="J2397" s="169">
        <v>20.904109589041095</v>
      </c>
      <c r="K2397">
        <v>5</v>
      </c>
    </row>
    <row r="2398" spans="1:11" x14ac:dyDescent="0.25">
      <c r="A2398" t="s">
        <v>2833</v>
      </c>
      <c r="B2398">
        <v>97945</v>
      </c>
      <c r="C2398" t="s">
        <v>167</v>
      </c>
      <c r="D2398" s="167">
        <v>51697.52</v>
      </c>
      <c r="E2398" t="s">
        <v>168</v>
      </c>
      <c r="F2398" t="s">
        <v>169</v>
      </c>
      <c r="G2398" t="s">
        <v>194</v>
      </c>
      <c r="H2398" s="168">
        <v>38558</v>
      </c>
      <c r="I2398" t="s">
        <v>104</v>
      </c>
      <c r="J2398" s="169">
        <v>12.178082191780822</v>
      </c>
      <c r="K2398">
        <v>3</v>
      </c>
    </row>
    <row r="2399" spans="1:11" x14ac:dyDescent="0.25">
      <c r="A2399" t="s">
        <v>2834</v>
      </c>
      <c r="B2399">
        <v>22566</v>
      </c>
      <c r="C2399" t="s">
        <v>172</v>
      </c>
      <c r="D2399" s="167">
        <v>34170</v>
      </c>
      <c r="E2399" t="s">
        <v>253</v>
      </c>
      <c r="F2399" t="s">
        <v>169</v>
      </c>
      <c r="G2399" t="s">
        <v>207</v>
      </c>
      <c r="H2399" s="168">
        <v>42396</v>
      </c>
      <c r="I2399" t="s">
        <v>103</v>
      </c>
      <c r="J2399" s="169">
        <v>1.6630136986301369</v>
      </c>
      <c r="K2399">
        <v>1</v>
      </c>
    </row>
    <row r="2400" spans="1:11" x14ac:dyDescent="0.25">
      <c r="A2400" t="s">
        <v>2835</v>
      </c>
      <c r="B2400">
        <v>72655</v>
      </c>
      <c r="C2400" t="s">
        <v>172</v>
      </c>
      <c r="D2400" s="167">
        <v>78096</v>
      </c>
      <c r="E2400" t="s">
        <v>175</v>
      </c>
      <c r="F2400" t="s">
        <v>169</v>
      </c>
      <c r="G2400" t="s">
        <v>183</v>
      </c>
      <c r="H2400" s="168">
        <v>38187</v>
      </c>
      <c r="I2400" t="s">
        <v>103</v>
      </c>
      <c r="J2400" s="169">
        <v>13.194520547945206</v>
      </c>
      <c r="K2400">
        <v>3</v>
      </c>
    </row>
    <row r="2401" spans="1:11" x14ac:dyDescent="0.25">
      <c r="A2401" t="s">
        <v>2836</v>
      </c>
      <c r="B2401">
        <v>88491</v>
      </c>
      <c r="C2401" t="s">
        <v>172</v>
      </c>
      <c r="D2401" s="167">
        <v>48258.81</v>
      </c>
      <c r="E2401" t="s">
        <v>199</v>
      </c>
      <c r="F2401" t="s">
        <v>169</v>
      </c>
      <c r="G2401" t="s">
        <v>330</v>
      </c>
      <c r="H2401" s="168">
        <v>39251</v>
      </c>
      <c r="I2401" t="s">
        <v>107</v>
      </c>
      <c r="J2401" s="169">
        <v>10.27945205479452</v>
      </c>
      <c r="K2401">
        <v>3</v>
      </c>
    </row>
    <row r="2402" spans="1:11" x14ac:dyDescent="0.25">
      <c r="A2402" t="s">
        <v>2837</v>
      </c>
      <c r="B2402">
        <v>56948</v>
      </c>
      <c r="C2402" t="s">
        <v>172</v>
      </c>
      <c r="D2402" s="167">
        <v>81618.539999999994</v>
      </c>
      <c r="E2402" t="s">
        <v>188</v>
      </c>
      <c r="F2402" t="s">
        <v>169</v>
      </c>
      <c r="G2402" t="s">
        <v>226</v>
      </c>
      <c r="H2402" s="168">
        <v>36171</v>
      </c>
      <c r="I2402" t="s">
        <v>108</v>
      </c>
      <c r="J2402" s="169">
        <v>18.717808219178082</v>
      </c>
      <c r="K2402">
        <v>4</v>
      </c>
    </row>
    <row r="2403" spans="1:11" x14ac:dyDescent="0.25">
      <c r="A2403" t="s">
        <v>2838</v>
      </c>
      <c r="B2403">
        <v>79954</v>
      </c>
      <c r="C2403" t="s">
        <v>167</v>
      </c>
      <c r="D2403" s="167">
        <v>105743.92</v>
      </c>
      <c r="E2403" t="s">
        <v>180</v>
      </c>
      <c r="F2403" t="s">
        <v>169</v>
      </c>
      <c r="G2403" t="s">
        <v>457</v>
      </c>
      <c r="H2403" s="168">
        <v>32307</v>
      </c>
      <c r="I2403" t="s">
        <v>106</v>
      </c>
      <c r="J2403" s="169">
        <v>29.304109589041097</v>
      </c>
      <c r="K2403">
        <v>6</v>
      </c>
    </row>
    <row r="2404" spans="1:11" x14ac:dyDescent="0.25">
      <c r="A2404" t="s">
        <v>2839</v>
      </c>
      <c r="B2404">
        <v>53815</v>
      </c>
      <c r="C2404" t="s">
        <v>172</v>
      </c>
      <c r="D2404" s="167">
        <v>93396</v>
      </c>
      <c r="E2404" t="s">
        <v>1258</v>
      </c>
      <c r="F2404" t="s">
        <v>169</v>
      </c>
      <c r="G2404" t="s">
        <v>418</v>
      </c>
      <c r="H2404" s="168">
        <v>38432</v>
      </c>
      <c r="I2404" t="s">
        <v>105</v>
      </c>
      <c r="J2404" s="169">
        <v>12.523287671232877</v>
      </c>
      <c r="K2404">
        <v>3</v>
      </c>
    </row>
    <row r="2405" spans="1:11" x14ac:dyDescent="0.25">
      <c r="A2405" t="s">
        <v>2840</v>
      </c>
      <c r="B2405">
        <v>98860</v>
      </c>
      <c r="C2405" t="s">
        <v>172</v>
      </c>
      <c r="D2405" s="167">
        <v>73801</v>
      </c>
      <c r="E2405" t="s">
        <v>199</v>
      </c>
      <c r="F2405" t="s">
        <v>169</v>
      </c>
      <c r="G2405" t="s">
        <v>2792</v>
      </c>
      <c r="H2405" s="168">
        <v>37900</v>
      </c>
      <c r="I2405" t="s">
        <v>107</v>
      </c>
      <c r="J2405" s="169">
        <v>13.980821917808219</v>
      </c>
      <c r="K2405">
        <v>3</v>
      </c>
    </row>
    <row r="2406" spans="1:11" x14ac:dyDescent="0.25">
      <c r="A2406" t="s">
        <v>2841</v>
      </c>
      <c r="B2406">
        <v>9350</v>
      </c>
      <c r="C2406" t="s">
        <v>172</v>
      </c>
      <c r="D2406" s="167">
        <v>73801</v>
      </c>
      <c r="E2406" t="s">
        <v>188</v>
      </c>
      <c r="F2406" t="s">
        <v>169</v>
      </c>
      <c r="G2406" t="s">
        <v>703</v>
      </c>
      <c r="H2406" s="168">
        <v>36815</v>
      </c>
      <c r="I2406" t="s">
        <v>104</v>
      </c>
      <c r="J2406" s="169">
        <v>16.953424657534246</v>
      </c>
      <c r="K2406">
        <v>4</v>
      </c>
    </row>
    <row r="2407" spans="1:11" x14ac:dyDescent="0.25">
      <c r="A2407" t="s">
        <v>2842</v>
      </c>
      <c r="B2407">
        <v>33686</v>
      </c>
      <c r="C2407" t="s">
        <v>172</v>
      </c>
      <c r="D2407" s="167">
        <v>77343</v>
      </c>
      <c r="E2407" t="s">
        <v>196</v>
      </c>
      <c r="F2407" t="s">
        <v>169</v>
      </c>
      <c r="G2407" t="s">
        <v>2843</v>
      </c>
      <c r="H2407" s="168">
        <v>37404</v>
      </c>
      <c r="I2407" t="s">
        <v>105</v>
      </c>
      <c r="J2407" s="169">
        <v>15.33972602739726</v>
      </c>
      <c r="K2407">
        <v>4</v>
      </c>
    </row>
    <row r="2408" spans="1:11" x14ac:dyDescent="0.25">
      <c r="A2408" t="s">
        <v>2844</v>
      </c>
      <c r="B2408">
        <v>17163</v>
      </c>
      <c r="C2408" t="s">
        <v>167</v>
      </c>
      <c r="D2408" s="167">
        <v>75145.119999999995</v>
      </c>
      <c r="E2408" t="s">
        <v>268</v>
      </c>
      <c r="F2408" t="s">
        <v>169</v>
      </c>
      <c r="G2408" t="s">
        <v>170</v>
      </c>
      <c r="H2408" s="168">
        <v>32440</v>
      </c>
      <c r="I2408" t="s">
        <v>108</v>
      </c>
      <c r="J2408" s="169">
        <v>28.93972602739726</v>
      </c>
      <c r="K2408">
        <v>6</v>
      </c>
    </row>
    <row r="2409" spans="1:11" x14ac:dyDescent="0.25">
      <c r="A2409" t="s">
        <v>2845</v>
      </c>
      <c r="B2409">
        <v>38896</v>
      </c>
      <c r="C2409" t="s">
        <v>172</v>
      </c>
      <c r="D2409" s="167">
        <v>117935.19</v>
      </c>
      <c r="E2409" t="s">
        <v>196</v>
      </c>
      <c r="F2409" t="s">
        <v>169</v>
      </c>
      <c r="G2409" t="s">
        <v>2060</v>
      </c>
      <c r="H2409" s="168">
        <v>38320</v>
      </c>
      <c r="I2409" t="s">
        <v>103</v>
      </c>
      <c r="J2409" s="169">
        <v>12.830136986301369</v>
      </c>
      <c r="K2409">
        <v>3</v>
      </c>
    </row>
    <row r="2410" spans="1:11" x14ac:dyDescent="0.25">
      <c r="A2410" t="s">
        <v>2846</v>
      </c>
      <c r="B2410">
        <v>28385</v>
      </c>
      <c r="C2410" t="s">
        <v>167</v>
      </c>
      <c r="D2410" s="167">
        <v>152403.29999999999</v>
      </c>
      <c r="E2410" t="s">
        <v>188</v>
      </c>
      <c r="F2410" t="s">
        <v>169</v>
      </c>
      <c r="G2410" t="s">
        <v>231</v>
      </c>
      <c r="H2410" s="168">
        <v>32363</v>
      </c>
      <c r="I2410" t="s">
        <v>104</v>
      </c>
      <c r="J2410" s="169">
        <v>29.150684931506849</v>
      </c>
      <c r="K2410">
        <v>6</v>
      </c>
    </row>
    <row r="2411" spans="1:11" x14ac:dyDescent="0.25">
      <c r="A2411" t="s">
        <v>2847</v>
      </c>
      <c r="B2411">
        <v>13738</v>
      </c>
      <c r="C2411" t="s">
        <v>172</v>
      </c>
      <c r="D2411" s="167">
        <v>72534.66</v>
      </c>
      <c r="E2411" t="s">
        <v>199</v>
      </c>
      <c r="F2411" t="s">
        <v>169</v>
      </c>
      <c r="G2411" t="s">
        <v>698</v>
      </c>
      <c r="H2411" s="168">
        <v>28912</v>
      </c>
      <c r="I2411" t="s">
        <v>107</v>
      </c>
      <c r="J2411" s="169">
        <v>38.605479452054794</v>
      </c>
      <c r="K2411">
        <v>8</v>
      </c>
    </row>
    <row r="2412" spans="1:11" x14ac:dyDescent="0.25">
      <c r="A2412" t="s">
        <v>2848</v>
      </c>
      <c r="B2412">
        <v>37594</v>
      </c>
      <c r="C2412" t="s">
        <v>172</v>
      </c>
      <c r="D2412" s="167">
        <v>75277.02</v>
      </c>
      <c r="E2412" t="s">
        <v>199</v>
      </c>
      <c r="F2412" t="s">
        <v>169</v>
      </c>
      <c r="G2412" t="s">
        <v>809</v>
      </c>
      <c r="H2412" s="168">
        <v>31356</v>
      </c>
      <c r="I2412" t="s">
        <v>106</v>
      </c>
      <c r="J2412" s="169">
        <v>31.909589041095892</v>
      </c>
      <c r="K2412">
        <v>7</v>
      </c>
    </row>
    <row r="2413" spans="1:11" x14ac:dyDescent="0.25">
      <c r="A2413" t="s">
        <v>2849</v>
      </c>
      <c r="B2413">
        <v>64422</v>
      </c>
      <c r="C2413" t="s">
        <v>172</v>
      </c>
      <c r="D2413" s="167">
        <v>91969.07</v>
      </c>
      <c r="E2413" t="s">
        <v>185</v>
      </c>
      <c r="F2413" t="s">
        <v>169</v>
      </c>
      <c r="G2413" t="s">
        <v>416</v>
      </c>
      <c r="H2413" s="168">
        <v>32475</v>
      </c>
      <c r="I2413" t="s">
        <v>106</v>
      </c>
      <c r="J2413" s="169">
        <v>28.843835616438355</v>
      </c>
      <c r="K2413">
        <v>6</v>
      </c>
    </row>
    <row r="2414" spans="1:11" x14ac:dyDescent="0.25">
      <c r="A2414" t="s">
        <v>2850</v>
      </c>
      <c r="B2414">
        <v>42294</v>
      </c>
      <c r="C2414" t="s">
        <v>172</v>
      </c>
      <c r="D2414" s="167">
        <v>50671.27</v>
      </c>
      <c r="E2414" t="s">
        <v>199</v>
      </c>
      <c r="F2414" t="s">
        <v>169</v>
      </c>
      <c r="G2414" t="s">
        <v>200</v>
      </c>
      <c r="H2414" s="168">
        <v>39509</v>
      </c>
      <c r="I2414" t="s">
        <v>106</v>
      </c>
      <c r="J2414" s="169">
        <v>9.5726027397260278</v>
      </c>
      <c r="K2414">
        <v>2</v>
      </c>
    </row>
    <row r="2415" spans="1:11" x14ac:dyDescent="0.25">
      <c r="A2415" t="s">
        <v>2851</v>
      </c>
      <c r="B2415">
        <v>53046</v>
      </c>
      <c r="C2415" t="s">
        <v>167</v>
      </c>
      <c r="D2415" s="167">
        <v>82687.320000000007</v>
      </c>
      <c r="E2415" t="s">
        <v>216</v>
      </c>
      <c r="F2415" t="s">
        <v>169</v>
      </c>
      <c r="G2415" t="s">
        <v>361</v>
      </c>
      <c r="H2415" s="168">
        <v>33063</v>
      </c>
      <c r="I2415" t="s">
        <v>105</v>
      </c>
      <c r="J2415" s="169">
        <v>27.232876712328768</v>
      </c>
      <c r="K2415">
        <v>6</v>
      </c>
    </row>
    <row r="2416" spans="1:11" x14ac:dyDescent="0.25">
      <c r="A2416" t="s">
        <v>2852</v>
      </c>
      <c r="B2416">
        <v>7080</v>
      </c>
      <c r="C2416" t="s">
        <v>172</v>
      </c>
      <c r="D2416" s="167">
        <v>75277.02</v>
      </c>
      <c r="E2416" t="s">
        <v>188</v>
      </c>
      <c r="F2416" t="s">
        <v>169</v>
      </c>
      <c r="G2416" t="s">
        <v>703</v>
      </c>
      <c r="H2416" s="168">
        <v>33772</v>
      </c>
      <c r="I2416" t="s">
        <v>107</v>
      </c>
      <c r="J2416" s="169">
        <v>25.290410958904111</v>
      </c>
      <c r="K2416">
        <v>6</v>
      </c>
    </row>
    <row r="2417" spans="1:11" x14ac:dyDescent="0.25">
      <c r="A2417" t="s">
        <v>2853</v>
      </c>
      <c r="B2417">
        <v>69418</v>
      </c>
      <c r="C2417" t="s">
        <v>172</v>
      </c>
      <c r="D2417" s="167">
        <v>46626.87</v>
      </c>
      <c r="E2417" t="s">
        <v>199</v>
      </c>
      <c r="F2417" t="s">
        <v>169</v>
      </c>
      <c r="G2417" t="s">
        <v>205</v>
      </c>
      <c r="H2417" s="168">
        <v>39412</v>
      </c>
      <c r="I2417" t="s">
        <v>103</v>
      </c>
      <c r="J2417" s="169">
        <v>9.838356164383562</v>
      </c>
      <c r="K2417">
        <v>2</v>
      </c>
    </row>
    <row r="2418" spans="1:11" x14ac:dyDescent="0.25">
      <c r="A2418" t="s">
        <v>2854</v>
      </c>
      <c r="B2418">
        <v>60320</v>
      </c>
      <c r="C2418" t="s">
        <v>172</v>
      </c>
      <c r="D2418" s="167">
        <v>58773</v>
      </c>
      <c r="E2418" t="s">
        <v>191</v>
      </c>
      <c r="F2418" t="s">
        <v>169</v>
      </c>
      <c r="G2418" t="s">
        <v>354</v>
      </c>
      <c r="H2418" s="168">
        <v>41288</v>
      </c>
      <c r="I2418" t="s">
        <v>108</v>
      </c>
      <c r="J2418" s="169">
        <v>4.6986301369863011</v>
      </c>
      <c r="K2418">
        <v>1</v>
      </c>
    </row>
    <row r="2419" spans="1:11" x14ac:dyDescent="0.25">
      <c r="A2419" t="s">
        <v>2855</v>
      </c>
      <c r="B2419">
        <v>30205</v>
      </c>
      <c r="C2419" t="s">
        <v>172</v>
      </c>
      <c r="D2419" s="167">
        <v>44757.56</v>
      </c>
      <c r="E2419" t="s">
        <v>199</v>
      </c>
      <c r="F2419" t="s">
        <v>169</v>
      </c>
      <c r="G2419" t="s">
        <v>295</v>
      </c>
      <c r="H2419" s="168">
        <v>39706</v>
      </c>
      <c r="I2419" t="s">
        <v>106</v>
      </c>
      <c r="J2419" s="169">
        <v>9.0328767123287665</v>
      </c>
      <c r="K2419">
        <v>2</v>
      </c>
    </row>
    <row r="2420" spans="1:11" x14ac:dyDescent="0.25">
      <c r="A2420" t="s">
        <v>2856</v>
      </c>
      <c r="B2420">
        <v>99377</v>
      </c>
      <c r="C2420" t="s">
        <v>172</v>
      </c>
      <c r="D2420" s="167">
        <v>154781.13</v>
      </c>
      <c r="E2420" t="s">
        <v>308</v>
      </c>
      <c r="F2420" t="s">
        <v>169</v>
      </c>
      <c r="G2420" t="s">
        <v>231</v>
      </c>
      <c r="H2420" s="168">
        <v>38894</v>
      </c>
      <c r="I2420" t="s">
        <v>104</v>
      </c>
      <c r="J2420" s="169">
        <v>11.257534246575343</v>
      </c>
      <c r="K2420">
        <v>3</v>
      </c>
    </row>
    <row r="2421" spans="1:11" x14ac:dyDescent="0.25">
      <c r="A2421" t="s">
        <v>2857</v>
      </c>
      <c r="B2421">
        <v>78915</v>
      </c>
      <c r="C2421" t="s">
        <v>172</v>
      </c>
      <c r="D2421" s="167">
        <v>79219.539999999994</v>
      </c>
      <c r="E2421" t="s">
        <v>196</v>
      </c>
      <c r="F2421" t="s">
        <v>169</v>
      </c>
      <c r="G2421" t="s">
        <v>706</v>
      </c>
      <c r="H2421" s="168">
        <v>40980</v>
      </c>
      <c r="I2421" t="s">
        <v>107</v>
      </c>
      <c r="J2421" s="169">
        <v>5.5424657534246577</v>
      </c>
      <c r="K2421">
        <v>2</v>
      </c>
    </row>
    <row r="2422" spans="1:11" x14ac:dyDescent="0.25">
      <c r="A2422" t="s">
        <v>2858</v>
      </c>
      <c r="B2422">
        <v>99997</v>
      </c>
      <c r="C2422" t="s">
        <v>167</v>
      </c>
      <c r="D2422" s="167">
        <v>45049.120000000003</v>
      </c>
      <c r="E2422" t="s">
        <v>199</v>
      </c>
      <c r="F2422" t="s">
        <v>169</v>
      </c>
      <c r="G2422" t="s">
        <v>205</v>
      </c>
      <c r="H2422" s="168">
        <v>39454</v>
      </c>
      <c r="I2422" t="s">
        <v>106</v>
      </c>
      <c r="J2422" s="169">
        <v>9.7232876712328764</v>
      </c>
      <c r="K2422">
        <v>2</v>
      </c>
    </row>
    <row r="2423" spans="1:11" x14ac:dyDescent="0.25">
      <c r="A2423" t="s">
        <v>2859</v>
      </c>
      <c r="B2423">
        <v>95864</v>
      </c>
      <c r="C2423" t="s">
        <v>167</v>
      </c>
      <c r="D2423" s="167">
        <v>91695.6</v>
      </c>
      <c r="E2423" t="s">
        <v>196</v>
      </c>
      <c r="F2423" t="s">
        <v>169</v>
      </c>
      <c r="G2423" t="s">
        <v>214</v>
      </c>
      <c r="H2423" s="168">
        <v>41428</v>
      </c>
      <c r="I2423" t="s">
        <v>108</v>
      </c>
      <c r="J2423" s="169">
        <v>4.3150684931506849</v>
      </c>
      <c r="K2423">
        <v>1</v>
      </c>
    </row>
    <row r="2424" spans="1:11" x14ac:dyDescent="0.25">
      <c r="A2424" t="s">
        <v>2860</v>
      </c>
      <c r="B2424">
        <v>64263</v>
      </c>
      <c r="C2424" t="s">
        <v>172</v>
      </c>
      <c r="D2424" s="167">
        <v>33395.15</v>
      </c>
      <c r="E2424" t="s">
        <v>199</v>
      </c>
      <c r="F2424" t="s">
        <v>169</v>
      </c>
      <c r="G2424" t="s">
        <v>295</v>
      </c>
      <c r="H2424" s="168">
        <v>42478</v>
      </c>
      <c r="I2424" t="s">
        <v>104</v>
      </c>
      <c r="J2424" s="169">
        <v>1.4383561643835616</v>
      </c>
      <c r="K2424">
        <v>1</v>
      </c>
    </row>
    <row r="2425" spans="1:11" x14ac:dyDescent="0.25">
      <c r="A2425" t="s">
        <v>2861</v>
      </c>
      <c r="B2425">
        <v>24194</v>
      </c>
      <c r="C2425" t="s">
        <v>172</v>
      </c>
      <c r="D2425" s="167">
        <v>103835</v>
      </c>
      <c r="E2425" t="s">
        <v>185</v>
      </c>
      <c r="F2425" t="s">
        <v>169</v>
      </c>
      <c r="G2425" t="s">
        <v>495</v>
      </c>
      <c r="H2425" s="168">
        <v>37683</v>
      </c>
      <c r="I2425" t="s">
        <v>106</v>
      </c>
      <c r="J2425" s="169">
        <v>14.575342465753424</v>
      </c>
      <c r="K2425">
        <v>3</v>
      </c>
    </row>
    <row r="2426" spans="1:11" x14ac:dyDescent="0.25">
      <c r="A2426" t="s">
        <v>2862</v>
      </c>
      <c r="B2426">
        <v>48384</v>
      </c>
      <c r="C2426" t="s">
        <v>172</v>
      </c>
      <c r="D2426" s="167">
        <v>92756.7</v>
      </c>
      <c r="E2426" t="s">
        <v>175</v>
      </c>
      <c r="F2426" t="s">
        <v>169</v>
      </c>
      <c r="G2426" t="s">
        <v>183</v>
      </c>
      <c r="H2426" s="168">
        <v>33791</v>
      </c>
      <c r="I2426" t="s">
        <v>106</v>
      </c>
      <c r="J2426" s="169">
        <v>25.238356164383561</v>
      </c>
      <c r="K2426">
        <v>6</v>
      </c>
    </row>
    <row r="2427" spans="1:11" x14ac:dyDescent="0.25">
      <c r="A2427" t="s">
        <v>2863</v>
      </c>
      <c r="B2427">
        <v>64232</v>
      </c>
      <c r="C2427" t="s">
        <v>167</v>
      </c>
      <c r="D2427" s="167">
        <v>37690.559999999998</v>
      </c>
      <c r="E2427" t="s">
        <v>216</v>
      </c>
      <c r="F2427" t="s">
        <v>202</v>
      </c>
      <c r="G2427" t="s">
        <v>1058</v>
      </c>
      <c r="H2427" s="168">
        <v>35009</v>
      </c>
      <c r="I2427" t="s">
        <v>103</v>
      </c>
      <c r="J2427" s="169">
        <v>21.901369863013699</v>
      </c>
      <c r="K2427">
        <v>5</v>
      </c>
    </row>
    <row r="2428" spans="1:11" x14ac:dyDescent="0.25">
      <c r="A2428" t="s">
        <v>2864</v>
      </c>
      <c r="B2428">
        <v>22531</v>
      </c>
      <c r="C2428" t="s">
        <v>167</v>
      </c>
      <c r="D2428" s="167">
        <v>73801</v>
      </c>
      <c r="E2428" t="s">
        <v>188</v>
      </c>
      <c r="F2428" t="s">
        <v>169</v>
      </c>
      <c r="G2428" t="s">
        <v>273</v>
      </c>
      <c r="H2428" s="168">
        <v>36578</v>
      </c>
      <c r="I2428" t="s">
        <v>103</v>
      </c>
      <c r="J2428" s="169">
        <v>17.602739726027398</v>
      </c>
      <c r="K2428">
        <v>4</v>
      </c>
    </row>
    <row r="2429" spans="1:11" x14ac:dyDescent="0.25">
      <c r="A2429" t="s">
        <v>2865</v>
      </c>
      <c r="B2429">
        <v>30830</v>
      </c>
      <c r="C2429" t="s">
        <v>167</v>
      </c>
      <c r="D2429" s="167">
        <v>51134.44</v>
      </c>
      <c r="E2429" t="s">
        <v>239</v>
      </c>
      <c r="F2429" t="s">
        <v>169</v>
      </c>
      <c r="G2429" t="s">
        <v>535</v>
      </c>
      <c r="H2429" s="168">
        <v>41722</v>
      </c>
      <c r="I2429" t="s">
        <v>103</v>
      </c>
      <c r="J2429" s="169">
        <v>3.5095890410958903</v>
      </c>
      <c r="K2429">
        <v>1</v>
      </c>
    </row>
    <row r="2430" spans="1:11" x14ac:dyDescent="0.25">
      <c r="A2430" t="s">
        <v>2866</v>
      </c>
      <c r="B2430">
        <v>70101</v>
      </c>
      <c r="C2430" t="s">
        <v>172</v>
      </c>
      <c r="D2430" s="167">
        <v>79520</v>
      </c>
      <c r="E2430" t="s">
        <v>185</v>
      </c>
      <c r="F2430" t="s">
        <v>169</v>
      </c>
      <c r="G2430" t="s">
        <v>495</v>
      </c>
      <c r="H2430" s="168">
        <v>39160</v>
      </c>
      <c r="I2430" t="s">
        <v>103</v>
      </c>
      <c r="J2430" s="169">
        <v>10.528767123287672</v>
      </c>
      <c r="K2430">
        <v>3</v>
      </c>
    </row>
    <row r="2431" spans="1:11" x14ac:dyDescent="0.25">
      <c r="A2431" t="s">
        <v>2867</v>
      </c>
      <c r="B2431">
        <v>30244</v>
      </c>
      <c r="C2431" t="s">
        <v>172</v>
      </c>
      <c r="D2431" s="167">
        <v>78128.34</v>
      </c>
      <c r="E2431" t="s">
        <v>188</v>
      </c>
      <c r="F2431" t="s">
        <v>169</v>
      </c>
      <c r="G2431" t="s">
        <v>284</v>
      </c>
      <c r="H2431" s="168">
        <v>42114</v>
      </c>
      <c r="I2431" t="s">
        <v>106</v>
      </c>
      <c r="J2431" s="169">
        <v>2.4356164383561643</v>
      </c>
      <c r="K2431">
        <v>1</v>
      </c>
    </row>
    <row r="2432" spans="1:11" x14ac:dyDescent="0.25">
      <c r="A2432" t="s">
        <v>2868</v>
      </c>
      <c r="B2432">
        <v>42955</v>
      </c>
      <c r="C2432" t="s">
        <v>172</v>
      </c>
      <c r="D2432" s="167">
        <v>93287.69</v>
      </c>
      <c r="E2432" t="s">
        <v>268</v>
      </c>
      <c r="F2432" t="s">
        <v>169</v>
      </c>
      <c r="G2432" t="s">
        <v>418</v>
      </c>
      <c r="H2432" s="168">
        <v>38110</v>
      </c>
      <c r="I2432" t="s">
        <v>106</v>
      </c>
      <c r="J2432" s="169">
        <v>13.405479452054795</v>
      </c>
      <c r="K2432">
        <v>3</v>
      </c>
    </row>
    <row r="2433" spans="1:11" x14ac:dyDescent="0.25">
      <c r="A2433" t="s">
        <v>2869</v>
      </c>
      <c r="B2433">
        <v>60195</v>
      </c>
      <c r="C2433" t="s">
        <v>167</v>
      </c>
      <c r="D2433" s="167">
        <v>69895.63</v>
      </c>
      <c r="E2433" t="s">
        <v>308</v>
      </c>
      <c r="F2433" t="s">
        <v>169</v>
      </c>
      <c r="G2433" t="s">
        <v>406</v>
      </c>
      <c r="H2433" s="168">
        <v>38904</v>
      </c>
      <c r="I2433" t="s">
        <v>107</v>
      </c>
      <c r="J2433" s="169">
        <v>11.230136986301369</v>
      </c>
      <c r="K2433">
        <v>3</v>
      </c>
    </row>
    <row r="2434" spans="1:11" x14ac:dyDescent="0.25">
      <c r="A2434" t="s">
        <v>2870</v>
      </c>
      <c r="B2434">
        <v>43610</v>
      </c>
      <c r="C2434" t="s">
        <v>167</v>
      </c>
      <c r="D2434" s="167">
        <v>69222.179999999993</v>
      </c>
      <c r="E2434" t="s">
        <v>188</v>
      </c>
      <c r="F2434" t="s">
        <v>169</v>
      </c>
      <c r="G2434" t="s">
        <v>170</v>
      </c>
      <c r="H2434" s="168">
        <v>32041</v>
      </c>
      <c r="I2434" t="s">
        <v>108</v>
      </c>
      <c r="J2434" s="169">
        <v>30.032876712328768</v>
      </c>
      <c r="K2434">
        <v>7</v>
      </c>
    </row>
    <row r="2435" spans="1:11" x14ac:dyDescent="0.25">
      <c r="A2435" t="s">
        <v>2871</v>
      </c>
      <c r="B2435">
        <v>88995</v>
      </c>
      <c r="C2435" t="s">
        <v>172</v>
      </c>
      <c r="D2435" s="167">
        <v>43525.72</v>
      </c>
      <c r="E2435" t="s">
        <v>199</v>
      </c>
      <c r="F2435" t="s">
        <v>169</v>
      </c>
      <c r="G2435" t="s">
        <v>220</v>
      </c>
      <c r="H2435" s="168">
        <v>40917</v>
      </c>
      <c r="I2435" t="s">
        <v>106</v>
      </c>
      <c r="J2435" s="169">
        <v>5.7150684931506852</v>
      </c>
      <c r="K2435">
        <v>2</v>
      </c>
    </row>
    <row r="2436" spans="1:11" x14ac:dyDescent="0.25">
      <c r="A2436" t="s">
        <v>2872</v>
      </c>
      <c r="B2436">
        <v>75823</v>
      </c>
      <c r="C2436" t="s">
        <v>167</v>
      </c>
      <c r="D2436" s="167">
        <v>97912</v>
      </c>
      <c r="E2436" t="s">
        <v>175</v>
      </c>
      <c r="F2436" t="s">
        <v>169</v>
      </c>
      <c r="G2436" t="s">
        <v>211</v>
      </c>
      <c r="H2436" s="168">
        <v>36920</v>
      </c>
      <c r="I2436" t="s">
        <v>103</v>
      </c>
      <c r="J2436" s="169">
        <v>16.665753424657535</v>
      </c>
      <c r="K2436">
        <v>4</v>
      </c>
    </row>
    <row r="2437" spans="1:11" x14ac:dyDescent="0.25">
      <c r="A2437" t="s">
        <v>2873</v>
      </c>
      <c r="B2437">
        <v>9624</v>
      </c>
      <c r="C2437" t="s">
        <v>172</v>
      </c>
      <c r="D2437" s="167">
        <v>43862.59</v>
      </c>
      <c r="E2437" t="s">
        <v>233</v>
      </c>
      <c r="F2437" t="s">
        <v>169</v>
      </c>
      <c r="G2437" t="s">
        <v>554</v>
      </c>
      <c r="H2437" s="168">
        <v>40505</v>
      </c>
      <c r="I2437" t="s">
        <v>108</v>
      </c>
      <c r="J2437" s="169">
        <v>6.8438356164383558</v>
      </c>
      <c r="K2437">
        <v>2</v>
      </c>
    </row>
    <row r="2438" spans="1:11" x14ac:dyDescent="0.25">
      <c r="A2438" t="s">
        <v>2874</v>
      </c>
      <c r="B2438">
        <v>43669</v>
      </c>
      <c r="C2438" t="s">
        <v>172</v>
      </c>
      <c r="D2438" s="167">
        <v>102664</v>
      </c>
      <c r="E2438" t="s">
        <v>199</v>
      </c>
      <c r="F2438" t="s">
        <v>169</v>
      </c>
      <c r="G2438" t="s">
        <v>176</v>
      </c>
      <c r="H2438" s="168">
        <v>37052</v>
      </c>
      <c r="I2438" t="s">
        <v>106</v>
      </c>
      <c r="J2438" s="169">
        <v>16.304109589041097</v>
      </c>
      <c r="K2438">
        <v>4</v>
      </c>
    </row>
    <row r="2439" spans="1:11" x14ac:dyDescent="0.25">
      <c r="A2439" t="s">
        <v>2875</v>
      </c>
      <c r="B2439">
        <v>54083</v>
      </c>
      <c r="C2439" t="s">
        <v>167</v>
      </c>
      <c r="D2439" s="167">
        <v>76311.460000000006</v>
      </c>
      <c r="E2439" t="s">
        <v>191</v>
      </c>
      <c r="F2439" t="s">
        <v>169</v>
      </c>
      <c r="G2439" t="s">
        <v>610</v>
      </c>
      <c r="H2439" s="168">
        <v>39020</v>
      </c>
      <c r="I2439" t="s">
        <v>105</v>
      </c>
      <c r="J2439" s="169">
        <v>10.912328767123288</v>
      </c>
      <c r="K2439">
        <v>3</v>
      </c>
    </row>
    <row r="2440" spans="1:11" x14ac:dyDescent="0.25">
      <c r="A2440" t="s">
        <v>2876</v>
      </c>
      <c r="B2440">
        <v>26931</v>
      </c>
      <c r="C2440" t="s">
        <v>172</v>
      </c>
      <c r="D2440" s="167">
        <v>53455.6</v>
      </c>
      <c r="E2440" t="s">
        <v>233</v>
      </c>
      <c r="F2440" t="s">
        <v>169</v>
      </c>
      <c r="G2440" t="s">
        <v>242</v>
      </c>
      <c r="H2440" s="168">
        <v>35947</v>
      </c>
      <c r="I2440" t="s">
        <v>106</v>
      </c>
      <c r="J2440" s="169">
        <v>19.331506849315069</v>
      </c>
      <c r="K2440">
        <v>4</v>
      </c>
    </row>
    <row r="2441" spans="1:11" x14ac:dyDescent="0.25">
      <c r="A2441" t="s">
        <v>2877</v>
      </c>
      <c r="B2441">
        <v>84601</v>
      </c>
      <c r="C2441" t="s">
        <v>167</v>
      </c>
      <c r="D2441" s="167">
        <v>79097</v>
      </c>
      <c r="E2441" t="s">
        <v>191</v>
      </c>
      <c r="F2441" t="s">
        <v>169</v>
      </c>
      <c r="G2441" t="s">
        <v>192</v>
      </c>
      <c r="H2441" s="168">
        <v>38488</v>
      </c>
      <c r="I2441" t="s">
        <v>107</v>
      </c>
      <c r="J2441" s="169">
        <v>12.36986301369863</v>
      </c>
      <c r="K2441">
        <v>3</v>
      </c>
    </row>
    <row r="2442" spans="1:11" x14ac:dyDescent="0.25">
      <c r="A2442" t="s">
        <v>2878</v>
      </c>
      <c r="B2442">
        <v>38461</v>
      </c>
      <c r="C2442" t="s">
        <v>172</v>
      </c>
      <c r="D2442" s="167">
        <v>93396</v>
      </c>
      <c r="E2442" t="s">
        <v>199</v>
      </c>
      <c r="F2442" t="s">
        <v>169</v>
      </c>
      <c r="G2442" t="s">
        <v>328</v>
      </c>
      <c r="H2442" s="168">
        <v>38306</v>
      </c>
      <c r="I2442" t="s">
        <v>108</v>
      </c>
      <c r="J2442" s="169">
        <v>12.868493150684932</v>
      </c>
      <c r="K2442">
        <v>3</v>
      </c>
    </row>
    <row r="2443" spans="1:11" x14ac:dyDescent="0.25">
      <c r="A2443" t="s">
        <v>2879</v>
      </c>
      <c r="B2443">
        <v>13767</v>
      </c>
      <c r="C2443" t="s">
        <v>172</v>
      </c>
      <c r="D2443" s="167">
        <v>57766.5</v>
      </c>
      <c r="E2443" t="s">
        <v>233</v>
      </c>
      <c r="F2443" t="s">
        <v>169</v>
      </c>
      <c r="G2443" t="s">
        <v>554</v>
      </c>
      <c r="H2443" s="168">
        <v>36670</v>
      </c>
      <c r="I2443" t="s">
        <v>108</v>
      </c>
      <c r="J2443" s="169">
        <v>17.350684931506848</v>
      </c>
      <c r="K2443">
        <v>4</v>
      </c>
    </row>
    <row r="2444" spans="1:11" x14ac:dyDescent="0.25">
      <c r="A2444" t="s">
        <v>2880</v>
      </c>
      <c r="B2444">
        <v>15275</v>
      </c>
      <c r="C2444" t="s">
        <v>172</v>
      </c>
      <c r="D2444" s="167">
        <v>16048.97</v>
      </c>
      <c r="E2444" t="s">
        <v>196</v>
      </c>
      <c r="F2444" t="s">
        <v>202</v>
      </c>
      <c r="G2444" t="s">
        <v>222</v>
      </c>
      <c r="H2444" s="168">
        <v>42660</v>
      </c>
      <c r="I2444" t="s">
        <v>108</v>
      </c>
      <c r="J2444" s="169">
        <v>0.9397260273972603</v>
      </c>
      <c r="K2444">
        <v>1</v>
      </c>
    </row>
    <row r="2445" spans="1:11" x14ac:dyDescent="0.25">
      <c r="A2445" t="s">
        <v>2881</v>
      </c>
      <c r="B2445">
        <v>23959</v>
      </c>
      <c r="C2445" t="s">
        <v>172</v>
      </c>
      <c r="D2445" s="167">
        <v>107128.71</v>
      </c>
      <c r="E2445" t="s">
        <v>175</v>
      </c>
      <c r="F2445" t="s">
        <v>169</v>
      </c>
      <c r="G2445" t="s">
        <v>586</v>
      </c>
      <c r="H2445" s="168">
        <v>35296</v>
      </c>
      <c r="I2445" t="s">
        <v>103</v>
      </c>
      <c r="J2445" s="169">
        <v>21.115068493150684</v>
      </c>
      <c r="K2445">
        <v>5</v>
      </c>
    </row>
    <row r="2446" spans="1:11" x14ac:dyDescent="0.25">
      <c r="A2446" t="s">
        <v>2882</v>
      </c>
      <c r="B2446">
        <v>39875</v>
      </c>
      <c r="C2446" t="s">
        <v>167</v>
      </c>
      <c r="D2446" s="167">
        <v>98420.98</v>
      </c>
      <c r="E2446" t="s">
        <v>325</v>
      </c>
      <c r="F2446" t="s">
        <v>169</v>
      </c>
      <c r="G2446" t="s">
        <v>231</v>
      </c>
      <c r="H2446" s="168">
        <v>38208</v>
      </c>
      <c r="I2446" t="s">
        <v>103</v>
      </c>
      <c r="J2446" s="169">
        <v>13.136986301369863</v>
      </c>
      <c r="K2446">
        <v>3</v>
      </c>
    </row>
    <row r="2447" spans="1:11" x14ac:dyDescent="0.25">
      <c r="A2447" t="s">
        <v>2883</v>
      </c>
      <c r="B2447">
        <v>39351</v>
      </c>
      <c r="C2447" t="s">
        <v>167</v>
      </c>
      <c r="D2447" s="167">
        <v>64141</v>
      </c>
      <c r="E2447" t="s">
        <v>168</v>
      </c>
      <c r="F2447" t="s">
        <v>169</v>
      </c>
      <c r="G2447" t="s">
        <v>194</v>
      </c>
      <c r="H2447" s="168">
        <v>38628</v>
      </c>
      <c r="I2447" t="s">
        <v>103</v>
      </c>
      <c r="J2447" s="169">
        <v>11.986301369863014</v>
      </c>
      <c r="K2447">
        <v>3</v>
      </c>
    </row>
    <row r="2448" spans="1:11" x14ac:dyDescent="0.25">
      <c r="A2448" t="s">
        <v>2884</v>
      </c>
      <c r="B2448">
        <v>98750</v>
      </c>
      <c r="C2448" t="s">
        <v>167</v>
      </c>
      <c r="D2448" s="167">
        <v>57807.08</v>
      </c>
      <c r="E2448" t="s">
        <v>188</v>
      </c>
      <c r="F2448" t="s">
        <v>202</v>
      </c>
      <c r="G2448" t="s">
        <v>313</v>
      </c>
      <c r="H2448" s="168">
        <v>34561</v>
      </c>
      <c r="I2448" t="s">
        <v>104</v>
      </c>
      <c r="J2448" s="169">
        <v>23.12876712328767</v>
      </c>
      <c r="K2448">
        <v>5</v>
      </c>
    </row>
    <row r="2449" spans="1:11" x14ac:dyDescent="0.25">
      <c r="A2449" t="s">
        <v>2885</v>
      </c>
      <c r="B2449">
        <v>80380</v>
      </c>
      <c r="C2449" t="s">
        <v>167</v>
      </c>
      <c r="D2449" s="167">
        <v>80499.91</v>
      </c>
      <c r="E2449" t="s">
        <v>308</v>
      </c>
      <c r="F2449" t="s">
        <v>169</v>
      </c>
      <c r="G2449" t="s">
        <v>181</v>
      </c>
      <c r="H2449" s="168">
        <v>41820</v>
      </c>
      <c r="I2449" t="s">
        <v>106</v>
      </c>
      <c r="J2449" s="169">
        <v>3.2410958904109588</v>
      </c>
      <c r="K2449">
        <v>1</v>
      </c>
    </row>
    <row r="2450" spans="1:11" x14ac:dyDescent="0.25">
      <c r="A2450" t="s">
        <v>2886</v>
      </c>
      <c r="B2450">
        <v>37519</v>
      </c>
      <c r="C2450" t="s">
        <v>172</v>
      </c>
      <c r="D2450" s="167">
        <v>83658</v>
      </c>
      <c r="E2450" t="s">
        <v>175</v>
      </c>
      <c r="F2450" t="s">
        <v>169</v>
      </c>
      <c r="G2450" t="s">
        <v>183</v>
      </c>
      <c r="H2450" s="168">
        <v>39098</v>
      </c>
      <c r="I2450" t="s">
        <v>107</v>
      </c>
      <c r="J2450" s="169">
        <v>10.698630136986301</v>
      </c>
      <c r="K2450">
        <v>3</v>
      </c>
    </row>
    <row r="2451" spans="1:11" x14ac:dyDescent="0.25">
      <c r="A2451" t="s">
        <v>2887</v>
      </c>
      <c r="B2451">
        <v>47203</v>
      </c>
      <c r="C2451" t="s">
        <v>167</v>
      </c>
      <c r="D2451" s="167">
        <v>51394</v>
      </c>
      <c r="E2451" t="s">
        <v>175</v>
      </c>
      <c r="F2451" t="s">
        <v>169</v>
      </c>
      <c r="G2451" t="s">
        <v>311</v>
      </c>
      <c r="H2451" s="168">
        <v>42590</v>
      </c>
      <c r="I2451" t="s">
        <v>103</v>
      </c>
      <c r="J2451" s="169">
        <v>1.1315068493150684</v>
      </c>
      <c r="K2451">
        <v>1</v>
      </c>
    </row>
    <row r="2452" spans="1:11" x14ac:dyDescent="0.25">
      <c r="A2452" t="s">
        <v>2888</v>
      </c>
      <c r="B2452">
        <v>6892</v>
      </c>
      <c r="C2452" t="s">
        <v>167</v>
      </c>
      <c r="D2452" s="167">
        <v>18611.91</v>
      </c>
      <c r="E2452" t="s">
        <v>216</v>
      </c>
      <c r="F2452" t="s">
        <v>202</v>
      </c>
      <c r="G2452" t="s">
        <v>588</v>
      </c>
      <c r="H2452" s="168">
        <v>41666</v>
      </c>
      <c r="I2452" t="s">
        <v>106</v>
      </c>
      <c r="J2452" s="169">
        <v>3.6630136986301371</v>
      </c>
      <c r="K2452">
        <v>1</v>
      </c>
    </row>
    <row r="2453" spans="1:11" x14ac:dyDescent="0.25">
      <c r="A2453" t="s">
        <v>2889</v>
      </c>
      <c r="B2453">
        <v>11769</v>
      </c>
      <c r="C2453" t="s">
        <v>167</v>
      </c>
      <c r="D2453" s="167">
        <v>37684</v>
      </c>
      <c r="E2453" t="s">
        <v>168</v>
      </c>
      <c r="F2453" t="s">
        <v>169</v>
      </c>
      <c r="G2453" t="s">
        <v>1136</v>
      </c>
      <c r="H2453" s="168">
        <v>42534</v>
      </c>
      <c r="I2453" t="s">
        <v>103</v>
      </c>
      <c r="J2453" s="169">
        <v>1.284931506849315</v>
      </c>
      <c r="K2453">
        <v>1</v>
      </c>
    </row>
    <row r="2454" spans="1:11" x14ac:dyDescent="0.25">
      <c r="A2454" t="s">
        <v>2890</v>
      </c>
      <c r="B2454">
        <v>77177</v>
      </c>
      <c r="C2454" t="s">
        <v>167</v>
      </c>
      <c r="D2454" s="167">
        <v>84278.28</v>
      </c>
      <c r="E2454" t="s">
        <v>188</v>
      </c>
      <c r="F2454" t="s">
        <v>169</v>
      </c>
      <c r="G2454" t="s">
        <v>397</v>
      </c>
      <c r="H2454" s="168">
        <v>41722</v>
      </c>
      <c r="I2454" t="s">
        <v>106</v>
      </c>
      <c r="J2454" s="169">
        <v>3.5095890410958903</v>
      </c>
      <c r="K2454">
        <v>1</v>
      </c>
    </row>
    <row r="2455" spans="1:11" x14ac:dyDescent="0.25">
      <c r="A2455" t="s">
        <v>2891</v>
      </c>
      <c r="B2455">
        <v>5350</v>
      </c>
      <c r="C2455" t="s">
        <v>167</v>
      </c>
      <c r="D2455" s="167">
        <v>17578.21</v>
      </c>
      <c r="E2455" t="s">
        <v>216</v>
      </c>
      <c r="F2455" t="s">
        <v>202</v>
      </c>
      <c r="G2455" t="s">
        <v>303</v>
      </c>
      <c r="H2455" s="168">
        <v>37874</v>
      </c>
      <c r="I2455" t="s">
        <v>106</v>
      </c>
      <c r="J2455" s="169">
        <v>14.052054794520547</v>
      </c>
      <c r="K2455">
        <v>3</v>
      </c>
    </row>
    <row r="2456" spans="1:11" x14ac:dyDescent="0.25">
      <c r="A2456" t="s">
        <v>2892</v>
      </c>
      <c r="B2456">
        <v>63200</v>
      </c>
      <c r="C2456" t="s">
        <v>167</v>
      </c>
      <c r="D2456" s="167">
        <v>85728.41</v>
      </c>
      <c r="E2456" t="s">
        <v>188</v>
      </c>
      <c r="F2456" t="s">
        <v>169</v>
      </c>
      <c r="G2456" t="s">
        <v>1210</v>
      </c>
      <c r="H2456" s="168">
        <v>40028</v>
      </c>
      <c r="I2456" t="s">
        <v>104</v>
      </c>
      <c r="J2456" s="169">
        <v>8.1506849315068486</v>
      </c>
      <c r="K2456">
        <v>2</v>
      </c>
    </row>
    <row r="2457" spans="1:11" x14ac:dyDescent="0.25">
      <c r="A2457" t="s">
        <v>2893</v>
      </c>
      <c r="B2457">
        <v>86645</v>
      </c>
      <c r="C2457" t="s">
        <v>172</v>
      </c>
      <c r="D2457" s="167">
        <v>106456</v>
      </c>
      <c r="E2457" t="s">
        <v>185</v>
      </c>
      <c r="F2457" t="s">
        <v>169</v>
      </c>
      <c r="G2457" t="s">
        <v>495</v>
      </c>
      <c r="H2457" s="168">
        <v>35751</v>
      </c>
      <c r="I2457" t="s">
        <v>106</v>
      </c>
      <c r="J2457" s="169">
        <v>19.86849315068493</v>
      </c>
      <c r="K2457">
        <v>4</v>
      </c>
    </row>
    <row r="2458" spans="1:11" x14ac:dyDescent="0.25">
      <c r="A2458" t="s">
        <v>2894</v>
      </c>
      <c r="B2458">
        <v>30091</v>
      </c>
      <c r="C2458" t="s">
        <v>167</v>
      </c>
      <c r="D2458" s="167">
        <v>58581.96</v>
      </c>
      <c r="E2458" t="s">
        <v>213</v>
      </c>
      <c r="F2458" t="s">
        <v>169</v>
      </c>
      <c r="G2458" t="s">
        <v>170</v>
      </c>
      <c r="H2458" s="168">
        <v>41442</v>
      </c>
      <c r="I2458" t="s">
        <v>105</v>
      </c>
      <c r="J2458" s="169">
        <v>4.2767123287671236</v>
      </c>
      <c r="K2458">
        <v>1</v>
      </c>
    </row>
    <row r="2459" spans="1:11" x14ac:dyDescent="0.25">
      <c r="A2459" t="s">
        <v>2895</v>
      </c>
      <c r="B2459">
        <v>59392</v>
      </c>
      <c r="C2459" t="s">
        <v>172</v>
      </c>
      <c r="D2459" s="167">
        <v>58671.02</v>
      </c>
      <c r="E2459" t="s">
        <v>199</v>
      </c>
      <c r="F2459" t="s">
        <v>169</v>
      </c>
      <c r="G2459" t="s">
        <v>200</v>
      </c>
      <c r="H2459" s="168">
        <v>37290</v>
      </c>
      <c r="I2459" t="s">
        <v>104</v>
      </c>
      <c r="J2459" s="169">
        <v>15.652054794520549</v>
      </c>
      <c r="K2459">
        <v>4</v>
      </c>
    </row>
    <row r="2460" spans="1:11" x14ac:dyDescent="0.25">
      <c r="A2460" t="s">
        <v>2896</v>
      </c>
      <c r="B2460">
        <v>3795</v>
      </c>
      <c r="C2460" t="s">
        <v>167</v>
      </c>
      <c r="D2460" s="167">
        <v>57716.72</v>
      </c>
      <c r="E2460" t="s">
        <v>188</v>
      </c>
      <c r="F2460" t="s">
        <v>169</v>
      </c>
      <c r="G2460" t="s">
        <v>170</v>
      </c>
      <c r="H2460" s="168">
        <v>37970</v>
      </c>
      <c r="I2460" t="s">
        <v>103</v>
      </c>
      <c r="J2460" s="169">
        <v>13.789041095890411</v>
      </c>
      <c r="K2460">
        <v>3</v>
      </c>
    </row>
    <row r="2461" spans="1:11" x14ac:dyDescent="0.25">
      <c r="A2461" t="s">
        <v>2897</v>
      </c>
      <c r="B2461">
        <v>71308</v>
      </c>
      <c r="C2461" t="s">
        <v>167</v>
      </c>
      <c r="D2461" s="167">
        <v>104717.28</v>
      </c>
      <c r="E2461" t="s">
        <v>175</v>
      </c>
      <c r="F2461" t="s">
        <v>169</v>
      </c>
      <c r="G2461" t="s">
        <v>176</v>
      </c>
      <c r="H2461" s="168">
        <v>31525</v>
      </c>
      <c r="I2461" t="s">
        <v>103</v>
      </c>
      <c r="J2461" s="169">
        <v>31.446575342465753</v>
      </c>
      <c r="K2461">
        <v>7</v>
      </c>
    </row>
    <row r="2462" spans="1:11" x14ac:dyDescent="0.25">
      <c r="A2462" t="s">
        <v>2898</v>
      </c>
      <c r="B2462">
        <v>7202</v>
      </c>
      <c r="C2462" t="s">
        <v>167</v>
      </c>
      <c r="D2462" s="167">
        <v>102153</v>
      </c>
      <c r="E2462" t="s">
        <v>253</v>
      </c>
      <c r="F2462" t="s">
        <v>169</v>
      </c>
      <c r="G2462" t="s">
        <v>428</v>
      </c>
      <c r="H2462" s="168">
        <v>36065</v>
      </c>
      <c r="I2462" t="s">
        <v>103</v>
      </c>
      <c r="J2462" s="169">
        <v>19.008219178082193</v>
      </c>
      <c r="K2462">
        <v>4</v>
      </c>
    </row>
    <row r="2463" spans="1:11" x14ac:dyDescent="0.25">
      <c r="A2463" t="s">
        <v>2899</v>
      </c>
      <c r="B2463">
        <v>96101</v>
      </c>
      <c r="C2463" t="s">
        <v>172</v>
      </c>
      <c r="D2463" s="167">
        <v>74815</v>
      </c>
      <c r="E2463" t="s">
        <v>185</v>
      </c>
      <c r="F2463" t="s">
        <v>169</v>
      </c>
      <c r="G2463" t="s">
        <v>416</v>
      </c>
      <c r="H2463" s="168">
        <v>38747</v>
      </c>
      <c r="I2463" t="s">
        <v>103</v>
      </c>
      <c r="J2463" s="169">
        <v>11.66027397260274</v>
      </c>
      <c r="K2463">
        <v>3</v>
      </c>
    </row>
    <row r="2464" spans="1:11" x14ac:dyDescent="0.25">
      <c r="A2464" t="s">
        <v>2900</v>
      </c>
      <c r="B2464">
        <v>83881</v>
      </c>
      <c r="C2464" t="s">
        <v>172</v>
      </c>
      <c r="D2464" s="167">
        <v>81066</v>
      </c>
      <c r="E2464" t="s">
        <v>188</v>
      </c>
      <c r="F2464" t="s">
        <v>169</v>
      </c>
      <c r="G2464" t="s">
        <v>282</v>
      </c>
      <c r="H2464" s="168">
        <v>31214</v>
      </c>
      <c r="I2464" t="s">
        <v>103</v>
      </c>
      <c r="J2464" s="169">
        <v>32.298630136986304</v>
      </c>
      <c r="K2464">
        <v>7</v>
      </c>
    </row>
    <row r="2465" spans="1:11" x14ac:dyDescent="0.25">
      <c r="A2465" t="s">
        <v>2901</v>
      </c>
      <c r="B2465">
        <v>9549</v>
      </c>
      <c r="C2465" t="s">
        <v>167</v>
      </c>
      <c r="D2465" s="167">
        <v>66463.570000000007</v>
      </c>
      <c r="E2465" t="s">
        <v>168</v>
      </c>
      <c r="F2465" t="s">
        <v>169</v>
      </c>
      <c r="G2465" t="s">
        <v>261</v>
      </c>
      <c r="H2465" s="168">
        <v>40854</v>
      </c>
      <c r="I2465" t="s">
        <v>105</v>
      </c>
      <c r="J2465" s="169">
        <v>5.8876712328767127</v>
      </c>
      <c r="K2465">
        <v>2</v>
      </c>
    </row>
    <row r="2466" spans="1:11" x14ac:dyDescent="0.25">
      <c r="A2466" t="s">
        <v>2902</v>
      </c>
      <c r="B2466">
        <v>58998</v>
      </c>
      <c r="C2466" t="s">
        <v>167</v>
      </c>
      <c r="D2466" s="167">
        <v>42500</v>
      </c>
      <c r="E2466" t="s">
        <v>199</v>
      </c>
      <c r="F2466" t="s">
        <v>169</v>
      </c>
      <c r="G2466" t="s">
        <v>2903</v>
      </c>
      <c r="H2466" s="168">
        <v>42619</v>
      </c>
      <c r="I2466" t="s">
        <v>104</v>
      </c>
      <c r="J2466" s="169">
        <v>1.0520547945205478</v>
      </c>
      <c r="K2466">
        <v>1</v>
      </c>
    </row>
    <row r="2467" spans="1:11" x14ac:dyDescent="0.25">
      <c r="A2467" t="s">
        <v>2904</v>
      </c>
      <c r="B2467">
        <v>34279</v>
      </c>
      <c r="C2467" t="s">
        <v>167</v>
      </c>
      <c r="D2467" s="167">
        <v>93396</v>
      </c>
      <c r="E2467" t="s">
        <v>199</v>
      </c>
      <c r="F2467" t="s">
        <v>169</v>
      </c>
      <c r="G2467" t="s">
        <v>261</v>
      </c>
      <c r="H2467" s="168">
        <v>30781</v>
      </c>
      <c r="I2467" t="s">
        <v>103</v>
      </c>
      <c r="J2467" s="169">
        <v>33.484931506849314</v>
      </c>
      <c r="K2467">
        <v>7</v>
      </c>
    </row>
    <row r="2468" spans="1:11" x14ac:dyDescent="0.25">
      <c r="A2468" t="s">
        <v>2905</v>
      </c>
      <c r="B2468">
        <v>12080</v>
      </c>
      <c r="C2468" t="s">
        <v>167</v>
      </c>
      <c r="D2468" s="167">
        <v>69049.16</v>
      </c>
      <c r="E2468" t="s">
        <v>188</v>
      </c>
      <c r="F2468" t="s">
        <v>169</v>
      </c>
      <c r="G2468" t="s">
        <v>282</v>
      </c>
      <c r="H2468" s="168">
        <v>36661</v>
      </c>
      <c r="I2468" t="s">
        <v>104</v>
      </c>
      <c r="J2468" s="169">
        <v>17.375342465753423</v>
      </c>
      <c r="K2468">
        <v>4</v>
      </c>
    </row>
    <row r="2469" spans="1:11" x14ac:dyDescent="0.25">
      <c r="A2469" t="s">
        <v>2906</v>
      </c>
      <c r="B2469">
        <v>14147</v>
      </c>
      <c r="C2469" t="s">
        <v>172</v>
      </c>
      <c r="D2469" s="167">
        <v>39262.42</v>
      </c>
      <c r="E2469" t="s">
        <v>253</v>
      </c>
      <c r="F2469" t="s">
        <v>169</v>
      </c>
      <c r="G2469" t="s">
        <v>207</v>
      </c>
      <c r="H2469" s="168">
        <v>38910</v>
      </c>
      <c r="I2469" t="s">
        <v>106</v>
      </c>
      <c r="J2469" s="169">
        <v>11.213698630136987</v>
      </c>
      <c r="K2469">
        <v>3</v>
      </c>
    </row>
    <row r="2470" spans="1:11" x14ac:dyDescent="0.25">
      <c r="A2470" t="s">
        <v>2907</v>
      </c>
      <c r="B2470">
        <v>55639</v>
      </c>
      <c r="C2470" t="s">
        <v>172</v>
      </c>
      <c r="D2470" s="167">
        <v>80849.42</v>
      </c>
      <c r="E2470" t="s">
        <v>180</v>
      </c>
      <c r="F2470" t="s">
        <v>169</v>
      </c>
      <c r="G2470" t="s">
        <v>397</v>
      </c>
      <c r="H2470" s="168">
        <v>39693</v>
      </c>
      <c r="I2470" t="s">
        <v>103</v>
      </c>
      <c r="J2470" s="169">
        <v>9.0684931506849313</v>
      </c>
      <c r="K2470">
        <v>2</v>
      </c>
    </row>
    <row r="2471" spans="1:11" x14ac:dyDescent="0.25">
      <c r="A2471" t="s">
        <v>2908</v>
      </c>
      <c r="B2471">
        <v>21305</v>
      </c>
      <c r="C2471" t="s">
        <v>172</v>
      </c>
      <c r="D2471" s="167">
        <v>128519</v>
      </c>
      <c r="E2471" t="s">
        <v>239</v>
      </c>
      <c r="F2471" t="s">
        <v>169</v>
      </c>
      <c r="G2471" t="s">
        <v>2909</v>
      </c>
      <c r="H2471" s="168">
        <v>39055</v>
      </c>
      <c r="I2471" t="s">
        <v>106</v>
      </c>
      <c r="J2471" s="169">
        <v>10.816438356164383</v>
      </c>
      <c r="K2471">
        <v>3</v>
      </c>
    </row>
    <row r="2472" spans="1:11" x14ac:dyDescent="0.25">
      <c r="A2472" t="s">
        <v>2910</v>
      </c>
      <c r="B2472">
        <v>31326</v>
      </c>
      <c r="C2472" t="s">
        <v>172</v>
      </c>
      <c r="D2472" s="167">
        <v>44300</v>
      </c>
      <c r="E2472" t="s">
        <v>168</v>
      </c>
      <c r="F2472" t="s">
        <v>169</v>
      </c>
      <c r="G2472" t="s">
        <v>265</v>
      </c>
      <c r="H2472" s="168">
        <v>42590</v>
      </c>
      <c r="I2472" t="s">
        <v>104</v>
      </c>
      <c r="J2472" s="169">
        <v>1.1315068493150684</v>
      </c>
      <c r="K2472">
        <v>1</v>
      </c>
    </row>
    <row r="2473" spans="1:11" x14ac:dyDescent="0.25">
      <c r="A2473" t="s">
        <v>2911</v>
      </c>
      <c r="B2473">
        <v>26751</v>
      </c>
      <c r="C2473" t="s">
        <v>167</v>
      </c>
      <c r="D2473" s="167">
        <v>57234.12</v>
      </c>
      <c r="E2473" t="s">
        <v>175</v>
      </c>
      <c r="F2473" t="s">
        <v>169</v>
      </c>
      <c r="G2473" t="s">
        <v>209</v>
      </c>
      <c r="H2473" s="168">
        <v>40330</v>
      </c>
      <c r="I2473" t="s">
        <v>103</v>
      </c>
      <c r="J2473" s="169">
        <v>7.3232876712328769</v>
      </c>
      <c r="K2473">
        <v>2</v>
      </c>
    </row>
    <row r="2474" spans="1:11" x14ac:dyDescent="0.25">
      <c r="A2474" t="s">
        <v>2912</v>
      </c>
      <c r="B2474">
        <v>24311</v>
      </c>
      <c r="C2474" t="s">
        <v>172</v>
      </c>
      <c r="D2474" s="167">
        <v>94077.3</v>
      </c>
      <c r="E2474" t="s">
        <v>268</v>
      </c>
      <c r="F2474" t="s">
        <v>169</v>
      </c>
      <c r="G2474" t="s">
        <v>297</v>
      </c>
      <c r="H2474" s="168">
        <v>40911</v>
      </c>
      <c r="I2474" t="s">
        <v>106</v>
      </c>
      <c r="J2474" s="169">
        <v>5.7315068493150685</v>
      </c>
      <c r="K2474">
        <v>2</v>
      </c>
    </row>
    <row r="2475" spans="1:11" x14ac:dyDescent="0.25">
      <c r="A2475" t="s">
        <v>2913</v>
      </c>
      <c r="B2475">
        <v>2204</v>
      </c>
      <c r="C2475" t="s">
        <v>172</v>
      </c>
      <c r="D2475" s="167">
        <v>52693</v>
      </c>
      <c r="E2475" t="s">
        <v>191</v>
      </c>
      <c r="F2475" t="s">
        <v>169</v>
      </c>
      <c r="G2475" t="s">
        <v>354</v>
      </c>
      <c r="H2475" s="168">
        <v>41484</v>
      </c>
      <c r="I2475" t="s">
        <v>104</v>
      </c>
      <c r="J2475" s="169">
        <v>4.161643835616438</v>
      </c>
      <c r="K2475">
        <v>1</v>
      </c>
    </row>
    <row r="2476" spans="1:11" x14ac:dyDescent="0.25">
      <c r="A2476" t="s">
        <v>2914</v>
      </c>
      <c r="B2476">
        <v>77981</v>
      </c>
      <c r="C2476" t="s">
        <v>172</v>
      </c>
      <c r="D2476" s="167">
        <v>107657</v>
      </c>
      <c r="E2476" t="s">
        <v>268</v>
      </c>
      <c r="F2476" t="s">
        <v>169</v>
      </c>
      <c r="G2476" t="s">
        <v>297</v>
      </c>
      <c r="H2476" s="168">
        <v>36276</v>
      </c>
      <c r="I2476" t="s">
        <v>103</v>
      </c>
      <c r="J2476" s="169">
        <v>18.43013698630137</v>
      </c>
      <c r="K2476">
        <v>4</v>
      </c>
    </row>
    <row r="2477" spans="1:11" x14ac:dyDescent="0.25">
      <c r="A2477" t="s">
        <v>2915</v>
      </c>
      <c r="B2477">
        <v>83609</v>
      </c>
      <c r="C2477" t="s">
        <v>172</v>
      </c>
      <c r="D2477" s="167">
        <v>120967</v>
      </c>
      <c r="E2477" t="s">
        <v>185</v>
      </c>
      <c r="F2477" t="s">
        <v>169</v>
      </c>
      <c r="G2477" t="s">
        <v>382</v>
      </c>
      <c r="H2477" s="168">
        <v>36570</v>
      </c>
      <c r="I2477" t="s">
        <v>103</v>
      </c>
      <c r="J2477" s="169">
        <v>17.624657534246577</v>
      </c>
      <c r="K2477">
        <v>4</v>
      </c>
    </row>
    <row r="2478" spans="1:11" x14ac:dyDescent="0.25">
      <c r="A2478" t="s">
        <v>2916</v>
      </c>
      <c r="B2478">
        <v>74024</v>
      </c>
      <c r="C2478" t="s">
        <v>172</v>
      </c>
      <c r="D2478" s="167">
        <v>66065.23</v>
      </c>
      <c r="E2478" t="s">
        <v>199</v>
      </c>
      <c r="F2478" t="s">
        <v>169</v>
      </c>
      <c r="G2478" t="s">
        <v>508</v>
      </c>
      <c r="H2478" s="168">
        <v>27169</v>
      </c>
      <c r="I2478" t="s">
        <v>108</v>
      </c>
      <c r="J2478" s="169">
        <v>43.38082191780822</v>
      </c>
      <c r="K2478">
        <v>9</v>
      </c>
    </row>
    <row r="2479" spans="1:11" x14ac:dyDescent="0.25">
      <c r="A2479" t="s">
        <v>2917</v>
      </c>
      <c r="B2479">
        <v>56122</v>
      </c>
      <c r="C2479" t="s">
        <v>172</v>
      </c>
      <c r="D2479" s="167">
        <v>61401.3</v>
      </c>
      <c r="E2479" t="s">
        <v>199</v>
      </c>
      <c r="F2479" t="s">
        <v>169</v>
      </c>
      <c r="G2479" t="s">
        <v>207</v>
      </c>
      <c r="H2479" s="168">
        <v>37795</v>
      </c>
      <c r="I2479" t="s">
        <v>107</v>
      </c>
      <c r="J2479" s="169">
        <v>14.268493150684931</v>
      </c>
      <c r="K2479">
        <v>3</v>
      </c>
    </row>
    <row r="2480" spans="1:11" x14ac:dyDescent="0.25">
      <c r="A2480" t="s">
        <v>2918</v>
      </c>
      <c r="B2480">
        <v>64966</v>
      </c>
      <c r="C2480" t="s">
        <v>167</v>
      </c>
      <c r="D2480" s="167">
        <v>93861.6</v>
      </c>
      <c r="E2480" t="s">
        <v>308</v>
      </c>
      <c r="F2480" t="s">
        <v>169</v>
      </c>
      <c r="G2480" t="s">
        <v>443</v>
      </c>
      <c r="H2480" s="168">
        <v>39077</v>
      </c>
      <c r="I2480" t="s">
        <v>105</v>
      </c>
      <c r="J2480" s="169">
        <v>10.756164383561643</v>
      </c>
      <c r="K2480">
        <v>3</v>
      </c>
    </row>
    <row r="2481" spans="1:11" x14ac:dyDescent="0.25">
      <c r="A2481" t="s">
        <v>2919</v>
      </c>
      <c r="B2481">
        <v>17726</v>
      </c>
      <c r="C2481" t="s">
        <v>167</v>
      </c>
      <c r="D2481" s="167">
        <v>96624</v>
      </c>
      <c r="E2481" t="s">
        <v>175</v>
      </c>
      <c r="F2481" t="s">
        <v>169</v>
      </c>
      <c r="G2481" t="s">
        <v>586</v>
      </c>
      <c r="H2481" s="168">
        <v>37599</v>
      </c>
      <c r="I2481" t="s">
        <v>103</v>
      </c>
      <c r="J2481" s="169">
        <v>14.805479452054794</v>
      </c>
      <c r="K2481">
        <v>3</v>
      </c>
    </row>
    <row r="2482" spans="1:11" x14ac:dyDescent="0.25">
      <c r="A2482" t="s">
        <v>2920</v>
      </c>
      <c r="B2482">
        <v>54491</v>
      </c>
      <c r="C2482" t="s">
        <v>172</v>
      </c>
      <c r="D2482" s="167">
        <v>87967.15</v>
      </c>
      <c r="E2482" t="s">
        <v>168</v>
      </c>
      <c r="F2482" t="s">
        <v>169</v>
      </c>
      <c r="G2482" t="s">
        <v>265</v>
      </c>
      <c r="H2482" s="168">
        <v>34960</v>
      </c>
      <c r="I2482" t="s">
        <v>108</v>
      </c>
      <c r="J2482" s="169">
        <v>22.035616438356165</v>
      </c>
      <c r="K2482">
        <v>5</v>
      </c>
    </row>
    <row r="2483" spans="1:11" x14ac:dyDescent="0.25">
      <c r="A2483" t="s">
        <v>2921</v>
      </c>
      <c r="B2483">
        <v>23040</v>
      </c>
      <c r="C2483" t="s">
        <v>167</v>
      </c>
      <c r="D2483" s="167">
        <v>93396</v>
      </c>
      <c r="E2483" t="s">
        <v>188</v>
      </c>
      <c r="F2483" t="s">
        <v>169</v>
      </c>
      <c r="G2483" t="s">
        <v>428</v>
      </c>
      <c r="H2483" s="168">
        <v>36339</v>
      </c>
      <c r="I2483" t="s">
        <v>104</v>
      </c>
      <c r="J2483" s="169">
        <v>18.257534246575343</v>
      </c>
      <c r="K2483">
        <v>4</v>
      </c>
    </row>
    <row r="2484" spans="1:11" x14ac:dyDescent="0.25">
      <c r="A2484" t="s">
        <v>2922</v>
      </c>
      <c r="B2484">
        <v>57257</v>
      </c>
      <c r="C2484" t="s">
        <v>167</v>
      </c>
      <c r="D2484" s="167">
        <v>86588</v>
      </c>
      <c r="E2484" t="s">
        <v>175</v>
      </c>
      <c r="F2484" t="s">
        <v>169</v>
      </c>
      <c r="G2484" t="s">
        <v>183</v>
      </c>
      <c r="H2484" s="168">
        <v>38734</v>
      </c>
      <c r="I2484" t="s">
        <v>108</v>
      </c>
      <c r="J2484" s="169">
        <v>11.695890410958905</v>
      </c>
      <c r="K2484">
        <v>3</v>
      </c>
    </row>
    <row r="2485" spans="1:11" x14ac:dyDescent="0.25">
      <c r="A2485" t="s">
        <v>2923</v>
      </c>
      <c r="B2485">
        <v>93450</v>
      </c>
      <c r="C2485" t="s">
        <v>167</v>
      </c>
      <c r="D2485" s="167">
        <v>135025.82999999999</v>
      </c>
      <c r="E2485" t="s">
        <v>188</v>
      </c>
      <c r="F2485" t="s">
        <v>169</v>
      </c>
      <c r="G2485" t="s">
        <v>275</v>
      </c>
      <c r="H2485" s="168">
        <v>38838</v>
      </c>
      <c r="I2485" t="s">
        <v>105</v>
      </c>
      <c r="J2485" s="169">
        <v>11.41095890410959</v>
      </c>
      <c r="K2485">
        <v>3</v>
      </c>
    </row>
    <row r="2486" spans="1:11" x14ac:dyDescent="0.25">
      <c r="A2486" t="s">
        <v>2924</v>
      </c>
      <c r="B2486">
        <v>79954</v>
      </c>
      <c r="C2486" t="s">
        <v>167</v>
      </c>
      <c r="D2486" s="167">
        <v>97250.65</v>
      </c>
      <c r="E2486" t="s">
        <v>308</v>
      </c>
      <c r="F2486" t="s">
        <v>169</v>
      </c>
      <c r="G2486" t="s">
        <v>443</v>
      </c>
      <c r="H2486" s="168">
        <v>39833</v>
      </c>
      <c r="I2486" t="s">
        <v>107</v>
      </c>
      <c r="J2486" s="169">
        <v>8.6849315068493151</v>
      </c>
      <c r="K2486">
        <v>2</v>
      </c>
    </row>
    <row r="2487" spans="1:11" x14ac:dyDescent="0.25">
      <c r="A2487" t="s">
        <v>2925</v>
      </c>
      <c r="B2487">
        <v>55267</v>
      </c>
      <c r="C2487" t="s">
        <v>167</v>
      </c>
      <c r="D2487" s="167">
        <v>62678.97</v>
      </c>
      <c r="E2487" t="s">
        <v>175</v>
      </c>
      <c r="F2487" t="s">
        <v>169</v>
      </c>
      <c r="G2487" t="s">
        <v>311</v>
      </c>
      <c r="H2487" s="168">
        <v>41456</v>
      </c>
      <c r="I2487" t="s">
        <v>103</v>
      </c>
      <c r="J2487" s="169">
        <v>4.2383561643835614</v>
      </c>
      <c r="K2487">
        <v>1</v>
      </c>
    </row>
    <row r="2488" spans="1:11" x14ac:dyDescent="0.25">
      <c r="A2488" t="s">
        <v>2926</v>
      </c>
      <c r="B2488">
        <v>77844</v>
      </c>
      <c r="C2488" t="s">
        <v>167</v>
      </c>
      <c r="D2488" s="167">
        <v>56475.48</v>
      </c>
      <c r="E2488" t="s">
        <v>216</v>
      </c>
      <c r="F2488" t="s">
        <v>169</v>
      </c>
      <c r="G2488" t="s">
        <v>1058</v>
      </c>
      <c r="H2488" s="168">
        <v>41312</v>
      </c>
      <c r="I2488" t="s">
        <v>107</v>
      </c>
      <c r="J2488" s="169">
        <v>4.6328767123287671</v>
      </c>
      <c r="K2488">
        <v>1</v>
      </c>
    </row>
    <row r="2489" spans="1:11" x14ac:dyDescent="0.25">
      <c r="A2489" t="s">
        <v>2927</v>
      </c>
      <c r="B2489">
        <v>77493</v>
      </c>
      <c r="C2489" t="s">
        <v>167</v>
      </c>
      <c r="D2489" s="167">
        <v>115791.71</v>
      </c>
      <c r="E2489" t="s">
        <v>308</v>
      </c>
      <c r="F2489" t="s">
        <v>169</v>
      </c>
      <c r="G2489" t="s">
        <v>275</v>
      </c>
      <c r="H2489" s="168">
        <v>39399</v>
      </c>
      <c r="I2489" t="s">
        <v>104</v>
      </c>
      <c r="J2489" s="169">
        <v>9.8739726027397268</v>
      </c>
      <c r="K2489">
        <v>2</v>
      </c>
    </row>
    <row r="2490" spans="1:11" x14ac:dyDescent="0.25">
      <c r="A2490" t="s">
        <v>2928</v>
      </c>
      <c r="B2490">
        <v>72610</v>
      </c>
      <c r="C2490" t="s">
        <v>172</v>
      </c>
      <c r="D2490" s="167">
        <v>135386.91</v>
      </c>
      <c r="E2490" t="s">
        <v>230</v>
      </c>
      <c r="F2490" t="s">
        <v>169</v>
      </c>
      <c r="G2490" t="s">
        <v>275</v>
      </c>
      <c r="H2490" s="168">
        <v>33855</v>
      </c>
      <c r="I2490" t="s">
        <v>103</v>
      </c>
      <c r="J2490" s="169">
        <v>25.063013698630137</v>
      </c>
      <c r="K2490">
        <v>6</v>
      </c>
    </row>
    <row r="2491" spans="1:11" x14ac:dyDescent="0.25">
      <c r="A2491" t="s">
        <v>2929</v>
      </c>
      <c r="B2491">
        <v>23981</v>
      </c>
      <c r="C2491" t="s">
        <v>172</v>
      </c>
      <c r="D2491" s="167">
        <v>84770.93</v>
      </c>
      <c r="E2491" t="s">
        <v>168</v>
      </c>
      <c r="F2491" t="s">
        <v>169</v>
      </c>
      <c r="G2491" t="s">
        <v>906</v>
      </c>
      <c r="H2491" s="168">
        <v>38348</v>
      </c>
      <c r="I2491" t="s">
        <v>106</v>
      </c>
      <c r="J2491" s="169">
        <v>12.753424657534246</v>
      </c>
      <c r="K2491">
        <v>3</v>
      </c>
    </row>
    <row r="2492" spans="1:11" x14ac:dyDescent="0.25">
      <c r="A2492" t="s">
        <v>2930</v>
      </c>
      <c r="B2492">
        <v>35954</v>
      </c>
      <c r="C2492" t="s">
        <v>172</v>
      </c>
      <c r="D2492" s="167">
        <v>70435</v>
      </c>
      <c r="E2492" t="s">
        <v>175</v>
      </c>
      <c r="F2492" t="s">
        <v>169</v>
      </c>
      <c r="G2492" t="s">
        <v>183</v>
      </c>
      <c r="H2492" s="168">
        <v>39279</v>
      </c>
      <c r="I2492" t="s">
        <v>104</v>
      </c>
      <c r="J2492" s="169">
        <v>10.202739726027398</v>
      </c>
      <c r="K2492">
        <v>3</v>
      </c>
    </row>
    <row r="2493" spans="1:11" x14ac:dyDescent="0.25">
      <c r="A2493" t="s">
        <v>2931</v>
      </c>
      <c r="B2493">
        <v>99837</v>
      </c>
      <c r="C2493" t="s">
        <v>172</v>
      </c>
      <c r="D2493" s="167">
        <v>56556.74</v>
      </c>
      <c r="E2493" t="s">
        <v>185</v>
      </c>
      <c r="F2493" t="s">
        <v>169</v>
      </c>
      <c r="G2493" t="s">
        <v>652</v>
      </c>
      <c r="H2493" s="168">
        <v>41288</v>
      </c>
      <c r="I2493" t="s">
        <v>103</v>
      </c>
      <c r="J2493" s="169">
        <v>4.6986301369863011</v>
      </c>
      <c r="K2493">
        <v>1</v>
      </c>
    </row>
    <row r="2494" spans="1:11" x14ac:dyDescent="0.25">
      <c r="A2494" t="s">
        <v>2932</v>
      </c>
      <c r="B2494">
        <v>13665</v>
      </c>
      <c r="C2494" t="s">
        <v>172</v>
      </c>
      <c r="D2494" s="167">
        <v>79647.839999999997</v>
      </c>
      <c r="E2494" t="s">
        <v>168</v>
      </c>
      <c r="F2494" t="s">
        <v>169</v>
      </c>
      <c r="G2494" t="s">
        <v>265</v>
      </c>
      <c r="H2494" s="168">
        <v>33069</v>
      </c>
      <c r="I2494" t="s">
        <v>106</v>
      </c>
      <c r="J2494" s="169">
        <v>27.216438356164385</v>
      </c>
      <c r="K2494">
        <v>6</v>
      </c>
    </row>
    <row r="2495" spans="1:11" x14ac:dyDescent="0.25">
      <c r="A2495" t="s">
        <v>2933</v>
      </c>
      <c r="B2495">
        <v>81710</v>
      </c>
      <c r="C2495" t="s">
        <v>167</v>
      </c>
      <c r="D2495" s="167">
        <v>17793.560000000001</v>
      </c>
      <c r="E2495" t="s">
        <v>196</v>
      </c>
      <c r="F2495" t="s">
        <v>202</v>
      </c>
      <c r="G2495" t="s">
        <v>222</v>
      </c>
      <c r="H2495" s="168">
        <v>41050</v>
      </c>
      <c r="I2495" t="s">
        <v>108</v>
      </c>
      <c r="J2495" s="169">
        <v>5.3506849315068497</v>
      </c>
      <c r="K2495">
        <v>2</v>
      </c>
    </row>
    <row r="2496" spans="1:11" x14ac:dyDescent="0.25">
      <c r="A2496" t="s">
        <v>2934</v>
      </c>
      <c r="B2496">
        <v>80354</v>
      </c>
      <c r="C2496" t="s">
        <v>167</v>
      </c>
      <c r="D2496" s="167">
        <v>69222.179999999993</v>
      </c>
      <c r="E2496" t="s">
        <v>199</v>
      </c>
      <c r="F2496" t="s">
        <v>169</v>
      </c>
      <c r="G2496" t="s">
        <v>2935</v>
      </c>
      <c r="H2496" s="168">
        <v>31117</v>
      </c>
      <c r="I2496" t="s">
        <v>103</v>
      </c>
      <c r="J2496" s="169">
        <v>32.564383561643837</v>
      </c>
      <c r="K2496">
        <v>7</v>
      </c>
    </row>
    <row r="2497" spans="1:11" x14ac:dyDescent="0.25">
      <c r="A2497" t="s">
        <v>2936</v>
      </c>
      <c r="B2497">
        <v>83182</v>
      </c>
      <c r="C2497" t="s">
        <v>167</v>
      </c>
      <c r="D2497" s="167">
        <v>110886.71</v>
      </c>
      <c r="E2497" t="s">
        <v>188</v>
      </c>
      <c r="F2497" t="s">
        <v>169</v>
      </c>
      <c r="G2497" t="s">
        <v>2937</v>
      </c>
      <c r="H2497" s="168">
        <v>33959</v>
      </c>
      <c r="I2497" t="s">
        <v>104</v>
      </c>
      <c r="J2497" s="169">
        <v>24.778082191780822</v>
      </c>
      <c r="K2497">
        <v>5</v>
      </c>
    </row>
    <row r="2498" spans="1:11" x14ac:dyDescent="0.25">
      <c r="A2498" t="s">
        <v>2938</v>
      </c>
      <c r="B2498">
        <v>92901</v>
      </c>
      <c r="C2498" t="s">
        <v>167</v>
      </c>
      <c r="D2498" s="167">
        <v>91532</v>
      </c>
      <c r="E2498" t="s">
        <v>168</v>
      </c>
      <c r="F2498" t="s">
        <v>169</v>
      </c>
      <c r="G2498" t="s">
        <v>524</v>
      </c>
      <c r="H2498" s="168">
        <v>35639</v>
      </c>
      <c r="I2498" t="s">
        <v>107</v>
      </c>
      <c r="J2498" s="169">
        <v>20.175342465753424</v>
      </c>
      <c r="K2498">
        <v>5</v>
      </c>
    </row>
    <row r="2499" spans="1:11" x14ac:dyDescent="0.25">
      <c r="A2499" t="s">
        <v>2939</v>
      </c>
      <c r="B2499">
        <v>63335</v>
      </c>
      <c r="C2499" t="s">
        <v>172</v>
      </c>
      <c r="D2499" s="167">
        <v>61434.92</v>
      </c>
      <c r="E2499" t="s">
        <v>199</v>
      </c>
      <c r="F2499" t="s">
        <v>169</v>
      </c>
      <c r="G2499" t="s">
        <v>698</v>
      </c>
      <c r="H2499" s="168">
        <v>37753</v>
      </c>
      <c r="I2499" t="s">
        <v>103</v>
      </c>
      <c r="J2499" s="169">
        <v>14.383561643835616</v>
      </c>
      <c r="K2499">
        <v>3</v>
      </c>
    </row>
    <row r="2500" spans="1:11" x14ac:dyDescent="0.25">
      <c r="A2500" t="s">
        <v>2940</v>
      </c>
      <c r="B2500">
        <v>5665</v>
      </c>
      <c r="C2500" t="s">
        <v>172</v>
      </c>
      <c r="D2500" s="167">
        <v>156525</v>
      </c>
      <c r="E2500" t="s">
        <v>199</v>
      </c>
      <c r="F2500" t="s">
        <v>169</v>
      </c>
      <c r="G2500" t="s">
        <v>231</v>
      </c>
      <c r="H2500" s="168">
        <v>37291</v>
      </c>
      <c r="I2500" t="s">
        <v>104</v>
      </c>
      <c r="J2500" s="169">
        <v>15.64931506849315</v>
      </c>
      <c r="K2500">
        <v>4</v>
      </c>
    </row>
    <row r="2501" spans="1:11" x14ac:dyDescent="0.25">
      <c r="A2501" t="s">
        <v>2941</v>
      </c>
      <c r="B2501">
        <v>69112</v>
      </c>
      <c r="C2501" t="s">
        <v>167</v>
      </c>
      <c r="D2501" s="167">
        <v>58448</v>
      </c>
      <c r="E2501" t="s">
        <v>253</v>
      </c>
      <c r="F2501" t="s">
        <v>169</v>
      </c>
      <c r="G2501" t="s">
        <v>344</v>
      </c>
      <c r="H2501" s="168">
        <v>36703</v>
      </c>
      <c r="I2501" t="s">
        <v>104</v>
      </c>
      <c r="J2501" s="169">
        <v>17.260273972602739</v>
      </c>
      <c r="K2501">
        <v>4</v>
      </c>
    </row>
    <row r="2502" spans="1:11" x14ac:dyDescent="0.25">
      <c r="A2502" t="s">
        <v>2942</v>
      </c>
      <c r="B2502">
        <v>84095</v>
      </c>
      <c r="C2502" t="s">
        <v>172</v>
      </c>
      <c r="D2502" s="167">
        <v>119031.9</v>
      </c>
      <c r="E2502" t="s">
        <v>175</v>
      </c>
      <c r="F2502" t="s">
        <v>169</v>
      </c>
      <c r="G2502" t="s">
        <v>291</v>
      </c>
      <c r="H2502" s="168">
        <v>38187</v>
      </c>
      <c r="I2502" t="s">
        <v>107</v>
      </c>
      <c r="J2502" s="169">
        <v>13.194520547945206</v>
      </c>
      <c r="K2502">
        <v>3</v>
      </c>
    </row>
    <row r="2503" spans="1:11" x14ac:dyDescent="0.25">
      <c r="A2503" t="s">
        <v>2943</v>
      </c>
      <c r="B2503">
        <v>49062</v>
      </c>
      <c r="C2503" t="s">
        <v>167</v>
      </c>
      <c r="D2503" s="167">
        <v>80554.320000000007</v>
      </c>
      <c r="E2503" t="s">
        <v>188</v>
      </c>
      <c r="F2503" t="s">
        <v>202</v>
      </c>
      <c r="G2503" t="s">
        <v>284</v>
      </c>
      <c r="H2503" s="168">
        <v>39300</v>
      </c>
      <c r="I2503" t="s">
        <v>105</v>
      </c>
      <c r="J2503" s="169">
        <v>10.145205479452056</v>
      </c>
      <c r="K2503">
        <v>3</v>
      </c>
    </row>
    <row r="2504" spans="1:11" x14ac:dyDescent="0.25">
      <c r="A2504" t="s">
        <v>2944</v>
      </c>
      <c r="B2504">
        <v>20044</v>
      </c>
      <c r="C2504" t="s">
        <v>167</v>
      </c>
      <c r="D2504" s="167">
        <v>67940.77</v>
      </c>
      <c r="E2504" t="s">
        <v>175</v>
      </c>
      <c r="F2504" t="s">
        <v>169</v>
      </c>
      <c r="G2504" t="s">
        <v>211</v>
      </c>
      <c r="H2504" s="168">
        <v>39874</v>
      </c>
      <c r="I2504" t="s">
        <v>103</v>
      </c>
      <c r="J2504" s="169">
        <v>8.5726027397260278</v>
      </c>
      <c r="K2504">
        <v>2</v>
      </c>
    </row>
    <row r="2505" spans="1:11" x14ac:dyDescent="0.25">
      <c r="A2505" t="s">
        <v>2945</v>
      </c>
      <c r="B2505">
        <v>41128</v>
      </c>
      <c r="C2505" t="s">
        <v>172</v>
      </c>
      <c r="D2505" s="167">
        <v>65716</v>
      </c>
      <c r="E2505" t="s">
        <v>191</v>
      </c>
      <c r="F2505" t="s">
        <v>169</v>
      </c>
      <c r="G2505" t="s">
        <v>486</v>
      </c>
      <c r="H2505" s="168">
        <v>39160</v>
      </c>
      <c r="I2505" t="s">
        <v>104</v>
      </c>
      <c r="J2505" s="169">
        <v>10.528767123287672</v>
      </c>
      <c r="K2505">
        <v>3</v>
      </c>
    </row>
    <row r="2506" spans="1:11" x14ac:dyDescent="0.25">
      <c r="A2506" t="s">
        <v>2946</v>
      </c>
      <c r="B2506">
        <v>10924</v>
      </c>
      <c r="C2506" t="s">
        <v>172</v>
      </c>
      <c r="D2506" s="167">
        <v>36707.050000000003</v>
      </c>
      <c r="E2506" t="s">
        <v>233</v>
      </c>
      <c r="F2506" t="s">
        <v>169</v>
      </c>
      <c r="G2506" t="s">
        <v>242</v>
      </c>
      <c r="H2506" s="168">
        <v>41848</v>
      </c>
      <c r="I2506" t="s">
        <v>104</v>
      </c>
      <c r="J2506" s="169">
        <v>3.1643835616438358</v>
      </c>
      <c r="K2506">
        <v>1</v>
      </c>
    </row>
    <row r="2507" spans="1:11" x14ac:dyDescent="0.25">
      <c r="A2507" t="s">
        <v>2947</v>
      </c>
      <c r="B2507">
        <v>35629</v>
      </c>
      <c r="C2507" t="s">
        <v>167</v>
      </c>
      <c r="D2507" s="167">
        <v>66704.77</v>
      </c>
      <c r="E2507" t="s">
        <v>325</v>
      </c>
      <c r="F2507" t="s">
        <v>169</v>
      </c>
      <c r="G2507" t="s">
        <v>457</v>
      </c>
      <c r="H2507" s="168">
        <v>42044</v>
      </c>
      <c r="I2507" t="s">
        <v>106</v>
      </c>
      <c r="J2507" s="169">
        <v>2.6273972602739728</v>
      </c>
      <c r="K2507">
        <v>1</v>
      </c>
    </row>
    <row r="2508" spans="1:11" x14ac:dyDescent="0.25">
      <c r="A2508" t="s">
        <v>2948</v>
      </c>
      <c r="B2508">
        <v>16732</v>
      </c>
      <c r="C2508" t="s">
        <v>172</v>
      </c>
      <c r="D2508" s="167">
        <v>83611.44</v>
      </c>
      <c r="E2508" t="s">
        <v>191</v>
      </c>
      <c r="F2508" t="s">
        <v>169</v>
      </c>
      <c r="G2508" t="s">
        <v>192</v>
      </c>
      <c r="H2508" s="168">
        <v>33924</v>
      </c>
      <c r="I2508" t="s">
        <v>108</v>
      </c>
      <c r="J2508" s="169">
        <v>24.873972602739727</v>
      </c>
      <c r="K2508">
        <v>5</v>
      </c>
    </row>
    <row r="2509" spans="1:11" x14ac:dyDescent="0.25">
      <c r="A2509" t="s">
        <v>2949</v>
      </c>
      <c r="B2509">
        <v>36131</v>
      </c>
      <c r="C2509" t="s">
        <v>172</v>
      </c>
      <c r="D2509" s="167">
        <v>51576</v>
      </c>
      <c r="E2509" t="s">
        <v>168</v>
      </c>
      <c r="F2509" t="s">
        <v>169</v>
      </c>
      <c r="G2509" t="s">
        <v>265</v>
      </c>
      <c r="H2509" s="168">
        <v>41540</v>
      </c>
      <c r="I2509" t="s">
        <v>107</v>
      </c>
      <c r="J2509" s="169">
        <v>4.0082191780821921</v>
      </c>
      <c r="K2509">
        <v>1</v>
      </c>
    </row>
    <row r="2510" spans="1:11" x14ac:dyDescent="0.25">
      <c r="A2510" t="s">
        <v>2950</v>
      </c>
      <c r="B2510">
        <v>30155</v>
      </c>
      <c r="C2510" t="s">
        <v>172</v>
      </c>
      <c r="D2510" s="167">
        <v>151588.87</v>
      </c>
      <c r="E2510" t="s">
        <v>230</v>
      </c>
      <c r="F2510" t="s">
        <v>169</v>
      </c>
      <c r="G2510" t="s">
        <v>565</v>
      </c>
      <c r="H2510" s="168">
        <v>38824</v>
      </c>
      <c r="I2510" t="s">
        <v>107</v>
      </c>
      <c r="J2510" s="169">
        <v>11.449315068493151</v>
      </c>
      <c r="K2510">
        <v>3</v>
      </c>
    </row>
    <row r="2511" spans="1:11" x14ac:dyDescent="0.25">
      <c r="A2511" t="s">
        <v>2951</v>
      </c>
      <c r="B2511">
        <v>27759</v>
      </c>
      <c r="C2511" t="s">
        <v>167</v>
      </c>
      <c r="D2511" s="167">
        <v>53048.93</v>
      </c>
      <c r="E2511" t="s">
        <v>188</v>
      </c>
      <c r="F2511" t="s">
        <v>169</v>
      </c>
      <c r="G2511" t="s">
        <v>703</v>
      </c>
      <c r="H2511" s="168">
        <v>42030</v>
      </c>
      <c r="I2511" t="s">
        <v>103</v>
      </c>
      <c r="J2511" s="169">
        <v>2.6657534246575341</v>
      </c>
      <c r="K2511">
        <v>1</v>
      </c>
    </row>
    <row r="2512" spans="1:11" x14ac:dyDescent="0.25">
      <c r="A2512" t="s">
        <v>2952</v>
      </c>
      <c r="B2512">
        <v>86121</v>
      </c>
      <c r="C2512" t="s">
        <v>167</v>
      </c>
      <c r="D2512" s="167">
        <v>58448</v>
      </c>
      <c r="E2512" t="s">
        <v>188</v>
      </c>
      <c r="F2512" t="s">
        <v>169</v>
      </c>
      <c r="G2512" t="s">
        <v>344</v>
      </c>
      <c r="H2512" s="168">
        <v>36191</v>
      </c>
      <c r="I2512" t="s">
        <v>104</v>
      </c>
      <c r="J2512" s="169">
        <v>18.663013698630138</v>
      </c>
      <c r="K2512">
        <v>4</v>
      </c>
    </row>
    <row r="2513" spans="1:11" x14ac:dyDescent="0.25">
      <c r="A2513" t="s">
        <v>2953</v>
      </c>
      <c r="B2513">
        <v>77041</v>
      </c>
      <c r="C2513" t="s">
        <v>167</v>
      </c>
      <c r="D2513" s="167">
        <v>43334.91</v>
      </c>
      <c r="E2513" t="s">
        <v>188</v>
      </c>
      <c r="F2513" t="s">
        <v>169</v>
      </c>
      <c r="G2513" t="s">
        <v>2903</v>
      </c>
      <c r="H2513" s="168">
        <v>39566</v>
      </c>
      <c r="I2513" t="s">
        <v>105</v>
      </c>
      <c r="J2513" s="169">
        <v>9.4164383561643827</v>
      </c>
      <c r="K2513">
        <v>2</v>
      </c>
    </row>
    <row r="2514" spans="1:11" x14ac:dyDescent="0.25">
      <c r="A2514" t="s">
        <v>2954</v>
      </c>
      <c r="B2514">
        <v>93925</v>
      </c>
      <c r="C2514" t="s">
        <v>167</v>
      </c>
      <c r="D2514" s="167">
        <v>121952</v>
      </c>
      <c r="E2514" t="s">
        <v>199</v>
      </c>
      <c r="F2514" t="s">
        <v>169</v>
      </c>
      <c r="G2514" t="s">
        <v>2060</v>
      </c>
      <c r="H2514" s="168">
        <v>32251</v>
      </c>
      <c r="I2514" t="s">
        <v>107</v>
      </c>
      <c r="J2514" s="169">
        <v>29.457534246575342</v>
      </c>
      <c r="K2514">
        <v>6</v>
      </c>
    </row>
    <row r="2515" spans="1:11" x14ac:dyDescent="0.25">
      <c r="A2515" t="s">
        <v>2955</v>
      </c>
      <c r="B2515">
        <v>5192</v>
      </c>
      <c r="C2515" t="s">
        <v>172</v>
      </c>
      <c r="D2515" s="167">
        <v>69475</v>
      </c>
      <c r="E2515" t="s">
        <v>168</v>
      </c>
      <c r="F2515" t="s">
        <v>169</v>
      </c>
      <c r="G2515" t="s">
        <v>265</v>
      </c>
      <c r="H2515" s="168">
        <v>38734</v>
      </c>
      <c r="I2515" t="s">
        <v>106</v>
      </c>
      <c r="J2515" s="169">
        <v>11.695890410958905</v>
      </c>
      <c r="K2515">
        <v>3</v>
      </c>
    </row>
    <row r="2516" spans="1:11" x14ac:dyDescent="0.25">
      <c r="A2516" t="s">
        <v>2956</v>
      </c>
      <c r="B2516">
        <v>15718</v>
      </c>
      <c r="C2516" t="s">
        <v>172</v>
      </c>
      <c r="D2516" s="167">
        <v>200000</v>
      </c>
      <c r="E2516" t="s">
        <v>230</v>
      </c>
      <c r="F2516" t="s">
        <v>169</v>
      </c>
      <c r="G2516" t="s">
        <v>2957</v>
      </c>
      <c r="H2516" s="168">
        <v>35779</v>
      </c>
      <c r="I2516" t="s">
        <v>105</v>
      </c>
      <c r="J2516" s="169">
        <v>19.791780821917808</v>
      </c>
      <c r="K2516">
        <v>4</v>
      </c>
    </row>
    <row r="2517" spans="1:11" x14ac:dyDescent="0.25">
      <c r="A2517" t="s">
        <v>2958</v>
      </c>
      <c r="B2517">
        <v>48984</v>
      </c>
      <c r="C2517" t="s">
        <v>167</v>
      </c>
      <c r="D2517" s="167">
        <v>50785.5</v>
      </c>
      <c r="E2517" t="s">
        <v>188</v>
      </c>
      <c r="F2517" t="s">
        <v>169</v>
      </c>
      <c r="G2517" t="s">
        <v>282</v>
      </c>
      <c r="H2517" s="168">
        <v>41946</v>
      </c>
      <c r="I2517" t="s">
        <v>107</v>
      </c>
      <c r="J2517" s="169">
        <v>2.8958904109589043</v>
      </c>
      <c r="K2517">
        <v>1</v>
      </c>
    </row>
    <row r="2518" spans="1:11" x14ac:dyDescent="0.25">
      <c r="A2518" t="s">
        <v>2959</v>
      </c>
      <c r="B2518">
        <v>7720</v>
      </c>
      <c r="C2518" t="s">
        <v>167</v>
      </c>
      <c r="D2518" s="167">
        <v>73801</v>
      </c>
      <c r="E2518" t="s">
        <v>188</v>
      </c>
      <c r="F2518" t="s">
        <v>169</v>
      </c>
      <c r="G2518" t="s">
        <v>273</v>
      </c>
      <c r="H2518" s="168">
        <v>36955</v>
      </c>
      <c r="I2518" t="s">
        <v>103</v>
      </c>
      <c r="J2518" s="169">
        <v>16.56986301369863</v>
      </c>
      <c r="K2518">
        <v>4</v>
      </c>
    </row>
    <row r="2519" spans="1:11" x14ac:dyDescent="0.25">
      <c r="A2519" t="s">
        <v>2960</v>
      </c>
      <c r="B2519">
        <v>64031</v>
      </c>
      <c r="C2519" t="s">
        <v>172</v>
      </c>
      <c r="D2519" s="167">
        <v>29779.07</v>
      </c>
      <c r="E2519" t="s">
        <v>233</v>
      </c>
      <c r="F2519" t="s">
        <v>202</v>
      </c>
      <c r="G2519" t="s">
        <v>234</v>
      </c>
      <c r="H2519" s="168">
        <v>41024</v>
      </c>
      <c r="I2519" t="s">
        <v>106</v>
      </c>
      <c r="J2519" s="169">
        <v>5.4219178082191783</v>
      </c>
      <c r="K2519">
        <v>2</v>
      </c>
    </row>
    <row r="2520" spans="1:11" x14ac:dyDescent="0.25">
      <c r="A2520" t="s">
        <v>2961</v>
      </c>
      <c r="B2520">
        <v>44982</v>
      </c>
      <c r="C2520" t="s">
        <v>167</v>
      </c>
      <c r="D2520" s="167">
        <v>70422</v>
      </c>
      <c r="E2520" t="s">
        <v>230</v>
      </c>
      <c r="F2520" t="s">
        <v>169</v>
      </c>
      <c r="G2520" t="s">
        <v>968</v>
      </c>
      <c r="H2520" s="168">
        <v>37095</v>
      </c>
      <c r="I2520" t="s">
        <v>103</v>
      </c>
      <c r="J2520" s="169">
        <v>16.186301369863013</v>
      </c>
      <c r="K2520">
        <v>4</v>
      </c>
    </row>
    <row r="2521" spans="1:11" x14ac:dyDescent="0.25">
      <c r="A2521" t="s">
        <v>2962</v>
      </c>
      <c r="B2521">
        <v>72695</v>
      </c>
      <c r="C2521" t="s">
        <v>172</v>
      </c>
      <c r="D2521" s="167">
        <v>89574.8</v>
      </c>
      <c r="E2521" t="s">
        <v>270</v>
      </c>
      <c r="F2521" t="s">
        <v>169</v>
      </c>
      <c r="G2521" t="s">
        <v>271</v>
      </c>
      <c r="H2521" s="168">
        <v>32972</v>
      </c>
      <c r="I2521" t="s">
        <v>105</v>
      </c>
      <c r="J2521" s="169">
        <v>27.482191780821918</v>
      </c>
      <c r="K2521">
        <v>6</v>
      </c>
    </row>
    <row r="2522" spans="1:11" x14ac:dyDescent="0.25">
      <c r="A2522" t="s">
        <v>2963</v>
      </c>
      <c r="B2522">
        <v>27303</v>
      </c>
      <c r="C2522" t="s">
        <v>172</v>
      </c>
      <c r="D2522" s="167">
        <v>57594.06</v>
      </c>
      <c r="E2522" t="s">
        <v>180</v>
      </c>
      <c r="F2522" t="s">
        <v>169</v>
      </c>
      <c r="G2522" t="s">
        <v>237</v>
      </c>
      <c r="H2522" s="168">
        <v>37193</v>
      </c>
      <c r="I2522" t="s">
        <v>104</v>
      </c>
      <c r="J2522" s="169">
        <v>15.917808219178083</v>
      </c>
      <c r="K2522">
        <v>4</v>
      </c>
    </row>
    <row r="2523" spans="1:11" x14ac:dyDescent="0.25">
      <c r="A2523" t="s">
        <v>2964</v>
      </c>
      <c r="B2523">
        <v>70369</v>
      </c>
      <c r="C2523" t="s">
        <v>172</v>
      </c>
      <c r="D2523" s="167">
        <v>45261</v>
      </c>
      <c r="E2523" t="s">
        <v>191</v>
      </c>
      <c r="F2523" t="s">
        <v>169</v>
      </c>
      <c r="G2523" t="s">
        <v>1065</v>
      </c>
      <c r="H2523" s="168">
        <v>42716</v>
      </c>
      <c r="I2523" t="s">
        <v>106</v>
      </c>
      <c r="J2523" s="169">
        <v>0.78630136986301369</v>
      </c>
      <c r="K2523">
        <v>1</v>
      </c>
    </row>
    <row r="2524" spans="1:11" x14ac:dyDescent="0.25">
      <c r="A2524" t="s">
        <v>2965</v>
      </c>
      <c r="B2524">
        <v>66694</v>
      </c>
      <c r="C2524" t="s">
        <v>172</v>
      </c>
      <c r="D2524" s="167">
        <v>48258.81</v>
      </c>
      <c r="E2524" t="s">
        <v>199</v>
      </c>
      <c r="F2524" t="s">
        <v>169</v>
      </c>
      <c r="G2524" t="s">
        <v>330</v>
      </c>
      <c r="H2524" s="168">
        <v>39251</v>
      </c>
      <c r="I2524" t="s">
        <v>106</v>
      </c>
      <c r="J2524" s="169">
        <v>10.27945205479452</v>
      </c>
      <c r="K2524">
        <v>3</v>
      </c>
    </row>
    <row r="2525" spans="1:11" x14ac:dyDescent="0.25">
      <c r="A2525" t="s">
        <v>2966</v>
      </c>
      <c r="B2525">
        <v>87268</v>
      </c>
      <c r="C2525" t="s">
        <v>172</v>
      </c>
      <c r="D2525" s="167">
        <v>56990</v>
      </c>
      <c r="E2525" t="s">
        <v>191</v>
      </c>
      <c r="F2525" t="s">
        <v>169</v>
      </c>
      <c r="G2525" t="s">
        <v>354</v>
      </c>
      <c r="H2525" s="168">
        <v>41708</v>
      </c>
      <c r="I2525" t="s">
        <v>103</v>
      </c>
      <c r="J2525" s="169">
        <v>3.547945205479452</v>
      </c>
      <c r="K2525">
        <v>1</v>
      </c>
    </row>
    <row r="2526" spans="1:11" x14ac:dyDescent="0.25">
      <c r="A2526" t="s">
        <v>2967</v>
      </c>
      <c r="B2526">
        <v>1923</v>
      </c>
      <c r="C2526" t="s">
        <v>167</v>
      </c>
      <c r="D2526" s="167">
        <v>84201</v>
      </c>
      <c r="E2526" t="s">
        <v>175</v>
      </c>
      <c r="F2526" t="s">
        <v>169</v>
      </c>
      <c r="G2526" t="s">
        <v>586</v>
      </c>
      <c r="H2526" s="168">
        <v>38734</v>
      </c>
      <c r="I2526" t="s">
        <v>107</v>
      </c>
      <c r="J2526" s="169">
        <v>11.695890410958905</v>
      </c>
      <c r="K2526">
        <v>3</v>
      </c>
    </row>
    <row r="2527" spans="1:11" x14ac:dyDescent="0.25">
      <c r="A2527" t="s">
        <v>2968</v>
      </c>
      <c r="B2527">
        <v>83053</v>
      </c>
      <c r="C2527" t="s">
        <v>167</v>
      </c>
      <c r="D2527" s="167">
        <v>83497.98</v>
      </c>
      <c r="E2527" t="s">
        <v>188</v>
      </c>
      <c r="F2527" t="s">
        <v>169</v>
      </c>
      <c r="G2527" t="s">
        <v>282</v>
      </c>
      <c r="H2527" s="168">
        <v>33917</v>
      </c>
      <c r="I2527" t="s">
        <v>106</v>
      </c>
      <c r="J2527" s="169">
        <v>24.893150684931506</v>
      </c>
      <c r="K2527">
        <v>5</v>
      </c>
    </row>
    <row r="2528" spans="1:11" x14ac:dyDescent="0.25">
      <c r="A2528" t="s">
        <v>2969</v>
      </c>
      <c r="B2528">
        <v>54587</v>
      </c>
      <c r="C2528" t="s">
        <v>172</v>
      </c>
      <c r="D2528" s="167">
        <v>45261</v>
      </c>
      <c r="E2528" t="s">
        <v>191</v>
      </c>
      <c r="F2528" t="s">
        <v>169</v>
      </c>
      <c r="G2528" t="s">
        <v>1065</v>
      </c>
      <c r="H2528" s="168">
        <v>42716</v>
      </c>
      <c r="I2528" t="s">
        <v>106</v>
      </c>
      <c r="J2528" s="169">
        <v>0.78630136986301369</v>
      </c>
      <c r="K2528">
        <v>1</v>
      </c>
    </row>
    <row r="2529" spans="1:11" x14ac:dyDescent="0.25">
      <c r="A2529" t="s">
        <v>2970</v>
      </c>
      <c r="B2529">
        <v>86319</v>
      </c>
      <c r="C2529" t="s">
        <v>172</v>
      </c>
      <c r="D2529" s="167">
        <v>135392</v>
      </c>
      <c r="E2529" t="s">
        <v>268</v>
      </c>
      <c r="F2529" t="s">
        <v>169</v>
      </c>
      <c r="G2529" t="s">
        <v>275</v>
      </c>
      <c r="H2529" s="168">
        <v>34799</v>
      </c>
      <c r="I2529" t="s">
        <v>103</v>
      </c>
      <c r="J2529" s="169">
        <v>22.476712328767125</v>
      </c>
      <c r="K2529">
        <v>5</v>
      </c>
    </row>
    <row r="2530" spans="1:11" x14ac:dyDescent="0.25">
      <c r="A2530" t="s">
        <v>2971</v>
      </c>
      <c r="B2530">
        <v>14694</v>
      </c>
      <c r="C2530" t="s">
        <v>167</v>
      </c>
      <c r="D2530" s="167">
        <v>23211.66</v>
      </c>
      <c r="E2530" t="s">
        <v>216</v>
      </c>
      <c r="F2530" t="s">
        <v>202</v>
      </c>
      <c r="G2530" t="s">
        <v>217</v>
      </c>
      <c r="H2530" s="168">
        <v>37596</v>
      </c>
      <c r="I2530" t="s">
        <v>104</v>
      </c>
      <c r="J2530" s="169">
        <v>14.813698630136987</v>
      </c>
      <c r="K2530">
        <v>3</v>
      </c>
    </row>
    <row r="2531" spans="1:11" x14ac:dyDescent="0.25">
      <c r="A2531" t="s">
        <v>2972</v>
      </c>
      <c r="B2531">
        <v>97158</v>
      </c>
      <c r="C2531" t="s">
        <v>172</v>
      </c>
      <c r="D2531" s="167">
        <v>46626.87</v>
      </c>
      <c r="E2531" t="s">
        <v>199</v>
      </c>
      <c r="F2531" t="s">
        <v>169</v>
      </c>
      <c r="G2531" t="s">
        <v>205</v>
      </c>
      <c r="H2531" s="168">
        <v>39509</v>
      </c>
      <c r="I2531" t="s">
        <v>104</v>
      </c>
      <c r="J2531" s="169">
        <v>9.5726027397260278</v>
      </c>
      <c r="K2531">
        <v>2</v>
      </c>
    </row>
    <row r="2532" spans="1:11" x14ac:dyDescent="0.25">
      <c r="A2532" t="s">
        <v>2973</v>
      </c>
      <c r="B2532">
        <v>79730</v>
      </c>
      <c r="C2532" t="s">
        <v>172</v>
      </c>
      <c r="D2532" s="167">
        <v>107128.71</v>
      </c>
      <c r="E2532" t="s">
        <v>175</v>
      </c>
      <c r="F2532" t="s">
        <v>169</v>
      </c>
      <c r="G2532" t="s">
        <v>586</v>
      </c>
      <c r="H2532" s="168">
        <v>34176</v>
      </c>
      <c r="I2532" t="s">
        <v>107</v>
      </c>
      <c r="J2532" s="169">
        <v>24.183561643835617</v>
      </c>
      <c r="K2532">
        <v>5</v>
      </c>
    </row>
    <row r="2533" spans="1:11" x14ac:dyDescent="0.25">
      <c r="A2533" t="s">
        <v>2974</v>
      </c>
      <c r="B2533">
        <v>93675</v>
      </c>
      <c r="C2533" t="s">
        <v>172</v>
      </c>
      <c r="D2533" s="167">
        <v>64547.79</v>
      </c>
      <c r="E2533" t="s">
        <v>196</v>
      </c>
      <c r="F2533" t="s">
        <v>169</v>
      </c>
      <c r="G2533" t="s">
        <v>706</v>
      </c>
      <c r="H2533" s="168">
        <v>35975</v>
      </c>
      <c r="I2533" t="s">
        <v>104</v>
      </c>
      <c r="J2533" s="169">
        <v>19.254794520547946</v>
      </c>
      <c r="K2533">
        <v>4</v>
      </c>
    </row>
    <row r="2534" spans="1:11" x14ac:dyDescent="0.25">
      <c r="A2534" t="s">
        <v>2975</v>
      </c>
      <c r="B2534">
        <v>26669</v>
      </c>
      <c r="C2534" t="s">
        <v>172</v>
      </c>
      <c r="D2534" s="167">
        <v>57265</v>
      </c>
      <c r="E2534" t="s">
        <v>191</v>
      </c>
      <c r="F2534" t="s">
        <v>169</v>
      </c>
      <c r="G2534" t="s">
        <v>354</v>
      </c>
      <c r="H2534" s="168">
        <v>40330</v>
      </c>
      <c r="I2534" t="s">
        <v>106</v>
      </c>
      <c r="J2534" s="169">
        <v>7.3232876712328769</v>
      </c>
      <c r="K2534">
        <v>2</v>
      </c>
    </row>
    <row r="2535" spans="1:11" x14ac:dyDescent="0.25">
      <c r="A2535" t="s">
        <v>2976</v>
      </c>
      <c r="B2535">
        <v>12220</v>
      </c>
      <c r="C2535" t="s">
        <v>167</v>
      </c>
      <c r="D2535" s="167">
        <v>81633.710000000006</v>
      </c>
      <c r="E2535" t="s">
        <v>308</v>
      </c>
      <c r="F2535" t="s">
        <v>169</v>
      </c>
      <c r="G2535" t="s">
        <v>181</v>
      </c>
      <c r="H2535" s="168">
        <v>41722</v>
      </c>
      <c r="I2535" t="s">
        <v>107</v>
      </c>
      <c r="J2535" s="169">
        <v>3.5095890410958903</v>
      </c>
      <c r="K2535">
        <v>1</v>
      </c>
    </row>
    <row r="2536" spans="1:11" x14ac:dyDescent="0.25">
      <c r="A2536" t="s">
        <v>2977</v>
      </c>
      <c r="B2536">
        <v>14736</v>
      </c>
      <c r="C2536" t="s">
        <v>172</v>
      </c>
      <c r="D2536" s="167">
        <v>43525.72</v>
      </c>
      <c r="E2536" t="s">
        <v>199</v>
      </c>
      <c r="F2536" t="s">
        <v>169</v>
      </c>
      <c r="G2536" t="s">
        <v>220</v>
      </c>
      <c r="H2536" s="168">
        <v>40553</v>
      </c>
      <c r="I2536" t="s">
        <v>103</v>
      </c>
      <c r="J2536" s="169">
        <v>6.7123287671232879</v>
      </c>
      <c r="K2536">
        <v>2</v>
      </c>
    </row>
    <row r="2537" spans="1:11" x14ac:dyDescent="0.25">
      <c r="A2537" t="s">
        <v>2978</v>
      </c>
      <c r="B2537">
        <v>933</v>
      </c>
      <c r="C2537" t="s">
        <v>167</v>
      </c>
      <c r="D2537" s="167">
        <v>156525</v>
      </c>
      <c r="E2537" t="s">
        <v>325</v>
      </c>
      <c r="F2537" t="s">
        <v>169</v>
      </c>
      <c r="G2537" t="s">
        <v>231</v>
      </c>
      <c r="H2537" s="168">
        <v>35919</v>
      </c>
      <c r="I2537" t="s">
        <v>103</v>
      </c>
      <c r="J2537" s="169">
        <v>19.408219178082192</v>
      </c>
      <c r="K2537">
        <v>4</v>
      </c>
    </row>
    <row r="2538" spans="1:11" x14ac:dyDescent="0.25">
      <c r="A2538" t="s">
        <v>2979</v>
      </c>
      <c r="B2538">
        <v>50358</v>
      </c>
      <c r="C2538" t="s">
        <v>167</v>
      </c>
      <c r="D2538" s="167">
        <v>109870.24</v>
      </c>
      <c r="E2538" t="s">
        <v>185</v>
      </c>
      <c r="F2538" t="s">
        <v>169</v>
      </c>
      <c r="G2538" t="s">
        <v>275</v>
      </c>
      <c r="H2538" s="168">
        <v>38754</v>
      </c>
      <c r="I2538" t="s">
        <v>108</v>
      </c>
      <c r="J2538" s="169">
        <v>11.641095890410959</v>
      </c>
      <c r="K2538">
        <v>3</v>
      </c>
    </row>
    <row r="2539" spans="1:11" x14ac:dyDescent="0.25">
      <c r="A2539" t="s">
        <v>2980</v>
      </c>
      <c r="B2539">
        <v>7891</v>
      </c>
      <c r="C2539" t="s">
        <v>172</v>
      </c>
      <c r="D2539" s="167">
        <v>70884</v>
      </c>
      <c r="E2539" t="s">
        <v>191</v>
      </c>
      <c r="F2539" t="s">
        <v>169</v>
      </c>
      <c r="G2539" t="s">
        <v>192</v>
      </c>
      <c r="H2539" s="168">
        <v>39524</v>
      </c>
      <c r="I2539" t="s">
        <v>106</v>
      </c>
      <c r="J2539" s="169">
        <v>9.5315068493150683</v>
      </c>
      <c r="K2539">
        <v>2</v>
      </c>
    </row>
    <row r="2540" spans="1:11" x14ac:dyDescent="0.25">
      <c r="A2540" t="s">
        <v>2981</v>
      </c>
      <c r="B2540">
        <v>61940</v>
      </c>
      <c r="C2540" t="s">
        <v>172</v>
      </c>
      <c r="D2540" s="167">
        <v>90205</v>
      </c>
      <c r="E2540" t="s">
        <v>185</v>
      </c>
      <c r="F2540" t="s">
        <v>169</v>
      </c>
      <c r="G2540" t="s">
        <v>495</v>
      </c>
      <c r="H2540" s="168">
        <v>38145</v>
      </c>
      <c r="I2540" t="s">
        <v>105</v>
      </c>
      <c r="J2540" s="169">
        <v>13.30958904109589</v>
      </c>
      <c r="K2540">
        <v>3</v>
      </c>
    </row>
    <row r="2541" spans="1:11" x14ac:dyDescent="0.25">
      <c r="A2541" t="s">
        <v>2982</v>
      </c>
      <c r="B2541">
        <v>78583</v>
      </c>
      <c r="C2541" t="s">
        <v>172</v>
      </c>
      <c r="D2541" s="167">
        <v>86588</v>
      </c>
      <c r="E2541" t="s">
        <v>175</v>
      </c>
      <c r="F2541" t="s">
        <v>169</v>
      </c>
      <c r="G2541" t="s">
        <v>183</v>
      </c>
      <c r="H2541" s="168">
        <v>37340</v>
      </c>
      <c r="I2541" t="s">
        <v>105</v>
      </c>
      <c r="J2541" s="169">
        <v>15.515068493150684</v>
      </c>
      <c r="K2541">
        <v>4</v>
      </c>
    </row>
    <row r="2542" spans="1:11" x14ac:dyDescent="0.25">
      <c r="A2542" t="s">
        <v>2983</v>
      </c>
      <c r="B2542">
        <v>47644</v>
      </c>
      <c r="C2542" t="s">
        <v>167</v>
      </c>
      <c r="D2542" s="167">
        <v>83429</v>
      </c>
      <c r="E2542" t="s">
        <v>175</v>
      </c>
      <c r="F2542" t="s">
        <v>169</v>
      </c>
      <c r="G2542" t="s">
        <v>904</v>
      </c>
      <c r="H2542" s="168">
        <v>32573</v>
      </c>
      <c r="I2542" t="s">
        <v>103</v>
      </c>
      <c r="J2542" s="169">
        <v>28.575342465753426</v>
      </c>
      <c r="K2542">
        <v>6</v>
      </c>
    </row>
    <row r="2543" spans="1:11" x14ac:dyDescent="0.25">
      <c r="A2543" t="s">
        <v>2984</v>
      </c>
      <c r="B2543">
        <v>23187</v>
      </c>
      <c r="C2543" t="s">
        <v>167</v>
      </c>
      <c r="D2543" s="167">
        <v>127269.16</v>
      </c>
      <c r="E2543" t="s">
        <v>188</v>
      </c>
      <c r="F2543" t="s">
        <v>169</v>
      </c>
      <c r="G2543" t="s">
        <v>275</v>
      </c>
      <c r="H2543" s="168">
        <v>36024</v>
      </c>
      <c r="I2543" t="s">
        <v>108</v>
      </c>
      <c r="J2543" s="169">
        <v>19.12054794520548</v>
      </c>
      <c r="K2543">
        <v>4</v>
      </c>
    </row>
    <row r="2544" spans="1:11" x14ac:dyDescent="0.25">
      <c r="A2544" t="s">
        <v>2985</v>
      </c>
      <c r="B2544">
        <v>31497</v>
      </c>
      <c r="C2544" t="s">
        <v>172</v>
      </c>
      <c r="D2544" s="167">
        <v>67206</v>
      </c>
      <c r="E2544" t="s">
        <v>180</v>
      </c>
      <c r="F2544" t="s">
        <v>169</v>
      </c>
      <c r="G2544" t="s">
        <v>170</v>
      </c>
      <c r="H2544" s="168">
        <v>37634</v>
      </c>
      <c r="I2544" t="s">
        <v>106</v>
      </c>
      <c r="J2544" s="169">
        <v>14.70958904109589</v>
      </c>
      <c r="K2544">
        <v>3</v>
      </c>
    </row>
    <row r="2545" spans="1:11" x14ac:dyDescent="0.25">
      <c r="A2545" t="s">
        <v>2986</v>
      </c>
      <c r="B2545">
        <v>96949</v>
      </c>
      <c r="C2545" t="s">
        <v>167</v>
      </c>
      <c r="D2545" s="167">
        <v>69657</v>
      </c>
      <c r="E2545" t="s">
        <v>188</v>
      </c>
      <c r="F2545" t="s">
        <v>169</v>
      </c>
      <c r="G2545" t="s">
        <v>284</v>
      </c>
      <c r="H2545" s="168">
        <v>42577</v>
      </c>
      <c r="I2545" t="s">
        <v>107</v>
      </c>
      <c r="J2545" s="169">
        <v>1.167123287671233</v>
      </c>
      <c r="K2545">
        <v>1</v>
      </c>
    </row>
    <row r="2546" spans="1:11" x14ac:dyDescent="0.25">
      <c r="A2546" t="s">
        <v>2987</v>
      </c>
      <c r="B2546">
        <v>96813</v>
      </c>
      <c r="C2546" t="s">
        <v>172</v>
      </c>
      <c r="D2546" s="167">
        <v>89412.72</v>
      </c>
      <c r="E2546" t="s">
        <v>185</v>
      </c>
      <c r="F2546" t="s">
        <v>169</v>
      </c>
      <c r="G2546" t="s">
        <v>397</v>
      </c>
      <c r="H2546" s="168">
        <v>42296</v>
      </c>
      <c r="I2546" t="s">
        <v>103</v>
      </c>
      <c r="J2546" s="169">
        <v>1.9369863013698629</v>
      </c>
      <c r="K2546">
        <v>1</v>
      </c>
    </row>
    <row r="2547" spans="1:11" x14ac:dyDescent="0.25">
      <c r="A2547" t="s">
        <v>2988</v>
      </c>
      <c r="B2547">
        <v>94483</v>
      </c>
      <c r="C2547" t="s">
        <v>172</v>
      </c>
      <c r="D2547" s="167">
        <v>120967</v>
      </c>
      <c r="E2547" t="s">
        <v>185</v>
      </c>
      <c r="F2547" t="s">
        <v>169</v>
      </c>
      <c r="G2547" t="s">
        <v>382</v>
      </c>
      <c r="H2547" s="168">
        <v>36199</v>
      </c>
      <c r="I2547" t="s">
        <v>103</v>
      </c>
      <c r="J2547" s="169">
        <v>18.641095890410959</v>
      </c>
      <c r="K2547">
        <v>4</v>
      </c>
    </row>
    <row r="2548" spans="1:11" x14ac:dyDescent="0.25">
      <c r="A2548" t="s">
        <v>2989</v>
      </c>
      <c r="B2548">
        <v>1425</v>
      </c>
      <c r="C2548" t="s">
        <v>172</v>
      </c>
      <c r="D2548" s="167">
        <v>40631.32</v>
      </c>
      <c r="E2548" t="s">
        <v>199</v>
      </c>
      <c r="F2548" t="s">
        <v>169</v>
      </c>
      <c r="G2548" t="s">
        <v>200</v>
      </c>
      <c r="H2548" s="168">
        <v>42065</v>
      </c>
      <c r="I2548" t="s">
        <v>106</v>
      </c>
      <c r="J2548" s="169">
        <v>2.56986301369863</v>
      </c>
      <c r="K2548">
        <v>1</v>
      </c>
    </row>
    <row r="2549" spans="1:11" x14ac:dyDescent="0.25">
      <c r="A2549" t="s">
        <v>2990</v>
      </c>
      <c r="B2549">
        <v>80227</v>
      </c>
      <c r="C2549" t="s">
        <v>167</v>
      </c>
      <c r="D2549" s="167">
        <v>39003.449999999997</v>
      </c>
      <c r="E2549" t="s">
        <v>168</v>
      </c>
      <c r="F2549" t="s">
        <v>169</v>
      </c>
      <c r="G2549" t="s">
        <v>1136</v>
      </c>
      <c r="H2549" s="168">
        <v>42255</v>
      </c>
      <c r="I2549" t="s">
        <v>103</v>
      </c>
      <c r="J2549" s="169">
        <v>2.0493150684931507</v>
      </c>
      <c r="K2549">
        <v>1</v>
      </c>
    </row>
    <row r="2550" spans="1:11" x14ac:dyDescent="0.25">
      <c r="A2550" t="s">
        <v>2991</v>
      </c>
      <c r="B2550">
        <v>19514</v>
      </c>
      <c r="C2550" t="s">
        <v>172</v>
      </c>
      <c r="D2550" s="167">
        <v>42053.42</v>
      </c>
      <c r="E2550" t="s">
        <v>199</v>
      </c>
      <c r="F2550" t="s">
        <v>169</v>
      </c>
      <c r="G2550" t="s">
        <v>220</v>
      </c>
      <c r="H2550" s="168">
        <v>41911</v>
      </c>
      <c r="I2550" t="s">
        <v>104</v>
      </c>
      <c r="J2550" s="169">
        <v>2.9917808219178084</v>
      </c>
      <c r="K2550">
        <v>1</v>
      </c>
    </row>
    <row r="2551" spans="1:11" x14ac:dyDescent="0.25">
      <c r="A2551" t="s">
        <v>2992</v>
      </c>
      <c r="B2551">
        <v>45742</v>
      </c>
      <c r="C2551" t="s">
        <v>172</v>
      </c>
      <c r="D2551" s="167">
        <v>88859</v>
      </c>
      <c r="E2551" t="s">
        <v>185</v>
      </c>
      <c r="F2551" t="s">
        <v>169</v>
      </c>
      <c r="G2551" t="s">
        <v>416</v>
      </c>
      <c r="H2551" s="168">
        <v>36024</v>
      </c>
      <c r="I2551" t="s">
        <v>107</v>
      </c>
      <c r="J2551" s="169">
        <v>19.12054794520548</v>
      </c>
      <c r="K2551">
        <v>4</v>
      </c>
    </row>
    <row r="2552" spans="1:11" x14ac:dyDescent="0.25">
      <c r="A2552" t="s">
        <v>2993</v>
      </c>
      <c r="B2552">
        <v>92111</v>
      </c>
      <c r="C2552" t="s">
        <v>167</v>
      </c>
      <c r="D2552" s="167">
        <v>69842.16</v>
      </c>
      <c r="E2552" t="s">
        <v>188</v>
      </c>
      <c r="F2552" t="s">
        <v>169</v>
      </c>
      <c r="G2552" t="s">
        <v>226</v>
      </c>
      <c r="H2552" s="168">
        <v>41722</v>
      </c>
      <c r="I2552" t="s">
        <v>103</v>
      </c>
      <c r="J2552" s="169">
        <v>3.5095890410958903</v>
      </c>
      <c r="K2552">
        <v>1</v>
      </c>
    </row>
    <row r="2553" spans="1:11" x14ac:dyDescent="0.25">
      <c r="A2553" t="s">
        <v>2994</v>
      </c>
      <c r="B2553">
        <v>5984</v>
      </c>
      <c r="C2553" t="s">
        <v>167</v>
      </c>
      <c r="D2553" s="167">
        <v>69657</v>
      </c>
      <c r="E2553" t="s">
        <v>188</v>
      </c>
      <c r="F2553" t="s">
        <v>169</v>
      </c>
      <c r="G2553" t="s">
        <v>284</v>
      </c>
      <c r="H2553" s="168">
        <v>42577</v>
      </c>
      <c r="I2553" t="s">
        <v>107</v>
      </c>
      <c r="J2553" s="169">
        <v>1.167123287671233</v>
      </c>
      <c r="K2553">
        <v>1</v>
      </c>
    </row>
    <row r="2554" spans="1:11" x14ac:dyDescent="0.25">
      <c r="A2554" t="s">
        <v>2995</v>
      </c>
      <c r="B2554">
        <v>71191</v>
      </c>
      <c r="C2554" t="s">
        <v>172</v>
      </c>
      <c r="D2554" s="167">
        <v>47034</v>
      </c>
      <c r="E2554" t="s">
        <v>196</v>
      </c>
      <c r="F2554" t="s">
        <v>169</v>
      </c>
      <c r="G2554" t="s">
        <v>228</v>
      </c>
      <c r="H2554" s="168">
        <v>42521</v>
      </c>
      <c r="I2554" t="s">
        <v>108</v>
      </c>
      <c r="J2554" s="169">
        <v>1.3205479452054794</v>
      </c>
      <c r="K2554">
        <v>1</v>
      </c>
    </row>
    <row r="2555" spans="1:11" x14ac:dyDescent="0.25">
      <c r="A2555" t="s">
        <v>2996</v>
      </c>
      <c r="B2555">
        <v>37895</v>
      </c>
      <c r="C2555" t="s">
        <v>172</v>
      </c>
      <c r="D2555" s="167">
        <v>75604.05</v>
      </c>
      <c r="E2555" t="s">
        <v>168</v>
      </c>
      <c r="F2555" t="s">
        <v>169</v>
      </c>
      <c r="G2555" t="s">
        <v>681</v>
      </c>
      <c r="H2555" s="168">
        <v>37312</v>
      </c>
      <c r="I2555" t="s">
        <v>104</v>
      </c>
      <c r="J2555" s="169">
        <v>15.591780821917808</v>
      </c>
      <c r="K2555">
        <v>4</v>
      </c>
    </row>
    <row r="2556" spans="1:11" x14ac:dyDescent="0.25">
      <c r="A2556" t="s">
        <v>2997</v>
      </c>
      <c r="B2556">
        <v>82335</v>
      </c>
      <c r="C2556" t="s">
        <v>172</v>
      </c>
      <c r="D2556" s="167">
        <v>103708.64</v>
      </c>
      <c r="E2556" t="s">
        <v>168</v>
      </c>
      <c r="F2556" t="s">
        <v>169</v>
      </c>
      <c r="G2556" t="s">
        <v>906</v>
      </c>
      <c r="H2556" s="168">
        <v>35366</v>
      </c>
      <c r="I2556" t="s">
        <v>103</v>
      </c>
      <c r="J2556" s="169">
        <v>20.923287671232877</v>
      </c>
      <c r="K2556">
        <v>5</v>
      </c>
    </row>
    <row r="2557" spans="1:11" x14ac:dyDescent="0.25">
      <c r="A2557" t="s">
        <v>2998</v>
      </c>
      <c r="B2557">
        <v>73786</v>
      </c>
      <c r="C2557" t="s">
        <v>172</v>
      </c>
      <c r="D2557" s="167">
        <v>98523</v>
      </c>
      <c r="E2557" t="s">
        <v>185</v>
      </c>
      <c r="F2557" t="s">
        <v>169</v>
      </c>
      <c r="G2557" t="s">
        <v>495</v>
      </c>
      <c r="H2557" s="168">
        <v>37298</v>
      </c>
      <c r="I2557" t="s">
        <v>106</v>
      </c>
      <c r="J2557" s="169">
        <v>15.63013698630137</v>
      </c>
      <c r="K2557">
        <v>4</v>
      </c>
    </row>
    <row r="2558" spans="1:11" x14ac:dyDescent="0.25">
      <c r="A2558" t="s">
        <v>2999</v>
      </c>
      <c r="B2558">
        <v>87709</v>
      </c>
      <c r="C2558" t="s">
        <v>167</v>
      </c>
      <c r="D2558" s="167">
        <v>59072</v>
      </c>
      <c r="E2558" t="s">
        <v>168</v>
      </c>
      <c r="F2558" t="s">
        <v>169</v>
      </c>
      <c r="G2558" t="s">
        <v>858</v>
      </c>
      <c r="H2558" s="168">
        <v>42506</v>
      </c>
      <c r="I2558" t="s">
        <v>103</v>
      </c>
      <c r="J2558" s="169">
        <v>1.3616438356164384</v>
      </c>
      <c r="K2558">
        <v>1</v>
      </c>
    </row>
    <row r="2559" spans="1:11" x14ac:dyDescent="0.25">
      <c r="A2559" t="s">
        <v>3000</v>
      </c>
      <c r="B2559">
        <v>17542</v>
      </c>
      <c r="C2559" t="s">
        <v>172</v>
      </c>
      <c r="D2559" s="167">
        <v>94449</v>
      </c>
      <c r="E2559" t="s">
        <v>185</v>
      </c>
      <c r="F2559" t="s">
        <v>169</v>
      </c>
      <c r="G2559" t="s">
        <v>495</v>
      </c>
      <c r="H2559" s="168">
        <v>37298</v>
      </c>
      <c r="I2559" t="s">
        <v>106</v>
      </c>
      <c r="J2559" s="169">
        <v>15.63013698630137</v>
      </c>
      <c r="K2559">
        <v>4</v>
      </c>
    </row>
    <row r="2560" spans="1:11" x14ac:dyDescent="0.25">
      <c r="A2560" t="s">
        <v>3001</v>
      </c>
      <c r="B2560">
        <v>75070</v>
      </c>
      <c r="C2560" t="s">
        <v>167</v>
      </c>
      <c r="D2560" s="167">
        <v>76015.03</v>
      </c>
      <c r="E2560" t="s">
        <v>308</v>
      </c>
      <c r="F2560" t="s">
        <v>169</v>
      </c>
      <c r="G2560" t="s">
        <v>539</v>
      </c>
      <c r="H2560" s="168">
        <v>28783</v>
      </c>
      <c r="I2560" t="s">
        <v>107</v>
      </c>
      <c r="J2560" s="169">
        <v>38.958904109589042</v>
      </c>
      <c r="K2560">
        <v>8</v>
      </c>
    </row>
    <row r="2561" spans="1:11" x14ac:dyDescent="0.25">
      <c r="A2561" t="s">
        <v>3002</v>
      </c>
      <c r="B2561">
        <v>96136</v>
      </c>
      <c r="C2561" t="s">
        <v>167</v>
      </c>
      <c r="D2561" s="167">
        <v>92756.7</v>
      </c>
      <c r="E2561" t="s">
        <v>175</v>
      </c>
      <c r="F2561" t="s">
        <v>169</v>
      </c>
      <c r="G2561" t="s">
        <v>183</v>
      </c>
      <c r="H2561" s="168">
        <v>31488</v>
      </c>
      <c r="I2561" t="s">
        <v>105</v>
      </c>
      <c r="J2561" s="169">
        <v>31.547945205479451</v>
      </c>
      <c r="K2561">
        <v>7</v>
      </c>
    </row>
    <row r="2562" spans="1:11" x14ac:dyDescent="0.25">
      <c r="A2562" t="s">
        <v>3003</v>
      </c>
      <c r="B2562">
        <v>51592</v>
      </c>
      <c r="C2562" t="s">
        <v>167</v>
      </c>
      <c r="D2562" s="167">
        <v>40369</v>
      </c>
      <c r="E2562" t="s">
        <v>168</v>
      </c>
      <c r="F2562" t="s">
        <v>169</v>
      </c>
      <c r="G2562" t="s">
        <v>1136</v>
      </c>
      <c r="H2562" s="168">
        <v>41750</v>
      </c>
      <c r="I2562" t="s">
        <v>103</v>
      </c>
      <c r="J2562" s="169">
        <v>3.4328767123287673</v>
      </c>
      <c r="K2562">
        <v>1</v>
      </c>
    </row>
    <row r="2563" spans="1:11" x14ac:dyDescent="0.25">
      <c r="A2563" t="s">
        <v>3004</v>
      </c>
      <c r="B2563">
        <v>93824</v>
      </c>
      <c r="C2563" t="s">
        <v>167</v>
      </c>
      <c r="D2563" s="167">
        <v>69222.179999999993</v>
      </c>
      <c r="E2563" t="s">
        <v>188</v>
      </c>
      <c r="F2563" t="s">
        <v>169</v>
      </c>
      <c r="G2563" t="s">
        <v>170</v>
      </c>
      <c r="H2563" s="168">
        <v>34539</v>
      </c>
      <c r="I2563" t="s">
        <v>105</v>
      </c>
      <c r="J2563" s="169">
        <v>23.18904109589041</v>
      </c>
      <c r="K2563">
        <v>5</v>
      </c>
    </row>
    <row r="2564" spans="1:11" x14ac:dyDescent="0.25">
      <c r="A2564" t="s">
        <v>3005</v>
      </c>
      <c r="B2564">
        <v>62764</v>
      </c>
      <c r="C2564" t="s">
        <v>167</v>
      </c>
      <c r="D2564" s="167">
        <v>90006.97</v>
      </c>
      <c r="E2564" t="s">
        <v>168</v>
      </c>
      <c r="F2564" t="s">
        <v>169</v>
      </c>
      <c r="G2564" t="s">
        <v>428</v>
      </c>
      <c r="H2564" s="168">
        <v>38460</v>
      </c>
      <c r="I2564" t="s">
        <v>107</v>
      </c>
      <c r="J2564" s="169">
        <v>12.446575342465753</v>
      </c>
      <c r="K2564">
        <v>3</v>
      </c>
    </row>
    <row r="2565" spans="1:11" x14ac:dyDescent="0.25">
      <c r="A2565" t="s">
        <v>3006</v>
      </c>
      <c r="B2565">
        <v>80350</v>
      </c>
      <c r="C2565" t="s">
        <v>172</v>
      </c>
      <c r="D2565" s="167">
        <v>89247.9</v>
      </c>
      <c r="E2565" t="s">
        <v>268</v>
      </c>
      <c r="F2565" t="s">
        <v>169</v>
      </c>
      <c r="G2565" t="s">
        <v>418</v>
      </c>
      <c r="H2565" s="168">
        <v>39706</v>
      </c>
      <c r="I2565" t="s">
        <v>103</v>
      </c>
      <c r="J2565" s="169">
        <v>9.0328767123287665</v>
      </c>
      <c r="K2565">
        <v>2</v>
      </c>
    </row>
    <row r="2566" spans="1:11" x14ac:dyDescent="0.25">
      <c r="A2566" t="s">
        <v>3007</v>
      </c>
      <c r="B2566">
        <v>28927</v>
      </c>
      <c r="C2566" t="s">
        <v>167</v>
      </c>
      <c r="D2566" s="167">
        <v>63000</v>
      </c>
      <c r="E2566" t="s">
        <v>230</v>
      </c>
      <c r="F2566" t="s">
        <v>169</v>
      </c>
      <c r="G2566" t="s">
        <v>305</v>
      </c>
      <c r="H2566" s="168">
        <v>42632</v>
      </c>
      <c r="I2566" t="s">
        <v>103</v>
      </c>
      <c r="J2566" s="169">
        <v>1.0164383561643835</v>
      </c>
      <c r="K2566">
        <v>1</v>
      </c>
    </row>
    <row r="2567" spans="1:11" x14ac:dyDescent="0.25">
      <c r="A2567" t="s">
        <v>3008</v>
      </c>
      <c r="B2567">
        <v>63862</v>
      </c>
      <c r="C2567" t="s">
        <v>172</v>
      </c>
      <c r="D2567" s="167">
        <v>155693.29</v>
      </c>
      <c r="E2567" t="s">
        <v>168</v>
      </c>
      <c r="F2567" t="s">
        <v>169</v>
      </c>
      <c r="G2567" t="s">
        <v>493</v>
      </c>
      <c r="H2567" s="168">
        <v>32216</v>
      </c>
      <c r="I2567" t="s">
        <v>104</v>
      </c>
      <c r="J2567" s="169">
        <v>29.553424657534247</v>
      </c>
      <c r="K2567">
        <v>6</v>
      </c>
    </row>
    <row r="2568" spans="1:11" x14ac:dyDescent="0.25">
      <c r="A2568" t="s">
        <v>3009</v>
      </c>
      <c r="B2568">
        <v>7358</v>
      </c>
      <c r="C2568" t="s">
        <v>172</v>
      </c>
      <c r="D2568" s="167">
        <v>87523.22</v>
      </c>
      <c r="E2568" t="s">
        <v>188</v>
      </c>
      <c r="F2568" t="s">
        <v>169</v>
      </c>
      <c r="G2568" t="s">
        <v>226</v>
      </c>
      <c r="H2568" s="168">
        <v>34147</v>
      </c>
      <c r="I2568" t="s">
        <v>104</v>
      </c>
      <c r="J2568" s="169">
        <v>24.263013698630136</v>
      </c>
      <c r="K2568">
        <v>5</v>
      </c>
    </row>
    <row r="2569" spans="1:11" x14ac:dyDescent="0.25">
      <c r="A2569" t="s">
        <v>3010</v>
      </c>
      <c r="B2569">
        <v>5736</v>
      </c>
      <c r="C2569" t="s">
        <v>172</v>
      </c>
      <c r="D2569" s="167">
        <v>114087.02</v>
      </c>
      <c r="E2569" t="s">
        <v>185</v>
      </c>
      <c r="F2569" t="s">
        <v>169</v>
      </c>
      <c r="G2569" t="s">
        <v>382</v>
      </c>
      <c r="H2569" s="168">
        <v>34232</v>
      </c>
      <c r="I2569" t="s">
        <v>107</v>
      </c>
      <c r="J2569" s="169">
        <v>24.030136986301368</v>
      </c>
      <c r="K2569">
        <v>5</v>
      </c>
    </row>
    <row r="2570" spans="1:11" x14ac:dyDescent="0.25">
      <c r="A2570" t="s">
        <v>3011</v>
      </c>
      <c r="B2570">
        <v>60562</v>
      </c>
      <c r="C2570" t="s">
        <v>167</v>
      </c>
      <c r="D2570" s="167">
        <v>70294.63</v>
      </c>
      <c r="E2570" t="s">
        <v>253</v>
      </c>
      <c r="F2570" t="s">
        <v>169</v>
      </c>
      <c r="G2570" t="s">
        <v>665</v>
      </c>
      <c r="H2570" s="168">
        <v>37452</v>
      </c>
      <c r="I2570" t="s">
        <v>107</v>
      </c>
      <c r="J2570" s="169">
        <v>15.208219178082192</v>
      </c>
      <c r="K2570">
        <v>4</v>
      </c>
    </row>
    <row r="2571" spans="1:11" x14ac:dyDescent="0.25">
      <c r="A2571" t="s">
        <v>3012</v>
      </c>
      <c r="B2571">
        <v>82857</v>
      </c>
      <c r="C2571" t="s">
        <v>167</v>
      </c>
      <c r="D2571" s="167">
        <v>65780.67</v>
      </c>
      <c r="E2571" t="s">
        <v>325</v>
      </c>
      <c r="F2571" t="s">
        <v>169</v>
      </c>
      <c r="G2571" t="s">
        <v>1506</v>
      </c>
      <c r="H2571" s="168">
        <v>42156</v>
      </c>
      <c r="I2571" t="s">
        <v>107</v>
      </c>
      <c r="J2571" s="169">
        <v>2.3205479452054796</v>
      </c>
      <c r="K2571">
        <v>1</v>
      </c>
    </row>
    <row r="2572" spans="1:11" x14ac:dyDescent="0.25">
      <c r="A2572" t="s">
        <v>3013</v>
      </c>
      <c r="B2572">
        <v>76010</v>
      </c>
      <c r="C2572" t="s">
        <v>167</v>
      </c>
      <c r="D2572" s="167">
        <v>73024.649999999994</v>
      </c>
      <c r="E2572" t="s">
        <v>185</v>
      </c>
      <c r="F2572" t="s">
        <v>169</v>
      </c>
      <c r="G2572" t="s">
        <v>189</v>
      </c>
      <c r="H2572" s="168">
        <v>38348</v>
      </c>
      <c r="I2572" t="s">
        <v>103</v>
      </c>
      <c r="J2572" s="169">
        <v>12.753424657534246</v>
      </c>
      <c r="K2572">
        <v>3</v>
      </c>
    </row>
    <row r="2573" spans="1:11" x14ac:dyDescent="0.25">
      <c r="A2573" t="s">
        <v>3014</v>
      </c>
      <c r="B2573">
        <v>28943</v>
      </c>
      <c r="C2573" t="s">
        <v>172</v>
      </c>
      <c r="D2573" s="167">
        <v>90205</v>
      </c>
      <c r="E2573" t="s">
        <v>185</v>
      </c>
      <c r="F2573" t="s">
        <v>169</v>
      </c>
      <c r="G2573" t="s">
        <v>495</v>
      </c>
      <c r="H2573" s="168">
        <v>38145</v>
      </c>
      <c r="I2573" t="s">
        <v>107</v>
      </c>
      <c r="J2573" s="169">
        <v>13.30958904109589</v>
      </c>
      <c r="K2573">
        <v>3</v>
      </c>
    </row>
    <row r="2574" spans="1:11" x14ac:dyDescent="0.25">
      <c r="A2574" t="s">
        <v>3015</v>
      </c>
      <c r="B2574">
        <v>14863</v>
      </c>
      <c r="C2574" t="s">
        <v>172</v>
      </c>
      <c r="D2574" s="167">
        <v>48722.98</v>
      </c>
      <c r="E2574" t="s">
        <v>199</v>
      </c>
      <c r="F2574" t="s">
        <v>169</v>
      </c>
      <c r="G2574" t="s">
        <v>330</v>
      </c>
      <c r="H2574" s="168">
        <v>39514</v>
      </c>
      <c r="I2574" t="s">
        <v>107</v>
      </c>
      <c r="J2574" s="169">
        <v>9.5589041095890419</v>
      </c>
      <c r="K2574">
        <v>2</v>
      </c>
    </row>
    <row r="2575" spans="1:11" x14ac:dyDescent="0.25">
      <c r="A2575" t="s">
        <v>3016</v>
      </c>
      <c r="B2575">
        <v>91113</v>
      </c>
      <c r="C2575" t="s">
        <v>167</v>
      </c>
      <c r="D2575" s="167">
        <v>76015.03</v>
      </c>
      <c r="E2575" t="s">
        <v>233</v>
      </c>
      <c r="F2575" t="s">
        <v>169</v>
      </c>
      <c r="G2575" t="s">
        <v>672</v>
      </c>
      <c r="H2575" s="168">
        <v>30851</v>
      </c>
      <c r="I2575" t="s">
        <v>104</v>
      </c>
      <c r="J2575" s="169">
        <v>33.293150684931504</v>
      </c>
      <c r="K2575">
        <v>7</v>
      </c>
    </row>
    <row r="2576" spans="1:11" x14ac:dyDescent="0.25">
      <c r="A2576" t="s">
        <v>3017</v>
      </c>
      <c r="B2576">
        <v>88443</v>
      </c>
      <c r="C2576" t="s">
        <v>172</v>
      </c>
      <c r="D2576" s="167">
        <v>103506</v>
      </c>
      <c r="E2576" t="s">
        <v>175</v>
      </c>
      <c r="F2576" t="s">
        <v>169</v>
      </c>
      <c r="G2576" t="s">
        <v>586</v>
      </c>
      <c r="H2576" s="168">
        <v>35702</v>
      </c>
      <c r="I2576" t="s">
        <v>103</v>
      </c>
      <c r="J2576" s="169">
        <v>20.002739726027396</v>
      </c>
      <c r="K2576">
        <v>5</v>
      </c>
    </row>
    <row r="2577" spans="1:11" x14ac:dyDescent="0.25">
      <c r="A2577" t="s">
        <v>3018</v>
      </c>
      <c r="B2577">
        <v>29070</v>
      </c>
      <c r="C2577" t="s">
        <v>172</v>
      </c>
      <c r="D2577" s="167">
        <v>67384</v>
      </c>
      <c r="E2577" t="s">
        <v>168</v>
      </c>
      <c r="F2577" t="s">
        <v>169</v>
      </c>
      <c r="G2577" t="s">
        <v>265</v>
      </c>
      <c r="H2577" s="168">
        <v>38601</v>
      </c>
      <c r="I2577" t="s">
        <v>103</v>
      </c>
      <c r="J2577" s="169">
        <v>12.06027397260274</v>
      </c>
      <c r="K2577">
        <v>3</v>
      </c>
    </row>
    <row r="2578" spans="1:11" x14ac:dyDescent="0.25">
      <c r="A2578" t="s">
        <v>3019</v>
      </c>
      <c r="B2578">
        <v>46468</v>
      </c>
      <c r="C2578" t="s">
        <v>167</v>
      </c>
      <c r="D2578" s="167">
        <v>58448</v>
      </c>
      <c r="E2578" t="s">
        <v>216</v>
      </c>
      <c r="F2578" t="s">
        <v>169</v>
      </c>
      <c r="G2578" t="s">
        <v>217</v>
      </c>
      <c r="H2578" s="168">
        <v>35778</v>
      </c>
      <c r="I2578" t="s">
        <v>106</v>
      </c>
      <c r="J2578" s="169">
        <v>19.794520547945204</v>
      </c>
      <c r="K2578">
        <v>4</v>
      </c>
    </row>
    <row r="2579" spans="1:11" x14ac:dyDescent="0.25">
      <c r="A2579" t="s">
        <v>3020</v>
      </c>
      <c r="B2579">
        <v>82970</v>
      </c>
      <c r="C2579" t="s">
        <v>167</v>
      </c>
      <c r="D2579" s="167">
        <v>51574.16</v>
      </c>
      <c r="E2579" t="s">
        <v>188</v>
      </c>
      <c r="F2579" t="s">
        <v>202</v>
      </c>
      <c r="G2579" t="s">
        <v>313</v>
      </c>
      <c r="H2579" s="168">
        <v>36500</v>
      </c>
      <c r="I2579" t="s">
        <v>108</v>
      </c>
      <c r="J2579" s="169">
        <v>17.816438356164383</v>
      </c>
      <c r="K2579">
        <v>4</v>
      </c>
    </row>
    <row r="2580" spans="1:11" x14ac:dyDescent="0.25">
      <c r="A2580" t="s">
        <v>3021</v>
      </c>
      <c r="B2580">
        <v>16624</v>
      </c>
      <c r="C2580" t="s">
        <v>172</v>
      </c>
      <c r="D2580" s="167">
        <v>97912</v>
      </c>
      <c r="E2580" t="s">
        <v>196</v>
      </c>
      <c r="F2580" t="s">
        <v>169</v>
      </c>
      <c r="G2580" t="s">
        <v>3022</v>
      </c>
      <c r="H2580" s="168">
        <v>37984</v>
      </c>
      <c r="I2580" t="s">
        <v>103</v>
      </c>
      <c r="J2580" s="169">
        <v>13.75068493150685</v>
      </c>
      <c r="K2580">
        <v>3</v>
      </c>
    </row>
    <row r="2581" spans="1:11" x14ac:dyDescent="0.25">
      <c r="A2581" t="s">
        <v>3023</v>
      </c>
      <c r="B2581">
        <v>55989</v>
      </c>
      <c r="C2581" t="s">
        <v>167</v>
      </c>
      <c r="D2581" s="167">
        <v>44300</v>
      </c>
      <c r="E2581" t="s">
        <v>168</v>
      </c>
      <c r="F2581" t="s">
        <v>169</v>
      </c>
      <c r="G2581" t="s">
        <v>265</v>
      </c>
      <c r="H2581" s="168">
        <v>42422</v>
      </c>
      <c r="I2581" t="s">
        <v>107</v>
      </c>
      <c r="J2581" s="169">
        <v>1.5917808219178082</v>
      </c>
      <c r="K2581">
        <v>1</v>
      </c>
    </row>
    <row r="2582" spans="1:11" x14ac:dyDescent="0.25">
      <c r="A2582" t="s">
        <v>3024</v>
      </c>
      <c r="B2582">
        <v>92496</v>
      </c>
      <c r="C2582" t="s">
        <v>167</v>
      </c>
      <c r="D2582" s="167">
        <v>112417.99</v>
      </c>
      <c r="E2582" t="s">
        <v>239</v>
      </c>
      <c r="F2582" t="s">
        <v>169</v>
      </c>
      <c r="G2582" t="s">
        <v>1463</v>
      </c>
      <c r="H2582" s="168">
        <v>39244</v>
      </c>
      <c r="I2582" t="s">
        <v>103</v>
      </c>
      <c r="J2582" s="169">
        <v>10.298630136986301</v>
      </c>
      <c r="K2582">
        <v>3</v>
      </c>
    </row>
    <row r="2583" spans="1:11" x14ac:dyDescent="0.25">
      <c r="A2583" t="s">
        <v>3025</v>
      </c>
      <c r="B2583">
        <v>53876</v>
      </c>
      <c r="C2583" t="s">
        <v>172</v>
      </c>
      <c r="D2583" s="167">
        <v>233003</v>
      </c>
      <c r="E2583" t="s">
        <v>239</v>
      </c>
      <c r="F2583" t="s">
        <v>169</v>
      </c>
      <c r="G2583" t="s">
        <v>3026</v>
      </c>
      <c r="H2583" s="168">
        <v>33545</v>
      </c>
      <c r="I2583" t="s">
        <v>105</v>
      </c>
      <c r="J2583" s="169">
        <v>25.912328767123288</v>
      </c>
      <c r="K2583">
        <v>6</v>
      </c>
    </row>
    <row r="2584" spans="1:11" x14ac:dyDescent="0.25">
      <c r="A2584" t="s">
        <v>3027</v>
      </c>
      <c r="B2584">
        <v>42822</v>
      </c>
      <c r="C2584" t="s">
        <v>167</v>
      </c>
      <c r="D2584" s="167">
        <v>61685.72</v>
      </c>
      <c r="E2584" t="s">
        <v>325</v>
      </c>
      <c r="F2584" t="s">
        <v>169</v>
      </c>
      <c r="G2584" t="s">
        <v>170</v>
      </c>
      <c r="H2584" s="168">
        <v>35883</v>
      </c>
      <c r="I2584" t="s">
        <v>104</v>
      </c>
      <c r="J2584" s="169">
        <v>19.506849315068493</v>
      </c>
      <c r="K2584">
        <v>4</v>
      </c>
    </row>
    <row r="2585" spans="1:11" x14ac:dyDescent="0.25">
      <c r="A2585" t="s">
        <v>3028</v>
      </c>
      <c r="B2585">
        <v>12756</v>
      </c>
      <c r="C2585" t="s">
        <v>172</v>
      </c>
      <c r="D2585" s="167">
        <v>72433</v>
      </c>
      <c r="E2585" t="s">
        <v>191</v>
      </c>
      <c r="F2585" t="s">
        <v>169</v>
      </c>
      <c r="G2585" t="s">
        <v>192</v>
      </c>
      <c r="H2585" s="168">
        <v>38488</v>
      </c>
      <c r="I2585" t="s">
        <v>108</v>
      </c>
      <c r="J2585" s="169">
        <v>12.36986301369863</v>
      </c>
      <c r="K2585">
        <v>3</v>
      </c>
    </row>
    <row r="2586" spans="1:11" x14ac:dyDescent="0.25">
      <c r="A2586" t="s">
        <v>3029</v>
      </c>
      <c r="B2586">
        <v>59275</v>
      </c>
      <c r="C2586" t="s">
        <v>167</v>
      </c>
      <c r="D2586" s="167">
        <v>39257.31</v>
      </c>
      <c r="E2586" t="s">
        <v>168</v>
      </c>
      <c r="F2586" t="s">
        <v>169</v>
      </c>
      <c r="G2586" t="s">
        <v>194</v>
      </c>
      <c r="H2586" s="168">
        <v>42422</v>
      </c>
      <c r="I2586" t="s">
        <v>103</v>
      </c>
      <c r="J2586" s="169">
        <v>1.5917808219178082</v>
      </c>
      <c r="K2586">
        <v>1</v>
      </c>
    </row>
    <row r="2587" spans="1:11" x14ac:dyDescent="0.25">
      <c r="A2587" t="s">
        <v>3030</v>
      </c>
      <c r="B2587">
        <v>79678</v>
      </c>
      <c r="C2587" t="s">
        <v>172</v>
      </c>
      <c r="D2587" s="167">
        <v>107657</v>
      </c>
      <c r="E2587" t="s">
        <v>268</v>
      </c>
      <c r="F2587" t="s">
        <v>169</v>
      </c>
      <c r="G2587" t="s">
        <v>297</v>
      </c>
      <c r="H2587" s="168">
        <v>38586</v>
      </c>
      <c r="I2587" t="s">
        <v>108</v>
      </c>
      <c r="J2587" s="169">
        <v>12.101369863013698</v>
      </c>
      <c r="K2587">
        <v>3</v>
      </c>
    </row>
    <row r="2588" spans="1:11" x14ac:dyDescent="0.25">
      <c r="A2588" t="s">
        <v>3031</v>
      </c>
      <c r="B2588">
        <v>66063</v>
      </c>
      <c r="C2588" t="s">
        <v>172</v>
      </c>
      <c r="D2588" s="167">
        <v>75453</v>
      </c>
      <c r="E2588" t="s">
        <v>175</v>
      </c>
      <c r="F2588" t="s">
        <v>169</v>
      </c>
      <c r="G2588" t="s">
        <v>183</v>
      </c>
      <c r="H2588" s="168">
        <v>38370</v>
      </c>
      <c r="I2588" t="s">
        <v>103</v>
      </c>
      <c r="J2588" s="169">
        <v>12.693150684931506</v>
      </c>
      <c r="K2588">
        <v>3</v>
      </c>
    </row>
    <row r="2589" spans="1:11" x14ac:dyDescent="0.25">
      <c r="A2589" t="s">
        <v>3032</v>
      </c>
      <c r="B2589">
        <v>16884</v>
      </c>
      <c r="C2589" t="s">
        <v>172</v>
      </c>
      <c r="D2589" s="167">
        <v>100670.07</v>
      </c>
      <c r="E2589" t="s">
        <v>185</v>
      </c>
      <c r="F2589" t="s">
        <v>169</v>
      </c>
      <c r="G2589" t="s">
        <v>416</v>
      </c>
      <c r="H2589" s="168">
        <v>34722</v>
      </c>
      <c r="I2589" t="s">
        <v>108</v>
      </c>
      <c r="J2589" s="169">
        <v>22.687671232876713</v>
      </c>
      <c r="K2589">
        <v>5</v>
      </c>
    </row>
    <row r="2590" spans="1:11" x14ac:dyDescent="0.25">
      <c r="A2590" t="s">
        <v>3033</v>
      </c>
      <c r="B2590">
        <v>63566</v>
      </c>
      <c r="C2590" t="s">
        <v>167</v>
      </c>
      <c r="D2590" s="167">
        <v>48571.6</v>
      </c>
      <c r="E2590" t="s">
        <v>175</v>
      </c>
      <c r="F2590" t="s">
        <v>169</v>
      </c>
      <c r="G2590" t="s">
        <v>209</v>
      </c>
      <c r="H2590" s="168">
        <v>41904</v>
      </c>
      <c r="I2590" t="s">
        <v>107</v>
      </c>
      <c r="J2590" s="169">
        <v>3.010958904109589</v>
      </c>
      <c r="K2590">
        <v>1</v>
      </c>
    </row>
    <row r="2591" spans="1:11" x14ac:dyDescent="0.25">
      <c r="A2591" t="s">
        <v>3034</v>
      </c>
      <c r="B2591">
        <v>5391</v>
      </c>
      <c r="C2591" t="s">
        <v>172</v>
      </c>
      <c r="D2591" s="167">
        <v>52160.35</v>
      </c>
      <c r="E2591" t="s">
        <v>196</v>
      </c>
      <c r="F2591" t="s">
        <v>169</v>
      </c>
      <c r="G2591" t="s">
        <v>242</v>
      </c>
      <c r="H2591" s="168">
        <v>41330</v>
      </c>
      <c r="I2591" t="s">
        <v>107</v>
      </c>
      <c r="J2591" s="169">
        <v>4.5835616438356164</v>
      </c>
      <c r="K2591">
        <v>1</v>
      </c>
    </row>
    <row r="2592" spans="1:11" x14ac:dyDescent="0.25">
      <c r="A2592" t="s">
        <v>3035</v>
      </c>
      <c r="B2592">
        <v>73493</v>
      </c>
      <c r="C2592" t="s">
        <v>172</v>
      </c>
      <c r="D2592" s="167">
        <v>65752</v>
      </c>
      <c r="E2592" t="s">
        <v>175</v>
      </c>
      <c r="F2592" t="s">
        <v>169</v>
      </c>
      <c r="G2592" t="s">
        <v>183</v>
      </c>
      <c r="H2592" s="168">
        <v>39825</v>
      </c>
      <c r="I2592" t="s">
        <v>103</v>
      </c>
      <c r="J2592" s="169">
        <v>8.706849315068494</v>
      </c>
      <c r="K2592">
        <v>2</v>
      </c>
    </row>
    <row r="2593" spans="1:11" x14ac:dyDescent="0.25">
      <c r="A2593" t="s">
        <v>3036</v>
      </c>
      <c r="B2593">
        <v>5817</v>
      </c>
      <c r="C2593" t="s">
        <v>167</v>
      </c>
      <c r="D2593" s="167">
        <v>77834.64</v>
      </c>
      <c r="E2593" t="s">
        <v>213</v>
      </c>
      <c r="F2593" t="s">
        <v>169</v>
      </c>
      <c r="G2593" t="s">
        <v>1446</v>
      </c>
      <c r="H2593" s="168">
        <v>41190</v>
      </c>
      <c r="I2593" t="s">
        <v>106</v>
      </c>
      <c r="J2593" s="169">
        <v>4.9671232876712326</v>
      </c>
      <c r="K2593">
        <v>1</v>
      </c>
    </row>
    <row r="2594" spans="1:11" x14ac:dyDescent="0.25">
      <c r="A2594" t="s">
        <v>3037</v>
      </c>
      <c r="B2594">
        <v>39010</v>
      </c>
      <c r="C2594" t="s">
        <v>172</v>
      </c>
      <c r="D2594" s="167">
        <v>63760.43</v>
      </c>
      <c r="E2594" t="s">
        <v>199</v>
      </c>
      <c r="F2594" t="s">
        <v>169</v>
      </c>
      <c r="G2594" t="s">
        <v>287</v>
      </c>
      <c r="H2594" s="168">
        <v>40330</v>
      </c>
      <c r="I2594" t="s">
        <v>104</v>
      </c>
      <c r="J2594" s="169">
        <v>7.3232876712328769</v>
      </c>
      <c r="K2594">
        <v>2</v>
      </c>
    </row>
    <row r="2595" spans="1:11" x14ac:dyDescent="0.25">
      <c r="A2595" t="s">
        <v>3038</v>
      </c>
      <c r="B2595">
        <v>50834</v>
      </c>
      <c r="C2595" t="s">
        <v>167</v>
      </c>
      <c r="D2595" s="167">
        <v>101492.79</v>
      </c>
      <c r="E2595" t="s">
        <v>1353</v>
      </c>
      <c r="F2595" t="s">
        <v>169</v>
      </c>
      <c r="G2595" t="s">
        <v>882</v>
      </c>
      <c r="H2595" s="168">
        <v>37627</v>
      </c>
      <c r="I2595" t="s">
        <v>104</v>
      </c>
      <c r="J2595" s="169">
        <v>14.728767123287671</v>
      </c>
      <c r="K2595">
        <v>3</v>
      </c>
    </row>
    <row r="2596" spans="1:11" x14ac:dyDescent="0.25">
      <c r="A2596" t="s">
        <v>3039</v>
      </c>
      <c r="B2596">
        <v>73414</v>
      </c>
      <c r="C2596" t="s">
        <v>172</v>
      </c>
      <c r="D2596" s="167">
        <v>68735</v>
      </c>
      <c r="E2596" t="s">
        <v>191</v>
      </c>
      <c r="F2596" t="s">
        <v>169</v>
      </c>
      <c r="G2596" t="s">
        <v>486</v>
      </c>
      <c r="H2596" s="168">
        <v>39693</v>
      </c>
      <c r="I2596" t="s">
        <v>105</v>
      </c>
      <c r="J2596" s="169">
        <v>9.0684931506849313</v>
      </c>
      <c r="K2596">
        <v>2</v>
      </c>
    </row>
    <row r="2597" spans="1:11" x14ac:dyDescent="0.25">
      <c r="A2597" t="s">
        <v>3040</v>
      </c>
      <c r="B2597">
        <v>8169</v>
      </c>
      <c r="C2597" t="s">
        <v>172</v>
      </c>
      <c r="D2597" s="167">
        <v>68054</v>
      </c>
      <c r="E2597" t="s">
        <v>175</v>
      </c>
      <c r="F2597" t="s">
        <v>169</v>
      </c>
      <c r="G2597" t="s">
        <v>183</v>
      </c>
      <c r="H2597" s="168">
        <v>39461</v>
      </c>
      <c r="I2597" t="s">
        <v>103</v>
      </c>
      <c r="J2597" s="169">
        <v>9.7041095890410958</v>
      </c>
      <c r="K2597">
        <v>2</v>
      </c>
    </row>
    <row r="2598" spans="1:11" x14ac:dyDescent="0.25">
      <c r="A2598" t="s">
        <v>3041</v>
      </c>
      <c r="B2598">
        <v>53581</v>
      </c>
      <c r="C2598" t="s">
        <v>167</v>
      </c>
      <c r="D2598" s="167">
        <v>22880.28</v>
      </c>
      <c r="E2598" t="s">
        <v>216</v>
      </c>
      <c r="F2598" t="s">
        <v>202</v>
      </c>
      <c r="G2598" t="s">
        <v>588</v>
      </c>
      <c r="H2598" s="168">
        <v>35732</v>
      </c>
      <c r="I2598" t="s">
        <v>104</v>
      </c>
      <c r="J2598" s="169">
        <v>19.920547945205481</v>
      </c>
      <c r="K2598">
        <v>4</v>
      </c>
    </row>
    <row r="2599" spans="1:11" x14ac:dyDescent="0.25">
      <c r="A2599" t="s">
        <v>3042</v>
      </c>
      <c r="B2599">
        <v>98004</v>
      </c>
      <c r="C2599" t="s">
        <v>172</v>
      </c>
      <c r="D2599" s="167">
        <v>45261</v>
      </c>
      <c r="E2599" t="s">
        <v>191</v>
      </c>
      <c r="F2599" t="s">
        <v>169</v>
      </c>
      <c r="G2599" t="s">
        <v>1065</v>
      </c>
      <c r="H2599" s="168">
        <v>42716</v>
      </c>
      <c r="I2599" t="s">
        <v>106</v>
      </c>
      <c r="J2599" s="169">
        <v>0.78630136986301369</v>
      </c>
      <c r="K2599">
        <v>1</v>
      </c>
    </row>
    <row r="2600" spans="1:11" x14ac:dyDescent="0.25">
      <c r="A2600" t="s">
        <v>3043</v>
      </c>
      <c r="B2600">
        <v>63587</v>
      </c>
      <c r="C2600" t="s">
        <v>167</v>
      </c>
      <c r="D2600" s="167">
        <v>83817.3</v>
      </c>
      <c r="E2600" t="s">
        <v>188</v>
      </c>
      <c r="F2600" t="s">
        <v>169</v>
      </c>
      <c r="G2600" t="s">
        <v>428</v>
      </c>
      <c r="H2600" s="168">
        <v>42170</v>
      </c>
      <c r="I2600" t="s">
        <v>104</v>
      </c>
      <c r="J2600" s="169">
        <v>2.2821917808219179</v>
      </c>
      <c r="K2600">
        <v>1</v>
      </c>
    </row>
    <row r="2601" spans="1:11" x14ac:dyDescent="0.25">
      <c r="A2601" t="s">
        <v>3044</v>
      </c>
      <c r="B2601">
        <v>8201</v>
      </c>
      <c r="C2601" t="s">
        <v>167</v>
      </c>
      <c r="D2601" s="167">
        <v>93046.48</v>
      </c>
      <c r="E2601" t="s">
        <v>188</v>
      </c>
      <c r="F2601" t="s">
        <v>169</v>
      </c>
      <c r="G2601" t="s">
        <v>284</v>
      </c>
      <c r="H2601" s="168">
        <v>38796</v>
      </c>
      <c r="I2601" t="s">
        <v>103</v>
      </c>
      <c r="J2601" s="169">
        <v>11.526027397260274</v>
      </c>
      <c r="K2601">
        <v>3</v>
      </c>
    </row>
    <row r="2602" spans="1:11" x14ac:dyDescent="0.25">
      <c r="A2602" t="s">
        <v>3045</v>
      </c>
      <c r="B2602">
        <v>35561</v>
      </c>
      <c r="C2602" t="s">
        <v>172</v>
      </c>
      <c r="D2602" s="167">
        <v>76114.95</v>
      </c>
      <c r="E2602" t="s">
        <v>233</v>
      </c>
      <c r="F2602" t="s">
        <v>169</v>
      </c>
      <c r="G2602" t="s">
        <v>637</v>
      </c>
      <c r="H2602" s="168">
        <v>36502</v>
      </c>
      <c r="I2602" t="s">
        <v>103</v>
      </c>
      <c r="J2602" s="169">
        <v>17.81095890410959</v>
      </c>
      <c r="K2602">
        <v>4</v>
      </c>
    </row>
    <row r="2603" spans="1:11" x14ac:dyDescent="0.25">
      <c r="A2603" t="s">
        <v>3046</v>
      </c>
      <c r="B2603">
        <v>85900</v>
      </c>
      <c r="C2603" t="s">
        <v>167</v>
      </c>
      <c r="D2603" s="167">
        <v>40534.480000000003</v>
      </c>
      <c r="E2603" t="s">
        <v>188</v>
      </c>
      <c r="F2603" t="s">
        <v>202</v>
      </c>
      <c r="G2603" t="s">
        <v>313</v>
      </c>
      <c r="H2603" s="168">
        <v>39104</v>
      </c>
      <c r="I2603" t="s">
        <v>107</v>
      </c>
      <c r="J2603" s="169">
        <v>10.682191780821919</v>
      </c>
      <c r="K2603">
        <v>3</v>
      </c>
    </row>
    <row r="2604" spans="1:11" x14ac:dyDescent="0.25">
      <c r="A2604" t="s">
        <v>3047</v>
      </c>
      <c r="B2604">
        <v>93583</v>
      </c>
      <c r="C2604" t="s">
        <v>172</v>
      </c>
      <c r="D2604" s="167">
        <v>47940.3</v>
      </c>
      <c r="E2604" t="s">
        <v>199</v>
      </c>
      <c r="F2604" t="s">
        <v>169</v>
      </c>
      <c r="G2604" t="s">
        <v>809</v>
      </c>
      <c r="H2604" s="168">
        <v>40826</v>
      </c>
      <c r="I2604" t="s">
        <v>103</v>
      </c>
      <c r="J2604" s="169">
        <v>5.9643835616438352</v>
      </c>
      <c r="K2604">
        <v>2</v>
      </c>
    </row>
    <row r="2605" spans="1:11" x14ac:dyDescent="0.25">
      <c r="A2605" t="s">
        <v>3048</v>
      </c>
      <c r="B2605">
        <v>59848</v>
      </c>
      <c r="C2605" t="s">
        <v>172</v>
      </c>
      <c r="D2605" s="167">
        <v>62517.39</v>
      </c>
      <c r="E2605" t="s">
        <v>308</v>
      </c>
      <c r="F2605" t="s">
        <v>169</v>
      </c>
      <c r="G2605" t="s">
        <v>350</v>
      </c>
      <c r="H2605" s="168">
        <v>40588</v>
      </c>
      <c r="I2605" t="s">
        <v>103</v>
      </c>
      <c r="J2605" s="169">
        <v>6.6164383561643838</v>
      </c>
      <c r="K2605">
        <v>2</v>
      </c>
    </row>
    <row r="2606" spans="1:11" x14ac:dyDescent="0.25">
      <c r="A2606" t="s">
        <v>3049</v>
      </c>
      <c r="B2606">
        <v>65200</v>
      </c>
      <c r="C2606" t="s">
        <v>172</v>
      </c>
      <c r="D2606" s="167">
        <v>67424</v>
      </c>
      <c r="E2606" t="s">
        <v>191</v>
      </c>
      <c r="F2606" t="s">
        <v>169</v>
      </c>
      <c r="G2606" t="s">
        <v>486</v>
      </c>
      <c r="H2606" s="168">
        <v>40085</v>
      </c>
      <c r="I2606" t="s">
        <v>107</v>
      </c>
      <c r="J2606" s="169">
        <v>7.9945205479452053</v>
      </c>
      <c r="K2606">
        <v>2</v>
      </c>
    </row>
    <row r="2607" spans="1:11" x14ac:dyDescent="0.25">
      <c r="A2607" t="s">
        <v>3050</v>
      </c>
      <c r="B2607">
        <v>87083</v>
      </c>
      <c r="C2607" t="s">
        <v>172</v>
      </c>
      <c r="D2607" s="167">
        <v>77259.31</v>
      </c>
      <c r="E2607" t="s">
        <v>233</v>
      </c>
      <c r="F2607" t="s">
        <v>169</v>
      </c>
      <c r="G2607" t="s">
        <v>637</v>
      </c>
      <c r="H2607" s="168">
        <v>34974</v>
      </c>
      <c r="I2607" t="s">
        <v>103</v>
      </c>
      <c r="J2607" s="169">
        <v>21.997260273972604</v>
      </c>
      <c r="K2607">
        <v>5</v>
      </c>
    </row>
    <row r="2608" spans="1:11" x14ac:dyDescent="0.25">
      <c r="A2608" t="s">
        <v>3051</v>
      </c>
      <c r="B2608">
        <v>11197</v>
      </c>
      <c r="C2608" t="s">
        <v>167</v>
      </c>
      <c r="D2608" s="167">
        <v>53788</v>
      </c>
      <c r="E2608" t="s">
        <v>175</v>
      </c>
      <c r="F2608" t="s">
        <v>169</v>
      </c>
      <c r="G2608" t="s">
        <v>183</v>
      </c>
      <c r="H2608" s="168">
        <v>41918</v>
      </c>
      <c r="I2608" t="s">
        <v>103</v>
      </c>
      <c r="J2608" s="169">
        <v>2.9726027397260273</v>
      </c>
      <c r="K2608">
        <v>1</v>
      </c>
    </row>
    <row r="2609" spans="1:11" x14ac:dyDescent="0.25">
      <c r="A2609" t="s">
        <v>3052</v>
      </c>
      <c r="B2609">
        <v>16558</v>
      </c>
      <c r="C2609" t="s">
        <v>172</v>
      </c>
      <c r="D2609" s="167">
        <v>99597</v>
      </c>
      <c r="E2609" t="s">
        <v>185</v>
      </c>
      <c r="F2609" t="s">
        <v>169</v>
      </c>
      <c r="G2609" t="s">
        <v>416</v>
      </c>
      <c r="H2609" s="168">
        <v>36199</v>
      </c>
      <c r="I2609" t="s">
        <v>103</v>
      </c>
      <c r="J2609" s="169">
        <v>18.641095890410959</v>
      </c>
      <c r="K2609">
        <v>4</v>
      </c>
    </row>
    <row r="2610" spans="1:11" x14ac:dyDescent="0.25">
      <c r="A2610" t="s">
        <v>3053</v>
      </c>
      <c r="B2610">
        <v>28509</v>
      </c>
      <c r="C2610" t="s">
        <v>172</v>
      </c>
      <c r="D2610" s="167">
        <v>92756.7</v>
      </c>
      <c r="E2610" t="s">
        <v>175</v>
      </c>
      <c r="F2610" t="s">
        <v>169</v>
      </c>
      <c r="G2610" t="s">
        <v>183</v>
      </c>
      <c r="H2610" s="168">
        <v>34960</v>
      </c>
      <c r="I2610" t="s">
        <v>104</v>
      </c>
      <c r="J2610" s="169">
        <v>22.035616438356165</v>
      </c>
      <c r="K2610">
        <v>5</v>
      </c>
    </row>
    <row r="2611" spans="1:11" x14ac:dyDescent="0.25">
      <c r="A2611" t="s">
        <v>3054</v>
      </c>
      <c r="B2611">
        <v>35716</v>
      </c>
      <c r="C2611" t="s">
        <v>172</v>
      </c>
      <c r="D2611" s="167">
        <v>79728</v>
      </c>
      <c r="E2611" t="s">
        <v>168</v>
      </c>
      <c r="F2611" t="s">
        <v>169</v>
      </c>
      <c r="G2611" t="s">
        <v>265</v>
      </c>
      <c r="H2611" s="168">
        <v>37459</v>
      </c>
      <c r="I2611" t="s">
        <v>108</v>
      </c>
      <c r="J2611" s="169">
        <v>15.189041095890412</v>
      </c>
      <c r="K2611">
        <v>4</v>
      </c>
    </row>
    <row r="2612" spans="1:11" x14ac:dyDescent="0.25">
      <c r="A2612" t="s">
        <v>3055</v>
      </c>
      <c r="B2612">
        <v>75122</v>
      </c>
      <c r="C2612" t="s">
        <v>172</v>
      </c>
      <c r="D2612" s="167">
        <v>61291.15</v>
      </c>
      <c r="E2612" t="s">
        <v>168</v>
      </c>
      <c r="F2612" t="s">
        <v>169</v>
      </c>
      <c r="G2612" t="s">
        <v>3056</v>
      </c>
      <c r="H2612" s="168">
        <v>39330</v>
      </c>
      <c r="I2612" t="s">
        <v>107</v>
      </c>
      <c r="J2612" s="169">
        <v>10.063013698630137</v>
      </c>
      <c r="K2612">
        <v>3</v>
      </c>
    </row>
    <row r="2613" spans="1:11" x14ac:dyDescent="0.25">
      <c r="A2613" t="s">
        <v>3057</v>
      </c>
      <c r="B2613">
        <v>61795</v>
      </c>
      <c r="C2613" t="s">
        <v>172</v>
      </c>
      <c r="D2613" s="167">
        <v>93396</v>
      </c>
      <c r="E2613" t="s">
        <v>185</v>
      </c>
      <c r="F2613" t="s">
        <v>169</v>
      </c>
      <c r="G2613" t="s">
        <v>261</v>
      </c>
      <c r="H2613" s="168">
        <v>37431</v>
      </c>
      <c r="I2613" t="s">
        <v>108</v>
      </c>
      <c r="J2613" s="169">
        <v>15.265753424657534</v>
      </c>
      <c r="K2613">
        <v>4</v>
      </c>
    </row>
    <row r="2614" spans="1:11" x14ac:dyDescent="0.25">
      <c r="A2614" t="s">
        <v>3058</v>
      </c>
      <c r="B2614">
        <v>44513</v>
      </c>
      <c r="C2614" t="s">
        <v>167</v>
      </c>
      <c r="D2614" s="167">
        <v>175127</v>
      </c>
      <c r="E2614" t="s">
        <v>196</v>
      </c>
      <c r="F2614" t="s">
        <v>169</v>
      </c>
      <c r="G2614" t="s">
        <v>637</v>
      </c>
      <c r="H2614" s="168">
        <v>32762</v>
      </c>
      <c r="I2614" t="s">
        <v>106</v>
      </c>
      <c r="J2614" s="169">
        <v>28.057534246575344</v>
      </c>
      <c r="K2614">
        <v>6</v>
      </c>
    </row>
    <row r="2615" spans="1:11" x14ac:dyDescent="0.25">
      <c r="A2615" t="s">
        <v>3059</v>
      </c>
      <c r="B2615">
        <v>28394</v>
      </c>
      <c r="C2615" t="s">
        <v>167</v>
      </c>
      <c r="D2615" s="167">
        <v>50699.14</v>
      </c>
      <c r="E2615" t="s">
        <v>199</v>
      </c>
      <c r="F2615" t="s">
        <v>169</v>
      </c>
      <c r="G2615" t="s">
        <v>200</v>
      </c>
      <c r="H2615" s="168">
        <v>36514</v>
      </c>
      <c r="I2615" t="s">
        <v>104</v>
      </c>
      <c r="J2615" s="169">
        <v>17.778082191780822</v>
      </c>
      <c r="K2615">
        <v>4</v>
      </c>
    </row>
    <row r="2616" spans="1:11" x14ac:dyDescent="0.25">
      <c r="A2616" t="s">
        <v>3060</v>
      </c>
      <c r="B2616">
        <v>56589</v>
      </c>
      <c r="C2616" t="s">
        <v>172</v>
      </c>
      <c r="D2616" s="167">
        <v>126781.06</v>
      </c>
      <c r="E2616" t="s">
        <v>185</v>
      </c>
      <c r="F2616" t="s">
        <v>169</v>
      </c>
      <c r="G2616" t="s">
        <v>382</v>
      </c>
      <c r="H2616" s="168">
        <v>30598</v>
      </c>
      <c r="I2616" t="s">
        <v>104</v>
      </c>
      <c r="J2616" s="169">
        <v>33.986301369863014</v>
      </c>
      <c r="K2616">
        <v>7</v>
      </c>
    </row>
    <row r="2617" spans="1:11" x14ac:dyDescent="0.25">
      <c r="A2617" t="s">
        <v>3061</v>
      </c>
      <c r="B2617">
        <v>21667</v>
      </c>
      <c r="C2617" t="s">
        <v>172</v>
      </c>
      <c r="D2617" s="167">
        <v>115370.7</v>
      </c>
      <c r="E2617" t="s">
        <v>3062</v>
      </c>
      <c r="F2617" t="s">
        <v>169</v>
      </c>
      <c r="G2617" t="s">
        <v>3063</v>
      </c>
      <c r="H2617" s="168">
        <v>40672</v>
      </c>
      <c r="I2617" t="s">
        <v>107</v>
      </c>
      <c r="J2617" s="169">
        <v>6.3863013698630136</v>
      </c>
      <c r="K2617">
        <v>2</v>
      </c>
    </row>
    <row r="2618" spans="1:11" x14ac:dyDescent="0.25">
      <c r="A2618" t="s">
        <v>3064</v>
      </c>
      <c r="B2618">
        <v>36705</v>
      </c>
      <c r="C2618" t="s">
        <v>172</v>
      </c>
      <c r="D2618" s="167">
        <v>67753</v>
      </c>
      <c r="E2618" t="s">
        <v>191</v>
      </c>
      <c r="F2618" t="s">
        <v>169</v>
      </c>
      <c r="G2618" t="s">
        <v>486</v>
      </c>
      <c r="H2618" s="168">
        <v>39329</v>
      </c>
      <c r="I2618" t="s">
        <v>105</v>
      </c>
      <c r="J2618" s="169">
        <v>10.065753424657535</v>
      </c>
      <c r="K2618">
        <v>3</v>
      </c>
    </row>
    <row r="2619" spans="1:11" x14ac:dyDescent="0.25">
      <c r="A2619" t="s">
        <v>3065</v>
      </c>
      <c r="B2619">
        <v>11255</v>
      </c>
      <c r="C2619" t="s">
        <v>172</v>
      </c>
      <c r="D2619" s="167">
        <v>92756.7</v>
      </c>
      <c r="E2619" t="s">
        <v>175</v>
      </c>
      <c r="F2619" t="s">
        <v>169</v>
      </c>
      <c r="G2619" t="s">
        <v>183</v>
      </c>
      <c r="H2619" s="168">
        <v>33049</v>
      </c>
      <c r="I2619" t="s">
        <v>103</v>
      </c>
      <c r="J2619" s="169">
        <v>27.271232876712329</v>
      </c>
      <c r="K2619">
        <v>6</v>
      </c>
    </row>
    <row r="2620" spans="1:11" x14ac:dyDescent="0.25">
      <c r="A2620" t="s">
        <v>3066</v>
      </c>
      <c r="B2620">
        <v>58052</v>
      </c>
      <c r="C2620" t="s">
        <v>167</v>
      </c>
      <c r="D2620" s="167">
        <v>210120</v>
      </c>
      <c r="E2620" t="s">
        <v>308</v>
      </c>
      <c r="F2620" t="s">
        <v>169</v>
      </c>
      <c r="G2620" t="s">
        <v>3067</v>
      </c>
      <c r="H2620" s="168">
        <v>42024</v>
      </c>
      <c r="I2620" t="s">
        <v>103</v>
      </c>
      <c r="J2620" s="169">
        <v>2.6821917808219178</v>
      </c>
      <c r="K2620">
        <v>1</v>
      </c>
    </row>
    <row r="2621" spans="1:11" x14ac:dyDescent="0.25">
      <c r="A2621" t="s">
        <v>3068</v>
      </c>
      <c r="B2621">
        <v>6076</v>
      </c>
      <c r="C2621" t="s">
        <v>167</v>
      </c>
      <c r="D2621" s="167">
        <v>69250.070000000007</v>
      </c>
      <c r="E2621" t="s">
        <v>216</v>
      </c>
      <c r="F2621" t="s">
        <v>169</v>
      </c>
      <c r="G2621" t="s">
        <v>1150</v>
      </c>
      <c r="H2621" s="168">
        <v>42170</v>
      </c>
      <c r="I2621" t="s">
        <v>103</v>
      </c>
      <c r="J2621" s="169">
        <v>2.2821917808219179</v>
      </c>
      <c r="K2621">
        <v>1</v>
      </c>
    </row>
    <row r="2622" spans="1:11" x14ac:dyDescent="0.25">
      <c r="A2622" t="s">
        <v>3069</v>
      </c>
      <c r="B2622">
        <v>96067</v>
      </c>
      <c r="C2622" t="s">
        <v>167</v>
      </c>
      <c r="D2622" s="167">
        <v>97912</v>
      </c>
      <c r="E2622" t="s">
        <v>191</v>
      </c>
      <c r="F2622" t="s">
        <v>169</v>
      </c>
      <c r="G2622" t="s">
        <v>610</v>
      </c>
      <c r="H2622" s="168">
        <v>36983</v>
      </c>
      <c r="I2622" t="s">
        <v>106</v>
      </c>
      <c r="J2622" s="169">
        <v>16.493150684931507</v>
      </c>
      <c r="K2622">
        <v>4</v>
      </c>
    </row>
    <row r="2623" spans="1:11" x14ac:dyDescent="0.25">
      <c r="A2623" t="s">
        <v>3070</v>
      </c>
      <c r="B2623">
        <v>71792</v>
      </c>
      <c r="C2623" t="s">
        <v>172</v>
      </c>
      <c r="D2623" s="167">
        <v>97564.74</v>
      </c>
      <c r="E2623" t="s">
        <v>191</v>
      </c>
      <c r="F2623" t="s">
        <v>169</v>
      </c>
      <c r="G2623" t="s">
        <v>610</v>
      </c>
      <c r="H2623" s="168">
        <v>39020</v>
      </c>
      <c r="I2623" t="s">
        <v>105</v>
      </c>
      <c r="J2623" s="169">
        <v>10.912328767123288</v>
      </c>
      <c r="K2623">
        <v>3</v>
      </c>
    </row>
    <row r="2624" spans="1:11" x14ac:dyDescent="0.25">
      <c r="A2624" t="s">
        <v>3071</v>
      </c>
      <c r="B2624">
        <v>77241</v>
      </c>
      <c r="C2624" t="s">
        <v>167</v>
      </c>
      <c r="D2624" s="167">
        <v>100849.36</v>
      </c>
      <c r="E2624" t="s">
        <v>188</v>
      </c>
      <c r="F2624" t="s">
        <v>169</v>
      </c>
      <c r="G2624" t="s">
        <v>284</v>
      </c>
      <c r="H2624" s="168">
        <v>33959</v>
      </c>
      <c r="I2624" t="s">
        <v>105</v>
      </c>
      <c r="J2624" s="169">
        <v>24.778082191780822</v>
      </c>
      <c r="K2624">
        <v>5</v>
      </c>
    </row>
    <row r="2625" spans="1:11" x14ac:dyDescent="0.25">
      <c r="A2625" t="s">
        <v>3072</v>
      </c>
      <c r="B2625">
        <v>81875</v>
      </c>
      <c r="C2625" t="s">
        <v>172</v>
      </c>
      <c r="D2625" s="167">
        <v>68047.16</v>
      </c>
      <c r="E2625" t="s">
        <v>188</v>
      </c>
      <c r="F2625" t="s">
        <v>169</v>
      </c>
      <c r="G2625" t="s">
        <v>226</v>
      </c>
      <c r="H2625" s="168">
        <v>38432</v>
      </c>
      <c r="I2625" t="s">
        <v>107</v>
      </c>
      <c r="J2625" s="169">
        <v>12.523287671232877</v>
      </c>
      <c r="K2625">
        <v>3</v>
      </c>
    </row>
    <row r="2626" spans="1:11" x14ac:dyDescent="0.25">
      <c r="A2626" t="s">
        <v>3073</v>
      </c>
      <c r="B2626">
        <v>22061</v>
      </c>
      <c r="C2626" t="s">
        <v>172</v>
      </c>
      <c r="D2626" s="167">
        <v>135392</v>
      </c>
      <c r="E2626" t="s">
        <v>268</v>
      </c>
      <c r="F2626" t="s">
        <v>169</v>
      </c>
      <c r="G2626" t="s">
        <v>275</v>
      </c>
      <c r="H2626" s="168">
        <v>33826</v>
      </c>
      <c r="I2626" t="s">
        <v>106</v>
      </c>
      <c r="J2626" s="169">
        <v>25.142465753424659</v>
      </c>
      <c r="K2626">
        <v>6</v>
      </c>
    </row>
    <row r="2627" spans="1:11" x14ac:dyDescent="0.25">
      <c r="A2627" t="s">
        <v>3074</v>
      </c>
      <c r="B2627">
        <v>67266</v>
      </c>
      <c r="C2627" t="s">
        <v>172</v>
      </c>
      <c r="D2627" s="167">
        <v>116707.64</v>
      </c>
      <c r="E2627" t="s">
        <v>213</v>
      </c>
      <c r="F2627" t="s">
        <v>169</v>
      </c>
      <c r="G2627" t="s">
        <v>214</v>
      </c>
      <c r="H2627" s="168">
        <v>42114</v>
      </c>
      <c r="I2627" t="s">
        <v>108</v>
      </c>
      <c r="J2627" s="169">
        <v>2.4356164383561643</v>
      </c>
      <c r="K2627">
        <v>1</v>
      </c>
    </row>
    <row r="2628" spans="1:11" x14ac:dyDescent="0.25">
      <c r="A2628" t="s">
        <v>3075</v>
      </c>
      <c r="B2628">
        <v>26108</v>
      </c>
      <c r="C2628" t="s">
        <v>172</v>
      </c>
      <c r="D2628" s="167">
        <v>141539.35999999999</v>
      </c>
      <c r="E2628" t="s">
        <v>168</v>
      </c>
      <c r="F2628" t="s">
        <v>169</v>
      </c>
      <c r="G2628" t="s">
        <v>493</v>
      </c>
      <c r="H2628" s="168">
        <v>29829</v>
      </c>
      <c r="I2628" t="s">
        <v>106</v>
      </c>
      <c r="J2628" s="169">
        <v>36.093150684931508</v>
      </c>
      <c r="K2628">
        <v>8</v>
      </c>
    </row>
    <row r="2629" spans="1:11" x14ac:dyDescent="0.25">
      <c r="A2629" t="s">
        <v>3076</v>
      </c>
      <c r="B2629">
        <v>44985</v>
      </c>
      <c r="C2629" t="s">
        <v>167</v>
      </c>
      <c r="D2629" s="167">
        <v>120768</v>
      </c>
      <c r="E2629" t="s">
        <v>239</v>
      </c>
      <c r="F2629" t="s">
        <v>169</v>
      </c>
      <c r="G2629" t="s">
        <v>1463</v>
      </c>
      <c r="H2629" s="168">
        <v>24762</v>
      </c>
      <c r="I2629" t="s">
        <v>108</v>
      </c>
      <c r="J2629" s="169">
        <v>49.975342465753428</v>
      </c>
      <c r="K2629">
        <v>9</v>
      </c>
    </row>
    <row r="2630" spans="1:11" x14ac:dyDescent="0.25">
      <c r="A2630" t="s">
        <v>3077</v>
      </c>
      <c r="B2630">
        <v>65226</v>
      </c>
      <c r="C2630" t="s">
        <v>172</v>
      </c>
      <c r="D2630" s="167">
        <v>96197.88</v>
      </c>
      <c r="E2630" t="s">
        <v>185</v>
      </c>
      <c r="F2630" t="s">
        <v>169</v>
      </c>
      <c r="G2630" t="s">
        <v>3078</v>
      </c>
      <c r="H2630" s="168">
        <v>29872</v>
      </c>
      <c r="I2630" t="s">
        <v>107</v>
      </c>
      <c r="J2630" s="169">
        <v>35.975342465753428</v>
      </c>
      <c r="K2630">
        <v>8</v>
      </c>
    </row>
    <row r="2631" spans="1:11" x14ac:dyDescent="0.25">
      <c r="A2631" t="s">
        <v>3079</v>
      </c>
      <c r="B2631">
        <v>60114</v>
      </c>
      <c r="C2631" t="s">
        <v>167</v>
      </c>
      <c r="D2631" s="167">
        <v>64662.78</v>
      </c>
      <c r="E2631" t="s">
        <v>325</v>
      </c>
      <c r="F2631" t="s">
        <v>169</v>
      </c>
      <c r="G2631" t="s">
        <v>170</v>
      </c>
      <c r="H2631" s="168">
        <v>36199</v>
      </c>
      <c r="I2631" t="s">
        <v>106</v>
      </c>
      <c r="J2631" s="169">
        <v>18.641095890410959</v>
      </c>
      <c r="K2631">
        <v>4</v>
      </c>
    </row>
    <row r="2632" spans="1:11" x14ac:dyDescent="0.25">
      <c r="A2632" t="s">
        <v>3080</v>
      </c>
      <c r="B2632">
        <v>66222</v>
      </c>
      <c r="C2632" t="s">
        <v>167</v>
      </c>
      <c r="D2632" s="167">
        <v>40534.480000000003</v>
      </c>
      <c r="E2632" t="s">
        <v>188</v>
      </c>
      <c r="F2632" t="s">
        <v>202</v>
      </c>
      <c r="G2632" t="s">
        <v>313</v>
      </c>
      <c r="H2632" s="168">
        <v>39300</v>
      </c>
      <c r="I2632" t="s">
        <v>105</v>
      </c>
      <c r="J2632" s="169">
        <v>10.145205479452056</v>
      </c>
      <c r="K2632">
        <v>3</v>
      </c>
    </row>
    <row r="2633" spans="1:11" x14ac:dyDescent="0.25">
      <c r="A2633" t="s">
        <v>3081</v>
      </c>
      <c r="B2633">
        <v>3845</v>
      </c>
      <c r="C2633" t="s">
        <v>167</v>
      </c>
      <c r="D2633" s="167">
        <v>76370.39</v>
      </c>
      <c r="E2633" t="s">
        <v>188</v>
      </c>
      <c r="F2633" t="s">
        <v>169</v>
      </c>
      <c r="G2633" t="s">
        <v>282</v>
      </c>
      <c r="H2633" s="168">
        <v>41162</v>
      </c>
      <c r="I2633" t="s">
        <v>106</v>
      </c>
      <c r="J2633" s="169">
        <v>5.043835616438356</v>
      </c>
      <c r="K2633">
        <v>1</v>
      </c>
    </row>
    <row r="2634" spans="1:11" x14ac:dyDescent="0.25">
      <c r="A2634" t="s">
        <v>3082</v>
      </c>
      <c r="B2634">
        <v>55089</v>
      </c>
      <c r="C2634" t="s">
        <v>167</v>
      </c>
      <c r="D2634" s="167">
        <v>51394</v>
      </c>
      <c r="E2634" t="s">
        <v>175</v>
      </c>
      <c r="F2634" t="s">
        <v>169</v>
      </c>
      <c r="G2634" t="s">
        <v>311</v>
      </c>
      <c r="H2634" s="168">
        <v>42380</v>
      </c>
      <c r="I2634" t="s">
        <v>103</v>
      </c>
      <c r="J2634" s="169">
        <v>1.7068493150684931</v>
      </c>
      <c r="K2634">
        <v>1</v>
      </c>
    </row>
    <row r="2635" spans="1:11" x14ac:dyDescent="0.25">
      <c r="A2635" t="s">
        <v>3083</v>
      </c>
      <c r="B2635">
        <v>3316</v>
      </c>
      <c r="C2635" t="s">
        <v>172</v>
      </c>
      <c r="D2635" s="167">
        <v>124825.02</v>
      </c>
      <c r="E2635" t="s">
        <v>185</v>
      </c>
      <c r="F2635" t="s">
        <v>169</v>
      </c>
      <c r="G2635" t="s">
        <v>382</v>
      </c>
      <c r="H2635" s="168">
        <v>34232</v>
      </c>
      <c r="I2635" t="s">
        <v>106</v>
      </c>
      <c r="J2635" s="169">
        <v>24.030136986301368</v>
      </c>
      <c r="K2635">
        <v>5</v>
      </c>
    </row>
    <row r="2636" spans="1:11" x14ac:dyDescent="0.25">
      <c r="A2636" t="s">
        <v>3084</v>
      </c>
      <c r="B2636">
        <v>92827</v>
      </c>
      <c r="C2636" t="s">
        <v>167</v>
      </c>
      <c r="D2636" s="167">
        <v>46626.87</v>
      </c>
      <c r="E2636" t="s">
        <v>199</v>
      </c>
      <c r="F2636" t="s">
        <v>169</v>
      </c>
      <c r="G2636" t="s">
        <v>205</v>
      </c>
      <c r="H2636" s="168">
        <v>39566</v>
      </c>
      <c r="I2636" t="s">
        <v>107</v>
      </c>
      <c r="J2636" s="169">
        <v>9.4164383561643827</v>
      </c>
      <c r="K2636">
        <v>2</v>
      </c>
    </row>
    <row r="2637" spans="1:11" x14ac:dyDescent="0.25">
      <c r="A2637" t="s">
        <v>3085</v>
      </c>
      <c r="B2637">
        <v>92506</v>
      </c>
      <c r="C2637" t="s">
        <v>172</v>
      </c>
      <c r="D2637" s="167">
        <v>65716</v>
      </c>
      <c r="E2637" t="s">
        <v>191</v>
      </c>
      <c r="F2637" t="s">
        <v>169</v>
      </c>
      <c r="G2637" t="s">
        <v>486</v>
      </c>
      <c r="H2637" s="168">
        <v>39223</v>
      </c>
      <c r="I2637" t="s">
        <v>107</v>
      </c>
      <c r="J2637" s="169">
        <v>10.356164383561644</v>
      </c>
      <c r="K2637">
        <v>3</v>
      </c>
    </row>
    <row r="2638" spans="1:11" x14ac:dyDescent="0.25">
      <c r="A2638" t="s">
        <v>3086</v>
      </c>
      <c r="B2638">
        <v>88587</v>
      </c>
      <c r="C2638" t="s">
        <v>172</v>
      </c>
      <c r="D2638" s="167">
        <v>48981.15</v>
      </c>
      <c r="E2638" t="s">
        <v>199</v>
      </c>
      <c r="F2638" t="s">
        <v>169</v>
      </c>
      <c r="G2638" t="s">
        <v>200</v>
      </c>
      <c r="H2638" s="168">
        <v>37795</v>
      </c>
      <c r="I2638" t="s">
        <v>103</v>
      </c>
      <c r="J2638" s="169">
        <v>14.268493150684931</v>
      </c>
      <c r="K2638">
        <v>3</v>
      </c>
    </row>
    <row r="2639" spans="1:11" x14ac:dyDescent="0.25">
      <c r="A2639" t="s">
        <v>3087</v>
      </c>
      <c r="B2639">
        <v>65196</v>
      </c>
      <c r="C2639" t="s">
        <v>172</v>
      </c>
      <c r="D2639" s="167">
        <v>68511.600000000006</v>
      </c>
      <c r="E2639" t="s">
        <v>233</v>
      </c>
      <c r="F2639" t="s">
        <v>169</v>
      </c>
      <c r="G2639" t="s">
        <v>637</v>
      </c>
      <c r="H2639" s="168">
        <v>37353</v>
      </c>
      <c r="I2639" t="s">
        <v>106</v>
      </c>
      <c r="J2639" s="169">
        <v>15.479452054794521</v>
      </c>
      <c r="K2639">
        <v>4</v>
      </c>
    </row>
    <row r="2640" spans="1:11" x14ac:dyDescent="0.25">
      <c r="A2640" t="s">
        <v>3088</v>
      </c>
      <c r="B2640">
        <v>4430</v>
      </c>
      <c r="C2640" t="s">
        <v>172</v>
      </c>
      <c r="D2640" s="167">
        <v>72902</v>
      </c>
      <c r="E2640" t="s">
        <v>175</v>
      </c>
      <c r="F2640" t="s">
        <v>169</v>
      </c>
      <c r="G2640" t="s">
        <v>183</v>
      </c>
      <c r="H2640" s="168">
        <v>39062</v>
      </c>
      <c r="I2640" t="s">
        <v>106</v>
      </c>
      <c r="J2640" s="169">
        <v>10.797260273972602</v>
      </c>
      <c r="K2640">
        <v>3</v>
      </c>
    </row>
    <row r="2641" spans="1:11" x14ac:dyDescent="0.25">
      <c r="A2641" t="s">
        <v>3089</v>
      </c>
      <c r="B2641">
        <v>83083</v>
      </c>
      <c r="C2641" t="s">
        <v>167</v>
      </c>
      <c r="D2641" s="167">
        <v>67206</v>
      </c>
      <c r="E2641" t="s">
        <v>308</v>
      </c>
      <c r="F2641" t="s">
        <v>169</v>
      </c>
      <c r="G2641" t="s">
        <v>539</v>
      </c>
      <c r="H2641" s="168">
        <v>36976</v>
      </c>
      <c r="I2641" t="s">
        <v>107</v>
      </c>
      <c r="J2641" s="169">
        <v>16.512328767123286</v>
      </c>
      <c r="K2641">
        <v>4</v>
      </c>
    </row>
    <row r="2642" spans="1:11" x14ac:dyDescent="0.25">
      <c r="A2642" t="s">
        <v>3090</v>
      </c>
      <c r="B2642">
        <v>97369</v>
      </c>
      <c r="C2642" t="s">
        <v>172</v>
      </c>
      <c r="D2642" s="167">
        <v>43882.64</v>
      </c>
      <c r="E2642" t="s">
        <v>233</v>
      </c>
      <c r="F2642" t="s">
        <v>169</v>
      </c>
      <c r="G2642" t="s">
        <v>554</v>
      </c>
      <c r="H2642" s="168">
        <v>39691</v>
      </c>
      <c r="I2642" t="s">
        <v>107</v>
      </c>
      <c r="J2642" s="169">
        <v>9.0739726027397261</v>
      </c>
      <c r="K2642">
        <v>2</v>
      </c>
    </row>
    <row r="2643" spans="1:11" x14ac:dyDescent="0.25">
      <c r="A2643" t="s">
        <v>3091</v>
      </c>
      <c r="B2643">
        <v>78120</v>
      </c>
      <c r="C2643" t="s">
        <v>172</v>
      </c>
      <c r="D2643" s="167">
        <v>43525.72</v>
      </c>
      <c r="E2643" t="s">
        <v>199</v>
      </c>
      <c r="F2643" t="s">
        <v>169</v>
      </c>
      <c r="G2643" t="s">
        <v>220</v>
      </c>
      <c r="H2643" s="168">
        <v>41330</v>
      </c>
      <c r="I2643" t="s">
        <v>107</v>
      </c>
      <c r="J2643" s="169">
        <v>4.5835616438356164</v>
      </c>
      <c r="K2643">
        <v>1</v>
      </c>
    </row>
    <row r="2644" spans="1:11" x14ac:dyDescent="0.25">
      <c r="A2644" t="s">
        <v>3092</v>
      </c>
      <c r="B2644">
        <v>54640</v>
      </c>
      <c r="C2644" t="s">
        <v>167</v>
      </c>
      <c r="D2644" s="167">
        <v>93768.72</v>
      </c>
      <c r="E2644" t="s">
        <v>188</v>
      </c>
      <c r="F2644" t="s">
        <v>169</v>
      </c>
      <c r="G2644" t="s">
        <v>275</v>
      </c>
      <c r="H2644" s="168">
        <v>38782</v>
      </c>
      <c r="I2644" t="s">
        <v>107</v>
      </c>
      <c r="J2644" s="169">
        <v>11.564383561643835</v>
      </c>
      <c r="K2644">
        <v>3</v>
      </c>
    </row>
    <row r="2645" spans="1:11" x14ac:dyDescent="0.25">
      <c r="A2645" t="s">
        <v>3093</v>
      </c>
      <c r="B2645">
        <v>81417</v>
      </c>
      <c r="C2645" t="s">
        <v>172</v>
      </c>
      <c r="D2645" s="167">
        <v>45048.5</v>
      </c>
      <c r="E2645" t="s">
        <v>233</v>
      </c>
      <c r="F2645" t="s">
        <v>169</v>
      </c>
      <c r="G2645" t="s">
        <v>514</v>
      </c>
      <c r="H2645" s="168">
        <v>40415</v>
      </c>
      <c r="I2645" t="s">
        <v>103</v>
      </c>
      <c r="J2645" s="169">
        <v>7.0904109589041093</v>
      </c>
      <c r="K2645">
        <v>2</v>
      </c>
    </row>
    <row r="2646" spans="1:11" x14ac:dyDescent="0.25">
      <c r="A2646" t="s">
        <v>3094</v>
      </c>
      <c r="B2646">
        <v>88206</v>
      </c>
      <c r="C2646" t="s">
        <v>172</v>
      </c>
      <c r="D2646" s="167">
        <v>84871</v>
      </c>
      <c r="E2646" t="s">
        <v>168</v>
      </c>
      <c r="F2646" t="s">
        <v>169</v>
      </c>
      <c r="G2646" t="s">
        <v>173</v>
      </c>
      <c r="H2646" s="168">
        <v>37788</v>
      </c>
      <c r="I2646" t="s">
        <v>103</v>
      </c>
      <c r="J2646" s="169">
        <v>14.287671232876713</v>
      </c>
      <c r="K2646">
        <v>3</v>
      </c>
    </row>
    <row r="2647" spans="1:11" x14ac:dyDescent="0.25">
      <c r="A2647" t="s">
        <v>3095</v>
      </c>
      <c r="B2647">
        <v>50732</v>
      </c>
      <c r="C2647" t="s">
        <v>167</v>
      </c>
      <c r="D2647" s="167">
        <v>57807.08</v>
      </c>
      <c r="E2647" t="s">
        <v>188</v>
      </c>
      <c r="F2647" t="s">
        <v>202</v>
      </c>
      <c r="G2647" t="s">
        <v>313</v>
      </c>
      <c r="H2647" s="168">
        <v>32363</v>
      </c>
      <c r="I2647" t="s">
        <v>104</v>
      </c>
      <c r="J2647" s="169">
        <v>29.150684931506849</v>
      </c>
      <c r="K2647">
        <v>6</v>
      </c>
    </row>
    <row r="2648" spans="1:11" x14ac:dyDescent="0.25">
      <c r="A2648" t="s">
        <v>3096</v>
      </c>
      <c r="B2648">
        <v>91865</v>
      </c>
      <c r="C2648" t="s">
        <v>172</v>
      </c>
      <c r="D2648" s="167">
        <v>150831.84</v>
      </c>
      <c r="E2648" t="s">
        <v>168</v>
      </c>
      <c r="F2648" t="s">
        <v>169</v>
      </c>
      <c r="G2648" t="s">
        <v>231</v>
      </c>
      <c r="H2648" s="168">
        <v>34001</v>
      </c>
      <c r="I2648" t="s">
        <v>103</v>
      </c>
      <c r="J2648" s="169">
        <v>24.663013698630138</v>
      </c>
      <c r="K2648">
        <v>5</v>
      </c>
    </row>
    <row r="2649" spans="1:11" x14ac:dyDescent="0.25">
      <c r="A2649" t="s">
        <v>3097</v>
      </c>
      <c r="B2649">
        <v>4104</v>
      </c>
      <c r="C2649" t="s">
        <v>172</v>
      </c>
      <c r="D2649" s="167">
        <v>91007.15</v>
      </c>
      <c r="E2649" t="s">
        <v>233</v>
      </c>
      <c r="F2649" t="s">
        <v>169</v>
      </c>
      <c r="G2649" t="s">
        <v>637</v>
      </c>
      <c r="H2649" s="168">
        <v>28667</v>
      </c>
      <c r="I2649" t="s">
        <v>104</v>
      </c>
      <c r="J2649" s="169">
        <v>39.276712328767125</v>
      </c>
      <c r="K2649">
        <v>8</v>
      </c>
    </row>
    <row r="2650" spans="1:11" x14ac:dyDescent="0.25">
      <c r="A2650" t="s">
        <v>3098</v>
      </c>
      <c r="B2650">
        <v>72008</v>
      </c>
      <c r="C2650" t="s">
        <v>167</v>
      </c>
      <c r="D2650" s="167">
        <v>107657</v>
      </c>
      <c r="E2650" t="s">
        <v>268</v>
      </c>
      <c r="F2650" t="s">
        <v>169</v>
      </c>
      <c r="G2650" t="s">
        <v>297</v>
      </c>
      <c r="H2650" s="168">
        <v>42324</v>
      </c>
      <c r="I2650" t="s">
        <v>105</v>
      </c>
      <c r="J2650" s="169">
        <v>1.8602739726027397</v>
      </c>
      <c r="K2650">
        <v>1</v>
      </c>
    </row>
    <row r="2651" spans="1:11" x14ac:dyDescent="0.25">
      <c r="A2651" t="s">
        <v>3099</v>
      </c>
      <c r="B2651">
        <v>47394</v>
      </c>
      <c r="C2651" t="s">
        <v>172</v>
      </c>
      <c r="D2651" s="167">
        <v>50448.5</v>
      </c>
      <c r="E2651" t="s">
        <v>308</v>
      </c>
      <c r="F2651" t="s">
        <v>169</v>
      </c>
      <c r="G2651" t="s">
        <v>786</v>
      </c>
      <c r="H2651" s="168">
        <v>39201</v>
      </c>
      <c r="I2651" t="s">
        <v>104</v>
      </c>
      <c r="J2651" s="169">
        <v>10.416438356164383</v>
      </c>
      <c r="K2651">
        <v>3</v>
      </c>
    </row>
    <row r="2652" spans="1:11" x14ac:dyDescent="0.25">
      <c r="A2652" t="s">
        <v>3100</v>
      </c>
      <c r="B2652">
        <v>24653</v>
      </c>
      <c r="C2652" t="s">
        <v>172</v>
      </c>
      <c r="D2652" s="167">
        <v>58455</v>
      </c>
      <c r="E2652" t="s">
        <v>175</v>
      </c>
      <c r="F2652" t="s">
        <v>169</v>
      </c>
      <c r="G2652" t="s">
        <v>183</v>
      </c>
      <c r="H2652" s="168">
        <v>41498</v>
      </c>
      <c r="I2652" t="s">
        <v>104</v>
      </c>
      <c r="J2652" s="169">
        <v>4.1232876712328768</v>
      </c>
      <c r="K2652">
        <v>1</v>
      </c>
    </row>
    <row r="2653" spans="1:11" x14ac:dyDescent="0.25">
      <c r="A2653" t="s">
        <v>3101</v>
      </c>
      <c r="B2653">
        <v>89447</v>
      </c>
      <c r="C2653" t="s">
        <v>172</v>
      </c>
      <c r="D2653" s="167">
        <v>50910</v>
      </c>
      <c r="E2653" t="s">
        <v>191</v>
      </c>
      <c r="F2653" t="s">
        <v>169</v>
      </c>
      <c r="G2653" t="s">
        <v>354</v>
      </c>
      <c r="H2653" s="168">
        <v>41904</v>
      </c>
      <c r="I2653" t="s">
        <v>104</v>
      </c>
      <c r="J2653" s="169">
        <v>3.010958904109589</v>
      </c>
      <c r="K2653">
        <v>1</v>
      </c>
    </row>
    <row r="2654" spans="1:11" x14ac:dyDescent="0.25">
      <c r="A2654" t="s">
        <v>3102</v>
      </c>
      <c r="B2654">
        <v>48832</v>
      </c>
      <c r="C2654" t="s">
        <v>172</v>
      </c>
      <c r="D2654" s="167">
        <v>61231</v>
      </c>
      <c r="E2654" t="s">
        <v>199</v>
      </c>
      <c r="F2654" t="s">
        <v>169</v>
      </c>
      <c r="G2654" t="s">
        <v>295</v>
      </c>
      <c r="H2654" s="168">
        <v>37382</v>
      </c>
      <c r="I2654" t="s">
        <v>103</v>
      </c>
      <c r="J2654" s="169">
        <v>15.4</v>
      </c>
      <c r="K2654">
        <v>4</v>
      </c>
    </row>
    <row r="2655" spans="1:11" x14ac:dyDescent="0.25">
      <c r="A2655" t="s">
        <v>3103</v>
      </c>
      <c r="B2655">
        <v>91939</v>
      </c>
      <c r="C2655" t="s">
        <v>172</v>
      </c>
      <c r="D2655" s="167">
        <v>46860.73</v>
      </c>
      <c r="E2655" t="s">
        <v>199</v>
      </c>
      <c r="F2655" t="s">
        <v>169</v>
      </c>
      <c r="G2655" t="s">
        <v>205</v>
      </c>
      <c r="H2655" s="168">
        <v>39509</v>
      </c>
      <c r="I2655" t="s">
        <v>104</v>
      </c>
      <c r="J2655" s="169">
        <v>9.5726027397260278</v>
      </c>
      <c r="K2655">
        <v>2</v>
      </c>
    </row>
    <row r="2656" spans="1:11" x14ac:dyDescent="0.25">
      <c r="A2656" t="s">
        <v>3104</v>
      </c>
      <c r="B2656">
        <v>39691</v>
      </c>
      <c r="C2656" t="s">
        <v>172</v>
      </c>
      <c r="D2656" s="167">
        <v>42053.83</v>
      </c>
      <c r="E2656" t="s">
        <v>199</v>
      </c>
      <c r="F2656" t="s">
        <v>169</v>
      </c>
      <c r="G2656" t="s">
        <v>220</v>
      </c>
      <c r="H2656" s="168">
        <v>41786</v>
      </c>
      <c r="I2656" t="s">
        <v>105</v>
      </c>
      <c r="J2656" s="169">
        <v>3.3342465753424659</v>
      </c>
      <c r="K2656">
        <v>1</v>
      </c>
    </row>
    <row r="2657" spans="1:11" x14ac:dyDescent="0.25">
      <c r="A2657" t="s">
        <v>3105</v>
      </c>
      <c r="B2657">
        <v>75207</v>
      </c>
      <c r="C2657" t="s">
        <v>172</v>
      </c>
      <c r="D2657" s="167">
        <v>94006.07</v>
      </c>
      <c r="E2657" t="s">
        <v>185</v>
      </c>
      <c r="F2657" t="s">
        <v>169</v>
      </c>
      <c r="G2657" t="s">
        <v>416</v>
      </c>
      <c r="H2657" s="168">
        <v>32699</v>
      </c>
      <c r="I2657" t="s">
        <v>104</v>
      </c>
      <c r="J2657" s="169">
        <v>28.230136986301371</v>
      </c>
      <c r="K2657">
        <v>6</v>
      </c>
    </row>
    <row r="2658" spans="1:11" x14ac:dyDescent="0.25">
      <c r="A2658" t="s">
        <v>3106</v>
      </c>
      <c r="B2658">
        <v>89160</v>
      </c>
      <c r="C2658" t="s">
        <v>172</v>
      </c>
      <c r="D2658" s="167">
        <v>41781.910000000003</v>
      </c>
      <c r="E2658" t="s">
        <v>168</v>
      </c>
      <c r="F2658" t="s">
        <v>169</v>
      </c>
      <c r="G2658" t="s">
        <v>1136</v>
      </c>
      <c r="H2658" s="168">
        <v>41638</v>
      </c>
      <c r="I2658" t="s">
        <v>105</v>
      </c>
      <c r="J2658" s="169">
        <v>3.7397260273972601</v>
      </c>
      <c r="K2658">
        <v>1</v>
      </c>
    </row>
    <row r="2659" spans="1:11" x14ac:dyDescent="0.25">
      <c r="A2659" t="s">
        <v>3107</v>
      </c>
      <c r="B2659">
        <v>51270</v>
      </c>
      <c r="C2659" t="s">
        <v>167</v>
      </c>
      <c r="D2659" s="167">
        <v>56478</v>
      </c>
      <c r="E2659" t="s">
        <v>175</v>
      </c>
      <c r="F2659" t="s">
        <v>169</v>
      </c>
      <c r="G2659" t="s">
        <v>183</v>
      </c>
      <c r="H2659" s="168">
        <v>41694</v>
      </c>
      <c r="I2659" t="s">
        <v>103</v>
      </c>
      <c r="J2659" s="169">
        <v>3.5863013698630137</v>
      </c>
      <c r="K2659">
        <v>1</v>
      </c>
    </row>
    <row r="2660" spans="1:11" x14ac:dyDescent="0.25">
      <c r="A2660" t="s">
        <v>3108</v>
      </c>
      <c r="B2660">
        <v>26464</v>
      </c>
      <c r="C2660" t="s">
        <v>172</v>
      </c>
      <c r="D2660" s="167">
        <v>83658</v>
      </c>
      <c r="E2660" t="s">
        <v>175</v>
      </c>
      <c r="F2660" t="s">
        <v>169</v>
      </c>
      <c r="G2660" t="s">
        <v>183</v>
      </c>
      <c r="H2660" s="168">
        <v>37270</v>
      </c>
      <c r="I2660" t="s">
        <v>104</v>
      </c>
      <c r="J2660" s="169">
        <v>15.706849315068494</v>
      </c>
      <c r="K2660">
        <v>4</v>
      </c>
    </row>
    <row r="2661" spans="1:11" x14ac:dyDescent="0.25">
      <c r="A2661" t="s">
        <v>3109</v>
      </c>
      <c r="B2661">
        <v>61145</v>
      </c>
      <c r="C2661" t="s">
        <v>172</v>
      </c>
      <c r="D2661" s="167">
        <v>64622</v>
      </c>
      <c r="E2661" t="s">
        <v>191</v>
      </c>
      <c r="F2661" t="s">
        <v>169</v>
      </c>
      <c r="G2661" t="s">
        <v>486</v>
      </c>
      <c r="H2661" s="168">
        <v>39160</v>
      </c>
      <c r="I2661" t="s">
        <v>103</v>
      </c>
      <c r="J2661" s="169">
        <v>10.528767123287672</v>
      </c>
      <c r="K2661">
        <v>3</v>
      </c>
    </row>
    <row r="2662" spans="1:11" x14ac:dyDescent="0.25">
      <c r="A2662" t="s">
        <v>3110</v>
      </c>
      <c r="B2662">
        <v>4111</v>
      </c>
      <c r="C2662" t="s">
        <v>167</v>
      </c>
      <c r="D2662" s="167">
        <v>83942.23</v>
      </c>
      <c r="E2662" t="s">
        <v>216</v>
      </c>
      <c r="F2662" t="s">
        <v>169</v>
      </c>
      <c r="G2662" t="s">
        <v>369</v>
      </c>
      <c r="H2662" s="168">
        <v>39020</v>
      </c>
      <c r="I2662" t="s">
        <v>104</v>
      </c>
      <c r="J2662" s="169">
        <v>10.912328767123288</v>
      </c>
      <c r="K2662">
        <v>3</v>
      </c>
    </row>
    <row r="2663" spans="1:11" x14ac:dyDescent="0.25">
      <c r="A2663" t="s">
        <v>3111</v>
      </c>
      <c r="B2663">
        <v>66288</v>
      </c>
      <c r="C2663" t="s">
        <v>167</v>
      </c>
      <c r="D2663" s="167">
        <v>138593.51999999999</v>
      </c>
      <c r="E2663" t="s">
        <v>253</v>
      </c>
      <c r="F2663" t="s">
        <v>169</v>
      </c>
      <c r="G2663" t="s">
        <v>637</v>
      </c>
      <c r="H2663" s="168">
        <v>42114</v>
      </c>
      <c r="I2663" t="s">
        <v>107</v>
      </c>
      <c r="J2663" s="169">
        <v>2.4356164383561643</v>
      </c>
      <c r="K2663">
        <v>1</v>
      </c>
    </row>
    <row r="2664" spans="1:11" x14ac:dyDescent="0.25">
      <c r="A2664" t="s">
        <v>3112</v>
      </c>
      <c r="B2664">
        <v>34198</v>
      </c>
      <c r="C2664" t="s">
        <v>172</v>
      </c>
      <c r="D2664" s="167">
        <v>92756.7</v>
      </c>
      <c r="E2664" t="s">
        <v>175</v>
      </c>
      <c r="F2664" t="s">
        <v>169</v>
      </c>
      <c r="G2664" t="s">
        <v>183</v>
      </c>
      <c r="H2664" s="168">
        <v>34736</v>
      </c>
      <c r="I2664" t="s">
        <v>106</v>
      </c>
      <c r="J2664" s="169">
        <v>22.649315068493152</v>
      </c>
      <c r="K2664">
        <v>5</v>
      </c>
    </row>
    <row r="2665" spans="1:11" x14ac:dyDescent="0.25">
      <c r="A2665" t="s">
        <v>3113</v>
      </c>
      <c r="B2665">
        <v>29534</v>
      </c>
      <c r="C2665" t="s">
        <v>167</v>
      </c>
      <c r="D2665" s="167">
        <v>88463.01</v>
      </c>
      <c r="E2665" t="s">
        <v>616</v>
      </c>
      <c r="F2665" t="s">
        <v>169</v>
      </c>
      <c r="G2665" t="s">
        <v>617</v>
      </c>
      <c r="H2665" s="168">
        <v>41134</v>
      </c>
      <c r="I2665" t="s">
        <v>103</v>
      </c>
      <c r="J2665" s="169">
        <v>5.1205479452054794</v>
      </c>
      <c r="K2665">
        <v>2</v>
      </c>
    </row>
    <row r="2666" spans="1:11" x14ac:dyDescent="0.25">
      <c r="A2666" t="s">
        <v>3114</v>
      </c>
      <c r="B2666">
        <v>62341</v>
      </c>
      <c r="C2666" t="s">
        <v>167</v>
      </c>
      <c r="D2666" s="167">
        <v>92399.14</v>
      </c>
      <c r="E2666" t="s">
        <v>268</v>
      </c>
      <c r="F2666" t="s">
        <v>169</v>
      </c>
      <c r="G2666" t="s">
        <v>297</v>
      </c>
      <c r="H2666" s="168">
        <v>41876</v>
      </c>
      <c r="I2666" t="s">
        <v>107</v>
      </c>
      <c r="J2666" s="169">
        <v>3.0876712328767124</v>
      </c>
      <c r="K2666">
        <v>1</v>
      </c>
    </row>
    <row r="2667" spans="1:11" x14ac:dyDescent="0.25">
      <c r="A2667" t="s">
        <v>3115</v>
      </c>
      <c r="B2667">
        <v>54651</v>
      </c>
      <c r="C2667" t="s">
        <v>172</v>
      </c>
      <c r="D2667" s="167">
        <v>303091</v>
      </c>
      <c r="E2667" t="s">
        <v>239</v>
      </c>
      <c r="F2667" t="s">
        <v>169</v>
      </c>
      <c r="G2667" t="s">
        <v>3116</v>
      </c>
      <c r="H2667" s="168">
        <v>29185</v>
      </c>
      <c r="I2667" t="s">
        <v>105</v>
      </c>
      <c r="J2667" s="169">
        <v>37.857534246575341</v>
      </c>
      <c r="K2667">
        <v>8</v>
      </c>
    </row>
    <row r="2668" spans="1:11" x14ac:dyDescent="0.25">
      <c r="A2668" t="s">
        <v>3117</v>
      </c>
      <c r="B2668">
        <v>88793</v>
      </c>
      <c r="C2668" t="s">
        <v>172</v>
      </c>
      <c r="D2668" s="167">
        <v>66065.23</v>
      </c>
      <c r="E2668" t="s">
        <v>199</v>
      </c>
      <c r="F2668" t="s">
        <v>169</v>
      </c>
      <c r="G2668" t="s">
        <v>750</v>
      </c>
      <c r="H2668" s="168">
        <v>34673</v>
      </c>
      <c r="I2668" t="s">
        <v>104</v>
      </c>
      <c r="J2668" s="169">
        <v>22.82191780821918</v>
      </c>
      <c r="K2668">
        <v>5</v>
      </c>
    </row>
    <row r="2669" spans="1:11" x14ac:dyDescent="0.25">
      <c r="A2669" t="s">
        <v>3118</v>
      </c>
      <c r="B2669">
        <v>25026</v>
      </c>
      <c r="C2669" t="s">
        <v>172</v>
      </c>
      <c r="D2669" s="167">
        <v>55139.73</v>
      </c>
      <c r="E2669" t="s">
        <v>188</v>
      </c>
      <c r="F2669" t="s">
        <v>169</v>
      </c>
      <c r="G2669" t="s">
        <v>344</v>
      </c>
      <c r="H2669" s="168">
        <v>36983</v>
      </c>
      <c r="I2669" t="s">
        <v>103</v>
      </c>
      <c r="J2669" s="169">
        <v>16.493150684931507</v>
      </c>
      <c r="K2669">
        <v>4</v>
      </c>
    </row>
    <row r="2670" spans="1:11" x14ac:dyDescent="0.25">
      <c r="A2670" t="s">
        <v>3119</v>
      </c>
      <c r="B2670">
        <v>13363</v>
      </c>
      <c r="C2670" t="s">
        <v>172</v>
      </c>
      <c r="D2670" s="167">
        <v>93396</v>
      </c>
      <c r="E2670" t="s">
        <v>180</v>
      </c>
      <c r="F2670" t="s">
        <v>169</v>
      </c>
      <c r="G2670" t="s">
        <v>428</v>
      </c>
      <c r="H2670" s="168">
        <v>36640</v>
      </c>
      <c r="I2670" t="s">
        <v>107</v>
      </c>
      <c r="J2670" s="169">
        <v>17.432876712328767</v>
      </c>
      <c r="K2670">
        <v>4</v>
      </c>
    </row>
    <row r="2671" spans="1:11" x14ac:dyDescent="0.25">
      <c r="A2671" t="s">
        <v>3120</v>
      </c>
      <c r="B2671">
        <v>59951</v>
      </c>
      <c r="C2671" t="s">
        <v>167</v>
      </c>
      <c r="D2671" s="167">
        <v>40534.54</v>
      </c>
      <c r="E2671" t="s">
        <v>188</v>
      </c>
      <c r="F2671" t="s">
        <v>202</v>
      </c>
      <c r="G2671" t="s">
        <v>313</v>
      </c>
      <c r="H2671" s="168">
        <v>39104</v>
      </c>
      <c r="I2671" t="s">
        <v>105</v>
      </c>
      <c r="J2671" s="169">
        <v>10.682191780821919</v>
      </c>
      <c r="K2671">
        <v>3</v>
      </c>
    </row>
    <row r="2672" spans="1:11" x14ac:dyDescent="0.25">
      <c r="A2672" t="s">
        <v>3121</v>
      </c>
      <c r="B2672">
        <v>196</v>
      </c>
      <c r="C2672" t="s">
        <v>172</v>
      </c>
      <c r="D2672" s="167">
        <v>84974</v>
      </c>
      <c r="E2672" t="s">
        <v>188</v>
      </c>
      <c r="F2672" t="s">
        <v>169</v>
      </c>
      <c r="G2672" t="s">
        <v>226</v>
      </c>
      <c r="H2672" s="168">
        <v>34483</v>
      </c>
      <c r="I2672" t="s">
        <v>106</v>
      </c>
      <c r="J2672" s="169">
        <v>23.342465753424658</v>
      </c>
      <c r="K2672">
        <v>5</v>
      </c>
    </row>
    <row r="2673" spans="1:11" x14ac:dyDescent="0.25">
      <c r="A2673" t="s">
        <v>3122</v>
      </c>
      <c r="B2673">
        <v>14091</v>
      </c>
      <c r="C2673" t="s">
        <v>172</v>
      </c>
      <c r="D2673" s="167">
        <v>70435</v>
      </c>
      <c r="E2673" t="s">
        <v>175</v>
      </c>
      <c r="F2673" t="s">
        <v>169</v>
      </c>
      <c r="G2673" t="s">
        <v>183</v>
      </c>
      <c r="H2673" s="168">
        <v>39098</v>
      </c>
      <c r="I2673" t="s">
        <v>103</v>
      </c>
      <c r="J2673" s="169">
        <v>10.698630136986301</v>
      </c>
      <c r="K2673">
        <v>3</v>
      </c>
    </row>
    <row r="2674" spans="1:11" x14ac:dyDescent="0.25">
      <c r="A2674" t="s">
        <v>3123</v>
      </c>
      <c r="B2674">
        <v>84032</v>
      </c>
      <c r="C2674" t="s">
        <v>167</v>
      </c>
      <c r="D2674" s="167">
        <v>42053.84</v>
      </c>
      <c r="E2674" t="s">
        <v>199</v>
      </c>
      <c r="F2674" t="s">
        <v>169</v>
      </c>
      <c r="G2674" t="s">
        <v>220</v>
      </c>
      <c r="H2674" s="168">
        <v>41786</v>
      </c>
      <c r="I2674" t="s">
        <v>104</v>
      </c>
      <c r="J2674" s="169">
        <v>3.3342465753424659</v>
      </c>
      <c r="K2674">
        <v>1</v>
      </c>
    </row>
    <row r="2675" spans="1:11" x14ac:dyDescent="0.25">
      <c r="A2675" t="s">
        <v>3124</v>
      </c>
      <c r="B2675">
        <v>33532</v>
      </c>
      <c r="C2675" t="s">
        <v>172</v>
      </c>
      <c r="D2675" s="167">
        <v>53192.79</v>
      </c>
      <c r="E2675" t="s">
        <v>253</v>
      </c>
      <c r="F2675" t="s">
        <v>169</v>
      </c>
      <c r="G2675" t="s">
        <v>282</v>
      </c>
      <c r="H2675" s="168">
        <v>42268</v>
      </c>
      <c r="I2675" t="s">
        <v>103</v>
      </c>
      <c r="J2675" s="169">
        <v>2.0136986301369864</v>
      </c>
      <c r="K2675">
        <v>1</v>
      </c>
    </row>
    <row r="2676" spans="1:11" x14ac:dyDescent="0.25">
      <c r="A2676" t="s">
        <v>3125</v>
      </c>
      <c r="B2676">
        <v>21189</v>
      </c>
      <c r="C2676" t="s">
        <v>167</v>
      </c>
      <c r="D2676" s="167">
        <v>80002.98</v>
      </c>
      <c r="E2676" t="s">
        <v>188</v>
      </c>
      <c r="F2676" t="s">
        <v>169</v>
      </c>
      <c r="G2676" t="s">
        <v>284</v>
      </c>
      <c r="H2676" s="168">
        <v>42296</v>
      </c>
      <c r="I2676" t="s">
        <v>106</v>
      </c>
      <c r="J2676" s="169">
        <v>1.9369863013698629</v>
      </c>
      <c r="K2676">
        <v>1</v>
      </c>
    </row>
    <row r="2677" spans="1:11" x14ac:dyDescent="0.25">
      <c r="A2677" t="s">
        <v>3126</v>
      </c>
      <c r="B2677">
        <v>28709</v>
      </c>
      <c r="C2677" t="s">
        <v>172</v>
      </c>
      <c r="D2677" s="167">
        <v>94099</v>
      </c>
      <c r="E2677" t="s">
        <v>168</v>
      </c>
      <c r="F2677" t="s">
        <v>169</v>
      </c>
      <c r="G2677" t="s">
        <v>173</v>
      </c>
      <c r="H2677" s="168">
        <v>37459</v>
      </c>
      <c r="I2677" t="s">
        <v>108</v>
      </c>
      <c r="J2677" s="169">
        <v>15.189041095890412</v>
      </c>
      <c r="K2677">
        <v>4</v>
      </c>
    </row>
    <row r="2678" spans="1:11" x14ac:dyDescent="0.25">
      <c r="A2678" t="s">
        <v>3127</v>
      </c>
      <c r="B2678">
        <v>32062</v>
      </c>
      <c r="C2678" t="s">
        <v>167</v>
      </c>
      <c r="D2678" s="167">
        <v>60201.440000000002</v>
      </c>
      <c r="E2678" t="s">
        <v>216</v>
      </c>
      <c r="F2678" t="s">
        <v>169</v>
      </c>
      <c r="G2678" t="s">
        <v>3128</v>
      </c>
      <c r="H2678" s="168">
        <v>35240</v>
      </c>
      <c r="I2678" t="s">
        <v>103</v>
      </c>
      <c r="J2678" s="169">
        <v>21.268493150684932</v>
      </c>
      <c r="K2678">
        <v>5</v>
      </c>
    </row>
    <row r="2679" spans="1:11" x14ac:dyDescent="0.25">
      <c r="A2679" t="s">
        <v>3129</v>
      </c>
      <c r="B2679">
        <v>44618</v>
      </c>
      <c r="C2679" t="s">
        <v>172</v>
      </c>
      <c r="D2679" s="167">
        <v>67922</v>
      </c>
      <c r="E2679" t="s">
        <v>168</v>
      </c>
      <c r="F2679" t="s">
        <v>169</v>
      </c>
      <c r="G2679" t="s">
        <v>265</v>
      </c>
      <c r="H2679" s="168">
        <v>37306</v>
      </c>
      <c r="I2679" t="s">
        <v>103</v>
      </c>
      <c r="J2679" s="169">
        <v>15.608219178082193</v>
      </c>
      <c r="K2679">
        <v>4</v>
      </c>
    </row>
    <row r="2680" spans="1:11" x14ac:dyDescent="0.25">
      <c r="A2680" t="s">
        <v>3130</v>
      </c>
      <c r="B2680">
        <v>84801</v>
      </c>
      <c r="C2680" t="s">
        <v>167</v>
      </c>
      <c r="D2680" s="167">
        <v>154333.26999999999</v>
      </c>
      <c r="E2680" t="s">
        <v>188</v>
      </c>
      <c r="F2680" t="s">
        <v>169</v>
      </c>
      <c r="G2680" t="s">
        <v>231</v>
      </c>
      <c r="H2680" s="168">
        <v>32944</v>
      </c>
      <c r="I2680" t="s">
        <v>103</v>
      </c>
      <c r="J2680" s="169">
        <v>27.55890410958904</v>
      </c>
      <c r="K2680">
        <v>6</v>
      </c>
    </row>
    <row r="2681" spans="1:11" x14ac:dyDescent="0.25">
      <c r="A2681" t="s">
        <v>3131</v>
      </c>
      <c r="B2681">
        <v>29940</v>
      </c>
      <c r="C2681" t="s">
        <v>167</v>
      </c>
      <c r="D2681" s="167">
        <v>55054.21</v>
      </c>
      <c r="E2681" t="s">
        <v>216</v>
      </c>
      <c r="F2681" t="s">
        <v>169</v>
      </c>
      <c r="G2681" t="s">
        <v>1058</v>
      </c>
      <c r="H2681" s="168">
        <v>41960</v>
      </c>
      <c r="I2681" t="s">
        <v>104</v>
      </c>
      <c r="J2681" s="169">
        <v>2.8575342465753426</v>
      </c>
      <c r="K2681">
        <v>1</v>
      </c>
    </row>
    <row r="2682" spans="1:11" x14ac:dyDescent="0.25">
      <c r="A2682" t="s">
        <v>3132</v>
      </c>
      <c r="B2682">
        <v>90723</v>
      </c>
      <c r="C2682" t="s">
        <v>172</v>
      </c>
      <c r="D2682" s="167">
        <v>70231.929999999993</v>
      </c>
      <c r="E2682" t="s">
        <v>196</v>
      </c>
      <c r="F2682" t="s">
        <v>169</v>
      </c>
      <c r="G2682" t="s">
        <v>426</v>
      </c>
      <c r="H2682" s="168">
        <v>32818</v>
      </c>
      <c r="I2682" t="s">
        <v>105</v>
      </c>
      <c r="J2682" s="169">
        <v>27.904109589041095</v>
      </c>
      <c r="K2682">
        <v>6</v>
      </c>
    </row>
    <row r="2683" spans="1:11" x14ac:dyDescent="0.25">
      <c r="A2683" t="s">
        <v>3133</v>
      </c>
      <c r="B2683">
        <v>69663</v>
      </c>
      <c r="C2683" t="s">
        <v>167</v>
      </c>
      <c r="D2683" s="167">
        <v>63423.44</v>
      </c>
      <c r="E2683" t="s">
        <v>191</v>
      </c>
      <c r="F2683" t="s">
        <v>169</v>
      </c>
      <c r="G2683" t="s">
        <v>610</v>
      </c>
      <c r="H2683" s="168">
        <v>41260</v>
      </c>
      <c r="I2683" t="s">
        <v>104</v>
      </c>
      <c r="J2683" s="169">
        <v>4.7753424657534245</v>
      </c>
      <c r="K2683">
        <v>1</v>
      </c>
    </row>
    <row r="2684" spans="1:11" x14ac:dyDescent="0.25">
      <c r="A2684" t="s">
        <v>3134</v>
      </c>
      <c r="B2684">
        <v>66904</v>
      </c>
      <c r="C2684" t="s">
        <v>167</v>
      </c>
      <c r="D2684" s="167">
        <v>76015.03</v>
      </c>
      <c r="E2684" t="s">
        <v>188</v>
      </c>
      <c r="F2684" t="s">
        <v>169</v>
      </c>
      <c r="G2684" t="s">
        <v>273</v>
      </c>
      <c r="H2684" s="168">
        <v>32195</v>
      </c>
      <c r="I2684" t="s">
        <v>107</v>
      </c>
      <c r="J2684" s="169">
        <v>29.610958904109587</v>
      </c>
      <c r="K2684">
        <v>6</v>
      </c>
    </row>
    <row r="2685" spans="1:11" x14ac:dyDescent="0.25">
      <c r="A2685" t="s">
        <v>3135</v>
      </c>
      <c r="B2685">
        <v>75314</v>
      </c>
      <c r="C2685" t="s">
        <v>172</v>
      </c>
      <c r="D2685" s="167">
        <v>70422</v>
      </c>
      <c r="E2685" t="s">
        <v>199</v>
      </c>
      <c r="F2685" t="s">
        <v>169</v>
      </c>
      <c r="G2685" t="s">
        <v>426</v>
      </c>
      <c r="H2685" s="168">
        <v>32727</v>
      </c>
      <c r="I2685" t="s">
        <v>107</v>
      </c>
      <c r="J2685" s="169">
        <v>28.153424657534245</v>
      </c>
      <c r="K2685">
        <v>6</v>
      </c>
    </row>
    <row r="2686" spans="1:11" x14ac:dyDescent="0.25">
      <c r="A2686" t="s">
        <v>3136</v>
      </c>
      <c r="B2686">
        <v>17830</v>
      </c>
      <c r="C2686" t="s">
        <v>167</v>
      </c>
      <c r="D2686" s="167">
        <v>86430</v>
      </c>
      <c r="E2686" t="s">
        <v>188</v>
      </c>
      <c r="F2686" t="s">
        <v>169</v>
      </c>
      <c r="G2686" t="s">
        <v>397</v>
      </c>
      <c r="H2686" s="168">
        <v>42408</v>
      </c>
      <c r="I2686" t="s">
        <v>104</v>
      </c>
      <c r="J2686" s="169">
        <v>1.6301369863013699</v>
      </c>
      <c r="K2686">
        <v>1</v>
      </c>
    </row>
    <row r="2687" spans="1:11" x14ac:dyDescent="0.25">
      <c r="A2687" t="s">
        <v>3137</v>
      </c>
      <c r="B2687">
        <v>99684</v>
      </c>
      <c r="C2687" t="s">
        <v>167</v>
      </c>
      <c r="D2687" s="167">
        <v>49364</v>
      </c>
      <c r="E2687" t="s">
        <v>168</v>
      </c>
      <c r="F2687" t="s">
        <v>169</v>
      </c>
      <c r="G2687" t="s">
        <v>265</v>
      </c>
      <c r="H2687" s="168">
        <v>42156</v>
      </c>
      <c r="I2687" t="s">
        <v>106</v>
      </c>
      <c r="J2687" s="169">
        <v>2.3205479452054796</v>
      </c>
      <c r="K2687">
        <v>1</v>
      </c>
    </row>
    <row r="2688" spans="1:11" x14ac:dyDescent="0.25">
      <c r="A2688" t="s">
        <v>3138</v>
      </c>
      <c r="B2688">
        <v>4926</v>
      </c>
      <c r="C2688" t="s">
        <v>172</v>
      </c>
      <c r="D2688" s="167">
        <v>131348.75</v>
      </c>
      <c r="E2688" t="s">
        <v>185</v>
      </c>
      <c r="F2688" t="s">
        <v>169</v>
      </c>
      <c r="G2688" t="s">
        <v>774</v>
      </c>
      <c r="H2688" s="168">
        <v>34387</v>
      </c>
      <c r="I2688" t="s">
        <v>103</v>
      </c>
      <c r="J2688" s="169">
        <v>23.605479452054794</v>
      </c>
      <c r="K2688">
        <v>5</v>
      </c>
    </row>
    <row r="2689" spans="1:11" x14ac:dyDescent="0.25">
      <c r="A2689" t="s">
        <v>3139</v>
      </c>
      <c r="B2689">
        <v>36857</v>
      </c>
      <c r="C2689" t="s">
        <v>172</v>
      </c>
      <c r="D2689" s="167">
        <v>123902.96</v>
      </c>
      <c r="E2689" t="s">
        <v>175</v>
      </c>
      <c r="F2689" t="s">
        <v>169</v>
      </c>
      <c r="G2689" t="s">
        <v>291</v>
      </c>
      <c r="H2689" s="168">
        <v>31313</v>
      </c>
      <c r="I2689" t="s">
        <v>105</v>
      </c>
      <c r="J2689" s="169">
        <v>32.027397260273972</v>
      </c>
      <c r="K2689">
        <v>7</v>
      </c>
    </row>
    <row r="2690" spans="1:11" x14ac:dyDescent="0.25">
      <c r="A2690" t="s">
        <v>3140</v>
      </c>
      <c r="B2690">
        <v>35443</v>
      </c>
      <c r="C2690" t="s">
        <v>167</v>
      </c>
      <c r="D2690" s="167">
        <v>69495.399999999994</v>
      </c>
      <c r="E2690" t="s">
        <v>168</v>
      </c>
      <c r="F2690" t="s">
        <v>169</v>
      </c>
      <c r="G2690" t="s">
        <v>397</v>
      </c>
      <c r="H2690" s="168">
        <v>39118</v>
      </c>
      <c r="I2690" t="s">
        <v>104</v>
      </c>
      <c r="J2690" s="169">
        <v>10.643835616438356</v>
      </c>
      <c r="K2690">
        <v>3</v>
      </c>
    </row>
    <row r="2691" spans="1:11" x14ac:dyDescent="0.25">
      <c r="A2691" t="s">
        <v>3141</v>
      </c>
      <c r="B2691">
        <v>23893</v>
      </c>
      <c r="C2691" t="s">
        <v>167</v>
      </c>
      <c r="D2691" s="167">
        <v>65812.12</v>
      </c>
      <c r="E2691" t="s">
        <v>175</v>
      </c>
      <c r="F2691" t="s">
        <v>169</v>
      </c>
      <c r="G2691" t="s">
        <v>211</v>
      </c>
      <c r="H2691" s="168">
        <v>41064</v>
      </c>
      <c r="I2691" t="s">
        <v>103</v>
      </c>
      <c r="J2691" s="169">
        <v>5.3123287671232875</v>
      </c>
      <c r="K2691">
        <v>2</v>
      </c>
    </row>
    <row r="2692" spans="1:11" x14ac:dyDescent="0.25">
      <c r="A2692" t="s">
        <v>3142</v>
      </c>
      <c r="B2692">
        <v>87813</v>
      </c>
      <c r="C2692" t="s">
        <v>172</v>
      </c>
      <c r="D2692" s="167">
        <v>45261</v>
      </c>
      <c r="E2692" t="s">
        <v>191</v>
      </c>
      <c r="F2692" t="s">
        <v>169</v>
      </c>
      <c r="G2692" t="s">
        <v>1065</v>
      </c>
      <c r="H2692" s="168">
        <v>42716</v>
      </c>
      <c r="I2692" t="s">
        <v>106</v>
      </c>
      <c r="J2692" s="169">
        <v>0.78630136986301369</v>
      </c>
      <c r="K2692">
        <v>1</v>
      </c>
    </row>
    <row r="2693" spans="1:11" x14ac:dyDescent="0.25">
      <c r="A2693" t="s">
        <v>3143</v>
      </c>
      <c r="B2693">
        <v>50242</v>
      </c>
      <c r="C2693" t="s">
        <v>172</v>
      </c>
      <c r="D2693" s="167">
        <v>87967.15</v>
      </c>
      <c r="E2693" t="s">
        <v>168</v>
      </c>
      <c r="F2693" t="s">
        <v>169</v>
      </c>
      <c r="G2693" t="s">
        <v>265</v>
      </c>
      <c r="H2693" s="168">
        <v>31831</v>
      </c>
      <c r="I2693" t="s">
        <v>104</v>
      </c>
      <c r="J2693" s="169">
        <v>30.608219178082191</v>
      </c>
      <c r="K2693">
        <v>7</v>
      </c>
    </row>
    <row r="2694" spans="1:11" x14ac:dyDescent="0.25">
      <c r="A2694" t="s">
        <v>3144</v>
      </c>
      <c r="B2694">
        <v>98937</v>
      </c>
      <c r="C2694" t="s">
        <v>167</v>
      </c>
      <c r="D2694" s="167">
        <v>59795.88</v>
      </c>
      <c r="E2694" t="s">
        <v>188</v>
      </c>
      <c r="F2694" t="s">
        <v>169</v>
      </c>
      <c r="G2694" t="s">
        <v>170</v>
      </c>
      <c r="H2694" s="168">
        <v>36864</v>
      </c>
      <c r="I2694" t="s">
        <v>107</v>
      </c>
      <c r="J2694" s="169">
        <v>16.81917808219178</v>
      </c>
      <c r="K2694">
        <v>4</v>
      </c>
    </row>
    <row r="2695" spans="1:11" x14ac:dyDescent="0.25">
      <c r="A2695" t="s">
        <v>3145</v>
      </c>
      <c r="B2695">
        <v>51132</v>
      </c>
      <c r="C2695" t="s">
        <v>172</v>
      </c>
      <c r="D2695" s="167">
        <v>45261</v>
      </c>
      <c r="E2695" t="s">
        <v>191</v>
      </c>
      <c r="F2695" t="s">
        <v>169</v>
      </c>
      <c r="G2695" t="s">
        <v>1065</v>
      </c>
      <c r="H2695" s="168">
        <v>42716</v>
      </c>
      <c r="I2695" t="s">
        <v>108</v>
      </c>
      <c r="J2695" s="169">
        <v>0.78630136986301369</v>
      </c>
      <c r="K2695">
        <v>1</v>
      </c>
    </row>
    <row r="2696" spans="1:11" x14ac:dyDescent="0.25">
      <c r="A2696" t="s">
        <v>3146</v>
      </c>
      <c r="B2696">
        <v>52456</v>
      </c>
      <c r="C2696" t="s">
        <v>167</v>
      </c>
      <c r="D2696" s="167">
        <v>72697.36</v>
      </c>
      <c r="E2696" t="s">
        <v>191</v>
      </c>
      <c r="F2696" t="s">
        <v>169</v>
      </c>
      <c r="G2696" t="s">
        <v>610</v>
      </c>
      <c r="H2696" s="168">
        <v>39034</v>
      </c>
      <c r="I2696" t="s">
        <v>107</v>
      </c>
      <c r="J2696" s="169">
        <v>10.873972602739727</v>
      </c>
      <c r="K2696">
        <v>3</v>
      </c>
    </row>
    <row r="2697" spans="1:11" x14ac:dyDescent="0.25">
      <c r="A2697" t="s">
        <v>3147</v>
      </c>
      <c r="B2697">
        <v>2625</v>
      </c>
      <c r="C2697" t="s">
        <v>172</v>
      </c>
      <c r="D2697" s="167">
        <v>85662.76</v>
      </c>
      <c r="E2697" t="s">
        <v>1258</v>
      </c>
      <c r="F2697" t="s">
        <v>169</v>
      </c>
      <c r="G2697" t="s">
        <v>418</v>
      </c>
      <c r="H2697" s="168">
        <v>39734</v>
      </c>
      <c r="I2697" t="s">
        <v>106</v>
      </c>
      <c r="J2697" s="169">
        <v>8.956164383561644</v>
      </c>
      <c r="K2697">
        <v>2</v>
      </c>
    </row>
    <row r="2698" spans="1:11" x14ac:dyDescent="0.25">
      <c r="A2698" t="s">
        <v>3148</v>
      </c>
      <c r="B2698">
        <v>33665</v>
      </c>
      <c r="C2698" t="s">
        <v>167</v>
      </c>
      <c r="D2698" s="167">
        <v>63955.519999999997</v>
      </c>
      <c r="E2698" t="s">
        <v>188</v>
      </c>
      <c r="F2698" t="s">
        <v>169</v>
      </c>
      <c r="G2698" t="s">
        <v>282</v>
      </c>
      <c r="H2698" s="168">
        <v>41092</v>
      </c>
      <c r="I2698" t="s">
        <v>104</v>
      </c>
      <c r="J2698" s="169">
        <v>5.2356164383561641</v>
      </c>
      <c r="K2698">
        <v>2</v>
      </c>
    </row>
    <row r="2699" spans="1:11" x14ac:dyDescent="0.25">
      <c r="A2699" t="s">
        <v>3149</v>
      </c>
      <c r="B2699">
        <v>71188</v>
      </c>
      <c r="C2699" t="s">
        <v>172</v>
      </c>
      <c r="D2699" s="167">
        <v>100849.36</v>
      </c>
      <c r="E2699" t="s">
        <v>175</v>
      </c>
      <c r="F2699" t="s">
        <v>169</v>
      </c>
      <c r="G2699" t="s">
        <v>211</v>
      </c>
      <c r="H2699" s="168">
        <v>33758</v>
      </c>
      <c r="I2699" t="s">
        <v>103</v>
      </c>
      <c r="J2699" s="169">
        <v>25.328767123287673</v>
      </c>
      <c r="K2699">
        <v>6</v>
      </c>
    </row>
    <row r="2700" spans="1:11" x14ac:dyDescent="0.25">
      <c r="A2700" t="s">
        <v>3150</v>
      </c>
      <c r="B2700">
        <v>92675</v>
      </c>
      <c r="C2700" t="s">
        <v>167</v>
      </c>
      <c r="D2700" s="167">
        <v>19727.759999999998</v>
      </c>
      <c r="E2700" t="s">
        <v>196</v>
      </c>
      <c r="F2700" t="s">
        <v>202</v>
      </c>
      <c r="G2700" t="s">
        <v>222</v>
      </c>
      <c r="H2700" s="168">
        <v>39399</v>
      </c>
      <c r="I2700" t="s">
        <v>107</v>
      </c>
      <c r="J2700" s="169">
        <v>9.8739726027397268</v>
      </c>
      <c r="K2700">
        <v>2</v>
      </c>
    </row>
    <row r="2701" spans="1:11" x14ac:dyDescent="0.25">
      <c r="A2701" t="s">
        <v>3151</v>
      </c>
      <c r="B2701">
        <v>99819</v>
      </c>
      <c r="C2701" t="s">
        <v>172</v>
      </c>
      <c r="D2701" s="167">
        <v>104717.28</v>
      </c>
      <c r="E2701" t="s">
        <v>175</v>
      </c>
      <c r="F2701" t="s">
        <v>169</v>
      </c>
      <c r="G2701" t="s">
        <v>176</v>
      </c>
      <c r="H2701" s="168">
        <v>34372</v>
      </c>
      <c r="I2701" t="s">
        <v>103</v>
      </c>
      <c r="J2701" s="169">
        <v>23.646575342465752</v>
      </c>
      <c r="K2701">
        <v>5</v>
      </c>
    </row>
    <row r="2702" spans="1:11" x14ac:dyDescent="0.25">
      <c r="A2702" t="s">
        <v>3152</v>
      </c>
      <c r="B2702">
        <v>12220</v>
      </c>
      <c r="C2702" t="s">
        <v>167</v>
      </c>
      <c r="D2702" s="167">
        <v>100849.36</v>
      </c>
      <c r="E2702" t="s">
        <v>191</v>
      </c>
      <c r="F2702" t="s">
        <v>169</v>
      </c>
      <c r="G2702" t="s">
        <v>610</v>
      </c>
      <c r="H2702" s="168">
        <v>33777</v>
      </c>
      <c r="I2702" t="s">
        <v>103</v>
      </c>
      <c r="J2702" s="169">
        <v>25.276712328767122</v>
      </c>
      <c r="K2702">
        <v>6</v>
      </c>
    </row>
    <row r="2703" spans="1:11" x14ac:dyDescent="0.25">
      <c r="A2703" t="s">
        <v>3153</v>
      </c>
      <c r="B2703">
        <v>66245</v>
      </c>
      <c r="C2703" t="s">
        <v>172</v>
      </c>
      <c r="D2703" s="167">
        <v>71941</v>
      </c>
      <c r="E2703" t="s">
        <v>168</v>
      </c>
      <c r="F2703" t="s">
        <v>169</v>
      </c>
      <c r="G2703" t="s">
        <v>524</v>
      </c>
      <c r="H2703" s="168">
        <v>39077</v>
      </c>
      <c r="I2703" t="s">
        <v>103</v>
      </c>
      <c r="J2703" s="169">
        <v>10.756164383561643</v>
      </c>
      <c r="K2703">
        <v>3</v>
      </c>
    </row>
    <row r="2704" spans="1:11" x14ac:dyDescent="0.25">
      <c r="A2704" t="s">
        <v>3154</v>
      </c>
      <c r="B2704">
        <v>53492</v>
      </c>
      <c r="C2704" t="s">
        <v>172</v>
      </c>
      <c r="D2704" s="167">
        <v>68543</v>
      </c>
      <c r="E2704" t="s">
        <v>191</v>
      </c>
      <c r="F2704" t="s">
        <v>169</v>
      </c>
      <c r="G2704" t="s">
        <v>486</v>
      </c>
      <c r="H2704" s="168">
        <v>39524</v>
      </c>
      <c r="I2704" t="s">
        <v>104</v>
      </c>
      <c r="J2704" s="169">
        <v>9.5315068493150683</v>
      </c>
      <c r="K2704">
        <v>2</v>
      </c>
    </row>
    <row r="2705" spans="1:11" x14ac:dyDescent="0.25">
      <c r="A2705" t="s">
        <v>3155</v>
      </c>
      <c r="B2705">
        <v>47013</v>
      </c>
      <c r="C2705" t="s">
        <v>167</v>
      </c>
      <c r="D2705" s="167">
        <v>69222.179999999993</v>
      </c>
      <c r="E2705" t="s">
        <v>175</v>
      </c>
      <c r="F2705" t="s">
        <v>169</v>
      </c>
      <c r="G2705" t="s">
        <v>904</v>
      </c>
      <c r="H2705" s="168">
        <v>28702</v>
      </c>
      <c r="I2705" t="s">
        <v>108</v>
      </c>
      <c r="J2705" s="169">
        <v>39.180821917808217</v>
      </c>
      <c r="K2705">
        <v>8</v>
      </c>
    </row>
    <row r="2706" spans="1:11" x14ac:dyDescent="0.25">
      <c r="A2706" t="s">
        <v>3156</v>
      </c>
      <c r="B2706">
        <v>53048</v>
      </c>
      <c r="C2706" t="s">
        <v>172</v>
      </c>
      <c r="D2706" s="167">
        <v>95475</v>
      </c>
      <c r="E2706" t="s">
        <v>268</v>
      </c>
      <c r="F2706" t="s">
        <v>169</v>
      </c>
      <c r="G2706" t="s">
        <v>297</v>
      </c>
      <c r="H2706" s="168">
        <v>42464</v>
      </c>
      <c r="I2706" t="s">
        <v>106</v>
      </c>
      <c r="J2706" s="169">
        <v>1.4767123287671233</v>
      </c>
      <c r="K2706">
        <v>1</v>
      </c>
    </row>
    <row r="2707" spans="1:11" x14ac:dyDescent="0.25">
      <c r="A2707" t="s">
        <v>3157</v>
      </c>
      <c r="B2707">
        <v>13806</v>
      </c>
      <c r="C2707" t="s">
        <v>167</v>
      </c>
      <c r="D2707" s="167">
        <v>40631.32</v>
      </c>
      <c r="E2707" t="s">
        <v>199</v>
      </c>
      <c r="F2707" t="s">
        <v>169</v>
      </c>
      <c r="G2707" t="s">
        <v>200</v>
      </c>
      <c r="H2707" s="168">
        <v>42065</v>
      </c>
      <c r="I2707" t="s">
        <v>104</v>
      </c>
      <c r="J2707" s="169">
        <v>2.56986301369863</v>
      </c>
      <c r="K2707">
        <v>1</v>
      </c>
    </row>
    <row r="2708" spans="1:11" x14ac:dyDescent="0.25">
      <c r="A2708" t="s">
        <v>3158</v>
      </c>
      <c r="B2708">
        <v>60302</v>
      </c>
      <c r="C2708" t="s">
        <v>172</v>
      </c>
      <c r="D2708" s="167">
        <v>81066</v>
      </c>
      <c r="E2708" t="s">
        <v>1258</v>
      </c>
      <c r="F2708" t="s">
        <v>169</v>
      </c>
      <c r="G2708" t="s">
        <v>418</v>
      </c>
      <c r="H2708" s="168">
        <v>36942</v>
      </c>
      <c r="I2708" t="s">
        <v>103</v>
      </c>
      <c r="J2708" s="169">
        <v>16.605479452054794</v>
      </c>
      <c r="K2708">
        <v>4</v>
      </c>
    </row>
    <row r="2709" spans="1:11" x14ac:dyDescent="0.25">
      <c r="A2709" t="s">
        <v>3159</v>
      </c>
      <c r="B2709">
        <v>45760</v>
      </c>
      <c r="C2709" t="s">
        <v>172</v>
      </c>
      <c r="D2709" s="167">
        <v>49017.51</v>
      </c>
      <c r="E2709" t="s">
        <v>268</v>
      </c>
      <c r="F2709" t="s">
        <v>169</v>
      </c>
      <c r="G2709" t="s">
        <v>630</v>
      </c>
      <c r="H2709" s="168">
        <v>35660</v>
      </c>
      <c r="I2709" t="s">
        <v>106</v>
      </c>
      <c r="J2709" s="169">
        <v>20.117808219178084</v>
      </c>
      <c r="K2709">
        <v>5</v>
      </c>
    </row>
    <row r="2710" spans="1:11" x14ac:dyDescent="0.25">
      <c r="A2710" t="s">
        <v>3160</v>
      </c>
      <c r="B2710">
        <v>10587</v>
      </c>
      <c r="C2710" t="s">
        <v>172</v>
      </c>
      <c r="D2710" s="167">
        <v>91517.5</v>
      </c>
      <c r="E2710" t="s">
        <v>268</v>
      </c>
      <c r="F2710" t="s">
        <v>169</v>
      </c>
      <c r="G2710" t="s">
        <v>418</v>
      </c>
      <c r="H2710" s="168">
        <v>35555</v>
      </c>
      <c r="I2710" t="s">
        <v>104</v>
      </c>
      <c r="J2710" s="169">
        <v>20.405479452054795</v>
      </c>
      <c r="K2710">
        <v>5</v>
      </c>
    </row>
    <row r="2711" spans="1:11" x14ac:dyDescent="0.25">
      <c r="A2711" t="s">
        <v>3161</v>
      </c>
      <c r="B2711">
        <v>28448</v>
      </c>
      <c r="C2711" t="s">
        <v>172</v>
      </c>
      <c r="D2711" s="167">
        <v>102664</v>
      </c>
      <c r="E2711" t="s">
        <v>253</v>
      </c>
      <c r="F2711" t="s">
        <v>169</v>
      </c>
      <c r="G2711" t="s">
        <v>1406</v>
      </c>
      <c r="H2711" s="168">
        <v>36493</v>
      </c>
      <c r="I2711" t="s">
        <v>106</v>
      </c>
      <c r="J2711" s="169">
        <v>17.835616438356166</v>
      </c>
      <c r="K2711">
        <v>4</v>
      </c>
    </row>
    <row r="2712" spans="1:11" x14ac:dyDescent="0.25">
      <c r="A2712" t="s">
        <v>3162</v>
      </c>
      <c r="B2712">
        <v>79471</v>
      </c>
      <c r="C2712" t="s">
        <v>167</v>
      </c>
      <c r="D2712" s="167">
        <v>90129.61</v>
      </c>
      <c r="E2712" t="s">
        <v>188</v>
      </c>
      <c r="F2712" t="s">
        <v>169</v>
      </c>
      <c r="G2712" t="s">
        <v>284</v>
      </c>
      <c r="H2712" s="168">
        <v>39146</v>
      </c>
      <c r="I2712" t="s">
        <v>106</v>
      </c>
      <c r="J2712" s="169">
        <v>10.567123287671233</v>
      </c>
      <c r="K2712">
        <v>3</v>
      </c>
    </row>
    <row r="2713" spans="1:11" x14ac:dyDescent="0.25">
      <c r="A2713" t="s">
        <v>3163</v>
      </c>
      <c r="B2713">
        <v>44545</v>
      </c>
      <c r="C2713" t="s">
        <v>167</v>
      </c>
      <c r="D2713" s="167">
        <v>128519</v>
      </c>
      <c r="E2713" t="s">
        <v>239</v>
      </c>
      <c r="F2713" t="s">
        <v>169</v>
      </c>
      <c r="G2713" t="s">
        <v>2909</v>
      </c>
      <c r="H2713" s="168">
        <v>37592</v>
      </c>
      <c r="I2713" t="s">
        <v>103</v>
      </c>
      <c r="J2713" s="169">
        <v>14.824657534246576</v>
      </c>
      <c r="K2713">
        <v>3</v>
      </c>
    </row>
    <row r="2714" spans="1:11" x14ac:dyDescent="0.25">
      <c r="A2714" t="s">
        <v>3164</v>
      </c>
      <c r="B2714">
        <v>63841</v>
      </c>
      <c r="C2714" t="s">
        <v>172</v>
      </c>
      <c r="D2714" s="167">
        <v>40369</v>
      </c>
      <c r="E2714" t="s">
        <v>168</v>
      </c>
      <c r="F2714" t="s">
        <v>169</v>
      </c>
      <c r="G2714" t="s">
        <v>1136</v>
      </c>
      <c r="H2714" s="168">
        <v>41820</v>
      </c>
      <c r="I2714" t="s">
        <v>108</v>
      </c>
      <c r="J2714" s="169">
        <v>3.2410958904109588</v>
      </c>
      <c r="K2714">
        <v>1</v>
      </c>
    </row>
    <row r="2715" spans="1:11" x14ac:dyDescent="0.25">
      <c r="A2715" t="s">
        <v>3165</v>
      </c>
      <c r="B2715">
        <v>63110</v>
      </c>
      <c r="C2715" t="s">
        <v>167</v>
      </c>
      <c r="D2715" s="167">
        <v>96929.82</v>
      </c>
      <c r="E2715" t="s">
        <v>188</v>
      </c>
      <c r="F2715" t="s">
        <v>169</v>
      </c>
      <c r="G2715" t="s">
        <v>410</v>
      </c>
      <c r="H2715" s="168">
        <v>41484</v>
      </c>
      <c r="I2715" t="s">
        <v>103</v>
      </c>
      <c r="J2715" s="169">
        <v>4.161643835616438</v>
      </c>
      <c r="K2715">
        <v>1</v>
      </c>
    </row>
    <row r="2716" spans="1:11" x14ac:dyDescent="0.25">
      <c r="A2716" t="s">
        <v>3166</v>
      </c>
      <c r="B2716">
        <v>10529</v>
      </c>
      <c r="C2716" t="s">
        <v>167</v>
      </c>
      <c r="D2716" s="167">
        <v>63453.9</v>
      </c>
      <c r="E2716" t="s">
        <v>239</v>
      </c>
      <c r="F2716" t="s">
        <v>169</v>
      </c>
      <c r="G2716" t="s">
        <v>535</v>
      </c>
      <c r="H2716" s="168">
        <v>41176</v>
      </c>
      <c r="I2716" t="s">
        <v>106</v>
      </c>
      <c r="J2716" s="169">
        <v>5.0054794520547947</v>
      </c>
      <c r="K2716">
        <v>1</v>
      </c>
    </row>
    <row r="2717" spans="1:11" x14ac:dyDescent="0.25">
      <c r="A2717" t="s">
        <v>3167</v>
      </c>
      <c r="B2717">
        <v>31564</v>
      </c>
      <c r="C2717" t="s">
        <v>167</v>
      </c>
      <c r="D2717" s="167">
        <v>57160.72</v>
      </c>
      <c r="E2717" t="s">
        <v>216</v>
      </c>
      <c r="F2717" t="s">
        <v>169</v>
      </c>
      <c r="G2717" t="s">
        <v>217</v>
      </c>
      <c r="H2717" s="168">
        <v>36283</v>
      </c>
      <c r="I2717" t="s">
        <v>103</v>
      </c>
      <c r="J2717" s="169">
        <v>18.410958904109588</v>
      </c>
      <c r="K2717">
        <v>4</v>
      </c>
    </row>
    <row r="2718" spans="1:11" x14ac:dyDescent="0.25">
      <c r="A2718" t="s">
        <v>3168</v>
      </c>
      <c r="B2718">
        <v>26367</v>
      </c>
      <c r="C2718" t="s">
        <v>172</v>
      </c>
      <c r="D2718" s="167">
        <v>43525.120000000003</v>
      </c>
      <c r="E2718" t="s">
        <v>199</v>
      </c>
      <c r="F2718" t="s">
        <v>169</v>
      </c>
      <c r="G2718" t="s">
        <v>220</v>
      </c>
      <c r="H2718" s="168">
        <v>41015</v>
      </c>
      <c r="I2718" t="s">
        <v>108</v>
      </c>
      <c r="J2718" s="169">
        <v>5.4465753424657537</v>
      </c>
      <c r="K2718">
        <v>2</v>
      </c>
    </row>
    <row r="2719" spans="1:11" x14ac:dyDescent="0.25">
      <c r="A2719" t="s">
        <v>3169</v>
      </c>
      <c r="B2719">
        <v>60400</v>
      </c>
      <c r="C2719" t="s">
        <v>172</v>
      </c>
      <c r="D2719" s="167">
        <v>61035.5</v>
      </c>
      <c r="E2719" t="s">
        <v>196</v>
      </c>
      <c r="F2719" t="s">
        <v>169</v>
      </c>
      <c r="G2719" t="s">
        <v>228</v>
      </c>
      <c r="H2719" s="168">
        <v>39482</v>
      </c>
      <c r="I2719" t="s">
        <v>104</v>
      </c>
      <c r="J2719" s="169">
        <v>9.6465753424657539</v>
      </c>
      <c r="K2719">
        <v>2</v>
      </c>
    </row>
    <row r="2720" spans="1:11" x14ac:dyDescent="0.25">
      <c r="A2720" t="s">
        <v>3170</v>
      </c>
      <c r="B2720">
        <v>9744</v>
      </c>
      <c r="C2720" t="s">
        <v>167</v>
      </c>
      <c r="D2720" s="167">
        <v>50785.5</v>
      </c>
      <c r="E2720" t="s">
        <v>188</v>
      </c>
      <c r="F2720" t="s">
        <v>169</v>
      </c>
      <c r="G2720" t="s">
        <v>282</v>
      </c>
      <c r="H2720" s="168">
        <v>41820</v>
      </c>
      <c r="I2720" t="s">
        <v>104</v>
      </c>
      <c r="J2720" s="169">
        <v>3.2410958904109588</v>
      </c>
      <c r="K2720">
        <v>1</v>
      </c>
    </row>
    <row r="2721" spans="1:11" x14ac:dyDescent="0.25">
      <c r="A2721" t="s">
        <v>3171</v>
      </c>
      <c r="B2721">
        <v>42786</v>
      </c>
      <c r="C2721" t="s">
        <v>167</v>
      </c>
      <c r="D2721" s="167">
        <v>38486.480000000003</v>
      </c>
      <c r="E2721" t="s">
        <v>188</v>
      </c>
      <c r="F2721" t="s">
        <v>169</v>
      </c>
      <c r="G2721" t="s">
        <v>344</v>
      </c>
      <c r="H2721" s="168">
        <v>42352</v>
      </c>
      <c r="I2721" t="s">
        <v>104</v>
      </c>
      <c r="J2721" s="169">
        <v>1.7835616438356163</v>
      </c>
      <c r="K2721">
        <v>1</v>
      </c>
    </row>
    <row r="2722" spans="1:11" x14ac:dyDescent="0.25">
      <c r="A2722" t="s">
        <v>3172</v>
      </c>
      <c r="B2722">
        <v>65869</v>
      </c>
      <c r="C2722" t="s">
        <v>172</v>
      </c>
      <c r="D2722" s="167">
        <v>54709.01</v>
      </c>
      <c r="E2722" t="s">
        <v>1258</v>
      </c>
      <c r="F2722" t="s">
        <v>169</v>
      </c>
      <c r="G2722" t="s">
        <v>418</v>
      </c>
      <c r="H2722" s="168">
        <v>41288</v>
      </c>
      <c r="I2722" t="s">
        <v>103</v>
      </c>
      <c r="J2722" s="169">
        <v>4.6986301369863011</v>
      </c>
      <c r="K2722">
        <v>1</v>
      </c>
    </row>
    <row r="2723" spans="1:11" x14ac:dyDescent="0.25">
      <c r="A2723" t="s">
        <v>3173</v>
      </c>
      <c r="B2723">
        <v>71896</v>
      </c>
      <c r="C2723" t="s">
        <v>172</v>
      </c>
      <c r="D2723" s="167">
        <v>60711.33</v>
      </c>
      <c r="E2723" t="s">
        <v>199</v>
      </c>
      <c r="F2723" t="s">
        <v>169</v>
      </c>
      <c r="G2723" t="s">
        <v>200</v>
      </c>
      <c r="H2723" s="168">
        <v>36842</v>
      </c>
      <c r="I2723" t="s">
        <v>103</v>
      </c>
      <c r="J2723" s="169">
        <v>16.87945205479452</v>
      </c>
      <c r="K2723">
        <v>4</v>
      </c>
    </row>
    <row r="2724" spans="1:11" x14ac:dyDescent="0.25">
      <c r="A2724" t="s">
        <v>3174</v>
      </c>
      <c r="B2724">
        <v>3782</v>
      </c>
      <c r="C2724" t="s">
        <v>167</v>
      </c>
      <c r="D2724" s="167">
        <v>39163.74</v>
      </c>
      <c r="E2724" t="s">
        <v>188</v>
      </c>
      <c r="F2724" t="s">
        <v>202</v>
      </c>
      <c r="G2724" t="s">
        <v>313</v>
      </c>
      <c r="H2724" s="168">
        <v>39497</v>
      </c>
      <c r="I2724" t="s">
        <v>105</v>
      </c>
      <c r="J2724" s="169">
        <v>9.6054794520547944</v>
      </c>
      <c r="K2724">
        <v>2</v>
      </c>
    </row>
    <row r="2725" spans="1:11" x14ac:dyDescent="0.25">
      <c r="A2725" t="s">
        <v>3175</v>
      </c>
      <c r="B2725">
        <v>84597</v>
      </c>
      <c r="C2725" t="s">
        <v>172</v>
      </c>
      <c r="D2725" s="167">
        <v>61231</v>
      </c>
      <c r="E2725" t="s">
        <v>199</v>
      </c>
      <c r="F2725" t="s">
        <v>169</v>
      </c>
      <c r="G2725" t="s">
        <v>295</v>
      </c>
      <c r="H2725" s="168">
        <v>36157</v>
      </c>
      <c r="I2725" t="s">
        <v>104</v>
      </c>
      <c r="J2725" s="169">
        <v>18.756164383561643</v>
      </c>
      <c r="K2725">
        <v>4</v>
      </c>
    </row>
    <row r="2726" spans="1:11" x14ac:dyDescent="0.25">
      <c r="A2726" t="s">
        <v>3176</v>
      </c>
      <c r="B2726">
        <v>79015</v>
      </c>
      <c r="C2726" t="s">
        <v>167</v>
      </c>
      <c r="D2726" s="167">
        <v>38756.92</v>
      </c>
      <c r="E2726" t="s">
        <v>188</v>
      </c>
      <c r="F2726" t="s">
        <v>169</v>
      </c>
      <c r="G2726" t="s">
        <v>344</v>
      </c>
      <c r="H2726" s="168">
        <v>41988</v>
      </c>
      <c r="I2726" t="s">
        <v>106</v>
      </c>
      <c r="J2726" s="169">
        <v>2.7808219178082192</v>
      </c>
      <c r="K2726">
        <v>1</v>
      </c>
    </row>
    <row r="2727" spans="1:11" x14ac:dyDescent="0.25">
      <c r="A2727" t="s">
        <v>3177</v>
      </c>
      <c r="B2727">
        <v>87392</v>
      </c>
      <c r="C2727" t="s">
        <v>172</v>
      </c>
      <c r="D2727" s="167">
        <v>39351.08</v>
      </c>
      <c r="E2727" t="s">
        <v>199</v>
      </c>
      <c r="F2727" t="s">
        <v>169</v>
      </c>
      <c r="G2727" t="s">
        <v>295</v>
      </c>
      <c r="H2727" s="168">
        <v>41666</v>
      </c>
      <c r="I2727" t="s">
        <v>104</v>
      </c>
      <c r="J2727" s="169">
        <v>3.6630136986301371</v>
      </c>
      <c r="K2727">
        <v>1</v>
      </c>
    </row>
    <row r="2728" spans="1:11" x14ac:dyDescent="0.25">
      <c r="A2728" t="s">
        <v>3178</v>
      </c>
      <c r="B2728">
        <v>41304</v>
      </c>
      <c r="C2728" t="s">
        <v>167</v>
      </c>
      <c r="D2728" s="167">
        <v>36180</v>
      </c>
      <c r="E2728" t="s">
        <v>188</v>
      </c>
      <c r="F2728" t="s">
        <v>169</v>
      </c>
      <c r="G2728" t="s">
        <v>344</v>
      </c>
      <c r="H2728" s="168">
        <v>41625</v>
      </c>
      <c r="I2728" t="s">
        <v>103</v>
      </c>
      <c r="J2728" s="169">
        <v>3.7753424657534245</v>
      </c>
      <c r="K2728">
        <v>1</v>
      </c>
    </row>
    <row r="2729" spans="1:11" x14ac:dyDescent="0.25">
      <c r="A2729" t="s">
        <v>3179</v>
      </c>
      <c r="B2729">
        <v>76334</v>
      </c>
      <c r="C2729" t="s">
        <v>167</v>
      </c>
      <c r="D2729" s="167">
        <v>135392</v>
      </c>
      <c r="E2729" t="s">
        <v>199</v>
      </c>
      <c r="F2729" t="s">
        <v>169</v>
      </c>
      <c r="G2729" t="s">
        <v>275</v>
      </c>
      <c r="H2729" s="168">
        <v>32427</v>
      </c>
      <c r="I2729" t="s">
        <v>104</v>
      </c>
      <c r="J2729" s="169">
        <v>28.975342465753425</v>
      </c>
      <c r="K2729">
        <v>6</v>
      </c>
    </row>
    <row r="2730" spans="1:11" x14ac:dyDescent="0.25">
      <c r="A2730" t="s">
        <v>3180</v>
      </c>
      <c r="B2730">
        <v>18851</v>
      </c>
      <c r="C2730" t="s">
        <v>167</v>
      </c>
      <c r="D2730" s="167">
        <v>30519.56</v>
      </c>
      <c r="E2730" t="s">
        <v>216</v>
      </c>
      <c r="F2730" t="s">
        <v>202</v>
      </c>
      <c r="G2730" t="s">
        <v>1058</v>
      </c>
      <c r="H2730" s="168">
        <v>39482</v>
      </c>
      <c r="I2730" t="s">
        <v>104</v>
      </c>
      <c r="J2730" s="169">
        <v>9.6465753424657539</v>
      </c>
      <c r="K2730">
        <v>2</v>
      </c>
    </row>
    <row r="2731" spans="1:11" x14ac:dyDescent="0.25">
      <c r="A2731" t="s">
        <v>3181</v>
      </c>
      <c r="B2731">
        <v>57214</v>
      </c>
      <c r="C2731" t="s">
        <v>167</v>
      </c>
      <c r="D2731" s="167">
        <v>66106.91</v>
      </c>
      <c r="E2731" t="s">
        <v>270</v>
      </c>
      <c r="F2731" t="s">
        <v>169</v>
      </c>
      <c r="G2731" t="s">
        <v>271</v>
      </c>
      <c r="H2731" s="168">
        <v>38250</v>
      </c>
      <c r="I2731" t="s">
        <v>103</v>
      </c>
      <c r="J2731" s="169">
        <v>13.021917808219179</v>
      </c>
      <c r="K2731">
        <v>3</v>
      </c>
    </row>
    <row r="2732" spans="1:11" x14ac:dyDescent="0.25">
      <c r="A2732" t="s">
        <v>3182</v>
      </c>
      <c r="B2732">
        <v>68328</v>
      </c>
      <c r="C2732" t="s">
        <v>167</v>
      </c>
      <c r="D2732" s="167">
        <v>107128.71</v>
      </c>
      <c r="E2732" t="s">
        <v>175</v>
      </c>
      <c r="F2732" t="s">
        <v>169</v>
      </c>
      <c r="G2732" t="s">
        <v>586</v>
      </c>
      <c r="H2732" s="168">
        <v>34722</v>
      </c>
      <c r="I2732" t="s">
        <v>104</v>
      </c>
      <c r="J2732" s="169">
        <v>22.687671232876713</v>
      </c>
      <c r="K2732">
        <v>5</v>
      </c>
    </row>
    <row r="2733" spans="1:11" x14ac:dyDescent="0.25">
      <c r="A2733" t="s">
        <v>3183</v>
      </c>
      <c r="B2733">
        <v>23236</v>
      </c>
      <c r="C2733" t="s">
        <v>167</v>
      </c>
      <c r="D2733" s="167">
        <v>65752</v>
      </c>
      <c r="E2733" t="s">
        <v>175</v>
      </c>
      <c r="F2733" t="s">
        <v>169</v>
      </c>
      <c r="G2733" t="s">
        <v>183</v>
      </c>
      <c r="H2733" s="168">
        <v>40371</v>
      </c>
      <c r="I2733" t="s">
        <v>103</v>
      </c>
      <c r="J2733" s="169">
        <v>7.2109589041095887</v>
      </c>
      <c r="K2733">
        <v>2</v>
      </c>
    </row>
    <row r="2734" spans="1:11" x14ac:dyDescent="0.25">
      <c r="A2734" t="s">
        <v>3184</v>
      </c>
      <c r="B2734">
        <v>34491</v>
      </c>
      <c r="C2734" t="s">
        <v>172</v>
      </c>
      <c r="D2734" s="167">
        <v>63067.93</v>
      </c>
      <c r="E2734" t="s">
        <v>199</v>
      </c>
      <c r="F2734" t="s">
        <v>169</v>
      </c>
      <c r="G2734" t="s">
        <v>295</v>
      </c>
      <c r="H2734" s="168">
        <v>32524</v>
      </c>
      <c r="I2734" t="s">
        <v>107</v>
      </c>
      <c r="J2734" s="169">
        <v>28.709589041095889</v>
      </c>
      <c r="K2734">
        <v>6</v>
      </c>
    </row>
    <row r="2735" spans="1:11" x14ac:dyDescent="0.25">
      <c r="A2735" t="s">
        <v>3185</v>
      </c>
      <c r="B2735">
        <v>43650</v>
      </c>
      <c r="C2735" t="s">
        <v>167</v>
      </c>
      <c r="D2735" s="167">
        <v>37578.89</v>
      </c>
      <c r="E2735" t="s">
        <v>191</v>
      </c>
      <c r="F2735" t="s">
        <v>202</v>
      </c>
      <c r="G2735" t="s">
        <v>610</v>
      </c>
      <c r="H2735" s="168">
        <v>39048</v>
      </c>
      <c r="I2735" t="s">
        <v>103</v>
      </c>
      <c r="J2735" s="169">
        <v>10.835616438356164</v>
      </c>
      <c r="K2735">
        <v>3</v>
      </c>
    </row>
    <row r="2736" spans="1:11" x14ac:dyDescent="0.25">
      <c r="A2736" t="s">
        <v>3186</v>
      </c>
      <c r="B2736">
        <v>24078</v>
      </c>
      <c r="C2736" t="s">
        <v>172</v>
      </c>
      <c r="D2736" s="167">
        <v>89620</v>
      </c>
      <c r="E2736" t="s">
        <v>175</v>
      </c>
      <c r="F2736" t="s">
        <v>169</v>
      </c>
      <c r="G2736" t="s">
        <v>183</v>
      </c>
      <c r="H2736" s="168">
        <v>36584</v>
      </c>
      <c r="I2736" t="s">
        <v>106</v>
      </c>
      <c r="J2736" s="169">
        <v>17.586301369863012</v>
      </c>
      <c r="K2736">
        <v>4</v>
      </c>
    </row>
    <row r="2737" spans="1:11" x14ac:dyDescent="0.25">
      <c r="A2737" t="s">
        <v>3187</v>
      </c>
      <c r="B2737">
        <v>25728</v>
      </c>
      <c r="C2737" t="s">
        <v>172</v>
      </c>
      <c r="D2737" s="167">
        <v>65752</v>
      </c>
      <c r="E2737" t="s">
        <v>175</v>
      </c>
      <c r="F2737" t="s">
        <v>169</v>
      </c>
      <c r="G2737" t="s">
        <v>183</v>
      </c>
      <c r="H2737" s="168">
        <v>40742</v>
      </c>
      <c r="I2737" t="s">
        <v>103</v>
      </c>
      <c r="J2737" s="169">
        <v>6.1945205479452055</v>
      </c>
      <c r="K2737">
        <v>2</v>
      </c>
    </row>
    <row r="2738" spans="1:11" x14ac:dyDescent="0.25">
      <c r="A2738" t="s">
        <v>3188</v>
      </c>
      <c r="B2738">
        <v>47624</v>
      </c>
      <c r="C2738" t="s">
        <v>172</v>
      </c>
      <c r="D2738" s="167">
        <v>125089.44</v>
      </c>
      <c r="E2738" t="s">
        <v>239</v>
      </c>
      <c r="F2738" t="s">
        <v>169</v>
      </c>
      <c r="G2738" t="s">
        <v>3189</v>
      </c>
      <c r="H2738" s="168">
        <v>40812</v>
      </c>
      <c r="I2738" t="s">
        <v>103</v>
      </c>
      <c r="J2738" s="169">
        <v>6.0027397260273974</v>
      </c>
      <c r="K2738">
        <v>2</v>
      </c>
    </row>
    <row r="2739" spans="1:11" x14ac:dyDescent="0.25">
      <c r="A2739" t="s">
        <v>3190</v>
      </c>
      <c r="B2739">
        <v>60798</v>
      </c>
      <c r="C2739" t="s">
        <v>172</v>
      </c>
      <c r="D2739" s="167">
        <v>43244.28</v>
      </c>
      <c r="E2739" t="s">
        <v>199</v>
      </c>
      <c r="F2739" t="s">
        <v>169</v>
      </c>
      <c r="G2739" t="s">
        <v>295</v>
      </c>
      <c r="H2739" s="168">
        <v>40896</v>
      </c>
      <c r="I2739" t="s">
        <v>103</v>
      </c>
      <c r="J2739" s="169">
        <v>5.7726027397260271</v>
      </c>
      <c r="K2739">
        <v>2</v>
      </c>
    </row>
    <row r="2740" spans="1:11" x14ac:dyDescent="0.25">
      <c r="A2740" t="s">
        <v>3191</v>
      </c>
      <c r="B2740">
        <v>89873</v>
      </c>
      <c r="C2740" t="s">
        <v>172</v>
      </c>
      <c r="D2740" s="167">
        <v>76015.03</v>
      </c>
      <c r="E2740" t="s">
        <v>196</v>
      </c>
      <c r="F2740" t="s">
        <v>169</v>
      </c>
      <c r="G2740" t="s">
        <v>539</v>
      </c>
      <c r="H2740" s="168">
        <v>34988</v>
      </c>
      <c r="I2740" t="s">
        <v>104</v>
      </c>
      <c r="J2740" s="169">
        <v>21.958904109589042</v>
      </c>
      <c r="K2740">
        <v>5</v>
      </c>
    </row>
    <row r="2741" spans="1:11" x14ac:dyDescent="0.25">
      <c r="A2741" t="s">
        <v>3192</v>
      </c>
      <c r="B2741">
        <v>48933</v>
      </c>
      <c r="C2741" t="s">
        <v>172</v>
      </c>
      <c r="D2741" s="167">
        <v>81066</v>
      </c>
      <c r="E2741" t="s">
        <v>213</v>
      </c>
      <c r="F2741" t="s">
        <v>169</v>
      </c>
      <c r="G2741" t="s">
        <v>3193</v>
      </c>
      <c r="H2741" s="168">
        <v>37557</v>
      </c>
      <c r="I2741" t="s">
        <v>107</v>
      </c>
      <c r="J2741" s="169">
        <v>14.920547945205479</v>
      </c>
      <c r="K2741">
        <v>3</v>
      </c>
    </row>
    <row r="2742" spans="1:11" x14ac:dyDescent="0.25">
      <c r="A2742" t="s">
        <v>3194</v>
      </c>
      <c r="B2742">
        <v>27752</v>
      </c>
      <c r="C2742" t="s">
        <v>172</v>
      </c>
      <c r="D2742" s="167">
        <v>54592.21</v>
      </c>
      <c r="E2742" t="s">
        <v>199</v>
      </c>
      <c r="F2742" t="s">
        <v>169</v>
      </c>
      <c r="G2742" t="s">
        <v>3195</v>
      </c>
      <c r="H2742" s="168">
        <v>38446</v>
      </c>
      <c r="I2742" t="s">
        <v>105</v>
      </c>
      <c r="J2742" s="169">
        <v>12.484931506849316</v>
      </c>
      <c r="K2742">
        <v>3</v>
      </c>
    </row>
    <row r="2743" spans="1:11" x14ac:dyDescent="0.25">
      <c r="A2743" t="s">
        <v>3196</v>
      </c>
      <c r="B2743">
        <v>54156</v>
      </c>
      <c r="C2743" t="s">
        <v>172</v>
      </c>
      <c r="D2743" s="167">
        <v>45048.5</v>
      </c>
      <c r="E2743" t="s">
        <v>199</v>
      </c>
      <c r="F2743" t="s">
        <v>169</v>
      </c>
      <c r="G2743" t="s">
        <v>205</v>
      </c>
      <c r="H2743" s="168">
        <v>40406</v>
      </c>
      <c r="I2743" t="s">
        <v>108</v>
      </c>
      <c r="J2743" s="169">
        <v>7.1150684931506847</v>
      </c>
      <c r="K2743">
        <v>2</v>
      </c>
    </row>
    <row r="2744" spans="1:11" x14ac:dyDescent="0.25">
      <c r="A2744" t="s">
        <v>3197</v>
      </c>
      <c r="B2744">
        <v>45631</v>
      </c>
      <c r="C2744" t="s">
        <v>172</v>
      </c>
      <c r="D2744" s="167">
        <v>58657.24</v>
      </c>
      <c r="E2744" t="s">
        <v>199</v>
      </c>
      <c r="F2744" t="s">
        <v>169</v>
      </c>
      <c r="G2744" t="s">
        <v>200</v>
      </c>
      <c r="H2744" s="168">
        <v>37164</v>
      </c>
      <c r="I2744" t="s">
        <v>107</v>
      </c>
      <c r="J2744" s="169">
        <v>15.997260273972604</v>
      </c>
      <c r="K2744">
        <v>4</v>
      </c>
    </row>
    <row r="2745" spans="1:11" x14ac:dyDescent="0.25">
      <c r="A2745" t="s">
        <v>3198</v>
      </c>
      <c r="B2745">
        <v>97835</v>
      </c>
      <c r="C2745" t="s">
        <v>172</v>
      </c>
      <c r="D2745" s="167">
        <v>50910</v>
      </c>
      <c r="E2745" t="s">
        <v>191</v>
      </c>
      <c r="F2745" t="s">
        <v>169</v>
      </c>
      <c r="G2745" t="s">
        <v>354</v>
      </c>
      <c r="H2745" s="168">
        <v>41904</v>
      </c>
      <c r="I2745" t="s">
        <v>108</v>
      </c>
      <c r="J2745" s="169">
        <v>3.010958904109589</v>
      </c>
      <c r="K2745">
        <v>1</v>
      </c>
    </row>
    <row r="2746" spans="1:11" x14ac:dyDescent="0.25">
      <c r="A2746" t="s">
        <v>3199</v>
      </c>
      <c r="B2746">
        <v>197</v>
      </c>
      <c r="C2746" t="s">
        <v>167</v>
      </c>
      <c r="D2746" s="167">
        <v>57807.08</v>
      </c>
      <c r="E2746" t="s">
        <v>188</v>
      </c>
      <c r="F2746" t="s">
        <v>202</v>
      </c>
      <c r="G2746" t="s">
        <v>313</v>
      </c>
      <c r="H2746" s="168">
        <v>33826</v>
      </c>
      <c r="I2746" t="s">
        <v>105</v>
      </c>
      <c r="J2746" s="169">
        <v>25.142465753424659</v>
      </c>
      <c r="K2746">
        <v>6</v>
      </c>
    </row>
    <row r="2747" spans="1:11" x14ac:dyDescent="0.25">
      <c r="A2747" t="s">
        <v>3200</v>
      </c>
      <c r="B2747">
        <v>27534</v>
      </c>
      <c r="C2747" t="s">
        <v>167</v>
      </c>
      <c r="D2747" s="167">
        <v>36797.11</v>
      </c>
      <c r="E2747" t="s">
        <v>188</v>
      </c>
      <c r="F2747" t="s">
        <v>202</v>
      </c>
      <c r="G2747" t="s">
        <v>313</v>
      </c>
      <c r="H2747" s="168">
        <v>41485</v>
      </c>
      <c r="I2747" t="s">
        <v>107</v>
      </c>
      <c r="J2747" s="169">
        <v>4.1589041095890407</v>
      </c>
      <c r="K2747">
        <v>1</v>
      </c>
    </row>
    <row r="2748" spans="1:11" x14ac:dyDescent="0.25">
      <c r="A2748" t="s">
        <v>3201</v>
      </c>
      <c r="B2748">
        <v>98863</v>
      </c>
      <c r="C2748" t="s">
        <v>172</v>
      </c>
      <c r="D2748" s="167">
        <v>140794</v>
      </c>
      <c r="E2748" t="s">
        <v>325</v>
      </c>
      <c r="F2748" t="s">
        <v>169</v>
      </c>
      <c r="G2748" t="s">
        <v>533</v>
      </c>
      <c r="H2748" s="168">
        <v>37123</v>
      </c>
      <c r="I2748" t="s">
        <v>105</v>
      </c>
      <c r="J2748" s="169">
        <v>16.109589041095891</v>
      </c>
      <c r="K2748">
        <v>4</v>
      </c>
    </row>
    <row r="2749" spans="1:11" x14ac:dyDescent="0.25">
      <c r="A2749" t="s">
        <v>3202</v>
      </c>
      <c r="B2749">
        <v>83079</v>
      </c>
      <c r="C2749" t="s">
        <v>172</v>
      </c>
      <c r="D2749" s="167">
        <v>54814</v>
      </c>
      <c r="E2749" t="s">
        <v>168</v>
      </c>
      <c r="F2749" t="s">
        <v>169</v>
      </c>
      <c r="G2749" t="s">
        <v>265</v>
      </c>
      <c r="H2749" s="168">
        <v>41666</v>
      </c>
      <c r="I2749" t="s">
        <v>106</v>
      </c>
      <c r="J2749" s="169">
        <v>3.6630136986301371</v>
      </c>
      <c r="K2749">
        <v>1</v>
      </c>
    </row>
    <row r="2750" spans="1:11" x14ac:dyDescent="0.25">
      <c r="A2750" t="s">
        <v>3203</v>
      </c>
      <c r="B2750">
        <v>17623</v>
      </c>
      <c r="C2750" t="s">
        <v>172</v>
      </c>
      <c r="D2750" s="167">
        <v>92756.7</v>
      </c>
      <c r="E2750" t="s">
        <v>175</v>
      </c>
      <c r="F2750" t="s">
        <v>169</v>
      </c>
      <c r="G2750" t="s">
        <v>183</v>
      </c>
      <c r="H2750" s="168">
        <v>32216</v>
      </c>
      <c r="I2750" t="s">
        <v>103</v>
      </c>
      <c r="J2750" s="169">
        <v>29.553424657534247</v>
      </c>
      <c r="K2750">
        <v>6</v>
      </c>
    </row>
    <row r="2751" spans="1:11" x14ac:dyDescent="0.25">
      <c r="A2751" t="s">
        <v>3204</v>
      </c>
      <c r="B2751">
        <v>6575</v>
      </c>
      <c r="C2751" t="s">
        <v>167</v>
      </c>
      <c r="D2751" s="167">
        <v>64872.74</v>
      </c>
      <c r="E2751" t="s">
        <v>308</v>
      </c>
      <c r="F2751" t="s">
        <v>169</v>
      </c>
      <c r="G2751" t="s">
        <v>181</v>
      </c>
      <c r="H2751" s="168">
        <v>40140</v>
      </c>
      <c r="I2751" t="s">
        <v>104</v>
      </c>
      <c r="J2751" s="169">
        <v>7.8438356164383558</v>
      </c>
      <c r="K2751">
        <v>2</v>
      </c>
    </row>
    <row r="2752" spans="1:11" x14ac:dyDescent="0.25">
      <c r="A2752" t="s">
        <v>3205</v>
      </c>
      <c r="B2752">
        <v>66094</v>
      </c>
      <c r="C2752" t="s">
        <v>172</v>
      </c>
      <c r="D2752" s="167">
        <v>55123.38</v>
      </c>
      <c r="E2752" t="s">
        <v>199</v>
      </c>
      <c r="F2752" t="s">
        <v>169</v>
      </c>
      <c r="G2752" t="s">
        <v>200</v>
      </c>
      <c r="H2752" s="168">
        <v>38215</v>
      </c>
      <c r="I2752" t="s">
        <v>106</v>
      </c>
      <c r="J2752" s="169">
        <v>13.117808219178082</v>
      </c>
      <c r="K2752">
        <v>3</v>
      </c>
    </row>
    <row r="2753" spans="1:11" x14ac:dyDescent="0.25">
      <c r="A2753" t="s">
        <v>3206</v>
      </c>
      <c r="B2753">
        <v>5324</v>
      </c>
      <c r="C2753" t="s">
        <v>167</v>
      </c>
      <c r="D2753" s="167">
        <v>55129.279999999999</v>
      </c>
      <c r="E2753" t="s">
        <v>308</v>
      </c>
      <c r="F2753" t="s">
        <v>169</v>
      </c>
      <c r="G2753" t="s">
        <v>539</v>
      </c>
      <c r="H2753" s="168">
        <v>42296</v>
      </c>
      <c r="I2753" t="s">
        <v>103</v>
      </c>
      <c r="J2753" s="169">
        <v>1.9369863013698629</v>
      </c>
      <c r="K2753">
        <v>1</v>
      </c>
    </row>
    <row r="2754" spans="1:11" x14ac:dyDescent="0.25">
      <c r="A2754" t="s">
        <v>3207</v>
      </c>
      <c r="B2754">
        <v>84233</v>
      </c>
      <c r="C2754" t="s">
        <v>172</v>
      </c>
      <c r="D2754" s="167">
        <v>40631.32</v>
      </c>
      <c r="E2754" t="s">
        <v>168</v>
      </c>
      <c r="F2754" t="s">
        <v>169</v>
      </c>
      <c r="G2754" t="s">
        <v>869</v>
      </c>
      <c r="H2754" s="168">
        <v>41498</v>
      </c>
      <c r="I2754" t="s">
        <v>106</v>
      </c>
      <c r="J2754" s="169">
        <v>4.1232876712328768</v>
      </c>
      <c r="K2754">
        <v>1</v>
      </c>
    </row>
    <row r="2755" spans="1:11" x14ac:dyDescent="0.25">
      <c r="A2755" t="s">
        <v>3208</v>
      </c>
      <c r="B2755">
        <v>3783</v>
      </c>
      <c r="C2755" t="s">
        <v>167</v>
      </c>
      <c r="D2755" s="167">
        <v>100849.36</v>
      </c>
      <c r="E2755" t="s">
        <v>188</v>
      </c>
      <c r="F2755" t="s">
        <v>169</v>
      </c>
      <c r="G2755" t="s">
        <v>284</v>
      </c>
      <c r="H2755" s="168">
        <v>31446</v>
      </c>
      <c r="I2755" t="s">
        <v>106</v>
      </c>
      <c r="J2755" s="169">
        <v>31.663013698630138</v>
      </c>
      <c r="K2755">
        <v>7</v>
      </c>
    </row>
    <row r="2756" spans="1:11" x14ac:dyDescent="0.25">
      <c r="A2756" t="s">
        <v>3209</v>
      </c>
      <c r="B2756">
        <v>70902</v>
      </c>
      <c r="C2756" t="s">
        <v>172</v>
      </c>
      <c r="D2756" s="167">
        <v>35965.22</v>
      </c>
      <c r="E2756" t="s">
        <v>199</v>
      </c>
      <c r="F2756" t="s">
        <v>169</v>
      </c>
      <c r="G2756" t="s">
        <v>630</v>
      </c>
      <c r="H2756" s="168">
        <v>42324</v>
      </c>
      <c r="I2756" t="s">
        <v>107</v>
      </c>
      <c r="J2756" s="169">
        <v>1.8602739726027397</v>
      </c>
      <c r="K2756">
        <v>1</v>
      </c>
    </row>
    <row r="2757" spans="1:11" x14ac:dyDescent="0.25">
      <c r="A2757" t="s">
        <v>3210</v>
      </c>
      <c r="B2757">
        <v>40892</v>
      </c>
      <c r="C2757" t="s">
        <v>167</v>
      </c>
      <c r="D2757" s="167">
        <v>62428.69</v>
      </c>
      <c r="E2757" t="s">
        <v>188</v>
      </c>
      <c r="F2757" t="s">
        <v>169</v>
      </c>
      <c r="G2757" t="s">
        <v>282</v>
      </c>
      <c r="H2757" s="168">
        <v>38978</v>
      </c>
      <c r="I2757" t="s">
        <v>107</v>
      </c>
      <c r="J2757" s="169">
        <v>11.027397260273972</v>
      </c>
      <c r="K2757">
        <v>3</v>
      </c>
    </row>
    <row r="2758" spans="1:11" x14ac:dyDescent="0.25">
      <c r="A2758" t="s">
        <v>3211</v>
      </c>
      <c r="B2758">
        <v>92713</v>
      </c>
      <c r="C2758" t="s">
        <v>167</v>
      </c>
      <c r="D2758" s="167">
        <v>62046.879999999997</v>
      </c>
      <c r="E2758" t="s">
        <v>325</v>
      </c>
      <c r="F2758" t="s">
        <v>169</v>
      </c>
      <c r="G2758" t="s">
        <v>170</v>
      </c>
      <c r="H2758" s="168">
        <v>40911</v>
      </c>
      <c r="I2758" t="s">
        <v>105</v>
      </c>
      <c r="J2758" s="169">
        <v>5.7315068493150685</v>
      </c>
      <c r="K2758">
        <v>2</v>
      </c>
    </row>
    <row r="2759" spans="1:11" x14ac:dyDescent="0.25">
      <c r="A2759" t="s">
        <v>3212</v>
      </c>
      <c r="B2759">
        <v>83851</v>
      </c>
      <c r="C2759" t="s">
        <v>167</v>
      </c>
      <c r="D2759" s="167">
        <v>60201.440000000002</v>
      </c>
      <c r="E2759" t="s">
        <v>188</v>
      </c>
      <c r="F2759" t="s">
        <v>169</v>
      </c>
      <c r="G2759" t="s">
        <v>344</v>
      </c>
      <c r="H2759" s="168">
        <v>32554</v>
      </c>
      <c r="I2759" t="s">
        <v>106</v>
      </c>
      <c r="J2759" s="169">
        <v>28.627397260273973</v>
      </c>
      <c r="K2759">
        <v>6</v>
      </c>
    </row>
    <row r="2760" spans="1:11" x14ac:dyDescent="0.25">
      <c r="A2760" t="s">
        <v>3213</v>
      </c>
      <c r="B2760">
        <v>54302</v>
      </c>
      <c r="C2760" t="s">
        <v>172</v>
      </c>
      <c r="D2760" s="167">
        <v>60201.440000000002</v>
      </c>
      <c r="E2760" t="s">
        <v>308</v>
      </c>
      <c r="F2760" t="s">
        <v>169</v>
      </c>
      <c r="G2760" t="s">
        <v>786</v>
      </c>
      <c r="H2760" s="168">
        <v>34016</v>
      </c>
      <c r="I2760" t="s">
        <v>103</v>
      </c>
      <c r="J2760" s="169">
        <v>24.621917808219177</v>
      </c>
      <c r="K2760">
        <v>5</v>
      </c>
    </row>
    <row r="2761" spans="1:11" x14ac:dyDescent="0.25">
      <c r="A2761" t="s">
        <v>3214</v>
      </c>
      <c r="B2761">
        <v>32563</v>
      </c>
      <c r="C2761" t="s">
        <v>172</v>
      </c>
      <c r="D2761" s="167">
        <v>58455</v>
      </c>
      <c r="E2761" t="s">
        <v>175</v>
      </c>
      <c r="F2761" t="s">
        <v>169</v>
      </c>
      <c r="G2761" t="s">
        <v>183</v>
      </c>
      <c r="H2761" s="168">
        <v>41302</v>
      </c>
      <c r="I2761" t="s">
        <v>104</v>
      </c>
      <c r="J2761" s="169">
        <v>4.6602739726027398</v>
      </c>
      <c r="K2761">
        <v>1</v>
      </c>
    </row>
    <row r="2762" spans="1:11" x14ac:dyDescent="0.25">
      <c r="A2762" t="s">
        <v>3215</v>
      </c>
      <c r="B2762">
        <v>87794</v>
      </c>
      <c r="C2762" t="s">
        <v>172</v>
      </c>
      <c r="D2762" s="167">
        <v>66065.23</v>
      </c>
      <c r="E2762" t="s">
        <v>199</v>
      </c>
      <c r="F2762" t="s">
        <v>169</v>
      </c>
      <c r="G2762" t="s">
        <v>200</v>
      </c>
      <c r="H2762" s="168">
        <v>33644</v>
      </c>
      <c r="I2762" t="s">
        <v>104</v>
      </c>
      <c r="J2762" s="169">
        <v>25.641095890410959</v>
      </c>
      <c r="K2762">
        <v>6</v>
      </c>
    </row>
    <row r="2763" spans="1:11" x14ac:dyDescent="0.25">
      <c r="A2763" t="s">
        <v>3216</v>
      </c>
      <c r="B2763">
        <v>66612</v>
      </c>
      <c r="C2763" t="s">
        <v>172</v>
      </c>
      <c r="D2763" s="167">
        <v>76716</v>
      </c>
      <c r="E2763" t="s">
        <v>191</v>
      </c>
      <c r="F2763" t="s">
        <v>169</v>
      </c>
      <c r="G2763" t="s">
        <v>192</v>
      </c>
      <c r="H2763" s="168">
        <v>38999</v>
      </c>
      <c r="I2763" t="s">
        <v>104</v>
      </c>
      <c r="J2763" s="169">
        <v>10.96986301369863</v>
      </c>
      <c r="K2763">
        <v>3</v>
      </c>
    </row>
    <row r="2764" spans="1:11" x14ac:dyDescent="0.25">
      <c r="A2764" t="s">
        <v>3217</v>
      </c>
      <c r="B2764">
        <v>85541</v>
      </c>
      <c r="C2764" t="s">
        <v>172</v>
      </c>
      <c r="D2764" s="167">
        <v>84974</v>
      </c>
      <c r="E2764" t="s">
        <v>196</v>
      </c>
      <c r="F2764" t="s">
        <v>169</v>
      </c>
      <c r="G2764" t="s">
        <v>1795</v>
      </c>
      <c r="H2764" s="168">
        <v>37536</v>
      </c>
      <c r="I2764" t="s">
        <v>105</v>
      </c>
      <c r="J2764" s="169">
        <v>14.978082191780821</v>
      </c>
      <c r="K2764">
        <v>3</v>
      </c>
    </row>
    <row r="2765" spans="1:11" x14ac:dyDescent="0.25">
      <c r="A2765" t="s">
        <v>3218</v>
      </c>
      <c r="B2765">
        <v>95040</v>
      </c>
      <c r="C2765" t="s">
        <v>172</v>
      </c>
      <c r="D2765" s="167">
        <v>33395</v>
      </c>
      <c r="E2765" t="s">
        <v>199</v>
      </c>
      <c r="F2765" t="s">
        <v>169</v>
      </c>
      <c r="G2765" t="s">
        <v>295</v>
      </c>
      <c r="H2765" s="168">
        <v>42674</v>
      </c>
      <c r="I2765" t="s">
        <v>108</v>
      </c>
      <c r="J2765" s="169">
        <v>0.90136986301369859</v>
      </c>
      <c r="K2765">
        <v>1</v>
      </c>
    </row>
    <row r="2766" spans="1:11" x14ac:dyDescent="0.25">
      <c r="A2766" t="s">
        <v>3219</v>
      </c>
      <c r="B2766">
        <v>55317</v>
      </c>
      <c r="C2766" t="s">
        <v>172</v>
      </c>
      <c r="D2766" s="167">
        <v>114087.02</v>
      </c>
      <c r="E2766" t="s">
        <v>185</v>
      </c>
      <c r="F2766" t="s">
        <v>169</v>
      </c>
      <c r="G2766" t="s">
        <v>382</v>
      </c>
      <c r="H2766" s="168">
        <v>33924</v>
      </c>
      <c r="I2766" t="s">
        <v>108</v>
      </c>
      <c r="J2766" s="169">
        <v>24.873972602739727</v>
      </c>
      <c r="K2766">
        <v>5</v>
      </c>
    </row>
    <row r="2767" spans="1:11" x14ac:dyDescent="0.25">
      <c r="A2767" t="s">
        <v>3220</v>
      </c>
      <c r="B2767">
        <v>1616</v>
      </c>
      <c r="C2767" t="s">
        <v>172</v>
      </c>
      <c r="D2767" s="167">
        <v>43525.72</v>
      </c>
      <c r="E2767" t="s">
        <v>199</v>
      </c>
      <c r="F2767" t="s">
        <v>169</v>
      </c>
      <c r="G2767" t="s">
        <v>220</v>
      </c>
      <c r="H2767" s="168">
        <v>40623</v>
      </c>
      <c r="I2767" t="s">
        <v>108</v>
      </c>
      <c r="J2767" s="169">
        <v>6.5205479452054798</v>
      </c>
      <c r="K2767">
        <v>2</v>
      </c>
    </row>
    <row r="2768" spans="1:11" x14ac:dyDescent="0.25">
      <c r="A2768" t="s">
        <v>3221</v>
      </c>
      <c r="B2768">
        <v>19479</v>
      </c>
      <c r="C2768" t="s">
        <v>172</v>
      </c>
      <c r="D2768" s="167">
        <v>84974</v>
      </c>
      <c r="E2768" t="s">
        <v>199</v>
      </c>
      <c r="F2768" t="s">
        <v>169</v>
      </c>
      <c r="G2768" t="s">
        <v>662</v>
      </c>
      <c r="H2768" s="168">
        <v>32741</v>
      </c>
      <c r="I2768" t="s">
        <v>105</v>
      </c>
      <c r="J2768" s="169">
        <v>28.115068493150684</v>
      </c>
      <c r="K2768">
        <v>6</v>
      </c>
    </row>
    <row r="2769" spans="1:11" x14ac:dyDescent="0.25">
      <c r="A2769" t="s">
        <v>3222</v>
      </c>
      <c r="B2769">
        <v>8742</v>
      </c>
      <c r="C2769" t="s">
        <v>167</v>
      </c>
      <c r="D2769" s="167">
        <v>65765.83</v>
      </c>
      <c r="E2769" t="s">
        <v>233</v>
      </c>
      <c r="F2769" t="s">
        <v>169</v>
      </c>
      <c r="G2769" t="s">
        <v>363</v>
      </c>
      <c r="H2769" s="168">
        <v>36488</v>
      </c>
      <c r="I2769" t="s">
        <v>103</v>
      </c>
      <c r="J2769" s="169">
        <v>17.849315068493151</v>
      </c>
      <c r="K2769">
        <v>4</v>
      </c>
    </row>
    <row r="2770" spans="1:11" x14ac:dyDescent="0.25">
      <c r="A2770" t="s">
        <v>3223</v>
      </c>
      <c r="B2770">
        <v>3152</v>
      </c>
      <c r="C2770" t="s">
        <v>172</v>
      </c>
      <c r="D2770" s="167">
        <v>53629.58</v>
      </c>
      <c r="E2770" t="s">
        <v>233</v>
      </c>
      <c r="F2770" t="s">
        <v>169</v>
      </c>
      <c r="G2770" t="s">
        <v>514</v>
      </c>
      <c r="H2770" s="168">
        <v>36584</v>
      </c>
      <c r="I2770" t="s">
        <v>104</v>
      </c>
      <c r="J2770" s="169">
        <v>17.586301369863012</v>
      </c>
      <c r="K2770">
        <v>4</v>
      </c>
    </row>
    <row r="2771" spans="1:11" x14ac:dyDescent="0.25">
      <c r="A2771" t="s">
        <v>3224</v>
      </c>
      <c r="B2771">
        <v>40293</v>
      </c>
      <c r="C2771" t="s">
        <v>172</v>
      </c>
      <c r="D2771" s="167">
        <v>77328</v>
      </c>
      <c r="E2771" t="s">
        <v>168</v>
      </c>
      <c r="F2771" t="s">
        <v>169</v>
      </c>
      <c r="G2771" t="s">
        <v>265</v>
      </c>
      <c r="H2771" s="168">
        <v>37040</v>
      </c>
      <c r="I2771" t="s">
        <v>106</v>
      </c>
      <c r="J2771" s="169">
        <v>16.336986301369862</v>
      </c>
      <c r="K2771">
        <v>4</v>
      </c>
    </row>
    <row r="2772" spans="1:11" x14ac:dyDescent="0.25">
      <c r="A2772" t="s">
        <v>3225</v>
      </c>
      <c r="B2772">
        <v>51258</v>
      </c>
      <c r="C2772" t="s">
        <v>172</v>
      </c>
      <c r="D2772" s="167">
        <v>94277.96</v>
      </c>
      <c r="E2772" t="s">
        <v>168</v>
      </c>
      <c r="F2772" t="s">
        <v>169</v>
      </c>
      <c r="G2772" t="s">
        <v>524</v>
      </c>
      <c r="H2772" s="168">
        <v>31509</v>
      </c>
      <c r="I2772" t="s">
        <v>104</v>
      </c>
      <c r="J2772" s="169">
        <v>31.490410958904111</v>
      </c>
      <c r="K2772">
        <v>7</v>
      </c>
    </row>
    <row r="2773" spans="1:11" x14ac:dyDescent="0.25">
      <c r="A2773" t="s">
        <v>3226</v>
      </c>
      <c r="B2773">
        <v>31020</v>
      </c>
      <c r="C2773" t="s">
        <v>167</v>
      </c>
      <c r="D2773" s="167">
        <v>50184.29</v>
      </c>
      <c r="E2773" t="s">
        <v>253</v>
      </c>
      <c r="F2773" t="s">
        <v>169</v>
      </c>
      <c r="G2773" t="s">
        <v>1406</v>
      </c>
      <c r="H2773" s="168">
        <v>42184</v>
      </c>
      <c r="I2773" t="s">
        <v>104</v>
      </c>
      <c r="J2773" s="169">
        <v>2.2438356164383562</v>
      </c>
      <c r="K2773">
        <v>1</v>
      </c>
    </row>
    <row r="2774" spans="1:11" x14ac:dyDescent="0.25">
      <c r="A2774" t="s">
        <v>3227</v>
      </c>
      <c r="B2774">
        <v>34902</v>
      </c>
      <c r="C2774" t="s">
        <v>172</v>
      </c>
      <c r="D2774" s="167">
        <v>78251.45</v>
      </c>
      <c r="E2774" t="s">
        <v>213</v>
      </c>
      <c r="F2774" t="s">
        <v>169</v>
      </c>
      <c r="G2774" t="s">
        <v>1680</v>
      </c>
      <c r="H2774" s="168">
        <v>40420</v>
      </c>
      <c r="I2774" t="s">
        <v>106</v>
      </c>
      <c r="J2774" s="169">
        <v>7.0767123287671234</v>
      </c>
      <c r="K2774">
        <v>2</v>
      </c>
    </row>
    <row r="2775" spans="1:11" x14ac:dyDescent="0.25">
      <c r="A2775" t="s">
        <v>3228</v>
      </c>
      <c r="B2775">
        <v>7468</v>
      </c>
      <c r="C2775" t="s">
        <v>167</v>
      </c>
      <c r="D2775" s="167">
        <v>64871.95</v>
      </c>
      <c r="E2775" t="s">
        <v>175</v>
      </c>
      <c r="F2775" t="s">
        <v>169</v>
      </c>
      <c r="G2775" t="s">
        <v>311</v>
      </c>
      <c r="H2775" s="168">
        <v>40729</v>
      </c>
      <c r="I2775" t="s">
        <v>105</v>
      </c>
      <c r="J2775" s="169">
        <v>6.2301369863013702</v>
      </c>
      <c r="K2775">
        <v>2</v>
      </c>
    </row>
    <row r="2776" spans="1:11" x14ac:dyDescent="0.25">
      <c r="A2776" t="s">
        <v>3229</v>
      </c>
      <c r="B2776">
        <v>44413</v>
      </c>
      <c r="C2776" t="s">
        <v>172</v>
      </c>
      <c r="D2776" s="167">
        <v>57265</v>
      </c>
      <c r="E2776" t="s">
        <v>191</v>
      </c>
      <c r="F2776" t="s">
        <v>169</v>
      </c>
      <c r="G2776" t="s">
        <v>354</v>
      </c>
      <c r="H2776" s="168">
        <v>41064</v>
      </c>
      <c r="I2776" t="s">
        <v>103</v>
      </c>
      <c r="J2776" s="169">
        <v>5.3123287671232875</v>
      </c>
      <c r="K2776">
        <v>2</v>
      </c>
    </row>
    <row r="2777" spans="1:11" x14ac:dyDescent="0.25">
      <c r="A2777" t="s">
        <v>3230</v>
      </c>
      <c r="B2777">
        <v>77038</v>
      </c>
      <c r="C2777" t="s">
        <v>172</v>
      </c>
      <c r="D2777" s="167">
        <v>63493</v>
      </c>
      <c r="E2777" t="s">
        <v>191</v>
      </c>
      <c r="F2777" t="s">
        <v>169</v>
      </c>
      <c r="G2777" t="s">
        <v>486</v>
      </c>
      <c r="H2777" s="168">
        <v>39693</v>
      </c>
      <c r="I2777" t="s">
        <v>108</v>
      </c>
      <c r="J2777" s="169">
        <v>9.0684931506849313</v>
      </c>
      <c r="K2777">
        <v>2</v>
      </c>
    </row>
    <row r="2778" spans="1:11" x14ac:dyDescent="0.25">
      <c r="A2778" t="s">
        <v>3231</v>
      </c>
      <c r="B2778">
        <v>54218</v>
      </c>
      <c r="C2778" t="s">
        <v>167</v>
      </c>
      <c r="D2778" s="167">
        <v>43425.63</v>
      </c>
      <c r="E2778" t="s">
        <v>188</v>
      </c>
      <c r="F2778" t="s">
        <v>202</v>
      </c>
      <c r="G2778" t="s">
        <v>313</v>
      </c>
      <c r="H2778" s="168">
        <v>38208</v>
      </c>
      <c r="I2778" t="s">
        <v>108</v>
      </c>
      <c r="J2778" s="169">
        <v>13.136986301369863</v>
      </c>
      <c r="K2778">
        <v>3</v>
      </c>
    </row>
    <row r="2779" spans="1:11" x14ac:dyDescent="0.25">
      <c r="A2779" t="s">
        <v>3232</v>
      </c>
      <c r="B2779">
        <v>84846</v>
      </c>
      <c r="C2779" t="s">
        <v>172</v>
      </c>
      <c r="D2779" s="167">
        <v>40631.32</v>
      </c>
      <c r="E2779" t="s">
        <v>199</v>
      </c>
      <c r="F2779" t="s">
        <v>169</v>
      </c>
      <c r="G2779" t="s">
        <v>200</v>
      </c>
      <c r="H2779" s="168">
        <v>42093</v>
      </c>
      <c r="I2779" t="s">
        <v>104</v>
      </c>
      <c r="J2779" s="169">
        <v>2.493150684931507</v>
      </c>
      <c r="K2779">
        <v>1</v>
      </c>
    </row>
    <row r="2780" spans="1:11" x14ac:dyDescent="0.25">
      <c r="A2780" t="s">
        <v>3233</v>
      </c>
      <c r="B2780">
        <v>80997</v>
      </c>
      <c r="C2780" t="s">
        <v>172</v>
      </c>
      <c r="D2780" s="167">
        <v>124084.79</v>
      </c>
      <c r="E2780" t="s">
        <v>239</v>
      </c>
      <c r="F2780" t="s">
        <v>169</v>
      </c>
      <c r="G2780" t="s">
        <v>231</v>
      </c>
      <c r="H2780" s="168">
        <v>42324</v>
      </c>
      <c r="I2780" t="s">
        <v>103</v>
      </c>
      <c r="J2780" s="169">
        <v>1.8602739726027397</v>
      </c>
      <c r="K2780">
        <v>1</v>
      </c>
    </row>
    <row r="2781" spans="1:11" x14ac:dyDescent="0.25">
      <c r="A2781" t="s">
        <v>3234</v>
      </c>
      <c r="B2781">
        <v>10727</v>
      </c>
      <c r="C2781" t="s">
        <v>167</v>
      </c>
      <c r="D2781" s="167">
        <v>57265</v>
      </c>
      <c r="E2781" t="s">
        <v>191</v>
      </c>
      <c r="F2781" t="s">
        <v>169</v>
      </c>
      <c r="G2781" t="s">
        <v>354</v>
      </c>
      <c r="H2781" s="168">
        <v>40330</v>
      </c>
      <c r="I2781" t="s">
        <v>108</v>
      </c>
      <c r="J2781" s="169">
        <v>7.3232876712328769</v>
      </c>
      <c r="K2781">
        <v>2</v>
      </c>
    </row>
    <row r="2782" spans="1:11" x14ac:dyDescent="0.25">
      <c r="A2782" t="s">
        <v>3235</v>
      </c>
      <c r="B2782">
        <v>83347</v>
      </c>
      <c r="C2782" t="s">
        <v>172</v>
      </c>
      <c r="D2782" s="167">
        <v>72534.66</v>
      </c>
      <c r="E2782" t="s">
        <v>253</v>
      </c>
      <c r="F2782" t="s">
        <v>169</v>
      </c>
      <c r="G2782" t="s">
        <v>2030</v>
      </c>
      <c r="H2782" s="168">
        <v>34295</v>
      </c>
      <c r="I2782" t="s">
        <v>107</v>
      </c>
      <c r="J2782" s="169">
        <v>23.857534246575341</v>
      </c>
      <c r="K2782">
        <v>5</v>
      </c>
    </row>
    <row r="2783" spans="1:11" x14ac:dyDescent="0.25">
      <c r="A2783" t="s">
        <v>3236</v>
      </c>
      <c r="B2783">
        <v>8672</v>
      </c>
      <c r="C2783" t="s">
        <v>172</v>
      </c>
      <c r="D2783" s="167">
        <v>78889.86</v>
      </c>
      <c r="E2783" t="s">
        <v>199</v>
      </c>
      <c r="F2783" t="s">
        <v>169</v>
      </c>
      <c r="G2783" t="s">
        <v>582</v>
      </c>
      <c r="H2783" s="168">
        <v>34183</v>
      </c>
      <c r="I2783" t="s">
        <v>106</v>
      </c>
      <c r="J2783" s="169">
        <v>24.164383561643834</v>
      </c>
      <c r="K2783">
        <v>5</v>
      </c>
    </row>
    <row r="2784" spans="1:11" x14ac:dyDescent="0.25">
      <c r="A2784" t="s">
        <v>3237</v>
      </c>
      <c r="B2784">
        <v>14572</v>
      </c>
      <c r="C2784" t="s">
        <v>172</v>
      </c>
      <c r="D2784" s="167">
        <v>46436.72</v>
      </c>
      <c r="E2784" t="s">
        <v>233</v>
      </c>
      <c r="F2784" t="s">
        <v>169</v>
      </c>
      <c r="G2784" t="s">
        <v>475</v>
      </c>
      <c r="H2784" s="168">
        <v>36464</v>
      </c>
      <c r="I2784" t="s">
        <v>106</v>
      </c>
      <c r="J2784" s="169">
        <v>17.915068493150685</v>
      </c>
      <c r="K2784">
        <v>4</v>
      </c>
    </row>
    <row r="2785" spans="1:11" x14ac:dyDescent="0.25">
      <c r="A2785" t="s">
        <v>3238</v>
      </c>
      <c r="B2785">
        <v>49549</v>
      </c>
      <c r="C2785" t="s">
        <v>172</v>
      </c>
      <c r="D2785" s="167">
        <v>114087.02</v>
      </c>
      <c r="E2785" t="s">
        <v>185</v>
      </c>
      <c r="F2785" t="s">
        <v>169</v>
      </c>
      <c r="G2785" t="s">
        <v>382</v>
      </c>
      <c r="H2785" s="168">
        <v>32734</v>
      </c>
      <c r="I2785" t="s">
        <v>106</v>
      </c>
      <c r="J2785" s="169">
        <v>28.134246575342466</v>
      </c>
      <c r="K2785">
        <v>6</v>
      </c>
    </row>
    <row r="2786" spans="1:11" x14ac:dyDescent="0.25">
      <c r="A2786" t="s">
        <v>3239</v>
      </c>
      <c r="B2786">
        <v>33161</v>
      </c>
      <c r="C2786" t="s">
        <v>167</v>
      </c>
      <c r="D2786" s="167">
        <v>60201.440000000002</v>
      </c>
      <c r="E2786" t="s">
        <v>168</v>
      </c>
      <c r="F2786" t="s">
        <v>169</v>
      </c>
      <c r="G2786" t="s">
        <v>344</v>
      </c>
      <c r="H2786" s="168">
        <v>32993</v>
      </c>
      <c r="I2786" t="s">
        <v>103</v>
      </c>
      <c r="J2786" s="169">
        <v>27.424657534246574</v>
      </c>
      <c r="K2786">
        <v>6</v>
      </c>
    </row>
    <row r="2787" spans="1:11" x14ac:dyDescent="0.25">
      <c r="A2787" t="s">
        <v>3240</v>
      </c>
      <c r="B2787">
        <v>1641</v>
      </c>
      <c r="C2787" t="s">
        <v>167</v>
      </c>
      <c r="D2787" s="167">
        <v>118400</v>
      </c>
      <c r="E2787" t="s">
        <v>213</v>
      </c>
      <c r="F2787" t="s">
        <v>169</v>
      </c>
      <c r="G2787" t="s">
        <v>214</v>
      </c>
      <c r="H2787" s="168">
        <v>35891</v>
      </c>
      <c r="I2787" t="s">
        <v>107</v>
      </c>
      <c r="J2787" s="169">
        <v>19.484931506849314</v>
      </c>
      <c r="K2787">
        <v>4</v>
      </c>
    </row>
    <row r="2788" spans="1:11" x14ac:dyDescent="0.25">
      <c r="A2788" t="s">
        <v>3241</v>
      </c>
      <c r="B2788">
        <v>89363</v>
      </c>
      <c r="C2788" t="s">
        <v>172</v>
      </c>
      <c r="D2788" s="167">
        <v>73801</v>
      </c>
      <c r="E2788" t="s">
        <v>196</v>
      </c>
      <c r="F2788" t="s">
        <v>169</v>
      </c>
      <c r="G2788" t="s">
        <v>228</v>
      </c>
      <c r="H2788" s="168">
        <v>36248</v>
      </c>
      <c r="I2788" t="s">
        <v>105</v>
      </c>
      <c r="J2788" s="169">
        <v>18.506849315068493</v>
      </c>
      <c r="K2788">
        <v>4</v>
      </c>
    </row>
    <row r="2789" spans="1:11" x14ac:dyDescent="0.25">
      <c r="A2789" t="s">
        <v>3242</v>
      </c>
      <c r="B2789">
        <v>62970</v>
      </c>
      <c r="C2789" t="s">
        <v>172</v>
      </c>
      <c r="D2789" s="167">
        <v>63171.73</v>
      </c>
      <c r="E2789" t="s">
        <v>196</v>
      </c>
      <c r="F2789" t="s">
        <v>169</v>
      </c>
      <c r="G2789" t="s">
        <v>228</v>
      </c>
      <c r="H2789" s="168">
        <v>39286</v>
      </c>
      <c r="I2789" t="s">
        <v>105</v>
      </c>
      <c r="J2789" s="169">
        <v>10.183561643835617</v>
      </c>
      <c r="K2789">
        <v>3</v>
      </c>
    </row>
    <row r="2790" spans="1:11" x14ac:dyDescent="0.25">
      <c r="A2790" t="s">
        <v>3243</v>
      </c>
      <c r="B2790">
        <v>73513</v>
      </c>
      <c r="C2790" t="s">
        <v>172</v>
      </c>
      <c r="D2790" s="167">
        <v>125875.02</v>
      </c>
      <c r="E2790" t="s">
        <v>185</v>
      </c>
      <c r="F2790" t="s">
        <v>169</v>
      </c>
      <c r="G2790" t="s">
        <v>382</v>
      </c>
      <c r="H2790" s="168">
        <v>32734</v>
      </c>
      <c r="I2790" t="s">
        <v>107</v>
      </c>
      <c r="J2790" s="169">
        <v>28.134246575342466</v>
      </c>
      <c r="K2790">
        <v>6</v>
      </c>
    </row>
    <row r="2791" spans="1:11" x14ac:dyDescent="0.25">
      <c r="A2791" t="s">
        <v>3244</v>
      </c>
      <c r="B2791">
        <v>99311</v>
      </c>
      <c r="C2791" t="s">
        <v>172</v>
      </c>
      <c r="D2791" s="167">
        <v>59154.6</v>
      </c>
      <c r="E2791" t="s">
        <v>268</v>
      </c>
      <c r="F2791" t="s">
        <v>169</v>
      </c>
      <c r="G2791" t="s">
        <v>418</v>
      </c>
      <c r="H2791" s="168">
        <v>39776</v>
      </c>
      <c r="I2791" t="s">
        <v>104</v>
      </c>
      <c r="J2791" s="169">
        <v>8.8410958904109584</v>
      </c>
      <c r="K2791">
        <v>2</v>
      </c>
    </row>
    <row r="2792" spans="1:11" x14ac:dyDescent="0.25">
      <c r="A2792" t="s">
        <v>3245</v>
      </c>
      <c r="B2792">
        <v>17731</v>
      </c>
      <c r="C2792" t="s">
        <v>172</v>
      </c>
      <c r="D2792" s="167">
        <v>62903</v>
      </c>
      <c r="E2792" t="s">
        <v>168</v>
      </c>
      <c r="F2792" t="s">
        <v>169</v>
      </c>
      <c r="G2792" t="s">
        <v>265</v>
      </c>
      <c r="H2792" s="168">
        <v>39258</v>
      </c>
      <c r="I2792" t="s">
        <v>103</v>
      </c>
      <c r="J2792" s="169">
        <v>10.260273972602739</v>
      </c>
      <c r="K2792">
        <v>3</v>
      </c>
    </row>
    <row r="2793" spans="1:11" x14ac:dyDescent="0.25">
      <c r="A2793" t="s">
        <v>3246</v>
      </c>
      <c r="B2793">
        <v>51193</v>
      </c>
      <c r="C2793" t="s">
        <v>167</v>
      </c>
      <c r="D2793" s="167">
        <v>18416.330000000002</v>
      </c>
      <c r="E2793" t="s">
        <v>196</v>
      </c>
      <c r="F2793" t="s">
        <v>202</v>
      </c>
      <c r="G2793" t="s">
        <v>222</v>
      </c>
      <c r="H2793" s="168">
        <v>40896</v>
      </c>
      <c r="I2793" t="s">
        <v>105</v>
      </c>
      <c r="J2793" s="169">
        <v>5.7726027397260271</v>
      </c>
      <c r="K2793">
        <v>2</v>
      </c>
    </row>
    <row r="2794" spans="1:11" x14ac:dyDescent="0.25">
      <c r="A2794" t="s">
        <v>3247</v>
      </c>
      <c r="B2794">
        <v>41806</v>
      </c>
      <c r="C2794" t="s">
        <v>167</v>
      </c>
      <c r="D2794" s="167">
        <v>35468.49</v>
      </c>
      <c r="E2794" t="s">
        <v>216</v>
      </c>
      <c r="F2794" t="s">
        <v>202</v>
      </c>
      <c r="G2794" t="s">
        <v>980</v>
      </c>
      <c r="H2794" s="168">
        <v>33630</v>
      </c>
      <c r="I2794" t="s">
        <v>108</v>
      </c>
      <c r="J2794" s="169">
        <v>25.67945205479452</v>
      </c>
      <c r="K2794">
        <v>6</v>
      </c>
    </row>
    <row r="2795" spans="1:11" x14ac:dyDescent="0.25">
      <c r="A2795" t="s">
        <v>3248</v>
      </c>
      <c r="B2795">
        <v>9109</v>
      </c>
      <c r="C2795" t="s">
        <v>167</v>
      </c>
      <c r="D2795" s="167">
        <v>76015.03</v>
      </c>
      <c r="E2795" t="s">
        <v>188</v>
      </c>
      <c r="F2795" t="s">
        <v>169</v>
      </c>
      <c r="G2795" t="s">
        <v>273</v>
      </c>
      <c r="H2795" s="168">
        <v>34969</v>
      </c>
      <c r="I2795" t="s">
        <v>104</v>
      </c>
      <c r="J2795" s="169">
        <v>22.010958904109589</v>
      </c>
      <c r="K2795">
        <v>5</v>
      </c>
    </row>
    <row r="2796" spans="1:11" x14ac:dyDescent="0.25">
      <c r="A2796" t="s">
        <v>3249</v>
      </c>
      <c r="B2796">
        <v>5884</v>
      </c>
      <c r="C2796" t="s">
        <v>167</v>
      </c>
      <c r="D2796" s="167">
        <v>122788.02</v>
      </c>
      <c r="E2796" t="s">
        <v>185</v>
      </c>
      <c r="F2796" t="s">
        <v>169</v>
      </c>
      <c r="G2796" t="s">
        <v>382</v>
      </c>
      <c r="H2796" s="168">
        <v>32930</v>
      </c>
      <c r="I2796" t="s">
        <v>103</v>
      </c>
      <c r="J2796" s="169">
        <v>27.597260273972601</v>
      </c>
      <c r="K2796">
        <v>6</v>
      </c>
    </row>
    <row r="2797" spans="1:11" x14ac:dyDescent="0.25">
      <c r="A2797" t="s">
        <v>3250</v>
      </c>
      <c r="B2797">
        <v>26866</v>
      </c>
      <c r="C2797" t="s">
        <v>172</v>
      </c>
      <c r="D2797" s="167">
        <v>57620</v>
      </c>
      <c r="E2797" t="s">
        <v>175</v>
      </c>
      <c r="F2797" t="s">
        <v>169</v>
      </c>
      <c r="G2797" t="s">
        <v>183</v>
      </c>
      <c r="H2797" s="168">
        <v>42156</v>
      </c>
      <c r="I2797" t="s">
        <v>103</v>
      </c>
      <c r="J2797" s="169">
        <v>2.3205479452054796</v>
      </c>
      <c r="K2797">
        <v>1</v>
      </c>
    </row>
    <row r="2798" spans="1:11" x14ac:dyDescent="0.25">
      <c r="A2798" t="s">
        <v>3251</v>
      </c>
      <c r="B2798">
        <v>57552</v>
      </c>
      <c r="C2798" t="s">
        <v>172</v>
      </c>
      <c r="D2798" s="167">
        <v>98490</v>
      </c>
      <c r="E2798" t="s">
        <v>168</v>
      </c>
      <c r="F2798" t="s">
        <v>169</v>
      </c>
      <c r="G2798" t="s">
        <v>240</v>
      </c>
      <c r="H2798" s="168">
        <v>42521</v>
      </c>
      <c r="I2798" t="s">
        <v>108</v>
      </c>
      <c r="J2798" s="169">
        <v>1.3205479452054794</v>
      </c>
      <c r="K2798">
        <v>1</v>
      </c>
    </row>
    <row r="2799" spans="1:11" x14ac:dyDescent="0.25">
      <c r="A2799" t="s">
        <v>3252</v>
      </c>
      <c r="B2799">
        <v>73660</v>
      </c>
      <c r="C2799" t="s">
        <v>167</v>
      </c>
      <c r="D2799" s="167">
        <v>39951.129999999997</v>
      </c>
      <c r="E2799" t="s">
        <v>199</v>
      </c>
      <c r="F2799" t="s">
        <v>169</v>
      </c>
      <c r="G2799" t="s">
        <v>344</v>
      </c>
      <c r="H2799" s="168">
        <v>40911</v>
      </c>
      <c r="I2799" t="s">
        <v>104</v>
      </c>
      <c r="J2799" s="169">
        <v>5.7315068493150685</v>
      </c>
      <c r="K2799">
        <v>2</v>
      </c>
    </row>
    <row r="2800" spans="1:11" x14ac:dyDescent="0.25">
      <c r="A2800" t="s">
        <v>3253</v>
      </c>
      <c r="B2800">
        <v>12506</v>
      </c>
      <c r="C2800" t="s">
        <v>172</v>
      </c>
      <c r="D2800" s="167">
        <v>56478</v>
      </c>
      <c r="E2800" t="s">
        <v>175</v>
      </c>
      <c r="F2800" t="s">
        <v>169</v>
      </c>
      <c r="G2800" t="s">
        <v>183</v>
      </c>
      <c r="H2800" s="168">
        <v>41694</v>
      </c>
      <c r="I2800" t="s">
        <v>108</v>
      </c>
      <c r="J2800" s="169">
        <v>3.5863013698630137</v>
      </c>
      <c r="K2800">
        <v>1</v>
      </c>
    </row>
    <row r="2801" spans="1:11" x14ac:dyDescent="0.25">
      <c r="A2801" t="s">
        <v>3254</v>
      </c>
      <c r="B2801">
        <v>31353</v>
      </c>
      <c r="C2801" t="s">
        <v>172</v>
      </c>
      <c r="D2801" s="167">
        <v>108493</v>
      </c>
      <c r="E2801" t="s">
        <v>185</v>
      </c>
      <c r="F2801" t="s">
        <v>169</v>
      </c>
      <c r="G2801" t="s">
        <v>495</v>
      </c>
      <c r="H2801" s="168">
        <v>37138</v>
      </c>
      <c r="I2801" t="s">
        <v>103</v>
      </c>
      <c r="J2801" s="169">
        <v>16.068493150684933</v>
      </c>
      <c r="K2801">
        <v>4</v>
      </c>
    </row>
    <row r="2802" spans="1:11" x14ac:dyDescent="0.25">
      <c r="A2802" t="s">
        <v>3255</v>
      </c>
      <c r="B2802">
        <v>31252</v>
      </c>
      <c r="C2802" t="s">
        <v>172</v>
      </c>
      <c r="D2802" s="167">
        <v>79647.839999999997</v>
      </c>
      <c r="E2802" t="s">
        <v>168</v>
      </c>
      <c r="F2802" t="s">
        <v>169</v>
      </c>
      <c r="G2802" t="s">
        <v>265</v>
      </c>
      <c r="H2802" s="168">
        <v>35142</v>
      </c>
      <c r="I2802" t="s">
        <v>106</v>
      </c>
      <c r="J2802" s="169">
        <v>21.536986301369861</v>
      </c>
      <c r="K2802">
        <v>5</v>
      </c>
    </row>
    <row r="2803" spans="1:11" x14ac:dyDescent="0.25">
      <c r="A2803" t="s">
        <v>3256</v>
      </c>
      <c r="B2803">
        <v>39224</v>
      </c>
      <c r="C2803" t="s">
        <v>167</v>
      </c>
      <c r="D2803" s="167">
        <v>67206</v>
      </c>
      <c r="E2803" t="s">
        <v>216</v>
      </c>
      <c r="F2803" t="s">
        <v>169</v>
      </c>
      <c r="G2803" t="s">
        <v>170</v>
      </c>
      <c r="H2803" s="168">
        <v>35912</v>
      </c>
      <c r="I2803" t="s">
        <v>103</v>
      </c>
      <c r="J2803" s="169">
        <v>19.427397260273974</v>
      </c>
      <c r="K2803">
        <v>4</v>
      </c>
    </row>
    <row r="2804" spans="1:11" x14ac:dyDescent="0.25">
      <c r="A2804" t="s">
        <v>3257</v>
      </c>
      <c r="B2804">
        <v>72792</v>
      </c>
      <c r="C2804" t="s">
        <v>167</v>
      </c>
      <c r="D2804" s="167">
        <v>29779.06</v>
      </c>
      <c r="E2804" t="s">
        <v>233</v>
      </c>
      <c r="F2804" t="s">
        <v>202</v>
      </c>
      <c r="G2804" t="s">
        <v>234</v>
      </c>
      <c r="H2804" s="168">
        <v>41232</v>
      </c>
      <c r="I2804" t="s">
        <v>106</v>
      </c>
      <c r="J2804" s="169">
        <v>4.8520547945205479</v>
      </c>
      <c r="K2804">
        <v>1</v>
      </c>
    </row>
    <row r="2805" spans="1:11" x14ac:dyDescent="0.25">
      <c r="A2805" t="s">
        <v>3258</v>
      </c>
      <c r="B2805">
        <v>47058</v>
      </c>
      <c r="C2805" t="s">
        <v>172</v>
      </c>
      <c r="D2805" s="167">
        <v>141539.35999999999</v>
      </c>
      <c r="E2805" t="s">
        <v>168</v>
      </c>
      <c r="F2805" t="s">
        <v>169</v>
      </c>
      <c r="G2805" t="s">
        <v>493</v>
      </c>
      <c r="H2805" s="168">
        <v>35296</v>
      </c>
      <c r="I2805" t="s">
        <v>107</v>
      </c>
      <c r="J2805" s="169">
        <v>21.115068493150684</v>
      </c>
      <c r="K2805">
        <v>5</v>
      </c>
    </row>
    <row r="2806" spans="1:11" x14ac:dyDescent="0.25">
      <c r="A2806" t="s">
        <v>3259</v>
      </c>
      <c r="B2806">
        <v>64043</v>
      </c>
      <c r="C2806" t="s">
        <v>167</v>
      </c>
      <c r="D2806" s="167">
        <v>51969</v>
      </c>
      <c r="E2806" t="s">
        <v>175</v>
      </c>
      <c r="F2806" t="s">
        <v>169</v>
      </c>
      <c r="G2806" t="s">
        <v>183</v>
      </c>
      <c r="H2806" s="168">
        <v>41470</v>
      </c>
      <c r="I2806" t="s">
        <v>105</v>
      </c>
      <c r="J2806" s="169">
        <v>4.2</v>
      </c>
      <c r="K2806">
        <v>1</v>
      </c>
    </row>
    <row r="2807" spans="1:11" x14ac:dyDescent="0.25">
      <c r="A2807" t="s">
        <v>3260</v>
      </c>
      <c r="B2807">
        <v>70372</v>
      </c>
      <c r="C2807" t="s">
        <v>167</v>
      </c>
      <c r="D2807" s="167">
        <v>69222.179999999993</v>
      </c>
      <c r="E2807" t="s">
        <v>188</v>
      </c>
      <c r="F2807" t="s">
        <v>169</v>
      </c>
      <c r="G2807" t="s">
        <v>170</v>
      </c>
      <c r="H2807" s="168">
        <v>32398</v>
      </c>
      <c r="I2807" t="s">
        <v>104</v>
      </c>
      <c r="J2807" s="169">
        <v>29.054794520547944</v>
      </c>
      <c r="K2807">
        <v>6</v>
      </c>
    </row>
    <row r="2808" spans="1:11" x14ac:dyDescent="0.25">
      <c r="A2808" t="s">
        <v>3261</v>
      </c>
      <c r="B2808">
        <v>12098</v>
      </c>
      <c r="C2808" t="s">
        <v>172</v>
      </c>
      <c r="D2808" s="167">
        <v>81784.53</v>
      </c>
      <c r="E2808" t="s">
        <v>308</v>
      </c>
      <c r="F2808" t="s">
        <v>169</v>
      </c>
      <c r="G2808" t="s">
        <v>428</v>
      </c>
      <c r="H2808" s="168">
        <v>41414</v>
      </c>
      <c r="I2808" t="s">
        <v>108</v>
      </c>
      <c r="J2808" s="169">
        <v>4.353424657534247</v>
      </c>
      <c r="K2808">
        <v>1</v>
      </c>
    </row>
    <row r="2809" spans="1:11" x14ac:dyDescent="0.25">
      <c r="A2809" t="s">
        <v>3262</v>
      </c>
      <c r="B2809">
        <v>5360</v>
      </c>
      <c r="C2809" t="s">
        <v>172</v>
      </c>
      <c r="D2809" s="167">
        <v>85524.82</v>
      </c>
      <c r="E2809" t="s">
        <v>268</v>
      </c>
      <c r="F2809" t="s">
        <v>169</v>
      </c>
      <c r="G2809" t="s">
        <v>418</v>
      </c>
      <c r="H2809" s="168">
        <v>40911</v>
      </c>
      <c r="I2809" t="s">
        <v>108</v>
      </c>
      <c r="J2809" s="169">
        <v>5.7315068493150685</v>
      </c>
      <c r="K2809">
        <v>2</v>
      </c>
    </row>
    <row r="2810" spans="1:11" x14ac:dyDescent="0.25">
      <c r="A2810" t="s">
        <v>3263</v>
      </c>
      <c r="B2810">
        <v>37081</v>
      </c>
      <c r="C2810" t="s">
        <v>167</v>
      </c>
      <c r="D2810" s="167">
        <v>36611.379999999997</v>
      </c>
      <c r="E2810" t="s">
        <v>233</v>
      </c>
      <c r="F2810" t="s">
        <v>202</v>
      </c>
      <c r="G2810" t="s">
        <v>554</v>
      </c>
      <c r="H2810" s="168">
        <v>35865</v>
      </c>
      <c r="I2810" t="s">
        <v>106</v>
      </c>
      <c r="J2810" s="169">
        <v>19.556164383561644</v>
      </c>
      <c r="K2810">
        <v>4</v>
      </c>
    </row>
    <row r="2811" spans="1:11" x14ac:dyDescent="0.25">
      <c r="A2811" t="s">
        <v>3264</v>
      </c>
      <c r="B2811">
        <v>65793</v>
      </c>
      <c r="C2811" t="s">
        <v>167</v>
      </c>
      <c r="D2811" s="167">
        <v>84009.08</v>
      </c>
      <c r="E2811" t="s">
        <v>188</v>
      </c>
      <c r="F2811" t="s">
        <v>169</v>
      </c>
      <c r="G2811" t="s">
        <v>406</v>
      </c>
      <c r="H2811" s="168">
        <v>39118</v>
      </c>
      <c r="I2811" t="s">
        <v>103</v>
      </c>
      <c r="J2811" s="169">
        <v>10.643835616438356</v>
      </c>
      <c r="K2811">
        <v>3</v>
      </c>
    </row>
    <row r="2812" spans="1:11" x14ac:dyDescent="0.25">
      <c r="A2812" t="s">
        <v>3265</v>
      </c>
      <c r="B2812">
        <v>3507</v>
      </c>
      <c r="C2812" t="s">
        <v>167</v>
      </c>
      <c r="D2812" s="167">
        <v>39257.31</v>
      </c>
      <c r="E2812" t="s">
        <v>199</v>
      </c>
      <c r="F2812" t="s">
        <v>169</v>
      </c>
      <c r="G2812" t="s">
        <v>200</v>
      </c>
      <c r="H2812" s="168">
        <v>42506</v>
      </c>
      <c r="I2812" t="s">
        <v>104</v>
      </c>
      <c r="J2812" s="169">
        <v>1.3616438356164384</v>
      </c>
      <c r="K2812">
        <v>1</v>
      </c>
    </row>
    <row r="2813" spans="1:11" x14ac:dyDescent="0.25">
      <c r="A2813" t="s">
        <v>3266</v>
      </c>
      <c r="B2813">
        <v>65280</v>
      </c>
      <c r="C2813" t="s">
        <v>172</v>
      </c>
      <c r="D2813" s="167">
        <v>50910</v>
      </c>
      <c r="E2813" t="s">
        <v>191</v>
      </c>
      <c r="F2813" t="s">
        <v>169</v>
      </c>
      <c r="G2813" t="s">
        <v>354</v>
      </c>
      <c r="H2813" s="168">
        <v>41904</v>
      </c>
      <c r="I2813" t="s">
        <v>108</v>
      </c>
      <c r="J2813" s="169">
        <v>3.010958904109589</v>
      </c>
      <c r="K2813">
        <v>1</v>
      </c>
    </row>
    <row r="2814" spans="1:11" x14ac:dyDescent="0.25">
      <c r="A2814" t="s">
        <v>3267</v>
      </c>
      <c r="B2814">
        <v>10382</v>
      </c>
      <c r="C2814" t="s">
        <v>172</v>
      </c>
      <c r="D2814" s="167">
        <v>73801</v>
      </c>
      <c r="E2814" t="s">
        <v>196</v>
      </c>
      <c r="F2814" t="s">
        <v>169</v>
      </c>
      <c r="G2814" t="s">
        <v>2178</v>
      </c>
      <c r="H2814" s="168">
        <v>37627</v>
      </c>
      <c r="I2814" t="s">
        <v>107</v>
      </c>
      <c r="J2814" s="169">
        <v>14.728767123287671</v>
      </c>
      <c r="K2814">
        <v>3</v>
      </c>
    </row>
    <row r="2815" spans="1:11" x14ac:dyDescent="0.25">
      <c r="A2815" t="s">
        <v>3268</v>
      </c>
      <c r="B2815">
        <v>39045</v>
      </c>
      <c r="C2815" t="s">
        <v>172</v>
      </c>
      <c r="D2815" s="167">
        <v>83658</v>
      </c>
      <c r="E2815" t="s">
        <v>175</v>
      </c>
      <c r="F2815" t="s">
        <v>169</v>
      </c>
      <c r="G2815" t="s">
        <v>183</v>
      </c>
      <c r="H2815" s="168">
        <v>37459</v>
      </c>
      <c r="I2815" t="s">
        <v>105</v>
      </c>
      <c r="J2815" s="169">
        <v>15.189041095890412</v>
      </c>
      <c r="K2815">
        <v>4</v>
      </c>
    </row>
    <row r="2816" spans="1:11" x14ac:dyDescent="0.25">
      <c r="A2816" t="s">
        <v>3269</v>
      </c>
      <c r="B2816">
        <v>81431</v>
      </c>
      <c r="C2816" t="s">
        <v>172</v>
      </c>
      <c r="D2816" s="167">
        <v>70422</v>
      </c>
      <c r="E2816" t="s">
        <v>199</v>
      </c>
      <c r="F2816" t="s">
        <v>169</v>
      </c>
      <c r="G2816" t="s">
        <v>698</v>
      </c>
      <c r="H2816" s="168">
        <v>36094</v>
      </c>
      <c r="I2816" t="s">
        <v>105</v>
      </c>
      <c r="J2816" s="169">
        <v>18.92876712328767</v>
      </c>
      <c r="K2816">
        <v>4</v>
      </c>
    </row>
    <row r="2817" spans="1:11" x14ac:dyDescent="0.25">
      <c r="A2817" t="s">
        <v>3270</v>
      </c>
      <c r="B2817">
        <v>52333</v>
      </c>
      <c r="C2817" t="s">
        <v>172</v>
      </c>
      <c r="D2817" s="167">
        <v>46626.87</v>
      </c>
      <c r="E2817" t="s">
        <v>199</v>
      </c>
      <c r="F2817" t="s">
        <v>169</v>
      </c>
      <c r="G2817" t="s">
        <v>205</v>
      </c>
      <c r="H2817" s="168">
        <v>39509</v>
      </c>
      <c r="I2817" t="s">
        <v>107</v>
      </c>
      <c r="J2817" s="169">
        <v>9.5726027397260278</v>
      </c>
      <c r="K2817">
        <v>2</v>
      </c>
    </row>
    <row r="2818" spans="1:11" x14ac:dyDescent="0.25">
      <c r="A2818" t="s">
        <v>3271</v>
      </c>
      <c r="B2818">
        <v>51295</v>
      </c>
      <c r="C2818" t="s">
        <v>172</v>
      </c>
      <c r="D2818" s="167">
        <v>27805.439999999999</v>
      </c>
      <c r="E2818" t="s">
        <v>233</v>
      </c>
      <c r="F2818" t="s">
        <v>202</v>
      </c>
      <c r="G2818" t="s">
        <v>234</v>
      </c>
      <c r="H2818" s="168">
        <v>42604</v>
      </c>
      <c r="I2818" t="s">
        <v>106</v>
      </c>
      <c r="J2818" s="169">
        <v>1.0931506849315069</v>
      </c>
      <c r="K2818">
        <v>1</v>
      </c>
    </row>
    <row r="2819" spans="1:11" x14ac:dyDescent="0.25">
      <c r="A2819" t="s">
        <v>3272</v>
      </c>
      <c r="B2819">
        <v>6707</v>
      </c>
      <c r="C2819" t="s">
        <v>167</v>
      </c>
      <c r="D2819" s="167">
        <v>47940.15</v>
      </c>
      <c r="E2819" t="s">
        <v>188</v>
      </c>
      <c r="F2819" t="s">
        <v>169</v>
      </c>
      <c r="G2819" t="s">
        <v>273</v>
      </c>
      <c r="H2819" s="168">
        <v>41975</v>
      </c>
      <c r="I2819" t="s">
        <v>104</v>
      </c>
      <c r="J2819" s="169">
        <v>2.8164383561643835</v>
      </c>
      <c r="K2819">
        <v>1</v>
      </c>
    </row>
    <row r="2820" spans="1:11" x14ac:dyDescent="0.25">
      <c r="A2820" t="s">
        <v>3273</v>
      </c>
      <c r="B2820">
        <v>69969</v>
      </c>
      <c r="C2820" t="s">
        <v>167</v>
      </c>
      <c r="D2820" s="167">
        <v>89620</v>
      </c>
      <c r="E2820" t="s">
        <v>175</v>
      </c>
      <c r="F2820" t="s">
        <v>169</v>
      </c>
      <c r="G2820" t="s">
        <v>183</v>
      </c>
      <c r="H2820" s="168">
        <v>36724</v>
      </c>
      <c r="I2820" t="s">
        <v>108</v>
      </c>
      <c r="J2820" s="169">
        <v>17.202739726027396</v>
      </c>
      <c r="K2820">
        <v>4</v>
      </c>
    </row>
    <row r="2821" spans="1:11" x14ac:dyDescent="0.25">
      <c r="A2821" t="s">
        <v>3274</v>
      </c>
      <c r="B2821">
        <v>20888</v>
      </c>
      <c r="C2821" t="s">
        <v>167</v>
      </c>
      <c r="D2821" s="167">
        <v>60775</v>
      </c>
      <c r="E2821" t="s">
        <v>168</v>
      </c>
      <c r="F2821" t="s">
        <v>169</v>
      </c>
      <c r="G2821" t="s">
        <v>265</v>
      </c>
      <c r="H2821" s="168">
        <v>39693</v>
      </c>
      <c r="I2821" t="s">
        <v>104</v>
      </c>
      <c r="J2821" s="169">
        <v>9.0684931506849313</v>
      </c>
      <c r="K2821">
        <v>2</v>
      </c>
    </row>
    <row r="2822" spans="1:11" x14ac:dyDescent="0.25">
      <c r="A2822" t="s">
        <v>3275</v>
      </c>
      <c r="B2822">
        <v>77356</v>
      </c>
      <c r="C2822" t="s">
        <v>172</v>
      </c>
      <c r="D2822" s="167">
        <v>135945.95000000001</v>
      </c>
      <c r="E2822" t="s">
        <v>185</v>
      </c>
      <c r="F2822" t="s">
        <v>169</v>
      </c>
      <c r="G2822" t="s">
        <v>774</v>
      </c>
      <c r="H2822" s="168">
        <v>32307</v>
      </c>
      <c r="I2822" t="s">
        <v>106</v>
      </c>
      <c r="J2822" s="169">
        <v>29.304109589041097</v>
      </c>
      <c r="K2822">
        <v>6</v>
      </c>
    </row>
    <row r="2823" spans="1:11" x14ac:dyDescent="0.25">
      <c r="A2823" t="s">
        <v>3276</v>
      </c>
      <c r="B2823">
        <v>29960</v>
      </c>
      <c r="C2823" t="s">
        <v>172</v>
      </c>
      <c r="D2823" s="167">
        <v>92756.7</v>
      </c>
      <c r="E2823" t="s">
        <v>175</v>
      </c>
      <c r="F2823" t="s">
        <v>169</v>
      </c>
      <c r="G2823" t="s">
        <v>183</v>
      </c>
      <c r="H2823" s="168">
        <v>34736</v>
      </c>
      <c r="I2823" t="s">
        <v>104</v>
      </c>
      <c r="J2823" s="169">
        <v>22.649315068493152</v>
      </c>
      <c r="K2823">
        <v>5</v>
      </c>
    </row>
    <row r="2824" spans="1:11" x14ac:dyDescent="0.25">
      <c r="A2824" t="s">
        <v>3277</v>
      </c>
      <c r="B2824">
        <v>27898</v>
      </c>
      <c r="C2824" t="s">
        <v>172</v>
      </c>
      <c r="D2824" s="167">
        <v>33395</v>
      </c>
      <c r="E2824" t="s">
        <v>199</v>
      </c>
      <c r="F2824" t="s">
        <v>169</v>
      </c>
      <c r="G2824" t="s">
        <v>295</v>
      </c>
      <c r="H2824" s="168">
        <v>42674</v>
      </c>
      <c r="I2824" t="s">
        <v>108</v>
      </c>
      <c r="J2824" s="169">
        <v>0.90136986301369859</v>
      </c>
      <c r="K2824">
        <v>1</v>
      </c>
    </row>
    <row r="2825" spans="1:11" x14ac:dyDescent="0.25">
      <c r="A2825" t="s">
        <v>3278</v>
      </c>
      <c r="B2825">
        <v>7261</v>
      </c>
      <c r="C2825" t="s">
        <v>172</v>
      </c>
      <c r="D2825" s="167">
        <v>63345</v>
      </c>
      <c r="E2825" t="s">
        <v>191</v>
      </c>
      <c r="F2825" t="s">
        <v>169</v>
      </c>
      <c r="G2825" t="s">
        <v>486</v>
      </c>
      <c r="H2825" s="168">
        <v>41064</v>
      </c>
      <c r="I2825" t="s">
        <v>107</v>
      </c>
      <c r="J2825" s="169">
        <v>5.3123287671232875</v>
      </c>
      <c r="K2825">
        <v>2</v>
      </c>
    </row>
    <row r="2826" spans="1:11" x14ac:dyDescent="0.25">
      <c r="A2826" t="s">
        <v>3279</v>
      </c>
      <c r="B2826">
        <v>25937</v>
      </c>
      <c r="C2826" t="s">
        <v>172</v>
      </c>
      <c r="D2826" s="167">
        <v>46626.87</v>
      </c>
      <c r="E2826" t="s">
        <v>199</v>
      </c>
      <c r="F2826" t="s">
        <v>169</v>
      </c>
      <c r="G2826" t="s">
        <v>205</v>
      </c>
      <c r="H2826" s="168">
        <v>39509</v>
      </c>
      <c r="I2826" t="s">
        <v>108</v>
      </c>
      <c r="J2826" s="169">
        <v>9.5726027397260278</v>
      </c>
      <c r="K2826">
        <v>2</v>
      </c>
    </row>
    <row r="2827" spans="1:11" x14ac:dyDescent="0.25">
      <c r="A2827" t="s">
        <v>3280</v>
      </c>
      <c r="B2827">
        <v>58415</v>
      </c>
      <c r="C2827" t="s">
        <v>167</v>
      </c>
      <c r="D2827" s="167">
        <v>93396</v>
      </c>
      <c r="E2827" t="s">
        <v>308</v>
      </c>
      <c r="F2827" t="s">
        <v>169</v>
      </c>
      <c r="G2827" t="s">
        <v>261</v>
      </c>
      <c r="H2827" s="168">
        <v>33451</v>
      </c>
      <c r="I2827" t="s">
        <v>107</v>
      </c>
      <c r="J2827" s="169">
        <v>26.169863013698631</v>
      </c>
      <c r="K2827">
        <v>6</v>
      </c>
    </row>
    <row r="2828" spans="1:11" x14ac:dyDescent="0.25">
      <c r="A2828" t="s">
        <v>3281</v>
      </c>
      <c r="B2828">
        <v>57475</v>
      </c>
      <c r="C2828" t="s">
        <v>172</v>
      </c>
      <c r="D2828" s="167">
        <v>91098.52</v>
      </c>
      <c r="E2828" t="s">
        <v>168</v>
      </c>
      <c r="F2828" t="s">
        <v>169</v>
      </c>
      <c r="G2828" t="s">
        <v>261</v>
      </c>
      <c r="H2828" s="168">
        <v>34861</v>
      </c>
      <c r="I2828" t="s">
        <v>107</v>
      </c>
      <c r="J2828" s="169">
        <v>22.306849315068494</v>
      </c>
      <c r="K2828">
        <v>5</v>
      </c>
    </row>
    <row r="2829" spans="1:11" x14ac:dyDescent="0.25">
      <c r="A2829" t="s">
        <v>3282</v>
      </c>
      <c r="B2829">
        <v>45278</v>
      </c>
      <c r="C2829" t="s">
        <v>172</v>
      </c>
      <c r="D2829" s="167">
        <v>143609.88</v>
      </c>
      <c r="E2829" t="s">
        <v>325</v>
      </c>
      <c r="F2829" t="s">
        <v>169</v>
      </c>
      <c r="G2829" t="s">
        <v>533</v>
      </c>
      <c r="H2829" s="168">
        <v>33049</v>
      </c>
      <c r="I2829" t="s">
        <v>106</v>
      </c>
      <c r="J2829" s="169">
        <v>27.271232876712329</v>
      </c>
      <c r="K2829">
        <v>6</v>
      </c>
    </row>
    <row r="2830" spans="1:11" x14ac:dyDescent="0.25">
      <c r="A2830" t="s">
        <v>3283</v>
      </c>
      <c r="B2830">
        <v>59953</v>
      </c>
      <c r="C2830" t="s">
        <v>172</v>
      </c>
      <c r="D2830" s="167">
        <v>45261</v>
      </c>
      <c r="E2830" t="s">
        <v>191</v>
      </c>
      <c r="F2830" t="s">
        <v>169</v>
      </c>
      <c r="G2830" t="s">
        <v>1065</v>
      </c>
      <c r="H2830" s="168">
        <v>42716</v>
      </c>
      <c r="I2830" t="s">
        <v>107</v>
      </c>
      <c r="J2830" s="169">
        <v>0.78630136986301369</v>
      </c>
      <c r="K2830">
        <v>1</v>
      </c>
    </row>
    <row r="2831" spans="1:11" x14ac:dyDescent="0.25">
      <c r="A2831" t="s">
        <v>3284</v>
      </c>
      <c r="B2831">
        <v>59281</v>
      </c>
      <c r="C2831" t="s">
        <v>172</v>
      </c>
      <c r="D2831" s="167">
        <v>62585</v>
      </c>
      <c r="E2831" t="s">
        <v>191</v>
      </c>
      <c r="F2831" t="s">
        <v>169</v>
      </c>
      <c r="G2831" t="s">
        <v>486</v>
      </c>
      <c r="H2831" s="168">
        <v>39160</v>
      </c>
      <c r="I2831" t="s">
        <v>106</v>
      </c>
      <c r="J2831" s="169">
        <v>10.528767123287672</v>
      </c>
      <c r="K2831">
        <v>3</v>
      </c>
    </row>
    <row r="2832" spans="1:11" x14ac:dyDescent="0.25">
      <c r="A2832" t="s">
        <v>3285</v>
      </c>
      <c r="B2832">
        <v>31516</v>
      </c>
      <c r="C2832" t="s">
        <v>172</v>
      </c>
      <c r="D2832" s="167">
        <v>89485</v>
      </c>
      <c r="E2832" t="s">
        <v>191</v>
      </c>
      <c r="F2832" t="s">
        <v>169</v>
      </c>
      <c r="G2832" t="s">
        <v>192</v>
      </c>
      <c r="H2832" s="168">
        <v>36780</v>
      </c>
      <c r="I2832" t="s">
        <v>103</v>
      </c>
      <c r="J2832" s="169">
        <v>17.049315068493151</v>
      </c>
      <c r="K2832">
        <v>4</v>
      </c>
    </row>
    <row r="2833" spans="1:11" x14ac:dyDescent="0.25">
      <c r="A2833" t="s">
        <v>3286</v>
      </c>
      <c r="B2833">
        <v>2524</v>
      </c>
      <c r="C2833" t="s">
        <v>172</v>
      </c>
      <c r="D2833" s="167">
        <v>95187.98</v>
      </c>
      <c r="E2833" t="s">
        <v>185</v>
      </c>
      <c r="F2833" t="s">
        <v>169</v>
      </c>
      <c r="G2833" t="s">
        <v>416</v>
      </c>
      <c r="H2833" s="168">
        <v>31453</v>
      </c>
      <c r="I2833" t="s">
        <v>106</v>
      </c>
      <c r="J2833" s="169">
        <v>31.643835616438356</v>
      </c>
      <c r="K2833">
        <v>7</v>
      </c>
    </row>
    <row r="2834" spans="1:11" x14ac:dyDescent="0.25">
      <c r="A2834" t="s">
        <v>3287</v>
      </c>
      <c r="B2834">
        <v>61382</v>
      </c>
      <c r="C2834" t="s">
        <v>172</v>
      </c>
      <c r="D2834" s="167">
        <v>63345</v>
      </c>
      <c r="E2834" t="s">
        <v>191</v>
      </c>
      <c r="F2834" t="s">
        <v>169</v>
      </c>
      <c r="G2834" t="s">
        <v>486</v>
      </c>
      <c r="H2834" s="168">
        <v>40330</v>
      </c>
      <c r="I2834" t="s">
        <v>107</v>
      </c>
      <c r="J2834" s="169">
        <v>7.3232876712328769</v>
      </c>
      <c r="K2834">
        <v>2</v>
      </c>
    </row>
    <row r="2835" spans="1:11" x14ac:dyDescent="0.25">
      <c r="A2835" t="s">
        <v>3288</v>
      </c>
      <c r="B2835">
        <v>49281</v>
      </c>
      <c r="C2835" t="s">
        <v>172</v>
      </c>
      <c r="D2835" s="167">
        <v>77434</v>
      </c>
      <c r="E2835" t="s">
        <v>185</v>
      </c>
      <c r="F2835" t="s">
        <v>169</v>
      </c>
      <c r="G2835" t="s">
        <v>416</v>
      </c>
      <c r="H2835" s="168">
        <v>38488</v>
      </c>
      <c r="I2835" t="s">
        <v>104</v>
      </c>
      <c r="J2835" s="169">
        <v>12.36986301369863</v>
      </c>
      <c r="K2835">
        <v>3</v>
      </c>
    </row>
    <row r="2836" spans="1:11" x14ac:dyDescent="0.25">
      <c r="A2836" t="s">
        <v>3289</v>
      </c>
      <c r="B2836">
        <v>33434</v>
      </c>
      <c r="C2836" t="s">
        <v>172</v>
      </c>
      <c r="D2836" s="167">
        <v>60201.440000000002</v>
      </c>
      <c r="E2836" t="s">
        <v>196</v>
      </c>
      <c r="F2836" t="s">
        <v>169</v>
      </c>
      <c r="G2836" t="s">
        <v>242</v>
      </c>
      <c r="H2836" s="168">
        <v>34274</v>
      </c>
      <c r="I2836" t="s">
        <v>105</v>
      </c>
      <c r="J2836" s="169">
        <v>23.915068493150685</v>
      </c>
      <c r="K2836">
        <v>5</v>
      </c>
    </row>
    <row r="2837" spans="1:11" x14ac:dyDescent="0.25">
      <c r="A2837" t="s">
        <v>3290</v>
      </c>
      <c r="B2837">
        <v>9814</v>
      </c>
      <c r="C2837" t="s">
        <v>167</v>
      </c>
      <c r="D2837" s="167">
        <v>91751.37</v>
      </c>
      <c r="E2837" t="s">
        <v>168</v>
      </c>
      <c r="F2837" t="s">
        <v>169</v>
      </c>
      <c r="G2837" t="s">
        <v>1364</v>
      </c>
      <c r="H2837" s="168">
        <v>35128</v>
      </c>
      <c r="I2837" t="s">
        <v>106</v>
      </c>
      <c r="J2837" s="169">
        <v>21.575342465753426</v>
      </c>
      <c r="K2837">
        <v>5</v>
      </c>
    </row>
    <row r="2838" spans="1:11" x14ac:dyDescent="0.25">
      <c r="A2838" t="s">
        <v>3291</v>
      </c>
      <c r="B2838">
        <v>85016</v>
      </c>
      <c r="C2838" t="s">
        <v>167</v>
      </c>
      <c r="D2838" s="167">
        <v>62678.98</v>
      </c>
      <c r="E2838" t="s">
        <v>175</v>
      </c>
      <c r="F2838" t="s">
        <v>169</v>
      </c>
      <c r="G2838" t="s">
        <v>311</v>
      </c>
      <c r="H2838" s="168">
        <v>41442</v>
      </c>
      <c r="I2838" t="s">
        <v>105</v>
      </c>
      <c r="J2838" s="169">
        <v>4.2767123287671236</v>
      </c>
      <c r="K2838">
        <v>1</v>
      </c>
    </row>
    <row r="2839" spans="1:11" x14ac:dyDescent="0.25">
      <c r="A2839" t="s">
        <v>3292</v>
      </c>
      <c r="B2839">
        <v>73570</v>
      </c>
      <c r="C2839" t="s">
        <v>167</v>
      </c>
      <c r="D2839" s="167">
        <v>60318.22</v>
      </c>
      <c r="E2839" t="s">
        <v>188</v>
      </c>
      <c r="F2839" t="s">
        <v>169</v>
      </c>
      <c r="G2839" t="s">
        <v>282</v>
      </c>
      <c r="H2839" s="168">
        <v>39244</v>
      </c>
      <c r="I2839" t="s">
        <v>103</v>
      </c>
      <c r="J2839" s="169">
        <v>10.298630136986301</v>
      </c>
      <c r="K2839">
        <v>3</v>
      </c>
    </row>
    <row r="2840" spans="1:11" x14ac:dyDescent="0.25">
      <c r="A2840" t="s">
        <v>3293</v>
      </c>
      <c r="B2840">
        <v>67452</v>
      </c>
      <c r="C2840" t="s">
        <v>172</v>
      </c>
      <c r="D2840" s="167">
        <v>36832.1</v>
      </c>
      <c r="E2840" t="s">
        <v>253</v>
      </c>
      <c r="F2840" t="s">
        <v>169</v>
      </c>
      <c r="G2840" t="s">
        <v>895</v>
      </c>
      <c r="H2840" s="168">
        <v>41036</v>
      </c>
      <c r="I2840" t="s">
        <v>106</v>
      </c>
      <c r="J2840" s="169">
        <v>5.3890410958904109</v>
      </c>
      <c r="K2840">
        <v>2</v>
      </c>
    </row>
    <row r="2841" spans="1:11" x14ac:dyDescent="0.25">
      <c r="A2841" t="s">
        <v>3294</v>
      </c>
      <c r="B2841">
        <v>3180</v>
      </c>
      <c r="C2841" t="s">
        <v>172</v>
      </c>
      <c r="D2841" s="167">
        <v>103506</v>
      </c>
      <c r="E2841" t="s">
        <v>175</v>
      </c>
      <c r="F2841" t="s">
        <v>169</v>
      </c>
      <c r="G2841" t="s">
        <v>586</v>
      </c>
      <c r="H2841" s="168">
        <v>36472</v>
      </c>
      <c r="I2841" t="s">
        <v>107</v>
      </c>
      <c r="J2841" s="169">
        <v>17.893150684931506</v>
      </c>
      <c r="K2841">
        <v>4</v>
      </c>
    </row>
    <row r="2842" spans="1:11" x14ac:dyDescent="0.25">
      <c r="A2842" t="s">
        <v>3295</v>
      </c>
      <c r="B2842">
        <v>15060</v>
      </c>
      <c r="C2842" t="s">
        <v>172</v>
      </c>
      <c r="D2842" s="167">
        <v>156525</v>
      </c>
      <c r="E2842" t="s">
        <v>188</v>
      </c>
      <c r="F2842" t="s">
        <v>169</v>
      </c>
      <c r="G2842" t="s">
        <v>231</v>
      </c>
      <c r="H2842" s="168">
        <v>37424</v>
      </c>
      <c r="I2842" t="s">
        <v>105</v>
      </c>
      <c r="J2842" s="169">
        <v>15.284931506849315</v>
      </c>
      <c r="K2842">
        <v>4</v>
      </c>
    </row>
    <row r="2843" spans="1:11" x14ac:dyDescent="0.25">
      <c r="A2843" t="s">
        <v>3296</v>
      </c>
      <c r="B2843">
        <v>9705</v>
      </c>
      <c r="C2843" t="s">
        <v>167</v>
      </c>
      <c r="D2843" s="167">
        <v>94695.12</v>
      </c>
      <c r="E2843" t="s">
        <v>188</v>
      </c>
      <c r="F2843" t="s">
        <v>169</v>
      </c>
      <c r="G2843" t="s">
        <v>3297</v>
      </c>
      <c r="H2843" s="168">
        <v>42422</v>
      </c>
      <c r="I2843" t="s">
        <v>103</v>
      </c>
      <c r="J2843" s="169">
        <v>1.5917808219178082</v>
      </c>
      <c r="K2843">
        <v>1</v>
      </c>
    </row>
    <row r="2844" spans="1:11" x14ac:dyDescent="0.25">
      <c r="A2844" t="s">
        <v>3298</v>
      </c>
      <c r="B2844">
        <v>7121</v>
      </c>
      <c r="C2844" t="s">
        <v>172</v>
      </c>
      <c r="D2844" s="167">
        <v>58448</v>
      </c>
      <c r="E2844" t="s">
        <v>239</v>
      </c>
      <c r="F2844" t="s">
        <v>169</v>
      </c>
      <c r="G2844" t="s">
        <v>344</v>
      </c>
      <c r="H2844" s="168">
        <v>31343</v>
      </c>
      <c r="I2844" t="s">
        <v>104</v>
      </c>
      <c r="J2844" s="169">
        <v>31.945205479452056</v>
      </c>
      <c r="K2844">
        <v>7</v>
      </c>
    </row>
    <row r="2845" spans="1:11" x14ac:dyDescent="0.25">
      <c r="A2845" t="s">
        <v>3299</v>
      </c>
      <c r="B2845">
        <v>74223</v>
      </c>
      <c r="C2845" t="s">
        <v>172</v>
      </c>
      <c r="D2845" s="167">
        <v>165288</v>
      </c>
      <c r="E2845" t="s">
        <v>325</v>
      </c>
      <c r="F2845" t="s">
        <v>169</v>
      </c>
      <c r="G2845" t="s">
        <v>1928</v>
      </c>
      <c r="H2845" s="168">
        <v>29402</v>
      </c>
      <c r="I2845" t="s">
        <v>104</v>
      </c>
      <c r="J2845" s="169">
        <v>37.263013698630139</v>
      </c>
      <c r="K2845">
        <v>8</v>
      </c>
    </row>
    <row r="2846" spans="1:11" x14ac:dyDescent="0.25">
      <c r="A2846" t="s">
        <v>3300</v>
      </c>
      <c r="B2846">
        <v>38527</v>
      </c>
      <c r="C2846" t="s">
        <v>167</v>
      </c>
      <c r="D2846" s="167">
        <v>26208.35</v>
      </c>
      <c r="E2846" t="s">
        <v>196</v>
      </c>
      <c r="F2846" t="s">
        <v>202</v>
      </c>
      <c r="G2846" t="s">
        <v>816</v>
      </c>
      <c r="H2846" s="168">
        <v>34337</v>
      </c>
      <c r="I2846" t="s">
        <v>103</v>
      </c>
      <c r="J2846" s="169">
        <v>23.742465753424657</v>
      </c>
      <c r="K2846">
        <v>5</v>
      </c>
    </row>
    <row r="2847" spans="1:11" x14ac:dyDescent="0.25">
      <c r="A2847" t="s">
        <v>3301</v>
      </c>
      <c r="B2847">
        <v>97146</v>
      </c>
      <c r="C2847" t="s">
        <v>172</v>
      </c>
      <c r="D2847" s="167">
        <v>135945.95000000001</v>
      </c>
      <c r="E2847" t="s">
        <v>185</v>
      </c>
      <c r="F2847" t="s">
        <v>169</v>
      </c>
      <c r="G2847" t="s">
        <v>774</v>
      </c>
      <c r="H2847" s="168">
        <v>31229</v>
      </c>
      <c r="I2847" t="s">
        <v>104</v>
      </c>
      <c r="J2847" s="169">
        <v>32.257534246575339</v>
      </c>
      <c r="K2847">
        <v>7</v>
      </c>
    </row>
    <row r="2848" spans="1:11" x14ac:dyDescent="0.25">
      <c r="A2848" t="s">
        <v>3302</v>
      </c>
      <c r="B2848">
        <v>48650</v>
      </c>
      <c r="C2848" t="s">
        <v>172</v>
      </c>
      <c r="D2848" s="167">
        <v>68015</v>
      </c>
      <c r="E2848" t="s">
        <v>191</v>
      </c>
      <c r="F2848" t="s">
        <v>169</v>
      </c>
      <c r="G2848" t="s">
        <v>486</v>
      </c>
      <c r="H2848" s="168">
        <v>38999</v>
      </c>
      <c r="I2848" t="s">
        <v>107</v>
      </c>
      <c r="J2848" s="169">
        <v>10.96986301369863</v>
      </c>
      <c r="K2848">
        <v>3</v>
      </c>
    </row>
    <row r="2849" spans="1:11" x14ac:dyDescent="0.25">
      <c r="A2849" t="s">
        <v>3303</v>
      </c>
      <c r="B2849">
        <v>29441</v>
      </c>
      <c r="C2849" t="s">
        <v>167</v>
      </c>
      <c r="D2849" s="167">
        <v>56589.34</v>
      </c>
      <c r="E2849" t="s">
        <v>216</v>
      </c>
      <c r="F2849" t="s">
        <v>169</v>
      </c>
      <c r="G2849" t="s">
        <v>217</v>
      </c>
      <c r="H2849" s="168">
        <v>36150</v>
      </c>
      <c r="I2849" t="s">
        <v>103</v>
      </c>
      <c r="J2849" s="169">
        <v>18.775342465753425</v>
      </c>
      <c r="K2849">
        <v>4</v>
      </c>
    </row>
    <row r="2850" spans="1:11" x14ac:dyDescent="0.25">
      <c r="A2850" t="s">
        <v>3304</v>
      </c>
      <c r="B2850">
        <v>4753</v>
      </c>
      <c r="C2850" t="s">
        <v>167</v>
      </c>
      <c r="D2850" s="167">
        <v>88272.4</v>
      </c>
      <c r="E2850" t="s">
        <v>191</v>
      </c>
      <c r="F2850" t="s">
        <v>169</v>
      </c>
      <c r="G2850" t="s">
        <v>610</v>
      </c>
      <c r="H2850" s="168">
        <v>37578</v>
      </c>
      <c r="I2850" t="s">
        <v>107</v>
      </c>
      <c r="J2850" s="169">
        <v>14.863013698630137</v>
      </c>
      <c r="K2850">
        <v>3</v>
      </c>
    </row>
    <row r="2851" spans="1:11" x14ac:dyDescent="0.25">
      <c r="A2851" t="s">
        <v>3305</v>
      </c>
      <c r="B2851">
        <v>79330</v>
      </c>
      <c r="C2851" t="s">
        <v>172</v>
      </c>
      <c r="D2851" s="167">
        <v>58455</v>
      </c>
      <c r="E2851" t="s">
        <v>175</v>
      </c>
      <c r="F2851" t="s">
        <v>169</v>
      </c>
      <c r="G2851" t="s">
        <v>183</v>
      </c>
      <c r="H2851" s="168">
        <v>41302</v>
      </c>
      <c r="I2851" t="s">
        <v>104</v>
      </c>
      <c r="J2851" s="169">
        <v>4.6602739726027398</v>
      </c>
      <c r="K2851">
        <v>1</v>
      </c>
    </row>
    <row r="2852" spans="1:11" x14ac:dyDescent="0.25">
      <c r="A2852" t="s">
        <v>3306</v>
      </c>
      <c r="B2852">
        <v>98549</v>
      </c>
      <c r="C2852" t="s">
        <v>172</v>
      </c>
      <c r="D2852" s="167">
        <v>110229</v>
      </c>
      <c r="E2852" t="s">
        <v>185</v>
      </c>
      <c r="F2852" t="s">
        <v>169</v>
      </c>
      <c r="G2852" t="s">
        <v>382</v>
      </c>
      <c r="H2852" s="168">
        <v>37138</v>
      </c>
      <c r="I2852" t="s">
        <v>106</v>
      </c>
      <c r="J2852" s="169">
        <v>16.068493150684933</v>
      </c>
      <c r="K2852">
        <v>4</v>
      </c>
    </row>
    <row r="2853" spans="1:11" x14ac:dyDescent="0.25">
      <c r="A2853" t="s">
        <v>3307</v>
      </c>
      <c r="B2853">
        <v>70506</v>
      </c>
      <c r="C2853" t="s">
        <v>172</v>
      </c>
      <c r="D2853" s="167">
        <v>103506</v>
      </c>
      <c r="E2853" t="s">
        <v>175</v>
      </c>
      <c r="F2853" t="s">
        <v>169</v>
      </c>
      <c r="G2853" t="s">
        <v>586</v>
      </c>
      <c r="H2853" s="168">
        <v>34352</v>
      </c>
      <c r="I2853" t="s">
        <v>105</v>
      </c>
      <c r="J2853" s="169">
        <v>23.701369863013699</v>
      </c>
      <c r="K2853">
        <v>5</v>
      </c>
    </row>
    <row r="2854" spans="1:11" x14ac:dyDescent="0.25">
      <c r="A2854" t="s">
        <v>3308</v>
      </c>
      <c r="B2854">
        <v>53230</v>
      </c>
      <c r="C2854" t="s">
        <v>167</v>
      </c>
      <c r="D2854" s="167">
        <v>96624</v>
      </c>
      <c r="E2854" t="s">
        <v>168</v>
      </c>
      <c r="F2854" t="s">
        <v>169</v>
      </c>
      <c r="G2854" t="s">
        <v>173</v>
      </c>
      <c r="H2854" s="168">
        <v>37823</v>
      </c>
      <c r="I2854" t="s">
        <v>103</v>
      </c>
      <c r="J2854" s="169">
        <v>14.191780821917808</v>
      </c>
      <c r="K2854">
        <v>3</v>
      </c>
    </row>
    <row r="2855" spans="1:11" x14ac:dyDescent="0.25">
      <c r="A2855" t="s">
        <v>3309</v>
      </c>
      <c r="B2855">
        <v>45617</v>
      </c>
      <c r="C2855" t="s">
        <v>167</v>
      </c>
      <c r="D2855" s="167">
        <v>33534.54</v>
      </c>
      <c r="E2855" t="s">
        <v>239</v>
      </c>
      <c r="F2855" t="s">
        <v>202</v>
      </c>
      <c r="G2855" t="s">
        <v>344</v>
      </c>
      <c r="H2855" s="168">
        <v>33126</v>
      </c>
      <c r="I2855" t="s">
        <v>107</v>
      </c>
      <c r="J2855" s="169">
        <v>27.06027397260274</v>
      </c>
      <c r="K2855">
        <v>6</v>
      </c>
    </row>
    <row r="2856" spans="1:11" x14ac:dyDescent="0.25">
      <c r="A2856" t="s">
        <v>3310</v>
      </c>
      <c r="B2856">
        <v>56098</v>
      </c>
      <c r="C2856" t="s">
        <v>172</v>
      </c>
      <c r="D2856" s="167">
        <v>61781.01</v>
      </c>
      <c r="E2856" t="s">
        <v>196</v>
      </c>
      <c r="F2856" t="s">
        <v>169</v>
      </c>
      <c r="G2856" t="s">
        <v>2476</v>
      </c>
      <c r="H2856" s="168">
        <v>37900</v>
      </c>
      <c r="I2856" t="s">
        <v>103</v>
      </c>
      <c r="J2856" s="169">
        <v>13.980821917808219</v>
      </c>
      <c r="K2856">
        <v>3</v>
      </c>
    </row>
    <row r="2857" spans="1:11" x14ac:dyDescent="0.25">
      <c r="A2857" t="s">
        <v>3311</v>
      </c>
      <c r="B2857">
        <v>99363</v>
      </c>
      <c r="C2857" t="s">
        <v>167</v>
      </c>
      <c r="D2857" s="167">
        <v>66522.960000000006</v>
      </c>
      <c r="E2857" t="s">
        <v>168</v>
      </c>
      <c r="F2857" t="s">
        <v>169</v>
      </c>
      <c r="G2857" t="s">
        <v>170</v>
      </c>
      <c r="H2857" s="168">
        <v>37117</v>
      </c>
      <c r="I2857" t="s">
        <v>103</v>
      </c>
      <c r="J2857" s="169">
        <v>16.126027397260273</v>
      </c>
      <c r="K2857">
        <v>4</v>
      </c>
    </row>
    <row r="2858" spans="1:11" x14ac:dyDescent="0.25">
      <c r="A2858" t="s">
        <v>3312</v>
      </c>
      <c r="B2858">
        <v>31554</v>
      </c>
      <c r="C2858" t="s">
        <v>167</v>
      </c>
      <c r="D2858" s="167">
        <v>89000</v>
      </c>
      <c r="E2858" t="s">
        <v>325</v>
      </c>
      <c r="F2858" t="s">
        <v>169</v>
      </c>
      <c r="G2858" t="s">
        <v>533</v>
      </c>
      <c r="H2858" s="168">
        <v>42576</v>
      </c>
      <c r="I2858" t="s">
        <v>105</v>
      </c>
      <c r="J2858" s="169">
        <v>1.1698630136986301</v>
      </c>
      <c r="K2858">
        <v>1</v>
      </c>
    </row>
    <row r="2859" spans="1:11" x14ac:dyDescent="0.25">
      <c r="A2859" t="s">
        <v>3313</v>
      </c>
      <c r="B2859">
        <v>27843</v>
      </c>
      <c r="C2859" t="s">
        <v>167</v>
      </c>
      <c r="D2859" s="167">
        <v>53968.5</v>
      </c>
      <c r="E2859" t="s">
        <v>188</v>
      </c>
      <c r="F2859" t="s">
        <v>169</v>
      </c>
      <c r="G2859" t="s">
        <v>282</v>
      </c>
      <c r="H2859" s="168">
        <v>42450</v>
      </c>
      <c r="I2859" t="s">
        <v>105</v>
      </c>
      <c r="J2859" s="169">
        <v>1.515068493150685</v>
      </c>
      <c r="K2859">
        <v>1</v>
      </c>
    </row>
    <row r="2860" spans="1:11" x14ac:dyDescent="0.25">
      <c r="A2860" t="s">
        <v>3314</v>
      </c>
      <c r="B2860">
        <v>89105</v>
      </c>
      <c r="C2860" t="s">
        <v>172</v>
      </c>
      <c r="D2860" s="167">
        <v>69222.179999999993</v>
      </c>
      <c r="E2860" t="s">
        <v>253</v>
      </c>
      <c r="F2860" t="s">
        <v>169</v>
      </c>
      <c r="G2860" t="s">
        <v>357</v>
      </c>
      <c r="H2860" s="168">
        <v>32020</v>
      </c>
      <c r="I2860" t="s">
        <v>106</v>
      </c>
      <c r="J2860" s="169">
        <v>30.090410958904108</v>
      </c>
      <c r="K2860">
        <v>7</v>
      </c>
    </row>
    <row r="2861" spans="1:11" x14ac:dyDescent="0.25">
      <c r="A2861" t="s">
        <v>3315</v>
      </c>
      <c r="B2861">
        <v>39116</v>
      </c>
      <c r="C2861" t="s">
        <v>172</v>
      </c>
      <c r="D2861" s="167">
        <v>45261</v>
      </c>
      <c r="E2861" t="s">
        <v>191</v>
      </c>
      <c r="F2861" t="s">
        <v>169</v>
      </c>
      <c r="G2861" t="s">
        <v>1065</v>
      </c>
      <c r="H2861" s="168">
        <v>42716</v>
      </c>
      <c r="I2861" t="s">
        <v>107</v>
      </c>
      <c r="J2861" s="169">
        <v>0.78630136986301369</v>
      </c>
      <c r="K2861">
        <v>1</v>
      </c>
    </row>
    <row r="2862" spans="1:11" x14ac:dyDescent="0.25">
      <c r="A2862" t="s">
        <v>3316</v>
      </c>
      <c r="B2862">
        <v>33953</v>
      </c>
      <c r="C2862" t="s">
        <v>167</v>
      </c>
      <c r="D2862" s="167">
        <v>94745.69</v>
      </c>
      <c r="E2862" t="s">
        <v>191</v>
      </c>
      <c r="F2862" t="s">
        <v>169</v>
      </c>
      <c r="G2862" t="s">
        <v>610</v>
      </c>
      <c r="H2862" s="168">
        <v>36774</v>
      </c>
      <c r="I2862" t="s">
        <v>106</v>
      </c>
      <c r="J2862" s="169">
        <v>17.065753424657533</v>
      </c>
      <c r="K2862">
        <v>4</v>
      </c>
    </row>
    <row r="2863" spans="1:11" x14ac:dyDescent="0.25">
      <c r="A2863" t="s">
        <v>3317</v>
      </c>
      <c r="B2863">
        <v>96183</v>
      </c>
      <c r="C2863" t="s">
        <v>167</v>
      </c>
      <c r="D2863" s="167">
        <v>41428.300000000003</v>
      </c>
      <c r="E2863" t="s">
        <v>199</v>
      </c>
      <c r="F2863" t="s">
        <v>169</v>
      </c>
      <c r="G2863" t="s">
        <v>3318</v>
      </c>
      <c r="H2863" s="168">
        <v>39342</v>
      </c>
      <c r="I2863" t="s">
        <v>103</v>
      </c>
      <c r="J2863" s="169">
        <v>10.03013698630137</v>
      </c>
      <c r="K2863">
        <v>3</v>
      </c>
    </row>
    <row r="2864" spans="1:11" x14ac:dyDescent="0.25">
      <c r="A2864" t="s">
        <v>3319</v>
      </c>
      <c r="B2864">
        <v>48389</v>
      </c>
      <c r="C2864" t="s">
        <v>172</v>
      </c>
      <c r="D2864" s="167">
        <v>42792</v>
      </c>
      <c r="E2864" t="s">
        <v>233</v>
      </c>
      <c r="F2864" t="s">
        <v>169</v>
      </c>
      <c r="G2864" t="s">
        <v>426</v>
      </c>
      <c r="H2864" s="168">
        <v>41107</v>
      </c>
      <c r="I2864" t="s">
        <v>103</v>
      </c>
      <c r="J2864" s="169">
        <v>5.1945205479452055</v>
      </c>
      <c r="K2864">
        <v>2</v>
      </c>
    </row>
    <row r="2865" spans="1:11" x14ac:dyDescent="0.25">
      <c r="A2865" t="s">
        <v>3320</v>
      </c>
      <c r="B2865">
        <v>96309</v>
      </c>
      <c r="C2865" t="s">
        <v>172</v>
      </c>
      <c r="D2865" s="167">
        <v>67206</v>
      </c>
      <c r="E2865" t="s">
        <v>175</v>
      </c>
      <c r="F2865" t="s">
        <v>169</v>
      </c>
      <c r="G2865" t="s">
        <v>904</v>
      </c>
      <c r="H2865" s="168">
        <v>37270</v>
      </c>
      <c r="I2865" t="s">
        <v>104</v>
      </c>
      <c r="J2865" s="169">
        <v>15.706849315068494</v>
      </c>
      <c r="K2865">
        <v>4</v>
      </c>
    </row>
    <row r="2866" spans="1:11" x14ac:dyDescent="0.25">
      <c r="A2866" t="s">
        <v>3321</v>
      </c>
      <c r="B2866">
        <v>41663</v>
      </c>
      <c r="C2866" t="s">
        <v>167</v>
      </c>
      <c r="D2866" s="167">
        <v>152652.89000000001</v>
      </c>
      <c r="E2866" t="s">
        <v>188</v>
      </c>
      <c r="F2866" t="s">
        <v>169</v>
      </c>
      <c r="G2866" t="s">
        <v>231</v>
      </c>
      <c r="H2866" s="168">
        <v>36696</v>
      </c>
      <c r="I2866" t="s">
        <v>103</v>
      </c>
      <c r="J2866" s="169">
        <v>17.279452054794522</v>
      </c>
      <c r="K2866">
        <v>4</v>
      </c>
    </row>
    <row r="2867" spans="1:11" x14ac:dyDescent="0.25">
      <c r="A2867" t="s">
        <v>3322</v>
      </c>
      <c r="B2867">
        <v>70845</v>
      </c>
      <c r="C2867" t="s">
        <v>172</v>
      </c>
      <c r="D2867" s="167">
        <v>88859</v>
      </c>
      <c r="E2867" t="s">
        <v>185</v>
      </c>
      <c r="F2867" t="s">
        <v>169</v>
      </c>
      <c r="G2867" t="s">
        <v>416</v>
      </c>
      <c r="H2867" s="168">
        <v>36942</v>
      </c>
      <c r="I2867" t="s">
        <v>104</v>
      </c>
      <c r="J2867" s="169">
        <v>16.605479452054794</v>
      </c>
      <c r="K2867">
        <v>4</v>
      </c>
    </row>
    <row r="2868" spans="1:11" x14ac:dyDescent="0.25">
      <c r="A2868" t="s">
        <v>3323</v>
      </c>
      <c r="B2868">
        <v>49268</v>
      </c>
      <c r="C2868" t="s">
        <v>167</v>
      </c>
      <c r="D2868" s="167">
        <v>67724.61</v>
      </c>
      <c r="E2868" t="s">
        <v>188</v>
      </c>
      <c r="F2868" t="s">
        <v>169</v>
      </c>
      <c r="G2868" t="s">
        <v>3324</v>
      </c>
      <c r="H2868" s="168">
        <v>38796</v>
      </c>
      <c r="I2868" t="s">
        <v>103</v>
      </c>
      <c r="J2868" s="169">
        <v>11.526027397260274</v>
      </c>
      <c r="K2868">
        <v>3</v>
      </c>
    </row>
    <row r="2869" spans="1:11" x14ac:dyDescent="0.25">
      <c r="A2869" t="s">
        <v>3325</v>
      </c>
      <c r="B2869">
        <v>37277</v>
      </c>
      <c r="C2869" t="s">
        <v>167</v>
      </c>
      <c r="D2869" s="167">
        <v>18611.939999999999</v>
      </c>
      <c r="E2869" t="s">
        <v>216</v>
      </c>
      <c r="F2869" t="s">
        <v>202</v>
      </c>
      <c r="G2869" t="s">
        <v>588</v>
      </c>
      <c r="H2869" s="168">
        <v>41581</v>
      </c>
      <c r="I2869" t="s">
        <v>105</v>
      </c>
      <c r="J2869" s="169">
        <v>3.8958904109589043</v>
      </c>
      <c r="K2869">
        <v>1</v>
      </c>
    </row>
    <row r="2870" spans="1:11" x14ac:dyDescent="0.25">
      <c r="A2870" t="s">
        <v>3326</v>
      </c>
      <c r="B2870">
        <v>73778</v>
      </c>
      <c r="C2870" t="s">
        <v>172</v>
      </c>
      <c r="D2870" s="167">
        <v>62585</v>
      </c>
      <c r="E2870" t="s">
        <v>191</v>
      </c>
      <c r="F2870" t="s">
        <v>169</v>
      </c>
      <c r="G2870" t="s">
        <v>486</v>
      </c>
      <c r="H2870" s="168">
        <v>39160</v>
      </c>
      <c r="I2870" t="s">
        <v>103</v>
      </c>
      <c r="J2870" s="169">
        <v>10.528767123287672</v>
      </c>
      <c r="K2870">
        <v>3</v>
      </c>
    </row>
    <row r="2871" spans="1:11" x14ac:dyDescent="0.25">
      <c r="A2871" t="s">
        <v>3327</v>
      </c>
      <c r="B2871">
        <v>37262</v>
      </c>
      <c r="C2871" t="s">
        <v>172</v>
      </c>
      <c r="D2871" s="167">
        <v>59740.47</v>
      </c>
      <c r="E2871" t="s">
        <v>199</v>
      </c>
      <c r="F2871" t="s">
        <v>169</v>
      </c>
      <c r="G2871" t="s">
        <v>2357</v>
      </c>
      <c r="H2871" s="168">
        <v>38397</v>
      </c>
      <c r="I2871" t="s">
        <v>103</v>
      </c>
      <c r="J2871" s="169">
        <v>12.61917808219178</v>
      </c>
      <c r="K2871">
        <v>3</v>
      </c>
    </row>
    <row r="2872" spans="1:11" x14ac:dyDescent="0.25">
      <c r="A2872" t="s">
        <v>3328</v>
      </c>
      <c r="B2872">
        <v>22123</v>
      </c>
      <c r="C2872" t="s">
        <v>172</v>
      </c>
      <c r="D2872" s="167">
        <v>56733</v>
      </c>
      <c r="E2872" t="s">
        <v>168</v>
      </c>
      <c r="F2872" t="s">
        <v>169</v>
      </c>
      <c r="G2872" t="s">
        <v>265</v>
      </c>
      <c r="H2872" s="168">
        <v>41624</v>
      </c>
      <c r="I2872" t="s">
        <v>107</v>
      </c>
      <c r="J2872" s="169">
        <v>3.7780821917808218</v>
      </c>
      <c r="K2872">
        <v>1</v>
      </c>
    </row>
    <row r="2873" spans="1:11" x14ac:dyDescent="0.25">
      <c r="A2873" t="s">
        <v>3329</v>
      </c>
      <c r="B2873">
        <v>25429</v>
      </c>
      <c r="C2873" t="s">
        <v>172</v>
      </c>
      <c r="D2873" s="167">
        <v>107128.71</v>
      </c>
      <c r="E2873" t="s">
        <v>175</v>
      </c>
      <c r="F2873" t="s">
        <v>169</v>
      </c>
      <c r="G2873" t="s">
        <v>586</v>
      </c>
      <c r="H2873" s="168">
        <v>34352</v>
      </c>
      <c r="I2873" t="s">
        <v>106</v>
      </c>
      <c r="J2873" s="169">
        <v>23.701369863013699</v>
      </c>
      <c r="K2873">
        <v>5</v>
      </c>
    </row>
    <row r="2874" spans="1:11" x14ac:dyDescent="0.25">
      <c r="A2874" t="s">
        <v>3330</v>
      </c>
      <c r="B2874">
        <v>94148</v>
      </c>
      <c r="C2874" t="s">
        <v>167</v>
      </c>
      <c r="D2874" s="167">
        <v>55734.65</v>
      </c>
      <c r="E2874" t="s">
        <v>199</v>
      </c>
      <c r="F2874" t="s">
        <v>169</v>
      </c>
      <c r="G2874" t="s">
        <v>170</v>
      </c>
      <c r="H2874" s="168">
        <v>41372</v>
      </c>
      <c r="I2874" t="s">
        <v>107</v>
      </c>
      <c r="J2874" s="169">
        <v>4.4684931506849317</v>
      </c>
      <c r="K2874">
        <v>1</v>
      </c>
    </row>
    <row r="2875" spans="1:11" x14ac:dyDescent="0.25">
      <c r="A2875" t="s">
        <v>3331</v>
      </c>
      <c r="B2875">
        <v>27653</v>
      </c>
      <c r="C2875" t="s">
        <v>167</v>
      </c>
      <c r="D2875" s="167">
        <v>49068.12</v>
      </c>
      <c r="E2875" t="s">
        <v>188</v>
      </c>
      <c r="F2875" t="s">
        <v>169</v>
      </c>
      <c r="G2875" t="s">
        <v>282</v>
      </c>
      <c r="H2875" s="168">
        <v>42408</v>
      </c>
      <c r="I2875" t="s">
        <v>103</v>
      </c>
      <c r="J2875" s="169">
        <v>1.6301369863013699</v>
      </c>
      <c r="K2875">
        <v>1</v>
      </c>
    </row>
    <row r="2876" spans="1:11" x14ac:dyDescent="0.25">
      <c r="A2876" t="s">
        <v>3332</v>
      </c>
      <c r="B2876">
        <v>39072</v>
      </c>
      <c r="C2876" t="s">
        <v>167</v>
      </c>
      <c r="D2876" s="167">
        <v>54270.46</v>
      </c>
      <c r="E2876" t="s">
        <v>188</v>
      </c>
      <c r="F2876" t="s">
        <v>169</v>
      </c>
      <c r="G2876" t="s">
        <v>273</v>
      </c>
      <c r="H2876" s="168">
        <v>39342</v>
      </c>
      <c r="I2876" t="s">
        <v>106</v>
      </c>
      <c r="J2876" s="169">
        <v>10.03013698630137</v>
      </c>
      <c r="K2876">
        <v>3</v>
      </c>
    </row>
    <row r="2877" spans="1:11" x14ac:dyDescent="0.25">
      <c r="A2877" t="s">
        <v>3333</v>
      </c>
      <c r="B2877">
        <v>5932</v>
      </c>
      <c r="C2877" t="s">
        <v>167</v>
      </c>
      <c r="D2877" s="167">
        <v>69222.179999999993</v>
      </c>
      <c r="E2877" t="s">
        <v>185</v>
      </c>
      <c r="F2877" t="s">
        <v>169</v>
      </c>
      <c r="G2877" t="s">
        <v>170</v>
      </c>
      <c r="H2877" s="168">
        <v>31579</v>
      </c>
      <c r="I2877" t="s">
        <v>106</v>
      </c>
      <c r="J2877" s="169">
        <v>31.298630136986301</v>
      </c>
      <c r="K2877">
        <v>7</v>
      </c>
    </row>
    <row r="2878" spans="1:11" x14ac:dyDescent="0.25">
      <c r="A2878" t="s">
        <v>3334</v>
      </c>
      <c r="B2878">
        <v>24256</v>
      </c>
      <c r="C2878" t="s">
        <v>167</v>
      </c>
      <c r="D2878" s="167">
        <v>83611.44</v>
      </c>
      <c r="E2878" t="s">
        <v>191</v>
      </c>
      <c r="F2878" t="s">
        <v>169</v>
      </c>
      <c r="G2878" t="s">
        <v>192</v>
      </c>
      <c r="H2878" s="168">
        <v>34387</v>
      </c>
      <c r="I2878" t="s">
        <v>103</v>
      </c>
      <c r="J2878" s="169">
        <v>23.605479452054794</v>
      </c>
      <c r="K2878">
        <v>5</v>
      </c>
    </row>
    <row r="2879" spans="1:11" x14ac:dyDescent="0.25">
      <c r="A2879" t="s">
        <v>3335</v>
      </c>
      <c r="B2879">
        <v>98134</v>
      </c>
      <c r="C2879" t="s">
        <v>172</v>
      </c>
      <c r="D2879" s="167">
        <v>70295.69</v>
      </c>
      <c r="E2879" t="s">
        <v>196</v>
      </c>
      <c r="F2879" t="s">
        <v>169</v>
      </c>
      <c r="G2879" t="s">
        <v>706</v>
      </c>
      <c r="H2879" s="168">
        <v>41820</v>
      </c>
      <c r="I2879" t="s">
        <v>107</v>
      </c>
      <c r="J2879" s="169">
        <v>3.2410958904109588</v>
      </c>
      <c r="K2879">
        <v>1</v>
      </c>
    </row>
    <row r="2880" spans="1:11" x14ac:dyDescent="0.25">
      <c r="A2880" t="s">
        <v>3336</v>
      </c>
      <c r="B2880">
        <v>19419</v>
      </c>
      <c r="C2880" t="s">
        <v>167</v>
      </c>
      <c r="D2880" s="167">
        <v>106448.44</v>
      </c>
      <c r="E2880" t="s">
        <v>168</v>
      </c>
      <c r="F2880" t="s">
        <v>169</v>
      </c>
      <c r="G2880" t="s">
        <v>1166</v>
      </c>
      <c r="H2880" s="168">
        <v>32696</v>
      </c>
      <c r="I2880" t="s">
        <v>103</v>
      </c>
      <c r="J2880" s="169">
        <v>28.238356164383561</v>
      </c>
      <c r="K2880">
        <v>6</v>
      </c>
    </row>
    <row r="2881" spans="1:11" x14ac:dyDescent="0.25">
      <c r="A2881" t="s">
        <v>3337</v>
      </c>
      <c r="B2881">
        <v>94670</v>
      </c>
      <c r="C2881" t="s">
        <v>167</v>
      </c>
      <c r="D2881" s="167">
        <v>64141</v>
      </c>
      <c r="E2881" t="s">
        <v>188</v>
      </c>
      <c r="F2881" t="s">
        <v>169</v>
      </c>
      <c r="G2881" t="s">
        <v>313</v>
      </c>
      <c r="H2881" s="168">
        <v>35772</v>
      </c>
      <c r="I2881" t="s">
        <v>108</v>
      </c>
      <c r="J2881" s="169">
        <v>19.81095890410959</v>
      </c>
      <c r="K2881">
        <v>4</v>
      </c>
    </row>
    <row r="2882" spans="1:11" x14ac:dyDescent="0.25">
      <c r="A2882" t="s">
        <v>3338</v>
      </c>
      <c r="B2882">
        <v>91559</v>
      </c>
      <c r="C2882" t="s">
        <v>167</v>
      </c>
      <c r="D2882" s="167">
        <v>106456</v>
      </c>
      <c r="E2882" t="s">
        <v>185</v>
      </c>
      <c r="F2882" t="s">
        <v>169</v>
      </c>
      <c r="G2882" t="s">
        <v>495</v>
      </c>
      <c r="H2882" s="168">
        <v>36780</v>
      </c>
      <c r="I2882" t="s">
        <v>103</v>
      </c>
      <c r="J2882" s="169">
        <v>17.049315068493151</v>
      </c>
      <c r="K2882">
        <v>4</v>
      </c>
    </row>
    <row r="2883" spans="1:11" x14ac:dyDescent="0.25">
      <c r="A2883" t="s">
        <v>3339</v>
      </c>
      <c r="B2883">
        <v>70813</v>
      </c>
      <c r="C2883" t="s">
        <v>172</v>
      </c>
      <c r="D2883" s="167">
        <v>106456</v>
      </c>
      <c r="E2883" t="s">
        <v>185</v>
      </c>
      <c r="F2883" t="s">
        <v>169</v>
      </c>
      <c r="G2883" t="s">
        <v>495</v>
      </c>
      <c r="H2883" s="168">
        <v>36942</v>
      </c>
      <c r="I2883" t="s">
        <v>103</v>
      </c>
      <c r="J2883" s="169">
        <v>16.605479452054794</v>
      </c>
      <c r="K2883">
        <v>4</v>
      </c>
    </row>
    <row r="2884" spans="1:11" x14ac:dyDescent="0.25">
      <c r="A2884" t="s">
        <v>3340</v>
      </c>
      <c r="B2884">
        <v>13392</v>
      </c>
      <c r="C2884" t="s">
        <v>167</v>
      </c>
      <c r="D2884" s="167">
        <v>24134.31</v>
      </c>
      <c r="E2884" t="s">
        <v>196</v>
      </c>
      <c r="F2884" t="s">
        <v>202</v>
      </c>
      <c r="G2884" t="s">
        <v>367</v>
      </c>
      <c r="H2884" s="168">
        <v>36801</v>
      </c>
      <c r="I2884" t="s">
        <v>108</v>
      </c>
      <c r="J2884" s="169">
        <v>16.991780821917807</v>
      </c>
      <c r="K2884">
        <v>4</v>
      </c>
    </row>
    <row r="2885" spans="1:11" x14ac:dyDescent="0.25">
      <c r="A2885" t="s">
        <v>3341</v>
      </c>
      <c r="B2885">
        <v>74875</v>
      </c>
      <c r="C2885" t="s">
        <v>167</v>
      </c>
      <c r="D2885" s="167">
        <v>109943.21</v>
      </c>
      <c r="E2885" t="s">
        <v>268</v>
      </c>
      <c r="F2885" t="s">
        <v>169</v>
      </c>
      <c r="G2885" t="s">
        <v>452</v>
      </c>
      <c r="H2885" s="168">
        <v>33112</v>
      </c>
      <c r="I2885" t="s">
        <v>103</v>
      </c>
      <c r="J2885" s="169">
        <v>27.098630136986301</v>
      </c>
      <c r="K2885">
        <v>6</v>
      </c>
    </row>
    <row r="2886" spans="1:11" x14ac:dyDescent="0.25">
      <c r="A2886" t="s">
        <v>3342</v>
      </c>
      <c r="B2886">
        <v>83552</v>
      </c>
      <c r="C2886" t="s">
        <v>172</v>
      </c>
      <c r="D2886" s="167">
        <v>135392</v>
      </c>
      <c r="E2886" t="s">
        <v>199</v>
      </c>
      <c r="F2886" t="s">
        <v>169</v>
      </c>
      <c r="G2886" t="s">
        <v>275</v>
      </c>
      <c r="H2886" s="168">
        <v>32244</v>
      </c>
      <c r="I2886" t="s">
        <v>103</v>
      </c>
      <c r="J2886" s="169">
        <v>29.476712328767125</v>
      </c>
      <c r="K2886">
        <v>6</v>
      </c>
    </row>
    <row r="2887" spans="1:11" x14ac:dyDescent="0.25">
      <c r="A2887" t="s">
        <v>3343</v>
      </c>
      <c r="B2887">
        <v>33411</v>
      </c>
      <c r="C2887" t="s">
        <v>167</v>
      </c>
      <c r="D2887" s="167">
        <v>53495.77</v>
      </c>
      <c r="E2887" t="s">
        <v>233</v>
      </c>
      <c r="F2887" t="s">
        <v>169</v>
      </c>
      <c r="G2887" t="s">
        <v>363</v>
      </c>
      <c r="H2887" s="168">
        <v>38726</v>
      </c>
      <c r="I2887" t="s">
        <v>107</v>
      </c>
      <c r="J2887" s="169">
        <v>11.717808219178082</v>
      </c>
      <c r="K2887">
        <v>3</v>
      </c>
    </row>
    <row r="2888" spans="1:11" x14ac:dyDescent="0.25">
      <c r="A2888" t="s">
        <v>3344</v>
      </c>
      <c r="B2888">
        <v>60566</v>
      </c>
      <c r="C2888" t="s">
        <v>167</v>
      </c>
      <c r="D2888" s="167">
        <v>58455</v>
      </c>
      <c r="E2888" t="s">
        <v>175</v>
      </c>
      <c r="F2888" t="s">
        <v>169</v>
      </c>
      <c r="G2888" t="s">
        <v>183</v>
      </c>
      <c r="H2888" s="168">
        <v>41498</v>
      </c>
      <c r="I2888" t="s">
        <v>104</v>
      </c>
      <c r="J2888" s="169">
        <v>4.1232876712328768</v>
      </c>
      <c r="K2888">
        <v>1</v>
      </c>
    </row>
    <row r="2889" spans="1:11" x14ac:dyDescent="0.25">
      <c r="A2889" t="s">
        <v>3345</v>
      </c>
      <c r="B2889">
        <v>35528</v>
      </c>
      <c r="C2889" t="s">
        <v>172</v>
      </c>
      <c r="D2889" s="167">
        <v>84974</v>
      </c>
      <c r="E2889" t="s">
        <v>308</v>
      </c>
      <c r="F2889" t="s">
        <v>169</v>
      </c>
      <c r="G2889" t="s">
        <v>282</v>
      </c>
      <c r="H2889" s="168">
        <v>36983</v>
      </c>
      <c r="I2889" t="s">
        <v>103</v>
      </c>
      <c r="J2889" s="169">
        <v>16.493150684931507</v>
      </c>
      <c r="K2889">
        <v>4</v>
      </c>
    </row>
    <row r="2890" spans="1:11" x14ac:dyDescent="0.25">
      <c r="A2890" t="s">
        <v>3346</v>
      </c>
      <c r="B2890">
        <v>65522</v>
      </c>
      <c r="C2890" t="s">
        <v>167</v>
      </c>
      <c r="D2890" s="167">
        <v>28490.44</v>
      </c>
      <c r="E2890" t="s">
        <v>216</v>
      </c>
      <c r="F2890" t="s">
        <v>202</v>
      </c>
      <c r="G2890" t="s">
        <v>1058</v>
      </c>
      <c r="H2890" s="168">
        <v>39498</v>
      </c>
      <c r="I2890" t="s">
        <v>103</v>
      </c>
      <c r="J2890" s="169">
        <v>9.6027397260273979</v>
      </c>
      <c r="K2890">
        <v>2</v>
      </c>
    </row>
    <row r="2891" spans="1:11" x14ac:dyDescent="0.25">
      <c r="A2891" t="s">
        <v>3347</v>
      </c>
      <c r="B2891">
        <v>22231</v>
      </c>
      <c r="C2891" t="s">
        <v>172</v>
      </c>
      <c r="D2891" s="167">
        <v>62482.02</v>
      </c>
      <c r="E2891" t="s">
        <v>168</v>
      </c>
      <c r="F2891" t="s">
        <v>169</v>
      </c>
      <c r="G2891" t="s">
        <v>649</v>
      </c>
      <c r="H2891" s="168">
        <v>37683</v>
      </c>
      <c r="I2891" t="s">
        <v>103</v>
      </c>
      <c r="J2891" s="169">
        <v>14.575342465753424</v>
      </c>
      <c r="K2891">
        <v>3</v>
      </c>
    </row>
    <row r="2892" spans="1:11" x14ac:dyDescent="0.25">
      <c r="A2892" t="s">
        <v>3348</v>
      </c>
      <c r="B2892">
        <v>18509</v>
      </c>
      <c r="C2892" t="s">
        <v>172</v>
      </c>
      <c r="D2892" s="167">
        <v>58455</v>
      </c>
      <c r="E2892" t="s">
        <v>175</v>
      </c>
      <c r="F2892" t="s">
        <v>169</v>
      </c>
      <c r="G2892" t="s">
        <v>183</v>
      </c>
      <c r="H2892" s="168">
        <v>41302</v>
      </c>
      <c r="I2892" t="s">
        <v>106</v>
      </c>
      <c r="J2892" s="169">
        <v>4.6602739726027398</v>
      </c>
      <c r="K2892">
        <v>1</v>
      </c>
    </row>
    <row r="2893" spans="1:11" x14ac:dyDescent="0.25">
      <c r="A2893" t="s">
        <v>3349</v>
      </c>
      <c r="B2893">
        <v>28288</v>
      </c>
      <c r="C2893" t="s">
        <v>167</v>
      </c>
      <c r="D2893" s="167">
        <v>51958.37</v>
      </c>
      <c r="E2893" t="s">
        <v>168</v>
      </c>
      <c r="F2893" t="s">
        <v>169</v>
      </c>
      <c r="G2893" t="s">
        <v>3350</v>
      </c>
      <c r="H2893" s="168">
        <v>41638</v>
      </c>
      <c r="I2893" t="s">
        <v>105</v>
      </c>
      <c r="J2893" s="169">
        <v>3.7397260273972601</v>
      </c>
      <c r="K2893">
        <v>1</v>
      </c>
    </row>
    <row r="2894" spans="1:11" x14ac:dyDescent="0.25">
      <c r="A2894" t="s">
        <v>3351</v>
      </c>
      <c r="B2894">
        <v>59495</v>
      </c>
      <c r="C2894" t="s">
        <v>172</v>
      </c>
      <c r="D2894" s="167">
        <v>58718.92</v>
      </c>
      <c r="E2894" t="s">
        <v>168</v>
      </c>
      <c r="F2894" t="s">
        <v>169</v>
      </c>
      <c r="G2894" t="s">
        <v>178</v>
      </c>
      <c r="H2894" s="168">
        <v>40756</v>
      </c>
      <c r="I2894" t="s">
        <v>107</v>
      </c>
      <c r="J2894" s="169">
        <v>6.1561643835616442</v>
      </c>
      <c r="K2894">
        <v>2</v>
      </c>
    </row>
    <row r="2895" spans="1:11" x14ac:dyDescent="0.25">
      <c r="A2895" t="s">
        <v>3352</v>
      </c>
      <c r="B2895">
        <v>30080</v>
      </c>
      <c r="C2895" t="s">
        <v>167</v>
      </c>
      <c r="D2895" s="167">
        <v>38756.92</v>
      </c>
      <c r="E2895" t="s">
        <v>168</v>
      </c>
      <c r="F2895" t="s">
        <v>169</v>
      </c>
      <c r="G2895" t="s">
        <v>344</v>
      </c>
      <c r="H2895" s="168">
        <v>41834</v>
      </c>
      <c r="I2895" t="s">
        <v>106</v>
      </c>
      <c r="J2895" s="169">
        <v>3.2027397260273971</v>
      </c>
      <c r="K2895">
        <v>1</v>
      </c>
    </row>
    <row r="2896" spans="1:11" x14ac:dyDescent="0.25">
      <c r="A2896" t="s">
        <v>3353</v>
      </c>
      <c r="B2896">
        <v>78008</v>
      </c>
      <c r="C2896" t="s">
        <v>167</v>
      </c>
      <c r="D2896" s="167">
        <v>62300.19</v>
      </c>
      <c r="E2896" t="s">
        <v>239</v>
      </c>
      <c r="F2896" t="s">
        <v>169</v>
      </c>
      <c r="G2896" t="s">
        <v>2466</v>
      </c>
      <c r="H2896" s="168">
        <v>39706</v>
      </c>
      <c r="I2896" t="s">
        <v>103</v>
      </c>
      <c r="J2896" s="169">
        <v>9.0328767123287665</v>
      </c>
      <c r="K2896">
        <v>2</v>
      </c>
    </row>
    <row r="2897" spans="1:11" x14ac:dyDescent="0.25">
      <c r="A2897" t="s">
        <v>3354</v>
      </c>
      <c r="B2897">
        <v>36344</v>
      </c>
      <c r="C2897" t="s">
        <v>167</v>
      </c>
      <c r="D2897" s="167">
        <v>33395.15</v>
      </c>
      <c r="E2897" t="s">
        <v>199</v>
      </c>
      <c r="F2897" t="s">
        <v>169</v>
      </c>
      <c r="G2897" t="s">
        <v>3318</v>
      </c>
      <c r="H2897" s="168">
        <v>42506</v>
      </c>
      <c r="I2897" t="s">
        <v>104</v>
      </c>
      <c r="J2897" s="169">
        <v>1.3616438356164384</v>
      </c>
      <c r="K2897">
        <v>1</v>
      </c>
    </row>
    <row r="2898" spans="1:11" x14ac:dyDescent="0.25">
      <c r="A2898" t="s">
        <v>3355</v>
      </c>
      <c r="B2898">
        <v>46384</v>
      </c>
      <c r="C2898" t="s">
        <v>167</v>
      </c>
      <c r="D2898" s="167">
        <v>20419.48</v>
      </c>
      <c r="E2898" t="s">
        <v>196</v>
      </c>
      <c r="F2898" t="s">
        <v>202</v>
      </c>
      <c r="G2898" t="s">
        <v>222</v>
      </c>
      <c r="H2898" s="168">
        <v>38965</v>
      </c>
      <c r="I2898" t="s">
        <v>103</v>
      </c>
      <c r="J2898" s="169">
        <v>11.063013698630137</v>
      </c>
      <c r="K2898">
        <v>3</v>
      </c>
    </row>
    <row r="2899" spans="1:11" x14ac:dyDescent="0.25">
      <c r="A2899" t="s">
        <v>3356</v>
      </c>
      <c r="B2899">
        <v>42703</v>
      </c>
      <c r="C2899" t="s">
        <v>172</v>
      </c>
      <c r="D2899" s="167">
        <v>123902.96</v>
      </c>
      <c r="E2899" t="s">
        <v>175</v>
      </c>
      <c r="F2899" t="s">
        <v>169</v>
      </c>
      <c r="G2899" t="s">
        <v>291</v>
      </c>
      <c r="H2899" s="168">
        <v>32651</v>
      </c>
      <c r="I2899" t="s">
        <v>103</v>
      </c>
      <c r="J2899" s="169">
        <v>28.361643835616437</v>
      </c>
      <c r="K2899">
        <v>6</v>
      </c>
    </row>
    <row r="2900" spans="1:11" x14ac:dyDescent="0.25">
      <c r="A2900" t="s">
        <v>3357</v>
      </c>
      <c r="B2900">
        <v>19896</v>
      </c>
      <c r="C2900" t="s">
        <v>172</v>
      </c>
      <c r="D2900" s="167">
        <v>50910</v>
      </c>
      <c r="E2900" t="s">
        <v>191</v>
      </c>
      <c r="F2900" t="s">
        <v>169</v>
      </c>
      <c r="G2900" t="s">
        <v>354</v>
      </c>
      <c r="H2900" s="168">
        <v>41708</v>
      </c>
      <c r="I2900" t="s">
        <v>106</v>
      </c>
      <c r="J2900" s="169">
        <v>3.547945205479452</v>
      </c>
      <c r="K2900">
        <v>1</v>
      </c>
    </row>
    <row r="2901" spans="1:11" x14ac:dyDescent="0.25">
      <c r="A2901" t="s">
        <v>3358</v>
      </c>
      <c r="B2901">
        <v>11875</v>
      </c>
      <c r="C2901" t="s">
        <v>172</v>
      </c>
      <c r="D2901" s="167">
        <v>74095</v>
      </c>
      <c r="E2901" t="s">
        <v>191</v>
      </c>
      <c r="F2901" t="s">
        <v>169</v>
      </c>
      <c r="G2901" t="s">
        <v>192</v>
      </c>
      <c r="H2901" s="168">
        <v>38803</v>
      </c>
      <c r="I2901" t="s">
        <v>104</v>
      </c>
      <c r="J2901" s="169">
        <v>11.506849315068493</v>
      </c>
      <c r="K2901">
        <v>3</v>
      </c>
    </row>
    <row r="2902" spans="1:11" x14ac:dyDescent="0.25">
      <c r="A2902" t="s">
        <v>3359</v>
      </c>
      <c r="B2902">
        <v>63603</v>
      </c>
      <c r="C2902" t="s">
        <v>172</v>
      </c>
      <c r="D2902" s="167">
        <v>91969.07</v>
      </c>
      <c r="E2902" t="s">
        <v>185</v>
      </c>
      <c r="F2902" t="s">
        <v>169</v>
      </c>
      <c r="G2902" t="s">
        <v>416</v>
      </c>
      <c r="H2902" s="168">
        <v>34736</v>
      </c>
      <c r="I2902" t="s">
        <v>106</v>
      </c>
      <c r="J2902" s="169">
        <v>22.649315068493152</v>
      </c>
      <c r="K2902">
        <v>5</v>
      </c>
    </row>
    <row r="2903" spans="1:11" x14ac:dyDescent="0.25">
      <c r="A2903" t="s">
        <v>3360</v>
      </c>
      <c r="B2903">
        <v>67173</v>
      </c>
      <c r="C2903" t="s">
        <v>167</v>
      </c>
      <c r="D2903" s="167">
        <v>23317.67</v>
      </c>
      <c r="E2903" t="s">
        <v>196</v>
      </c>
      <c r="F2903" t="s">
        <v>202</v>
      </c>
      <c r="G2903" t="s">
        <v>367</v>
      </c>
      <c r="H2903" s="168">
        <v>37053</v>
      </c>
      <c r="I2903" t="s">
        <v>103</v>
      </c>
      <c r="J2903" s="169">
        <v>16.301369863013697</v>
      </c>
      <c r="K2903">
        <v>4</v>
      </c>
    </row>
    <row r="2904" spans="1:11" x14ac:dyDescent="0.25">
      <c r="A2904" t="s">
        <v>3361</v>
      </c>
      <c r="B2904">
        <v>13396</v>
      </c>
      <c r="C2904" t="s">
        <v>167</v>
      </c>
      <c r="D2904" s="167">
        <v>57186</v>
      </c>
      <c r="E2904" t="s">
        <v>168</v>
      </c>
      <c r="F2904" t="s">
        <v>169</v>
      </c>
      <c r="G2904" t="s">
        <v>265</v>
      </c>
      <c r="H2904" s="168">
        <v>37059</v>
      </c>
      <c r="I2904" t="s">
        <v>105</v>
      </c>
      <c r="J2904" s="169">
        <v>16.284931506849315</v>
      </c>
      <c r="K2904">
        <v>4</v>
      </c>
    </row>
    <row r="2905" spans="1:11" x14ac:dyDescent="0.25">
      <c r="A2905" t="s">
        <v>3362</v>
      </c>
      <c r="B2905">
        <v>31908</v>
      </c>
      <c r="C2905" t="s">
        <v>172</v>
      </c>
      <c r="D2905" s="167">
        <v>42053.42</v>
      </c>
      <c r="E2905" t="s">
        <v>199</v>
      </c>
      <c r="F2905" t="s">
        <v>169</v>
      </c>
      <c r="G2905" t="s">
        <v>220</v>
      </c>
      <c r="H2905" s="168">
        <v>41911</v>
      </c>
      <c r="I2905" t="s">
        <v>106</v>
      </c>
      <c r="J2905" s="169">
        <v>2.9917808219178084</v>
      </c>
      <c r="K2905">
        <v>1</v>
      </c>
    </row>
    <row r="2906" spans="1:11" x14ac:dyDescent="0.25">
      <c r="A2906" t="s">
        <v>3363</v>
      </c>
      <c r="B2906">
        <v>37049</v>
      </c>
      <c r="C2906" t="s">
        <v>172</v>
      </c>
      <c r="D2906" s="167">
        <v>48260.15</v>
      </c>
      <c r="E2906" t="s">
        <v>199</v>
      </c>
      <c r="F2906" t="s">
        <v>169</v>
      </c>
      <c r="G2906" t="s">
        <v>330</v>
      </c>
      <c r="H2906" s="168">
        <v>39090</v>
      </c>
      <c r="I2906" t="s">
        <v>104</v>
      </c>
      <c r="J2906" s="169">
        <v>10.72054794520548</v>
      </c>
      <c r="K2906">
        <v>3</v>
      </c>
    </row>
    <row r="2907" spans="1:11" x14ac:dyDescent="0.25">
      <c r="A2907" t="s">
        <v>3364</v>
      </c>
      <c r="B2907">
        <v>79873</v>
      </c>
      <c r="C2907" t="s">
        <v>167</v>
      </c>
      <c r="D2907" s="167">
        <v>56850</v>
      </c>
      <c r="E2907" t="s">
        <v>188</v>
      </c>
      <c r="F2907" t="s">
        <v>169</v>
      </c>
      <c r="G2907" t="s">
        <v>226</v>
      </c>
      <c r="H2907" s="168">
        <v>42702</v>
      </c>
      <c r="I2907" t="s">
        <v>104</v>
      </c>
      <c r="J2907" s="169">
        <v>0.8246575342465754</v>
      </c>
      <c r="K2907">
        <v>1</v>
      </c>
    </row>
    <row r="2908" spans="1:11" x14ac:dyDescent="0.25">
      <c r="A2908" t="s">
        <v>3365</v>
      </c>
      <c r="B2908">
        <v>50887</v>
      </c>
      <c r="C2908" t="s">
        <v>172</v>
      </c>
      <c r="D2908" s="167">
        <v>42386.82</v>
      </c>
      <c r="E2908" t="s">
        <v>233</v>
      </c>
      <c r="F2908" t="s">
        <v>169</v>
      </c>
      <c r="G2908" t="s">
        <v>554</v>
      </c>
      <c r="H2908" s="168">
        <v>39691</v>
      </c>
      <c r="I2908" t="s">
        <v>103</v>
      </c>
      <c r="J2908" s="169">
        <v>9.0739726027397261</v>
      </c>
      <c r="K2908">
        <v>2</v>
      </c>
    </row>
    <row r="2909" spans="1:11" x14ac:dyDescent="0.25">
      <c r="A2909" t="s">
        <v>3366</v>
      </c>
      <c r="B2909">
        <v>75731</v>
      </c>
      <c r="C2909" t="s">
        <v>167</v>
      </c>
      <c r="D2909" s="167">
        <v>23318.28</v>
      </c>
      <c r="E2909" t="s">
        <v>196</v>
      </c>
      <c r="F2909" t="s">
        <v>202</v>
      </c>
      <c r="G2909" t="s">
        <v>367</v>
      </c>
      <c r="H2909" s="168">
        <v>37235</v>
      </c>
      <c r="I2909" t="s">
        <v>104</v>
      </c>
      <c r="J2909" s="169">
        <v>15.802739726027397</v>
      </c>
      <c r="K2909">
        <v>4</v>
      </c>
    </row>
    <row r="2910" spans="1:11" x14ac:dyDescent="0.25">
      <c r="A2910" t="s">
        <v>3367</v>
      </c>
      <c r="B2910">
        <v>56094</v>
      </c>
      <c r="C2910" t="s">
        <v>172</v>
      </c>
      <c r="D2910" s="167">
        <v>110886.71</v>
      </c>
      <c r="E2910" t="s">
        <v>268</v>
      </c>
      <c r="F2910" t="s">
        <v>169</v>
      </c>
      <c r="G2910" t="s">
        <v>297</v>
      </c>
      <c r="H2910" s="168">
        <v>32195</v>
      </c>
      <c r="I2910" t="s">
        <v>106</v>
      </c>
      <c r="J2910" s="169">
        <v>29.610958904109587</v>
      </c>
      <c r="K2910">
        <v>6</v>
      </c>
    </row>
    <row r="2911" spans="1:11" x14ac:dyDescent="0.25">
      <c r="A2911" t="s">
        <v>3368</v>
      </c>
      <c r="B2911">
        <v>71302</v>
      </c>
      <c r="C2911" t="s">
        <v>172</v>
      </c>
      <c r="D2911" s="167">
        <v>57234.14</v>
      </c>
      <c r="E2911" t="s">
        <v>175</v>
      </c>
      <c r="F2911" t="s">
        <v>169</v>
      </c>
      <c r="G2911" t="s">
        <v>209</v>
      </c>
      <c r="H2911" s="168">
        <v>40365</v>
      </c>
      <c r="I2911" t="s">
        <v>108</v>
      </c>
      <c r="J2911" s="169">
        <v>7.2273972602739729</v>
      </c>
      <c r="K2911">
        <v>2</v>
      </c>
    </row>
    <row r="2912" spans="1:11" x14ac:dyDescent="0.25">
      <c r="A2912" t="s">
        <v>3369</v>
      </c>
      <c r="B2912">
        <v>33395</v>
      </c>
      <c r="C2912" t="s">
        <v>172</v>
      </c>
      <c r="D2912" s="167">
        <v>91969.07</v>
      </c>
      <c r="E2912" t="s">
        <v>185</v>
      </c>
      <c r="F2912" t="s">
        <v>169</v>
      </c>
      <c r="G2912" t="s">
        <v>416</v>
      </c>
      <c r="H2912" s="168">
        <v>33770</v>
      </c>
      <c r="I2912" t="s">
        <v>106</v>
      </c>
      <c r="J2912" s="169">
        <v>25.295890410958904</v>
      </c>
      <c r="K2912">
        <v>6</v>
      </c>
    </row>
    <row r="2913" spans="1:11" x14ac:dyDescent="0.25">
      <c r="A2913" t="s">
        <v>3370</v>
      </c>
      <c r="B2913">
        <v>23905</v>
      </c>
      <c r="C2913" t="s">
        <v>167</v>
      </c>
      <c r="D2913" s="167">
        <v>156525</v>
      </c>
      <c r="E2913" t="s">
        <v>216</v>
      </c>
      <c r="F2913" t="s">
        <v>169</v>
      </c>
      <c r="G2913" t="s">
        <v>231</v>
      </c>
      <c r="H2913" s="168">
        <v>31684</v>
      </c>
      <c r="I2913" t="s">
        <v>105</v>
      </c>
      <c r="J2913" s="169">
        <v>31.010958904109589</v>
      </c>
      <c r="K2913">
        <v>7</v>
      </c>
    </row>
    <row r="2914" spans="1:11" x14ac:dyDescent="0.25">
      <c r="A2914" t="s">
        <v>3371</v>
      </c>
      <c r="B2914">
        <v>25484</v>
      </c>
      <c r="C2914" t="s">
        <v>172</v>
      </c>
      <c r="D2914" s="167">
        <v>54523.02</v>
      </c>
      <c r="E2914" t="s">
        <v>188</v>
      </c>
      <c r="F2914" t="s">
        <v>169</v>
      </c>
      <c r="G2914" t="s">
        <v>344</v>
      </c>
      <c r="H2914" s="168">
        <v>41386</v>
      </c>
      <c r="I2914" t="s">
        <v>104</v>
      </c>
      <c r="J2914" s="169">
        <v>4.4301369863013695</v>
      </c>
      <c r="K2914">
        <v>1</v>
      </c>
    </row>
    <row r="2915" spans="1:11" x14ac:dyDescent="0.25">
      <c r="A2915" t="s">
        <v>3372</v>
      </c>
      <c r="B2915">
        <v>60235</v>
      </c>
      <c r="C2915" t="s">
        <v>172</v>
      </c>
      <c r="D2915" s="167">
        <v>36707.050000000003</v>
      </c>
      <c r="E2915" t="s">
        <v>233</v>
      </c>
      <c r="F2915" t="s">
        <v>169</v>
      </c>
      <c r="G2915" t="s">
        <v>242</v>
      </c>
      <c r="H2915" s="168">
        <v>41848</v>
      </c>
      <c r="I2915" t="s">
        <v>104</v>
      </c>
      <c r="J2915" s="169">
        <v>3.1643835616438358</v>
      </c>
      <c r="K2915">
        <v>1</v>
      </c>
    </row>
    <row r="2916" spans="1:11" x14ac:dyDescent="0.25">
      <c r="A2916" t="s">
        <v>3373</v>
      </c>
      <c r="B2916">
        <v>96893</v>
      </c>
      <c r="C2916" t="s">
        <v>172</v>
      </c>
      <c r="D2916" s="167">
        <v>118400</v>
      </c>
      <c r="E2916" t="s">
        <v>199</v>
      </c>
      <c r="F2916" t="s">
        <v>169</v>
      </c>
      <c r="G2916" t="s">
        <v>214</v>
      </c>
      <c r="H2916" s="168">
        <v>36507</v>
      </c>
      <c r="I2916" t="s">
        <v>103</v>
      </c>
      <c r="J2916" s="169">
        <v>17.797260273972604</v>
      </c>
      <c r="K2916">
        <v>4</v>
      </c>
    </row>
    <row r="2917" spans="1:11" x14ac:dyDescent="0.25">
      <c r="A2917" t="s">
        <v>3374</v>
      </c>
      <c r="B2917">
        <v>25114</v>
      </c>
      <c r="C2917" t="s">
        <v>172</v>
      </c>
      <c r="D2917" s="167">
        <v>72497.95</v>
      </c>
      <c r="E2917" t="s">
        <v>253</v>
      </c>
      <c r="F2917" t="s">
        <v>169</v>
      </c>
      <c r="G2917" t="s">
        <v>282</v>
      </c>
      <c r="H2917" s="168">
        <v>36345</v>
      </c>
      <c r="I2917" t="s">
        <v>104</v>
      </c>
      <c r="J2917" s="169">
        <v>18.241095890410961</v>
      </c>
      <c r="K2917">
        <v>4</v>
      </c>
    </row>
    <row r="2918" spans="1:11" x14ac:dyDescent="0.25">
      <c r="A2918" t="s">
        <v>3375</v>
      </c>
      <c r="B2918">
        <v>71569</v>
      </c>
      <c r="C2918" t="s">
        <v>172</v>
      </c>
      <c r="D2918" s="167">
        <v>156509.22</v>
      </c>
      <c r="E2918" t="s">
        <v>213</v>
      </c>
      <c r="F2918" t="s">
        <v>169</v>
      </c>
      <c r="G2918" t="s">
        <v>231</v>
      </c>
      <c r="H2918" s="168">
        <v>37417</v>
      </c>
      <c r="I2918" t="s">
        <v>103</v>
      </c>
      <c r="J2918" s="169">
        <v>15.304109589041095</v>
      </c>
      <c r="K2918">
        <v>4</v>
      </c>
    </row>
    <row r="2919" spans="1:11" x14ac:dyDescent="0.25">
      <c r="A2919" t="s">
        <v>3376</v>
      </c>
      <c r="B2919">
        <v>596</v>
      </c>
      <c r="C2919" t="s">
        <v>172</v>
      </c>
      <c r="D2919" s="167">
        <v>87148</v>
      </c>
      <c r="E2919" t="s">
        <v>175</v>
      </c>
      <c r="F2919" t="s">
        <v>169</v>
      </c>
      <c r="G2919" t="s">
        <v>586</v>
      </c>
      <c r="H2919" s="168">
        <v>38370</v>
      </c>
      <c r="I2919" t="s">
        <v>107</v>
      </c>
      <c r="J2919" s="169">
        <v>12.693150684931506</v>
      </c>
      <c r="K2919">
        <v>3</v>
      </c>
    </row>
    <row r="2920" spans="1:11" x14ac:dyDescent="0.25">
      <c r="A2920" t="s">
        <v>3377</v>
      </c>
      <c r="B2920">
        <v>97601</v>
      </c>
      <c r="C2920" t="s">
        <v>167</v>
      </c>
      <c r="D2920" s="167">
        <v>64189.2</v>
      </c>
      <c r="E2920" t="s">
        <v>188</v>
      </c>
      <c r="F2920" t="s">
        <v>169</v>
      </c>
      <c r="G2920" t="s">
        <v>226</v>
      </c>
      <c r="H2920" s="168">
        <v>38534</v>
      </c>
      <c r="I2920" t="s">
        <v>107</v>
      </c>
      <c r="J2920" s="169">
        <v>12.243835616438357</v>
      </c>
      <c r="K2920">
        <v>3</v>
      </c>
    </row>
    <row r="2921" spans="1:11" x14ac:dyDescent="0.25">
      <c r="A2921" t="s">
        <v>3378</v>
      </c>
      <c r="B2921">
        <v>32979</v>
      </c>
      <c r="C2921" t="s">
        <v>167</v>
      </c>
      <c r="D2921" s="167">
        <v>49831.17</v>
      </c>
      <c r="E2921" t="s">
        <v>188</v>
      </c>
      <c r="F2921" t="s">
        <v>202</v>
      </c>
      <c r="G2921" t="s">
        <v>313</v>
      </c>
      <c r="H2921" s="168">
        <v>36955</v>
      </c>
      <c r="I2921" t="s">
        <v>103</v>
      </c>
      <c r="J2921" s="169">
        <v>16.56986301369863</v>
      </c>
      <c r="K2921">
        <v>4</v>
      </c>
    </row>
    <row r="2922" spans="1:11" x14ac:dyDescent="0.25">
      <c r="A2922" t="s">
        <v>3379</v>
      </c>
      <c r="B2922">
        <v>93045</v>
      </c>
      <c r="C2922" t="s">
        <v>172</v>
      </c>
      <c r="D2922" s="167">
        <v>89620</v>
      </c>
      <c r="E2922" t="s">
        <v>175</v>
      </c>
      <c r="F2922" t="s">
        <v>169</v>
      </c>
      <c r="G2922" t="s">
        <v>183</v>
      </c>
      <c r="H2922" s="168">
        <v>36038</v>
      </c>
      <c r="I2922" t="s">
        <v>103</v>
      </c>
      <c r="J2922" s="169">
        <v>19.082191780821919</v>
      </c>
      <c r="K2922">
        <v>4</v>
      </c>
    </row>
    <row r="2923" spans="1:11" x14ac:dyDescent="0.25">
      <c r="A2923" t="s">
        <v>3380</v>
      </c>
      <c r="B2923">
        <v>86469</v>
      </c>
      <c r="C2923" t="s">
        <v>167</v>
      </c>
      <c r="D2923" s="167">
        <v>50785.5</v>
      </c>
      <c r="E2923" t="s">
        <v>168</v>
      </c>
      <c r="F2923" t="s">
        <v>169</v>
      </c>
      <c r="G2923" t="s">
        <v>560</v>
      </c>
      <c r="H2923" s="168">
        <v>42170</v>
      </c>
      <c r="I2923" t="s">
        <v>106</v>
      </c>
      <c r="J2923" s="169">
        <v>2.2821917808219179</v>
      </c>
      <c r="K2923">
        <v>1</v>
      </c>
    </row>
    <row r="2924" spans="1:11" x14ac:dyDescent="0.25">
      <c r="A2924" t="s">
        <v>3381</v>
      </c>
      <c r="B2924">
        <v>77717</v>
      </c>
      <c r="C2924" t="s">
        <v>167</v>
      </c>
      <c r="D2924" s="167">
        <v>104717.28</v>
      </c>
      <c r="E2924" t="s">
        <v>188</v>
      </c>
      <c r="F2924" t="s">
        <v>169</v>
      </c>
      <c r="G2924" t="s">
        <v>397</v>
      </c>
      <c r="H2924" s="168">
        <v>28409</v>
      </c>
      <c r="I2924" t="s">
        <v>103</v>
      </c>
      <c r="J2924" s="169">
        <v>39.983561643835614</v>
      </c>
      <c r="K2924">
        <v>8</v>
      </c>
    </row>
    <row r="2925" spans="1:11" x14ac:dyDescent="0.25">
      <c r="A2925" t="s">
        <v>3382</v>
      </c>
      <c r="B2925">
        <v>56458</v>
      </c>
      <c r="C2925" t="s">
        <v>167</v>
      </c>
      <c r="D2925" s="167">
        <v>87236.83</v>
      </c>
      <c r="E2925" t="s">
        <v>188</v>
      </c>
      <c r="F2925" t="s">
        <v>169</v>
      </c>
      <c r="G2925" t="s">
        <v>181</v>
      </c>
      <c r="H2925" s="168">
        <v>41372</v>
      </c>
      <c r="I2925" t="s">
        <v>103</v>
      </c>
      <c r="J2925" s="169">
        <v>4.4684931506849317</v>
      </c>
      <c r="K2925">
        <v>1</v>
      </c>
    </row>
    <row r="2926" spans="1:11" x14ac:dyDescent="0.25">
      <c r="A2926" t="s">
        <v>3383</v>
      </c>
      <c r="B2926">
        <v>56781</v>
      </c>
      <c r="C2926" t="s">
        <v>172</v>
      </c>
      <c r="D2926" s="167">
        <v>149529.07999999999</v>
      </c>
      <c r="E2926" t="s">
        <v>185</v>
      </c>
      <c r="F2926" t="s">
        <v>169</v>
      </c>
      <c r="G2926" t="s">
        <v>728</v>
      </c>
      <c r="H2926" s="168">
        <v>30809</v>
      </c>
      <c r="I2926" t="s">
        <v>104</v>
      </c>
      <c r="J2926" s="169">
        <v>33.408219178082192</v>
      </c>
      <c r="K2926">
        <v>7</v>
      </c>
    </row>
    <row r="2927" spans="1:11" x14ac:dyDescent="0.25">
      <c r="A2927" t="s">
        <v>3384</v>
      </c>
      <c r="B2927">
        <v>56569</v>
      </c>
      <c r="C2927" t="s">
        <v>172</v>
      </c>
      <c r="D2927" s="167">
        <v>76716</v>
      </c>
      <c r="E2927" t="s">
        <v>191</v>
      </c>
      <c r="F2927" t="s">
        <v>169</v>
      </c>
      <c r="G2927" t="s">
        <v>192</v>
      </c>
      <c r="H2927" s="168">
        <v>38999</v>
      </c>
      <c r="I2927" t="s">
        <v>105</v>
      </c>
      <c r="J2927" s="169">
        <v>10.96986301369863</v>
      </c>
      <c r="K2927">
        <v>3</v>
      </c>
    </row>
    <row r="2928" spans="1:11" x14ac:dyDescent="0.25">
      <c r="A2928" t="s">
        <v>3385</v>
      </c>
      <c r="B2928">
        <v>8605</v>
      </c>
      <c r="C2928" t="s">
        <v>172</v>
      </c>
      <c r="D2928" s="167">
        <v>49618.43</v>
      </c>
      <c r="E2928" t="s">
        <v>168</v>
      </c>
      <c r="F2928" t="s">
        <v>169</v>
      </c>
      <c r="G2928" t="s">
        <v>539</v>
      </c>
      <c r="H2928" s="168">
        <v>41512</v>
      </c>
      <c r="I2928" t="s">
        <v>106</v>
      </c>
      <c r="J2928" s="169">
        <v>4.0849315068493155</v>
      </c>
      <c r="K2928">
        <v>1</v>
      </c>
    </row>
    <row r="2929" spans="1:11" x14ac:dyDescent="0.25">
      <c r="A2929" t="s">
        <v>3386</v>
      </c>
      <c r="B2929">
        <v>15325</v>
      </c>
      <c r="C2929" t="s">
        <v>172</v>
      </c>
      <c r="D2929" s="167">
        <v>72861</v>
      </c>
      <c r="E2929" t="s">
        <v>191</v>
      </c>
      <c r="F2929" t="s">
        <v>169</v>
      </c>
      <c r="G2929" t="s">
        <v>192</v>
      </c>
      <c r="H2929" s="168">
        <v>38334</v>
      </c>
      <c r="I2929" t="s">
        <v>108</v>
      </c>
      <c r="J2929" s="169">
        <v>12.791780821917808</v>
      </c>
      <c r="K2929">
        <v>3</v>
      </c>
    </row>
    <row r="2930" spans="1:11" x14ac:dyDescent="0.25">
      <c r="A2930" t="s">
        <v>3387</v>
      </c>
      <c r="B2930">
        <v>62275</v>
      </c>
      <c r="C2930" t="s">
        <v>172</v>
      </c>
      <c r="D2930" s="167">
        <v>70052</v>
      </c>
      <c r="E2930" t="s">
        <v>191</v>
      </c>
      <c r="F2930" t="s">
        <v>169</v>
      </c>
      <c r="G2930" t="s">
        <v>192</v>
      </c>
      <c r="H2930" s="168">
        <v>38747</v>
      </c>
      <c r="I2930" t="s">
        <v>104</v>
      </c>
      <c r="J2930" s="169">
        <v>11.66027397260274</v>
      </c>
      <c r="K2930">
        <v>3</v>
      </c>
    </row>
    <row r="2931" spans="1:11" x14ac:dyDescent="0.25">
      <c r="A2931" t="s">
        <v>3388</v>
      </c>
      <c r="B2931">
        <v>24484</v>
      </c>
      <c r="C2931" t="s">
        <v>167</v>
      </c>
      <c r="D2931" s="167">
        <v>43850.22</v>
      </c>
      <c r="E2931" t="s">
        <v>188</v>
      </c>
      <c r="F2931" t="s">
        <v>169</v>
      </c>
      <c r="G2931" t="s">
        <v>170</v>
      </c>
      <c r="H2931" s="168">
        <v>41890</v>
      </c>
      <c r="I2931" t="s">
        <v>103</v>
      </c>
      <c r="J2931" s="169">
        <v>3.0493150684931507</v>
      </c>
      <c r="K2931">
        <v>1</v>
      </c>
    </row>
    <row r="2932" spans="1:11" x14ac:dyDescent="0.25">
      <c r="A2932" t="s">
        <v>3389</v>
      </c>
      <c r="B2932">
        <v>43777</v>
      </c>
      <c r="C2932" t="s">
        <v>167</v>
      </c>
      <c r="D2932" s="167">
        <v>73958</v>
      </c>
      <c r="E2932" t="s">
        <v>168</v>
      </c>
      <c r="F2932" t="s">
        <v>169</v>
      </c>
      <c r="G2932" t="s">
        <v>173</v>
      </c>
      <c r="H2932" s="168">
        <v>39279</v>
      </c>
      <c r="I2932" t="s">
        <v>105</v>
      </c>
      <c r="J2932" s="169">
        <v>10.202739726027398</v>
      </c>
      <c r="K2932">
        <v>3</v>
      </c>
    </row>
    <row r="2933" spans="1:11" x14ac:dyDescent="0.25">
      <c r="A2933" t="s">
        <v>3390</v>
      </c>
      <c r="B2933">
        <v>2447</v>
      </c>
      <c r="C2933" t="s">
        <v>172</v>
      </c>
      <c r="D2933" s="167">
        <v>135392</v>
      </c>
      <c r="E2933" t="s">
        <v>188</v>
      </c>
      <c r="F2933" t="s">
        <v>169</v>
      </c>
      <c r="G2933" t="s">
        <v>275</v>
      </c>
      <c r="H2933" s="168">
        <v>38040</v>
      </c>
      <c r="I2933" t="s">
        <v>103</v>
      </c>
      <c r="J2933" s="169">
        <v>13.597260273972603</v>
      </c>
      <c r="K2933">
        <v>3</v>
      </c>
    </row>
    <row r="2934" spans="1:11" x14ac:dyDescent="0.25">
      <c r="A2934" t="s">
        <v>3391</v>
      </c>
      <c r="B2934">
        <v>12961</v>
      </c>
      <c r="C2934" t="s">
        <v>167</v>
      </c>
      <c r="D2934" s="167">
        <v>49104.52</v>
      </c>
      <c r="E2934" t="s">
        <v>168</v>
      </c>
      <c r="F2934" t="s">
        <v>169</v>
      </c>
      <c r="G2934" t="s">
        <v>649</v>
      </c>
      <c r="H2934" s="168">
        <v>41316</v>
      </c>
      <c r="I2934" t="s">
        <v>108</v>
      </c>
      <c r="J2934" s="169">
        <v>4.6219178082191785</v>
      </c>
      <c r="K2934">
        <v>1</v>
      </c>
    </row>
    <row r="2935" spans="1:11" x14ac:dyDescent="0.25">
      <c r="A2935" t="s">
        <v>3392</v>
      </c>
      <c r="B2935">
        <v>51277</v>
      </c>
      <c r="C2935" t="s">
        <v>172</v>
      </c>
      <c r="D2935" s="167">
        <v>74333</v>
      </c>
      <c r="E2935" t="s">
        <v>191</v>
      </c>
      <c r="F2935" t="s">
        <v>169</v>
      </c>
      <c r="G2935" t="s">
        <v>192</v>
      </c>
      <c r="H2935" s="168">
        <v>37502</v>
      </c>
      <c r="I2935" t="s">
        <v>103</v>
      </c>
      <c r="J2935" s="169">
        <v>15.07123287671233</v>
      </c>
      <c r="K2935">
        <v>4</v>
      </c>
    </row>
    <row r="2936" spans="1:11" x14ac:dyDescent="0.25">
      <c r="A2936" t="s">
        <v>3393</v>
      </c>
      <c r="B2936">
        <v>85781</v>
      </c>
      <c r="C2936" t="s">
        <v>167</v>
      </c>
      <c r="D2936" s="167">
        <v>57307.14</v>
      </c>
      <c r="E2936" t="s">
        <v>233</v>
      </c>
      <c r="F2936" t="s">
        <v>169</v>
      </c>
      <c r="G2936" t="s">
        <v>363</v>
      </c>
      <c r="H2936" s="168">
        <v>38237</v>
      </c>
      <c r="I2936" t="s">
        <v>107</v>
      </c>
      <c r="J2936" s="169">
        <v>13.057534246575342</v>
      </c>
      <c r="K2936">
        <v>3</v>
      </c>
    </row>
    <row r="2937" spans="1:11" x14ac:dyDescent="0.25">
      <c r="A2937" t="s">
        <v>3394</v>
      </c>
      <c r="B2937">
        <v>35713</v>
      </c>
      <c r="C2937" t="s">
        <v>172</v>
      </c>
      <c r="D2937" s="167">
        <v>67922</v>
      </c>
      <c r="E2937" t="s">
        <v>168</v>
      </c>
      <c r="F2937" t="s">
        <v>169</v>
      </c>
      <c r="G2937" t="s">
        <v>265</v>
      </c>
      <c r="H2937" s="168">
        <v>37306</v>
      </c>
      <c r="I2937" t="s">
        <v>103</v>
      </c>
      <c r="J2937" s="169">
        <v>15.608219178082193</v>
      </c>
      <c r="K2937">
        <v>4</v>
      </c>
    </row>
    <row r="2938" spans="1:11" x14ac:dyDescent="0.25">
      <c r="A2938" t="s">
        <v>3395</v>
      </c>
      <c r="B2938">
        <v>95462</v>
      </c>
      <c r="C2938" t="s">
        <v>167</v>
      </c>
      <c r="D2938" s="167">
        <v>18416.48</v>
      </c>
      <c r="E2938" t="s">
        <v>196</v>
      </c>
      <c r="F2938" t="s">
        <v>202</v>
      </c>
      <c r="G2938" t="s">
        <v>222</v>
      </c>
      <c r="H2938" s="168">
        <v>41246</v>
      </c>
      <c r="I2938" t="s">
        <v>103</v>
      </c>
      <c r="J2938" s="169">
        <v>4.8136986301369866</v>
      </c>
      <c r="K2938">
        <v>1</v>
      </c>
    </row>
    <row r="2939" spans="1:11" x14ac:dyDescent="0.25">
      <c r="A2939" t="s">
        <v>3396</v>
      </c>
      <c r="B2939">
        <v>962</v>
      </c>
      <c r="C2939" t="s">
        <v>172</v>
      </c>
      <c r="D2939" s="167">
        <v>48572.17</v>
      </c>
      <c r="E2939" t="s">
        <v>175</v>
      </c>
      <c r="F2939" t="s">
        <v>169</v>
      </c>
      <c r="G2939" t="s">
        <v>209</v>
      </c>
      <c r="H2939" s="168">
        <v>41694</v>
      </c>
      <c r="I2939" t="s">
        <v>108</v>
      </c>
      <c r="J2939" s="169">
        <v>3.5863013698630137</v>
      </c>
      <c r="K2939">
        <v>1</v>
      </c>
    </row>
    <row r="2940" spans="1:11" x14ac:dyDescent="0.25">
      <c r="A2940" t="s">
        <v>3397</v>
      </c>
      <c r="B2940">
        <v>55996</v>
      </c>
      <c r="C2940" t="s">
        <v>167</v>
      </c>
      <c r="D2940" s="167">
        <v>72534.66</v>
      </c>
      <c r="E2940" t="s">
        <v>268</v>
      </c>
      <c r="F2940" t="s">
        <v>169</v>
      </c>
      <c r="G2940" t="s">
        <v>630</v>
      </c>
      <c r="H2940" s="168">
        <v>32209</v>
      </c>
      <c r="I2940" t="s">
        <v>104</v>
      </c>
      <c r="J2940" s="169">
        <v>29.572602739726026</v>
      </c>
      <c r="K2940">
        <v>6</v>
      </c>
    </row>
    <row r="2941" spans="1:11" x14ac:dyDescent="0.25">
      <c r="A2941" t="s">
        <v>3398</v>
      </c>
      <c r="B2941">
        <v>46481</v>
      </c>
      <c r="C2941" t="s">
        <v>172</v>
      </c>
      <c r="D2941" s="167">
        <v>48260.26</v>
      </c>
      <c r="E2941" t="s">
        <v>233</v>
      </c>
      <c r="F2941" t="s">
        <v>169</v>
      </c>
      <c r="G2941" t="s">
        <v>363</v>
      </c>
      <c r="H2941" s="168">
        <v>39607</v>
      </c>
      <c r="I2941" t="s">
        <v>107</v>
      </c>
      <c r="J2941" s="169">
        <v>9.3041095890410954</v>
      </c>
      <c r="K2941">
        <v>2</v>
      </c>
    </row>
    <row r="2942" spans="1:11" x14ac:dyDescent="0.25">
      <c r="A2942" t="s">
        <v>3399</v>
      </c>
      <c r="B2942">
        <v>47069</v>
      </c>
      <c r="C2942" t="s">
        <v>167</v>
      </c>
      <c r="D2942" s="167">
        <v>34743.89</v>
      </c>
      <c r="E2942" t="s">
        <v>188</v>
      </c>
      <c r="F2942" t="s">
        <v>202</v>
      </c>
      <c r="G2942" t="s">
        <v>313</v>
      </c>
      <c r="H2942" s="168">
        <v>38264</v>
      </c>
      <c r="I2942" t="s">
        <v>103</v>
      </c>
      <c r="J2942" s="169">
        <v>12.983561643835616</v>
      </c>
      <c r="K2942">
        <v>3</v>
      </c>
    </row>
    <row r="2943" spans="1:11" x14ac:dyDescent="0.25">
      <c r="A2943" t="s">
        <v>3400</v>
      </c>
      <c r="B2943">
        <v>54391</v>
      </c>
      <c r="C2943" t="s">
        <v>167</v>
      </c>
      <c r="D2943" s="167">
        <v>29779.06</v>
      </c>
      <c r="E2943" t="s">
        <v>233</v>
      </c>
      <c r="F2943" t="s">
        <v>202</v>
      </c>
      <c r="G2943" t="s">
        <v>234</v>
      </c>
      <c r="H2943" s="168">
        <v>41222</v>
      </c>
      <c r="I2943" t="s">
        <v>103</v>
      </c>
      <c r="J2943" s="169">
        <v>4.8794520547945206</v>
      </c>
      <c r="K2943">
        <v>1</v>
      </c>
    </row>
    <row r="2944" spans="1:11" x14ac:dyDescent="0.25">
      <c r="A2944" t="s">
        <v>3401</v>
      </c>
      <c r="B2944">
        <v>13839</v>
      </c>
      <c r="C2944" t="s">
        <v>167</v>
      </c>
      <c r="D2944" s="167">
        <v>36992.050000000003</v>
      </c>
      <c r="E2944" t="s">
        <v>196</v>
      </c>
      <c r="F2944" t="s">
        <v>169</v>
      </c>
      <c r="G2944" t="s">
        <v>503</v>
      </c>
      <c r="H2944" s="168">
        <v>39244</v>
      </c>
      <c r="I2944" t="s">
        <v>104</v>
      </c>
      <c r="J2944" s="169">
        <v>10.298630136986301</v>
      </c>
      <c r="K2944">
        <v>3</v>
      </c>
    </row>
    <row r="2945" spans="1:11" x14ac:dyDescent="0.25">
      <c r="A2945" t="s">
        <v>3402</v>
      </c>
      <c r="B2945">
        <v>91480</v>
      </c>
      <c r="C2945" t="s">
        <v>172</v>
      </c>
      <c r="D2945" s="167">
        <v>68054</v>
      </c>
      <c r="E2945" t="s">
        <v>175</v>
      </c>
      <c r="F2945" t="s">
        <v>169</v>
      </c>
      <c r="G2945" t="s">
        <v>183</v>
      </c>
      <c r="H2945" s="168">
        <v>39643</v>
      </c>
      <c r="I2945" t="s">
        <v>103</v>
      </c>
      <c r="J2945" s="169">
        <v>9.205479452054794</v>
      </c>
      <c r="K2945">
        <v>2</v>
      </c>
    </row>
    <row r="2946" spans="1:11" x14ac:dyDescent="0.25">
      <c r="A2946" t="s">
        <v>3403</v>
      </c>
      <c r="B2946">
        <v>92757</v>
      </c>
      <c r="C2946" t="s">
        <v>172</v>
      </c>
      <c r="D2946" s="167">
        <v>51355.08</v>
      </c>
      <c r="E2946" t="s">
        <v>188</v>
      </c>
      <c r="F2946" t="s">
        <v>169</v>
      </c>
      <c r="G2946" t="s">
        <v>273</v>
      </c>
      <c r="H2946" s="168">
        <v>41260</v>
      </c>
      <c r="I2946" t="s">
        <v>107</v>
      </c>
      <c r="J2946" s="169">
        <v>4.7753424657534245</v>
      </c>
      <c r="K2946">
        <v>1</v>
      </c>
    </row>
    <row r="2947" spans="1:11" x14ac:dyDescent="0.25">
      <c r="A2947" t="s">
        <v>3404</v>
      </c>
      <c r="B2947">
        <v>46224</v>
      </c>
      <c r="C2947" t="s">
        <v>172</v>
      </c>
      <c r="D2947" s="167">
        <v>43525.72</v>
      </c>
      <c r="E2947" t="s">
        <v>199</v>
      </c>
      <c r="F2947" t="s">
        <v>169</v>
      </c>
      <c r="G2947" t="s">
        <v>220</v>
      </c>
      <c r="H2947" s="168">
        <v>39671</v>
      </c>
      <c r="I2947" t="s">
        <v>103</v>
      </c>
      <c r="J2947" s="169">
        <v>9.1287671232876715</v>
      </c>
      <c r="K2947">
        <v>2</v>
      </c>
    </row>
    <row r="2948" spans="1:11" x14ac:dyDescent="0.25">
      <c r="A2948" t="s">
        <v>3405</v>
      </c>
      <c r="B2948">
        <v>73310</v>
      </c>
      <c r="C2948" t="s">
        <v>167</v>
      </c>
      <c r="D2948" s="167">
        <v>76015.03</v>
      </c>
      <c r="E2948" t="s">
        <v>188</v>
      </c>
      <c r="F2948" t="s">
        <v>169</v>
      </c>
      <c r="G2948" t="s">
        <v>677</v>
      </c>
      <c r="H2948" s="168">
        <v>33112</v>
      </c>
      <c r="I2948" t="s">
        <v>103</v>
      </c>
      <c r="J2948" s="169">
        <v>27.098630136986301</v>
      </c>
      <c r="K2948">
        <v>6</v>
      </c>
    </row>
    <row r="2949" spans="1:11" x14ac:dyDescent="0.25">
      <c r="A2949" t="s">
        <v>3406</v>
      </c>
      <c r="B2949">
        <v>76414</v>
      </c>
      <c r="C2949" t="s">
        <v>172</v>
      </c>
      <c r="D2949" s="167">
        <v>58455</v>
      </c>
      <c r="E2949" t="s">
        <v>175</v>
      </c>
      <c r="F2949" t="s">
        <v>169</v>
      </c>
      <c r="G2949" t="s">
        <v>183</v>
      </c>
      <c r="H2949" s="168">
        <v>41498</v>
      </c>
      <c r="I2949" t="s">
        <v>103</v>
      </c>
      <c r="J2949" s="169">
        <v>4.1232876712328768</v>
      </c>
      <c r="K2949">
        <v>1</v>
      </c>
    </row>
    <row r="2950" spans="1:11" x14ac:dyDescent="0.25">
      <c r="A2950" t="s">
        <v>3407</v>
      </c>
      <c r="B2950">
        <v>84491</v>
      </c>
      <c r="C2950" t="s">
        <v>167</v>
      </c>
      <c r="D2950" s="167">
        <v>41954.12</v>
      </c>
      <c r="E2950" t="s">
        <v>188</v>
      </c>
      <c r="F2950" t="s">
        <v>202</v>
      </c>
      <c r="G2950" t="s">
        <v>313</v>
      </c>
      <c r="H2950" s="168">
        <v>38572</v>
      </c>
      <c r="I2950" t="s">
        <v>103</v>
      </c>
      <c r="J2950" s="169">
        <v>12.139726027397261</v>
      </c>
      <c r="K2950">
        <v>3</v>
      </c>
    </row>
    <row r="2951" spans="1:11" x14ac:dyDescent="0.25">
      <c r="A2951" t="s">
        <v>3408</v>
      </c>
      <c r="B2951">
        <v>84412</v>
      </c>
      <c r="C2951" t="s">
        <v>172</v>
      </c>
      <c r="D2951" s="167">
        <v>43433.04</v>
      </c>
      <c r="E2951" t="s">
        <v>199</v>
      </c>
      <c r="F2951" t="s">
        <v>169</v>
      </c>
      <c r="G2951" t="s">
        <v>3409</v>
      </c>
      <c r="H2951" s="168">
        <v>37416</v>
      </c>
      <c r="I2951" t="s">
        <v>103</v>
      </c>
      <c r="J2951" s="169">
        <v>15.306849315068494</v>
      </c>
      <c r="K2951">
        <v>4</v>
      </c>
    </row>
    <row r="2952" spans="1:11" x14ac:dyDescent="0.25">
      <c r="A2952" t="s">
        <v>3410</v>
      </c>
      <c r="B2952">
        <v>2290</v>
      </c>
      <c r="C2952" t="s">
        <v>172</v>
      </c>
      <c r="D2952" s="167">
        <v>46626.87</v>
      </c>
      <c r="E2952" t="s">
        <v>199</v>
      </c>
      <c r="F2952" t="s">
        <v>169</v>
      </c>
      <c r="G2952" t="s">
        <v>205</v>
      </c>
      <c r="H2952" s="168">
        <v>39524</v>
      </c>
      <c r="I2952" t="s">
        <v>104</v>
      </c>
      <c r="J2952" s="169">
        <v>9.5315068493150683</v>
      </c>
      <c r="K2952">
        <v>2</v>
      </c>
    </row>
    <row r="2953" spans="1:11" x14ac:dyDescent="0.25">
      <c r="A2953" t="s">
        <v>3411</v>
      </c>
      <c r="B2953">
        <v>10134</v>
      </c>
      <c r="C2953" t="s">
        <v>172</v>
      </c>
      <c r="D2953" s="167">
        <v>52693</v>
      </c>
      <c r="E2953" t="s">
        <v>191</v>
      </c>
      <c r="F2953" t="s">
        <v>169</v>
      </c>
      <c r="G2953" t="s">
        <v>354</v>
      </c>
      <c r="H2953" s="168">
        <v>41484</v>
      </c>
      <c r="I2953" t="s">
        <v>107</v>
      </c>
      <c r="J2953" s="169">
        <v>4.161643835616438</v>
      </c>
      <c r="K2953">
        <v>1</v>
      </c>
    </row>
    <row r="2954" spans="1:11" x14ac:dyDescent="0.25">
      <c r="A2954" t="s">
        <v>3412</v>
      </c>
      <c r="B2954">
        <v>90235</v>
      </c>
      <c r="C2954" t="s">
        <v>172</v>
      </c>
      <c r="D2954" s="167">
        <v>62835.65</v>
      </c>
      <c r="E2954" t="s">
        <v>199</v>
      </c>
      <c r="F2954" t="s">
        <v>169</v>
      </c>
      <c r="G2954" t="s">
        <v>200</v>
      </c>
      <c r="H2954" s="168">
        <v>36730</v>
      </c>
      <c r="I2954" t="s">
        <v>104</v>
      </c>
      <c r="J2954" s="169">
        <v>17.186301369863013</v>
      </c>
      <c r="K2954">
        <v>4</v>
      </c>
    </row>
    <row r="2955" spans="1:11" x14ac:dyDescent="0.25">
      <c r="A2955" t="s">
        <v>3413</v>
      </c>
      <c r="B2955">
        <v>24779</v>
      </c>
      <c r="C2955" t="s">
        <v>172</v>
      </c>
      <c r="D2955" s="167">
        <v>39351.089999999997</v>
      </c>
      <c r="E2955" t="s">
        <v>199</v>
      </c>
      <c r="F2955" t="s">
        <v>169</v>
      </c>
      <c r="G2955" t="s">
        <v>295</v>
      </c>
      <c r="H2955" s="168">
        <v>41932</v>
      </c>
      <c r="I2955" t="s">
        <v>103</v>
      </c>
      <c r="J2955" s="169">
        <v>2.9342465753424656</v>
      </c>
      <c r="K2955">
        <v>1</v>
      </c>
    </row>
    <row r="2956" spans="1:11" x14ac:dyDescent="0.25">
      <c r="A2956" t="s">
        <v>3414</v>
      </c>
      <c r="B2956">
        <v>53452</v>
      </c>
      <c r="C2956" t="s">
        <v>167</v>
      </c>
      <c r="D2956" s="167">
        <v>106461.04</v>
      </c>
      <c r="E2956" t="s">
        <v>325</v>
      </c>
      <c r="F2956" t="s">
        <v>169</v>
      </c>
      <c r="G2956" t="s">
        <v>275</v>
      </c>
      <c r="H2956" s="168">
        <v>40168</v>
      </c>
      <c r="I2956" t="s">
        <v>106</v>
      </c>
      <c r="J2956" s="169">
        <v>7.7671232876712333</v>
      </c>
      <c r="K2956">
        <v>2</v>
      </c>
    </row>
    <row r="2957" spans="1:11" x14ac:dyDescent="0.25">
      <c r="A2957" t="s">
        <v>3415</v>
      </c>
      <c r="B2957">
        <v>39410</v>
      </c>
      <c r="C2957" t="s">
        <v>172</v>
      </c>
      <c r="D2957" s="167">
        <v>117174.02</v>
      </c>
      <c r="E2957" t="s">
        <v>185</v>
      </c>
      <c r="F2957" t="s">
        <v>169</v>
      </c>
      <c r="G2957" t="s">
        <v>382</v>
      </c>
      <c r="H2957" s="168">
        <v>32734</v>
      </c>
      <c r="I2957" t="s">
        <v>103</v>
      </c>
      <c r="J2957" s="169">
        <v>28.134246575342466</v>
      </c>
      <c r="K2957">
        <v>6</v>
      </c>
    </row>
    <row r="2958" spans="1:11" x14ac:dyDescent="0.25">
      <c r="A2958" t="s">
        <v>3416</v>
      </c>
      <c r="B2958">
        <v>51304</v>
      </c>
      <c r="C2958" t="s">
        <v>167</v>
      </c>
      <c r="D2958" s="167">
        <v>115189.01</v>
      </c>
      <c r="E2958" t="s">
        <v>188</v>
      </c>
      <c r="F2958" t="s">
        <v>169</v>
      </c>
      <c r="G2958" t="s">
        <v>397</v>
      </c>
      <c r="H2958" s="168">
        <v>33014</v>
      </c>
      <c r="I2958" t="s">
        <v>104</v>
      </c>
      <c r="J2958" s="169">
        <v>27.367123287671234</v>
      </c>
      <c r="K2958">
        <v>6</v>
      </c>
    </row>
    <row r="2959" spans="1:11" x14ac:dyDescent="0.25">
      <c r="A2959" t="s">
        <v>3417</v>
      </c>
      <c r="B2959">
        <v>13664</v>
      </c>
      <c r="C2959" t="s">
        <v>167</v>
      </c>
      <c r="D2959" s="167">
        <v>87523.22</v>
      </c>
      <c r="E2959" t="s">
        <v>188</v>
      </c>
      <c r="F2959" t="s">
        <v>169</v>
      </c>
      <c r="G2959" t="s">
        <v>282</v>
      </c>
      <c r="H2959" s="168">
        <v>33288</v>
      </c>
      <c r="I2959" t="s">
        <v>104</v>
      </c>
      <c r="J2959" s="169">
        <v>26.616438356164384</v>
      </c>
      <c r="K2959">
        <v>6</v>
      </c>
    </row>
    <row r="2960" spans="1:11" x14ac:dyDescent="0.25">
      <c r="A2960" t="s">
        <v>3418</v>
      </c>
      <c r="B2960">
        <v>75560</v>
      </c>
      <c r="C2960" t="s">
        <v>167</v>
      </c>
      <c r="D2960" s="167">
        <v>44300</v>
      </c>
      <c r="E2960" t="s">
        <v>168</v>
      </c>
      <c r="F2960" t="s">
        <v>169</v>
      </c>
      <c r="G2960" t="s">
        <v>265</v>
      </c>
      <c r="H2960" s="168">
        <v>42436</v>
      </c>
      <c r="I2960" t="s">
        <v>107</v>
      </c>
      <c r="J2960" s="169">
        <v>1.5534246575342465</v>
      </c>
      <c r="K2960">
        <v>1</v>
      </c>
    </row>
    <row r="2961" spans="1:11" x14ac:dyDescent="0.25">
      <c r="A2961" t="s">
        <v>3419</v>
      </c>
      <c r="B2961">
        <v>62953</v>
      </c>
      <c r="C2961" t="s">
        <v>172</v>
      </c>
      <c r="D2961" s="167">
        <v>46626.87</v>
      </c>
      <c r="E2961" t="s">
        <v>253</v>
      </c>
      <c r="F2961" t="s">
        <v>169</v>
      </c>
      <c r="G2961" t="s">
        <v>895</v>
      </c>
      <c r="H2961" s="168">
        <v>39509</v>
      </c>
      <c r="I2961" t="s">
        <v>103</v>
      </c>
      <c r="J2961" s="169">
        <v>9.5726027397260278</v>
      </c>
      <c r="K2961">
        <v>2</v>
      </c>
    </row>
    <row r="2962" spans="1:11" x14ac:dyDescent="0.25">
      <c r="A2962" t="s">
        <v>3420</v>
      </c>
      <c r="B2962">
        <v>9897</v>
      </c>
      <c r="C2962" t="s">
        <v>172</v>
      </c>
      <c r="D2962" s="167">
        <v>88859</v>
      </c>
      <c r="E2962" t="s">
        <v>185</v>
      </c>
      <c r="F2962" t="s">
        <v>169</v>
      </c>
      <c r="G2962" t="s">
        <v>416</v>
      </c>
      <c r="H2962" s="168">
        <v>36493</v>
      </c>
      <c r="I2962" t="s">
        <v>107</v>
      </c>
      <c r="J2962" s="169">
        <v>17.835616438356166</v>
      </c>
      <c r="K2962">
        <v>4</v>
      </c>
    </row>
    <row r="2963" spans="1:11" x14ac:dyDescent="0.25">
      <c r="A2963" t="s">
        <v>3421</v>
      </c>
      <c r="B2963">
        <v>91240</v>
      </c>
      <c r="C2963" t="s">
        <v>167</v>
      </c>
      <c r="D2963" s="167">
        <v>73801</v>
      </c>
      <c r="E2963" t="s">
        <v>196</v>
      </c>
      <c r="F2963" t="s">
        <v>169</v>
      </c>
      <c r="G2963" t="s">
        <v>665</v>
      </c>
      <c r="H2963" s="168">
        <v>38950</v>
      </c>
      <c r="I2963" t="s">
        <v>106</v>
      </c>
      <c r="J2963" s="169">
        <v>11.104109589041096</v>
      </c>
      <c r="K2963">
        <v>3</v>
      </c>
    </row>
    <row r="2964" spans="1:11" x14ac:dyDescent="0.25">
      <c r="A2964" t="s">
        <v>3422</v>
      </c>
      <c r="B2964">
        <v>6924</v>
      </c>
      <c r="C2964" t="s">
        <v>172</v>
      </c>
      <c r="D2964" s="167">
        <v>43525.120000000003</v>
      </c>
      <c r="E2964" t="s">
        <v>199</v>
      </c>
      <c r="F2964" t="s">
        <v>169</v>
      </c>
      <c r="G2964" t="s">
        <v>220</v>
      </c>
      <c r="H2964" s="168">
        <v>40994</v>
      </c>
      <c r="I2964" t="s">
        <v>106</v>
      </c>
      <c r="J2964" s="169">
        <v>5.5041095890410956</v>
      </c>
      <c r="K2964">
        <v>2</v>
      </c>
    </row>
    <row r="2965" spans="1:11" x14ac:dyDescent="0.25">
      <c r="A2965" t="s">
        <v>3423</v>
      </c>
      <c r="B2965">
        <v>90633</v>
      </c>
      <c r="C2965" t="s">
        <v>167</v>
      </c>
      <c r="D2965" s="167">
        <v>42662.89</v>
      </c>
      <c r="E2965" t="s">
        <v>175</v>
      </c>
      <c r="F2965" t="s">
        <v>169</v>
      </c>
      <c r="G2965" t="s">
        <v>209</v>
      </c>
      <c r="H2965" s="168">
        <v>42338</v>
      </c>
      <c r="I2965" t="s">
        <v>106</v>
      </c>
      <c r="J2965" s="169">
        <v>1.821917808219178</v>
      </c>
      <c r="K2965">
        <v>1</v>
      </c>
    </row>
    <row r="2966" spans="1:11" x14ac:dyDescent="0.25">
      <c r="A2966" t="s">
        <v>3424</v>
      </c>
      <c r="B2966">
        <v>80681</v>
      </c>
      <c r="C2966" t="s">
        <v>172</v>
      </c>
      <c r="D2966" s="167">
        <v>62836.91</v>
      </c>
      <c r="E2966" t="s">
        <v>199</v>
      </c>
      <c r="F2966" t="s">
        <v>169</v>
      </c>
      <c r="G2966" t="s">
        <v>200</v>
      </c>
      <c r="H2966" s="168">
        <v>36604</v>
      </c>
      <c r="I2966" t="s">
        <v>108</v>
      </c>
      <c r="J2966" s="169">
        <v>17.531506849315068</v>
      </c>
      <c r="K2966">
        <v>4</v>
      </c>
    </row>
    <row r="2967" spans="1:11" x14ac:dyDescent="0.25">
      <c r="A2967" t="s">
        <v>3425</v>
      </c>
      <c r="B2967">
        <v>46018</v>
      </c>
      <c r="C2967" t="s">
        <v>167</v>
      </c>
      <c r="D2967" s="167">
        <v>53050.89</v>
      </c>
      <c r="E2967" t="s">
        <v>168</v>
      </c>
      <c r="F2967" t="s">
        <v>169</v>
      </c>
      <c r="G2967" t="s">
        <v>194</v>
      </c>
      <c r="H2967" s="168">
        <v>36758</v>
      </c>
      <c r="I2967" t="s">
        <v>104</v>
      </c>
      <c r="J2967" s="169">
        <v>17.109589041095891</v>
      </c>
      <c r="K2967">
        <v>4</v>
      </c>
    </row>
    <row r="2968" spans="1:11" x14ac:dyDescent="0.25">
      <c r="A2968" t="s">
        <v>3426</v>
      </c>
      <c r="B2968">
        <v>52683</v>
      </c>
      <c r="C2968" t="s">
        <v>167</v>
      </c>
      <c r="D2968" s="167">
        <v>35552.43</v>
      </c>
      <c r="E2968" t="s">
        <v>188</v>
      </c>
      <c r="F2968" t="s">
        <v>202</v>
      </c>
      <c r="G2968" t="s">
        <v>313</v>
      </c>
      <c r="H2968" s="168">
        <v>41067</v>
      </c>
      <c r="I2968" t="s">
        <v>106</v>
      </c>
      <c r="J2968" s="169">
        <v>5.3041095890410963</v>
      </c>
      <c r="K2968">
        <v>2</v>
      </c>
    </row>
    <row r="2969" spans="1:11" x14ac:dyDescent="0.25">
      <c r="A2969" t="s">
        <v>3427</v>
      </c>
      <c r="B2969">
        <v>14968</v>
      </c>
      <c r="C2969" t="s">
        <v>172</v>
      </c>
      <c r="D2969" s="167">
        <v>70396</v>
      </c>
      <c r="E2969" t="s">
        <v>191</v>
      </c>
      <c r="F2969" t="s">
        <v>169</v>
      </c>
      <c r="G2969" t="s">
        <v>192</v>
      </c>
      <c r="H2969" s="168">
        <v>38488</v>
      </c>
      <c r="I2969" t="s">
        <v>103</v>
      </c>
      <c r="J2969" s="169">
        <v>12.36986301369863</v>
      </c>
      <c r="K2969">
        <v>3</v>
      </c>
    </row>
    <row r="2970" spans="1:11" x14ac:dyDescent="0.25">
      <c r="A2970" t="s">
        <v>3428</v>
      </c>
      <c r="B2970">
        <v>9694</v>
      </c>
      <c r="C2970" t="s">
        <v>172</v>
      </c>
      <c r="D2970" s="167">
        <v>87967.15</v>
      </c>
      <c r="E2970" t="s">
        <v>168</v>
      </c>
      <c r="F2970" t="s">
        <v>169</v>
      </c>
      <c r="G2970" t="s">
        <v>265</v>
      </c>
      <c r="H2970" s="168">
        <v>34498</v>
      </c>
      <c r="I2970" t="s">
        <v>103</v>
      </c>
      <c r="J2970" s="169">
        <v>23.301369863013697</v>
      </c>
      <c r="K2970">
        <v>5</v>
      </c>
    </row>
    <row r="2971" spans="1:11" x14ac:dyDescent="0.25">
      <c r="A2971" t="s">
        <v>3429</v>
      </c>
      <c r="B2971">
        <v>71967</v>
      </c>
      <c r="C2971" t="s">
        <v>172</v>
      </c>
      <c r="D2971" s="167">
        <v>59120.89</v>
      </c>
      <c r="E2971" t="s">
        <v>188</v>
      </c>
      <c r="F2971" t="s">
        <v>169</v>
      </c>
      <c r="G2971" t="s">
        <v>226</v>
      </c>
      <c r="H2971" s="168">
        <v>38698</v>
      </c>
      <c r="I2971" t="s">
        <v>105</v>
      </c>
      <c r="J2971" s="169">
        <v>11.794520547945206</v>
      </c>
      <c r="K2971">
        <v>3</v>
      </c>
    </row>
    <row r="2972" spans="1:11" x14ac:dyDescent="0.25">
      <c r="A2972" t="s">
        <v>3430</v>
      </c>
      <c r="B2972">
        <v>67446</v>
      </c>
      <c r="C2972" t="s">
        <v>167</v>
      </c>
      <c r="D2972" s="167">
        <v>104733.06</v>
      </c>
      <c r="E2972" t="s">
        <v>199</v>
      </c>
      <c r="F2972" t="s">
        <v>169</v>
      </c>
      <c r="G2972" t="s">
        <v>275</v>
      </c>
      <c r="H2972" s="168">
        <v>42492</v>
      </c>
      <c r="I2972" t="s">
        <v>103</v>
      </c>
      <c r="J2972" s="169">
        <v>1.4</v>
      </c>
      <c r="K2972">
        <v>1</v>
      </c>
    </row>
    <row r="2973" spans="1:11" x14ac:dyDescent="0.25">
      <c r="A2973" t="s">
        <v>3431</v>
      </c>
      <c r="B2973">
        <v>23780</v>
      </c>
      <c r="C2973" t="s">
        <v>172</v>
      </c>
      <c r="D2973" s="167">
        <v>80895</v>
      </c>
      <c r="E2973" t="s">
        <v>185</v>
      </c>
      <c r="F2973" t="s">
        <v>169</v>
      </c>
      <c r="G2973" t="s">
        <v>416</v>
      </c>
      <c r="H2973" s="168">
        <v>38803</v>
      </c>
      <c r="I2973" t="s">
        <v>107</v>
      </c>
      <c r="J2973" s="169">
        <v>11.506849315068493</v>
      </c>
      <c r="K2973">
        <v>3</v>
      </c>
    </row>
    <row r="2974" spans="1:11" x14ac:dyDescent="0.25">
      <c r="A2974" t="s">
        <v>3432</v>
      </c>
      <c r="B2974">
        <v>6062</v>
      </c>
      <c r="C2974" t="s">
        <v>167</v>
      </c>
      <c r="D2974" s="167">
        <v>54698.82</v>
      </c>
      <c r="E2974" t="s">
        <v>188</v>
      </c>
      <c r="F2974" t="s">
        <v>169</v>
      </c>
      <c r="G2974" t="s">
        <v>968</v>
      </c>
      <c r="H2974" s="168">
        <v>38082</v>
      </c>
      <c r="I2974" t="s">
        <v>103</v>
      </c>
      <c r="J2974" s="169">
        <v>13.482191780821918</v>
      </c>
      <c r="K2974">
        <v>3</v>
      </c>
    </row>
    <row r="2975" spans="1:11" x14ac:dyDescent="0.25">
      <c r="A2975" t="s">
        <v>3433</v>
      </c>
      <c r="B2975">
        <v>29356</v>
      </c>
      <c r="C2975" t="s">
        <v>167</v>
      </c>
      <c r="D2975" s="167">
        <v>64433.29</v>
      </c>
      <c r="E2975" t="s">
        <v>188</v>
      </c>
      <c r="F2975" t="s">
        <v>169</v>
      </c>
      <c r="G2975" t="s">
        <v>273</v>
      </c>
      <c r="H2975" s="168">
        <v>38558</v>
      </c>
      <c r="I2975" t="s">
        <v>106</v>
      </c>
      <c r="J2975" s="169">
        <v>12.178082191780822</v>
      </c>
      <c r="K2975">
        <v>3</v>
      </c>
    </row>
    <row r="2976" spans="1:11" x14ac:dyDescent="0.25">
      <c r="A2976" t="s">
        <v>3434</v>
      </c>
      <c r="B2976">
        <v>88305</v>
      </c>
      <c r="C2976" t="s">
        <v>167</v>
      </c>
      <c r="D2976" s="167">
        <v>69222.179999999993</v>
      </c>
      <c r="E2976" t="s">
        <v>230</v>
      </c>
      <c r="F2976" t="s">
        <v>169</v>
      </c>
      <c r="G2976" t="s">
        <v>357</v>
      </c>
      <c r="H2976" s="168">
        <v>34365</v>
      </c>
      <c r="I2976" t="s">
        <v>107</v>
      </c>
      <c r="J2976" s="169">
        <v>23.665753424657535</v>
      </c>
      <c r="K2976">
        <v>5</v>
      </c>
    </row>
    <row r="2977" spans="1:11" x14ac:dyDescent="0.25">
      <c r="A2977" t="s">
        <v>3435</v>
      </c>
      <c r="B2977">
        <v>42340</v>
      </c>
      <c r="C2977" t="s">
        <v>172</v>
      </c>
      <c r="D2977" s="167">
        <v>96763.35</v>
      </c>
      <c r="E2977" t="s">
        <v>168</v>
      </c>
      <c r="F2977" t="s">
        <v>169</v>
      </c>
      <c r="G2977" t="s">
        <v>384</v>
      </c>
      <c r="H2977" s="168">
        <v>32797</v>
      </c>
      <c r="I2977" t="s">
        <v>106</v>
      </c>
      <c r="J2977" s="169">
        <v>27.961643835616439</v>
      </c>
      <c r="K2977">
        <v>6</v>
      </c>
    </row>
    <row r="2978" spans="1:11" x14ac:dyDescent="0.25">
      <c r="A2978" t="s">
        <v>3436</v>
      </c>
      <c r="B2978">
        <v>68494</v>
      </c>
      <c r="C2978" t="s">
        <v>167</v>
      </c>
      <c r="D2978" s="167">
        <v>98060</v>
      </c>
      <c r="E2978" t="s">
        <v>185</v>
      </c>
      <c r="F2978" t="s">
        <v>169</v>
      </c>
      <c r="G2978" t="s">
        <v>416</v>
      </c>
      <c r="H2978" s="168">
        <v>36024</v>
      </c>
      <c r="I2978" t="s">
        <v>107</v>
      </c>
      <c r="J2978" s="169">
        <v>19.12054794520548</v>
      </c>
      <c r="K2978">
        <v>4</v>
      </c>
    </row>
    <row r="2979" spans="1:11" x14ac:dyDescent="0.25">
      <c r="A2979" t="s">
        <v>3437</v>
      </c>
      <c r="B2979">
        <v>32944</v>
      </c>
      <c r="C2979" t="s">
        <v>172</v>
      </c>
      <c r="D2979" s="167">
        <v>121167.06</v>
      </c>
      <c r="E2979" t="s">
        <v>185</v>
      </c>
      <c r="F2979" t="s">
        <v>169</v>
      </c>
      <c r="G2979" t="s">
        <v>382</v>
      </c>
      <c r="H2979" s="168">
        <v>31485</v>
      </c>
      <c r="I2979" t="s">
        <v>104</v>
      </c>
      <c r="J2979" s="169">
        <v>31.556164383561644</v>
      </c>
      <c r="K2979">
        <v>7</v>
      </c>
    </row>
    <row r="2980" spans="1:11" x14ac:dyDescent="0.25">
      <c r="A2980" t="s">
        <v>3438</v>
      </c>
      <c r="B2980">
        <v>82268</v>
      </c>
      <c r="C2980" t="s">
        <v>172</v>
      </c>
      <c r="D2980" s="167">
        <v>97912</v>
      </c>
      <c r="E2980" t="s">
        <v>196</v>
      </c>
      <c r="F2980" t="s">
        <v>169</v>
      </c>
      <c r="G2980" t="s">
        <v>3022</v>
      </c>
      <c r="H2980" s="168">
        <v>38503</v>
      </c>
      <c r="I2980" t="s">
        <v>106</v>
      </c>
      <c r="J2980" s="169">
        <v>12.328767123287671</v>
      </c>
      <c r="K2980">
        <v>3</v>
      </c>
    </row>
    <row r="2981" spans="1:11" x14ac:dyDescent="0.25">
      <c r="A2981" t="s">
        <v>3439</v>
      </c>
      <c r="B2981">
        <v>89156</v>
      </c>
      <c r="C2981" t="s">
        <v>167</v>
      </c>
      <c r="D2981" s="167">
        <v>49831</v>
      </c>
      <c r="E2981" t="s">
        <v>168</v>
      </c>
      <c r="F2981" t="s">
        <v>169</v>
      </c>
      <c r="G2981" t="s">
        <v>265</v>
      </c>
      <c r="H2981" s="168">
        <v>41792</v>
      </c>
      <c r="I2981" t="s">
        <v>103</v>
      </c>
      <c r="J2981" s="169">
        <v>3.3178082191780822</v>
      </c>
      <c r="K2981">
        <v>1</v>
      </c>
    </row>
    <row r="2982" spans="1:11" x14ac:dyDescent="0.25">
      <c r="A2982" t="s">
        <v>3440</v>
      </c>
      <c r="B2982">
        <v>29410</v>
      </c>
      <c r="C2982" t="s">
        <v>167</v>
      </c>
      <c r="D2982" s="167">
        <v>58720</v>
      </c>
      <c r="E2982" t="s">
        <v>168</v>
      </c>
      <c r="F2982" t="s">
        <v>169</v>
      </c>
      <c r="G2982" t="s">
        <v>265</v>
      </c>
      <c r="H2982" s="168">
        <v>41176</v>
      </c>
      <c r="I2982" t="s">
        <v>103</v>
      </c>
      <c r="J2982" s="169">
        <v>5.0054794520547947</v>
      </c>
      <c r="K2982">
        <v>1</v>
      </c>
    </row>
    <row r="2983" spans="1:11" x14ac:dyDescent="0.25">
      <c r="A2983" t="s">
        <v>3441</v>
      </c>
      <c r="B2983">
        <v>2353</v>
      </c>
      <c r="C2983" t="s">
        <v>172</v>
      </c>
      <c r="D2983" s="167">
        <v>73801</v>
      </c>
      <c r="E2983" t="s">
        <v>196</v>
      </c>
      <c r="F2983" t="s">
        <v>169</v>
      </c>
      <c r="G2983" t="s">
        <v>228</v>
      </c>
      <c r="H2983" s="168">
        <v>37697</v>
      </c>
      <c r="I2983" t="s">
        <v>107</v>
      </c>
      <c r="J2983" s="169">
        <v>14.536986301369863</v>
      </c>
      <c r="K2983">
        <v>3</v>
      </c>
    </row>
    <row r="2984" spans="1:11" x14ac:dyDescent="0.25">
      <c r="A2984" t="s">
        <v>3442</v>
      </c>
      <c r="B2984">
        <v>45515</v>
      </c>
      <c r="C2984" t="s">
        <v>172</v>
      </c>
      <c r="D2984" s="167">
        <v>56688.39</v>
      </c>
      <c r="E2984" t="s">
        <v>199</v>
      </c>
      <c r="F2984" t="s">
        <v>169</v>
      </c>
      <c r="G2984" t="s">
        <v>200</v>
      </c>
      <c r="H2984" s="168">
        <v>37753</v>
      </c>
      <c r="I2984" t="s">
        <v>108</v>
      </c>
      <c r="J2984" s="169">
        <v>14.383561643835616</v>
      </c>
      <c r="K2984">
        <v>3</v>
      </c>
    </row>
    <row r="2985" spans="1:11" x14ac:dyDescent="0.25">
      <c r="A2985" t="s">
        <v>3443</v>
      </c>
      <c r="B2985">
        <v>54373</v>
      </c>
      <c r="C2985" t="s">
        <v>172</v>
      </c>
      <c r="D2985" s="167">
        <v>110000</v>
      </c>
      <c r="E2985" t="s">
        <v>213</v>
      </c>
      <c r="F2985" t="s">
        <v>169</v>
      </c>
      <c r="G2985" t="s">
        <v>214</v>
      </c>
      <c r="H2985" s="168">
        <v>42590</v>
      </c>
      <c r="I2985" t="s">
        <v>103</v>
      </c>
      <c r="J2985" s="169">
        <v>1.1315068493150684</v>
      </c>
      <c r="K2985">
        <v>1</v>
      </c>
    </row>
    <row r="2986" spans="1:11" x14ac:dyDescent="0.25">
      <c r="A2986" t="s">
        <v>3444</v>
      </c>
      <c r="B2986">
        <v>71948</v>
      </c>
      <c r="C2986" t="s">
        <v>172</v>
      </c>
      <c r="D2986" s="167">
        <v>55328</v>
      </c>
      <c r="E2986" t="s">
        <v>191</v>
      </c>
      <c r="F2986" t="s">
        <v>169</v>
      </c>
      <c r="G2986" t="s">
        <v>354</v>
      </c>
      <c r="H2986" s="168">
        <v>41288</v>
      </c>
      <c r="I2986" t="s">
        <v>103</v>
      </c>
      <c r="J2986" s="169">
        <v>4.6986301369863011</v>
      </c>
      <c r="K2986">
        <v>1</v>
      </c>
    </row>
    <row r="2987" spans="1:11" x14ac:dyDescent="0.25">
      <c r="A2987" t="s">
        <v>3445</v>
      </c>
      <c r="B2987">
        <v>94034</v>
      </c>
      <c r="C2987" t="s">
        <v>167</v>
      </c>
      <c r="D2987" s="167">
        <v>72185</v>
      </c>
      <c r="E2987" t="s">
        <v>168</v>
      </c>
      <c r="F2987" t="s">
        <v>169</v>
      </c>
      <c r="G2987" t="s">
        <v>265</v>
      </c>
      <c r="H2987" s="168">
        <v>37802</v>
      </c>
      <c r="I2987" t="s">
        <v>104</v>
      </c>
      <c r="J2987" s="169">
        <v>14.24931506849315</v>
      </c>
      <c r="K2987">
        <v>3</v>
      </c>
    </row>
    <row r="2988" spans="1:11" x14ac:dyDescent="0.25">
      <c r="A2988" t="s">
        <v>3446</v>
      </c>
      <c r="B2988">
        <v>50222</v>
      </c>
      <c r="C2988" t="s">
        <v>172</v>
      </c>
      <c r="D2988" s="167">
        <v>79138.34</v>
      </c>
      <c r="E2988" t="s">
        <v>168</v>
      </c>
      <c r="F2988" t="s">
        <v>169</v>
      </c>
      <c r="G2988" t="s">
        <v>178</v>
      </c>
      <c r="H2988" s="168">
        <v>37306</v>
      </c>
      <c r="I2988" t="s">
        <v>106</v>
      </c>
      <c r="J2988" s="169">
        <v>15.608219178082193</v>
      </c>
      <c r="K2988">
        <v>4</v>
      </c>
    </row>
    <row r="2989" spans="1:11" x14ac:dyDescent="0.25">
      <c r="A2989" t="s">
        <v>3447</v>
      </c>
      <c r="B2989">
        <v>44713</v>
      </c>
      <c r="C2989" t="s">
        <v>172</v>
      </c>
      <c r="D2989" s="167">
        <v>80784</v>
      </c>
      <c r="E2989" t="s">
        <v>191</v>
      </c>
      <c r="F2989" t="s">
        <v>169</v>
      </c>
      <c r="G2989" t="s">
        <v>192</v>
      </c>
      <c r="H2989" s="168">
        <v>37138</v>
      </c>
      <c r="I2989" t="s">
        <v>107</v>
      </c>
      <c r="J2989" s="169">
        <v>16.068493150684933</v>
      </c>
      <c r="K2989">
        <v>4</v>
      </c>
    </row>
    <row r="2990" spans="1:11" x14ac:dyDescent="0.25">
      <c r="A2990" t="s">
        <v>3448</v>
      </c>
      <c r="B2990">
        <v>36024</v>
      </c>
      <c r="C2990" t="s">
        <v>172</v>
      </c>
      <c r="D2990" s="167">
        <v>51069.59</v>
      </c>
      <c r="E2990" t="s">
        <v>196</v>
      </c>
      <c r="F2990" t="s">
        <v>169</v>
      </c>
      <c r="G2990" t="s">
        <v>2178</v>
      </c>
      <c r="H2990" s="168">
        <v>41834</v>
      </c>
      <c r="I2990" t="s">
        <v>107</v>
      </c>
      <c r="J2990" s="169">
        <v>3.2027397260273971</v>
      </c>
      <c r="K2990">
        <v>1</v>
      </c>
    </row>
    <row r="2991" spans="1:11" x14ac:dyDescent="0.25">
      <c r="A2991" t="s">
        <v>3449</v>
      </c>
      <c r="B2991">
        <v>87710</v>
      </c>
      <c r="C2991" t="s">
        <v>167</v>
      </c>
      <c r="D2991" s="167">
        <v>38085.01</v>
      </c>
      <c r="E2991" t="s">
        <v>188</v>
      </c>
      <c r="F2991" t="s">
        <v>202</v>
      </c>
      <c r="G2991" t="s">
        <v>313</v>
      </c>
      <c r="H2991" s="168">
        <v>41345</v>
      </c>
      <c r="I2991" t="s">
        <v>104</v>
      </c>
      <c r="J2991" s="169">
        <v>4.5424657534246577</v>
      </c>
      <c r="K2991">
        <v>1</v>
      </c>
    </row>
    <row r="2992" spans="1:11" x14ac:dyDescent="0.25">
      <c r="A2992" t="s">
        <v>3450</v>
      </c>
      <c r="B2992">
        <v>70953</v>
      </c>
      <c r="C2992" t="s">
        <v>167</v>
      </c>
      <c r="D2992" s="167">
        <v>77328</v>
      </c>
      <c r="E2992" t="s">
        <v>168</v>
      </c>
      <c r="F2992" t="s">
        <v>169</v>
      </c>
      <c r="G2992" t="s">
        <v>265</v>
      </c>
      <c r="H2992" s="168">
        <v>36913</v>
      </c>
      <c r="I2992" t="s">
        <v>104</v>
      </c>
      <c r="J2992" s="169">
        <v>16.684931506849313</v>
      </c>
      <c r="K2992">
        <v>4</v>
      </c>
    </row>
    <row r="2993" spans="1:11" x14ac:dyDescent="0.25">
      <c r="A2993" t="s">
        <v>3451</v>
      </c>
      <c r="B2993">
        <v>27165</v>
      </c>
      <c r="C2993" t="s">
        <v>172</v>
      </c>
      <c r="D2993" s="167">
        <v>45048.5</v>
      </c>
      <c r="E2993" t="s">
        <v>199</v>
      </c>
      <c r="F2993" t="s">
        <v>169</v>
      </c>
      <c r="G2993" t="s">
        <v>205</v>
      </c>
      <c r="H2993" s="168">
        <v>39412</v>
      </c>
      <c r="I2993" t="s">
        <v>107</v>
      </c>
      <c r="J2993" s="169">
        <v>9.838356164383562</v>
      </c>
      <c r="K2993">
        <v>2</v>
      </c>
    </row>
    <row r="2994" spans="1:11" x14ac:dyDescent="0.25">
      <c r="A2994" t="s">
        <v>3452</v>
      </c>
      <c r="B2994">
        <v>98969</v>
      </c>
      <c r="C2994" t="s">
        <v>172</v>
      </c>
      <c r="D2994" s="167">
        <v>78855.570000000007</v>
      </c>
      <c r="E2994" t="s">
        <v>199</v>
      </c>
      <c r="F2994" t="s">
        <v>169</v>
      </c>
      <c r="G2994" t="s">
        <v>3453</v>
      </c>
      <c r="H2994" s="168">
        <v>39258</v>
      </c>
      <c r="I2994" t="s">
        <v>104</v>
      </c>
      <c r="J2994" s="169">
        <v>10.260273972602739</v>
      </c>
      <c r="K2994">
        <v>3</v>
      </c>
    </row>
    <row r="2995" spans="1:11" x14ac:dyDescent="0.25">
      <c r="A2995" t="s">
        <v>3454</v>
      </c>
      <c r="B2995">
        <v>16925</v>
      </c>
      <c r="C2995" t="s">
        <v>167</v>
      </c>
      <c r="D2995" s="167">
        <v>140794</v>
      </c>
      <c r="E2995" t="s">
        <v>325</v>
      </c>
      <c r="F2995" t="s">
        <v>169</v>
      </c>
      <c r="G2995" t="s">
        <v>533</v>
      </c>
      <c r="H2995" s="168">
        <v>36807</v>
      </c>
      <c r="I2995" t="s">
        <v>103</v>
      </c>
      <c r="J2995" s="169">
        <v>16.975342465753425</v>
      </c>
      <c r="K2995">
        <v>4</v>
      </c>
    </row>
    <row r="2996" spans="1:11" x14ac:dyDescent="0.25">
      <c r="A2996" t="s">
        <v>3455</v>
      </c>
      <c r="B2996">
        <v>49222</v>
      </c>
      <c r="C2996" t="s">
        <v>167</v>
      </c>
      <c r="D2996" s="167">
        <v>85405</v>
      </c>
      <c r="E2996" t="s">
        <v>168</v>
      </c>
      <c r="F2996" t="s">
        <v>169</v>
      </c>
      <c r="G2996" t="s">
        <v>265</v>
      </c>
      <c r="H2996" s="168">
        <v>36472</v>
      </c>
      <c r="I2996" t="s">
        <v>103</v>
      </c>
      <c r="J2996" s="169">
        <v>17.893150684931506</v>
      </c>
      <c r="K2996">
        <v>4</v>
      </c>
    </row>
    <row r="2997" spans="1:11" x14ac:dyDescent="0.25">
      <c r="A2997" t="s">
        <v>3456</v>
      </c>
      <c r="B2997">
        <v>45147</v>
      </c>
      <c r="C2997" t="s">
        <v>172</v>
      </c>
      <c r="D2997" s="167">
        <v>83497.98</v>
      </c>
      <c r="E2997" t="s">
        <v>213</v>
      </c>
      <c r="F2997" t="s">
        <v>169</v>
      </c>
      <c r="G2997" t="s">
        <v>3457</v>
      </c>
      <c r="H2997" s="168">
        <v>33056</v>
      </c>
      <c r="I2997" t="s">
        <v>103</v>
      </c>
      <c r="J2997" s="169">
        <v>27.252054794520546</v>
      </c>
      <c r="K2997">
        <v>6</v>
      </c>
    </row>
    <row r="2998" spans="1:11" x14ac:dyDescent="0.25">
      <c r="A2998" t="s">
        <v>3458</v>
      </c>
      <c r="B2998">
        <v>65788</v>
      </c>
      <c r="C2998" t="s">
        <v>167</v>
      </c>
      <c r="D2998" s="167">
        <v>100849.36</v>
      </c>
      <c r="E2998" t="s">
        <v>188</v>
      </c>
      <c r="F2998" t="s">
        <v>169</v>
      </c>
      <c r="G2998" t="s">
        <v>284</v>
      </c>
      <c r="H2998" s="168">
        <v>32468</v>
      </c>
      <c r="I2998" t="s">
        <v>103</v>
      </c>
      <c r="J2998" s="169">
        <v>28.863013698630137</v>
      </c>
      <c r="K2998">
        <v>6</v>
      </c>
    </row>
    <row r="2999" spans="1:11" x14ac:dyDescent="0.25">
      <c r="A2999" t="s">
        <v>3459</v>
      </c>
      <c r="B2999">
        <v>41924</v>
      </c>
      <c r="C2999" t="s">
        <v>172</v>
      </c>
      <c r="D2999" s="167">
        <v>55122.12</v>
      </c>
      <c r="E2999" t="s">
        <v>199</v>
      </c>
      <c r="F2999" t="s">
        <v>169</v>
      </c>
      <c r="G2999" t="s">
        <v>200</v>
      </c>
      <c r="H2999" s="168">
        <v>37991</v>
      </c>
      <c r="I2999" t="s">
        <v>106</v>
      </c>
      <c r="J2999" s="169">
        <v>13.731506849315069</v>
      </c>
      <c r="K2999">
        <v>3</v>
      </c>
    </row>
    <row r="3000" spans="1:11" x14ac:dyDescent="0.25">
      <c r="A3000" t="s">
        <v>3460</v>
      </c>
      <c r="B3000">
        <v>63409</v>
      </c>
      <c r="C3000" t="s">
        <v>167</v>
      </c>
      <c r="D3000" s="167">
        <v>120600</v>
      </c>
      <c r="E3000" t="s">
        <v>230</v>
      </c>
      <c r="F3000" t="s">
        <v>169</v>
      </c>
      <c r="G3000" t="s">
        <v>275</v>
      </c>
      <c r="H3000" s="168">
        <v>32791</v>
      </c>
      <c r="I3000" t="s">
        <v>105</v>
      </c>
      <c r="J3000" s="169">
        <v>27.978082191780821</v>
      </c>
      <c r="K3000">
        <v>6</v>
      </c>
    </row>
    <row r="3001" spans="1:11" x14ac:dyDescent="0.25">
      <c r="A3001" t="s">
        <v>3461</v>
      </c>
      <c r="B3001">
        <v>21849</v>
      </c>
      <c r="C3001" t="s">
        <v>172</v>
      </c>
      <c r="D3001" s="167">
        <v>89620</v>
      </c>
      <c r="E3001" t="s">
        <v>175</v>
      </c>
      <c r="F3001" t="s">
        <v>169</v>
      </c>
      <c r="G3001" t="s">
        <v>183</v>
      </c>
      <c r="H3001" s="168">
        <v>36262</v>
      </c>
      <c r="I3001" t="s">
        <v>105</v>
      </c>
      <c r="J3001" s="169">
        <v>18.468493150684932</v>
      </c>
      <c r="K3001">
        <v>4</v>
      </c>
    </row>
    <row r="3002" spans="1:11" x14ac:dyDescent="0.25">
      <c r="A3002" t="s">
        <v>3462</v>
      </c>
      <c r="B3002">
        <v>95670</v>
      </c>
      <c r="C3002" t="s">
        <v>172</v>
      </c>
      <c r="D3002" s="167">
        <v>58657.24</v>
      </c>
      <c r="E3002" t="s">
        <v>199</v>
      </c>
      <c r="F3002" t="s">
        <v>169</v>
      </c>
      <c r="G3002" t="s">
        <v>200</v>
      </c>
      <c r="H3002" s="168">
        <v>37199</v>
      </c>
      <c r="I3002" t="s">
        <v>107</v>
      </c>
      <c r="J3002" s="169">
        <v>15.901369863013699</v>
      </c>
      <c r="K3002">
        <v>4</v>
      </c>
    </row>
    <row r="3003" spans="1:11" x14ac:dyDescent="0.25">
      <c r="A3003" t="s">
        <v>3463</v>
      </c>
      <c r="B3003">
        <v>34138</v>
      </c>
      <c r="C3003" t="s">
        <v>172</v>
      </c>
      <c r="D3003" s="167">
        <v>78889.86</v>
      </c>
      <c r="E3003" t="s">
        <v>199</v>
      </c>
      <c r="F3003" t="s">
        <v>169</v>
      </c>
      <c r="G3003" t="s">
        <v>582</v>
      </c>
      <c r="H3003" s="168">
        <v>28765</v>
      </c>
      <c r="I3003" t="s">
        <v>103</v>
      </c>
      <c r="J3003" s="169">
        <v>39.008219178082193</v>
      </c>
      <c r="K3003">
        <v>8</v>
      </c>
    </row>
    <row r="3004" spans="1:11" x14ac:dyDescent="0.25">
      <c r="A3004" t="s">
        <v>3464</v>
      </c>
      <c r="B3004">
        <v>79198</v>
      </c>
      <c r="C3004" t="s">
        <v>172</v>
      </c>
      <c r="D3004" s="167">
        <v>48260.15</v>
      </c>
      <c r="E3004" t="s">
        <v>199</v>
      </c>
      <c r="F3004" t="s">
        <v>169</v>
      </c>
      <c r="G3004" t="s">
        <v>330</v>
      </c>
      <c r="H3004" s="168">
        <v>39055</v>
      </c>
      <c r="I3004" t="s">
        <v>108</v>
      </c>
      <c r="J3004" s="169">
        <v>10.816438356164383</v>
      </c>
      <c r="K3004">
        <v>3</v>
      </c>
    </row>
    <row r="3005" spans="1:11" x14ac:dyDescent="0.25">
      <c r="A3005" t="s">
        <v>3465</v>
      </c>
      <c r="B3005">
        <v>54493</v>
      </c>
      <c r="C3005" t="s">
        <v>167</v>
      </c>
      <c r="D3005" s="167">
        <v>92663.69</v>
      </c>
      <c r="E3005" t="s">
        <v>175</v>
      </c>
      <c r="F3005" t="s">
        <v>169</v>
      </c>
      <c r="G3005" t="s">
        <v>211</v>
      </c>
      <c r="H3005" s="168">
        <v>35100</v>
      </c>
      <c r="I3005" t="s">
        <v>106</v>
      </c>
      <c r="J3005" s="169">
        <v>21.652054794520549</v>
      </c>
      <c r="K3005">
        <v>5</v>
      </c>
    </row>
    <row r="3006" spans="1:11" x14ac:dyDescent="0.25">
      <c r="A3006" t="s">
        <v>3466</v>
      </c>
      <c r="B3006">
        <v>95366</v>
      </c>
      <c r="C3006" t="s">
        <v>167</v>
      </c>
      <c r="D3006" s="167">
        <v>43761.61</v>
      </c>
      <c r="E3006" t="s">
        <v>216</v>
      </c>
      <c r="F3006" t="s">
        <v>202</v>
      </c>
      <c r="G3006" t="s">
        <v>1058</v>
      </c>
      <c r="H3006" s="168">
        <v>34189</v>
      </c>
      <c r="I3006" t="s">
        <v>103</v>
      </c>
      <c r="J3006" s="169">
        <v>24.147945205479452</v>
      </c>
      <c r="K3006">
        <v>5</v>
      </c>
    </row>
    <row r="3007" spans="1:11" x14ac:dyDescent="0.25">
      <c r="A3007" t="s">
        <v>3467</v>
      </c>
      <c r="B3007">
        <v>30728</v>
      </c>
      <c r="C3007" t="s">
        <v>172</v>
      </c>
      <c r="D3007" s="167">
        <v>48503.21</v>
      </c>
      <c r="E3007" t="s">
        <v>199</v>
      </c>
      <c r="F3007" t="s">
        <v>169</v>
      </c>
      <c r="G3007" t="s">
        <v>887</v>
      </c>
      <c r="H3007" s="168">
        <v>41540</v>
      </c>
      <c r="I3007" t="s">
        <v>104</v>
      </c>
      <c r="J3007" s="169">
        <v>4.0082191780821921</v>
      </c>
      <c r="K3007">
        <v>1</v>
      </c>
    </row>
    <row r="3008" spans="1:11" x14ac:dyDescent="0.25">
      <c r="A3008" t="s">
        <v>3468</v>
      </c>
      <c r="B3008">
        <v>30555</v>
      </c>
      <c r="C3008" t="s">
        <v>167</v>
      </c>
      <c r="D3008" s="167">
        <v>43525.72</v>
      </c>
      <c r="E3008" t="s">
        <v>199</v>
      </c>
      <c r="F3008" t="s">
        <v>169</v>
      </c>
      <c r="G3008" t="s">
        <v>220</v>
      </c>
      <c r="H3008" s="168">
        <v>41456</v>
      </c>
      <c r="I3008" t="s">
        <v>107</v>
      </c>
      <c r="J3008" s="169">
        <v>4.2383561643835614</v>
      </c>
      <c r="K3008">
        <v>1</v>
      </c>
    </row>
    <row r="3009" spans="1:11" x14ac:dyDescent="0.25">
      <c r="A3009" t="s">
        <v>3469</v>
      </c>
      <c r="B3009">
        <v>10546</v>
      </c>
      <c r="C3009" t="s">
        <v>172</v>
      </c>
      <c r="D3009" s="167">
        <v>33017</v>
      </c>
      <c r="E3009" t="s">
        <v>233</v>
      </c>
      <c r="F3009" t="s">
        <v>202</v>
      </c>
      <c r="G3009" t="s">
        <v>554</v>
      </c>
      <c r="H3009" s="168">
        <v>38698</v>
      </c>
      <c r="I3009" t="s">
        <v>106</v>
      </c>
      <c r="J3009" s="169">
        <v>11.794520547945206</v>
      </c>
      <c r="K3009">
        <v>3</v>
      </c>
    </row>
    <row r="3010" spans="1:11" x14ac:dyDescent="0.25">
      <c r="A3010" t="s">
        <v>3470</v>
      </c>
      <c r="B3010">
        <v>95219</v>
      </c>
      <c r="C3010" t="s">
        <v>172</v>
      </c>
      <c r="D3010" s="167">
        <v>45048.5</v>
      </c>
      <c r="E3010" t="s">
        <v>199</v>
      </c>
      <c r="F3010" t="s">
        <v>169</v>
      </c>
      <c r="G3010" t="s">
        <v>205</v>
      </c>
      <c r="H3010" s="168">
        <v>41107</v>
      </c>
      <c r="I3010" t="s">
        <v>107</v>
      </c>
      <c r="J3010" s="169">
        <v>5.1945205479452055</v>
      </c>
      <c r="K3010">
        <v>2</v>
      </c>
    </row>
    <row r="3011" spans="1:11" x14ac:dyDescent="0.25">
      <c r="A3011" t="s">
        <v>3471</v>
      </c>
      <c r="B3011">
        <v>45412</v>
      </c>
      <c r="C3011" t="s">
        <v>172</v>
      </c>
      <c r="D3011" s="167">
        <v>39561.58</v>
      </c>
      <c r="E3011" t="s">
        <v>233</v>
      </c>
      <c r="F3011" t="s">
        <v>169</v>
      </c>
      <c r="G3011" t="s">
        <v>554</v>
      </c>
      <c r="H3011" s="168">
        <v>41063</v>
      </c>
      <c r="I3011" t="s">
        <v>103</v>
      </c>
      <c r="J3011" s="169">
        <v>5.3150684931506849</v>
      </c>
      <c r="K3011">
        <v>2</v>
      </c>
    </row>
    <row r="3012" spans="1:11" x14ac:dyDescent="0.25">
      <c r="A3012" t="s">
        <v>3472</v>
      </c>
      <c r="B3012">
        <v>88264</v>
      </c>
      <c r="C3012" t="s">
        <v>167</v>
      </c>
      <c r="D3012" s="167">
        <v>53493.02</v>
      </c>
      <c r="E3012" t="s">
        <v>233</v>
      </c>
      <c r="F3012" t="s">
        <v>169</v>
      </c>
      <c r="G3012" t="s">
        <v>672</v>
      </c>
      <c r="H3012" s="168">
        <v>39077</v>
      </c>
      <c r="I3012" t="s">
        <v>106</v>
      </c>
      <c r="J3012" s="169">
        <v>10.756164383561643</v>
      </c>
      <c r="K3012">
        <v>3</v>
      </c>
    </row>
    <row r="3013" spans="1:11" x14ac:dyDescent="0.25">
      <c r="A3013" t="s">
        <v>3473</v>
      </c>
      <c r="B3013">
        <v>47934</v>
      </c>
      <c r="C3013" t="s">
        <v>172</v>
      </c>
      <c r="D3013" s="167">
        <v>40919</v>
      </c>
      <c r="E3013" t="s">
        <v>188</v>
      </c>
      <c r="F3013" t="s">
        <v>169</v>
      </c>
      <c r="G3013" t="s">
        <v>224</v>
      </c>
      <c r="H3013" s="168">
        <v>36724</v>
      </c>
      <c r="I3013" t="s">
        <v>107</v>
      </c>
      <c r="J3013" s="169">
        <v>17.202739726027396</v>
      </c>
      <c r="K3013">
        <v>4</v>
      </c>
    </row>
    <row r="3014" spans="1:11" x14ac:dyDescent="0.25">
      <c r="A3014" t="s">
        <v>3474</v>
      </c>
      <c r="B3014">
        <v>99423</v>
      </c>
      <c r="C3014" t="s">
        <v>172</v>
      </c>
      <c r="D3014" s="167">
        <v>110886.71</v>
      </c>
      <c r="E3014" t="s">
        <v>268</v>
      </c>
      <c r="F3014" t="s">
        <v>169</v>
      </c>
      <c r="G3014" t="s">
        <v>297</v>
      </c>
      <c r="H3014" s="168">
        <v>32161</v>
      </c>
      <c r="I3014" t="s">
        <v>107</v>
      </c>
      <c r="J3014" s="169">
        <v>29.704109589041096</v>
      </c>
      <c r="K3014">
        <v>6</v>
      </c>
    </row>
    <row r="3015" spans="1:11" x14ac:dyDescent="0.25">
      <c r="A3015" t="s">
        <v>3475</v>
      </c>
      <c r="B3015">
        <v>35010</v>
      </c>
      <c r="C3015" t="s">
        <v>172</v>
      </c>
      <c r="D3015" s="167">
        <v>52693</v>
      </c>
      <c r="E3015" t="s">
        <v>191</v>
      </c>
      <c r="F3015" t="s">
        <v>169</v>
      </c>
      <c r="G3015" t="s">
        <v>354</v>
      </c>
      <c r="H3015" s="168">
        <v>41288</v>
      </c>
      <c r="I3015" t="s">
        <v>104</v>
      </c>
      <c r="J3015" s="169">
        <v>4.6986301369863011</v>
      </c>
      <c r="K3015">
        <v>1</v>
      </c>
    </row>
    <row r="3016" spans="1:11" x14ac:dyDescent="0.25">
      <c r="A3016" t="s">
        <v>3476</v>
      </c>
      <c r="B3016">
        <v>33737</v>
      </c>
      <c r="C3016" t="s">
        <v>167</v>
      </c>
      <c r="D3016" s="167">
        <v>80829</v>
      </c>
      <c r="E3016" t="s">
        <v>175</v>
      </c>
      <c r="F3016" t="s">
        <v>169</v>
      </c>
      <c r="G3016" t="s">
        <v>183</v>
      </c>
      <c r="H3016" s="168">
        <v>37655</v>
      </c>
      <c r="I3016" t="s">
        <v>104</v>
      </c>
      <c r="J3016" s="169">
        <v>14.652054794520549</v>
      </c>
      <c r="K3016">
        <v>3</v>
      </c>
    </row>
    <row r="3017" spans="1:11" x14ac:dyDescent="0.25">
      <c r="A3017" t="s">
        <v>3477</v>
      </c>
      <c r="B3017">
        <v>46628</v>
      </c>
      <c r="C3017" t="s">
        <v>172</v>
      </c>
      <c r="D3017" s="167">
        <v>92756.7</v>
      </c>
      <c r="E3017" t="s">
        <v>175</v>
      </c>
      <c r="F3017" t="s">
        <v>169</v>
      </c>
      <c r="G3017" t="s">
        <v>183</v>
      </c>
      <c r="H3017" s="168">
        <v>34077</v>
      </c>
      <c r="I3017" t="s">
        <v>106</v>
      </c>
      <c r="J3017" s="169">
        <v>24.454794520547946</v>
      </c>
      <c r="K3017">
        <v>5</v>
      </c>
    </row>
    <row r="3018" spans="1:11" x14ac:dyDescent="0.25">
      <c r="A3018" t="s">
        <v>3478</v>
      </c>
      <c r="B3018">
        <v>23358</v>
      </c>
      <c r="C3018" t="s">
        <v>172</v>
      </c>
      <c r="D3018" s="167">
        <v>57265</v>
      </c>
      <c r="E3018" t="s">
        <v>191</v>
      </c>
      <c r="F3018" t="s">
        <v>169</v>
      </c>
      <c r="G3018" t="s">
        <v>354</v>
      </c>
      <c r="H3018" s="168">
        <v>40966</v>
      </c>
      <c r="I3018" t="s">
        <v>104</v>
      </c>
      <c r="J3018" s="169">
        <v>5.580821917808219</v>
      </c>
      <c r="K3018">
        <v>2</v>
      </c>
    </row>
    <row r="3019" spans="1:11" x14ac:dyDescent="0.25">
      <c r="A3019" t="s">
        <v>3479</v>
      </c>
      <c r="B3019">
        <v>58639</v>
      </c>
      <c r="C3019" t="s">
        <v>167</v>
      </c>
      <c r="D3019" s="167">
        <v>52953.440000000002</v>
      </c>
      <c r="E3019" t="s">
        <v>188</v>
      </c>
      <c r="F3019" t="s">
        <v>202</v>
      </c>
      <c r="G3019" t="s">
        <v>313</v>
      </c>
      <c r="H3019" s="168">
        <v>37186</v>
      </c>
      <c r="I3019" t="s">
        <v>103</v>
      </c>
      <c r="J3019" s="169">
        <v>15.936986301369863</v>
      </c>
      <c r="K3019">
        <v>4</v>
      </c>
    </row>
    <row r="3020" spans="1:11" x14ac:dyDescent="0.25">
      <c r="A3020" t="s">
        <v>3480</v>
      </c>
      <c r="B3020">
        <v>7857</v>
      </c>
      <c r="C3020" t="s">
        <v>172</v>
      </c>
      <c r="D3020" s="167">
        <v>29779.07</v>
      </c>
      <c r="E3020" t="s">
        <v>233</v>
      </c>
      <c r="F3020" t="s">
        <v>202</v>
      </c>
      <c r="G3020" t="s">
        <v>234</v>
      </c>
      <c r="H3020" s="168">
        <v>40547</v>
      </c>
      <c r="I3020" t="s">
        <v>108</v>
      </c>
      <c r="J3020" s="169">
        <v>6.7287671232876711</v>
      </c>
      <c r="K3020">
        <v>2</v>
      </c>
    </row>
    <row r="3021" spans="1:11" x14ac:dyDescent="0.25">
      <c r="A3021" t="s">
        <v>3481</v>
      </c>
      <c r="B3021">
        <v>95485</v>
      </c>
      <c r="C3021" t="s">
        <v>172</v>
      </c>
      <c r="D3021" s="167">
        <v>87523.22</v>
      </c>
      <c r="E3021" t="s">
        <v>308</v>
      </c>
      <c r="F3021" t="s">
        <v>169</v>
      </c>
      <c r="G3021" t="s">
        <v>282</v>
      </c>
      <c r="H3021" s="168">
        <v>32706</v>
      </c>
      <c r="I3021" t="s">
        <v>104</v>
      </c>
      <c r="J3021" s="169">
        <v>28.210958904109589</v>
      </c>
      <c r="K3021">
        <v>6</v>
      </c>
    </row>
    <row r="3022" spans="1:11" x14ac:dyDescent="0.25">
      <c r="A3022" t="s">
        <v>3482</v>
      </c>
      <c r="B3022">
        <v>11284</v>
      </c>
      <c r="C3022" t="s">
        <v>172</v>
      </c>
      <c r="D3022" s="167">
        <v>110213.2</v>
      </c>
      <c r="E3022" t="s">
        <v>199</v>
      </c>
      <c r="F3022" t="s">
        <v>169</v>
      </c>
      <c r="G3022" t="s">
        <v>275</v>
      </c>
      <c r="H3022" s="168">
        <v>40966</v>
      </c>
      <c r="I3022" t="s">
        <v>108</v>
      </c>
      <c r="J3022" s="169">
        <v>5.580821917808219</v>
      </c>
      <c r="K3022">
        <v>2</v>
      </c>
    </row>
    <row r="3023" spans="1:11" x14ac:dyDescent="0.25">
      <c r="A3023" t="s">
        <v>3483</v>
      </c>
      <c r="B3023">
        <v>34259</v>
      </c>
      <c r="C3023" t="s">
        <v>167</v>
      </c>
      <c r="D3023" s="167">
        <v>100849.36</v>
      </c>
      <c r="E3023" t="s">
        <v>175</v>
      </c>
      <c r="F3023" t="s">
        <v>169</v>
      </c>
      <c r="G3023" t="s">
        <v>211</v>
      </c>
      <c r="H3023" s="168">
        <v>34400</v>
      </c>
      <c r="I3023" t="s">
        <v>108</v>
      </c>
      <c r="J3023" s="169">
        <v>23.56986301369863</v>
      </c>
      <c r="K3023">
        <v>5</v>
      </c>
    </row>
    <row r="3024" spans="1:11" x14ac:dyDescent="0.25">
      <c r="A3024" t="s">
        <v>3484</v>
      </c>
      <c r="B3024">
        <v>96813</v>
      </c>
      <c r="C3024" t="s">
        <v>167</v>
      </c>
      <c r="D3024" s="167">
        <v>73000</v>
      </c>
      <c r="E3024" t="s">
        <v>175</v>
      </c>
      <c r="F3024" t="s">
        <v>169</v>
      </c>
      <c r="G3024" t="s">
        <v>211</v>
      </c>
      <c r="H3024" s="168">
        <v>42576</v>
      </c>
      <c r="I3024" t="s">
        <v>108</v>
      </c>
      <c r="J3024" s="169">
        <v>1.1698630136986301</v>
      </c>
      <c r="K3024">
        <v>1</v>
      </c>
    </row>
    <row r="3025" spans="1:11" x14ac:dyDescent="0.25">
      <c r="A3025" t="s">
        <v>3485</v>
      </c>
      <c r="B3025">
        <v>20838</v>
      </c>
      <c r="C3025" t="s">
        <v>167</v>
      </c>
      <c r="D3025" s="167">
        <v>95236.02</v>
      </c>
      <c r="E3025" t="s">
        <v>188</v>
      </c>
      <c r="F3025" t="s">
        <v>169</v>
      </c>
      <c r="G3025" t="s">
        <v>284</v>
      </c>
      <c r="H3025" s="168">
        <v>38936</v>
      </c>
      <c r="I3025" t="s">
        <v>103</v>
      </c>
      <c r="J3025" s="169">
        <v>11.142465753424657</v>
      </c>
      <c r="K3025">
        <v>3</v>
      </c>
    </row>
    <row r="3026" spans="1:11" x14ac:dyDescent="0.25">
      <c r="A3026" t="s">
        <v>3486</v>
      </c>
      <c r="B3026">
        <v>29972</v>
      </c>
      <c r="C3026" t="s">
        <v>167</v>
      </c>
      <c r="D3026" s="167">
        <v>52563.37</v>
      </c>
      <c r="E3026" t="s">
        <v>188</v>
      </c>
      <c r="F3026" t="s">
        <v>169</v>
      </c>
      <c r="G3026" t="s">
        <v>282</v>
      </c>
      <c r="H3026" s="168">
        <v>41862</v>
      </c>
      <c r="I3026" t="s">
        <v>108</v>
      </c>
      <c r="J3026" s="169">
        <v>3.1260273972602741</v>
      </c>
      <c r="K3026">
        <v>1</v>
      </c>
    </row>
    <row r="3027" spans="1:11" x14ac:dyDescent="0.25">
      <c r="A3027" t="s">
        <v>3487</v>
      </c>
      <c r="B3027">
        <v>43974</v>
      </c>
      <c r="C3027" t="s">
        <v>167</v>
      </c>
      <c r="D3027" s="167">
        <v>60775</v>
      </c>
      <c r="E3027" t="s">
        <v>168</v>
      </c>
      <c r="F3027" t="s">
        <v>169</v>
      </c>
      <c r="G3027" t="s">
        <v>265</v>
      </c>
      <c r="H3027" s="168">
        <v>39622</v>
      </c>
      <c r="I3027" t="s">
        <v>104</v>
      </c>
      <c r="J3027" s="169">
        <v>9.2630136986301377</v>
      </c>
      <c r="K3027">
        <v>2</v>
      </c>
    </row>
    <row r="3028" spans="1:11" x14ac:dyDescent="0.25">
      <c r="A3028" t="s">
        <v>3488</v>
      </c>
      <c r="B3028">
        <v>4822</v>
      </c>
      <c r="C3028" t="s">
        <v>167</v>
      </c>
      <c r="D3028" s="167">
        <v>69222.179999999993</v>
      </c>
      <c r="E3028" t="s">
        <v>213</v>
      </c>
      <c r="F3028" t="s">
        <v>169</v>
      </c>
      <c r="G3028" t="s">
        <v>170</v>
      </c>
      <c r="H3028" s="168">
        <v>32405</v>
      </c>
      <c r="I3028" t="s">
        <v>106</v>
      </c>
      <c r="J3028" s="169">
        <v>29.035616438356165</v>
      </c>
      <c r="K3028">
        <v>6</v>
      </c>
    </row>
    <row r="3029" spans="1:11" x14ac:dyDescent="0.25">
      <c r="A3029" t="s">
        <v>3489</v>
      </c>
      <c r="B3029">
        <v>59554</v>
      </c>
      <c r="C3029" t="s">
        <v>172</v>
      </c>
      <c r="D3029" s="167">
        <v>68423.48</v>
      </c>
      <c r="E3029" t="s">
        <v>270</v>
      </c>
      <c r="F3029" t="s">
        <v>169</v>
      </c>
      <c r="G3029" t="s">
        <v>271</v>
      </c>
      <c r="H3029" s="168">
        <v>39818</v>
      </c>
      <c r="I3029" t="s">
        <v>104</v>
      </c>
      <c r="J3029" s="169">
        <v>8.7260273972602747</v>
      </c>
      <c r="K3029">
        <v>2</v>
      </c>
    </row>
    <row r="3030" spans="1:11" x14ac:dyDescent="0.25">
      <c r="A3030" t="s">
        <v>3490</v>
      </c>
      <c r="B3030">
        <v>96131</v>
      </c>
      <c r="C3030" t="s">
        <v>167</v>
      </c>
      <c r="D3030" s="167">
        <v>73888.38</v>
      </c>
      <c r="E3030" t="s">
        <v>168</v>
      </c>
      <c r="F3030" t="s">
        <v>169</v>
      </c>
      <c r="G3030" t="s">
        <v>560</v>
      </c>
      <c r="H3030" s="168">
        <v>38867</v>
      </c>
      <c r="I3030" t="s">
        <v>105</v>
      </c>
      <c r="J3030" s="169">
        <v>11.331506849315069</v>
      </c>
      <c r="K3030">
        <v>3</v>
      </c>
    </row>
    <row r="3031" spans="1:11" x14ac:dyDescent="0.25">
      <c r="A3031" t="s">
        <v>3491</v>
      </c>
      <c r="B3031">
        <v>25075</v>
      </c>
      <c r="C3031" t="s">
        <v>172</v>
      </c>
      <c r="D3031" s="167">
        <v>42378.720000000001</v>
      </c>
      <c r="E3031" t="s">
        <v>233</v>
      </c>
      <c r="F3031" t="s">
        <v>169</v>
      </c>
      <c r="G3031" t="s">
        <v>554</v>
      </c>
      <c r="H3031" s="168">
        <v>39593</v>
      </c>
      <c r="I3031" t="s">
        <v>103</v>
      </c>
      <c r="J3031" s="169">
        <v>9.3424657534246567</v>
      </c>
      <c r="K3031">
        <v>2</v>
      </c>
    </row>
    <row r="3032" spans="1:11" x14ac:dyDescent="0.25">
      <c r="A3032" t="s">
        <v>3492</v>
      </c>
      <c r="B3032">
        <v>87488</v>
      </c>
      <c r="C3032" t="s">
        <v>172</v>
      </c>
      <c r="D3032" s="167">
        <v>55370.43</v>
      </c>
      <c r="E3032" t="s">
        <v>168</v>
      </c>
      <c r="F3032" t="s">
        <v>169</v>
      </c>
      <c r="G3032" t="s">
        <v>869</v>
      </c>
      <c r="H3032" s="168">
        <v>38264</v>
      </c>
      <c r="I3032" t="s">
        <v>106</v>
      </c>
      <c r="J3032" s="169">
        <v>12.983561643835616</v>
      </c>
      <c r="K3032">
        <v>3</v>
      </c>
    </row>
    <row r="3033" spans="1:11" x14ac:dyDescent="0.25">
      <c r="A3033" t="s">
        <v>3493</v>
      </c>
      <c r="B3033">
        <v>38556</v>
      </c>
      <c r="C3033" t="s">
        <v>167</v>
      </c>
      <c r="D3033" s="167">
        <v>90510.64</v>
      </c>
      <c r="E3033" t="s">
        <v>216</v>
      </c>
      <c r="F3033" t="s">
        <v>169</v>
      </c>
      <c r="G3033" t="s">
        <v>369</v>
      </c>
      <c r="H3033" s="168">
        <v>34105</v>
      </c>
      <c r="I3033" t="s">
        <v>103</v>
      </c>
      <c r="J3033" s="169">
        <v>24.378082191780823</v>
      </c>
      <c r="K3033">
        <v>5</v>
      </c>
    </row>
    <row r="3034" spans="1:11" x14ac:dyDescent="0.25">
      <c r="A3034" t="s">
        <v>3494</v>
      </c>
      <c r="B3034">
        <v>59007</v>
      </c>
      <c r="C3034" t="s">
        <v>172</v>
      </c>
      <c r="D3034" s="167">
        <v>87354</v>
      </c>
      <c r="E3034" t="s">
        <v>185</v>
      </c>
      <c r="F3034" t="s">
        <v>169</v>
      </c>
      <c r="G3034" t="s">
        <v>495</v>
      </c>
      <c r="H3034" s="168">
        <v>38803</v>
      </c>
      <c r="I3034" t="s">
        <v>106</v>
      </c>
      <c r="J3034" s="169">
        <v>11.506849315068493</v>
      </c>
      <c r="K3034">
        <v>3</v>
      </c>
    </row>
    <row r="3035" spans="1:11" x14ac:dyDescent="0.25">
      <c r="A3035" t="s">
        <v>3495</v>
      </c>
      <c r="B3035">
        <v>27374</v>
      </c>
      <c r="C3035" t="s">
        <v>172</v>
      </c>
      <c r="D3035" s="167">
        <v>69222.179999999993</v>
      </c>
      <c r="E3035" t="s">
        <v>199</v>
      </c>
      <c r="F3035" t="s">
        <v>169</v>
      </c>
      <c r="G3035" t="s">
        <v>3195</v>
      </c>
      <c r="H3035" s="168">
        <v>31313</v>
      </c>
      <c r="I3035" t="s">
        <v>105</v>
      </c>
      <c r="J3035" s="169">
        <v>32.027397260273972</v>
      </c>
      <c r="K3035">
        <v>7</v>
      </c>
    </row>
    <row r="3036" spans="1:11" x14ac:dyDescent="0.25">
      <c r="A3036" t="s">
        <v>3496</v>
      </c>
      <c r="B3036">
        <v>10272</v>
      </c>
      <c r="C3036" t="s">
        <v>172</v>
      </c>
      <c r="D3036" s="167">
        <v>50910</v>
      </c>
      <c r="E3036" t="s">
        <v>191</v>
      </c>
      <c r="F3036" t="s">
        <v>169</v>
      </c>
      <c r="G3036" t="s">
        <v>354</v>
      </c>
      <c r="H3036" s="168">
        <v>41904</v>
      </c>
      <c r="I3036" t="s">
        <v>107</v>
      </c>
      <c r="J3036" s="169">
        <v>3.010958904109589</v>
      </c>
      <c r="K3036">
        <v>1</v>
      </c>
    </row>
    <row r="3037" spans="1:11" x14ac:dyDescent="0.25">
      <c r="A3037" t="s">
        <v>3497</v>
      </c>
      <c r="B3037">
        <v>90986</v>
      </c>
      <c r="C3037" t="s">
        <v>167</v>
      </c>
      <c r="D3037" s="167">
        <v>89952.8</v>
      </c>
      <c r="E3037" t="s">
        <v>188</v>
      </c>
      <c r="F3037" t="s">
        <v>169</v>
      </c>
      <c r="G3037" t="s">
        <v>284</v>
      </c>
      <c r="H3037" s="168">
        <v>39524</v>
      </c>
      <c r="I3037" t="s">
        <v>104</v>
      </c>
      <c r="J3037" s="169">
        <v>9.5315068493150683</v>
      </c>
      <c r="K3037">
        <v>2</v>
      </c>
    </row>
    <row r="3038" spans="1:11" x14ac:dyDescent="0.25">
      <c r="A3038" t="s">
        <v>3498</v>
      </c>
      <c r="B3038">
        <v>97726</v>
      </c>
      <c r="C3038" t="s">
        <v>172</v>
      </c>
      <c r="D3038" s="167">
        <v>65530</v>
      </c>
      <c r="E3038" t="s">
        <v>191</v>
      </c>
      <c r="F3038" t="s">
        <v>169</v>
      </c>
      <c r="G3038" t="s">
        <v>486</v>
      </c>
      <c r="H3038" s="168">
        <v>39693</v>
      </c>
      <c r="I3038" t="s">
        <v>103</v>
      </c>
      <c r="J3038" s="169">
        <v>9.0684931506849313</v>
      </c>
      <c r="K3038">
        <v>2</v>
      </c>
    </row>
    <row r="3039" spans="1:11" x14ac:dyDescent="0.25">
      <c r="A3039" t="s">
        <v>3499</v>
      </c>
      <c r="B3039">
        <v>54064</v>
      </c>
      <c r="C3039" t="s">
        <v>172</v>
      </c>
      <c r="D3039" s="167">
        <v>50785.5</v>
      </c>
      <c r="E3039" t="s">
        <v>216</v>
      </c>
      <c r="F3039" t="s">
        <v>169</v>
      </c>
      <c r="G3039" t="s">
        <v>361</v>
      </c>
      <c r="H3039" s="168">
        <v>39330</v>
      </c>
      <c r="I3039" t="s">
        <v>105</v>
      </c>
      <c r="J3039" s="169">
        <v>10.063013698630137</v>
      </c>
      <c r="K3039">
        <v>3</v>
      </c>
    </row>
    <row r="3040" spans="1:11" x14ac:dyDescent="0.25">
      <c r="A3040" t="s">
        <v>3500</v>
      </c>
      <c r="B3040">
        <v>34104</v>
      </c>
      <c r="C3040" t="s">
        <v>167</v>
      </c>
      <c r="D3040" s="167">
        <v>66477.89</v>
      </c>
      <c r="E3040" t="s">
        <v>253</v>
      </c>
      <c r="F3040" t="s">
        <v>169</v>
      </c>
      <c r="G3040" t="s">
        <v>189</v>
      </c>
      <c r="H3040" s="168">
        <v>41540</v>
      </c>
      <c r="I3040" t="s">
        <v>108</v>
      </c>
      <c r="J3040" s="169">
        <v>4.0082191780821921</v>
      </c>
      <c r="K3040">
        <v>1</v>
      </c>
    </row>
    <row r="3041" spans="1:11" x14ac:dyDescent="0.25">
      <c r="A3041" t="s">
        <v>3501</v>
      </c>
      <c r="B3041">
        <v>57143</v>
      </c>
      <c r="C3041" t="s">
        <v>167</v>
      </c>
      <c r="D3041" s="167">
        <v>54000</v>
      </c>
      <c r="E3041" t="s">
        <v>199</v>
      </c>
      <c r="F3041" t="s">
        <v>169</v>
      </c>
      <c r="G3041" t="s">
        <v>887</v>
      </c>
      <c r="H3041" s="168">
        <v>42632</v>
      </c>
      <c r="I3041" t="s">
        <v>107</v>
      </c>
      <c r="J3041" s="169">
        <v>1.0164383561643835</v>
      </c>
      <c r="K3041">
        <v>1</v>
      </c>
    </row>
    <row r="3042" spans="1:11" x14ac:dyDescent="0.25">
      <c r="A3042" t="s">
        <v>3502</v>
      </c>
      <c r="B3042">
        <v>7010</v>
      </c>
      <c r="C3042" t="s">
        <v>172</v>
      </c>
      <c r="D3042" s="167">
        <v>99792</v>
      </c>
      <c r="E3042" t="s">
        <v>185</v>
      </c>
      <c r="F3042" t="s">
        <v>169</v>
      </c>
      <c r="G3042" t="s">
        <v>495</v>
      </c>
      <c r="H3042" s="168">
        <v>36570</v>
      </c>
      <c r="I3042" t="s">
        <v>108</v>
      </c>
      <c r="J3042" s="169">
        <v>17.624657534246577</v>
      </c>
      <c r="K3042">
        <v>4</v>
      </c>
    </row>
    <row r="3043" spans="1:11" x14ac:dyDescent="0.25">
      <c r="A3043" t="s">
        <v>3503</v>
      </c>
      <c r="B3043">
        <v>22578</v>
      </c>
      <c r="C3043" t="s">
        <v>172</v>
      </c>
      <c r="D3043" s="167">
        <v>56733</v>
      </c>
      <c r="E3043" t="s">
        <v>168</v>
      </c>
      <c r="F3043" t="s">
        <v>169</v>
      </c>
      <c r="G3043" t="s">
        <v>265</v>
      </c>
      <c r="H3043" s="168">
        <v>41540</v>
      </c>
      <c r="I3043" t="s">
        <v>105</v>
      </c>
      <c r="J3043" s="169">
        <v>4.0082191780821921</v>
      </c>
      <c r="K3043">
        <v>1</v>
      </c>
    </row>
    <row r="3044" spans="1:11" x14ac:dyDescent="0.25">
      <c r="A3044" t="s">
        <v>3504</v>
      </c>
      <c r="B3044">
        <v>33662</v>
      </c>
      <c r="C3044" t="s">
        <v>172</v>
      </c>
      <c r="D3044" s="167">
        <v>118400</v>
      </c>
      <c r="E3044" t="s">
        <v>196</v>
      </c>
      <c r="F3044" t="s">
        <v>169</v>
      </c>
      <c r="G3044" t="s">
        <v>2060</v>
      </c>
      <c r="H3044" s="168">
        <v>38488</v>
      </c>
      <c r="I3044" t="s">
        <v>106</v>
      </c>
      <c r="J3044" s="169">
        <v>12.36986301369863</v>
      </c>
      <c r="K3044">
        <v>3</v>
      </c>
    </row>
    <row r="3045" spans="1:11" x14ac:dyDescent="0.25">
      <c r="A3045" t="s">
        <v>3505</v>
      </c>
      <c r="B3045">
        <v>73437</v>
      </c>
      <c r="C3045" t="s">
        <v>172</v>
      </c>
      <c r="D3045" s="167">
        <v>46626.87</v>
      </c>
      <c r="E3045" t="s">
        <v>199</v>
      </c>
      <c r="F3045" t="s">
        <v>169</v>
      </c>
      <c r="G3045" t="s">
        <v>205</v>
      </c>
      <c r="H3045" s="168">
        <v>39509</v>
      </c>
      <c r="I3045" t="s">
        <v>103</v>
      </c>
      <c r="J3045" s="169">
        <v>9.5726027397260278</v>
      </c>
      <c r="K3045">
        <v>2</v>
      </c>
    </row>
    <row r="3046" spans="1:11" x14ac:dyDescent="0.25">
      <c r="A3046" t="s">
        <v>3506</v>
      </c>
      <c r="B3046">
        <v>52844</v>
      </c>
      <c r="C3046" t="s">
        <v>172</v>
      </c>
      <c r="D3046" s="167">
        <v>54814</v>
      </c>
      <c r="E3046" t="s">
        <v>168</v>
      </c>
      <c r="F3046" t="s">
        <v>169</v>
      </c>
      <c r="G3046" t="s">
        <v>265</v>
      </c>
      <c r="H3046" s="168">
        <v>41680</v>
      </c>
      <c r="I3046" t="s">
        <v>104</v>
      </c>
      <c r="J3046" s="169">
        <v>3.6246575342465754</v>
      </c>
      <c r="K3046">
        <v>1</v>
      </c>
    </row>
    <row r="3047" spans="1:11" x14ac:dyDescent="0.25">
      <c r="A3047" t="s">
        <v>3507</v>
      </c>
      <c r="B3047">
        <v>99954</v>
      </c>
      <c r="C3047" t="s">
        <v>172</v>
      </c>
      <c r="D3047" s="167">
        <v>70422</v>
      </c>
      <c r="E3047" t="s">
        <v>199</v>
      </c>
      <c r="F3047" t="s">
        <v>169</v>
      </c>
      <c r="G3047" t="s">
        <v>698</v>
      </c>
      <c r="H3047" s="168">
        <v>36037</v>
      </c>
      <c r="I3047" t="s">
        <v>105</v>
      </c>
      <c r="J3047" s="169">
        <v>19.084931506849315</v>
      </c>
      <c r="K3047">
        <v>4</v>
      </c>
    </row>
    <row r="3048" spans="1:11" x14ac:dyDescent="0.25">
      <c r="A3048" t="s">
        <v>3508</v>
      </c>
      <c r="B3048">
        <v>27798</v>
      </c>
      <c r="C3048" t="s">
        <v>172</v>
      </c>
      <c r="D3048" s="167">
        <v>60501</v>
      </c>
      <c r="E3048" t="s">
        <v>175</v>
      </c>
      <c r="F3048" t="s">
        <v>169</v>
      </c>
      <c r="G3048" t="s">
        <v>183</v>
      </c>
      <c r="H3048" s="168">
        <v>41106</v>
      </c>
      <c r="I3048" t="s">
        <v>104</v>
      </c>
      <c r="J3048" s="169">
        <v>5.1972602739726028</v>
      </c>
      <c r="K3048">
        <v>2</v>
      </c>
    </row>
    <row r="3049" spans="1:11" x14ac:dyDescent="0.25">
      <c r="A3049" t="s">
        <v>3509</v>
      </c>
      <c r="B3049">
        <v>38618</v>
      </c>
      <c r="C3049" t="s">
        <v>172</v>
      </c>
      <c r="D3049" s="167">
        <v>85218.86</v>
      </c>
      <c r="E3049" t="s">
        <v>188</v>
      </c>
      <c r="F3049" t="s">
        <v>169</v>
      </c>
      <c r="G3049" t="s">
        <v>305</v>
      </c>
      <c r="H3049" s="168">
        <v>36801</v>
      </c>
      <c r="I3049" t="s">
        <v>107</v>
      </c>
      <c r="J3049" s="169">
        <v>16.991780821917807</v>
      </c>
      <c r="K3049">
        <v>4</v>
      </c>
    </row>
    <row r="3050" spans="1:11" x14ac:dyDescent="0.25">
      <c r="A3050" t="s">
        <v>3510</v>
      </c>
      <c r="B3050">
        <v>47161</v>
      </c>
      <c r="C3050" t="s">
        <v>172</v>
      </c>
      <c r="D3050" s="167">
        <v>102664</v>
      </c>
      <c r="E3050" t="s">
        <v>253</v>
      </c>
      <c r="F3050" t="s">
        <v>169</v>
      </c>
      <c r="G3050" t="s">
        <v>397</v>
      </c>
      <c r="H3050" s="168">
        <v>38348</v>
      </c>
      <c r="I3050" t="s">
        <v>104</v>
      </c>
      <c r="J3050" s="169">
        <v>12.753424657534246</v>
      </c>
      <c r="K3050">
        <v>3</v>
      </c>
    </row>
    <row r="3051" spans="1:11" x14ac:dyDescent="0.25">
      <c r="A3051" t="s">
        <v>3511</v>
      </c>
      <c r="B3051">
        <v>54678</v>
      </c>
      <c r="C3051" t="s">
        <v>167</v>
      </c>
      <c r="D3051" s="167">
        <v>60711.33</v>
      </c>
      <c r="E3051" t="s">
        <v>199</v>
      </c>
      <c r="F3051" t="s">
        <v>169</v>
      </c>
      <c r="G3051" t="s">
        <v>200</v>
      </c>
      <c r="H3051" s="168">
        <v>36800</v>
      </c>
      <c r="I3051" t="s">
        <v>106</v>
      </c>
      <c r="J3051" s="169">
        <v>16.994520547945207</v>
      </c>
      <c r="K3051">
        <v>4</v>
      </c>
    </row>
    <row r="3052" spans="1:11" x14ac:dyDescent="0.25">
      <c r="A3052" t="s">
        <v>3512</v>
      </c>
      <c r="B3052">
        <v>16165</v>
      </c>
      <c r="C3052" t="s">
        <v>172</v>
      </c>
      <c r="D3052" s="167">
        <v>110229</v>
      </c>
      <c r="E3052" t="s">
        <v>185</v>
      </c>
      <c r="F3052" t="s">
        <v>169</v>
      </c>
      <c r="G3052" t="s">
        <v>382</v>
      </c>
      <c r="H3052" s="168">
        <v>36024</v>
      </c>
      <c r="I3052" t="s">
        <v>105</v>
      </c>
      <c r="J3052" s="169">
        <v>19.12054794520548</v>
      </c>
      <c r="K3052">
        <v>4</v>
      </c>
    </row>
    <row r="3053" spans="1:11" x14ac:dyDescent="0.25">
      <c r="A3053" t="s">
        <v>3513</v>
      </c>
      <c r="B3053">
        <v>50389</v>
      </c>
      <c r="C3053" t="s">
        <v>172</v>
      </c>
      <c r="D3053" s="167">
        <v>102664</v>
      </c>
      <c r="E3053" t="s">
        <v>270</v>
      </c>
      <c r="F3053" t="s">
        <v>169</v>
      </c>
      <c r="G3053" t="s">
        <v>2394</v>
      </c>
      <c r="H3053" s="168">
        <v>35282</v>
      </c>
      <c r="I3053" t="s">
        <v>107</v>
      </c>
      <c r="J3053" s="169">
        <v>21.153424657534245</v>
      </c>
      <c r="K3053">
        <v>5</v>
      </c>
    </row>
    <row r="3054" spans="1:11" x14ac:dyDescent="0.25">
      <c r="A3054" t="s">
        <v>3514</v>
      </c>
      <c r="B3054">
        <v>39607</v>
      </c>
      <c r="C3054" t="s">
        <v>167</v>
      </c>
      <c r="D3054" s="167">
        <v>60601.73</v>
      </c>
      <c r="E3054" t="s">
        <v>199</v>
      </c>
      <c r="F3054" t="s">
        <v>169</v>
      </c>
      <c r="G3054" t="s">
        <v>200</v>
      </c>
      <c r="H3054" s="168">
        <v>39509</v>
      </c>
      <c r="I3054" t="s">
        <v>105</v>
      </c>
      <c r="J3054" s="169">
        <v>9.5726027397260278</v>
      </c>
      <c r="K3054">
        <v>2</v>
      </c>
    </row>
    <row r="3055" spans="1:11" x14ac:dyDescent="0.25">
      <c r="A3055" t="s">
        <v>3515</v>
      </c>
      <c r="B3055">
        <v>69602</v>
      </c>
      <c r="C3055" t="s">
        <v>167</v>
      </c>
      <c r="D3055" s="167">
        <v>143590.60999999999</v>
      </c>
      <c r="E3055" t="s">
        <v>239</v>
      </c>
      <c r="F3055" t="s">
        <v>169</v>
      </c>
      <c r="G3055" t="s">
        <v>3189</v>
      </c>
      <c r="H3055" s="168">
        <v>39103</v>
      </c>
      <c r="I3055" t="s">
        <v>103</v>
      </c>
      <c r="J3055" s="169">
        <v>10.684931506849315</v>
      </c>
      <c r="K3055">
        <v>3</v>
      </c>
    </row>
    <row r="3056" spans="1:11" x14ac:dyDescent="0.25">
      <c r="A3056" t="s">
        <v>3516</v>
      </c>
      <c r="B3056">
        <v>14540</v>
      </c>
      <c r="C3056" t="s">
        <v>172</v>
      </c>
      <c r="D3056" s="167">
        <v>42053.42</v>
      </c>
      <c r="E3056" t="s">
        <v>233</v>
      </c>
      <c r="F3056" t="s">
        <v>169</v>
      </c>
      <c r="G3056" t="s">
        <v>514</v>
      </c>
      <c r="H3056" s="168">
        <v>41988</v>
      </c>
      <c r="I3056" t="s">
        <v>103</v>
      </c>
      <c r="J3056" s="169">
        <v>2.7808219178082192</v>
      </c>
      <c r="K3056">
        <v>1</v>
      </c>
    </row>
    <row r="3057" spans="1:11" x14ac:dyDescent="0.25">
      <c r="A3057" t="s">
        <v>3517</v>
      </c>
      <c r="B3057">
        <v>32674</v>
      </c>
      <c r="C3057" t="s">
        <v>172</v>
      </c>
      <c r="D3057" s="167">
        <v>70884</v>
      </c>
      <c r="E3057" t="s">
        <v>191</v>
      </c>
      <c r="F3057" t="s">
        <v>169</v>
      </c>
      <c r="G3057" t="s">
        <v>192</v>
      </c>
      <c r="H3057" s="168">
        <v>39524</v>
      </c>
      <c r="I3057" t="s">
        <v>105</v>
      </c>
      <c r="J3057" s="169">
        <v>9.5315068493150683</v>
      </c>
      <c r="K3057">
        <v>2</v>
      </c>
    </row>
    <row r="3058" spans="1:11" x14ac:dyDescent="0.25">
      <c r="A3058" t="s">
        <v>3518</v>
      </c>
      <c r="B3058">
        <v>68516</v>
      </c>
      <c r="C3058" t="s">
        <v>172</v>
      </c>
      <c r="D3058" s="167">
        <v>95559</v>
      </c>
      <c r="E3058" t="s">
        <v>185</v>
      </c>
      <c r="F3058" t="s">
        <v>169</v>
      </c>
      <c r="G3058" t="s">
        <v>495</v>
      </c>
      <c r="H3058" s="168">
        <v>38334</v>
      </c>
      <c r="I3058" t="s">
        <v>104</v>
      </c>
      <c r="J3058" s="169">
        <v>12.791780821917808</v>
      </c>
      <c r="K3058">
        <v>3</v>
      </c>
    </row>
    <row r="3059" spans="1:11" x14ac:dyDescent="0.25">
      <c r="A3059" t="s">
        <v>3519</v>
      </c>
      <c r="B3059">
        <v>68299</v>
      </c>
      <c r="C3059" t="s">
        <v>167</v>
      </c>
      <c r="D3059" s="167">
        <v>52260</v>
      </c>
      <c r="E3059" t="s">
        <v>188</v>
      </c>
      <c r="F3059" t="s">
        <v>169</v>
      </c>
      <c r="G3059" t="s">
        <v>282</v>
      </c>
      <c r="H3059" s="168">
        <v>42506</v>
      </c>
      <c r="I3059" t="s">
        <v>103</v>
      </c>
      <c r="J3059" s="169">
        <v>1.3616438356164384</v>
      </c>
      <c r="K3059">
        <v>1</v>
      </c>
    </row>
    <row r="3060" spans="1:11" x14ac:dyDescent="0.25">
      <c r="A3060" t="s">
        <v>3520</v>
      </c>
      <c r="B3060">
        <v>4116</v>
      </c>
      <c r="C3060" t="s">
        <v>172</v>
      </c>
      <c r="D3060" s="167">
        <v>85828.93</v>
      </c>
      <c r="E3060" t="s">
        <v>188</v>
      </c>
      <c r="F3060" t="s">
        <v>169</v>
      </c>
      <c r="G3060" t="s">
        <v>244</v>
      </c>
      <c r="H3060" s="168">
        <v>34743</v>
      </c>
      <c r="I3060" t="s">
        <v>104</v>
      </c>
      <c r="J3060" s="169">
        <v>22.63013698630137</v>
      </c>
      <c r="K3060">
        <v>5</v>
      </c>
    </row>
    <row r="3061" spans="1:11" x14ac:dyDescent="0.25">
      <c r="A3061" t="s">
        <v>3521</v>
      </c>
      <c r="B3061">
        <v>30483</v>
      </c>
      <c r="C3061" t="s">
        <v>172</v>
      </c>
      <c r="D3061" s="167">
        <v>102664</v>
      </c>
      <c r="E3061" t="s">
        <v>185</v>
      </c>
      <c r="F3061" t="s">
        <v>169</v>
      </c>
      <c r="G3061" t="s">
        <v>397</v>
      </c>
      <c r="H3061" s="168">
        <v>32840</v>
      </c>
      <c r="I3061" t="s">
        <v>108</v>
      </c>
      <c r="J3061" s="169">
        <v>27.843835616438355</v>
      </c>
      <c r="K3061">
        <v>6</v>
      </c>
    </row>
    <row r="3062" spans="1:11" x14ac:dyDescent="0.25">
      <c r="A3062" t="s">
        <v>3522</v>
      </c>
      <c r="B3062">
        <v>49655</v>
      </c>
      <c r="C3062" t="s">
        <v>167</v>
      </c>
      <c r="D3062" s="167">
        <v>47940.15</v>
      </c>
      <c r="E3062" t="s">
        <v>216</v>
      </c>
      <c r="F3062" t="s">
        <v>169</v>
      </c>
      <c r="G3062" t="s">
        <v>980</v>
      </c>
      <c r="H3062" s="168">
        <v>40874</v>
      </c>
      <c r="I3062" t="s">
        <v>108</v>
      </c>
      <c r="J3062" s="169">
        <v>5.8328767123287673</v>
      </c>
      <c r="K3062">
        <v>2</v>
      </c>
    </row>
    <row r="3063" spans="1:11" x14ac:dyDescent="0.25">
      <c r="A3063" t="s">
        <v>3523</v>
      </c>
      <c r="B3063">
        <v>12657</v>
      </c>
      <c r="C3063" t="s">
        <v>172</v>
      </c>
      <c r="D3063" s="167">
        <v>87523.22</v>
      </c>
      <c r="E3063" t="s">
        <v>308</v>
      </c>
      <c r="F3063" t="s">
        <v>169</v>
      </c>
      <c r="G3063" t="s">
        <v>282</v>
      </c>
      <c r="H3063" s="168">
        <v>32373</v>
      </c>
      <c r="I3063" t="s">
        <v>107</v>
      </c>
      <c r="J3063" s="169">
        <v>29.123287671232877</v>
      </c>
      <c r="K3063">
        <v>6</v>
      </c>
    </row>
    <row r="3064" spans="1:11" x14ac:dyDescent="0.25">
      <c r="A3064" t="s">
        <v>3524</v>
      </c>
      <c r="B3064">
        <v>15159</v>
      </c>
      <c r="C3064" t="s">
        <v>172</v>
      </c>
      <c r="D3064" s="167">
        <v>74448.929999999993</v>
      </c>
      <c r="E3064" t="s">
        <v>233</v>
      </c>
      <c r="F3064" t="s">
        <v>169</v>
      </c>
      <c r="G3064" t="s">
        <v>637</v>
      </c>
      <c r="H3064" s="168">
        <v>37311</v>
      </c>
      <c r="I3064" t="s">
        <v>105</v>
      </c>
      <c r="J3064" s="169">
        <v>15.594520547945205</v>
      </c>
      <c r="K3064">
        <v>4</v>
      </c>
    </row>
    <row r="3065" spans="1:11" x14ac:dyDescent="0.25">
      <c r="A3065" t="s">
        <v>3525</v>
      </c>
      <c r="B3065">
        <v>89422</v>
      </c>
      <c r="C3065" t="s">
        <v>172</v>
      </c>
      <c r="D3065" s="167">
        <v>75277.02</v>
      </c>
      <c r="E3065" t="s">
        <v>199</v>
      </c>
      <c r="F3065" t="s">
        <v>169</v>
      </c>
      <c r="G3065" t="s">
        <v>809</v>
      </c>
      <c r="H3065" s="168">
        <v>32818</v>
      </c>
      <c r="I3065" t="s">
        <v>105</v>
      </c>
      <c r="J3065" s="169">
        <v>27.904109589041095</v>
      </c>
      <c r="K3065">
        <v>6</v>
      </c>
    </row>
    <row r="3066" spans="1:11" x14ac:dyDescent="0.25">
      <c r="A3066" t="s">
        <v>3526</v>
      </c>
      <c r="B3066">
        <v>19266</v>
      </c>
      <c r="C3066" t="s">
        <v>172</v>
      </c>
      <c r="D3066" s="167">
        <v>74424</v>
      </c>
      <c r="E3066" t="s">
        <v>168</v>
      </c>
      <c r="F3066" t="s">
        <v>169</v>
      </c>
      <c r="G3066" t="s">
        <v>265</v>
      </c>
      <c r="H3066" s="168">
        <v>38187</v>
      </c>
      <c r="I3066" t="s">
        <v>106</v>
      </c>
      <c r="J3066" s="169">
        <v>13.194520547945206</v>
      </c>
      <c r="K3066">
        <v>3</v>
      </c>
    </row>
    <row r="3067" spans="1:11" x14ac:dyDescent="0.25">
      <c r="A3067" t="s">
        <v>3527</v>
      </c>
      <c r="B3067">
        <v>23180</v>
      </c>
      <c r="C3067" t="s">
        <v>172</v>
      </c>
      <c r="D3067" s="167">
        <v>73801</v>
      </c>
      <c r="E3067" t="s">
        <v>196</v>
      </c>
      <c r="F3067" t="s">
        <v>169</v>
      </c>
      <c r="G3067" t="s">
        <v>228</v>
      </c>
      <c r="H3067" s="168">
        <v>38012</v>
      </c>
      <c r="I3067" t="s">
        <v>108</v>
      </c>
      <c r="J3067" s="169">
        <v>13.673972602739726</v>
      </c>
      <c r="K3067">
        <v>3</v>
      </c>
    </row>
    <row r="3068" spans="1:11" x14ac:dyDescent="0.25">
      <c r="A3068" t="s">
        <v>3528</v>
      </c>
      <c r="B3068">
        <v>74502</v>
      </c>
      <c r="C3068" t="s">
        <v>172</v>
      </c>
      <c r="D3068" s="167">
        <v>73801</v>
      </c>
      <c r="E3068" t="s">
        <v>196</v>
      </c>
      <c r="F3068" t="s">
        <v>169</v>
      </c>
      <c r="G3068" t="s">
        <v>228</v>
      </c>
      <c r="H3068" s="168">
        <v>36717</v>
      </c>
      <c r="I3068" t="s">
        <v>103</v>
      </c>
      <c r="J3068" s="169">
        <v>17.221917808219178</v>
      </c>
      <c r="K3068">
        <v>4</v>
      </c>
    </row>
    <row r="3069" spans="1:11" x14ac:dyDescent="0.25">
      <c r="A3069" t="s">
        <v>3529</v>
      </c>
      <c r="B3069">
        <v>31988</v>
      </c>
      <c r="C3069" t="s">
        <v>172</v>
      </c>
      <c r="D3069" s="167">
        <v>80145</v>
      </c>
      <c r="E3069" t="s">
        <v>185</v>
      </c>
      <c r="F3069" t="s">
        <v>169</v>
      </c>
      <c r="G3069" t="s">
        <v>416</v>
      </c>
      <c r="H3069" s="168">
        <v>38145</v>
      </c>
      <c r="I3069" t="s">
        <v>106</v>
      </c>
      <c r="J3069" s="169">
        <v>13.30958904109589</v>
      </c>
      <c r="K3069">
        <v>3</v>
      </c>
    </row>
    <row r="3070" spans="1:11" x14ac:dyDescent="0.25">
      <c r="A3070" t="s">
        <v>3530</v>
      </c>
      <c r="B3070">
        <v>55838</v>
      </c>
      <c r="C3070" t="s">
        <v>167</v>
      </c>
      <c r="D3070" s="167">
        <v>54797.79</v>
      </c>
      <c r="E3070" t="s">
        <v>1258</v>
      </c>
      <c r="F3070" t="s">
        <v>169</v>
      </c>
      <c r="G3070" t="s">
        <v>418</v>
      </c>
      <c r="H3070" s="168">
        <v>41414</v>
      </c>
      <c r="I3070" t="s">
        <v>108</v>
      </c>
      <c r="J3070" s="169">
        <v>4.353424657534247</v>
      </c>
      <c r="K3070">
        <v>1</v>
      </c>
    </row>
    <row r="3071" spans="1:11" x14ac:dyDescent="0.25">
      <c r="A3071" t="s">
        <v>3531</v>
      </c>
      <c r="B3071">
        <v>1927</v>
      </c>
      <c r="C3071" t="s">
        <v>167</v>
      </c>
      <c r="D3071" s="167">
        <v>83198.5</v>
      </c>
      <c r="E3071" t="s">
        <v>188</v>
      </c>
      <c r="F3071" t="s">
        <v>169</v>
      </c>
      <c r="G3071" t="s">
        <v>226</v>
      </c>
      <c r="H3071" s="168">
        <v>31047</v>
      </c>
      <c r="I3071" t="s">
        <v>104</v>
      </c>
      <c r="J3071" s="169">
        <v>32.756164383561647</v>
      </c>
      <c r="K3071">
        <v>7</v>
      </c>
    </row>
    <row r="3072" spans="1:11" x14ac:dyDescent="0.25">
      <c r="A3072" t="s">
        <v>3532</v>
      </c>
      <c r="B3072">
        <v>93134</v>
      </c>
      <c r="C3072" t="s">
        <v>172</v>
      </c>
      <c r="D3072" s="167">
        <v>155693.29</v>
      </c>
      <c r="E3072" t="s">
        <v>168</v>
      </c>
      <c r="F3072" t="s">
        <v>169</v>
      </c>
      <c r="G3072" t="s">
        <v>493</v>
      </c>
      <c r="H3072" s="168">
        <v>32727</v>
      </c>
      <c r="I3072" t="s">
        <v>105</v>
      </c>
      <c r="J3072" s="169">
        <v>28.153424657534245</v>
      </c>
      <c r="K3072">
        <v>6</v>
      </c>
    </row>
    <row r="3073" spans="1:11" x14ac:dyDescent="0.25">
      <c r="A3073" t="s">
        <v>3533</v>
      </c>
      <c r="B3073">
        <v>95414</v>
      </c>
      <c r="C3073" t="s">
        <v>172</v>
      </c>
      <c r="D3073" s="167">
        <v>135392</v>
      </c>
      <c r="E3073" t="s">
        <v>168</v>
      </c>
      <c r="F3073" t="s">
        <v>169</v>
      </c>
      <c r="G3073" t="s">
        <v>275</v>
      </c>
      <c r="H3073" s="168">
        <v>30976</v>
      </c>
      <c r="I3073" t="s">
        <v>104</v>
      </c>
      <c r="J3073" s="169">
        <v>32.950684931506849</v>
      </c>
      <c r="K3073">
        <v>7</v>
      </c>
    </row>
    <row r="3074" spans="1:11" x14ac:dyDescent="0.25">
      <c r="A3074" t="s">
        <v>3534</v>
      </c>
      <c r="B3074">
        <v>98916</v>
      </c>
      <c r="C3074" t="s">
        <v>172</v>
      </c>
      <c r="D3074" s="167">
        <v>135063.16</v>
      </c>
      <c r="E3074" t="s">
        <v>213</v>
      </c>
      <c r="F3074" t="s">
        <v>169</v>
      </c>
      <c r="G3074" t="s">
        <v>275</v>
      </c>
      <c r="H3074" s="168">
        <v>37760</v>
      </c>
      <c r="I3074" t="s">
        <v>106</v>
      </c>
      <c r="J3074" s="169">
        <v>14.364383561643836</v>
      </c>
      <c r="K3074">
        <v>3</v>
      </c>
    </row>
    <row r="3075" spans="1:11" x14ac:dyDescent="0.25">
      <c r="A3075" t="s">
        <v>3535</v>
      </c>
      <c r="B3075">
        <v>85674</v>
      </c>
      <c r="C3075" t="s">
        <v>172</v>
      </c>
      <c r="D3075" s="167">
        <v>69472.11</v>
      </c>
      <c r="E3075" t="s">
        <v>239</v>
      </c>
      <c r="F3075" t="s">
        <v>169</v>
      </c>
      <c r="G3075" t="s">
        <v>535</v>
      </c>
      <c r="H3075" s="168">
        <v>39160</v>
      </c>
      <c r="I3075" t="s">
        <v>104</v>
      </c>
      <c r="J3075" s="169">
        <v>10.528767123287672</v>
      </c>
      <c r="K3075">
        <v>3</v>
      </c>
    </row>
    <row r="3076" spans="1:11" x14ac:dyDescent="0.25">
      <c r="A3076" t="s">
        <v>3536</v>
      </c>
      <c r="B3076">
        <v>95554</v>
      </c>
      <c r="C3076" t="s">
        <v>172</v>
      </c>
      <c r="D3076" s="167">
        <v>98523</v>
      </c>
      <c r="E3076" t="s">
        <v>185</v>
      </c>
      <c r="F3076" t="s">
        <v>169</v>
      </c>
      <c r="G3076" t="s">
        <v>495</v>
      </c>
      <c r="H3076" s="168">
        <v>37502</v>
      </c>
      <c r="I3076" t="s">
        <v>104</v>
      </c>
      <c r="J3076" s="169">
        <v>15.07123287671233</v>
      </c>
      <c r="K3076">
        <v>4</v>
      </c>
    </row>
    <row r="3077" spans="1:11" x14ac:dyDescent="0.25">
      <c r="A3077" t="s">
        <v>3537</v>
      </c>
      <c r="B3077">
        <v>86427</v>
      </c>
      <c r="C3077" t="s">
        <v>172</v>
      </c>
      <c r="D3077" s="167">
        <v>90558.17</v>
      </c>
      <c r="E3077" t="s">
        <v>188</v>
      </c>
      <c r="F3077" t="s">
        <v>169</v>
      </c>
      <c r="G3077" t="s">
        <v>410</v>
      </c>
      <c r="H3077" s="168">
        <v>37139</v>
      </c>
      <c r="I3077" t="s">
        <v>107</v>
      </c>
      <c r="J3077" s="169">
        <v>16.065753424657533</v>
      </c>
      <c r="K3077">
        <v>4</v>
      </c>
    </row>
    <row r="3078" spans="1:11" x14ac:dyDescent="0.25">
      <c r="A3078" t="s">
        <v>3538</v>
      </c>
      <c r="B3078">
        <v>22815</v>
      </c>
      <c r="C3078" t="s">
        <v>167</v>
      </c>
      <c r="D3078" s="167">
        <v>47344.63</v>
      </c>
      <c r="E3078" t="s">
        <v>253</v>
      </c>
      <c r="F3078" t="s">
        <v>169</v>
      </c>
      <c r="G3078" t="s">
        <v>895</v>
      </c>
      <c r="H3078" s="168">
        <v>38306</v>
      </c>
      <c r="I3078" t="s">
        <v>104</v>
      </c>
      <c r="J3078" s="169">
        <v>12.868493150684932</v>
      </c>
      <c r="K3078">
        <v>3</v>
      </c>
    </row>
    <row r="3079" spans="1:11" x14ac:dyDescent="0.25">
      <c r="A3079" t="s">
        <v>3539</v>
      </c>
      <c r="B3079">
        <v>16400</v>
      </c>
      <c r="C3079" t="s">
        <v>167</v>
      </c>
      <c r="D3079" s="167">
        <v>97392.47</v>
      </c>
      <c r="E3079" t="s">
        <v>168</v>
      </c>
      <c r="F3079" t="s">
        <v>169</v>
      </c>
      <c r="G3079" t="s">
        <v>173</v>
      </c>
      <c r="H3079" s="168">
        <v>34352</v>
      </c>
      <c r="I3079" t="s">
        <v>107</v>
      </c>
      <c r="J3079" s="169">
        <v>23.701369863013699</v>
      </c>
      <c r="K3079">
        <v>5</v>
      </c>
    </row>
    <row r="3080" spans="1:11" x14ac:dyDescent="0.25">
      <c r="A3080" t="s">
        <v>3540</v>
      </c>
      <c r="B3080">
        <v>68713</v>
      </c>
      <c r="C3080" t="s">
        <v>167</v>
      </c>
      <c r="D3080" s="167">
        <v>52944.77</v>
      </c>
      <c r="E3080" t="s">
        <v>1258</v>
      </c>
      <c r="F3080" t="s">
        <v>169</v>
      </c>
      <c r="G3080" t="s">
        <v>418</v>
      </c>
      <c r="H3080" s="168">
        <v>41722</v>
      </c>
      <c r="I3080" t="s">
        <v>103</v>
      </c>
      <c r="J3080" s="169">
        <v>3.5095890410958903</v>
      </c>
      <c r="K3080">
        <v>1</v>
      </c>
    </row>
    <row r="3081" spans="1:11" x14ac:dyDescent="0.25">
      <c r="A3081" t="s">
        <v>3541</v>
      </c>
      <c r="B3081">
        <v>78476</v>
      </c>
      <c r="C3081" t="s">
        <v>167</v>
      </c>
      <c r="D3081" s="167">
        <v>34350.14</v>
      </c>
      <c r="E3081" t="s">
        <v>188</v>
      </c>
      <c r="F3081" t="s">
        <v>202</v>
      </c>
      <c r="G3081" t="s">
        <v>313</v>
      </c>
      <c r="H3081" s="168">
        <v>42311</v>
      </c>
      <c r="I3081" t="s">
        <v>106</v>
      </c>
      <c r="J3081" s="169">
        <v>1.8958904109589041</v>
      </c>
      <c r="K3081">
        <v>1</v>
      </c>
    </row>
    <row r="3082" spans="1:11" x14ac:dyDescent="0.25">
      <c r="A3082" t="s">
        <v>3542</v>
      </c>
      <c r="B3082">
        <v>75900</v>
      </c>
      <c r="C3082" t="s">
        <v>167</v>
      </c>
      <c r="D3082" s="167">
        <v>46000</v>
      </c>
      <c r="E3082" t="s">
        <v>308</v>
      </c>
      <c r="F3082" t="s">
        <v>169</v>
      </c>
      <c r="G3082" t="s">
        <v>786</v>
      </c>
      <c r="H3082" s="168">
        <v>42590</v>
      </c>
      <c r="I3082" t="s">
        <v>108</v>
      </c>
      <c r="J3082" s="169">
        <v>1.1315068493150684</v>
      </c>
      <c r="K3082">
        <v>1</v>
      </c>
    </row>
    <row r="3083" spans="1:11" x14ac:dyDescent="0.25">
      <c r="A3083" t="s">
        <v>3543</v>
      </c>
      <c r="B3083">
        <v>34976</v>
      </c>
      <c r="C3083" t="s">
        <v>167</v>
      </c>
      <c r="D3083" s="167">
        <v>89620</v>
      </c>
      <c r="E3083" t="s">
        <v>175</v>
      </c>
      <c r="F3083" t="s">
        <v>169</v>
      </c>
      <c r="G3083" t="s">
        <v>183</v>
      </c>
      <c r="H3083" s="168">
        <v>36038</v>
      </c>
      <c r="I3083" t="s">
        <v>107</v>
      </c>
      <c r="J3083" s="169">
        <v>19.082191780821919</v>
      </c>
      <c r="K3083">
        <v>4</v>
      </c>
    </row>
    <row r="3084" spans="1:11" x14ac:dyDescent="0.25">
      <c r="A3084" t="s">
        <v>3544</v>
      </c>
      <c r="B3084">
        <v>93643</v>
      </c>
      <c r="C3084" t="s">
        <v>167</v>
      </c>
      <c r="D3084" s="167">
        <v>93396</v>
      </c>
      <c r="E3084" t="s">
        <v>188</v>
      </c>
      <c r="F3084" t="s">
        <v>169</v>
      </c>
      <c r="G3084" t="s">
        <v>428</v>
      </c>
      <c r="H3084" s="168">
        <v>37788</v>
      </c>
      <c r="I3084" t="s">
        <v>104</v>
      </c>
      <c r="J3084" s="169">
        <v>14.287671232876713</v>
      </c>
      <c r="K3084">
        <v>3</v>
      </c>
    </row>
    <row r="3085" spans="1:11" x14ac:dyDescent="0.25">
      <c r="A3085" t="s">
        <v>3545</v>
      </c>
      <c r="B3085">
        <v>57180</v>
      </c>
      <c r="C3085" t="s">
        <v>172</v>
      </c>
      <c r="D3085" s="167">
        <v>110886.71</v>
      </c>
      <c r="E3085" t="s">
        <v>268</v>
      </c>
      <c r="F3085" t="s">
        <v>169</v>
      </c>
      <c r="G3085" t="s">
        <v>297</v>
      </c>
      <c r="H3085" s="168">
        <v>25265</v>
      </c>
      <c r="I3085" t="s">
        <v>103</v>
      </c>
      <c r="J3085" s="169">
        <v>48.597260273972601</v>
      </c>
      <c r="K3085">
        <v>9</v>
      </c>
    </row>
    <row r="3086" spans="1:11" x14ac:dyDescent="0.25">
      <c r="A3086" t="s">
        <v>3546</v>
      </c>
      <c r="B3086">
        <v>89660</v>
      </c>
      <c r="C3086" t="s">
        <v>167</v>
      </c>
      <c r="D3086" s="167">
        <v>66266.06</v>
      </c>
      <c r="E3086" t="s">
        <v>168</v>
      </c>
      <c r="F3086" t="s">
        <v>169</v>
      </c>
      <c r="G3086" t="s">
        <v>1326</v>
      </c>
      <c r="H3086" s="168">
        <v>36410</v>
      </c>
      <c r="I3086" t="s">
        <v>106</v>
      </c>
      <c r="J3086" s="169">
        <v>18.063013698630137</v>
      </c>
      <c r="K3086">
        <v>4</v>
      </c>
    </row>
    <row r="3087" spans="1:11" x14ac:dyDescent="0.25">
      <c r="A3087" t="s">
        <v>3547</v>
      </c>
      <c r="B3087">
        <v>11307</v>
      </c>
      <c r="C3087" t="s">
        <v>172</v>
      </c>
      <c r="D3087" s="167">
        <v>118400</v>
      </c>
      <c r="E3087" t="s">
        <v>213</v>
      </c>
      <c r="F3087" t="s">
        <v>169</v>
      </c>
      <c r="G3087" t="s">
        <v>214</v>
      </c>
      <c r="H3087" s="168">
        <v>35366</v>
      </c>
      <c r="I3087" t="s">
        <v>103</v>
      </c>
      <c r="J3087" s="169">
        <v>20.923287671232877</v>
      </c>
      <c r="K3087">
        <v>5</v>
      </c>
    </row>
    <row r="3088" spans="1:11" x14ac:dyDescent="0.25">
      <c r="A3088" t="s">
        <v>3548</v>
      </c>
      <c r="B3088">
        <v>39545</v>
      </c>
      <c r="C3088" t="s">
        <v>172</v>
      </c>
      <c r="D3088" s="167">
        <v>53722.42</v>
      </c>
      <c r="E3088" t="s">
        <v>196</v>
      </c>
      <c r="F3088" t="s">
        <v>169</v>
      </c>
      <c r="G3088" t="s">
        <v>228</v>
      </c>
      <c r="H3088" s="168">
        <v>41890</v>
      </c>
      <c r="I3088" t="s">
        <v>103</v>
      </c>
      <c r="J3088" s="169">
        <v>3.0493150684931507</v>
      </c>
      <c r="K3088">
        <v>1</v>
      </c>
    </row>
    <row r="3089" spans="1:11" x14ac:dyDescent="0.25">
      <c r="A3089" t="s">
        <v>3549</v>
      </c>
      <c r="B3089">
        <v>98419</v>
      </c>
      <c r="C3089" t="s">
        <v>167</v>
      </c>
      <c r="D3089" s="167">
        <v>77328</v>
      </c>
      <c r="E3089" t="s">
        <v>168</v>
      </c>
      <c r="F3089" t="s">
        <v>169</v>
      </c>
      <c r="G3089" t="s">
        <v>265</v>
      </c>
      <c r="H3089" s="168">
        <v>36570</v>
      </c>
      <c r="I3089" t="s">
        <v>104</v>
      </c>
      <c r="J3089" s="169">
        <v>17.624657534246577</v>
      </c>
      <c r="K3089">
        <v>4</v>
      </c>
    </row>
    <row r="3090" spans="1:11" x14ac:dyDescent="0.25">
      <c r="A3090" t="s">
        <v>3550</v>
      </c>
      <c r="B3090">
        <v>50038</v>
      </c>
      <c r="C3090" t="s">
        <v>172</v>
      </c>
      <c r="D3090" s="167">
        <v>118930</v>
      </c>
      <c r="E3090" t="s">
        <v>185</v>
      </c>
      <c r="F3090" t="s">
        <v>169</v>
      </c>
      <c r="G3090" t="s">
        <v>382</v>
      </c>
      <c r="H3090" s="168">
        <v>36780</v>
      </c>
      <c r="I3090" t="s">
        <v>104</v>
      </c>
      <c r="J3090" s="169">
        <v>17.049315068493151</v>
      </c>
      <c r="K3090">
        <v>4</v>
      </c>
    </row>
    <row r="3091" spans="1:11" x14ac:dyDescent="0.25">
      <c r="A3091" t="s">
        <v>3551</v>
      </c>
      <c r="B3091">
        <v>49699</v>
      </c>
      <c r="C3091" t="s">
        <v>167</v>
      </c>
      <c r="D3091" s="167">
        <v>43422.51</v>
      </c>
      <c r="E3091" t="s">
        <v>188</v>
      </c>
      <c r="F3091" t="s">
        <v>202</v>
      </c>
      <c r="G3091" t="s">
        <v>313</v>
      </c>
      <c r="H3091" s="168">
        <v>38264</v>
      </c>
      <c r="I3091" t="s">
        <v>108</v>
      </c>
      <c r="J3091" s="169">
        <v>12.983561643835616</v>
      </c>
      <c r="K3091">
        <v>3</v>
      </c>
    </row>
    <row r="3092" spans="1:11" x14ac:dyDescent="0.25">
      <c r="A3092" t="s">
        <v>3552</v>
      </c>
      <c r="B3092">
        <v>52264</v>
      </c>
      <c r="C3092" t="s">
        <v>167</v>
      </c>
      <c r="D3092" s="167">
        <v>29779.09</v>
      </c>
      <c r="E3092" t="s">
        <v>233</v>
      </c>
      <c r="F3092" t="s">
        <v>202</v>
      </c>
      <c r="G3092" t="s">
        <v>234</v>
      </c>
      <c r="H3092" s="168">
        <v>41974</v>
      </c>
      <c r="I3092" t="s">
        <v>106</v>
      </c>
      <c r="J3092" s="169">
        <v>2.8191780821917809</v>
      </c>
      <c r="K3092">
        <v>1</v>
      </c>
    </row>
    <row r="3093" spans="1:11" x14ac:dyDescent="0.25">
      <c r="A3093" t="s">
        <v>3553</v>
      </c>
      <c r="B3093">
        <v>1171</v>
      </c>
      <c r="C3093" t="s">
        <v>167</v>
      </c>
      <c r="D3093" s="167">
        <v>58455</v>
      </c>
      <c r="E3093" t="s">
        <v>175</v>
      </c>
      <c r="F3093" t="s">
        <v>169</v>
      </c>
      <c r="G3093" t="s">
        <v>183</v>
      </c>
      <c r="H3093" s="168">
        <v>41302</v>
      </c>
      <c r="I3093" t="s">
        <v>103</v>
      </c>
      <c r="J3093" s="169">
        <v>4.6602739726027398</v>
      </c>
      <c r="K3093">
        <v>1</v>
      </c>
    </row>
    <row r="3094" spans="1:11" x14ac:dyDescent="0.25">
      <c r="A3094" t="s">
        <v>3554</v>
      </c>
      <c r="B3094">
        <v>69444</v>
      </c>
      <c r="C3094" t="s">
        <v>172</v>
      </c>
      <c r="D3094" s="167">
        <v>105585.3</v>
      </c>
      <c r="E3094" t="s">
        <v>188</v>
      </c>
      <c r="F3094" t="s">
        <v>169</v>
      </c>
      <c r="G3094" t="s">
        <v>275</v>
      </c>
      <c r="H3094" s="168">
        <v>35828</v>
      </c>
      <c r="I3094" t="s">
        <v>104</v>
      </c>
      <c r="J3094" s="169">
        <v>19.657534246575342</v>
      </c>
      <c r="K3094">
        <v>4</v>
      </c>
    </row>
    <row r="3095" spans="1:11" x14ac:dyDescent="0.25">
      <c r="A3095" t="s">
        <v>3555</v>
      </c>
      <c r="B3095">
        <v>78359</v>
      </c>
      <c r="C3095" t="s">
        <v>172</v>
      </c>
      <c r="D3095" s="167">
        <v>69429</v>
      </c>
      <c r="E3095" t="s">
        <v>175</v>
      </c>
      <c r="F3095" t="s">
        <v>169</v>
      </c>
      <c r="G3095" t="s">
        <v>183</v>
      </c>
      <c r="H3095" s="168">
        <v>41498</v>
      </c>
      <c r="I3095" t="s">
        <v>106</v>
      </c>
      <c r="J3095" s="169">
        <v>4.1232876712328768</v>
      </c>
      <c r="K3095">
        <v>1</v>
      </c>
    </row>
    <row r="3096" spans="1:11" x14ac:dyDescent="0.25">
      <c r="A3096" t="s">
        <v>3556</v>
      </c>
      <c r="B3096">
        <v>55261</v>
      </c>
      <c r="C3096" t="s">
        <v>172</v>
      </c>
      <c r="D3096" s="167">
        <v>27571.09</v>
      </c>
      <c r="E3096" t="s">
        <v>216</v>
      </c>
      <c r="F3096" t="s">
        <v>202</v>
      </c>
      <c r="G3096" t="s">
        <v>217</v>
      </c>
      <c r="H3096" s="168">
        <v>35807</v>
      </c>
      <c r="I3096" t="s">
        <v>105</v>
      </c>
      <c r="J3096" s="169">
        <v>19.715068493150685</v>
      </c>
      <c r="K3096">
        <v>4</v>
      </c>
    </row>
    <row r="3097" spans="1:11" x14ac:dyDescent="0.25">
      <c r="A3097" t="s">
        <v>3557</v>
      </c>
      <c r="B3097">
        <v>81193</v>
      </c>
      <c r="C3097" t="s">
        <v>172</v>
      </c>
      <c r="D3097" s="167">
        <v>77343</v>
      </c>
      <c r="E3097" t="s">
        <v>199</v>
      </c>
      <c r="F3097" t="s">
        <v>169</v>
      </c>
      <c r="G3097" t="s">
        <v>3558</v>
      </c>
      <c r="H3097" s="168">
        <v>38852</v>
      </c>
      <c r="I3097" t="s">
        <v>103</v>
      </c>
      <c r="J3097" s="169">
        <v>11.372602739726027</v>
      </c>
      <c r="K3097">
        <v>3</v>
      </c>
    </row>
    <row r="3098" spans="1:11" x14ac:dyDescent="0.25">
      <c r="A3098" t="s">
        <v>3559</v>
      </c>
      <c r="B3098">
        <v>78210</v>
      </c>
      <c r="C3098" t="s">
        <v>172</v>
      </c>
      <c r="D3098" s="167">
        <v>122788.02</v>
      </c>
      <c r="E3098" t="s">
        <v>185</v>
      </c>
      <c r="F3098" t="s">
        <v>169</v>
      </c>
      <c r="G3098" t="s">
        <v>382</v>
      </c>
      <c r="H3098" s="168">
        <v>33112</v>
      </c>
      <c r="I3098" t="s">
        <v>104</v>
      </c>
      <c r="J3098" s="169">
        <v>27.098630136986301</v>
      </c>
      <c r="K3098">
        <v>6</v>
      </c>
    </row>
    <row r="3099" spans="1:11" x14ac:dyDescent="0.25">
      <c r="A3099" t="s">
        <v>3560</v>
      </c>
      <c r="B3099">
        <v>90220</v>
      </c>
      <c r="C3099" t="s">
        <v>172</v>
      </c>
      <c r="D3099" s="167">
        <v>73628.44</v>
      </c>
      <c r="E3099" t="s">
        <v>199</v>
      </c>
      <c r="F3099" t="s">
        <v>169</v>
      </c>
      <c r="G3099" t="s">
        <v>809</v>
      </c>
      <c r="H3099" s="168">
        <v>37256</v>
      </c>
      <c r="I3099" t="s">
        <v>107</v>
      </c>
      <c r="J3099" s="169">
        <v>15.745205479452055</v>
      </c>
      <c r="K3099">
        <v>4</v>
      </c>
    </row>
    <row r="3100" spans="1:11" x14ac:dyDescent="0.25">
      <c r="A3100" t="s">
        <v>3561</v>
      </c>
      <c r="B3100">
        <v>51380</v>
      </c>
      <c r="C3100" t="s">
        <v>167</v>
      </c>
      <c r="D3100" s="167">
        <v>156525</v>
      </c>
      <c r="E3100" t="s">
        <v>188</v>
      </c>
      <c r="F3100" t="s">
        <v>169</v>
      </c>
      <c r="G3100" t="s">
        <v>231</v>
      </c>
      <c r="H3100" s="168">
        <v>33826</v>
      </c>
      <c r="I3100" t="s">
        <v>103</v>
      </c>
      <c r="J3100" s="169">
        <v>25.142465753424659</v>
      </c>
      <c r="K3100">
        <v>6</v>
      </c>
    </row>
    <row r="3101" spans="1:11" x14ac:dyDescent="0.25">
      <c r="A3101" t="s">
        <v>3562</v>
      </c>
      <c r="B3101">
        <v>31026</v>
      </c>
      <c r="C3101" t="s">
        <v>172</v>
      </c>
      <c r="D3101" s="167">
        <v>89620</v>
      </c>
      <c r="E3101" t="s">
        <v>175</v>
      </c>
      <c r="F3101" t="s">
        <v>169</v>
      </c>
      <c r="G3101" t="s">
        <v>183</v>
      </c>
      <c r="H3101" s="168">
        <v>36248</v>
      </c>
      <c r="I3101" t="s">
        <v>108</v>
      </c>
      <c r="J3101" s="169">
        <v>18.506849315068493</v>
      </c>
      <c r="K3101">
        <v>4</v>
      </c>
    </row>
    <row r="3102" spans="1:11" x14ac:dyDescent="0.25">
      <c r="A3102" t="s">
        <v>3563</v>
      </c>
      <c r="B3102">
        <v>17459</v>
      </c>
      <c r="C3102" t="s">
        <v>172</v>
      </c>
      <c r="D3102" s="167">
        <v>72861</v>
      </c>
      <c r="E3102" t="s">
        <v>191</v>
      </c>
      <c r="F3102" t="s">
        <v>169</v>
      </c>
      <c r="G3102" t="s">
        <v>192</v>
      </c>
      <c r="H3102" s="168">
        <v>38334</v>
      </c>
      <c r="I3102" t="s">
        <v>106</v>
      </c>
      <c r="J3102" s="169">
        <v>12.791780821917808</v>
      </c>
      <c r="K3102">
        <v>3</v>
      </c>
    </row>
    <row r="3103" spans="1:11" x14ac:dyDescent="0.25">
      <c r="A3103" t="s">
        <v>3564</v>
      </c>
      <c r="B3103">
        <v>34521</v>
      </c>
      <c r="C3103" t="s">
        <v>172</v>
      </c>
      <c r="D3103" s="167">
        <v>97392.47</v>
      </c>
      <c r="E3103" t="s">
        <v>168</v>
      </c>
      <c r="F3103" t="s">
        <v>169</v>
      </c>
      <c r="G3103" t="s">
        <v>173</v>
      </c>
      <c r="H3103" s="168">
        <v>31103</v>
      </c>
      <c r="I3103" t="s">
        <v>108</v>
      </c>
      <c r="J3103" s="169">
        <v>32.602739726027394</v>
      </c>
      <c r="K3103">
        <v>7</v>
      </c>
    </row>
    <row r="3104" spans="1:11" x14ac:dyDescent="0.25">
      <c r="A3104" t="s">
        <v>3565</v>
      </c>
      <c r="B3104">
        <v>96705</v>
      </c>
      <c r="C3104" t="s">
        <v>167</v>
      </c>
      <c r="D3104" s="167">
        <v>96370.05</v>
      </c>
      <c r="E3104" t="s">
        <v>175</v>
      </c>
      <c r="F3104" t="s">
        <v>169</v>
      </c>
      <c r="G3104" t="s">
        <v>211</v>
      </c>
      <c r="H3104" s="168">
        <v>38124</v>
      </c>
      <c r="I3104" t="s">
        <v>104</v>
      </c>
      <c r="J3104" s="169">
        <v>13.367123287671232</v>
      </c>
      <c r="K3104">
        <v>3</v>
      </c>
    </row>
    <row r="3105" spans="1:11" x14ac:dyDescent="0.25">
      <c r="A3105" t="s">
        <v>3566</v>
      </c>
      <c r="B3105">
        <v>24498</v>
      </c>
      <c r="C3105" t="s">
        <v>167</v>
      </c>
      <c r="D3105" s="167">
        <v>66985.25</v>
      </c>
      <c r="E3105" t="s">
        <v>188</v>
      </c>
      <c r="F3105" t="s">
        <v>169</v>
      </c>
      <c r="G3105" t="s">
        <v>282</v>
      </c>
      <c r="H3105" s="168">
        <v>38180</v>
      </c>
      <c r="I3105" t="s">
        <v>107</v>
      </c>
      <c r="J3105" s="169">
        <v>13.213698630136987</v>
      </c>
      <c r="K3105">
        <v>3</v>
      </c>
    </row>
    <row r="3106" spans="1:11" x14ac:dyDescent="0.25">
      <c r="A3106" t="s">
        <v>3567</v>
      </c>
      <c r="B3106">
        <v>62879</v>
      </c>
      <c r="C3106" t="s">
        <v>167</v>
      </c>
      <c r="D3106" s="167">
        <v>69222.179999999993</v>
      </c>
      <c r="E3106" t="s">
        <v>216</v>
      </c>
      <c r="F3106" t="s">
        <v>169</v>
      </c>
      <c r="G3106" t="s">
        <v>1091</v>
      </c>
      <c r="H3106" s="168">
        <v>28738</v>
      </c>
      <c r="I3106" t="s">
        <v>104</v>
      </c>
      <c r="J3106" s="169">
        <v>39.082191780821915</v>
      </c>
      <c r="K3106">
        <v>8</v>
      </c>
    </row>
    <row r="3107" spans="1:11" x14ac:dyDescent="0.25">
      <c r="A3107" t="s">
        <v>3568</v>
      </c>
      <c r="B3107">
        <v>31833</v>
      </c>
      <c r="C3107" t="s">
        <v>172</v>
      </c>
      <c r="D3107" s="167">
        <v>70884</v>
      </c>
      <c r="E3107" t="s">
        <v>191</v>
      </c>
      <c r="F3107" t="s">
        <v>169</v>
      </c>
      <c r="G3107" t="s">
        <v>192</v>
      </c>
      <c r="H3107" s="168">
        <v>39693</v>
      </c>
      <c r="I3107" t="s">
        <v>103</v>
      </c>
      <c r="J3107" s="169">
        <v>9.0684931506849313</v>
      </c>
      <c r="K3107">
        <v>2</v>
      </c>
    </row>
    <row r="3108" spans="1:11" x14ac:dyDescent="0.25">
      <c r="A3108" t="s">
        <v>3569</v>
      </c>
      <c r="B3108">
        <v>4595</v>
      </c>
      <c r="C3108" t="s">
        <v>172</v>
      </c>
      <c r="D3108" s="167">
        <v>28772.07</v>
      </c>
      <c r="E3108" t="s">
        <v>233</v>
      </c>
      <c r="F3108" t="s">
        <v>202</v>
      </c>
      <c r="G3108" t="s">
        <v>234</v>
      </c>
      <c r="H3108" s="168">
        <v>42100</v>
      </c>
      <c r="I3108" t="s">
        <v>107</v>
      </c>
      <c r="J3108" s="169">
        <v>2.473972602739726</v>
      </c>
      <c r="K3108">
        <v>1</v>
      </c>
    </row>
    <row r="3109" spans="1:11" x14ac:dyDescent="0.25">
      <c r="A3109" t="s">
        <v>3570</v>
      </c>
      <c r="B3109">
        <v>5214</v>
      </c>
      <c r="C3109" t="s">
        <v>172</v>
      </c>
      <c r="D3109" s="167">
        <v>60711.33</v>
      </c>
      <c r="E3109" t="s">
        <v>199</v>
      </c>
      <c r="F3109" t="s">
        <v>169</v>
      </c>
      <c r="G3109" t="s">
        <v>200</v>
      </c>
      <c r="H3109" s="168">
        <v>37094</v>
      </c>
      <c r="I3109" t="s">
        <v>105</v>
      </c>
      <c r="J3109" s="169">
        <v>16.18904109589041</v>
      </c>
      <c r="K3109">
        <v>4</v>
      </c>
    </row>
    <row r="3110" spans="1:11" x14ac:dyDescent="0.25">
      <c r="A3110" t="s">
        <v>3571</v>
      </c>
      <c r="B3110">
        <v>74710</v>
      </c>
      <c r="C3110" t="s">
        <v>167</v>
      </c>
      <c r="D3110" s="167">
        <v>78059.570000000007</v>
      </c>
      <c r="E3110" t="s">
        <v>239</v>
      </c>
      <c r="F3110" t="s">
        <v>169</v>
      </c>
      <c r="G3110" t="s">
        <v>189</v>
      </c>
      <c r="H3110" s="168">
        <v>38670</v>
      </c>
      <c r="I3110" t="s">
        <v>107</v>
      </c>
      <c r="J3110" s="169">
        <v>11.871232876712329</v>
      </c>
      <c r="K3110">
        <v>3</v>
      </c>
    </row>
    <row r="3111" spans="1:11" x14ac:dyDescent="0.25">
      <c r="A3111" t="s">
        <v>3572</v>
      </c>
      <c r="B3111">
        <v>25812</v>
      </c>
      <c r="C3111" t="s">
        <v>172</v>
      </c>
      <c r="D3111" s="167">
        <v>46626.87</v>
      </c>
      <c r="E3111" t="s">
        <v>199</v>
      </c>
      <c r="F3111" t="s">
        <v>169</v>
      </c>
      <c r="G3111" t="s">
        <v>205</v>
      </c>
      <c r="H3111" s="168">
        <v>36359</v>
      </c>
      <c r="I3111" t="s">
        <v>103</v>
      </c>
      <c r="J3111" s="169">
        <v>18.202739726027396</v>
      </c>
      <c r="K3111">
        <v>4</v>
      </c>
    </row>
    <row r="3112" spans="1:11" x14ac:dyDescent="0.25">
      <c r="A3112" t="s">
        <v>3573</v>
      </c>
      <c r="B3112">
        <v>19533</v>
      </c>
      <c r="C3112" t="s">
        <v>172</v>
      </c>
      <c r="D3112" s="167">
        <v>54730</v>
      </c>
      <c r="E3112" t="s">
        <v>191</v>
      </c>
      <c r="F3112" t="s">
        <v>169</v>
      </c>
      <c r="G3112" t="s">
        <v>354</v>
      </c>
      <c r="H3112" s="168">
        <v>41288</v>
      </c>
      <c r="I3112" t="s">
        <v>104</v>
      </c>
      <c r="J3112" s="169">
        <v>4.6986301369863011</v>
      </c>
      <c r="K3112">
        <v>1</v>
      </c>
    </row>
    <row r="3113" spans="1:11" x14ac:dyDescent="0.25">
      <c r="A3113" t="s">
        <v>3574</v>
      </c>
      <c r="B3113">
        <v>8639</v>
      </c>
      <c r="C3113" t="s">
        <v>172</v>
      </c>
      <c r="D3113" s="167">
        <v>56460.17</v>
      </c>
      <c r="E3113" t="s">
        <v>196</v>
      </c>
      <c r="F3113" t="s">
        <v>169</v>
      </c>
      <c r="G3113" t="s">
        <v>228</v>
      </c>
      <c r="H3113" s="168">
        <v>39734</v>
      </c>
      <c r="I3113" t="s">
        <v>105</v>
      </c>
      <c r="J3113" s="169">
        <v>8.956164383561644</v>
      </c>
      <c r="K3113">
        <v>2</v>
      </c>
    </row>
    <row r="3114" spans="1:11" x14ac:dyDescent="0.25">
      <c r="A3114" t="s">
        <v>3575</v>
      </c>
      <c r="B3114">
        <v>75302</v>
      </c>
      <c r="C3114" t="s">
        <v>167</v>
      </c>
      <c r="D3114" s="167">
        <v>56478</v>
      </c>
      <c r="E3114" t="s">
        <v>175</v>
      </c>
      <c r="F3114" t="s">
        <v>169</v>
      </c>
      <c r="G3114" t="s">
        <v>183</v>
      </c>
      <c r="H3114" s="168">
        <v>41694</v>
      </c>
      <c r="I3114" t="s">
        <v>105</v>
      </c>
      <c r="J3114" s="169">
        <v>3.5863013698630137</v>
      </c>
      <c r="K3114">
        <v>1</v>
      </c>
    </row>
    <row r="3115" spans="1:11" x14ac:dyDescent="0.25">
      <c r="A3115" t="s">
        <v>3576</v>
      </c>
      <c r="B3115">
        <v>76768</v>
      </c>
      <c r="C3115" t="s">
        <v>172</v>
      </c>
      <c r="D3115" s="167">
        <v>132160.95000000001</v>
      </c>
      <c r="E3115" t="s">
        <v>180</v>
      </c>
      <c r="F3115" t="s">
        <v>169</v>
      </c>
      <c r="G3115" t="s">
        <v>231</v>
      </c>
      <c r="H3115" s="168">
        <v>38950</v>
      </c>
      <c r="I3115" t="s">
        <v>108</v>
      </c>
      <c r="J3115" s="169">
        <v>11.104109589041096</v>
      </c>
      <c r="K3115">
        <v>3</v>
      </c>
    </row>
    <row r="3116" spans="1:11" x14ac:dyDescent="0.25">
      <c r="A3116" t="s">
        <v>3577</v>
      </c>
      <c r="B3116">
        <v>17709</v>
      </c>
      <c r="C3116" t="s">
        <v>172</v>
      </c>
      <c r="D3116" s="167">
        <v>102664</v>
      </c>
      <c r="E3116" t="s">
        <v>180</v>
      </c>
      <c r="F3116" t="s">
        <v>169</v>
      </c>
      <c r="G3116" t="s">
        <v>397</v>
      </c>
      <c r="H3116" s="168">
        <v>38867</v>
      </c>
      <c r="I3116" t="s">
        <v>103</v>
      </c>
      <c r="J3116" s="169">
        <v>11.331506849315069</v>
      </c>
      <c r="K3116">
        <v>3</v>
      </c>
    </row>
    <row r="3117" spans="1:11" x14ac:dyDescent="0.25">
      <c r="A3117" t="s">
        <v>3578</v>
      </c>
      <c r="B3117">
        <v>99133</v>
      </c>
      <c r="C3117" t="s">
        <v>172</v>
      </c>
      <c r="D3117" s="167">
        <v>118422.7</v>
      </c>
      <c r="E3117" t="s">
        <v>188</v>
      </c>
      <c r="F3117" t="s">
        <v>169</v>
      </c>
      <c r="G3117" t="s">
        <v>3579</v>
      </c>
      <c r="H3117" s="168">
        <v>36676</v>
      </c>
      <c r="I3117" t="s">
        <v>105</v>
      </c>
      <c r="J3117" s="169">
        <v>17.334246575342465</v>
      </c>
      <c r="K3117">
        <v>4</v>
      </c>
    </row>
    <row r="3118" spans="1:11" x14ac:dyDescent="0.25">
      <c r="A3118" t="s">
        <v>3580</v>
      </c>
      <c r="B3118">
        <v>93631</v>
      </c>
      <c r="C3118" t="s">
        <v>172</v>
      </c>
      <c r="D3118" s="167">
        <v>52097.35</v>
      </c>
      <c r="E3118" t="s">
        <v>168</v>
      </c>
      <c r="F3118" t="s">
        <v>169</v>
      </c>
      <c r="G3118" t="s">
        <v>869</v>
      </c>
      <c r="H3118" s="168">
        <v>37066</v>
      </c>
      <c r="I3118" t="s">
        <v>103</v>
      </c>
      <c r="J3118" s="169">
        <v>16.265753424657536</v>
      </c>
      <c r="K3118">
        <v>4</v>
      </c>
    </row>
    <row r="3119" spans="1:11" x14ac:dyDescent="0.25">
      <c r="A3119" t="s">
        <v>3581</v>
      </c>
      <c r="B3119">
        <v>21472</v>
      </c>
      <c r="C3119" t="s">
        <v>167</v>
      </c>
      <c r="D3119" s="167">
        <v>75737.100000000006</v>
      </c>
      <c r="E3119" t="s">
        <v>188</v>
      </c>
      <c r="F3119" t="s">
        <v>169</v>
      </c>
      <c r="G3119" t="s">
        <v>284</v>
      </c>
      <c r="H3119" s="168">
        <v>40490</v>
      </c>
      <c r="I3119" t="s">
        <v>107</v>
      </c>
      <c r="J3119" s="169">
        <v>6.8849315068493153</v>
      </c>
      <c r="K3119">
        <v>2</v>
      </c>
    </row>
    <row r="3120" spans="1:11" x14ac:dyDescent="0.25">
      <c r="A3120" t="s">
        <v>3582</v>
      </c>
      <c r="B3120">
        <v>73194</v>
      </c>
      <c r="C3120" t="s">
        <v>167</v>
      </c>
      <c r="D3120" s="167">
        <v>100849.36</v>
      </c>
      <c r="E3120" t="s">
        <v>188</v>
      </c>
      <c r="F3120" t="s">
        <v>169</v>
      </c>
      <c r="G3120" t="s">
        <v>284</v>
      </c>
      <c r="H3120" s="168">
        <v>32916</v>
      </c>
      <c r="I3120" t="s">
        <v>104</v>
      </c>
      <c r="J3120" s="169">
        <v>27.635616438356163</v>
      </c>
      <c r="K3120">
        <v>6</v>
      </c>
    </row>
    <row r="3121" spans="1:11" x14ac:dyDescent="0.25">
      <c r="A3121" t="s">
        <v>3583</v>
      </c>
      <c r="B3121">
        <v>48570</v>
      </c>
      <c r="C3121" t="s">
        <v>172</v>
      </c>
      <c r="D3121" s="167">
        <v>70396</v>
      </c>
      <c r="E3121" t="s">
        <v>191</v>
      </c>
      <c r="F3121" t="s">
        <v>169</v>
      </c>
      <c r="G3121" t="s">
        <v>192</v>
      </c>
      <c r="H3121" s="168">
        <v>38642</v>
      </c>
      <c r="I3121" t="s">
        <v>103</v>
      </c>
      <c r="J3121" s="169">
        <v>11.947945205479453</v>
      </c>
      <c r="K3121">
        <v>3</v>
      </c>
    </row>
    <row r="3122" spans="1:11" x14ac:dyDescent="0.25">
      <c r="A3122" t="s">
        <v>3584</v>
      </c>
      <c r="B3122">
        <v>1946</v>
      </c>
      <c r="C3122" t="s">
        <v>172</v>
      </c>
      <c r="D3122" s="167">
        <v>70435</v>
      </c>
      <c r="E3122" t="s">
        <v>175</v>
      </c>
      <c r="F3122" t="s">
        <v>169</v>
      </c>
      <c r="G3122" t="s">
        <v>183</v>
      </c>
      <c r="H3122" s="168">
        <v>39279</v>
      </c>
      <c r="I3122" t="s">
        <v>107</v>
      </c>
      <c r="J3122" s="169">
        <v>10.202739726027398</v>
      </c>
      <c r="K3122">
        <v>3</v>
      </c>
    </row>
    <row r="3123" spans="1:11" x14ac:dyDescent="0.25">
      <c r="A3123" t="s">
        <v>3585</v>
      </c>
      <c r="B3123">
        <v>31041</v>
      </c>
      <c r="C3123" t="s">
        <v>172</v>
      </c>
      <c r="D3123" s="167">
        <v>40000</v>
      </c>
      <c r="E3123" t="s">
        <v>168</v>
      </c>
      <c r="F3123" t="s">
        <v>169</v>
      </c>
      <c r="G3123" t="s">
        <v>237</v>
      </c>
      <c r="H3123" s="168">
        <v>42632</v>
      </c>
      <c r="I3123" t="s">
        <v>108</v>
      </c>
      <c r="J3123" s="169">
        <v>1.0164383561643835</v>
      </c>
      <c r="K3123">
        <v>1</v>
      </c>
    </row>
    <row r="3124" spans="1:11" x14ac:dyDescent="0.25">
      <c r="A3124" t="s">
        <v>3586</v>
      </c>
      <c r="B3124">
        <v>10849</v>
      </c>
      <c r="C3124" t="s">
        <v>167</v>
      </c>
      <c r="D3124" s="167">
        <v>88136.06</v>
      </c>
      <c r="E3124" t="s">
        <v>199</v>
      </c>
      <c r="F3124" t="s">
        <v>169</v>
      </c>
      <c r="G3124" t="s">
        <v>397</v>
      </c>
      <c r="H3124" s="168">
        <v>41652</v>
      </c>
      <c r="I3124" t="s">
        <v>103</v>
      </c>
      <c r="J3124" s="169">
        <v>3.7013698630136984</v>
      </c>
      <c r="K3124">
        <v>1</v>
      </c>
    </row>
    <row r="3125" spans="1:11" x14ac:dyDescent="0.25">
      <c r="A3125" t="s">
        <v>3587</v>
      </c>
      <c r="B3125">
        <v>10967</v>
      </c>
      <c r="C3125" t="s">
        <v>172</v>
      </c>
      <c r="D3125" s="167">
        <v>67095.600000000006</v>
      </c>
      <c r="E3125" t="s">
        <v>308</v>
      </c>
      <c r="F3125" t="s">
        <v>169</v>
      </c>
      <c r="G3125" t="s">
        <v>282</v>
      </c>
      <c r="H3125" s="168">
        <v>37452</v>
      </c>
      <c r="I3125" t="s">
        <v>106</v>
      </c>
      <c r="J3125" s="169">
        <v>15.208219178082192</v>
      </c>
      <c r="K3125">
        <v>4</v>
      </c>
    </row>
    <row r="3126" spans="1:11" x14ac:dyDescent="0.25">
      <c r="A3126" t="s">
        <v>3588</v>
      </c>
      <c r="B3126">
        <v>55970</v>
      </c>
      <c r="C3126" t="s">
        <v>172</v>
      </c>
      <c r="D3126" s="167">
        <v>107028.37</v>
      </c>
      <c r="E3126" t="s">
        <v>168</v>
      </c>
      <c r="F3126" t="s">
        <v>169</v>
      </c>
      <c r="G3126" t="s">
        <v>275</v>
      </c>
      <c r="H3126" s="168">
        <v>40434</v>
      </c>
      <c r="I3126" t="s">
        <v>107</v>
      </c>
      <c r="J3126" s="169">
        <v>7.0383561643835613</v>
      </c>
      <c r="K3126">
        <v>2</v>
      </c>
    </row>
    <row r="3127" spans="1:11" x14ac:dyDescent="0.25">
      <c r="A3127" t="s">
        <v>3589</v>
      </c>
      <c r="B3127">
        <v>7324</v>
      </c>
      <c r="C3127" t="s">
        <v>167</v>
      </c>
      <c r="D3127" s="167">
        <v>83150.929999999993</v>
      </c>
      <c r="E3127" t="s">
        <v>188</v>
      </c>
      <c r="F3127" t="s">
        <v>169</v>
      </c>
      <c r="G3127" t="s">
        <v>428</v>
      </c>
      <c r="H3127" s="168">
        <v>39286</v>
      </c>
      <c r="I3127" t="s">
        <v>108</v>
      </c>
      <c r="J3127" s="169">
        <v>10.183561643835617</v>
      </c>
      <c r="K3127">
        <v>3</v>
      </c>
    </row>
    <row r="3128" spans="1:11" x14ac:dyDescent="0.25">
      <c r="A3128" t="s">
        <v>3590</v>
      </c>
      <c r="B3128">
        <v>26926</v>
      </c>
      <c r="C3128" t="s">
        <v>167</v>
      </c>
      <c r="D3128" s="167">
        <v>100849.36</v>
      </c>
      <c r="E3128" t="s">
        <v>188</v>
      </c>
      <c r="F3128" t="s">
        <v>169</v>
      </c>
      <c r="G3128" t="s">
        <v>284</v>
      </c>
      <c r="H3128" s="168">
        <v>28493</v>
      </c>
      <c r="I3128" t="s">
        <v>106</v>
      </c>
      <c r="J3128" s="169">
        <v>39.753424657534246</v>
      </c>
      <c r="K3128">
        <v>8</v>
      </c>
    </row>
    <row r="3129" spans="1:11" x14ac:dyDescent="0.25">
      <c r="A3129" t="s">
        <v>3591</v>
      </c>
      <c r="B3129">
        <v>61404</v>
      </c>
      <c r="C3129" t="s">
        <v>167</v>
      </c>
      <c r="D3129" s="167">
        <v>96486.29</v>
      </c>
      <c r="E3129" t="s">
        <v>175</v>
      </c>
      <c r="F3129" t="s">
        <v>169</v>
      </c>
      <c r="G3129" t="s">
        <v>211</v>
      </c>
      <c r="H3129" s="168">
        <v>39454</v>
      </c>
      <c r="I3129" t="s">
        <v>106</v>
      </c>
      <c r="J3129" s="169">
        <v>9.7232876712328764</v>
      </c>
      <c r="K3129">
        <v>2</v>
      </c>
    </row>
    <row r="3130" spans="1:11" x14ac:dyDescent="0.25">
      <c r="A3130" t="s">
        <v>3592</v>
      </c>
      <c r="B3130">
        <v>90078</v>
      </c>
      <c r="C3130" t="s">
        <v>172</v>
      </c>
      <c r="D3130" s="167">
        <v>50211</v>
      </c>
      <c r="E3130" t="s">
        <v>168</v>
      </c>
      <c r="F3130" t="s">
        <v>169</v>
      </c>
      <c r="G3130" t="s">
        <v>466</v>
      </c>
      <c r="H3130" s="168">
        <v>42562</v>
      </c>
      <c r="I3130" t="s">
        <v>104</v>
      </c>
      <c r="J3130" s="169">
        <v>1.2082191780821918</v>
      </c>
      <c r="K3130">
        <v>1</v>
      </c>
    </row>
    <row r="3131" spans="1:11" x14ac:dyDescent="0.25">
      <c r="A3131" t="s">
        <v>3593</v>
      </c>
      <c r="B3131">
        <v>44606</v>
      </c>
      <c r="C3131" t="s">
        <v>167</v>
      </c>
      <c r="D3131" s="167">
        <v>96197.88</v>
      </c>
      <c r="E3131" t="s">
        <v>188</v>
      </c>
      <c r="F3131" t="s">
        <v>169</v>
      </c>
      <c r="G3131" t="s">
        <v>428</v>
      </c>
      <c r="H3131" s="168">
        <v>27960</v>
      </c>
      <c r="I3131" t="s">
        <v>103</v>
      </c>
      <c r="J3131" s="169">
        <v>41.213698630136989</v>
      </c>
      <c r="K3131">
        <v>9</v>
      </c>
    </row>
    <row r="3132" spans="1:11" x14ac:dyDescent="0.25">
      <c r="A3132" t="s">
        <v>3594</v>
      </c>
      <c r="B3132">
        <v>46704</v>
      </c>
      <c r="C3132" t="s">
        <v>172</v>
      </c>
      <c r="D3132" s="167">
        <v>112899</v>
      </c>
      <c r="E3132" t="s">
        <v>616</v>
      </c>
      <c r="F3132" t="s">
        <v>169</v>
      </c>
      <c r="G3132" t="s">
        <v>617</v>
      </c>
      <c r="H3132" s="168">
        <v>37536</v>
      </c>
      <c r="I3132" t="s">
        <v>104</v>
      </c>
      <c r="J3132" s="169">
        <v>14.978082191780821</v>
      </c>
      <c r="K3132">
        <v>3</v>
      </c>
    </row>
    <row r="3133" spans="1:11" x14ac:dyDescent="0.25">
      <c r="A3133" t="s">
        <v>3595</v>
      </c>
      <c r="B3133">
        <v>95079</v>
      </c>
      <c r="C3133" t="s">
        <v>172</v>
      </c>
      <c r="D3133" s="167">
        <v>208997.66</v>
      </c>
      <c r="E3133" t="s">
        <v>188</v>
      </c>
      <c r="F3133" t="s">
        <v>169</v>
      </c>
      <c r="G3133" t="s">
        <v>3596</v>
      </c>
      <c r="H3133" s="168">
        <v>34896</v>
      </c>
      <c r="I3133" t="s">
        <v>103</v>
      </c>
      <c r="J3133" s="169">
        <v>22.210958904109589</v>
      </c>
      <c r="K3133">
        <v>5</v>
      </c>
    </row>
    <row r="3134" spans="1:11" x14ac:dyDescent="0.25">
      <c r="A3134" t="s">
        <v>3597</v>
      </c>
      <c r="B3134">
        <v>85896</v>
      </c>
      <c r="C3134" t="s">
        <v>172</v>
      </c>
      <c r="D3134" s="167">
        <v>206000</v>
      </c>
      <c r="E3134" t="s">
        <v>185</v>
      </c>
      <c r="F3134" t="s">
        <v>169</v>
      </c>
      <c r="G3134" t="s">
        <v>3598</v>
      </c>
      <c r="H3134" s="168">
        <v>33112</v>
      </c>
      <c r="I3134" t="s">
        <v>107</v>
      </c>
      <c r="J3134" s="169">
        <v>27.098630136986301</v>
      </c>
      <c r="K3134">
        <v>6</v>
      </c>
    </row>
    <row r="3135" spans="1:11" x14ac:dyDescent="0.25">
      <c r="A3135" t="s">
        <v>3599</v>
      </c>
      <c r="B3135">
        <v>90545</v>
      </c>
      <c r="C3135" t="s">
        <v>172</v>
      </c>
      <c r="D3135" s="167">
        <v>144551.85</v>
      </c>
      <c r="E3135" t="s">
        <v>239</v>
      </c>
      <c r="F3135" t="s">
        <v>169</v>
      </c>
      <c r="G3135" t="s">
        <v>3189</v>
      </c>
      <c r="H3135" s="168">
        <v>40504</v>
      </c>
      <c r="I3135" t="s">
        <v>106</v>
      </c>
      <c r="J3135" s="169">
        <v>6.8465753424657532</v>
      </c>
      <c r="K3135">
        <v>2</v>
      </c>
    </row>
    <row r="3136" spans="1:11" x14ac:dyDescent="0.25">
      <c r="A3136" t="s">
        <v>3600</v>
      </c>
      <c r="B3136">
        <v>94965</v>
      </c>
      <c r="C3136" t="s">
        <v>172</v>
      </c>
      <c r="D3136" s="167">
        <v>90000</v>
      </c>
      <c r="E3136" t="s">
        <v>308</v>
      </c>
      <c r="F3136" t="s">
        <v>169</v>
      </c>
      <c r="G3136" t="s">
        <v>397</v>
      </c>
      <c r="H3136" s="168">
        <v>42590</v>
      </c>
      <c r="I3136" t="s">
        <v>106</v>
      </c>
      <c r="J3136" s="169">
        <v>1.1315068493150684</v>
      </c>
      <c r="K3136">
        <v>1</v>
      </c>
    </row>
    <row r="3137" spans="1:11" x14ac:dyDescent="0.25">
      <c r="A3137" t="s">
        <v>3601</v>
      </c>
      <c r="B3137">
        <v>72004</v>
      </c>
      <c r="C3137" t="s">
        <v>167</v>
      </c>
      <c r="D3137" s="167">
        <v>67206</v>
      </c>
      <c r="E3137" t="s">
        <v>168</v>
      </c>
      <c r="F3137" t="s">
        <v>169</v>
      </c>
      <c r="G3137" t="s">
        <v>1054</v>
      </c>
      <c r="H3137" s="168">
        <v>36360</v>
      </c>
      <c r="I3137" t="s">
        <v>103</v>
      </c>
      <c r="J3137" s="169">
        <v>18.2</v>
      </c>
      <c r="K3137">
        <v>4</v>
      </c>
    </row>
    <row r="3138" spans="1:11" x14ac:dyDescent="0.25">
      <c r="A3138" t="s">
        <v>3602</v>
      </c>
      <c r="B3138">
        <v>47978</v>
      </c>
      <c r="C3138" t="s">
        <v>172</v>
      </c>
      <c r="D3138" s="167">
        <v>54675.7</v>
      </c>
      <c r="E3138" t="s">
        <v>188</v>
      </c>
      <c r="F3138" t="s">
        <v>169</v>
      </c>
      <c r="G3138" t="s">
        <v>273</v>
      </c>
      <c r="H3138" s="168">
        <v>36283</v>
      </c>
      <c r="I3138" t="s">
        <v>106</v>
      </c>
      <c r="J3138" s="169">
        <v>18.410958904109588</v>
      </c>
      <c r="K3138">
        <v>4</v>
      </c>
    </row>
    <row r="3139" spans="1:11" x14ac:dyDescent="0.25">
      <c r="A3139" t="s">
        <v>3603</v>
      </c>
      <c r="B3139">
        <v>52354</v>
      </c>
      <c r="C3139" t="s">
        <v>172</v>
      </c>
      <c r="D3139" s="167">
        <v>16049</v>
      </c>
      <c r="E3139" t="s">
        <v>168</v>
      </c>
      <c r="F3139" t="s">
        <v>202</v>
      </c>
      <c r="G3139" t="s">
        <v>246</v>
      </c>
      <c r="H3139" s="168">
        <v>42674</v>
      </c>
      <c r="I3139" t="s">
        <v>104</v>
      </c>
      <c r="J3139" s="169">
        <v>0.90136986301369859</v>
      </c>
      <c r="K3139">
        <v>1</v>
      </c>
    </row>
    <row r="3140" spans="1:11" x14ac:dyDescent="0.25">
      <c r="A3140" t="s">
        <v>3604</v>
      </c>
      <c r="B3140">
        <v>22686</v>
      </c>
      <c r="C3140" t="s">
        <v>172</v>
      </c>
      <c r="D3140" s="167">
        <v>89620</v>
      </c>
      <c r="E3140" t="s">
        <v>175</v>
      </c>
      <c r="F3140" t="s">
        <v>169</v>
      </c>
      <c r="G3140" t="s">
        <v>183</v>
      </c>
      <c r="H3140" s="168">
        <v>36430</v>
      </c>
      <c r="I3140" t="s">
        <v>103</v>
      </c>
      <c r="J3140" s="169">
        <v>18.008219178082193</v>
      </c>
      <c r="K3140">
        <v>4</v>
      </c>
    </row>
    <row r="3141" spans="1:11" x14ac:dyDescent="0.25">
      <c r="A3141" t="s">
        <v>3605</v>
      </c>
      <c r="B3141">
        <v>8470</v>
      </c>
      <c r="C3141" t="s">
        <v>172</v>
      </c>
      <c r="D3141" s="167">
        <v>42053.42</v>
      </c>
      <c r="E3141" t="s">
        <v>233</v>
      </c>
      <c r="F3141" t="s">
        <v>169</v>
      </c>
      <c r="G3141" t="s">
        <v>514</v>
      </c>
      <c r="H3141" s="168">
        <v>41988</v>
      </c>
      <c r="I3141" t="s">
        <v>106</v>
      </c>
      <c r="J3141" s="169">
        <v>2.7808219178082192</v>
      </c>
      <c r="K3141">
        <v>1</v>
      </c>
    </row>
    <row r="3142" spans="1:11" x14ac:dyDescent="0.25">
      <c r="A3142" t="s">
        <v>3606</v>
      </c>
      <c r="B3142">
        <v>49592</v>
      </c>
      <c r="C3142" t="s">
        <v>172</v>
      </c>
      <c r="D3142" s="167">
        <v>62517.38</v>
      </c>
      <c r="E3142" t="s">
        <v>191</v>
      </c>
      <c r="F3142" t="s">
        <v>169</v>
      </c>
      <c r="G3142" t="s">
        <v>610</v>
      </c>
      <c r="H3142" s="168">
        <v>39608</v>
      </c>
      <c r="I3142" t="s">
        <v>107</v>
      </c>
      <c r="J3142" s="169">
        <v>9.3013698630136989</v>
      </c>
      <c r="K3142">
        <v>2</v>
      </c>
    </row>
    <row r="3143" spans="1:11" x14ac:dyDescent="0.25">
      <c r="A3143" t="s">
        <v>3607</v>
      </c>
      <c r="B3143">
        <v>35336</v>
      </c>
      <c r="C3143" t="s">
        <v>167</v>
      </c>
      <c r="D3143" s="167">
        <v>112899</v>
      </c>
      <c r="E3143" t="s">
        <v>230</v>
      </c>
      <c r="F3143" t="s">
        <v>169</v>
      </c>
      <c r="G3143" t="s">
        <v>617</v>
      </c>
      <c r="H3143" s="168">
        <v>38474</v>
      </c>
      <c r="I3143" t="s">
        <v>104</v>
      </c>
      <c r="J3143" s="169">
        <v>12.408219178082192</v>
      </c>
      <c r="K3143">
        <v>3</v>
      </c>
    </row>
    <row r="3144" spans="1:11" x14ac:dyDescent="0.25">
      <c r="A3144" t="s">
        <v>3608</v>
      </c>
      <c r="B3144">
        <v>9195</v>
      </c>
      <c r="C3144" t="s">
        <v>167</v>
      </c>
      <c r="D3144" s="167">
        <v>55956.05</v>
      </c>
      <c r="E3144" t="s">
        <v>1684</v>
      </c>
      <c r="F3144" t="s">
        <v>169</v>
      </c>
      <c r="G3144" t="s">
        <v>170</v>
      </c>
      <c r="H3144" s="168">
        <v>36586</v>
      </c>
      <c r="I3144" t="s">
        <v>104</v>
      </c>
      <c r="J3144" s="169">
        <v>17.580821917808219</v>
      </c>
      <c r="K3144">
        <v>4</v>
      </c>
    </row>
    <row r="3145" spans="1:11" x14ac:dyDescent="0.25">
      <c r="A3145" t="s">
        <v>3609</v>
      </c>
      <c r="B3145">
        <v>67133</v>
      </c>
      <c r="C3145" t="s">
        <v>167</v>
      </c>
      <c r="D3145" s="167">
        <v>56588.09</v>
      </c>
      <c r="E3145" t="s">
        <v>1684</v>
      </c>
      <c r="F3145" t="s">
        <v>169</v>
      </c>
      <c r="G3145" t="s">
        <v>170</v>
      </c>
      <c r="H3145" s="168">
        <v>36402</v>
      </c>
      <c r="I3145" t="s">
        <v>104</v>
      </c>
      <c r="J3145" s="169">
        <v>18.084931506849315</v>
      </c>
      <c r="K3145">
        <v>4</v>
      </c>
    </row>
    <row r="3146" spans="1:11" x14ac:dyDescent="0.25">
      <c r="A3146" t="s">
        <v>3610</v>
      </c>
      <c r="B3146">
        <v>50091</v>
      </c>
      <c r="C3146" t="s">
        <v>167</v>
      </c>
      <c r="D3146" s="167">
        <v>73176.100000000006</v>
      </c>
      <c r="E3146" t="s">
        <v>188</v>
      </c>
      <c r="F3146" t="s">
        <v>169</v>
      </c>
      <c r="G3146" t="s">
        <v>284</v>
      </c>
      <c r="H3146" s="168">
        <v>42437</v>
      </c>
      <c r="I3146" t="s">
        <v>107</v>
      </c>
      <c r="J3146" s="169">
        <v>1.5506849315068494</v>
      </c>
      <c r="K3146">
        <v>1</v>
      </c>
    </row>
    <row r="3147" spans="1:11" x14ac:dyDescent="0.25">
      <c r="A3147" t="s">
        <v>3611</v>
      </c>
      <c r="B3147">
        <v>43674</v>
      </c>
      <c r="C3147" t="s">
        <v>167</v>
      </c>
      <c r="D3147" s="167">
        <v>175110.54</v>
      </c>
      <c r="E3147" t="s">
        <v>253</v>
      </c>
      <c r="F3147" t="s">
        <v>169</v>
      </c>
      <c r="G3147" t="s">
        <v>637</v>
      </c>
      <c r="H3147" s="168">
        <v>35954</v>
      </c>
      <c r="I3147" t="s">
        <v>108</v>
      </c>
      <c r="J3147" s="169">
        <v>19.312328767123287</v>
      </c>
      <c r="K3147">
        <v>4</v>
      </c>
    </row>
    <row r="3148" spans="1:11" x14ac:dyDescent="0.25">
      <c r="A3148" t="s">
        <v>3612</v>
      </c>
      <c r="B3148">
        <v>33725</v>
      </c>
      <c r="C3148" t="s">
        <v>172</v>
      </c>
      <c r="D3148" s="167">
        <v>48260.15</v>
      </c>
      <c r="E3148" t="s">
        <v>199</v>
      </c>
      <c r="F3148" t="s">
        <v>169</v>
      </c>
      <c r="G3148" t="s">
        <v>330</v>
      </c>
      <c r="H3148" s="168">
        <v>39125</v>
      </c>
      <c r="I3148" t="s">
        <v>103</v>
      </c>
      <c r="J3148" s="169">
        <v>10.624657534246575</v>
      </c>
      <c r="K3148">
        <v>3</v>
      </c>
    </row>
    <row r="3149" spans="1:11" x14ac:dyDescent="0.25">
      <c r="A3149" t="s">
        <v>3613</v>
      </c>
      <c r="B3149">
        <v>38950</v>
      </c>
      <c r="C3149" t="s">
        <v>172</v>
      </c>
      <c r="D3149" s="167">
        <v>105743.92</v>
      </c>
      <c r="E3149" t="s">
        <v>199</v>
      </c>
      <c r="F3149" t="s">
        <v>169</v>
      </c>
      <c r="G3149" t="s">
        <v>176</v>
      </c>
      <c r="H3149" s="168">
        <v>35115</v>
      </c>
      <c r="I3149" t="s">
        <v>106</v>
      </c>
      <c r="J3149" s="169">
        <v>21.610958904109587</v>
      </c>
      <c r="K3149">
        <v>5</v>
      </c>
    </row>
    <row r="3150" spans="1:11" x14ac:dyDescent="0.25">
      <c r="A3150" t="s">
        <v>3614</v>
      </c>
      <c r="B3150">
        <v>44448</v>
      </c>
      <c r="C3150" t="s">
        <v>172</v>
      </c>
      <c r="D3150" s="167">
        <v>27799.200000000001</v>
      </c>
      <c r="E3150" t="s">
        <v>233</v>
      </c>
      <c r="F3150" t="s">
        <v>202</v>
      </c>
      <c r="G3150" t="s">
        <v>234</v>
      </c>
      <c r="H3150" s="168">
        <v>42436</v>
      </c>
      <c r="I3150" t="s">
        <v>103</v>
      </c>
      <c r="J3150" s="169">
        <v>1.5534246575342465</v>
      </c>
      <c r="K3150">
        <v>1</v>
      </c>
    </row>
    <row r="3151" spans="1:11" x14ac:dyDescent="0.25">
      <c r="A3151" t="s">
        <v>3615</v>
      </c>
      <c r="B3151">
        <v>97243</v>
      </c>
      <c r="C3151" t="s">
        <v>167</v>
      </c>
      <c r="D3151" s="167">
        <v>41781.910000000003</v>
      </c>
      <c r="E3151" t="s">
        <v>168</v>
      </c>
      <c r="F3151" t="s">
        <v>169</v>
      </c>
      <c r="G3151" t="s">
        <v>1136</v>
      </c>
      <c r="H3151" s="168">
        <v>41638</v>
      </c>
      <c r="I3151" t="s">
        <v>106</v>
      </c>
      <c r="J3151" s="169">
        <v>3.7397260273972601</v>
      </c>
      <c r="K3151">
        <v>1</v>
      </c>
    </row>
    <row r="3152" spans="1:11" x14ac:dyDescent="0.25">
      <c r="A3152" t="s">
        <v>3616</v>
      </c>
      <c r="B3152">
        <v>92273</v>
      </c>
      <c r="C3152" t="s">
        <v>172</v>
      </c>
      <c r="D3152" s="167">
        <v>175127</v>
      </c>
      <c r="E3152" t="s">
        <v>233</v>
      </c>
      <c r="F3152" t="s">
        <v>169</v>
      </c>
      <c r="G3152" t="s">
        <v>637</v>
      </c>
      <c r="H3152" s="168">
        <v>28907</v>
      </c>
      <c r="I3152" t="s">
        <v>106</v>
      </c>
      <c r="J3152" s="169">
        <v>38.61917808219178</v>
      </c>
      <c r="K3152">
        <v>8</v>
      </c>
    </row>
    <row r="3153" spans="1:11" x14ac:dyDescent="0.25">
      <c r="A3153" t="s">
        <v>3617</v>
      </c>
      <c r="B3153">
        <v>90063</v>
      </c>
      <c r="C3153" t="s">
        <v>172</v>
      </c>
      <c r="D3153" s="167">
        <v>42053.33</v>
      </c>
      <c r="E3153" t="s">
        <v>199</v>
      </c>
      <c r="F3153" t="s">
        <v>169</v>
      </c>
      <c r="G3153" t="s">
        <v>220</v>
      </c>
      <c r="H3153" s="168">
        <v>39749</v>
      </c>
      <c r="I3153" t="s">
        <v>107</v>
      </c>
      <c r="J3153" s="169">
        <v>8.9150684931506845</v>
      </c>
      <c r="K3153">
        <v>2</v>
      </c>
    </row>
    <row r="3154" spans="1:11" x14ac:dyDescent="0.25">
      <c r="A3154" t="s">
        <v>3618</v>
      </c>
      <c r="B3154">
        <v>40891</v>
      </c>
      <c r="C3154" t="s">
        <v>172</v>
      </c>
      <c r="D3154" s="167">
        <v>45048.5</v>
      </c>
      <c r="E3154" t="s">
        <v>199</v>
      </c>
      <c r="F3154" t="s">
        <v>169</v>
      </c>
      <c r="G3154" t="s">
        <v>205</v>
      </c>
      <c r="H3154" s="168">
        <v>41036</v>
      </c>
      <c r="I3154" t="s">
        <v>108</v>
      </c>
      <c r="J3154" s="169">
        <v>5.3890410958904109</v>
      </c>
      <c r="K3154">
        <v>2</v>
      </c>
    </row>
    <row r="3155" spans="1:11" x14ac:dyDescent="0.25">
      <c r="A3155" t="s">
        <v>3619</v>
      </c>
      <c r="B3155">
        <v>93746</v>
      </c>
      <c r="C3155" t="s">
        <v>172</v>
      </c>
      <c r="D3155" s="167">
        <v>80784</v>
      </c>
      <c r="E3155" t="s">
        <v>191</v>
      </c>
      <c r="F3155" t="s">
        <v>169</v>
      </c>
      <c r="G3155" t="s">
        <v>192</v>
      </c>
      <c r="H3155" s="168">
        <v>36570</v>
      </c>
      <c r="I3155" t="s">
        <v>103</v>
      </c>
      <c r="J3155" s="169">
        <v>17.624657534246577</v>
      </c>
      <c r="K3155">
        <v>4</v>
      </c>
    </row>
    <row r="3156" spans="1:11" x14ac:dyDescent="0.25">
      <c r="A3156" t="s">
        <v>3620</v>
      </c>
      <c r="B3156">
        <v>58804</v>
      </c>
      <c r="C3156" t="s">
        <v>172</v>
      </c>
      <c r="D3156" s="167">
        <v>39257.31</v>
      </c>
      <c r="E3156" t="s">
        <v>199</v>
      </c>
      <c r="F3156" t="s">
        <v>169</v>
      </c>
      <c r="G3156" t="s">
        <v>200</v>
      </c>
      <c r="H3156" s="168">
        <v>42464</v>
      </c>
      <c r="I3156" t="s">
        <v>106</v>
      </c>
      <c r="J3156" s="169">
        <v>1.4767123287671233</v>
      </c>
      <c r="K3156">
        <v>1</v>
      </c>
    </row>
    <row r="3157" spans="1:11" x14ac:dyDescent="0.25">
      <c r="A3157" t="s">
        <v>3621</v>
      </c>
      <c r="B3157">
        <v>97105</v>
      </c>
      <c r="C3157" t="s">
        <v>167</v>
      </c>
      <c r="D3157" s="167">
        <v>59676.38</v>
      </c>
      <c r="E3157" t="s">
        <v>168</v>
      </c>
      <c r="F3157" t="s">
        <v>169</v>
      </c>
      <c r="G3157" t="s">
        <v>1364</v>
      </c>
      <c r="H3157" s="168">
        <v>41064</v>
      </c>
      <c r="I3157" t="s">
        <v>103</v>
      </c>
      <c r="J3157" s="169">
        <v>5.3123287671232875</v>
      </c>
      <c r="K3157">
        <v>2</v>
      </c>
    </row>
    <row r="3158" spans="1:11" x14ac:dyDescent="0.25">
      <c r="A3158" t="s">
        <v>3622</v>
      </c>
      <c r="B3158">
        <v>55127</v>
      </c>
      <c r="C3158" t="s">
        <v>172</v>
      </c>
      <c r="D3158" s="167">
        <v>92756.7</v>
      </c>
      <c r="E3158" t="s">
        <v>175</v>
      </c>
      <c r="F3158" t="s">
        <v>169</v>
      </c>
      <c r="G3158" t="s">
        <v>183</v>
      </c>
      <c r="H3158" s="168">
        <v>34498</v>
      </c>
      <c r="I3158" t="s">
        <v>106</v>
      </c>
      <c r="J3158" s="169">
        <v>23.301369863013697</v>
      </c>
      <c r="K3158">
        <v>5</v>
      </c>
    </row>
    <row r="3159" spans="1:11" x14ac:dyDescent="0.25">
      <c r="A3159" t="s">
        <v>3623</v>
      </c>
      <c r="B3159">
        <v>72071</v>
      </c>
      <c r="C3159" t="s">
        <v>172</v>
      </c>
      <c r="D3159" s="167">
        <v>86911</v>
      </c>
      <c r="E3159" t="s">
        <v>185</v>
      </c>
      <c r="F3159" t="s">
        <v>169</v>
      </c>
      <c r="G3159" t="s">
        <v>495</v>
      </c>
      <c r="H3159" s="168">
        <v>39160</v>
      </c>
      <c r="I3159" t="s">
        <v>105</v>
      </c>
      <c r="J3159" s="169">
        <v>10.528767123287672</v>
      </c>
      <c r="K3159">
        <v>3</v>
      </c>
    </row>
    <row r="3160" spans="1:11" x14ac:dyDescent="0.25">
      <c r="A3160" t="s">
        <v>3624</v>
      </c>
      <c r="B3160">
        <v>25264</v>
      </c>
      <c r="C3160" t="s">
        <v>172</v>
      </c>
      <c r="D3160" s="167">
        <v>60501</v>
      </c>
      <c r="E3160" t="s">
        <v>175</v>
      </c>
      <c r="F3160" t="s">
        <v>169</v>
      </c>
      <c r="G3160" t="s">
        <v>183</v>
      </c>
      <c r="H3160" s="168">
        <v>41106</v>
      </c>
      <c r="I3160" t="s">
        <v>104</v>
      </c>
      <c r="J3160" s="169">
        <v>5.1972602739726028</v>
      </c>
      <c r="K3160">
        <v>2</v>
      </c>
    </row>
    <row r="3161" spans="1:11" x14ac:dyDescent="0.25">
      <c r="A3161" t="s">
        <v>3625</v>
      </c>
      <c r="B3161">
        <v>84454</v>
      </c>
      <c r="C3161" t="s">
        <v>172</v>
      </c>
      <c r="D3161" s="167">
        <v>42053.83</v>
      </c>
      <c r="E3161" t="s">
        <v>199</v>
      </c>
      <c r="F3161" t="s">
        <v>169</v>
      </c>
      <c r="G3161" t="s">
        <v>220</v>
      </c>
      <c r="H3161" s="168">
        <v>41666</v>
      </c>
      <c r="I3161" t="s">
        <v>107</v>
      </c>
      <c r="J3161" s="169">
        <v>3.6630136986301371</v>
      </c>
      <c r="K3161">
        <v>1</v>
      </c>
    </row>
    <row r="3162" spans="1:11" x14ac:dyDescent="0.25">
      <c r="A3162" t="s">
        <v>3626</v>
      </c>
      <c r="B3162">
        <v>75443</v>
      </c>
      <c r="C3162" t="s">
        <v>172</v>
      </c>
      <c r="D3162" s="167">
        <v>112266</v>
      </c>
      <c r="E3162" t="s">
        <v>185</v>
      </c>
      <c r="F3162" t="s">
        <v>169</v>
      </c>
      <c r="G3162" t="s">
        <v>382</v>
      </c>
      <c r="H3162" s="168">
        <v>35751</v>
      </c>
      <c r="I3162" t="s">
        <v>105</v>
      </c>
      <c r="J3162" s="169">
        <v>19.86849315068493</v>
      </c>
      <c r="K3162">
        <v>4</v>
      </c>
    </row>
    <row r="3163" spans="1:11" x14ac:dyDescent="0.25">
      <c r="A3163" t="s">
        <v>3627</v>
      </c>
      <c r="B3163">
        <v>46411</v>
      </c>
      <c r="C3163" t="s">
        <v>172</v>
      </c>
      <c r="D3163" s="167">
        <v>92756.7</v>
      </c>
      <c r="E3163" t="s">
        <v>175</v>
      </c>
      <c r="F3163" t="s">
        <v>169</v>
      </c>
      <c r="G3163" t="s">
        <v>183</v>
      </c>
      <c r="H3163" s="168">
        <v>34352</v>
      </c>
      <c r="I3163" t="s">
        <v>103</v>
      </c>
      <c r="J3163" s="169">
        <v>23.701369863013699</v>
      </c>
      <c r="K3163">
        <v>5</v>
      </c>
    </row>
    <row r="3164" spans="1:11" x14ac:dyDescent="0.25">
      <c r="A3164" t="s">
        <v>3628</v>
      </c>
      <c r="B3164">
        <v>90237</v>
      </c>
      <c r="C3164" t="s">
        <v>167</v>
      </c>
      <c r="D3164" s="167">
        <v>61325.8</v>
      </c>
      <c r="E3164" t="s">
        <v>196</v>
      </c>
      <c r="F3164" t="s">
        <v>169</v>
      </c>
      <c r="G3164" t="s">
        <v>170</v>
      </c>
      <c r="H3164" s="168">
        <v>36752</v>
      </c>
      <c r="I3164" t="s">
        <v>106</v>
      </c>
      <c r="J3164" s="169">
        <v>17.126027397260273</v>
      </c>
      <c r="K3164">
        <v>4</v>
      </c>
    </row>
    <row r="3165" spans="1:11" x14ac:dyDescent="0.25">
      <c r="A3165" t="s">
        <v>3629</v>
      </c>
      <c r="B3165">
        <v>59268</v>
      </c>
      <c r="C3165" t="s">
        <v>172</v>
      </c>
      <c r="D3165" s="167">
        <v>100849.36</v>
      </c>
      <c r="E3165" t="s">
        <v>191</v>
      </c>
      <c r="F3165" t="s">
        <v>169</v>
      </c>
      <c r="G3165" t="s">
        <v>610</v>
      </c>
      <c r="H3165" s="168">
        <v>32468</v>
      </c>
      <c r="I3165" t="s">
        <v>108</v>
      </c>
      <c r="J3165" s="169">
        <v>28.863013698630137</v>
      </c>
      <c r="K3165">
        <v>6</v>
      </c>
    </row>
    <row r="3166" spans="1:11" x14ac:dyDescent="0.25">
      <c r="A3166" t="s">
        <v>3630</v>
      </c>
      <c r="B3166">
        <v>46092</v>
      </c>
      <c r="C3166" t="s">
        <v>167</v>
      </c>
      <c r="D3166" s="167">
        <v>77328</v>
      </c>
      <c r="E3166" t="s">
        <v>168</v>
      </c>
      <c r="F3166" t="s">
        <v>169</v>
      </c>
      <c r="G3166" t="s">
        <v>265</v>
      </c>
      <c r="H3166" s="168">
        <v>37011</v>
      </c>
      <c r="I3166" t="s">
        <v>107</v>
      </c>
      <c r="J3166" s="169">
        <v>16.416438356164385</v>
      </c>
      <c r="K3166">
        <v>4</v>
      </c>
    </row>
    <row r="3167" spans="1:11" x14ac:dyDescent="0.25">
      <c r="A3167" t="s">
        <v>3631</v>
      </c>
      <c r="B3167">
        <v>40241</v>
      </c>
      <c r="C3167" t="s">
        <v>172</v>
      </c>
      <c r="D3167" s="167">
        <v>42053.42</v>
      </c>
      <c r="E3167" t="s">
        <v>199</v>
      </c>
      <c r="F3167" t="s">
        <v>169</v>
      </c>
      <c r="G3167" t="s">
        <v>220</v>
      </c>
      <c r="H3167" s="168">
        <v>42009</v>
      </c>
      <c r="I3167" t="s">
        <v>108</v>
      </c>
      <c r="J3167" s="169">
        <v>2.7232876712328768</v>
      </c>
      <c r="K3167">
        <v>1</v>
      </c>
    </row>
    <row r="3168" spans="1:11" x14ac:dyDescent="0.25">
      <c r="A3168" t="s">
        <v>3632</v>
      </c>
      <c r="B3168">
        <v>84949</v>
      </c>
      <c r="C3168" t="s">
        <v>167</v>
      </c>
      <c r="D3168" s="167">
        <v>112337</v>
      </c>
      <c r="E3168" t="s">
        <v>168</v>
      </c>
      <c r="F3168" t="s">
        <v>169</v>
      </c>
      <c r="G3168" t="s">
        <v>189</v>
      </c>
      <c r="H3168" s="168">
        <v>36990</v>
      </c>
      <c r="I3168" t="s">
        <v>108</v>
      </c>
      <c r="J3168" s="169">
        <v>16.473972602739725</v>
      </c>
      <c r="K3168">
        <v>4</v>
      </c>
    </row>
    <row r="3169" spans="1:11" x14ac:dyDescent="0.25">
      <c r="A3169" t="s">
        <v>3633</v>
      </c>
      <c r="B3169">
        <v>95489</v>
      </c>
      <c r="C3169" t="s">
        <v>172</v>
      </c>
      <c r="D3169" s="167">
        <v>112899</v>
      </c>
      <c r="E3169" t="s">
        <v>308</v>
      </c>
      <c r="F3169" t="s">
        <v>169</v>
      </c>
      <c r="G3169" t="s">
        <v>620</v>
      </c>
      <c r="H3169" s="168">
        <v>37627</v>
      </c>
      <c r="I3169" t="s">
        <v>108</v>
      </c>
      <c r="J3169" s="169">
        <v>14.728767123287671</v>
      </c>
      <c r="K3169">
        <v>3</v>
      </c>
    </row>
    <row r="3170" spans="1:11" x14ac:dyDescent="0.25">
      <c r="A3170" t="s">
        <v>3634</v>
      </c>
      <c r="B3170">
        <v>31397</v>
      </c>
      <c r="C3170" t="s">
        <v>172</v>
      </c>
      <c r="D3170" s="167">
        <v>100849.36</v>
      </c>
      <c r="E3170" t="s">
        <v>268</v>
      </c>
      <c r="F3170" t="s">
        <v>169</v>
      </c>
      <c r="G3170" t="s">
        <v>297</v>
      </c>
      <c r="H3170" s="168">
        <v>32405</v>
      </c>
      <c r="I3170" t="s">
        <v>107</v>
      </c>
      <c r="J3170" s="169">
        <v>29.035616438356165</v>
      </c>
      <c r="K3170">
        <v>6</v>
      </c>
    </row>
    <row r="3171" spans="1:11" x14ac:dyDescent="0.25">
      <c r="A3171" t="s">
        <v>3635</v>
      </c>
      <c r="B3171">
        <v>86000</v>
      </c>
      <c r="C3171" t="s">
        <v>172</v>
      </c>
      <c r="D3171" s="167">
        <v>77343</v>
      </c>
      <c r="E3171" t="s">
        <v>196</v>
      </c>
      <c r="F3171" t="s">
        <v>169</v>
      </c>
      <c r="G3171" t="s">
        <v>2843</v>
      </c>
      <c r="H3171" s="168">
        <v>36821</v>
      </c>
      <c r="I3171" t="s">
        <v>103</v>
      </c>
      <c r="J3171" s="169">
        <v>16.936986301369863</v>
      </c>
      <c r="K3171">
        <v>4</v>
      </c>
    </row>
    <row r="3172" spans="1:11" x14ac:dyDescent="0.25">
      <c r="A3172" t="s">
        <v>3636</v>
      </c>
      <c r="B3172">
        <v>58683</v>
      </c>
      <c r="C3172" t="s">
        <v>172</v>
      </c>
      <c r="D3172" s="167">
        <v>40631.32</v>
      </c>
      <c r="E3172" t="s">
        <v>199</v>
      </c>
      <c r="F3172" t="s">
        <v>169</v>
      </c>
      <c r="G3172" t="s">
        <v>200</v>
      </c>
      <c r="H3172" s="168">
        <v>42373</v>
      </c>
      <c r="I3172" t="s">
        <v>105</v>
      </c>
      <c r="J3172" s="169">
        <v>1.726027397260274</v>
      </c>
      <c r="K3172">
        <v>1</v>
      </c>
    </row>
    <row r="3173" spans="1:11" x14ac:dyDescent="0.25">
      <c r="A3173" t="s">
        <v>3637</v>
      </c>
      <c r="B3173">
        <v>8941</v>
      </c>
      <c r="C3173" t="s">
        <v>172</v>
      </c>
      <c r="D3173" s="167">
        <v>109394.17</v>
      </c>
      <c r="E3173" t="s">
        <v>168</v>
      </c>
      <c r="F3173" t="s">
        <v>169</v>
      </c>
      <c r="G3173" t="s">
        <v>275</v>
      </c>
      <c r="H3173" s="168">
        <v>38782</v>
      </c>
      <c r="I3173" t="s">
        <v>103</v>
      </c>
      <c r="J3173" s="169">
        <v>11.564383561643835</v>
      </c>
      <c r="K3173">
        <v>3</v>
      </c>
    </row>
    <row r="3174" spans="1:11" x14ac:dyDescent="0.25">
      <c r="A3174" t="s">
        <v>3638</v>
      </c>
      <c r="B3174">
        <v>76592</v>
      </c>
      <c r="C3174" t="s">
        <v>167</v>
      </c>
      <c r="D3174" s="167">
        <v>78588.77</v>
      </c>
      <c r="E3174" t="s">
        <v>175</v>
      </c>
      <c r="F3174" t="s">
        <v>169</v>
      </c>
      <c r="G3174" t="s">
        <v>211</v>
      </c>
      <c r="H3174" s="168">
        <v>38698</v>
      </c>
      <c r="I3174" t="s">
        <v>103</v>
      </c>
      <c r="J3174" s="169">
        <v>11.794520547945206</v>
      </c>
      <c r="K3174">
        <v>3</v>
      </c>
    </row>
    <row r="3175" spans="1:11" x14ac:dyDescent="0.25">
      <c r="A3175" t="s">
        <v>3639</v>
      </c>
      <c r="B3175">
        <v>57659</v>
      </c>
      <c r="C3175" t="s">
        <v>172</v>
      </c>
      <c r="D3175" s="167">
        <v>168936.48</v>
      </c>
      <c r="E3175" t="s">
        <v>188</v>
      </c>
      <c r="F3175" t="s">
        <v>169</v>
      </c>
      <c r="G3175" t="s">
        <v>637</v>
      </c>
      <c r="H3175" s="168">
        <v>42142</v>
      </c>
      <c r="I3175" t="s">
        <v>107</v>
      </c>
      <c r="J3175" s="169">
        <v>2.3589041095890413</v>
      </c>
      <c r="K3175">
        <v>1</v>
      </c>
    </row>
    <row r="3176" spans="1:11" x14ac:dyDescent="0.25">
      <c r="A3176" t="s">
        <v>3640</v>
      </c>
      <c r="B3176">
        <v>94229</v>
      </c>
      <c r="C3176" t="s">
        <v>172</v>
      </c>
      <c r="D3176" s="167">
        <v>56990</v>
      </c>
      <c r="E3176" t="s">
        <v>191</v>
      </c>
      <c r="F3176" t="s">
        <v>169</v>
      </c>
      <c r="G3176" t="s">
        <v>354</v>
      </c>
      <c r="H3176" s="168">
        <v>41708</v>
      </c>
      <c r="I3176" t="s">
        <v>106</v>
      </c>
      <c r="J3176" s="169">
        <v>3.547945205479452</v>
      </c>
      <c r="K3176">
        <v>1</v>
      </c>
    </row>
    <row r="3177" spans="1:11" x14ac:dyDescent="0.25">
      <c r="A3177" t="s">
        <v>3641</v>
      </c>
      <c r="B3177">
        <v>9993</v>
      </c>
      <c r="C3177" t="s">
        <v>172</v>
      </c>
      <c r="D3177" s="167">
        <v>92756.7</v>
      </c>
      <c r="E3177" t="s">
        <v>175</v>
      </c>
      <c r="F3177" t="s">
        <v>169</v>
      </c>
      <c r="G3177" t="s">
        <v>183</v>
      </c>
      <c r="H3177" s="168">
        <v>32398</v>
      </c>
      <c r="I3177" t="s">
        <v>108</v>
      </c>
      <c r="J3177" s="169">
        <v>29.054794520547944</v>
      </c>
      <c r="K3177">
        <v>6</v>
      </c>
    </row>
    <row r="3178" spans="1:11" x14ac:dyDescent="0.25">
      <c r="A3178" t="s">
        <v>3642</v>
      </c>
      <c r="B3178">
        <v>30196</v>
      </c>
      <c r="C3178" t="s">
        <v>172</v>
      </c>
      <c r="D3178" s="167">
        <v>92756.7</v>
      </c>
      <c r="E3178" t="s">
        <v>175</v>
      </c>
      <c r="F3178" t="s">
        <v>169</v>
      </c>
      <c r="G3178" t="s">
        <v>183</v>
      </c>
      <c r="H3178" s="168">
        <v>32398</v>
      </c>
      <c r="I3178" t="s">
        <v>103</v>
      </c>
      <c r="J3178" s="169">
        <v>29.054794520547944</v>
      </c>
      <c r="K3178">
        <v>6</v>
      </c>
    </row>
    <row r="3179" spans="1:11" x14ac:dyDescent="0.25">
      <c r="A3179" t="s">
        <v>3643</v>
      </c>
      <c r="B3179">
        <v>50328</v>
      </c>
      <c r="C3179" t="s">
        <v>172</v>
      </c>
      <c r="D3179" s="167">
        <v>149015.57999999999</v>
      </c>
      <c r="E3179" t="s">
        <v>239</v>
      </c>
      <c r="F3179" t="s">
        <v>169</v>
      </c>
      <c r="G3179" t="s">
        <v>231</v>
      </c>
      <c r="H3179" s="168">
        <v>41246</v>
      </c>
      <c r="I3179" t="s">
        <v>103</v>
      </c>
      <c r="J3179" s="169">
        <v>4.8136986301369866</v>
      </c>
      <c r="K3179">
        <v>1</v>
      </c>
    </row>
    <row r="3180" spans="1:11" x14ac:dyDescent="0.25">
      <c r="A3180" t="s">
        <v>3644</v>
      </c>
      <c r="B3180">
        <v>73815</v>
      </c>
      <c r="C3180" t="s">
        <v>167</v>
      </c>
      <c r="D3180" s="167">
        <v>97912</v>
      </c>
      <c r="E3180" t="s">
        <v>268</v>
      </c>
      <c r="F3180" t="s">
        <v>169</v>
      </c>
      <c r="G3180" t="s">
        <v>297</v>
      </c>
      <c r="H3180" s="168">
        <v>37872</v>
      </c>
      <c r="I3180" t="s">
        <v>105</v>
      </c>
      <c r="J3180" s="169">
        <v>14.057534246575342</v>
      </c>
      <c r="K3180">
        <v>3</v>
      </c>
    </row>
    <row r="3181" spans="1:11" x14ac:dyDescent="0.25">
      <c r="A3181" t="s">
        <v>3645</v>
      </c>
      <c r="B3181">
        <v>25128</v>
      </c>
      <c r="C3181" t="s">
        <v>172</v>
      </c>
      <c r="D3181" s="167">
        <v>60468</v>
      </c>
      <c r="E3181" t="s">
        <v>191</v>
      </c>
      <c r="F3181" t="s">
        <v>169</v>
      </c>
      <c r="G3181" t="s">
        <v>354</v>
      </c>
      <c r="H3181" s="168">
        <v>39693</v>
      </c>
      <c r="I3181" t="s">
        <v>108</v>
      </c>
      <c r="J3181" s="169">
        <v>9.0684931506849313</v>
      </c>
      <c r="K3181">
        <v>2</v>
      </c>
    </row>
    <row r="3182" spans="1:11" x14ac:dyDescent="0.25">
      <c r="A3182" t="s">
        <v>3646</v>
      </c>
      <c r="B3182">
        <v>60906</v>
      </c>
      <c r="C3182" t="s">
        <v>172</v>
      </c>
      <c r="D3182" s="167">
        <v>100849.36</v>
      </c>
      <c r="E3182" t="s">
        <v>191</v>
      </c>
      <c r="F3182" t="s">
        <v>169</v>
      </c>
      <c r="G3182" t="s">
        <v>610</v>
      </c>
      <c r="H3182" s="168">
        <v>32279</v>
      </c>
      <c r="I3182" t="s">
        <v>103</v>
      </c>
      <c r="J3182" s="169">
        <v>29.38082191780822</v>
      </c>
      <c r="K3182">
        <v>6</v>
      </c>
    </row>
    <row r="3183" spans="1:11" x14ac:dyDescent="0.25">
      <c r="A3183" t="s">
        <v>3647</v>
      </c>
      <c r="B3183">
        <v>92909</v>
      </c>
      <c r="C3183" t="s">
        <v>172</v>
      </c>
      <c r="D3183" s="167">
        <v>66548</v>
      </c>
      <c r="E3183" t="s">
        <v>191</v>
      </c>
      <c r="F3183" t="s">
        <v>169</v>
      </c>
      <c r="G3183" t="s">
        <v>486</v>
      </c>
      <c r="H3183" s="168">
        <v>39693</v>
      </c>
      <c r="I3183" t="s">
        <v>105</v>
      </c>
      <c r="J3183" s="169">
        <v>9.0684931506849313</v>
      </c>
      <c r="K3183">
        <v>2</v>
      </c>
    </row>
    <row r="3184" spans="1:11" x14ac:dyDescent="0.25">
      <c r="A3184" t="s">
        <v>3648</v>
      </c>
      <c r="B3184">
        <v>40678</v>
      </c>
      <c r="C3184" t="s">
        <v>167</v>
      </c>
      <c r="D3184" s="167">
        <v>72360</v>
      </c>
      <c r="E3184" t="s">
        <v>268</v>
      </c>
      <c r="F3184" t="s">
        <v>169</v>
      </c>
      <c r="G3184" t="s">
        <v>297</v>
      </c>
      <c r="H3184" s="168">
        <v>42478</v>
      </c>
      <c r="I3184" t="s">
        <v>107</v>
      </c>
      <c r="J3184" s="169">
        <v>1.4383561643835616</v>
      </c>
      <c r="K3184">
        <v>1</v>
      </c>
    </row>
    <row r="3185" spans="1:11" x14ac:dyDescent="0.25">
      <c r="A3185" t="s">
        <v>3649</v>
      </c>
      <c r="B3185">
        <v>58535</v>
      </c>
      <c r="C3185" t="s">
        <v>167</v>
      </c>
      <c r="D3185" s="167">
        <v>80381.48</v>
      </c>
      <c r="E3185" t="s">
        <v>216</v>
      </c>
      <c r="F3185" t="s">
        <v>169</v>
      </c>
      <c r="G3185" t="s">
        <v>1058</v>
      </c>
      <c r="H3185" s="168">
        <v>36199</v>
      </c>
      <c r="I3185" t="s">
        <v>103</v>
      </c>
      <c r="J3185" s="169">
        <v>18.641095890410959</v>
      </c>
      <c r="K3185">
        <v>4</v>
      </c>
    </row>
    <row r="3186" spans="1:11" x14ac:dyDescent="0.25">
      <c r="A3186" t="s">
        <v>3650</v>
      </c>
      <c r="B3186">
        <v>75788</v>
      </c>
      <c r="C3186" t="s">
        <v>172</v>
      </c>
      <c r="D3186" s="167">
        <v>63445</v>
      </c>
      <c r="E3186" t="s">
        <v>191</v>
      </c>
      <c r="F3186" t="s">
        <v>169</v>
      </c>
      <c r="G3186" t="s">
        <v>486</v>
      </c>
      <c r="H3186" s="168">
        <v>41288</v>
      </c>
      <c r="I3186" t="s">
        <v>103</v>
      </c>
      <c r="J3186" s="169">
        <v>4.6986301369863011</v>
      </c>
      <c r="K3186">
        <v>1</v>
      </c>
    </row>
    <row r="3187" spans="1:11" x14ac:dyDescent="0.25">
      <c r="A3187" t="s">
        <v>3651</v>
      </c>
      <c r="B3187">
        <v>12757</v>
      </c>
      <c r="C3187" t="s">
        <v>172</v>
      </c>
      <c r="D3187" s="167">
        <v>33395</v>
      </c>
      <c r="E3187" t="s">
        <v>199</v>
      </c>
      <c r="F3187" t="s">
        <v>169</v>
      </c>
      <c r="G3187" t="s">
        <v>295</v>
      </c>
      <c r="H3187" s="168">
        <v>42674</v>
      </c>
      <c r="I3187" t="s">
        <v>106</v>
      </c>
      <c r="J3187" s="169">
        <v>0.90136986301369859</v>
      </c>
      <c r="K3187">
        <v>1</v>
      </c>
    </row>
    <row r="3188" spans="1:11" x14ac:dyDescent="0.25">
      <c r="A3188" t="s">
        <v>3652</v>
      </c>
      <c r="B3188">
        <v>58673</v>
      </c>
      <c r="C3188" t="s">
        <v>172</v>
      </c>
      <c r="D3188" s="167">
        <v>65010.94</v>
      </c>
      <c r="E3188" t="s">
        <v>199</v>
      </c>
      <c r="F3188" t="s">
        <v>169</v>
      </c>
      <c r="G3188" t="s">
        <v>887</v>
      </c>
      <c r="H3188" s="168">
        <v>42226</v>
      </c>
      <c r="I3188" t="s">
        <v>103</v>
      </c>
      <c r="J3188" s="169">
        <v>2.128767123287671</v>
      </c>
      <c r="K3188">
        <v>1</v>
      </c>
    </row>
    <row r="3189" spans="1:11" x14ac:dyDescent="0.25">
      <c r="A3189" t="s">
        <v>3653</v>
      </c>
      <c r="B3189">
        <v>40783</v>
      </c>
      <c r="C3189" t="s">
        <v>172</v>
      </c>
      <c r="D3189" s="167">
        <v>72921</v>
      </c>
      <c r="E3189" t="s">
        <v>191</v>
      </c>
      <c r="F3189" t="s">
        <v>169</v>
      </c>
      <c r="G3189" t="s">
        <v>192</v>
      </c>
      <c r="H3189" s="168">
        <v>39693</v>
      </c>
      <c r="I3189" t="s">
        <v>108</v>
      </c>
      <c r="J3189" s="169">
        <v>9.0684931506849313</v>
      </c>
      <c r="K3189">
        <v>2</v>
      </c>
    </row>
    <row r="3190" spans="1:11" x14ac:dyDescent="0.25">
      <c r="A3190" t="s">
        <v>3654</v>
      </c>
      <c r="B3190">
        <v>23088</v>
      </c>
      <c r="C3190" t="s">
        <v>172</v>
      </c>
      <c r="D3190" s="167">
        <v>42053.42</v>
      </c>
      <c r="E3190" t="s">
        <v>199</v>
      </c>
      <c r="F3190" t="s">
        <v>169</v>
      </c>
      <c r="G3190" t="s">
        <v>220</v>
      </c>
      <c r="H3190" s="168">
        <v>41911</v>
      </c>
      <c r="I3190" t="s">
        <v>106</v>
      </c>
      <c r="J3190" s="169">
        <v>2.9917808219178084</v>
      </c>
      <c r="K3190">
        <v>1</v>
      </c>
    </row>
    <row r="3191" spans="1:11" x14ac:dyDescent="0.25">
      <c r="A3191" t="s">
        <v>3655</v>
      </c>
      <c r="B3191">
        <v>74354</v>
      </c>
      <c r="C3191" t="s">
        <v>167</v>
      </c>
      <c r="D3191" s="167">
        <v>102049.83</v>
      </c>
      <c r="E3191" t="s">
        <v>175</v>
      </c>
      <c r="F3191" t="s">
        <v>169</v>
      </c>
      <c r="G3191" t="s">
        <v>176</v>
      </c>
      <c r="H3191" s="168">
        <v>36955</v>
      </c>
      <c r="I3191" t="s">
        <v>103</v>
      </c>
      <c r="J3191" s="169">
        <v>16.56986301369863</v>
      </c>
      <c r="K3191">
        <v>4</v>
      </c>
    </row>
    <row r="3192" spans="1:11" x14ac:dyDescent="0.25">
      <c r="A3192" t="s">
        <v>3656</v>
      </c>
      <c r="B3192">
        <v>64229</v>
      </c>
      <c r="C3192" t="s">
        <v>172</v>
      </c>
      <c r="D3192" s="167">
        <v>79471</v>
      </c>
      <c r="E3192" t="s">
        <v>185</v>
      </c>
      <c r="F3192" t="s">
        <v>169</v>
      </c>
      <c r="G3192" t="s">
        <v>416</v>
      </c>
      <c r="H3192" s="168">
        <v>38642</v>
      </c>
      <c r="I3192" t="s">
        <v>108</v>
      </c>
      <c r="J3192" s="169">
        <v>11.947945205479453</v>
      </c>
      <c r="K3192">
        <v>3</v>
      </c>
    </row>
    <row r="3193" spans="1:11" x14ac:dyDescent="0.25">
      <c r="A3193" t="s">
        <v>3657</v>
      </c>
      <c r="B3193">
        <v>67854</v>
      </c>
      <c r="C3193" t="s">
        <v>172</v>
      </c>
      <c r="D3193" s="167">
        <v>107657</v>
      </c>
      <c r="E3193" t="s">
        <v>213</v>
      </c>
      <c r="F3193" t="s">
        <v>169</v>
      </c>
      <c r="G3193" t="s">
        <v>240</v>
      </c>
      <c r="H3193" s="168">
        <v>39188</v>
      </c>
      <c r="I3193" t="s">
        <v>108</v>
      </c>
      <c r="J3193" s="169">
        <v>10.452054794520548</v>
      </c>
      <c r="K3193">
        <v>3</v>
      </c>
    </row>
    <row r="3194" spans="1:11" x14ac:dyDescent="0.25">
      <c r="A3194" t="s">
        <v>3658</v>
      </c>
      <c r="B3194">
        <v>39607</v>
      </c>
      <c r="C3194" t="s">
        <v>172</v>
      </c>
      <c r="D3194" s="167">
        <v>40631.32</v>
      </c>
      <c r="E3194" t="s">
        <v>199</v>
      </c>
      <c r="F3194" t="s">
        <v>169</v>
      </c>
      <c r="G3194" t="s">
        <v>200</v>
      </c>
      <c r="H3194" s="168">
        <v>42275</v>
      </c>
      <c r="I3194" t="s">
        <v>103</v>
      </c>
      <c r="J3194" s="169">
        <v>1.9945205479452055</v>
      </c>
      <c r="K3194">
        <v>1</v>
      </c>
    </row>
    <row r="3195" spans="1:11" x14ac:dyDescent="0.25">
      <c r="A3195" t="s">
        <v>3659</v>
      </c>
      <c r="B3195">
        <v>22909</v>
      </c>
      <c r="C3195" t="s">
        <v>172</v>
      </c>
      <c r="D3195" s="167">
        <v>70422</v>
      </c>
      <c r="E3195" t="s">
        <v>199</v>
      </c>
      <c r="F3195" t="s">
        <v>169</v>
      </c>
      <c r="G3195" t="s">
        <v>698</v>
      </c>
      <c r="H3195" s="168">
        <v>36296</v>
      </c>
      <c r="I3195" t="s">
        <v>103</v>
      </c>
      <c r="J3195" s="169">
        <v>18.375342465753423</v>
      </c>
      <c r="K3195">
        <v>4</v>
      </c>
    </row>
    <row r="3196" spans="1:11" x14ac:dyDescent="0.25">
      <c r="A3196" t="s">
        <v>3660</v>
      </c>
      <c r="B3196">
        <v>58948</v>
      </c>
      <c r="C3196" t="s">
        <v>167</v>
      </c>
      <c r="D3196" s="167">
        <v>37838.46</v>
      </c>
      <c r="E3196" t="s">
        <v>188</v>
      </c>
      <c r="F3196" t="s">
        <v>202</v>
      </c>
      <c r="G3196" t="s">
        <v>313</v>
      </c>
      <c r="H3196" s="168">
        <v>40392</v>
      </c>
      <c r="I3196" t="s">
        <v>105</v>
      </c>
      <c r="J3196" s="169">
        <v>7.1534246575342468</v>
      </c>
      <c r="K3196">
        <v>2</v>
      </c>
    </row>
    <row r="3197" spans="1:11" x14ac:dyDescent="0.25">
      <c r="A3197" t="s">
        <v>3661</v>
      </c>
      <c r="B3197">
        <v>53249</v>
      </c>
      <c r="C3197" t="s">
        <v>167</v>
      </c>
      <c r="D3197" s="167">
        <v>46985.75</v>
      </c>
      <c r="E3197" t="s">
        <v>233</v>
      </c>
      <c r="F3197" t="s">
        <v>169</v>
      </c>
      <c r="G3197" t="s">
        <v>554</v>
      </c>
      <c r="H3197" s="168">
        <v>39313</v>
      </c>
      <c r="I3197" t="s">
        <v>108</v>
      </c>
      <c r="J3197" s="169">
        <v>10.109589041095891</v>
      </c>
      <c r="K3197">
        <v>3</v>
      </c>
    </row>
    <row r="3198" spans="1:11" x14ac:dyDescent="0.25">
      <c r="A3198" t="s">
        <v>3662</v>
      </c>
      <c r="B3198">
        <v>37469</v>
      </c>
      <c r="C3198" t="s">
        <v>167</v>
      </c>
      <c r="D3198" s="167">
        <v>73801</v>
      </c>
      <c r="E3198" t="s">
        <v>188</v>
      </c>
      <c r="F3198" t="s">
        <v>169</v>
      </c>
      <c r="G3198" t="s">
        <v>273</v>
      </c>
      <c r="H3198" s="168">
        <v>36907</v>
      </c>
      <c r="I3198" t="s">
        <v>107</v>
      </c>
      <c r="J3198" s="169">
        <v>16.701369863013699</v>
      </c>
      <c r="K3198">
        <v>4</v>
      </c>
    </row>
    <row r="3199" spans="1:11" x14ac:dyDescent="0.25">
      <c r="A3199" t="s">
        <v>3663</v>
      </c>
      <c r="B3199">
        <v>6616</v>
      </c>
      <c r="C3199" t="s">
        <v>167</v>
      </c>
      <c r="D3199" s="167">
        <v>79663.289999999994</v>
      </c>
      <c r="E3199" t="s">
        <v>268</v>
      </c>
      <c r="F3199" t="s">
        <v>169</v>
      </c>
      <c r="G3199" t="s">
        <v>630</v>
      </c>
      <c r="H3199" s="168">
        <v>34666</v>
      </c>
      <c r="I3199" t="s">
        <v>103</v>
      </c>
      <c r="J3199" s="169">
        <v>22.841095890410958</v>
      </c>
      <c r="K3199">
        <v>5</v>
      </c>
    </row>
    <row r="3200" spans="1:11" x14ac:dyDescent="0.25">
      <c r="A3200" t="s">
        <v>3664</v>
      </c>
      <c r="B3200">
        <v>94176</v>
      </c>
      <c r="C3200" t="s">
        <v>167</v>
      </c>
      <c r="D3200" s="167">
        <v>26208.35</v>
      </c>
      <c r="E3200" t="s">
        <v>196</v>
      </c>
      <c r="F3200" t="s">
        <v>202</v>
      </c>
      <c r="G3200" t="s">
        <v>816</v>
      </c>
      <c r="H3200" s="168">
        <v>33742</v>
      </c>
      <c r="I3200" t="s">
        <v>104</v>
      </c>
      <c r="J3200" s="169">
        <v>25.372602739726027</v>
      </c>
      <c r="K3200">
        <v>6</v>
      </c>
    </row>
    <row r="3201" spans="1:11" x14ac:dyDescent="0.25">
      <c r="A3201" t="s">
        <v>3665</v>
      </c>
      <c r="B3201">
        <v>1354</v>
      </c>
      <c r="C3201" t="s">
        <v>172</v>
      </c>
      <c r="D3201" s="167">
        <v>64854</v>
      </c>
      <c r="E3201" t="s">
        <v>168</v>
      </c>
      <c r="F3201" t="s">
        <v>169</v>
      </c>
      <c r="G3201" t="s">
        <v>265</v>
      </c>
      <c r="H3201" s="168">
        <v>38656</v>
      </c>
      <c r="I3201" t="s">
        <v>106</v>
      </c>
      <c r="J3201" s="169">
        <v>11.90958904109589</v>
      </c>
      <c r="K3201">
        <v>3</v>
      </c>
    </row>
    <row r="3202" spans="1:11" x14ac:dyDescent="0.25">
      <c r="A3202" t="s">
        <v>3666</v>
      </c>
      <c r="B3202">
        <v>11208</v>
      </c>
      <c r="C3202" t="s">
        <v>167</v>
      </c>
      <c r="D3202" s="167">
        <v>61344</v>
      </c>
      <c r="E3202" t="s">
        <v>191</v>
      </c>
      <c r="F3202" t="s">
        <v>169</v>
      </c>
      <c r="G3202" t="s">
        <v>486</v>
      </c>
      <c r="H3202" s="168">
        <v>40085</v>
      </c>
      <c r="I3202" t="s">
        <v>108</v>
      </c>
      <c r="J3202" s="169">
        <v>7.9945205479452053</v>
      </c>
      <c r="K3202">
        <v>2</v>
      </c>
    </row>
    <row r="3203" spans="1:11" x14ac:dyDescent="0.25">
      <c r="A3203" t="s">
        <v>3667</v>
      </c>
      <c r="B3203">
        <v>58444</v>
      </c>
      <c r="C3203" t="s">
        <v>167</v>
      </c>
      <c r="D3203" s="167">
        <v>68015</v>
      </c>
      <c r="E3203" t="s">
        <v>191</v>
      </c>
      <c r="F3203" t="s">
        <v>169</v>
      </c>
      <c r="G3203" t="s">
        <v>486</v>
      </c>
      <c r="H3203" s="168">
        <v>38747</v>
      </c>
      <c r="I3203" t="s">
        <v>107</v>
      </c>
      <c r="J3203" s="169">
        <v>11.66027397260274</v>
      </c>
      <c r="K3203">
        <v>3</v>
      </c>
    </row>
    <row r="3204" spans="1:11" x14ac:dyDescent="0.25">
      <c r="A3204" t="s">
        <v>3668</v>
      </c>
      <c r="B3204">
        <v>14064</v>
      </c>
      <c r="C3204" t="s">
        <v>172</v>
      </c>
      <c r="D3204" s="167">
        <v>55328</v>
      </c>
      <c r="E3204" t="s">
        <v>191</v>
      </c>
      <c r="F3204" t="s">
        <v>169</v>
      </c>
      <c r="G3204" t="s">
        <v>354</v>
      </c>
      <c r="H3204" s="168">
        <v>41288</v>
      </c>
      <c r="I3204" t="s">
        <v>104</v>
      </c>
      <c r="J3204" s="169">
        <v>4.6986301369863011</v>
      </c>
      <c r="K3204">
        <v>1</v>
      </c>
    </row>
    <row r="3205" spans="1:11" x14ac:dyDescent="0.25">
      <c r="A3205" t="s">
        <v>3669</v>
      </c>
      <c r="B3205">
        <v>48742</v>
      </c>
      <c r="C3205" t="s">
        <v>167</v>
      </c>
      <c r="D3205" s="167">
        <v>56688.39</v>
      </c>
      <c r="E3205" t="s">
        <v>199</v>
      </c>
      <c r="F3205" t="s">
        <v>169</v>
      </c>
      <c r="G3205" t="s">
        <v>200</v>
      </c>
      <c r="H3205" s="168">
        <v>37717</v>
      </c>
      <c r="I3205" t="s">
        <v>104</v>
      </c>
      <c r="J3205" s="169">
        <v>14.482191780821918</v>
      </c>
      <c r="K3205">
        <v>3</v>
      </c>
    </row>
    <row r="3206" spans="1:11" x14ac:dyDescent="0.25">
      <c r="A3206" t="s">
        <v>3670</v>
      </c>
      <c r="B3206">
        <v>98285</v>
      </c>
      <c r="C3206" t="s">
        <v>172</v>
      </c>
      <c r="D3206" s="167">
        <v>61408</v>
      </c>
      <c r="E3206" t="s">
        <v>191</v>
      </c>
      <c r="F3206" t="s">
        <v>169</v>
      </c>
      <c r="G3206" t="s">
        <v>486</v>
      </c>
      <c r="H3206" s="168">
        <v>41484</v>
      </c>
      <c r="I3206" t="s">
        <v>103</v>
      </c>
      <c r="J3206" s="169">
        <v>4.161643835616438</v>
      </c>
      <c r="K3206">
        <v>1</v>
      </c>
    </row>
    <row r="3207" spans="1:11" x14ac:dyDescent="0.25">
      <c r="A3207" t="s">
        <v>3671</v>
      </c>
      <c r="B3207">
        <v>27650</v>
      </c>
      <c r="C3207" t="s">
        <v>172</v>
      </c>
      <c r="D3207" s="167">
        <v>106448.44</v>
      </c>
      <c r="E3207" t="s">
        <v>168</v>
      </c>
      <c r="F3207" t="s">
        <v>169</v>
      </c>
      <c r="G3207" t="s">
        <v>1166</v>
      </c>
      <c r="H3207" s="168">
        <v>32727</v>
      </c>
      <c r="I3207" t="s">
        <v>107</v>
      </c>
      <c r="J3207" s="169">
        <v>28.153424657534245</v>
      </c>
      <c r="K3207">
        <v>6</v>
      </c>
    </row>
    <row r="3208" spans="1:11" x14ac:dyDescent="0.25">
      <c r="A3208" t="s">
        <v>3672</v>
      </c>
      <c r="B3208">
        <v>8963</v>
      </c>
      <c r="C3208" t="s">
        <v>172</v>
      </c>
      <c r="D3208" s="167">
        <v>75277.02</v>
      </c>
      <c r="E3208" t="s">
        <v>233</v>
      </c>
      <c r="F3208" t="s">
        <v>169</v>
      </c>
      <c r="G3208" t="s">
        <v>809</v>
      </c>
      <c r="H3208" s="168">
        <v>33238</v>
      </c>
      <c r="I3208" t="s">
        <v>104</v>
      </c>
      <c r="J3208" s="169">
        <v>26.753424657534246</v>
      </c>
      <c r="K3208">
        <v>6</v>
      </c>
    </row>
    <row r="3209" spans="1:11" x14ac:dyDescent="0.25">
      <c r="A3209" t="s">
        <v>3673</v>
      </c>
      <c r="B3209">
        <v>92034</v>
      </c>
      <c r="C3209" t="s">
        <v>167</v>
      </c>
      <c r="D3209" s="167">
        <v>67977.179999999993</v>
      </c>
      <c r="E3209" t="s">
        <v>175</v>
      </c>
      <c r="F3209" t="s">
        <v>169</v>
      </c>
      <c r="G3209" t="s">
        <v>209</v>
      </c>
      <c r="H3209" s="168">
        <v>38096</v>
      </c>
      <c r="I3209" t="s">
        <v>104</v>
      </c>
      <c r="J3209" s="169">
        <v>13.443835616438356</v>
      </c>
      <c r="K3209">
        <v>3</v>
      </c>
    </row>
    <row r="3210" spans="1:11" x14ac:dyDescent="0.25">
      <c r="A3210" t="s">
        <v>3674</v>
      </c>
      <c r="B3210">
        <v>38151</v>
      </c>
      <c r="C3210" t="s">
        <v>167</v>
      </c>
      <c r="D3210" s="167">
        <v>57186</v>
      </c>
      <c r="E3210" t="s">
        <v>168</v>
      </c>
      <c r="F3210" t="s">
        <v>169</v>
      </c>
      <c r="G3210" t="s">
        <v>265</v>
      </c>
      <c r="H3210" s="168">
        <v>39384</v>
      </c>
      <c r="I3210" t="s">
        <v>103</v>
      </c>
      <c r="J3210" s="169">
        <v>9.9150684931506845</v>
      </c>
      <c r="K3210">
        <v>2</v>
      </c>
    </row>
    <row r="3211" spans="1:11" x14ac:dyDescent="0.25">
      <c r="A3211" t="s">
        <v>3675</v>
      </c>
      <c r="B3211">
        <v>72961</v>
      </c>
      <c r="C3211" t="s">
        <v>172</v>
      </c>
      <c r="D3211" s="167">
        <v>74815</v>
      </c>
      <c r="E3211" t="s">
        <v>185</v>
      </c>
      <c r="F3211" t="s">
        <v>169</v>
      </c>
      <c r="G3211" t="s">
        <v>416</v>
      </c>
      <c r="H3211" s="168">
        <v>38803</v>
      </c>
      <c r="I3211" t="s">
        <v>108</v>
      </c>
      <c r="J3211" s="169">
        <v>11.506849315068493</v>
      </c>
      <c r="K3211">
        <v>3</v>
      </c>
    </row>
    <row r="3212" spans="1:11" x14ac:dyDescent="0.25">
      <c r="A3212" t="s">
        <v>3676</v>
      </c>
      <c r="B3212">
        <v>17262</v>
      </c>
      <c r="C3212" t="s">
        <v>172</v>
      </c>
      <c r="D3212" s="167">
        <v>71593.570000000007</v>
      </c>
      <c r="E3212" t="s">
        <v>1258</v>
      </c>
      <c r="F3212" t="s">
        <v>169</v>
      </c>
      <c r="G3212" t="s">
        <v>418</v>
      </c>
      <c r="H3212" s="168">
        <v>38642</v>
      </c>
      <c r="I3212" t="s">
        <v>106</v>
      </c>
      <c r="J3212" s="169">
        <v>11.947945205479453</v>
      </c>
      <c r="K3212">
        <v>3</v>
      </c>
    </row>
    <row r="3213" spans="1:11" x14ac:dyDescent="0.25">
      <c r="A3213" t="s">
        <v>3677</v>
      </c>
      <c r="B3213">
        <v>3309</v>
      </c>
      <c r="C3213" t="s">
        <v>172</v>
      </c>
      <c r="D3213" s="167">
        <v>57378.12</v>
      </c>
      <c r="E3213" t="s">
        <v>233</v>
      </c>
      <c r="F3213" t="s">
        <v>169</v>
      </c>
      <c r="G3213" t="s">
        <v>514</v>
      </c>
      <c r="H3213" s="168">
        <v>36801</v>
      </c>
      <c r="I3213" t="s">
        <v>104</v>
      </c>
      <c r="J3213" s="169">
        <v>16.991780821917807</v>
      </c>
      <c r="K3213">
        <v>4</v>
      </c>
    </row>
    <row r="3214" spans="1:11" x14ac:dyDescent="0.25">
      <c r="A3214" t="s">
        <v>3678</v>
      </c>
      <c r="B3214">
        <v>97161</v>
      </c>
      <c r="C3214" t="s">
        <v>172</v>
      </c>
      <c r="D3214" s="167">
        <v>68054</v>
      </c>
      <c r="E3214" t="s">
        <v>175</v>
      </c>
      <c r="F3214" t="s">
        <v>169</v>
      </c>
      <c r="G3214" t="s">
        <v>183</v>
      </c>
      <c r="H3214" s="168">
        <v>39643</v>
      </c>
      <c r="I3214" t="s">
        <v>105</v>
      </c>
      <c r="J3214" s="169">
        <v>9.205479452054794</v>
      </c>
      <c r="K3214">
        <v>2</v>
      </c>
    </row>
    <row r="3215" spans="1:11" x14ac:dyDescent="0.25">
      <c r="A3215" t="s">
        <v>3679</v>
      </c>
      <c r="B3215">
        <v>38287</v>
      </c>
      <c r="C3215" t="s">
        <v>172</v>
      </c>
      <c r="D3215" s="167">
        <v>68054</v>
      </c>
      <c r="E3215" t="s">
        <v>175</v>
      </c>
      <c r="F3215" t="s">
        <v>169</v>
      </c>
      <c r="G3215" t="s">
        <v>183</v>
      </c>
      <c r="H3215" s="168">
        <v>41162</v>
      </c>
      <c r="I3215" t="s">
        <v>103</v>
      </c>
      <c r="J3215" s="169">
        <v>5.043835616438356</v>
      </c>
      <c r="K3215">
        <v>1</v>
      </c>
    </row>
    <row r="3216" spans="1:11" x14ac:dyDescent="0.25">
      <c r="A3216" t="s">
        <v>3680</v>
      </c>
      <c r="B3216">
        <v>78371</v>
      </c>
      <c r="C3216" t="s">
        <v>167</v>
      </c>
      <c r="D3216" s="167">
        <v>64141</v>
      </c>
      <c r="E3216" t="s">
        <v>199</v>
      </c>
      <c r="F3216" t="s">
        <v>169</v>
      </c>
      <c r="G3216" t="s">
        <v>200</v>
      </c>
      <c r="H3216" s="168">
        <v>36163</v>
      </c>
      <c r="I3216" t="s">
        <v>106</v>
      </c>
      <c r="J3216" s="169">
        <v>18.739726027397261</v>
      </c>
      <c r="K3216">
        <v>4</v>
      </c>
    </row>
    <row r="3217" spans="1:11" x14ac:dyDescent="0.25">
      <c r="A3217" t="s">
        <v>3681</v>
      </c>
      <c r="B3217">
        <v>16360</v>
      </c>
      <c r="C3217" t="s">
        <v>167</v>
      </c>
      <c r="D3217" s="167">
        <v>35552.39</v>
      </c>
      <c r="E3217" t="s">
        <v>188</v>
      </c>
      <c r="F3217" t="s">
        <v>202</v>
      </c>
      <c r="G3217" t="s">
        <v>313</v>
      </c>
      <c r="H3217" s="168">
        <v>42101</v>
      </c>
      <c r="I3217" t="s">
        <v>105</v>
      </c>
      <c r="J3217" s="169">
        <v>2.4712328767123286</v>
      </c>
      <c r="K3217">
        <v>1</v>
      </c>
    </row>
    <row r="3218" spans="1:11" x14ac:dyDescent="0.25">
      <c r="A3218" t="s">
        <v>3682</v>
      </c>
      <c r="B3218">
        <v>62873</v>
      </c>
      <c r="C3218" t="s">
        <v>172</v>
      </c>
      <c r="D3218" s="167">
        <v>92756.7</v>
      </c>
      <c r="E3218" t="s">
        <v>175</v>
      </c>
      <c r="F3218" t="s">
        <v>169</v>
      </c>
      <c r="G3218" t="s">
        <v>183</v>
      </c>
      <c r="H3218" s="168">
        <v>33793</v>
      </c>
      <c r="I3218" t="s">
        <v>107</v>
      </c>
      <c r="J3218" s="169">
        <v>25.232876712328768</v>
      </c>
      <c r="K3218">
        <v>6</v>
      </c>
    </row>
    <row r="3219" spans="1:11" x14ac:dyDescent="0.25">
      <c r="A3219" t="s">
        <v>3683</v>
      </c>
      <c r="B3219">
        <v>96389</v>
      </c>
      <c r="C3219" t="s">
        <v>167</v>
      </c>
      <c r="D3219" s="167">
        <v>70662.8</v>
      </c>
      <c r="E3219" t="s">
        <v>233</v>
      </c>
      <c r="F3219" t="s">
        <v>169</v>
      </c>
      <c r="G3219" t="s">
        <v>672</v>
      </c>
      <c r="H3219" s="168">
        <v>35577</v>
      </c>
      <c r="I3219" t="s">
        <v>106</v>
      </c>
      <c r="J3219" s="169">
        <v>20.345205479452055</v>
      </c>
      <c r="K3219">
        <v>5</v>
      </c>
    </row>
    <row r="3220" spans="1:11" x14ac:dyDescent="0.25">
      <c r="A3220" t="s">
        <v>3684</v>
      </c>
      <c r="B3220">
        <v>26995</v>
      </c>
      <c r="C3220" t="s">
        <v>172</v>
      </c>
      <c r="D3220" s="167">
        <v>48260.15</v>
      </c>
      <c r="E3220" t="s">
        <v>199</v>
      </c>
      <c r="F3220" t="s">
        <v>169</v>
      </c>
      <c r="G3220" t="s">
        <v>330</v>
      </c>
      <c r="H3220" s="168">
        <v>39020</v>
      </c>
      <c r="I3220" t="s">
        <v>104</v>
      </c>
      <c r="J3220" s="169">
        <v>10.912328767123288</v>
      </c>
      <c r="K3220">
        <v>3</v>
      </c>
    </row>
    <row r="3221" spans="1:11" x14ac:dyDescent="0.25">
      <c r="A3221" t="s">
        <v>3685</v>
      </c>
      <c r="B3221">
        <v>49839</v>
      </c>
      <c r="C3221" t="s">
        <v>172</v>
      </c>
      <c r="D3221" s="167">
        <v>29779.07</v>
      </c>
      <c r="E3221" t="s">
        <v>233</v>
      </c>
      <c r="F3221" t="s">
        <v>202</v>
      </c>
      <c r="G3221" t="s">
        <v>234</v>
      </c>
      <c r="H3221" s="168">
        <v>39077</v>
      </c>
      <c r="I3221" t="s">
        <v>108</v>
      </c>
      <c r="J3221" s="169">
        <v>10.756164383561643</v>
      </c>
      <c r="K3221">
        <v>3</v>
      </c>
    </row>
    <row r="3222" spans="1:11" x14ac:dyDescent="0.25">
      <c r="A3222" t="s">
        <v>3686</v>
      </c>
      <c r="B3222">
        <v>71313</v>
      </c>
      <c r="C3222" t="s">
        <v>172</v>
      </c>
      <c r="D3222" s="167">
        <v>63445</v>
      </c>
      <c r="E3222" t="s">
        <v>191</v>
      </c>
      <c r="F3222" t="s">
        <v>169</v>
      </c>
      <c r="G3222" t="s">
        <v>486</v>
      </c>
      <c r="H3222" s="168">
        <v>41288</v>
      </c>
      <c r="I3222" t="s">
        <v>103</v>
      </c>
      <c r="J3222" s="169">
        <v>4.6986301369863011</v>
      </c>
      <c r="K3222">
        <v>1</v>
      </c>
    </row>
    <row r="3223" spans="1:11" x14ac:dyDescent="0.25">
      <c r="A3223" t="s">
        <v>3687</v>
      </c>
      <c r="B3223">
        <v>27771</v>
      </c>
      <c r="C3223" t="s">
        <v>172</v>
      </c>
      <c r="D3223" s="167">
        <v>68015</v>
      </c>
      <c r="E3223" t="s">
        <v>191</v>
      </c>
      <c r="F3223" t="s">
        <v>169</v>
      </c>
      <c r="G3223" t="s">
        <v>486</v>
      </c>
      <c r="H3223" s="168">
        <v>38999</v>
      </c>
      <c r="I3223" t="s">
        <v>108</v>
      </c>
      <c r="J3223" s="169">
        <v>10.96986301369863</v>
      </c>
      <c r="K3223">
        <v>3</v>
      </c>
    </row>
    <row r="3224" spans="1:11" x14ac:dyDescent="0.25">
      <c r="A3224" t="s">
        <v>3688</v>
      </c>
      <c r="B3224">
        <v>73353</v>
      </c>
      <c r="C3224" t="s">
        <v>167</v>
      </c>
      <c r="D3224" s="167">
        <v>77328</v>
      </c>
      <c r="E3224" t="s">
        <v>168</v>
      </c>
      <c r="F3224" t="s">
        <v>169</v>
      </c>
      <c r="G3224" t="s">
        <v>265</v>
      </c>
      <c r="H3224" s="168">
        <v>36731</v>
      </c>
      <c r="I3224" t="s">
        <v>107</v>
      </c>
      <c r="J3224" s="169">
        <v>17.183561643835617</v>
      </c>
      <c r="K3224">
        <v>4</v>
      </c>
    </row>
    <row r="3225" spans="1:11" x14ac:dyDescent="0.25">
      <c r="A3225" t="s">
        <v>3689</v>
      </c>
      <c r="B3225">
        <v>59509</v>
      </c>
      <c r="C3225" t="s">
        <v>172</v>
      </c>
      <c r="D3225" s="167">
        <v>131654.51</v>
      </c>
      <c r="E3225" t="s">
        <v>188</v>
      </c>
      <c r="F3225" t="s">
        <v>169</v>
      </c>
      <c r="G3225" t="s">
        <v>275</v>
      </c>
      <c r="H3225" s="168">
        <v>40952</v>
      </c>
      <c r="I3225" t="s">
        <v>104</v>
      </c>
      <c r="J3225" s="169">
        <v>5.6191780821917812</v>
      </c>
      <c r="K3225">
        <v>2</v>
      </c>
    </row>
    <row r="3226" spans="1:11" x14ac:dyDescent="0.25">
      <c r="A3226" t="s">
        <v>3690</v>
      </c>
      <c r="B3226">
        <v>8565</v>
      </c>
      <c r="C3226" t="s">
        <v>167</v>
      </c>
      <c r="D3226" s="167">
        <v>66518.09</v>
      </c>
      <c r="E3226" t="s">
        <v>191</v>
      </c>
      <c r="F3226" t="s">
        <v>169</v>
      </c>
      <c r="G3226" t="s">
        <v>610</v>
      </c>
      <c r="H3226" s="168">
        <v>41386</v>
      </c>
      <c r="I3226" t="s">
        <v>106</v>
      </c>
      <c r="J3226" s="169">
        <v>4.4301369863013695</v>
      </c>
      <c r="K3226">
        <v>1</v>
      </c>
    </row>
    <row r="3227" spans="1:11" x14ac:dyDescent="0.25">
      <c r="A3227" t="s">
        <v>3691</v>
      </c>
      <c r="B3227">
        <v>75200</v>
      </c>
      <c r="C3227" t="s">
        <v>167</v>
      </c>
      <c r="D3227" s="167">
        <v>33548.42</v>
      </c>
      <c r="E3227" t="s">
        <v>216</v>
      </c>
      <c r="F3227" t="s">
        <v>202</v>
      </c>
      <c r="G3227" t="s">
        <v>422</v>
      </c>
      <c r="H3227" s="168">
        <v>37596</v>
      </c>
      <c r="I3227" t="s">
        <v>107</v>
      </c>
      <c r="J3227" s="169">
        <v>14.813698630136987</v>
      </c>
      <c r="K3227">
        <v>3</v>
      </c>
    </row>
    <row r="3228" spans="1:11" x14ac:dyDescent="0.25">
      <c r="A3228" t="s">
        <v>3692</v>
      </c>
      <c r="B3228">
        <v>45188</v>
      </c>
      <c r="C3228" t="s">
        <v>167</v>
      </c>
      <c r="D3228" s="167">
        <v>40631.32</v>
      </c>
      <c r="E3228" t="s">
        <v>199</v>
      </c>
      <c r="F3228" t="s">
        <v>169</v>
      </c>
      <c r="G3228" t="s">
        <v>200</v>
      </c>
      <c r="H3228" s="168">
        <v>42275</v>
      </c>
      <c r="I3228" t="s">
        <v>104</v>
      </c>
      <c r="J3228" s="169">
        <v>1.9945205479452055</v>
      </c>
      <c r="K3228">
        <v>1</v>
      </c>
    </row>
    <row r="3229" spans="1:11" x14ac:dyDescent="0.25">
      <c r="A3229" t="s">
        <v>3693</v>
      </c>
      <c r="B3229">
        <v>9849</v>
      </c>
      <c r="C3229" t="s">
        <v>172</v>
      </c>
      <c r="D3229" s="167">
        <v>29224</v>
      </c>
      <c r="E3229" t="s">
        <v>216</v>
      </c>
      <c r="F3229" t="s">
        <v>202</v>
      </c>
      <c r="G3229" t="s">
        <v>217</v>
      </c>
      <c r="H3229" s="168">
        <v>36878</v>
      </c>
      <c r="I3229" t="s">
        <v>108</v>
      </c>
      <c r="J3229" s="169">
        <v>16.780821917808218</v>
      </c>
      <c r="K3229">
        <v>4</v>
      </c>
    </row>
    <row r="3230" spans="1:11" x14ac:dyDescent="0.25">
      <c r="A3230" t="s">
        <v>3694</v>
      </c>
      <c r="B3230">
        <v>60411</v>
      </c>
      <c r="C3230" t="s">
        <v>172</v>
      </c>
      <c r="D3230" s="167">
        <v>45049.120000000003</v>
      </c>
      <c r="E3230" t="s">
        <v>199</v>
      </c>
      <c r="F3230" t="s">
        <v>169</v>
      </c>
      <c r="G3230" t="s">
        <v>205</v>
      </c>
      <c r="H3230" s="168">
        <v>41281</v>
      </c>
      <c r="I3230" t="s">
        <v>103</v>
      </c>
      <c r="J3230" s="169">
        <v>4.7178082191780826</v>
      </c>
      <c r="K3230">
        <v>1</v>
      </c>
    </row>
    <row r="3231" spans="1:11" x14ac:dyDescent="0.25">
      <c r="A3231" t="s">
        <v>3695</v>
      </c>
      <c r="B3231">
        <v>51645</v>
      </c>
      <c r="C3231" t="s">
        <v>167</v>
      </c>
      <c r="D3231" s="167">
        <v>29779.06</v>
      </c>
      <c r="E3231" t="s">
        <v>233</v>
      </c>
      <c r="F3231" t="s">
        <v>202</v>
      </c>
      <c r="G3231" t="s">
        <v>234</v>
      </c>
      <c r="H3231" s="168">
        <v>41374</v>
      </c>
      <c r="I3231" t="s">
        <v>108</v>
      </c>
      <c r="J3231" s="169">
        <v>4.463013698630137</v>
      </c>
      <c r="K3231">
        <v>1</v>
      </c>
    </row>
    <row r="3232" spans="1:11" x14ac:dyDescent="0.25">
      <c r="A3232" t="s">
        <v>3696</v>
      </c>
      <c r="B3232">
        <v>11429</v>
      </c>
      <c r="C3232" t="s">
        <v>172</v>
      </c>
      <c r="D3232" s="167">
        <v>89122.19</v>
      </c>
      <c r="E3232" t="s">
        <v>188</v>
      </c>
      <c r="F3232" t="s">
        <v>169</v>
      </c>
      <c r="G3232" t="s">
        <v>428</v>
      </c>
      <c r="H3232" s="168">
        <v>42072</v>
      </c>
      <c r="I3232" t="s">
        <v>103</v>
      </c>
      <c r="J3232" s="169">
        <v>2.5506849315068494</v>
      </c>
      <c r="K3232">
        <v>1</v>
      </c>
    </row>
    <row r="3233" spans="1:11" x14ac:dyDescent="0.25">
      <c r="A3233" t="s">
        <v>3697</v>
      </c>
      <c r="B3233">
        <v>99883</v>
      </c>
      <c r="C3233" t="s">
        <v>172</v>
      </c>
      <c r="D3233" s="167">
        <v>39257.31</v>
      </c>
      <c r="E3233" t="s">
        <v>233</v>
      </c>
      <c r="F3233" t="s">
        <v>169</v>
      </c>
      <c r="G3233" t="s">
        <v>514</v>
      </c>
      <c r="H3233" s="168">
        <v>42534</v>
      </c>
      <c r="I3233" t="s">
        <v>106</v>
      </c>
      <c r="J3233" s="169">
        <v>1.284931506849315</v>
      </c>
      <c r="K3233">
        <v>1</v>
      </c>
    </row>
    <row r="3234" spans="1:11" x14ac:dyDescent="0.25">
      <c r="A3234" t="s">
        <v>3698</v>
      </c>
      <c r="B3234">
        <v>73437</v>
      </c>
      <c r="C3234" t="s">
        <v>172</v>
      </c>
      <c r="D3234" s="167">
        <v>100006</v>
      </c>
      <c r="E3234" t="s">
        <v>175</v>
      </c>
      <c r="F3234" t="s">
        <v>169</v>
      </c>
      <c r="G3234" t="s">
        <v>586</v>
      </c>
      <c r="H3234" s="168">
        <v>36962</v>
      </c>
      <c r="I3234" t="s">
        <v>104</v>
      </c>
      <c r="J3234" s="169">
        <v>16.550684931506851</v>
      </c>
      <c r="K3234">
        <v>4</v>
      </c>
    </row>
    <row r="3235" spans="1:11" x14ac:dyDescent="0.25">
      <c r="A3235" t="s">
        <v>3699</v>
      </c>
      <c r="B3235">
        <v>71733</v>
      </c>
      <c r="C3235" t="s">
        <v>172</v>
      </c>
      <c r="D3235" s="167">
        <v>87967.15</v>
      </c>
      <c r="E3235" t="s">
        <v>168</v>
      </c>
      <c r="F3235" t="s">
        <v>169</v>
      </c>
      <c r="G3235" t="s">
        <v>265</v>
      </c>
      <c r="H3235" s="168">
        <v>34246</v>
      </c>
      <c r="I3235" t="s">
        <v>108</v>
      </c>
      <c r="J3235" s="169">
        <v>23.991780821917807</v>
      </c>
      <c r="K3235">
        <v>5</v>
      </c>
    </row>
    <row r="3236" spans="1:11" x14ac:dyDescent="0.25">
      <c r="A3236" t="s">
        <v>3700</v>
      </c>
      <c r="B3236">
        <v>32554</v>
      </c>
      <c r="C3236" t="s">
        <v>172</v>
      </c>
      <c r="D3236" s="167">
        <v>77753.08</v>
      </c>
      <c r="E3236" t="s">
        <v>199</v>
      </c>
      <c r="F3236" t="s">
        <v>169</v>
      </c>
      <c r="G3236" t="s">
        <v>3701</v>
      </c>
      <c r="H3236" s="168">
        <v>42226</v>
      </c>
      <c r="I3236" t="s">
        <v>103</v>
      </c>
      <c r="J3236" s="169">
        <v>2.128767123287671</v>
      </c>
      <c r="K3236">
        <v>1</v>
      </c>
    </row>
    <row r="3237" spans="1:11" x14ac:dyDescent="0.25">
      <c r="A3237" t="s">
        <v>3702</v>
      </c>
      <c r="B3237">
        <v>14441</v>
      </c>
      <c r="C3237" t="s">
        <v>167</v>
      </c>
      <c r="D3237" s="167">
        <v>102664</v>
      </c>
      <c r="E3237" t="s">
        <v>1353</v>
      </c>
      <c r="F3237" t="s">
        <v>169</v>
      </c>
      <c r="G3237" t="s">
        <v>882</v>
      </c>
      <c r="H3237" s="168">
        <v>38530</v>
      </c>
      <c r="I3237" t="s">
        <v>105</v>
      </c>
      <c r="J3237" s="169">
        <v>12.254794520547945</v>
      </c>
      <c r="K3237">
        <v>3</v>
      </c>
    </row>
    <row r="3238" spans="1:11" x14ac:dyDescent="0.25">
      <c r="A3238" t="s">
        <v>3703</v>
      </c>
      <c r="B3238">
        <v>93626</v>
      </c>
      <c r="C3238" t="s">
        <v>167</v>
      </c>
      <c r="D3238" s="167">
        <v>87523.22</v>
      </c>
      <c r="E3238" t="s">
        <v>216</v>
      </c>
      <c r="F3238" t="s">
        <v>169</v>
      </c>
      <c r="G3238" t="s">
        <v>1058</v>
      </c>
      <c r="H3238" s="168">
        <v>35155</v>
      </c>
      <c r="I3238" t="s">
        <v>104</v>
      </c>
      <c r="J3238" s="169">
        <v>21.5013698630137</v>
      </c>
      <c r="K3238">
        <v>5</v>
      </c>
    </row>
    <row r="3239" spans="1:11" x14ac:dyDescent="0.25">
      <c r="A3239" t="s">
        <v>3704</v>
      </c>
      <c r="B3239">
        <v>70260</v>
      </c>
      <c r="C3239" t="s">
        <v>172</v>
      </c>
      <c r="D3239" s="167">
        <v>119211.02</v>
      </c>
      <c r="E3239" t="s">
        <v>185</v>
      </c>
      <c r="F3239" t="s">
        <v>169</v>
      </c>
      <c r="G3239" t="s">
        <v>382</v>
      </c>
      <c r="H3239" s="168">
        <v>32734</v>
      </c>
      <c r="I3239" t="s">
        <v>108</v>
      </c>
      <c r="J3239" s="169">
        <v>28.134246575342466</v>
      </c>
      <c r="K3239">
        <v>6</v>
      </c>
    </row>
    <row r="3240" spans="1:11" x14ac:dyDescent="0.25">
      <c r="A3240" t="s">
        <v>3705</v>
      </c>
      <c r="B3240">
        <v>59944</v>
      </c>
      <c r="C3240" t="s">
        <v>172</v>
      </c>
      <c r="D3240" s="167">
        <v>118930</v>
      </c>
      <c r="E3240" t="s">
        <v>185</v>
      </c>
      <c r="F3240" t="s">
        <v>169</v>
      </c>
      <c r="G3240" t="s">
        <v>382</v>
      </c>
      <c r="H3240" s="168">
        <v>37138</v>
      </c>
      <c r="I3240" t="s">
        <v>104</v>
      </c>
      <c r="J3240" s="169">
        <v>16.068493150684933</v>
      </c>
      <c r="K3240">
        <v>4</v>
      </c>
    </row>
    <row r="3241" spans="1:11" x14ac:dyDescent="0.25">
      <c r="A3241" t="s">
        <v>3706</v>
      </c>
      <c r="B3241">
        <v>59695</v>
      </c>
      <c r="C3241" t="s">
        <v>172</v>
      </c>
      <c r="D3241" s="167">
        <v>206000</v>
      </c>
      <c r="E3241" t="s">
        <v>168</v>
      </c>
      <c r="F3241" t="s">
        <v>169</v>
      </c>
      <c r="G3241" t="s">
        <v>3707</v>
      </c>
      <c r="H3241" s="168">
        <v>36864</v>
      </c>
      <c r="I3241" t="s">
        <v>103</v>
      </c>
      <c r="J3241" s="169">
        <v>16.81917808219178</v>
      </c>
      <c r="K3241">
        <v>4</v>
      </c>
    </row>
    <row r="3242" spans="1:11" x14ac:dyDescent="0.25">
      <c r="A3242" t="s">
        <v>3708</v>
      </c>
      <c r="B3242">
        <v>8799</v>
      </c>
      <c r="C3242" t="s">
        <v>172</v>
      </c>
      <c r="D3242" s="167">
        <v>86588</v>
      </c>
      <c r="E3242" t="s">
        <v>175</v>
      </c>
      <c r="F3242" t="s">
        <v>169</v>
      </c>
      <c r="G3242" t="s">
        <v>183</v>
      </c>
      <c r="H3242" s="168">
        <v>38734</v>
      </c>
      <c r="I3242" t="s">
        <v>105</v>
      </c>
      <c r="J3242" s="169">
        <v>11.695890410958905</v>
      </c>
      <c r="K3242">
        <v>3</v>
      </c>
    </row>
    <row r="3243" spans="1:11" x14ac:dyDescent="0.25">
      <c r="A3243" t="s">
        <v>3709</v>
      </c>
      <c r="B3243">
        <v>94244</v>
      </c>
      <c r="C3243" t="s">
        <v>167</v>
      </c>
      <c r="D3243" s="167">
        <v>73801</v>
      </c>
      <c r="E3243" t="s">
        <v>253</v>
      </c>
      <c r="F3243" t="s">
        <v>169</v>
      </c>
      <c r="G3243" t="s">
        <v>539</v>
      </c>
      <c r="H3243" s="168">
        <v>38375</v>
      </c>
      <c r="I3243" t="s">
        <v>104</v>
      </c>
      <c r="J3243" s="169">
        <v>12.67945205479452</v>
      </c>
      <c r="K3243">
        <v>3</v>
      </c>
    </row>
    <row r="3244" spans="1:11" x14ac:dyDescent="0.25">
      <c r="A3244" t="s">
        <v>3710</v>
      </c>
      <c r="B3244">
        <v>87619</v>
      </c>
      <c r="C3244" t="s">
        <v>167</v>
      </c>
      <c r="D3244" s="167">
        <v>57569.24</v>
      </c>
      <c r="E3244" t="s">
        <v>270</v>
      </c>
      <c r="F3244" t="s">
        <v>169</v>
      </c>
      <c r="G3244" t="s">
        <v>801</v>
      </c>
      <c r="H3244" s="168">
        <v>40826</v>
      </c>
      <c r="I3244" t="s">
        <v>104</v>
      </c>
      <c r="J3244" s="169">
        <v>5.9643835616438352</v>
      </c>
      <c r="K3244">
        <v>2</v>
      </c>
    </row>
    <row r="3245" spans="1:11" x14ac:dyDescent="0.25">
      <c r="A3245" t="s">
        <v>3711</v>
      </c>
      <c r="B3245">
        <v>35584</v>
      </c>
      <c r="C3245" t="s">
        <v>172</v>
      </c>
      <c r="D3245" s="167">
        <v>46626.87</v>
      </c>
      <c r="E3245" t="s">
        <v>199</v>
      </c>
      <c r="F3245" t="s">
        <v>169</v>
      </c>
      <c r="G3245" t="s">
        <v>205</v>
      </c>
      <c r="H3245" s="168">
        <v>39370</v>
      </c>
      <c r="I3245" t="s">
        <v>104</v>
      </c>
      <c r="J3245" s="169">
        <v>9.9534246575342458</v>
      </c>
      <c r="K3245">
        <v>3</v>
      </c>
    </row>
    <row r="3246" spans="1:11" x14ac:dyDescent="0.25">
      <c r="A3246" t="s">
        <v>3712</v>
      </c>
      <c r="B3246">
        <v>77413</v>
      </c>
      <c r="C3246" t="s">
        <v>172</v>
      </c>
      <c r="D3246" s="167">
        <v>63398.15</v>
      </c>
      <c r="E3246" t="s">
        <v>308</v>
      </c>
      <c r="F3246" t="s">
        <v>169</v>
      </c>
      <c r="G3246" t="s">
        <v>3713</v>
      </c>
      <c r="H3246" s="168">
        <v>38152</v>
      </c>
      <c r="I3246" t="s">
        <v>103</v>
      </c>
      <c r="J3246" s="169">
        <v>13.29041095890411</v>
      </c>
      <c r="K3246">
        <v>3</v>
      </c>
    </row>
    <row r="3247" spans="1:11" x14ac:dyDescent="0.25">
      <c r="A3247" t="s">
        <v>3714</v>
      </c>
      <c r="B3247">
        <v>79283</v>
      </c>
      <c r="C3247" t="s">
        <v>167</v>
      </c>
      <c r="D3247" s="167">
        <v>69222.179999999993</v>
      </c>
      <c r="E3247" t="s">
        <v>213</v>
      </c>
      <c r="F3247" t="s">
        <v>169</v>
      </c>
      <c r="G3247" t="s">
        <v>357</v>
      </c>
      <c r="H3247" s="168">
        <v>32853</v>
      </c>
      <c r="I3247" t="s">
        <v>105</v>
      </c>
      <c r="J3247" s="169">
        <v>27.80821917808219</v>
      </c>
      <c r="K3247">
        <v>6</v>
      </c>
    </row>
    <row r="3248" spans="1:11" x14ac:dyDescent="0.25">
      <c r="A3248" t="s">
        <v>3715</v>
      </c>
      <c r="B3248">
        <v>48863</v>
      </c>
      <c r="C3248" t="s">
        <v>172</v>
      </c>
      <c r="D3248" s="167">
        <v>148090.9</v>
      </c>
      <c r="E3248" t="s">
        <v>239</v>
      </c>
      <c r="F3248" t="s">
        <v>169</v>
      </c>
      <c r="G3248" t="s">
        <v>231</v>
      </c>
      <c r="H3248" s="168">
        <v>39133</v>
      </c>
      <c r="I3248" t="s">
        <v>103</v>
      </c>
      <c r="J3248" s="169">
        <v>10.602739726027398</v>
      </c>
      <c r="K3248">
        <v>3</v>
      </c>
    </row>
    <row r="3249" spans="1:11" x14ac:dyDescent="0.25">
      <c r="A3249" t="s">
        <v>3716</v>
      </c>
      <c r="B3249">
        <v>82632</v>
      </c>
      <c r="C3249" t="s">
        <v>167</v>
      </c>
      <c r="D3249" s="167">
        <v>26208.35</v>
      </c>
      <c r="E3249" t="s">
        <v>196</v>
      </c>
      <c r="F3249" t="s">
        <v>202</v>
      </c>
      <c r="G3249" t="s">
        <v>816</v>
      </c>
      <c r="H3249" s="168">
        <v>34393</v>
      </c>
      <c r="I3249" t="s">
        <v>107</v>
      </c>
      <c r="J3249" s="169">
        <v>23.589041095890412</v>
      </c>
      <c r="K3249">
        <v>5</v>
      </c>
    </row>
    <row r="3250" spans="1:11" x14ac:dyDescent="0.25">
      <c r="A3250" t="s">
        <v>3717</v>
      </c>
      <c r="B3250">
        <v>78609</v>
      </c>
      <c r="C3250" t="s">
        <v>172</v>
      </c>
      <c r="D3250" s="167">
        <v>69222.179999999993</v>
      </c>
      <c r="E3250" t="s">
        <v>216</v>
      </c>
      <c r="F3250" t="s">
        <v>169</v>
      </c>
      <c r="G3250" t="s">
        <v>1091</v>
      </c>
      <c r="H3250" s="168">
        <v>30187</v>
      </c>
      <c r="I3250" t="s">
        <v>105</v>
      </c>
      <c r="J3250" s="169">
        <v>35.112328767123287</v>
      </c>
      <c r="K3250">
        <v>8</v>
      </c>
    </row>
    <row r="3251" spans="1:11" x14ac:dyDescent="0.25">
      <c r="A3251" t="s">
        <v>3718</v>
      </c>
      <c r="B3251">
        <v>85861</v>
      </c>
      <c r="C3251" t="s">
        <v>172</v>
      </c>
      <c r="D3251" s="167">
        <v>92756.7</v>
      </c>
      <c r="E3251" t="s">
        <v>175</v>
      </c>
      <c r="F3251" t="s">
        <v>169</v>
      </c>
      <c r="G3251" t="s">
        <v>183</v>
      </c>
      <c r="H3251" s="168">
        <v>31761</v>
      </c>
      <c r="I3251" t="s">
        <v>108</v>
      </c>
      <c r="J3251" s="169">
        <v>30.8</v>
      </c>
      <c r="K3251">
        <v>7</v>
      </c>
    </row>
    <row r="3252" spans="1:11" x14ac:dyDescent="0.25">
      <c r="A3252" t="s">
        <v>3719</v>
      </c>
      <c r="B3252">
        <v>11197</v>
      </c>
      <c r="C3252" t="s">
        <v>167</v>
      </c>
      <c r="D3252" s="167">
        <v>45048.5</v>
      </c>
      <c r="E3252" t="s">
        <v>168</v>
      </c>
      <c r="F3252" t="s">
        <v>169</v>
      </c>
      <c r="G3252" t="s">
        <v>344</v>
      </c>
      <c r="H3252" s="168">
        <v>39286</v>
      </c>
      <c r="I3252" t="s">
        <v>104</v>
      </c>
      <c r="J3252" s="169">
        <v>10.183561643835617</v>
      </c>
      <c r="K3252">
        <v>3</v>
      </c>
    </row>
    <row r="3253" spans="1:11" x14ac:dyDescent="0.25">
      <c r="A3253" t="s">
        <v>3720</v>
      </c>
      <c r="B3253">
        <v>49349</v>
      </c>
      <c r="C3253" t="s">
        <v>167</v>
      </c>
      <c r="D3253" s="167">
        <v>95372.89</v>
      </c>
      <c r="E3253" t="s">
        <v>325</v>
      </c>
      <c r="F3253" t="s">
        <v>169</v>
      </c>
      <c r="G3253" t="s">
        <v>457</v>
      </c>
      <c r="H3253" s="168">
        <v>36598</v>
      </c>
      <c r="I3253" t="s">
        <v>103</v>
      </c>
      <c r="J3253" s="169">
        <v>17.547945205479451</v>
      </c>
      <c r="K3253">
        <v>4</v>
      </c>
    </row>
    <row r="3254" spans="1:11" x14ac:dyDescent="0.25">
      <c r="A3254" t="s">
        <v>3721</v>
      </c>
      <c r="B3254">
        <v>88687</v>
      </c>
      <c r="C3254" t="s">
        <v>172</v>
      </c>
      <c r="D3254" s="167">
        <v>153412.57</v>
      </c>
      <c r="E3254" t="s">
        <v>180</v>
      </c>
      <c r="F3254" t="s">
        <v>169</v>
      </c>
      <c r="G3254" t="s">
        <v>231</v>
      </c>
      <c r="H3254" s="168">
        <v>41008</v>
      </c>
      <c r="I3254" t="s">
        <v>103</v>
      </c>
      <c r="J3254" s="169">
        <v>5.4657534246575343</v>
      </c>
      <c r="K3254">
        <v>2</v>
      </c>
    </row>
    <row r="3255" spans="1:11" x14ac:dyDescent="0.25">
      <c r="A3255" t="s">
        <v>3722</v>
      </c>
      <c r="B3255">
        <v>71570</v>
      </c>
      <c r="C3255" t="s">
        <v>172</v>
      </c>
      <c r="D3255" s="167">
        <v>92756.7</v>
      </c>
      <c r="E3255" t="s">
        <v>175</v>
      </c>
      <c r="F3255" t="s">
        <v>169</v>
      </c>
      <c r="G3255" t="s">
        <v>183</v>
      </c>
      <c r="H3255" s="168">
        <v>29347</v>
      </c>
      <c r="I3255" t="s">
        <v>104</v>
      </c>
      <c r="J3255" s="169">
        <v>37.413698630136984</v>
      </c>
      <c r="K3255">
        <v>8</v>
      </c>
    </row>
    <row r="3256" spans="1:11" x14ac:dyDescent="0.25">
      <c r="A3256" t="s">
        <v>3723</v>
      </c>
      <c r="B3256">
        <v>56841</v>
      </c>
      <c r="C3256" t="s">
        <v>167</v>
      </c>
      <c r="D3256" s="167">
        <v>97912</v>
      </c>
      <c r="E3256" t="s">
        <v>188</v>
      </c>
      <c r="F3256" t="s">
        <v>169</v>
      </c>
      <c r="G3256" t="s">
        <v>284</v>
      </c>
      <c r="H3256" s="168">
        <v>38139</v>
      </c>
      <c r="I3256" t="s">
        <v>106</v>
      </c>
      <c r="J3256" s="169">
        <v>13.326027397260274</v>
      </c>
      <c r="K3256">
        <v>3</v>
      </c>
    </row>
    <row r="3257" spans="1:11" x14ac:dyDescent="0.25">
      <c r="A3257" t="s">
        <v>3724</v>
      </c>
      <c r="B3257">
        <v>42333</v>
      </c>
      <c r="C3257" t="s">
        <v>172</v>
      </c>
      <c r="D3257" s="167">
        <v>102664</v>
      </c>
      <c r="E3257" t="s">
        <v>180</v>
      </c>
      <c r="F3257" t="s">
        <v>169</v>
      </c>
      <c r="G3257" t="s">
        <v>443</v>
      </c>
      <c r="H3257" s="168">
        <v>38769</v>
      </c>
      <c r="I3257" t="s">
        <v>104</v>
      </c>
      <c r="J3257" s="169">
        <v>11.6</v>
      </c>
      <c r="K3257">
        <v>3</v>
      </c>
    </row>
    <row r="3258" spans="1:11" x14ac:dyDescent="0.25">
      <c r="A3258" t="s">
        <v>3725</v>
      </c>
      <c r="B3258">
        <v>39018</v>
      </c>
      <c r="C3258" t="s">
        <v>167</v>
      </c>
      <c r="D3258" s="167">
        <v>58975.22</v>
      </c>
      <c r="E3258" t="s">
        <v>188</v>
      </c>
      <c r="F3258" t="s">
        <v>169</v>
      </c>
      <c r="G3258" t="s">
        <v>282</v>
      </c>
      <c r="H3258" s="168">
        <v>41260</v>
      </c>
      <c r="I3258" t="s">
        <v>107</v>
      </c>
      <c r="J3258" s="169">
        <v>4.7753424657534245</v>
      </c>
      <c r="K3258">
        <v>1</v>
      </c>
    </row>
    <row r="3259" spans="1:11" x14ac:dyDescent="0.25">
      <c r="A3259" t="s">
        <v>3726</v>
      </c>
      <c r="B3259">
        <v>99068</v>
      </c>
      <c r="C3259" t="s">
        <v>172</v>
      </c>
      <c r="D3259" s="167">
        <v>43525.72</v>
      </c>
      <c r="E3259" t="s">
        <v>199</v>
      </c>
      <c r="F3259" t="s">
        <v>169</v>
      </c>
      <c r="G3259" t="s">
        <v>220</v>
      </c>
      <c r="H3259" s="168">
        <v>41590</v>
      </c>
      <c r="I3259" t="s">
        <v>104</v>
      </c>
      <c r="J3259" s="169">
        <v>3.871232876712329</v>
      </c>
      <c r="K3259">
        <v>1</v>
      </c>
    </row>
    <row r="3260" spans="1:11" x14ac:dyDescent="0.25">
      <c r="A3260" t="s">
        <v>3727</v>
      </c>
      <c r="B3260">
        <v>22901</v>
      </c>
      <c r="C3260" t="s">
        <v>167</v>
      </c>
      <c r="D3260" s="167">
        <v>135392</v>
      </c>
      <c r="E3260" t="s">
        <v>196</v>
      </c>
      <c r="F3260" t="s">
        <v>169</v>
      </c>
      <c r="G3260" t="s">
        <v>275</v>
      </c>
      <c r="H3260" s="168">
        <v>30503</v>
      </c>
      <c r="I3260" t="s">
        <v>105</v>
      </c>
      <c r="J3260" s="169">
        <v>34.246575342465754</v>
      </c>
      <c r="K3260">
        <v>7</v>
      </c>
    </row>
    <row r="3261" spans="1:11" x14ac:dyDescent="0.25">
      <c r="A3261" t="s">
        <v>3728</v>
      </c>
      <c r="B3261">
        <v>15045</v>
      </c>
      <c r="C3261" t="s">
        <v>172</v>
      </c>
      <c r="D3261" s="167">
        <v>67206</v>
      </c>
      <c r="E3261" t="s">
        <v>188</v>
      </c>
      <c r="F3261" t="s">
        <v>169</v>
      </c>
      <c r="G3261" t="s">
        <v>170</v>
      </c>
      <c r="H3261" s="168">
        <v>36079</v>
      </c>
      <c r="I3261" t="s">
        <v>106</v>
      </c>
      <c r="J3261" s="169">
        <v>18.969863013698632</v>
      </c>
      <c r="K3261">
        <v>4</v>
      </c>
    </row>
    <row r="3262" spans="1:11" x14ac:dyDescent="0.25">
      <c r="A3262" t="s">
        <v>3729</v>
      </c>
      <c r="B3262">
        <v>69887</v>
      </c>
      <c r="C3262" t="s">
        <v>172</v>
      </c>
      <c r="D3262" s="167">
        <v>156404.85</v>
      </c>
      <c r="E3262" t="s">
        <v>188</v>
      </c>
      <c r="F3262" t="s">
        <v>169</v>
      </c>
      <c r="G3262" t="s">
        <v>231</v>
      </c>
      <c r="H3262" s="168">
        <v>36948</v>
      </c>
      <c r="I3262" t="s">
        <v>103</v>
      </c>
      <c r="J3262" s="169">
        <v>16.589041095890412</v>
      </c>
      <c r="K3262">
        <v>4</v>
      </c>
    </row>
    <row r="3263" spans="1:11" x14ac:dyDescent="0.25">
      <c r="A3263" t="s">
        <v>3730</v>
      </c>
      <c r="B3263">
        <v>67591</v>
      </c>
      <c r="C3263" t="s">
        <v>167</v>
      </c>
      <c r="D3263" s="167">
        <v>19060.61</v>
      </c>
      <c r="E3263" t="s">
        <v>196</v>
      </c>
      <c r="F3263" t="s">
        <v>202</v>
      </c>
      <c r="G3263" t="s">
        <v>222</v>
      </c>
      <c r="H3263" s="168">
        <v>39702</v>
      </c>
      <c r="I3263" t="s">
        <v>106</v>
      </c>
      <c r="J3263" s="169">
        <v>9.043835616438356</v>
      </c>
      <c r="K3263">
        <v>2</v>
      </c>
    </row>
    <row r="3264" spans="1:11" x14ac:dyDescent="0.25">
      <c r="A3264" t="s">
        <v>3731</v>
      </c>
      <c r="B3264">
        <v>433</v>
      </c>
      <c r="C3264" t="s">
        <v>167</v>
      </c>
      <c r="D3264" s="167">
        <v>69222.179999999993</v>
      </c>
      <c r="E3264" t="s">
        <v>188</v>
      </c>
      <c r="F3264" t="s">
        <v>169</v>
      </c>
      <c r="G3264" t="s">
        <v>170</v>
      </c>
      <c r="H3264" s="168">
        <v>30935</v>
      </c>
      <c r="I3264" t="s">
        <v>106</v>
      </c>
      <c r="J3264" s="169">
        <v>33.063013698630137</v>
      </c>
      <c r="K3264">
        <v>7</v>
      </c>
    </row>
    <row r="3265" spans="1:11" x14ac:dyDescent="0.25">
      <c r="A3265" t="s">
        <v>3732</v>
      </c>
      <c r="B3265">
        <v>92856</v>
      </c>
      <c r="C3265" t="s">
        <v>167</v>
      </c>
      <c r="D3265" s="167">
        <v>104717.28</v>
      </c>
      <c r="E3265" t="s">
        <v>188</v>
      </c>
      <c r="F3265" t="s">
        <v>169</v>
      </c>
      <c r="G3265" t="s">
        <v>397</v>
      </c>
      <c r="H3265" s="168">
        <v>33266</v>
      </c>
      <c r="I3265" t="s">
        <v>104</v>
      </c>
      <c r="J3265" s="169">
        <v>26.676712328767124</v>
      </c>
      <c r="K3265">
        <v>6</v>
      </c>
    </row>
    <row r="3266" spans="1:11" x14ac:dyDescent="0.25">
      <c r="A3266" t="s">
        <v>3733</v>
      </c>
      <c r="B3266">
        <v>43511</v>
      </c>
      <c r="C3266" t="s">
        <v>172</v>
      </c>
      <c r="D3266" s="167">
        <v>78096</v>
      </c>
      <c r="E3266" t="s">
        <v>175</v>
      </c>
      <c r="F3266" t="s">
        <v>169</v>
      </c>
      <c r="G3266" t="s">
        <v>183</v>
      </c>
      <c r="H3266" s="168">
        <v>38012</v>
      </c>
      <c r="I3266" t="s">
        <v>103</v>
      </c>
      <c r="J3266" s="169">
        <v>13.673972602739726</v>
      </c>
      <c r="K3266">
        <v>3</v>
      </c>
    </row>
    <row r="3267" spans="1:11" x14ac:dyDescent="0.25">
      <c r="A3267" t="s">
        <v>3734</v>
      </c>
      <c r="B3267">
        <v>84459</v>
      </c>
      <c r="C3267" t="s">
        <v>167</v>
      </c>
      <c r="D3267" s="167">
        <v>58941.9</v>
      </c>
      <c r="E3267" t="s">
        <v>199</v>
      </c>
      <c r="F3267" t="s">
        <v>169</v>
      </c>
      <c r="G3267" t="s">
        <v>295</v>
      </c>
      <c r="H3267" s="168">
        <v>35001</v>
      </c>
      <c r="I3267" t="s">
        <v>106</v>
      </c>
      <c r="J3267" s="169">
        <v>21.923287671232877</v>
      </c>
      <c r="K3267">
        <v>5</v>
      </c>
    </row>
    <row r="3268" spans="1:11" x14ac:dyDescent="0.25">
      <c r="A3268" t="s">
        <v>3735</v>
      </c>
      <c r="B3268">
        <v>82281</v>
      </c>
      <c r="C3268" t="s">
        <v>172</v>
      </c>
      <c r="D3268" s="167">
        <v>70296.399999999994</v>
      </c>
      <c r="E3268" t="s">
        <v>196</v>
      </c>
      <c r="F3268" t="s">
        <v>169</v>
      </c>
      <c r="G3268" t="s">
        <v>706</v>
      </c>
      <c r="H3268" s="168">
        <v>39552</v>
      </c>
      <c r="I3268" t="s">
        <v>103</v>
      </c>
      <c r="J3268" s="169">
        <v>9.4547945205479458</v>
      </c>
      <c r="K3268">
        <v>2</v>
      </c>
    </row>
    <row r="3269" spans="1:11" x14ac:dyDescent="0.25">
      <c r="A3269" t="s">
        <v>3736</v>
      </c>
      <c r="B3269">
        <v>50206</v>
      </c>
      <c r="C3269" t="s">
        <v>172</v>
      </c>
      <c r="D3269" s="167">
        <v>107128.71</v>
      </c>
      <c r="E3269" t="s">
        <v>175</v>
      </c>
      <c r="F3269" t="s">
        <v>169</v>
      </c>
      <c r="G3269" t="s">
        <v>586</v>
      </c>
      <c r="H3269" s="168">
        <v>34352</v>
      </c>
      <c r="I3269" t="s">
        <v>104</v>
      </c>
      <c r="J3269" s="169">
        <v>23.701369863013699</v>
      </c>
      <c r="K3269">
        <v>5</v>
      </c>
    </row>
    <row r="3270" spans="1:11" x14ac:dyDescent="0.25">
      <c r="A3270" t="s">
        <v>3737</v>
      </c>
      <c r="B3270">
        <v>60032</v>
      </c>
      <c r="C3270" t="s">
        <v>172</v>
      </c>
      <c r="D3270" s="167">
        <v>50910</v>
      </c>
      <c r="E3270" t="s">
        <v>191</v>
      </c>
      <c r="F3270" t="s">
        <v>169</v>
      </c>
      <c r="G3270" t="s">
        <v>354</v>
      </c>
      <c r="H3270" s="168">
        <v>41904</v>
      </c>
      <c r="I3270" t="s">
        <v>106</v>
      </c>
      <c r="J3270" s="169">
        <v>3.010958904109589</v>
      </c>
      <c r="K3270">
        <v>1</v>
      </c>
    </row>
    <row r="3271" spans="1:11" x14ac:dyDescent="0.25">
      <c r="A3271" t="s">
        <v>3738</v>
      </c>
      <c r="B3271">
        <v>47438</v>
      </c>
      <c r="C3271" t="s">
        <v>172</v>
      </c>
      <c r="D3271" s="167">
        <v>93396</v>
      </c>
      <c r="E3271" t="s">
        <v>1258</v>
      </c>
      <c r="F3271" t="s">
        <v>169</v>
      </c>
      <c r="G3271" t="s">
        <v>418</v>
      </c>
      <c r="H3271" s="168">
        <v>37144</v>
      </c>
      <c r="I3271" t="s">
        <v>103</v>
      </c>
      <c r="J3271" s="169">
        <v>16.052054794520547</v>
      </c>
      <c r="K3271">
        <v>4</v>
      </c>
    </row>
    <row r="3272" spans="1:11" x14ac:dyDescent="0.25">
      <c r="A3272" t="s">
        <v>3739</v>
      </c>
      <c r="B3272">
        <v>58187</v>
      </c>
      <c r="C3272" t="s">
        <v>172</v>
      </c>
      <c r="D3272" s="167">
        <v>48399.27</v>
      </c>
      <c r="E3272" t="s">
        <v>199</v>
      </c>
      <c r="F3272" t="s">
        <v>169</v>
      </c>
      <c r="G3272" t="s">
        <v>630</v>
      </c>
      <c r="H3272" s="168">
        <v>38601</v>
      </c>
      <c r="I3272" t="s">
        <v>103</v>
      </c>
      <c r="J3272" s="169">
        <v>12.06027397260274</v>
      </c>
      <c r="K3272">
        <v>3</v>
      </c>
    </row>
    <row r="3273" spans="1:11" x14ac:dyDescent="0.25">
      <c r="A3273" t="s">
        <v>3740</v>
      </c>
      <c r="B3273">
        <v>80968</v>
      </c>
      <c r="C3273" t="s">
        <v>167</v>
      </c>
      <c r="D3273" s="167">
        <v>36036.11</v>
      </c>
      <c r="E3273" t="s">
        <v>216</v>
      </c>
      <c r="F3273" t="s">
        <v>202</v>
      </c>
      <c r="G3273" t="s">
        <v>217</v>
      </c>
      <c r="H3273" s="168">
        <v>37502</v>
      </c>
      <c r="I3273" t="s">
        <v>108</v>
      </c>
      <c r="J3273" s="169">
        <v>15.07123287671233</v>
      </c>
      <c r="K3273">
        <v>4</v>
      </c>
    </row>
    <row r="3274" spans="1:11" x14ac:dyDescent="0.25">
      <c r="A3274" t="s">
        <v>3741</v>
      </c>
      <c r="B3274">
        <v>61487</v>
      </c>
      <c r="C3274" t="s">
        <v>167</v>
      </c>
      <c r="D3274" s="167">
        <v>60201.440000000002</v>
      </c>
      <c r="E3274" t="s">
        <v>216</v>
      </c>
      <c r="F3274" t="s">
        <v>169</v>
      </c>
      <c r="G3274" t="s">
        <v>217</v>
      </c>
      <c r="H3274" s="168">
        <v>33830</v>
      </c>
      <c r="I3274" t="s">
        <v>106</v>
      </c>
      <c r="J3274" s="169">
        <v>25.13150684931507</v>
      </c>
      <c r="K3274">
        <v>6</v>
      </c>
    </row>
    <row r="3275" spans="1:11" x14ac:dyDescent="0.25">
      <c r="A3275" t="s">
        <v>3742</v>
      </c>
      <c r="B3275">
        <v>53915</v>
      </c>
      <c r="C3275" t="s">
        <v>167</v>
      </c>
      <c r="D3275" s="167">
        <v>56306.54</v>
      </c>
      <c r="E3275" t="s">
        <v>188</v>
      </c>
      <c r="F3275" t="s">
        <v>169</v>
      </c>
      <c r="G3275" t="s">
        <v>282</v>
      </c>
      <c r="H3275" s="168">
        <v>39944</v>
      </c>
      <c r="I3275" t="s">
        <v>105</v>
      </c>
      <c r="J3275" s="169">
        <v>8.3808219178082197</v>
      </c>
      <c r="K3275">
        <v>2</v>
      </c>
    </row>
    <row r="3276" spans="1:11" x14ac:dyDescent="0.25">
      <c r="A3276" t="s">
        <v>3743</v>
      </c>
      <c r="B3276">
        <v>40025</v>
      </c>
      <c r="C3276" t="s">
        <v>172</v>
      </c>
      <c r="D3276" s="167">
        <v>77957</v>
      </c>
      <c r="E3276" t="s">
        <v>185</v>
      </c>
      <c r="F3276" t="s">
        <v>169</v>
      </c>
      <c r="G3276" t="s">
        <v>416</v>
      </c>
      <c r="H3276" s="168">
        <v>39693</v>
      </c>
      <c r="I3276" t="s">
        <v>104</v>
      </c>
      <c r="J3276" s="169">
        <v>9.0684931506849313</v>
      </c>
      <c r="K3276">
        <v>2</v>
      </c>
    </row>
    <row r="3277" spans="1:11" x14ac:dyDescent="0.25">
      <c r="A3277" t="s">
        <v>3744</v>
      </c>
      <c r="B3277">
        <v>10514</v>
      </c>
      <c r="C3277" t="s">
        <v>167</v>
      </c>
      <c r="D3277" s="167">
        <v>60201.440000000002</v>
      </c>
      <c r="E3277" t="s">
        <v>216</v>
      </c>
      <c r="F3277" t="s">
        <v>169</v>
      </c>
      <c r="G3277" t="s">
        <v>217</v>
      </c>
      <c r="H3277" s="168">
        <v>30615</v>
      </c>
      <c r="I3277" t="s">
        <v>103</v>
      </c>
      <c r="J3277" s="169">
        <v>33.939726027397263</v>
      </c>
      <c r="K3277">
        <v>7</v>
      </c>
    </row>
    <row r="3278" spans="1:11" x14ac:dyDescent="0.25">
      <c r="A3278" t="s">
        <v>3745</v>
      </c>
      <c r="B3278">
        <v>26895</v>
      </c>
      <c r="C3278" t="s">
        <v>172</v>
      </c>
      <c r="D3278" s="167">
        <v>92756.7</v>
      </c>
      <c r="E3278" t="s">
        <v>175</v>
      </c>
      <c r="F3278" t="s">
        <v>169</v>
      </c>
      <c r="G3278" t="s">
        <v>183</v>
      </c>
      <c r="H3278" s="168">
        <v>34736</v>
      </c>
      <c r="I3278" t="s">
        <v>107</v>
      </c>
      <c r="J3278" s="169">
        <v>22.649315068493152</v>
      </c>
      <c r="K3278">
        <v>5</v>
      </c>
    </row>
    <row r="3279" spans="1:11" x14ac:dyDescent="0.25">
      <c r="A3279" t="s">
        <v>3746</v>
      </c>
      <c r="B3279">
        <v>39665</v>
      </c>
      <c r="C3279" t="s">
        <v>167</v>
      </c>
      <c r="D3279" s="167">
        <v>37838.480000000003</v>
      </c>
      <c r="E3279" t="s">
        <v>188</v>
      </c>
      <c r="F3279" t="s">
        <v>202</v>
      </c>
      <c r="G3279" t="s">
        <v>313</v>
      </c>
      <c r="H3279" s="168">
        <v>41127</v>
      </c>
      <c r="I3279" t="s">
        <v>108</v>
      </c>
      <c r="J3279" s="169">
        <v>5.13972602739726</v>
      </c>
      <c r="K3279">
        <v>2</v>
      </c>
    </row>
    <row r="3280" spans="1:11" x14ac:dyDescent="0.25">
      <c r="A3280" t="s">
        <v>3747</v>
      </c>
      <c r="B3280">
        <v>47953</v>
      </c>
      <c r="C3280" t="s">
        <v>172</v>
      </c>
      <c r="D3280" s="167">
        <v>73801</v>
      </c>
      <c r="E3280" t="s">
        <v>253</v>
      </c>
      <c r="F3280" t="s">
        <v>169</v>
      </c>
      <c r="G3280" t="s">
        <v>1406</v>
      </c>
      <c r="H3280" s="168">
        <v>37228</v>
      </c>
      <c r="I3280" t="s">
        <v>104</v>
      </c>
      <c r="J3280" s="169">
        <v>15.821917808219178</v>
      </c>
      <c r="K3280">
        <v>4</v>
      </c>
    </row>
    <row r="3281" spans="1:11" x14ac:dyDescent="0.25">
      <c r="A3281" t="s">
        <v>3748</v>
      </c>
      <c r="B3281">
        <v>29189</v>
      </c>
      <c r="C3281" t="s">
        <v>172</v>
      </c>
      <c r="D3281" s="167">
        <v>92756.7</v>
      </c>
      <c r="E3281" t="s">
        <v>175</v>
      </c>
      <c r="F3281" t="s">
        <v>169</v>
      </c>
      <c r="G3281" t="s">
        <v>183</v>
      </c>
      <c r="H3281" s="168">
        <v>34352</v>
      </c>
      <c r="I3281" t="s">
        <v>106</v>
      </c>
      <c r="J3281" s="169">
        <v>23.701369863013699</v>
      </c>
      <c r="K3281">
        <v>5</v>
      </c>
    </row>
    <row r="3282" spans="1:11" x14ac:dyDescent="0.25">
      <c r="A3282" t="s">
        <v>3749</v>
      </c>
      <c r="B3282">
        <v>71082</v>
      </c>
      <c r="C3282" t="s">
        <v>167</v>
      </c>
      <c r="D3282" s="167">
        <v>55123.38</v>
      </c>
      <c r="E3282" t="s">
        <v>199</v>
      </c>
      <c r="F3282" t="s">
        <v>169</v>
      </c>
      <c r="G3282" t="s">
        <v>200</v>
      </c>
      <c r="H3282" s="168">
        <v>38201</v>
      </c>
      <c r="I3282" t="s">
        <v>103</v>
      </c>
      <c r="J3282" s="169">
        <v>13.156164383561643</v>
      </c>
      <c r="K3282">
        <v>3</v>
      </c>
    </row>
    <row r="3283" spans="1:11" x14ac:dyDescent="0.25">
      <c r="A3283" t="s">
        <v>3750</v>
      </c>
      <c r="B3283">
        <v>21985</v>
      </c>
      <c r="C3283" t="s">
        <v>167</v>
      </c>
      <c r="D3283" s="167">
        <v>58448</v>
      </c>
      <c r="E3283" t="s">
        <v>168</v>
      </c>
      <c r="F3283" t="s">
        <v>169</v>
      </c>
      <c r="G3283" t="s">
        <v>344</v>
      </c>
      <c r="H3283" s="168">
        <v>37333</v>
      </c>
      <c r="I3283" t="s">
        <v>103</v>
      </c>
      <c r="J3283" s="169">
        <v>15.534246575342467</v>
      </c>
      <c r="K3283">
        <v>4</v>
      </c>
    </row>
    <row r="3284" spans="1:11" x14ac:dyDescent="0.25">
      <c r="A3284" t="s">
        <v>3751</v>
      </c>
      <c r="B3284">
        <v>29485</v>
      </c>
      <c r="C3284" t="s">
        <v>167</v>
      </c>
      <c r="D3284" s="167">
        <v>116340.64</v>
      </c>
      <c r="E3284" t="s">
        <v>188</v>
      </c>
      <c r="F3284" t="s">
        <v>169</v>
      </c>
      <c r="G3284" t="s">
        <v>275</v>
      </c>
      <c r="H3284" s="168">
        <v>32701</v>
      </c>
      <c r="I3284" t="s">
        <v>107</v>
      </c>
      <c r="J3284" s="169">
        <v>28.224657534246575</v>
      </c>
      <c r="K3284">
        <v>6</v>
      </c>
    </row>
    <row r="3285" spans="1:11" x14ac:dyDescent="0.25">
      <c r="A3285" t="s">
        <v>3752</v>
      </c>
      <c r="B3285">
        <v>42034</v>
      </c>
      <c r="C3285" t="s">
        <v>172</v>
      </c>
      <c r="D3285" s="167">
        <v>73477</v>
      </c>
      <c r="E3285" t="s">
        <v>191</v>
      </c>
      <c r="F3285" t="s">
        <v>169</v>
      </c>
      <c r="G3285" t="s">
        <v>192</v>
      </c>
      <c r="H3285" s="168">
        <v>38999</v>
      </c>
      <c r="I3285" t="s">
        <v>103</v>
      </c>
      <c r="J3285" s="169">
        <v>10.96986301369863</v>
      </c>
      <c r="K3285">
        <v>3</v>
      </c>
    </row>
    <row r="3286" spans="1:11" x14ac:dyDescent="0.25">
      <c r="A3286" t="s">
        <v>3753</v>
      </c>
      <c r="B3286">
        <v>10490</v>
      </c>
      <c r="C3286" t="s">
        <v>172</v>
      </c>
      <c r="D3286" s="167">
        <v>71610</v>
      </c>
      <c r="E3286" t="s">
        <v>191</v>
      </c>
      <c r="F3286" t="s">
        <v>169</v>
      </c>
      <c r="G3286" t="s">
        <v>192</v>
      </c>
      <c r="H3286" s="168">
        <v>39524</v>
      </c>
      <c r="I3286" t="s">
        <v>106</v>
      </c>
      <c r="J3286" s="169">
        <v>9.5315068493150683</v>
      </c>
      <c r="K3286">
        <v>2</v>
      </c>
    </row>
    <row r="3287" spans="1:11" x14ac:dyDescent="0.25">
      <c r="A3287" t="s">
        <v>3754</v>
      </c>
      <c r="B3287">
        <v>26470</v>
      </c>
      <c r="C3287" t="s">
        <v>167</v>
      </c>
      <c r="D3287" s="167">
        <v>82821</v>
      </c>
      <c r="E3287" t="s">
        <v>191</v>
      </c>
      <c r="F3287" t="s">
        <v>169</v>
      </c>
      <c r="G3287" t="s">
        <v>192</v>
      </c>
      <c r="H3287" s="168">
        <v>36942</v>
      </c>
      <c r="I3287" t="s">
        <v>107</v>
      </c>
      <c r="J3287" s="169">
        <v>16.605479452054794</v>
      </c>
      <c r="K3287">
        <v>4</v>
      </c>
    </row>
    <row r="3288" spans="1:11" x14ac:dyDescent="0.25">
      <c r="A3288" t="s">
        <v>3755</v>
      </c>
      <c r="B3288">
        <v>49527</v>
      </c>
      <c r="C3288" t="s">
        <v>172</v>
      </c>
      <c r="D3288" s="167">
        <v>52693</v>
      </c>
      <c r="E3288" t="s">
        <v>191</v>
      </c>
      <c r="F3288" t="s">
        <v>169</v>
      </c>
      <c r="G3288" t="s">
        <v>354</v>
      </c>
      <c r="H3288" s="168">
        <v>41288</v>
      </c>
      <c r="I3288" t="s">
        <v>107</v>
      </c>
      <c r="J3288" s="169">
        <v>4.6986301369863011</v>
      </c>
      <c r="K3288">
        <v>1</v>
      </c>
    </row>
    <row r="3289" spans="1:11" x14ac:dyDescent="0.25">
      <c r="A3289" t="s">
        <v>3756</v>
      </c>
      <c r="B3289">
        <v>5867</v>
      </c>
      <c r="C3289" t="s">
        <v>172</v>
      </c>
      <c r="D3289" s="167">
        <v>56687.16</v>
      </c>
      <c r="E3289" t="s">
        <v>199</v>
      </c>
      <c r="F3289" t="s">
        <v>169</v>
      </c>
      <c r="G3289" t="s">
        <v>200</v>
      </c>
      <c r="H3289" s="168">
        <v>37514</v>
      </c>
      <c r="I3289" t="s">
        <v>103</v>
      </c>
      <c r="J3289" s="169">
        <v>15.038356164383561</v>
      </c>
      <c r="K3289">
        <v>3</v>
      </c>
    </row>
    <row r="3290" spans="1:11" x14ac:dyDescent="0.25">
      <c r="A3290" t="s">
        <v>3757</v>
      </c>
      <c r="B3290">
        <v>34337</v>
      </c>
      <c r="C3290" t="s">
        <v>172</v>
      </c>
      <c r="D3290" s="167">
        <v>65716</v>
      </c>
      <c r="E3290" t="s">
        <v>191</v>
      </c>
      <c r="F3290" t="s">
        <v>169</v>
      </c>
      <c r="G3290" t="s">
        <v>486</v>
      </c>
      <c r="H3290" s="168">
        <v>39329</v>
      </c>
      <c r="I3290" t="s">
        <v>108</v>
      </c>
      <c r="J3290" s="169">
        <v>10.065753424657535</v>
      </c>
      <c r="K3290">
        <v>3</v>
      </c>
    </row>
    <row r="3291" spans="1:11" x14ac:dyDescent="0.25">
      <c r="A3291" t="s">
        <v>3758</v>
      </c>
      <c r="B3291">
        <v>97978</v>
      </c>
      <c r="C3291" t="s">
        <v>172</v>
      </c>
      <c r="D3291" s="167">
        <v>79647.839999999997</v>
      </c>
      <c r="E3291" t="s">
        <v>168</v>
      </c>
      <c r="F3291" t="s">
        <v>169</v>
      </c>
      <c r="G3291" t="s">
        <v>265</v>
      </c>
      <c r="H3291" s="168">
        <v>34078</v>
      </c>
      <c r="I3291" t="s">
        <v>104</v>
      </c>
      <c r="J3291" s="169">
        <v>24.452054794520549</v>
      </c>
      <c r="K3291">
        <v>5</v>
      </c>
    </row>
    <row r="3292" spans="1:11" x14ac:dyDescent="0.25">
      <c r="A3292" t="s">
        <v>3759</v>
      </c>
      <c r="B3292">
        <v>67414</v>
      </c>
      <c r="C3292" t="s">
        <v>172</v>
      </c>
      <c r="D3292" s="167">
        <v>70301</v>
      </c>
      <c r="E3292" t="s">
        <v>168</v>
      </c>
      <c r="F3292" t="s">
        <v>169</v>
      </c>
      <c r="G3292" t="s">
        <v>265</v>
      </c>
      <c r="H3292" s="168">
        <v>36983</v>
      </c>
      <c r="I3292" t="s">
        <v>107</v>
      </c>
      <c r="J3292" s="169">
        <v>16.493150684931507</v>
      </c>
      <c r="K3292">
        <v>4</v>
      </c>
    </row>
    <row r="3293" spans="1:11" x14ac:dyDescent="0.25">
      <c r="A3293" t="s">
        <v>3760</v>
      </c>
      <c r="B3293">
        <v>80966</v>
      </c>
      <c r="C3293" t="s">
        <v>172</v>
      </c>
      <c r="D3293" s="167">
        <v>93396</v>
      </c>
      <c r="E3293" t="s">
        <v>268</v>
      </c>
      <c r="F3293" t="s">
        <v>169</v>
      </c>
      <c r="G3293" t="s">
        <v>418</v>
      </c>
      <c r="H3293" s="168">
        <v>41218</v>
      </c>
      <c r="I3293" t="s">
        <v>106</v>
      </c>
      <c r="J3293" s="169">
        <v>4.8904109589041092</v>
      </c>
      <c r="K3293">
        <v>1</v>
      </c>
    </row>
    <row r="3294" spans="1:11" x14ac:dyDescent="0.25">
      <c r="A3294" t="s">
        <v>3761</v>
      </c>
      <c r="B3294">
        <v>74013</v>
      </c>
      <c r="C3294" t="s">
        <v>167</v>
      </c>
      <c r="D3294" s="167">
        <v>22529.52</v>
      </c>
      <c r="E3294" t="s">
        <v>196</v>
      </c>
      <c r="F3294" t="s">
        <v>202</v>
      </c>
      <c r="G3294" t="s">
        <v>222</v>
      </c>
      <c r="H3294" s="168">
        <v>37760</v>
      </c>
      <c r="I3294" t="s">
        <v>105</v>
      </c>
      <c r="J3294" s="169">
        <v>14.364383561643836</v>
      </c>
      <c r="K3294">
        <v>3</v>
      </c>
    </row>
    <row r="3295" spans="1:11" x14ac:dyDescent="0.25">
      <c r="A3295" t="s">
        <v>3762</v>
      </c>
      <c r="B3295">
        <v>57363</v>
      </c>
      <c r="C3295" t="s">
        <v>167</v>
      </c>
      <c r="D3295" s="167">
        <v>22529.52</v>
      </c>
      <c r="E3295" t="s">
        <v>196</v>
      </c>
      <c r="F3295" t="s">
        <v>202</v>
      </c>
      <c r="G3295" t="s">
        <v>222</v>
      </c>
      <c r="H3295" s="168">
        <v>37564</v>
      </c>
      <c r="I3295" t="s">
        <v>103</v>
      </c>
      <c r="J3295" s="169">
        <v>14.901369863013699</v>
      </c>
      <c r="K3295">
        <v>3</v>
      </c>
    </row>
    <row r="3296" spans="1:11" x14ac:dyDescent="0.25">
      <c r="A3296" t="s">
        <v>3763</v>
      </c>
      <c r="B3296">
        <v>70656</v>
      </c>
      <c r="C3296" t="s">
        <v>167</v>
      </c>
      <c r="D3296" s="167">
        <v>104717.28</v>
      </c>
      <c r="E3296" t="s">
        <v>175</v>
      </c>
      <c r="F3296" t="s">
        <v>169</v>
      </c>
      <c r="G3296" t="s">
        <v>176</v>
      </c>
      <c r="H3296" s="168">
        <v>34101</v>
      </c>
      <c r="I3296" t="s">
        <v>108</v>
      </c>
      <c r="J3296" s="169">
        <v>24.389041095890413</v>
      </c>
      <c r="K3296">
        <v>5</v>
      </c>
    </row>
    <row r="3297" spans="1:11" x14ac:dyDescent="0.25">
      <c r="A3297" t="s">
        <v>3764</v>
      </c>
      <c r="B3297">
        <v>16207</v>
      </c>
      <c r="C3297" t="s">
        <v>172</v>
      </c>
      <c r="D3297" s="167">
        <v>27805.439999999999</v>
      </c>
      <c r="E3297" t="s">
        <v>233</v>
      </c>
      <c r="F3297" t="s">
        <v>202</v>
      </c>
      <c r="G3297" t="s">
        <v>234</v>
      </c>
      <c r="H3297" s="168">
        <v>42590</v>
      </c>
      <c r="I3297" t="s">
        <v>107</v>
      </c>
      <c r="J3297" s="169">
        <v>1.1315068493150684</v>
      </c>
      <c r="K3297">
        <v>1</v>
      </c>
    </row>
    <row r="3298" spans="1:11" x14ac:dyDescent="0.25">
      <c r="A3298" t="s">
        <v>3765</v>
      </c>
      <c r="B3298">
        <v>36569</v>
      </c>
      <c r="C3298" t="s">
        <v>172</v>
      </c>
      <c r="D3298" s="167">
        <v>50910</v>
      </c>
      <c r="E3298" t="s">
        <v>191</v>
      </c>
      <c r="F3298" t="s">
        <v>169</v>
      </c>
      <c r="G3298" t="s">
        <v>354</v>
      </c>
      <c r="H3298" s="168">
        <v>41708</v>
      </c>
      <c r="I3298" t="s">
        <v>106</v>
      </c>
      <c r="J3298" s="169">
        <v>3.547945205479452</v>
      </c>
      <c r="K3298">
        <v>1</v>
      </c>
    </row>
    <row r="3299" spans="1:11" x14ac:dyDescent="0.25">
      <c r="A3299" t="s">
        <v>3766</v>
      </c>
      <c r="B3299">
        <v>51135</v>
      </c>
      <c r="C3299" t="s">
        <v>172</v>
      </c>
      <c r="D3299" s="167">
        <v>46626.87</v>
      </c>
      <c r="E3299" t="s">
        <v>199</v>
      </c>
      <c r="F3299" t="s">
        <v>169</v>
      </c>
      <c r="G3299" t="s">
        <v>295</v>
      </c>
      <c r="H3299" s="168">
        <v>39454</v>
      </c>
      <c r="I3299" t="s">
        <v>106</v>
      </c>
      <c r="J3299" s="169">
        <v>9.7232876712328764</v>
      </c>
      <c r="K3299">
        <v>2</v>
      </c>
    </row>
    <row r="3300" spans="1:11" x14ac:dyDescent="0.25">
      <c r="A3300" t="s">
        <v>3767</v>
      </c>
      <c r="B3300">
        <v>70861</v>
      </c>
      <c r="C3300" t="s">
        <v>172</v>
      </c>
      <c r="D3300" s="167">
        <v>46626.06</v>
      </c>
      <c r="E3300" t="s">
        <v>233</v>
      </c>
      <c r="F3300" t="s">
        <v>169</v>
      </c>
      <c r="G3300" t="s">
        <v>514</v>
      </c>
      <c r="H3300" s="168">
        <v>39001</v>
      </c>
      <c r="I3300" t="s">
        <v>103</v>
      </c>
      <c r="J3300" s="169">
        <v>10.964383561643835</v>
      </c>
      <c r="K3300">
        <v>3</v>
      </c>
    </row>
    <row r="3301" spans="1:11" x14ac:dyDescent="0.25">
      <c r="A3301" t="s">
        <v>3768</v>
      </c>
      <c r="B3301">
        <v>54854</v>
      </c>
      <c r="C3301" t="s">
        <v>172</v>
      </c>
      <c r="D3301" s="167">
        <v>92756.7</v>
      </c>
      <c r="E3301" t="s">
        <v>175</v>
      </c>
      <c r="F3301" t="s">
        <v>169</v>
      </c>
      <c r="G3301" t="s">
        <v>183</v>
      </c>
      <c r="H3301" s="168">
        <v>32727</v>
      </c>
      <c r="I3301" t="s">
        <v>103</v>
      </c>
      <c r="J3301" s="169">
        <v>28.153424657534245</v>
      </c>
      <c r="K3301">
        <v>6</v>
      </c>
    </row>
    <row r="3302" spans="1:11" x14ac:dyDescent="0.25">
      <c r="A3302" t="s">
        <v>3769</v>
      </c>
      <c r="B3302">
        <v>88102</v>
      </c>
      <c r="C3302" t="s">
        <v>167</v>
      </c>
      <c r="D3302" s="167">
        <v>79663.289999999994</v>
      </c>
      <c r="E3302" t="s">
        <v>175</v>
      </c>
      <c r="F3302" t="s">
        <v>169</v>
      </c>
      <c r="G3302" t="s">
        <v>209</v>
      </c>
      <c r="H3302" s="168">
        <v>32860</v>
      </c>
      <c r="I3302" t="s">
        <v>104</v>
      </c>
      <c r="J3302" s="169">
        <v>27.789041095890411</v>
      </c>
      <c r="K3302">
        <v>6</v>
      </c>
    </row>
    <row r="3303" spans="1:11" x14ac:dyDescent="0.25">
      <c r="A3303" t="s">
        <v>3770</v>
      </c>
      <c r="B3303">
        <v>72326</v>
      </c>
      <c r="C3303" t="s">
        <v>167</v>
      </c>
      <c r="D3303" s="167">
        <v>48145.17</v>
      </c>
      <c r="E3303" t="s">
        <v>188</v>
      </c>
      <c r="F3303" t="s">
        <v>202</v>
      </c>
      <c r="G3303" t="s">
        <v>313</v>
      </c>
      <c r="H3303" s="168">
        <v>37144</v>
      </c>
      <c r="I3303" t="s">
        <v>107</v>
      </c>
      <c r="J3303" s="169">
        <v>16.052054794520547</v>
      </c>
      <c r="K3303">
        <v>4</v>
      </c>
    </row>
    <row r="3304" spans="1:11" x14ac:dyDescent="0.25">
      <c r="A3304" t="s">
        <v>3771</v>
      </c>
      <c r="B3304">
        <v>39094</v>
      </c>
      <c r="C3304" t="s">
        <v>172</v>
      </c>
      <c r="D3304" s="167">
        <v>107128.71</v>
      </c>
      <c r="E3304" t="s">
        <v>175</v>
      </c>
      <c r="F3304" t="s">
        <v>169</v>
      </c>
      <c r="G3304" t="s">
        <v>586</v>
      </c>
      <c r="H3304" s="168">
        <v>34176</v>
      </c>
      <c r="I3304" t="s">
        <v>107</v>
      </c>
      <c r="J3304" s="169">
        <v>24.183561643835617</v>
      </c>
      <c r="K3304">
        <v>5</v>
      </c>
    </row>
    <row r="3305" spans="1:11" x14ac:dyDescent="0.25">
      <c r="A3305" t="s">
        <v>3772</v>
      </c>
      <c r="B3305">
        <v>78607</v>
      </c>
      <c r="C3305" t="s">
        <v>172</v>
      </c>
      <c r="D3305" s="167">
        <v>52693</v>
      </c>
      <c r="E3305" t="s">
        <v>191</v>
      </c>
      <c r="F3305" t="s">
        <v>169</v>
      </c>
      <c r="G3305" t="s">
        <v>354</v>
      </c>
      <c r="H3305" s="168">
        <v>41484</v>
      </c>
      <c r="I3305" t="s">
        <v>107</v>
      </c>
      <c r="J3305" s="169">
        <v>4.161643835616438</v>
      </c>
      <c r="K3305">
        <v>1</v>
      </c>
    </row>
    <row r="3306" spans="1:11" x14ac:dyDescent="0.25">
      <c r="A3306" t="s">
        <v>3773</v>
      </c>
      <c r="B3306">
        <v>63709</v>
      </c>
      <c r="C3306" t="s">
        <v>172</v>
      </c>
      <c r="D3306" s="167">
        <v>110229</v>
      </c>
      <c r="E3306" t="s">
        <v>185</v>
      </c>
      <c r="F3306" t="s">
        <v>169</v>
      </c>
      <c r="G3306" t="s">
        <v>382</v>
      </c>
      <c r="H3306" s="168">
        <v>36942</v>
      </c>
      <c r="I3306" t="s">
        <v>105</v>
      </c>
      <c r="J3306" s="169">
        <v>16.605479452054794</v>
      </c>
      <c r="K3306">
        <v>4</v>
      </c>
    </row>
    <row r="3307" spans="1:11" x14ac:dyDescent="0.25">
      <c r="A3307" t="s">
        <v>3774</v>
      </c>
      <c r="B3307">
        <v>61436</v>
      </c>
      <c r="C3307" t="s">
        <v>172</v>
      </c>
      <c r="D3307" s="167">
        <v>55328</v>
      </c>
      <c r="E3307" t="s">
        <v>191</v>
      </c>
      <c r="F3307" t="s">
        <v>169</v>
      </c>
      <c r="G3307" t="s">
        <v>354</v>
      </c>
      <c r="H3307" s="168">
        <v>41288</v>
      </c>
      <c r="I3307" t="s">
        <v>103</v>
      </c>
      <c r="J3307" s="169">
        <v>4.6986301369863011</v>
      </c>
      <c r="K3307">
        <v>1</v>
      </c>
    </row>
    <row r="3308" spans="1:11" x14ac:dyDescent="0.25">
      <c r="A3308" t="s">
        <v>3775</v>
      </c>
      <c r="B3308">
        <v>94394</v>
      </c>
      <c r="C3308" t="s">
        <v>167</v>
      </c>
      <c r="D3308" s="167">
        <v>82803.199999999997</v>
      </c>
      <c r="E3308" t="s">
        <v>188</v>
      </c>
      <c r="F3308" t="s">
        <v>169</v>
      </c>
      <c r="G3308" t="s">
        <v>284</v>
      </c>
      <c r="H3308" s="168">
        <v>41975</v>
      </c>
      <c r="I3308" t="s">
        <v>104</v>
      </c>
      <c r="J3308" s="169">
        <v>2.8164383561643835</v>
      </c>
      <c r="K3308">
        <v>1</v>
      </c>
    </row>
    <row r="3309" spans="1:11" x14ac:dyDescent="0.25">
      <c r="A3309" t="s">
        <v>3776</v>
      </c>
      <c r="B3309">
        <v>57222</v>
      </c>
      <c r="C3309" t="s">
        <v>167</v>
      </c>
      <c r="D3309" s="167">
        <v>83971.06</v>
      </c>
      <c r="E3309" t="s">
        <v>188</v>
      </c>
      <c r="F3309" t="s">
        <v>169</v>
      </c>
      <c r="G3309" t="s">
        <v>284</v>
      </c>
      <c r="H3309" s="168">
        <v>40392</v>
      </c>
      <c r="I3309" t="s">
        <v>103</v>
      </c>
      <c r="J3309" s="169">
        <v>7.1534246575342468</v>
      </c>
      <c r="K3309">
        <v>2</v>
      </c>
    </row>
    <row r="3310" spans="1:11" x14ac:dyDescent="0.25">
      <c r="A3310" t="s">
        <v>3777</v>
      </c>
      <c r="B3310">
        <v>21583</v>
      </c>
      <c r="C3310" t="s">
        <v>172</v>
      </c>
      <c r="D3310" s="167">
        <v>58455</v>
      </c>
      <c r="E3310" t="s">
        <v>175</v>
      </c>
      <c r="F3310" t="s">
        <v>169</v>
      </c>
      <c r="G3310" t="s">
        <v>183</v>
      </c>
      <c r="H3310" s="168">
        <v>41302</v>
      </c>
      <c r="I3310" t="s">
        <v>108</v>
      </c>
      <c r="J3310" s="169">
        <v>4.6602739726027398</v>
      </c>
      <c r="K3310">
        <v>1</v>
      </c>
    </row>
    <row r="3311" spans="1:11" x14ac:dyDescent="0.25">
      <c r="A3311" t="s">
        <v>3778</v>
      </c>
      <c r="B3311">
        <v>90278</v>
      </c>
      <c r="C3311" t="s">
        <v>172</v>
      </c>
      <c r="D3311" s="167">
        <v>59187</v>
      </c>
      <c r="E3311" t="s">
        <v>168</v>
      </c>
      <c r="F3311" t="s">
        <v>169</v>
      </c>
      <c r="G3311" t="s">
        <v>265</v>
      </c>
      <c r="H3311" s="168">
        <v>38867</v>
      </c>
      <c r="I3311" t="s">
        <v>104</v>
      </c>
      <c r="J3311" s="169">
        <v>11.331506849315069</v>
      </c>
      <c r="K3311">
        <v>3</v>
      </c>
    </row>
    <row r="3312" spans="1:11" x14ac:dyDescent="0.25">
      <c r="A3312" t="s">
        <v>3779</v>
      </c>
      <c r="B3312">
        <v>11876</v>
      </c>
      <c r="C3312" t="s">
        <v>167</v>
      </c>
      <c r="D3312" s="167">
        <v>16047.2</v>
      </c>
      <c r="E3312" t="s">
        <v>196</v>
      </c>
      <c r="F3312" t="s">
        <v>202</v>
      </c>
      <c r="G3312" t="s">
        <v>222</v>
      </c>
      <c r="H3312" s="168">
        <v>42716</v>
      </c>
      <c r="I3312" t="s">
        <v>104</v>
      </c>
      <c r="J3312" s="169">
        <v>0.78630136986301369</v>
      </c>
      <c r="K3312">
        <v>1</v>
      </c>
    </row>
    <row r="3313" spans="1:11" x14ac:dyDescent="0.25">
      <c r="A3313" t="s">
        <v>3780</v>
      </c>
      <c r="B3313">
        <v>1639</v>
      </c>
      <c r="C3313" t="s">
        <v>167</v>
      </c>
      <c r="D3313" s="167">
        <v>47940.3</v>
      </c>
      <c r="E3313" t="s">
        <v>168</v>
      </c>
      <c r="F3313" t="s">
        <v>169</v>
      </c>
      <c r="G3313" t="s">
        <v>539</v>
      </c>
      <c r="H3313" s="168">
        <v>41890</v>
      </c>
      <c r="I3313" t="s">
        <v>103</v>
      </c>
      <c r="J3313" s="169">
        <v>3.0493150684931507</v>
      </c>
      <c r="K3313">
        <v>1</v>
      </c>
    </row>
    <row r="3314" spans="1:11" x14ac:dyDescent="0.25">
      <c r="A3314" t="s">
        <v>3781</v>
      </c>
      <c r="B3314">
        <v>99591</v>
      </c>
      <c r="C3314" t="s">
        <v>167</v>
      </c>
      <c r="D3314" s="167">
        <v>99870.24</v>
      </c>
      <c r="E3314" t="s">
        <v>188</v>
      </c>
      <c r="F3314" t="s">
        <v>169</v>
      </c>
      <c r="G3314" t="s">
        <v>244</v>
      </c>
      <c r="H3314" s="168">
        <v>30755</v>
      </c>
      <c r="I3314" t="s">
        <v>103</v>
      </c>
      <c r="J3314" s="169">
        <v>33.556164383561644</v>
      </c>
      <c r="K3314">
        <v>7</v>
      </c>
    </row>
    <row r="3315" spans="1:11" x14ac:dyDescent="0.25">
      <c r="A3315" t="s">
        <v>3782</v>
      </c>
      <c r="B3315">
        <v>74471</v>
      </c>
      <c r="C3315" t="s">
        <v>172</v>
      </c>
      <c r="D3315" s="167">
        <v>110229</v>
      </c>
      <c r="E3315" t="s">
        <v>185</v>
      </c>
      <c r="F3315" t="s">
        <v>169</v>
      </c>
      <c r="G3315" t="s">
        <v>382</v>
      </c>
      <c r="H3315" s="168">
        <v>36942</v>
      </c>
      <c r="I3315" t="s">
        <v>103</v>
      </c>
      <c r="J3315" s="169">
        <v>16.605479452054794</v>
      </c>
      <c r="K3315">
        <v>4</v>
      </c>
    </row>
    <row r="3316" spans="1:11" x14ac:dyDescent="0.25">
      <c r="A3316" t="s">
        <v>3783</v>
      </c>
      <c r="B3316">
        <v>33343</v>
      </c>
      <c r="C3316" t="s">
        <v>172</v>
      </c>
      <c r="D3316" s="167">
        <v>176003</v>
      </c>
      <c r="E3316" t="s">
        <v>325</v>
      </c>
      <c r="F3316" t="s">
        <v>169</v>
      </c>
      <c r="G3316" t="s">
        <v>3784</v>
      </c>
      <c r="H3316" s="168">
        <v>37858</v>
      </c>
      <c r="I3316" t="s">
        <v>103</v>
      </c>
      <c r="J3316" s="169">
        <v>14.095890410958905</v>
      </c>
      <c r="K3316">
        <v>3</v>
      </c>
    </row>
    <row r="3317" spans="1:11" x14ac:dyDescent="0.25">
      <c r="A3317" t="s">
        <v>3785</v>
      </c>
      <c r="B3317">
        <v>24234</v>
      </c>
      <c r="C3317" t="s">
        <v>172</v>
      </c>
      <c r="D3317" s="167">
        <v>70766</v>
      </c>
      <c r="E3317" t="s">
        <v>191</v>
      </c>
      <c r="F3317" t="s">
        <v>169</v>
      </c>
      <c r="G3317" t="s">
        <v>192</v>
      </c>
      <c r="H3317" s="168">
        <v>39160</v>
      </c>
      <c r="I3317" t="s">
        <v>108</v>
      </c>
      <c r="J3317" s="169">
        <v>10.528767123287672</v>
      </c>
      <c r="K3317">
        <v>3</v>
      </c>
    </row>
    <row r="3318" spans="1:11" x14ac:dyDescent="0.25">
      <c r="A3318" t="s">
        <v>3786</v>
      </c>
      <c r="B3318">
        <v>10573</v>
      </c>
      <c r="C3318" t="s">
        <v>172</v>
      </c>
      <c r="D3318" s="167">
        <v>75453</v>
      </c>
      <c r="E3318" t="s">
        <v>175</v>
      </c>
      <c r="F3318" t="s">
        <v>169</v>
      </c>
      <c r="G3318" t="s">
        <v>183</v>
      </c>
      <c r="H3318" s="168">
        <v>38551</v>
      </c>
      <c r="I3318" t="s">
        <v>103</v>
      </c>
      <c r="J3318" s="169">
        <v>12.197260273972603</v>
      </c>
      <c r="K3318">
        <v>3</v>
      </c>
    </row>
    <row r="3319" spans="1:11" x14ac:dyDescent="0.25">
      <c r="A3319" t="s">
        <v>3787</v>
      </c>
      <c r="B3319">
        <v>37999</v>
      </c>
      <c r="C3319" t="s">
        <v>167</v>
      </c>
      <c r="D3319" s="167">
        <v>97197.58</v>
      </c>
      <c r="E3319" t="s">
        <v>188</v>
      </c>
      <c r="F3319" t="s">
        <v>169</v>
      </c>
      <c r="G3319" t="s">
        <v>284</v>
      </c>
      <c r="H3319" s="168">
        <v>37522</v>
      </c>
      <c r="I3319" t="s">
        <v>103</v>
      </c>
      <c r="J3319" s="169">
        <v>15.016438356164384</v>
      </c>
      <c r="K3319">
        <v>3</v>
      </c>
    </row>
    <row r="3320" spans="1:11" x14ac:dyDescent="0.25">
      <c r="A3320" t="s">
        <v>3788</v>
      </c>
      <c r="B3320">
        <v>43471</v>
      </c>
      <c r="C3320" t="s">
        <v>172</v>
      </c>
      <c r="D3320" s="167">
        <v>104388.57</v>
      </c>
      <c r="E3320" t="s">
        <v>213</v>
      </c>
      <c r="F3320" t="s">
        <v>169</v>
      </c>
      <c r="G3320" t="s">
        <v>240</v>
      </c>
      <c r="H3320" s="168">
        <v>39090</v>
      </c>
      <c r="I3320" t="s">
        <v>103</v>
      </c>
      <c r="J3320" s="169">
        <v>10.72054794520548</v>
      </c>
      <c r="K3320">
        <v>3</v>
      </c>
    </row>
    <row r="3321" spans="1:11" x14ac:dyDescent="0.25">
      <c r="A3321" t="s">
        <v>3789</v>
      </c>
      <c r="B3321">
        <v>31095</v>
      </c>
      <c r="C3321" t="s">
        <v>172</v>
      </c>
      <c r="D3321" s="167">
        <v>70396</v>
      </c>
      <c r="E3321" t="s">
        <v>191</v>
      </c>
      <c r="F3321" t="s">
        <v>169</v>
      </c>
      <c r="G3321" t="s">
        <v>192</v>
      </c>
      <c r="H3321" s="168">
        <v>38488</v>
      </c>
      <c r="I3321" t="s">
        <v>106</v>
      </c>
      <c r="J3321" s="169">
        <v>12.36986301369863</v>
      </c>
      <c r="K3321">
        <v>3</v>
      </c>
    </row>
    <row r="3322" spans="1:11" x14ac:dyDescent="0.25">
      <c r="A3322" t="s">
        <v>3790</v>
      </c>
      <c r="B3322">
        <v>69522</v>
      </c>
      <c r="C3322" t="s">
        <v>172</v>
      </c>
      <c r="D3322" s="167">
        <v>68054</v>
      </c>
      <c r="E3322" t="s">
        <v>175</v>
      </c>
      <c r="F3322" t="s">
        <v>169</v>
      </c>
      <c r="G3322" t="s">
        <v>183</v>
      </c>
      <c r="H3322" s="168">
        <v>39643</v>
      </c>
      <c r="I3322" t="s">
        <v>103</v>
      </c>
      <c r="J3322" s="169">
        <v>9.205479452054794</v>
      </c>
      <c r="K3322">
        <v>2</v>
      </c>
    </row>
    <row r="3323" spans="1:11" x14ac:dyDescent="0.25">
      <c r="A3323" t="s">
        <v>3791</v>
      </c>
      <c r="B3323">
        <v>79298</v>
      </c>
      <c r="C3323" t="s">
        <v>172</v>
      </c>
      <c r="D3323" s="167">
        <v>58455</v>
      </c>
      <c r="E3323" t="s">
        <v>175</v>
      </c>
      <c r="F3323" t="s">
        <v>169</v>
      </c>
      <c r="G3323" t="s">
        <v>183</v>
      </c>
      <c r="H3323" s="168">
        <v>41498</v>
      </c>
      <c r="I3323" t="s">
        <v>104</v>
      </c>
      <c r="J3323" s="169">
        <v>4.1232876712328768</v>
      </c>
      <c r="K3323">
        <v>1</v>
      </c>
    </row>
    <row r="3324" spans="1:11" x14ac:dyDescent="0.25">
      <c r="A3324" t="s">
        <v>3792</v>
      </c>
      <c r="B3324">
        <v>34373</v>
      </c>
      <c r="C3324" t="s">
        <v>172</v>
      </c>
      <c r="D3324" s="167">
        <v>97912</v>
      </c>
      <c r="E3324" t="s">
        <v>196</v>
      </c>
      <c r="F3324" t="s">
        <v>169</v>
      </c>
      <c r="G3324" t="s">
        <v>3022</v>
      </c>
      <c r="H3324" s="168">
        <v>37697</v>
      </c>
      <c r="I3324" t="s">
        <v>103</v>
      </c>
      <c r="J3324" s="169">
        <v>14.536986301369863</v>
      </c>
      <c r="K3324">
        <v>3</v>
      </c>
    </row>
    <row r="3325" spans="1:11" x14ac:dyDescent="0.25">
      <c r="A3325" t="s">
        <v>3793</v>
      </c>
      <c r="B3325">
        <v>51356</v>
      </c>
      <c r="C3325" t="s">
        <v>172</v>
      </c>
      <c r="D3325" s="167">
        <v>107657</v>
      </c>
      <c r="E3325" t="s">
        <v>199</v>
      </c>
      <c r="F3325" t="s">
        <v>169</v>
      </c>
      <c r="G3325" t="s">
        <v>240</v>
      </c>
      <c r="H3325" s="168">
        <v>38474</v>
      </c>
      <c r="I3325" t="s">
        <v>105</v>
      </c>
      <c r="J3325" s="169">
        <v>12.408219178082192</v>
      </c>
      <c r="K3325">
        <v>3</v>
      </c>
    </row>
    <row r="3326" spans="1:11" x14ac:dyDescent="0.25">
      <c r="A3326" t="s">
        <v>3794</v>
      </c>
      <c r="B3326">
        <v>7323</v>
      </c>
      <c r="C3326" t="s">
        <v>172</v>
      </c>
      <c r="D3326" s="167">
        <v>39351.07</v>
      </c>
      <c r="E3326" t="s">
        <v>270</v>
      </c>
      <c r="F3326" t="s">
        <v>169</v>
      </c>
      <c r="G3326" t="s">
        <v>1758</v>
      </c>
      <c r="H3326" s="168">
        <v>41694</v>
      </c>
      <c r="I3326" t="s">
        <v>107</v>
      </c>
      <c r="J3326" s="169">
        <v>3.5863013698630137</v>
      </c>
      <c r="K3326">
        <v>1</v>
      </c>
    </row>
    <row r="3327" spans="1:11" x14ac:dyDescent="0.25">
      <c r="A3327" t="s">
        <v>3795</v>
      </c>
      <c r="B3327">
        <v>62065</v>
      </c>
      <c r="C3327" t="s">
        <v>167</v>
      </c>
      <c r="D3327" s="167">
        <v>63459.95</v>
      </c>
      <c r="E3327" t="s">
        <v>175</v>
      </c>
      <c r="F3327" t="s">
        <v>169</v>
      </c>
      <c r="G3327" t="s">
        <v>209</v>
      </c>
      <c r="H3327" s="168">
        <v>38754</v>
      </c>
      <c r="I3327" t="s">
        <v>106</v>
      </c>
      <c r="J3327" s="169">
        <v>11.641095890410959</v>
      </c>
      <c r="K3327">
        <v>3</v>
      </c>
    </row>
    <row r="3328" spans="1:11" x14ac:dyDescent="0.25">
      <c r="A3328" t="s">
        <v>3796</v>
      </c>
      <c r="B3328">
        <v>81821</v>
      </c>
      <c r="C3328" t="s">
        <v>172</v>
      </c>
      <c r="D3328" s="167">
        <v>56478</v>
      </c>
      <c r="E3328" t="s">
        <v>175</v>
      </c>
      <c r="F3328" t="s">
        <v>169</v>
      </c>
      <c r="G3328" t="s">
        <v>183</v>
      </c>
      <c r="H3328" s="168">
        <v>41694</v>
      </c>
      <c r="I3328" t="s">
        <v>103</v>
      </c>
      <c r="J3328" s="169">
        <v>3.5863013698630137</v>
      </c>
      <c r="K3328">
        <v>1</v>
      </c>
    </row>
    <row r="3329" spans="1:11" x14ac:dyDescent="0.25">
      <c r="A3329" t="s">
        <v>3797</v>
      </c>
      <c r="B3329">
        <v>74544</v>
      </c>
      <c r="C3329" t="s">
        <v>167</v>
      </c>
      <c r="D3329" s="167">
        <v>77210.64</v>
      </c>
      <c r="E3329" t="s">
        <v>188</v>
      </c>
      <c r="F3329" t="s">
        <v>169</v>
      </c>
      <c r="G3329" t="s">
        <v>261</v>
      </c>
      <c r="H3329" s="168">
        <v>39595</v>
      </c>
      <c r="I3329" t="s">
        <v>105</v>
      </c>
      <c r="J3329" s="169">
        <v>9.3369863013698637</v>
      </c>
      <c r="K3329">
        <v>2</v>
      </c>
    </row>
    <row r="3330" spans="1:11" x14ac:dyDescent="0.25">
      <c r="A3330" t="s">
        <v>3798</v>
      </c>
      <c r="B3330">
        <v>66798</v>
      </c>
      <c r="C3330" t="s">
        <v>172</v>
      </c>
      <c r="D3330" s="167">
        <v>52514.15</v>
      </c>
      <c r="E3330" t="s">
        <v>199</v>
      </c>
      <c r="F3330" t="s">
        <v>169</v>
      </c>
      <c r="G3330" t="s">
        <v>200</v>
      </c>
      <c r="H3330" s="168">
        <v>37290</v>
      </c>
      <c r="I3330" t="s">
        <v>106</v>
      </c>
      <c r="J3330" s="169">
        <v>15.652054794520549</v>
      </c>
      <c r="K3330">
        <v>4</v>
      </c>
    </row>
    <row r="3331" spans="1:11" x14ac:dyDescent="0.25">
      <c r="A3331" t="s">
        <v>3799</v>
      </c>
      <c r="B3331">
        <v>90098</v>
      </c>
      <c r="C3331" t="s">
        <v>167</v>
      </c>
      <c r="D3331" s="167">
        <v>81066</v>
      </c>
      <c r="E3331" t="s">
        <v>188</v>
      </c>
      <c r="F3331" t="s">
        <v>169</v>
      </c>
      <c r="G3331" t="s">
        <v>282</v>
      </c>
      <c r="H3331" s="168">
        <v>36367</v>
      </c>
      <c r="I3331" t="s">
        <v>103</v>
      </c>
      <c r="J3331" s="169">
        <v>18.18082191780822</v>
      </c>
      <c r="K3331">
        <v>4</v>
      </c>
    </row>
    <row r="3332" spans="1:11" x14ac:dyDescent="0.25">
      <c r="A3332" t="s">
        <v>3800</v>
      </c>
      <c r="B3332">
        <v>77038</v>
      </c>
      <c r="C3332" t="s">
        <v>172</v>
      </c>
      <c r="D3332" s="167">
        <v>72902</v>
      </c>
      <c r="E3332" t="s">
        <v>175</v>
      </c>
      <c r="F3332" t="s">
        <v>169</v>
      </c>
      <c r="G3332" t="s">
        <v>183</v>
      </c>
      <c r="H3332" s="168">
        <v>36094</v>
      </c>
      <c r="I3332" t="s">
        <v>106</v>
      </c>
      <c r="J3332" s="169">
        <v>18.92876712328767</v>
      </c>
      <c r="K3332">
        <v>4</v>
      </c>
    </row>
    <row r="3333" spans="1:11" x14ac:dyDescent="0.25">
      <c r="A3333" t="s">
        <v>3801</v>
      </c>
      <c r="B3333">
        <v>24824</v>
      </c>
      <c r="C3333" t="s">
        <v>172</v>
      </c>
      <c r="D3333" s="167">
        <v>65699.03</v>
      </c>
      <c r="E3333" t="s">
        <v>196</v>
      </c>
      <c r="F3333" t="s">
        <v>169</v>
      </c>
      <c r="G3333" t="s">
        <v>228</v>
      </c>
      <c r="H3333" s="168">
        <v>39133</v>
      </c>
      <c r="I3333" t="s">
        <v>107</v>
      </c>
      <c r="J3333" s="169">
        <v>10.602739726027398</v>
      </c>
      <c r="K3333">
        <v>3</v>
      </c>
    </row>
    <row r="3334" spans="1:11" x14ac:dyDescent="0.25">
      <c r="A3334" t="s">
        <v>3802</v>
      </c>
      <c r="B3334">
        <v>31585</v>
      </c>
      <c r="C3334" t="s">
        <v>172</v>
      </c>
      <c r="D3334" s="167">
        <v>50870.97</v>
      </c>
      <c r="E3334" t="s">
        <v>199</v>
      </c>
      <c r="F3334" t="s">
        <v>169</v>
      </c>
      <c r="G3334" t="s">
        <v>295</v>
      </c>
      <c r="H3334" s="168">
        <v>34470</v>
      </c>
      <c r="I3334" t="s">
        <v>104</v>
      </c>
      <c r="J3334" s="169">
        <v>23.378082191780823</v>
      </c>
      <c r="K3334">
        <v>5</v>
      </c>
    </row>
    <row r="3335" spans="1:11" x14ac:dyDescent="0.25">
      <c r="A3335" t="s">
        <v>3803</v>
      </c>
      <c r="B3335">
        <v>60965</v>
      </c>
      <c r="C3335" t="s">
        <v>172</v>
      </c>
      <c r="D3335" s="167">
        <v>80829</v>
      </c>
      <c r="E3335" t="s">
        <v>175</v>
      </c>
      <c r="F3335" t="s">
        <v>169</v>
      </c>
      <c r="G3335" t="s">
        <v>183</v>
      </c>
      <c r="H3335" s="168">
        <v>38734</v>
      </c>
      <c r="I3335" t="s">
        <v>103</v>
      </c>
      <c r="J3335" s="169">
        <v>11.695890410958905</v>
      </c>
      <c r="K3335">
        <v>3</v>
      </c>
    </row>
    <row r="3336" spans="1:11" x14ac:dyDescent="0.25">
      <c r="A3336" t="s">
        <v>3804</v>
      </c>
      <c r="B3336">
        <v>25241</v>
      </c>
      <c r="C3336" t="s">
        <v>167</v>
      </c>
      <c r="D3336" s="167">
        <v>92756.7</v>
      </c>
      <c r="E3336" t="s">
        <v>175</v>
      </c>
      <c r="F3336" t="s">
        <v>169</v>
      </c>
      <c r="G3336" t="s">
        <v>183</v>
      </c>
      <c r="H3336" s="168">
        <v>32727</v>
      </c>
      <c r="I3336" t="s">
        <v>105</v>
      </c>
      <c r="J3336" s="169">
        <v>28.153424657534245</v>
      </c>
      <c r="K3336">
        <v>6</v>
      </c>
    </row>
    <row r="3337" spans="1:11" x14ac:dyDescent="0.25">
      <c r="A3337" t="s">
        <v>3805</v>
      </c>
      <c r="B3337">
        <v>11611</v>
      </c>
      <c r="C3337" t="s">
        <v>167</v>
      </c>
      <c r="D3337" s="167">
        <v>89079</v>
      </c>
      <c r="E3337" t="s">
        <v>188</v>
      </c>
      <c r="F3337" t="s">
        <v>169</v>
      </c>
      <c r="G3337" t="s">
        <v>375</v>
      </c>
      <c r="H3337" s="168">
        <v>36710</v>
      </c>
      <c r="I3337" t="s">
        <v>104</v>
      </c>
      <c r="J3337" s="169">
        <v>17.241095890410961</v>
      </c>
      <c r="K3337">
        <v>4</v>
      </c>
    </row>
    <row r="3338" spans="1:11" x14ac:dyDescent="0.25">
      <c r="A3338" t="s">
        <v>3806</v>
      </c>
      <c r="B3338">
        <v>16415</v>
      </c>
      <c r="C3338" t="s">
        <v>167</v>
      </c>
      <c r="D3338" s="167">
        <v>46860.73</v>
      </c>
      <c r="E3338" t="s">
        <v>199</v>
      </c>
      <c r="F3338" t="s">
        <v>169</v>
      </c>
      <c r="G3338" t="s">
        <v>205</v>
      </c>
      <c r="H3338" s="168">
        <v>39509</v>
      </c>
      <c r="I3338" t="s">
        <v>104</v>
      </c>
      <c r="J3338" s="169">
        <v>9.5726027397260278</v>
      </c>
      <c r="K3338">
        <v>2</v>
      </c>
    </row>
    <row r="3339" spans="1:11" x14ac:dyDescent="0.25">
      <c r="A3339" t="s">
        <v>3807</v>
      </c>
      <c r="B3339">
        <v>4340</v>
      </c>
      <c r="C3339" t="s">
        <v>172</v>
      </c>
      <c r="D3339" s="167">
        <v>51670.26</v>
      </c>
      <c r="E3339" t="s">
        <v>180</v>
      </c>
      <c r="F3339" t="s">
        <v>169</v>
      </c>
      <c r="G3339" t="s">
        <v>386</v>
      </c>
      <c r="H3339" s="168">
        <v>41218</v>
      </c>
      <c r="I3339" t="s">
        <v>104</v>
      </c>
      <c r="J3339" s="169">
        <v>4.8904109589041092</v>
      </c>
      <c r="K3339">
        <v>1</v>
      </c>
    </row>
    <row r="3340" spans="1:11" x14ac:dyDescent="0.25">
      <c r="A3340" t="s">
        <v>3808</v>
      </c>
      <c r="B3340">
        <v>53532</v>
      </c>
      <c r="C3340" t="s">
        <v>167</v>
      </c>
      <c r="D3340" s="167">
        <v>118400</v>
      </c>
      <c r="E3340" t="s">
        <v>196</v>
      </c>
      <c r="F3340" t="s">
        <v>169</v>
      </c>
      <c r="G3340" t="s">
        <v>391</v>
      </c>
      <c r="H3340" s="168">
        <v>36632</v>
      </c>
      <c r="I3340" t="s">
        <v>104</v>
      </c>
      <c r="J3340" s="169">
        <v>17.454794520547946</v>
      </c>
      <c r="K3340">
        <v>4</v>
      </c>
    </row>
    <row r="3341" spans="1:11" x14ac:dyDescent="0.25">
      <c r="A3341" t="s">
        <v>3809</v>
      </c>
      <c r="B3341">
        <v>6397</v>
      </c>
      <c r="C3341" t="s">
        <v>167</v>
      </c>
      <c r="D3341" s="167">
        <v>69222.179999999993</v>
      </c>
      <c r="E3341" t="s">
        <v>196</v>
      </c>
      <c r="F3341" t="s">
        <v>169</v>
      </c>
      <c r="G3341" t="s">
        <v>170</v>
      </c>
      <c r="H3341" s="168">
        <v>32279</v>
      </c>
      <c r="I3341" t="s">
        <v>103</v>
      </c>
      <c r="J3341" s="169">
        <v>29.38082191780822</v>
      </c>
      <c r="K3341">
        <v>6</v>
      </c>
    </row>
    <row r="3342" spans="1:11" x14ac:dyDescent="0.25">
      <c r="A3342" t="s">
        <v>3810</v>
      </c>
      <c r="B3342">
        <v>29842</v>
      </c>
      <c r="C3342" t="s">
        <v>167</v>
      </c>
      <c r="D3342" s="167">
        <v>69222.179999999993</v>
      </c>
      <c r="E3342" t="s">
        <v>175</v>
      </c>
      <c r="F3342" t="s">
        <v>169</v>
      </c>
      <c r="G3342" t="s">
        <v>904</v>
      </c>
      <c r="H3342" s="168">
        <v>34540</v>
      </c>
      <c r="I3342" t="s">
        <v>103</v>
      </c>
      <c r="J3342" s="169">
        <v>23.186301369863013</v>
      </c>
      <c r="K3342">
        <v>5</v>
      </c>
    </row>
    <row r="3343" spans="1:11" x14ac:dyDescent="0.25">
      <c r="A3343" t="s">
        <v>3811</v>
      </c>
      <c r="B3343">
        <v>34354</v>
      </c>
      <c r="C3343" t="s">
        <v>167</v>
      </c>
      <c r="D3343" s="167">
        <v>66690.399999999994</v>
      </c>
      <c r="E3343" t="s">
        <v>188</v>
      </c>
      <c r="F3343" t="s">
        <v>202</v>
      </c>
      <c r="G3343" t="s">
        <v>284</v>
      </c>
      <c r="H3343" s="168">
        <v>41863</v>
      </c>
      <c r="I3343" t="s">
        <v>107</v>
      </c>
      <c r="J3343" s="169">
        <v>3.1232876712328768</v>
      </c>
      <c r="K3343">
        <v>1</v>
      </c>
    </row>
    <row r="3344" spans="1:11" x14ac:dyDescent="0.25">
      <c r="A3344" t="s">
        <v>3812</v>
      </c>
      <c r="B3344">
        <v>16088</v>
      </c>
      <c r="C3344" t="s">
        <v>172</v>
      </c>
      <c r="D3344" s="167">
        <v>53069.08</v>
      </c>
      <c r="E3344" t="s">
        <v>196</v>
      </c>
      <c r="F3344" t="s">
        <v>169</v>
      </c>
      <c r="G3344" t="s">
        <v>3813</v>
      </c>
      <c r="H3344" s="168">
        <v>41358</v>
      </c>
      <c r="I3344" t="s">
        <v>106</v>
      </c>
      <c r="J3344" s="169">
        <v>4.506849315068493</v>
      </c>
      <c r="K3344">
        <v>1</v>
      </c>
    </row>
    <row r="3345" spans="1:11" x14ac:dyDescent="0.25">
      <c r="A3345" t="s">
        <v>3814</v>
      </c>
      <c r="B3345">
        <v>86174</v>
      </c>
      <c r="C3345" t="s">
        <v>172</v>
      </c>
      <c r="D3345" s="167">
        <v>89620</v>
      </c>
      <c r="E3345" t="s">
        <v>175</v>
      </c>
      <c r="F3345" t="s">
        <v>169</v>
      </c>
      <c r="G3345" t="s">
        <v>183</v>
      </c>
      <c r="H3345" s="168">
        <v>35002</v>
      </c>
      <c r="I3345" t="s">
        <v>107</v>
      </c>
      <c r="J3345" s="169">
        <v>21.920547945205481</v>
      </c>
      <c r="K3345">
        <v>5</v>
      </c>
    </row>
    <row r="3346" spans="1:11" x14ac:dyDescent="0.25">
      <c r="A3346" t="s">
        <v>3815</v>
      </c>
      <c r="B3346">
        <v>37080</v>
      </c>
      <c r="C3346" t="s">
        <v>172</v>
      </c>
      <c r="D3346" s="167">
        <v>71796</v>
      </c>
      <c r="E3346" t="s">
        <v>191</v>
      </c>
      <c r="F3346" t="s">
        <v>169</v>
      </c>
      <c r="G3346" t="s">
        <v>192</v>
      </c>
      <c r="H3346" s="168">
        <v>39329</v>
      </c>
      <c r="I3346" t="s">
        <v>104</v>
      </c>
      <c r="J3346" s="169">
        <v>10.065753424657535</v>
      </c>
      <c r="K3346">
        <v>3</v>
      </c>
    </row>
    <row r="3347" spans="1:11" x14ac:dyDescent="0.25">
      <c r="A3347" t="s">
        <v>3816</v>
      </c>
      <c r="B3347">
        <v>17579</v>
      </c>
      <c r="C3347" t="s">
        <v>167</v>
      </c>
      <c r="D3347" s="167">
        <v>19060.62</v>
      </c>
      <c r="E3347" t="s">
        <v>196</v>
      </c>
      <c r="F3347" t="s">
        <v>202</v>
      </c>
      <c r="G3347" t="s">
        <v>222</v>
      </c>
      <c r="H3347" s="168">
        <v>39693</v>
      </c>
      <c r="I3347" t="s">
        <v>105</v>
      </c>
      <c r="J3347" s="169">
        <v>9.0684931506849313</v>
      </c>
      <c r="K3347">
        <v>2</v>
      </c>
    </row>
    <row r="3348" spans="1:11" x14ac:dyDescent="0.25">
      <c r="A3348" t="s">
        <v>3817</v>
      </c>
      <c r="B3348">
        <v>122</v>
      </c>
      <c r="C3348" t="s">
        <v>167</v>
      </c>
      <c r="D3348" s="167">
        <v>91220.65</v>
      </c>
      <c r="E3348" t="s">
        <v>188</v>
      </c>
      <c r="F3348" t="s">
        <v>169</v>
      </c>
      <c r="G3348" t="s">
        <v>410</v>
      </c>
      <c r="H3348" s="168">
        <v>41022</v>
      </c>
      <c r="I3348" t="s">
        <v>106</v>
      </c>
      <c r="J3348" s="169">
        <v>5.4273972602739722</v>
      </c>
      <c r="K3348">
        <v>2</v>
      </c>
    </row>
    <row r="3349" spans="1:11" x14ac:dyDescent="0.25">
      <c r="A3349" t="s">
        <v>3818</v>
      </c>
      <c r="B3349">
        <v>28296</v>
      </c>
      <c r="C3349" t="s">
        <v>167</v>
      </c>
      <c r="D3349" s="167">
        <v>84974</v>
      </c>
      <c r="E3349" t="s">
        <v>308</v>
      </c>
      <c r="F3349" t="s">
        <v>169</v>
      </c>
      <c r="G3349" t="s">
        <v>282</v>
      </c>
      <c r="H3349" s="168">
        <v>36360</v>
      </c>
      <c r="I3349" t="s">
        <v>103</v>
      </c>
      <c r="J3349" s="169">
        <v>18.2</v>
      </c>
      <c r="K3349">
        <v>4</v>
      </c>
    </row>
    <row r="3350" spans="1:11" x14ac:dyDescent="0.25">
      <c r="A3350" t="s">
        <v>3819</v>
      </c>
      <c r="B3350">
        <v>73599</v>
      </c>
      <c r="C3350" t="s">
        <v>167</v>
      </c>
      <c r="D3350" s="167">
        <v>100849.36</v>
      </c>
      <c r="E3350" t="s">
        <v>191</v>
      </c>
      <c r="F3350" t="s">
        <v>169</v>
      </c>
      <c r="G3350" t="s">
        <v>610</v>
      </c>
      <c r="H3350" s="168">
        <v>31761</v>
      </c>
      <c r="I3350" t="s">
        <v>106</v>
      </c>
      <c r="J3350" s="169">
        <v>30.8</v>
      </c>
      <c r="K3350">
        <v>7</v>
      </c>
    </row>
    <row r="3351" spans="1:11" x14ac:dyDescent="0.25">
      <c r="A3351" t="s">
        <v>3820</v>
      </c>
      <c r="B3351">
        <v>5113</v>
      </c>
      <c r="C3351" t="s">
        <v>167</v>
      </c>
      <c r="D3351" s="167">
        <v>69222.179999999993</v>
      </c>
      <c r="E3351" t="s">
        <v>168</v>
      </c>
      <c r="F3351" t="s">
        <v>169</v>
      </c>
      <c r="G3351" t="s">
        <v>170</v>
      </c>
      <c r="H3351" s="168">
        <v>34553</v>
      </c>
      <c r="I3351" t="s">
        <v>103</v>
      </c>
      <c r="J3351" s="169">
        <v>23.150684931506849</v>
      </c>
      <c r="K3351">
        <v>5</v>
      </c>
    </row>
    <row r="3352" spans="1:11" x14ac:dyDescent="0.25">
      <c r="A3352" t="s">
        <v>3821</v>
      </c>
      <c r="B3352">
        <v>77602</v>
      </c>
      <c r="C3352" t="s">
        <v>172</v>
      </c>
      <c r="D3352" s="167">
        <v>48258.81</v>
      </c>
      <c r="E3352" t="s">
        <v>199</v>
      </c>
      <c r="F3352" t="s">
        <v>169</v>
      </c>
      <c r="G3352" t="s">
        <v>330</v>
      </c>
      <c r="H3352" s="168">
        <v>39216</v>
      </c>
      <c r="I3352" t="s">
        <v>104</v>
      </c>
      <c r="J3352" s="169">
        <v>10.375342465753425</v>
      </c>
      <c r="K3352">
        <v>3</v>
      </c>
    </row>
    <row r="3353" spans="1:11" x14ac:dyDescent="0.25">
      <c r="A3353" t="s">
        <v>3822</v>
      </c>
      <c r="B3353">
        <v>9859</v>
      </c>
      <c r="C3353" t="s">
        <v>167</v>
      </c>
      <c r="D3353" s="167">
        <v>71830.44</v>
      </c>
      <c r="E3353" t="s">
        <v>239</v>
      </c>
      <c r="F3353" t="s">
        <v>169</v>
      </c>
      <c r="G3353" t="s">
        <v>2466</v>
      </c>
      <c r="H3353" s="168">
        <v>32356</v>
      </c>
      <c r="I3353" t="s">
        <v>107</v>
      </c>
      <c r="J3353" s="169">
        <v>29.169863013698631</v>
      </c>
      <c r="K3353">
        <v>6</v>
      </c>
    </row>
    <row r="3354" spans="1:11" x14ac:dyDescent="0.25">
      <c r="A3354" t="s">
        <v>3823</v>
      </c>
      <c r="B3354">
        <v>50239</v>
      </c>
      <c r="C3354" t="s">
        <v>172</v>
      </c>
      <c r="D3354" s="167">
        <v>57276.800000000003</v>
      </c>
      <c r="E3354" t="s">
        <v>199</v>
      </c>
      <c r="F3354" t="s">
        <v>169</v>
      </c>
      <c r="G3354" t="s">
        <v>3824</v>
      </c>
      <c r="H3354" s="168">
        <v>38572</v>
      </c>
      <c r="I3354" t="s">
        <v>107</v>
      </c>
      <c r="J3354" s="169">
        <v>12.139726027397261</v>
      </c>
      <c r="K3354">
        <v>3</v>
      </c>
    </row>
    <row r="3355" spans="1:11" x14ac:dyDescent="0.25">
      <c r="A3355" t="s">
        <v>3825</v>
      </c>
      <c r="B3355">
        <v>62029</v>
      </c>
      <c r="C3355" t="s">
        <v>172</v>
      </c>
      <c r="D3355" s="167">
        <v>43525.72</v>
      </c>
      <c r="E3355" t="s">
        <v>199</v>
      </c>
      <c r="F3355" t="s">
        <v>169</v>
      </c>
      <c r="G3355" t="s">
        <v>220</v>
      </c>
      <c r="H3355" s="168">
        <v>41414</v>
      </c>
      <c r="I3355" t="s">
        <v>107</v>
      </c>
      <c r="J3355" s="169">
        <v>4.353424657534247</v>
      </c>
      <c r="K3355">
        <v>1</v>
      </c>
    </row>
    <row r="3356" spans="1:11" x14ac:dyDescent="0.25">
      <c r="A3356" t="s">
        <v>3826</v>
      </c>
      <c r="B3356">
        <v>51622</v>
      </c>
      <c r="C3356" t="s">
        <v>172</v>
      </c>
      <c r="D3356" s="167">
        <v>42792</v>
      </c>
      <c r="E3356" t="s">
        <v>188</v>
      </c>
      <c r="F3356" t="s">
        <v>169</v>
      </c>
      <c r="G3356" t="s">
        <v>282</v>
      </c>
      <c r="H3356" s="168">
        <v>41737</v>
      </c>
      <c r="I3356" t="s">
        <v>104</v>
      </c>
      <c r="J3356" s="169">
        <v>3.4684931506849317</v>
      </c>
      <c r="K3356">
        <v>1</v>
      </c>
    </row>
    <row r="3357" spans="1:11" x14ac:dyDescent="0.25">
      <c r="A3357" t="s">
        <v>3827</v>
      </c>
      <c r="B3357">
        <v>65924</v>
      </c>
      <c r="C3357" t="s">
        <v>167</v>
      </c>
      <c r="D3357" s="167">
        <v>112930.4</v>
      </c>
      <c r="E3357" t="s">
        <v>168</v>
      </c>
      <c r="F3357" t="s">
        <v>169</v>
      </c>
      <c r="G3357" t="s">
        <v>397</v>
      </c>
      <c r="H3357" s="168">
        <v>31964</v>
      </c>
      <c r="I3357" t="s">
        <v>103</v>
      </c>
      <c r="J3357" s="169">
        <v>30.243835616438357</v>
      </c>
      <c r="K3357">
        <v>7</v>
      </c>
    </row>
    <row r="3358" spans="1:11" x14ac:dyDescent="0.25">
      <c r="A3358" t="s">
        <v>3828</v>
      </c>
      <c r="B3358">
        <v>17230</v>
      </c>
      <c r="C3358" t="s">
        <v>167</v>
      </c>
      <c r="D3358" s="167">
        <v>46400</v>
      </c>
      <c r="E3358" t="s">
        <v>188</v>
      </c>
      <c r="F3358" t="s">
        <v>169</v>
      </c>
      <c r="G3358" t="s">
        <v>273</v>
      </c>
      <c r="H3358" s="168">
        <v>39822</v>
      </c>
      <c r="I3358" t="s">
        <v>105</v>
      </c>
      <c r="J3358" s="169">
        <v>8.7150684931506852</v>
      </c>
      <c r="K3358">
        <v>2</v>
      </c>
    </row>
    <row r="3359" spans="1:11" x14ac:dyDescent="0.25">
      <c r="A3359" t="s">
        <v>3829</v>
      </c>
      <c r="B3359">
        <v>92031</v>
      </c>
      <c r="C3359" t="s">
        <v>172</v>
      </c>
      <c r="D3359" s="167">
        <v>135380.88</v>
      </c>
      <c r="E3359" t="s">
        <v>185</v>
      </c>
      <c r="F3359" t="s">
        <v>169</v>
      </c>
      <c r="G3359" t="s">
        <v>275</v>
      </c>
      <c r="H3359" s="168">
        <v>34973</v>
      </c>
      <c r="I3359" t="s">
        <v>103</v>
      </c>
      <c r="J3359" s="169">
        <v>22</v>
      </c>
      <c r="K3359">
        <v>5</v>
      </c>
    </row>
    <row r="3360" spans="1:11" x14ac:dyDescent="0.25">
      <c r="A3360" t="s">
        <v>3830</v>
      </c>
      <c r="B3360">
        <v>90810</v>
      </c>
      <c r="C3360" t="s">
        <v>167</v>
      </c>
      <c r="D3360" s="167">
        <v>58360.06</v>
      </c>
      <c r="E3360" t="s">
        <v>168</v>
      </c>
      <c r="F3360" t="s">
        <v>169</v>
      </c>
      <c r="G3360" t="s">
        <v>261</v>
      </c>
      <c r="H3360" s="168">
        <v>41330</v>
      </c>
      <c r="I3360" t="s">
        <v>104</v>
      </c>
      <c r="J3360" s="169">
        <v>4.5835616438356164</v>
      </c>
      <c r="K3360">
        <v>1</v>
      </c>
    </row>
    <row r="3361" spans="1:11" x14ac:dyDescent="0.25">
      <c r="A3361" t="s">
        <v>3831</v>
      </c>
      <c r="B3361">
        <v>46713</v>
      </c>
      <c r="C3361" t="s">
        <v>172</v>
      </c>
      <c r="D3361" s="167">
        <v>89620</v>
      </c>
      <c r="E3361" t="s">
        <v>175</v>
      </c>
      <c r="F3361" t="s">
        <v>169</v>
      </c>
      <c r="G3361" t="s">
        <v>183</v>
      </c>
      <c r="H3361" s="168">
        <v>35870</v>
      </c>
      <c r="I3361" t="s">
        <v>108</v>
      </c>
      <c r="J3361" s="169">
        <v>19.542465753424658</v>
      </c>
      <c r="K3361">
        <v>4</v>
      </c>
    </row>
    <row r="3362" spans="1:11" x14ac:dyDescent="0.25">
      <c r="A3362" t="s">
        <v>3832</v>
      </c>
      <c r="B3362">
        <v>66790</v>
      </c>
      <c r="C3362" t="s">
        <v>167</v>
      </c>
      <c r="D3362" s="167">
        <v>58769.89</v>
      </c>
      <c r="E3362" t="s">
        <v>233</v>
      </c>
      <c r="F3362" t="s">
        <v>169</v>
      </c>
      <c r="G3362" t="s">
        <v>672</v>
      </c>
      <c r="H3362" s="168">
        <v>39919</v>
      </c>
      <c r="I3362" t="s">
        <v>108</v>
      </c>
      <c r="J3362" s="169">
        <v>8.4493150684931511</v>
      </c>
      <c r="K3362">
        <v>2</v>
      </c>
    </row>
    <row r="3363" spans="1:11" x14ac:dyDescent="0.25">
      <c r="A3363" t="s">
        <v>3833</v>
      </c>
      <c r="B3363">
        <v>86486</v>
      </c>
      <c r="C3363" t="s">
        <v>172</v>
      </c>
      <c r="D3363" s="167">
        <v>89620</v>
      </c>
      <c r="E3363" t="s">
        <v>175</v>
      </c>
      <c r="F3363" t="s">
        <v>169</v>
      </c>
      <c r="G3363" t="s">
        <v>183</v>
      </c>
      <c r="H3363" s="168">
        <v>35492</v>
      </c>
      <c r="I3363" t="s">
        <v>103</v>
      </c>
      <c r="J3363" s="169">
        <v>20.578082191780823</v>
      </c>
      <c r="K3363">
        <v>5</v>
      </c>
    </row>
    <row r="3364" spans="1:11" x14ac:dyDescent="0.25">
      <c r="A3364" t="s">
        <v>3834</v>
      </c>
      <c r="B3364">
        <v>21507</v>
      </c>
      <c r="C3364" t="s">
        <v>172</v>
      </c>
      <c r="D3364" s="167">
        <v>60501</v>
      </c>
      <c r="E3364" t="s">
        <v>175</v>
      </c>
      <c r="F3364" t="s">
        <v>169</v>
      </c>
      <c r="G3364" t="s">
        <v>183</v>
      </c>
      <c r="H3364" s="168">
        <v>41106</v>
      </c>
      <c r="I3364" t="s">
        <v>104</v>
      </c>
      <c r="J3364" s="169">
        <v>5.1972602739726028</v>
      </c>
      <c r="K3364">
        <v>2</v>
      </c>
    </row>
    <row r="3365" spans="1:11" x14ac:dyDescent="0.25">
      <c r="A3365" t="s">
        <v>3835</v>
      </c>
      <c r="B3365">
        <v>72505</v>
      </c>
      <c r="C3365" t="s">
        <v>172</v>
      </c>
      <c r="D3365" s="167">
        <v>66065.23</v>
      </c>
      <c r="E3365" t="s">
        <v>199</v>
      </c>
      <c r="F3365" t="s">
        <v>169</v>
      </c>
      <c r="G3365" t="s">
        <v>200</v>
      </c>
      <c r="H3365" s="168">
        <v>32671</v>
      </c>
      <c r="I3365" t="s">
        <v>104</v>
      </c>
      <c r="J3365" s="169">
        <v>28.306849315068494</v>
      </c>
      <c r="K3365">
        <v>6</v>
      </c>
    </row>
    <row r="3366" spans="1:11" x14ac:dyDescent="0.25">
      <c r="A3366" t="s">
        <v>3836</v>
      </c>
      <c r="B3366">
        <v>78328</v>
      </c>
      <c r="C3366" t="s">
        <v>167</v>
      </c>
      <c r="D3366" s="167">
        <v>73272.88</v>
      </c>
      <c r="E3366" t="s">
        <v>175</v>
      </c>
      <c r="F3366" t="s">
        <v>169</v>
      </c>
      <c r="G3366" t="s">
        <v>211</v>
      </c>
      <c r="H3366" s="168">
        <v>41484</v>
      </c>
      <c r="I3366" t="s">
        <v>107</v>
      </c>
      <c r="J3366" s="169">
        <v>4.161643835616438</v>
      </c>
      <c r="K3366">
        <v>1</v>
      </c>
    </row>
    <row r="3367" spans="1:11" x14ac:dyDescent="0.25">
      <c r="A3367" t="s">
        <v>3837</v>
      </c>
      <c r="B3367">
        <v>98680</v>
      </c>
      <c r="C3367" t="s">
        <v>167</v>
      </c>
      <c r="D3367" s="167">
        <v>75453</v>
      </c>
      <c r="E3367" t="s">
        <v>175</v>
      </c>
      <c r="F3367" t="s">
        <v>169</v>
      </c>
      <c r="G3367" t="s">
        <v>183</v>
      </c>
      <c r="H3367" s="168">
        <v>38734</v>
      </c>
      <c r="I3367" t="s">
        <v>103</v>
      </c>
      <c r="J3367" s="169">
        <v>11.695890410958905</v>
      </c>
      <c r="K3367">
        <v>3</v>
      </c>
    </row>
    <row r="3368" spans="1:11" x14ac:dyDescent="0.25">
      <c r="A3368" t="s">
        <v>3838</v>
      </c>
      <c r="B3368">
        <v>36950</v>
      </c>
      <c r="C3368" t="s">
        <v>172</v>
      </c>
      <c r="D3368" s="167">
        <v>49831</v>
      </c>
      <c r="E3368" t="s">
        <v>168</v>
      </c>
      <c r="F3368" t="s">
        <v>169</v>
      </c>
      <c r="G3368" t="s">
        <v>265</v>
      </c>
      <c r="H3368" s="168">
        <v>41904</v>
      </c>
      <c r="I3368" t="s">
        <v>107</v>
      </c>
      <c r="J3368" s="169">
        <v>3.010958904109589</v>
      </c>
      <c r="K3368">
        <v>1</v>
      </c>
    </row>
    <row r="3369" spans="1:11" x14ac:dyDescent="0.25">
      <c r="A3369" t="s">
        <v>3839</v>
      </c>
      <c r="B3369">
        <v>62534</v>
      </c>
      <c r="C3369" t="s">
        <v>172</v>
      </c>
      <c r="D3369" s="167">
        <v>96111.95</v>
      </c>
      <c r="E3369" t="s">
        <v>188</v>
      </c>
      <c r="F3369" t="s">
        <v>169</v>
      </c>
      <c r="G3369" t="s">
        <v>244</v>
      </c>
      <c r="H3369" s="168">
        <v>35011</v>
      </c>
      <c r="I3369" t="s">
        <v>106</v>
      </c>
      <c r="J3369" s="169">
        <v>21.895890410958906</v>
      </c>
      <c r="K3369">
        <v>5</v>
      </c>
    </row>
    <row r="3370" spans="1:11" x14ac:dyDescent="0.25">
      <c r="A3370" t="s">
        <v>3840</v>
      </c>
      <c r="B3370">
        <v>93666</v>
      </c>
      <c r="C3370" t="s">
        <v>167</v>
      </c>
      <c r="D3370" s="167">
        <v>63315</v>
      </c>
      <c r="E3370" t="s">
        <v>239</v>
      </c>
      <c r="F3370" t="s">
        <v>169</v>
      </c>
      <c r="G3370" t="s">
        <v>665</v>
      </c>
      <c r="H3370" s="168">
        <v>42534</v>
      </c>
      <c r="I3370" t="s">
        <v>104</v>
      </c>
      <c r="J3370" s="169">
        <v>1.284931506849315</v>
      </c>
      <c r="K3370">
        <v>1</v>
      </c>
    </row>
    <row r="3371" spans="1:11" x14ac:dyDescent="0.25">
      <c r="A3371" t="s">
        <v>3841</v>
      </c>
      <c r="B3371">
        <v>25456</v>
      </c>
      <c r="C3371" t="s">
        <v>172</v>
      </c>
      <c r="D3371" s="167">
        <v>121371.84</v>
      </c>
      <c r="E3371" t="s">
        <v>253</v>
      </c>
      <c r="F3371" t="s">
        <v>169</v>
      </c>
      <c r="G3371" t="s">
        <v>231</v>
      </c>
      <c r="H3371" s="168">
        <v>41904</v>
      </c>
      <c r="I3371" t="s">
        <v>104</v>
      </c>
      <c r="J3371" s="169">
        <v>3.010958904109589</v>
      </c>
      <c r="K3371">
        <v>1</v>
      </c>
    </row>
    <row r="3372" spans="1:11" x14ac:dyDescent="0.25">
      <c r="A3372" t="s">
        <v>3842</v>
      </c>
      <c r="B3372">
        <v>45343</v>
      </c>
      <c r="C3372" t="s">
        <v>172</v>
      </c>
      <c r="D3372" s="167">
        <v>94099</v>
      </c>
      <c r="E3372" t="s">
        <v>168</v>
      </c>
      <c r="F3372" t="s">
        <v>169</v>
      </c>
      <c r="G3372" t="s">
        <v>173</v>
      </c>
      <c r="H3372" s="168">
        <v>36962</v>
      </c>
      <c r="I3372" t="s">
        <v>105</v>
      </c>
      <c r="J3372" s="169">
        <v>16.550684931506851</v>
      </c>
      <c r="K3372">
        <v>4</v>
      </c>
    </row>
    <row r="3373" spans="1:11" x14ac:dyDescent="0.25">
      <c r="A3373" t="s">
        <v>3843</v>
      </c>
      <c r="B3373">
        <v>75274</v>
      </c>
      <c r="C3373" t="s">
        <v>172</v>
      </c>
      <c r="D3373" s="167">
        <v>66294.16</v>
      </c>
      <c r="E3373" t="s">
        <v>1353</v>
      </c>
      <c r="F3373" t="s">
        <v>169</v>
      </c>
      <c r="G3373" t="s">
        <v>882</v>
      </c>
      <c r="H3373" s="168">
        <v>41372</v>
      </c>
      <c r="I3373" t="s">
        <v>106</v>
      </c>
      <c r="J3373" s="169">
        <v>4.4684931506849317</v>
      </c>
      <c r="K3373">
        <v>1</v>
      </c>
    </row>
    <row r="3374" spans="1:11" x14ac:dyDescent="0.25">
      <c r="A3374" t="s">
        <v>3844</v>
      </c>
      <c r="B3374">
        <v>71343</v>
      </c>
      <c r="C3374" t="s">
        <v>172</v>
      </c>
      <c r="D3374" s="167">
        <v>99870.24</v>
      </c>
      <c r="E3374" t="s">
        <v>185</v>
      </c>
      <c r="F3374" t="s">
        <v>169</v>
      </c>
      <c r="G3374" t="s">
        <v>3022</v>
      </c>
      <c r="H3374" s="168">
        <v>34092</v>
      </c>
      <c r="I3374" t="s">
        <v>108</v>
      </c>
      <c r="J3374" s="169">
        <v>24.413698630136988</v>
      </c>
      <c r="K3374">
        <v>5</v>
      </c>
    </row>
    <row r="3375" spans="1:11" x14ac:dyDescent="0.25">
      <c r="A3375" t="s">
        <v>3845</v>
      </c>
      <c r="B3375">
        <v>15936</v>
      </c>
      <c r="C3375" t="s">
        <v>167</v>
      </c>
      <c r="D3375" s="167">
        <v>107128.71</v>
      </c>
      <c r="E3375" t="s">
        <v>175</v>
      </c>
      <c r="F3375" t="s">
        <v>169</v>
      </c>
      <c r="G3375" t="s">
        <v>586</v>
      </c>
      <c r="H3375" s="168">
        <v>32167</v>
      </c>
      <c r="I3375" t="s">
        <v>106</v>
      </c>
      <c r="J3375" s="169">
        <v>29.687671232876713</v>
      </c>
      <c r="K3375">
        <v>6</v>
      </c>
    </row>
    <row r="3376" spans="1:11" x14ac:dyDescent="0.25">
      <c r="A3376" t="s">
        <v>3846</v>
      </c>
      <c r="B3376">
        <v>35928</v>
      </c>
      <c r="C3376" t="s">
        <v>172</v>
      </c>
      <c r="D3376" s="167">
        <v>94006.07</v>
      </c>
      <c r="E3376" t="s">
        <v>185</v>
      </c>
      <c r="F3376" t="s">
        <v>169</v>
      </c>
      <c r="G3376" t="s">
        <v>416</v>
      </c>
      <c r="H3376" s="168">
        <v>34352</v>
      </c>
      <c r="I3376" t="s">
        <v>106</v>
      </c>
      <c r="J3376" s="169">
        <v>23.701369863013699</v>
      </c>
      <c r="K3376">
        <v>5</v>
      </c>
    </row>
    <row r="3377" spans="1:11" x14ac:dyDescent="0.25">
      <c r="A3377" t="s">
        <v>3847</v>
      </c>
      <c r="B3377">
        <v>25291</v>
      </c>
      <c r="C3377" t="s">
        <v>172</v>
      </c>
      <c r="D3377" s="167">
        <v>47301.58</v>
      </c>
      <c r="E3377" t="s">
        <v>199</v>
      </c>
      <c r="F3377" t="s">
        <v>169</v>
      </c>
      <c r="G3377" t="s">
        <v>2935</v>
      </c>
      <c r="H3377" s="168">
        <v>41281</v>
      </c>
      <c r="I3377" t="s">
        <v>103</v>
      </c>
      <c r="J3377" s="169">
        <v>4.7178082191780826</v>
      </c>
      <c r="K3377">
        <v>1</v>
      </c>
    </row>
    <row r="3378" spans="1:11" x14ac:dyDescent="0.25">
      <c r="A3378" t="s">
        <v>3848</v>
      </c>
      <c r="B3378">
        <v>61094</v>
      </c>
      <c r="C3378" t="s">
        <v>167</v>
      </c>
      <c r="D3378" s="167">
        <v>127566.5</v>
      </c>
      <c r="E3378" t="s">
        <v>253</v>
      </c>
      <c r="F3378" t="s">
        <v>169</v>
      </c>
      <c r="G3378" t="s">
        <v>275</v>
      </c>
      <c r="H3378" s="168">
        <v>31363</v>
      </c>
      <c r="I3378" t="s">
        <v>106</v>
      </c>
      <c r="J3378" s="169">
        <v>31.890410958904109</v>
      </c>
      <c r="K3378">
        <v>7</v>
      </c>
    </row>
    <row r="3379" spans="1:11" x14ac:dyDescent="0.25">
      <c r="A3379" t="s">
        <v>3849</v>
      </c>
      <c r="B3379">
        <v>55873</v>
      </c>
      <c r="C3379" t="s">
        <v>167</v>
      </c>
      <c r="D3379" s="167">
        <v>95696.1</v>
      </c>
      <c r="E3379" t="s">
        <v>325</v>
      </c>
      <c r="F3379" t="s">
        <v>169</v>
      </c>
      <c r="G3379" t="s">
        <v>3850</v>
      </c>
      <c r="H3379" s="168">
        <v>40798</v>
      </c>
      <c r="I3379" t="s">
        <v>106</v>
      </c>
      <c r="J3379" s="169">
        <v>6.0410958904109586</v>
      </c>
      <c r="K3379">
        <v>2</v>
      </c>
    </row>
    <row r="3380" spans="1:11" x14ac:dyDescent="0.25">
      <c r="A3380" t="s">
        <v>3851</v>
      </c>
      <c r="B3380">
        <v>9388</v>
      </c>
      <c r="C3380" t="s">
        <v>167</v>
      </c>
      <c r="D3380" s="167">
        <v>32695.06</v>
      </c>
      <c r="E3380" t="s">
        <v>216</v>
      </c>
      <c r="F3380" t="s">
        <v>202</v>
      </c>
      <c r="G3380" t="s">
        <v>1058</v>
      </c>
      <c r="H3380" s="168">
        <v>32342</v>
      </c>
      <c r="I3380" t="s">
        <v>105</v>
      </c>
      <c r="J3380" s="169">
        <v>29.208219178082192</v>
      </c>
      <c r="K3380">
        <v>6</v>
      </c>
    </row>
    <row r="3381" spans="1:11" x14ac:dyDescent="0.25">
      <c r="A3381" t="s">
        <v>3852</v>
      </c>
      <c r="B3381">
        <v>54845</v>
      </c>
      <c r="C3381" t="s">
        <v>172</v>
      </c>
      <c r="D3381" s="167">
        <v>73801</v>
      </c>
      <c r="E3381" t="s">
        <v>196</v>
      </c>
      <c r="F3381" t="s">
        <v>169</v>
      </c>
      <c r="G3381" t="s">
        <v>2178</v>
      </c>
      <c r="H3381" s="168">
        <v>38824</v>
      </c>
      <c r="I3381" t="s">
        <v>107</v>
      </c>
      <c r="J3381" s="169">
        <v>11.449315068493151</v>
      </c>
      <c r="K3381">
        <v>3</v>
      </c>
    </row>
    <row r="3382" spans="1:11" x14ac:dyDescent="0.25">
      <c r="A3382" t="s">
        <v>3853</v>
      </c>
      <c r="B3382">
        <v>25795</v>
      </c>
      <c r="C3382" t="s">
        <v>167</v>
      </c>
      <c r="D3382" s="167">
        <v>71830.44</v>
      </c>
      <c r="E3382" t="s">
        <v>188</v>
      </c>
      <c r="F3382" t="s">
        <v>169</v>
      </c>
      <c r="G3382" t="s">
        <v>968</v>
      </c>
      <c r="H3382" s="168">
        <v>26415</v>
      </c>
      <c r="I3382" t="s">
        <v>108</v>
      </c>
      <c r="J3382" s="169">
        <v>45.446575342465756</v>
      </c>
      <c r="K3382">
        <v>9</v>
      </c>
    </row>
    <row r="3383" spans="1:11" x14ac:dyDescent="0.25">
      <c r="A3383" t="s">
        <v>3854</v>
      </c>
      <c r="B3383">
        <v>93138</v>
      </c>
      <c r="C3383" t="s">
        <v>172</v>
      </c>
      <c r="D3383" s="167">
        <v>84201</v>
      </c>
      <c r="E3383" t="s">
        <v>175</v>
      </c>
      <c r="F3383" t="s">
        <v>169</v>
      </c>
      <c r="G3383" t="s">
        <v>586</v>
      </c>
      <c r="H3383" s="168">
        <v>38915</v>
      </c>
      <c r="I3383" t="s">
        <v>104</v>
      </c>
      <c r="J3383" s="169">
        <v>11.2</v>
      </c>
      <c r="K3383">
        <v>3</v>
      </c>
    </row>
    <row r="3384" spans="1:11" x14ac:dyDescent="0.25">
      <c r="A3384" t="s">
        <v>3855</v>
      </c>
      <c r="B3384">
        <v>57481</v>
      </c>
      <c r="C3384" t="s">
        <v>167</v>
      </c>
      <c r="D3384" s="167">
        <v>40113.279999999999</v>
      </c>
      <c r="E3384" t="s">
        <v>168</v>
      </c>
      <c r="F3384" t="s">
        <v>169</v>
      </c>
      <c r="G3384" t="s">
        <v>344</v>
      </c>
      <c r="H3384" s="168">
        <v>41638</v>
      </c>
      <c r="I3384" t="s">
        <v>104</v>
      </c>
      <c r="J3384" s="169">
        <v>3.7397260273972601</v>
      </c>
      <c r="K3384">
        <v>1</v>
      </c>
    </row>
    <row r="3385" spans="1:11" x14ac:dyDescent="0.25">
      <c r="A3385" t="s">
        <v>3856</v>
      </c>
      <c r="B3385">
        <v>4819</v>
      </c>
      <c r="C3385" t="s">
        <v>172</v>
      </c>
      <c r="D3385" s="167">
        <v>29779.06</v>
      </c>
      <c r="E3385" t="s">
        <v>233</v>
      </c>
      <c r="F3385" t="s">
        <v>202</v>
      </c>
      <c r="G3385" t="s">
        <v>234</v>
      </c>
      <c r="H3385" s="168">
        <v>41497</v>
      </c>
      <c r="I3385" t="s">
        <v>108</v>
      </c>
      <c r="J3385" s="169">
        <v>4.1260273972602741</v>
      </c>
      <c r="K3385">
        <v>1</v>
      </c>
    </row>
    <row r="3386" spans="1:11" x14ac:dyDescent="0.25">
      <c r="A3386" t="s">
        <v>3857</v>
      </c>
      <c r="B3386">
        <v>14314</v>
      </c>
      <c r="C3386" t="s">
        <v>172</v>
      </c>
      <c r="D3386" s="167">
        <v>79367.710000000006</v>
      </c>
      <c r="E3386" t="s">
        <v>233</v>
      </c>
      <c r="F3386" t="s">
        <v>169</v>
      </c>
      <c r="G3386" t="s">
        <v>637</v>
      </c>
      <c r="H3386" s="168">
        <v>36137</v>
      </c>
      <c r="I3386" t="s">
        <v>107</v>
      </c>
      <c r="J3386" s="169">
        <v>18.81095890410959</v>
      </c>
      <c r="K3386">
        <v>4</v>
      </c>
    </row>
    <row r="3387" spans="1:11" x14ac:dyDescent="0.25">
      <c r="A3387" t="s">
        <v>3858</v>
      </c>
      <c r="B3387">
        <v>87703</v>
      </c>
      <c r="C3387" t="s">
        <v>167</v>
      </c>
      <c r="D3387" s="167">
        <v>70821.350000000006</v>
      </c>
      <c r="E3387" t="s">
        <v>1353</v>
      </c>
      <c r="F3387" t="s">
        <v>169</v>
      </c>
      <c r="G3387" t="s">
        <v>882</v>
      </c>
      <c r="H3387" s="168">
        <v>42464</v>
      </c>
      <c r="I3387" t="s">
        <v>103</v>
      </c>
      <c r="J3387" s="169">
        <v>1.4767123287671233</v>
      </c>
      <c r="K3387">
        <v>1</v>
      </c>
    </row>
    <row r="3388" spans="1:11" x14ac:dyDescent="0.25">
      <c r="A3388" t="s">
        <v>3859</v>
      </c>
      <c r="B3388">
        <v>64928</v>
      </c>
      <c r="C3388" t="s">
        <v>172</v>
      </c>
      <c r="D3388" s="167">
        <v>102805</v>
      </c>
      <c r="E3388" t="s">
        <v>185</v>
      </c>
      <c r="F3388" t="s">
        <v>169</v>
      </c>
      <c r="G3388" t="s">
        <v>495</v>
      </c>
      <c r="H3388" s="168">
        <v>37138</v>
      </c>
      <c r="I3388" t="s">
        <v>104</v>
      </c>
      <c r="J3388" s="169">
        <v>16.068493150684933</v>
      </c>
      <c r="K3388">
        <v>4</v>
      </c>
    </row>
    <row r="3389" spans="1:11" x14ac:dyDescent="0.25">
      <c r="A3389" t="s">
        <v>3860</v>
      </c>
      <c r="B3389">
        <v>57080</v>
      </c>
      <c r="C3389" t="s">
        <v>172</v>
      </c>
      <c r="D3389" s="167">
        <v>77328</v>
      </c>
      <c r="E3389" t="s">
        <v>168</v>
      </c>
      <c r="F3389" t="s">
        <v>169</v>
      </c>
      <c r="G3389" t="s">
        <v>265</v>
      </c>
      <c r="H3389" s="168">
        <v>36794</v>
      </c>
      <c r="I3389" t="s">
        <v>105</v>
      </c>
      <c r="J3389" s="169">
        <v>17.010958904109589</v>
      </c>
      <c r="K3389">
        <v>4</v>
      </c>
    </row>
    <row r="3390" spans="1:11" x14ac:dyDescent="0.25">
      <c r="A3390" t="s">
        <v>3861</v>
      </c>
      <c r="B3390">
        <v>8979</v>
      </c>
      <c r="C3390" t="s">
        <v>167</v>
      </c>
      <c r="D3390" s="167">
        <v>96197.88</v>
      </c>
      <c r="E3390" t="s">
        <v>180</v>
      </c>
      <c r="F3390" t="s">
        <v>169</v>
      </c>
      <c r="G3390" t="s">
        <v>386</v>
      </c>
      <c r="H3390" s="168">
        <v>34583</v>
      </c>
      <c r="I3390" t="s">
        <v>107</v>
      </c>
      <c r="J3390" s="169">
        <v>23.068493150684933</v>
      </c>
      <c r="K3390">
        <v>5</v>
      </c>
    </row>
    <row r="3391" spans="1:11" x14ac:dyDescent="0.25">
      <c r="A3391" t="s">
        <v>3862</v>
      </c>
      <c r="B3391">
        <v>43240</v>
      </c>
      <c r="C3391" t="s">
        <v>172</v>
      </c>
      <c r="D3391" s="167">
        <v>110550</v>
      </c>
      <c r="E3391" t="s">
        <v>325</v>
      </c>
      <c r="F3391" t="s">
        <v>169</v>
      </c>
      <c r="G3391" t="s">
        <v>533</v>
      </c>
      <c r="H3391" s="168">
        <v>42534</v>
      </c>
      <c r="I3391" t="s">
        <v>103</v>
      </c>
      <c r="J3391" s="169">
        <v>1.284931506849315</v>
      </c>
      <c r="K3391">
        <v>1</v>
      </c>
    </row>
    <row r="3392" spans="1:11" x14ac:dyDescent="0.25">
      <c r="A3392" t="s">
        <v>3863</v>
      </c>
      <c r="B3392">
        <v>45563</v>
      </c>
      <c r="C3392" t="s">
        <v>172</v>
      </c>
      <c r="D3392" s="167">
        <v>68015</v>
      </c>
      <c r="E3392" t="s">
        <v>191</v>
      </c>
      <c r="F3392" t="s">
        <v>169</v>
      </c>
      <c r="G3392" t="s">
        <v>486</v>
      </c>
      <c r="H3392" s="168">
        <v>38803</v>
      </c>
      <c r="I3392" t="s">
        <v>106</v>
      </c>
      <c r="J3392" s="169">
        <v>11.506849315068493</v>
      </c>
      <c r="K3392">
        <v>3</v>
      </c>
    </row>
    <row r="3393" spans="1:11" x14ac:dyDescent="0.25">
      <c r="A3393" t="s">
        <v>3864</v>
      </c>
      <c r="B3393">
        <v>20277</v>
      </c>
      <c r="C3393" t="s">
        <v>172</v>
      </c>
      <c r="D3393" s="167">
        <v>156525</v>
      </c>
      <c r="E3393" t="s">
        <v>230</v>
      </c>
      <c r="F3393" t="s">
        <v>169</v>
      </c>
      <c r="G3393" t="s">
        <v>231</v>
      </c>
      <c r="H3393" s="168">
        <v>35311</v>
      </c>
      <c r="I3393" t="s">
        <v>108</v>
      </c>
      <c r="J3393" s="169">
        <v>21.073972602739726</v>
      </c>
      <c r="K3393">
        <v>5</v>
      </c>
    </row>
    <row r="3394" spans="1:11" x14ac:dyDescent="0.25">
      <c r="A3394" t="s">
        <v>3865</v>
      </c>
      <c r="B3394">
        <v>50408</v>
      </c>
      <c r="C3394" t="s">
        <v>167</v>
      </c>
      <c r="D3394" s="167">
        <v>52031.02</v>
      </c>
      <c r="E3394" t="s">
        <v>185</v>
      </c>
      <c r="F3394" t="s">
        <v>169</v>
      </c>
      <c r="G3394" t="s">
        <v>209</v>
      </c>
      <c r="H3394" s="168">
        <v>41134</v>
      </c>
      <c r="I3394" t="s">
        <v>103</v>
      </c>
      <c r="J3394" s="169">
        <v>5.1205479452054794</v>
      </c>
      <c r="K3394">
        <v>2</v>
      </c>
    </row>
    <row r="3395" spans="1:11" x14ac:dyDescent="0.25">
      <c r="A3395" t="s">
        <v>3866</v>
      </c>
      <c r="B3395">
        <v>26449</v>
      </c>
      <c r="C3395" t="s">
        <v>167</v>
      </c>
      <c r="D3395" s="167">
        <v>76942.23</v>
      </c>
      <c r="E3395" t="s">
        <v>188</v>
      </c>
      <c r="F3395" t="s">
        <v>169</v>
      </c>
      <c r="G3395" t="s">
        <v>282</v>
      </c>
      <c r="H3395" s="168">
        <v>37088</v>
      </c>
      <c r="I3395" t="s">
        <v>108</v>
      </c>
      <c r="J3395" s="169">
        <v>16.205479452054796</v>
      </c>
      <c r="K3395">
        <v>4</v>
      </c>
    </row>
    <row r="3396" spans="1:11" x14ac:dyDescent="0.25">
      <c r="A3396" t="s">
        <v>3867</v>
      </c>
      <c r="B3396">
        <v>97182</v>
      </c>
      <c r="C3396" t="s">
        <v>172</v>
      </c>
      <c r="D3396" s="167">
        <v>65752</v>
      </c>
      <c r="E3396" t="s">
        <v>175</v>
      </c>
      <c r="F3396" t="s">
        <v>169</v>
      </c>
      <c r="G3396" t="s">
        <v>183</v>
      </c>
      <c r="H3396" s="168">
        <v>36681</v>
      </c>
      <c r="I3396" t="s">
        <v>106</v>
      </c>
      <c r="J3396" s="169">
        <v>17.32054794520548</v>
      </c>
      <c r="K3396">
        <v>4</v>
      </c>
    </row>
    <row r="3397" spans="1:11" x14ac:dyDescent="0.25">
      <c r="A3397" t="s">
        <v>3868</v>
      </c>
      <c r="B3397">
        <v>32870</v>
      </c>
      <c r="C3397" t="s">
        <v>172</v>
      </c>
      <c r="D3397" s="167">
        <v>52693</v>
      </c>
      <c r="E3397" t="s">
        <v>191</v>
      </c>
      <c r="F3397" t="s">
        <v>169</v>
      </c>
      <c r="G3397" t="s">
        <v>354</v>
      </c>
      <c r="H3397" s="168">
        <v>41288</v>
      </c>
      <c r="I3397" t="s">
        <v>106</v>
      </c>
      <c r="J3397" s="169">
        <v>4.6986301369863011</v>
      </c>
      <c r="K3397">
        <v>1</v>
      </c>
    </row>
    <row r="3398" spans="1:11" x14ac:dyDescent="0.25">
      <c r="A3398" t="s">
        <v>3869</v>
      </c>
      <c r="B3398">
        <v>41865</v>
      </c>
      <c r="C3398" t="s">
        <v>167</v>
      </c>
      <c r="D3398" s="167">
        <v>98816.63</v>
      </c>
      <c r="E3398" t="s">
        <v>325</v>
      </c>
      <c r="F3398" t="s">
        <v>169</v>
      </c>
      <c r="G3398" t="s">
        <v>533</v>
      </c>
      <c r="H3398" s="168">
        <v>42324</v>
      </c>
      <c r="I3398" t="s">
        <v>106</v>
      </c>
      <c r="J3398" s="169">
        <v>1.8602739726027397</v>
      </c>
      <c r="K3398">
        <v>1</v>
      </c>
    </row>
    <row r="3399" spans="1:11" x14ac:dyDescent="0.25">
      <c r="A3399" t="s">
        <v>3870</v>
      </c>
      <c r="B3399">
        <v>74443</v>
      </c>
      <c r="C3399" t="s">
        <v>172</v>
      </c>
      <c r="D3399" s="167">
        <v>45413.56</v>
      </c>
      <c r="E3399" t="s">
        <v>233</v>
      </c>
      <c r="F3399" t="s">
        <v>169</v>
      </c>
      <c r="G3399" t="s">
        <v>554</v>
      </c>
      <c r="H3399" s="168">
        <v>39832</v>
      </c>
      <c r="I3399" t="s">
        <v>105</v>
      </c>
      <c r="J3399" s="169">
        <v>8.6876712328767116</v>
      </c>
      <c r="K3399">
        <v>2</v>
      </c>
    </row>
    <row r="3400" spans="1:11" x14ac:dyDescent="0.25">
      <c r="A3400" t="s">
        <v>3871</v>
      </c>
      <c r="B3400">
        <v>22865</v>
      </c>
      <c r="C3400" t="s">
        <v>172</v>
      </c>
      <c r="D3400" s="167">
        <v>80829</v>
      </c>
      <c r="E3400" t="s">
        <v>175</v>
      </c>
      <c r="F3400" t="s">
        <v>169</v>
      </c>
      <c r="G3400" t="s">
        <v>183</v>
      </c>
      <c r="H3400" s="168">
        <v>37823</v>
      </c>
      <c r="I3400" t="s">
        <v>104</v>
      </c>
      <c r="J3400" s="169">
        <v>14.191780821917808</v>
      </c>
      <c r="K3400">
        <v>3</v>
      </c>
    </row>
    <row r="3401" spans="1:11" x14ac:dyDescent="0.25">
      <c r="A3401" t="s">
        <v>3872</v>
      </c>
      <c r="B3401">
        <v>51281</v>
      </c>
      <c r="C3401" t="s">
        <v>167</v>
      </c>
      <c r="D3401" s="167">
        <v>93396</v>
      </c>
      <c r="E3401" t="s">
        <v>196</v>
      </c>
      <c r="F3401" t="s">
        <v>169</v>
      </c>
      <c r="G3401" t="s">
        <v>261</v>
      </c>
      <c r="H3401" s="168">
        <v>35717</v>
      </c>
      <c r="I3401" t="s">
        <v>103</v>
      </c>
      <c r="J3401" s="169">
        <v>19.961643835616439</v>
      </c>
      <c r="K3401">
        <v>5</v>
      </c>
    </row>
    <row r="3402" spans="1:11" x14ac:dyDescent="0.25">
      <c r="A3402" t="s">
        <v>3873</v>
      </c>
      <c r="B3402">
        <v>84489</v>
      </c>
      <c r="C3402" t="s">
        <v>172</v>
      </c>
      <c r="D3402" s="167">
        <v>82821</v>
      </c>
      <c r="E3402" t="s">
        <v>191</v>
      </c>
      <c r="F3402" t="s">
        <v>169</v>
      </c>
      <c r="G3402" t="s">
        <v>192</v>
      </c>
      <c r="H3402" s="168">
        <v>37138</v>
      </c>
      <c r="I3402" t="s">
        <v>106</v>
      </c>
      <c r="J3402" s="169">
        <v>16.068493150684933</v>
      </c>
      <c r="K3402">
        <v>4</v>
      </c>
    </row>
    <row r="3403" spans="1:11" x14ac:dyDescent="0.25">
      <c r="A3403" t="s">
        <v>3874</v>
      </c>
      <c r="B3403">
        <v>99346</v>
      </c>
      <c r="C3403" t="s">
        <v>172</v>
      </c>
      <c r="D3403" s="167">
        <v>42053.42</v>
      </c>
      <c r="E3403" t="s">
        <v>199</v>
      </c>
      <c r="F3403" t="s">
        <v>169</v>
      </c>
      <c r="G3403" t="s">
        <v>220</v>
      </c>
      <c r="H3403" s="168">
        <v>41911</v>
      </c>
      <c r="I3403" t="s">
        <v>103</v>
      </c>
      <c r="J3403" s="169">
        <v>2.9917808219178084</v>
      </c>
      <c r="K3403">
        <v>1</v>
      </c>
    </row>
    <row r="3404" spans="1:11" x14ac:dyDescent="0.25">
      <c r="A3404" t="s">
        <v>3875</v>
      </c>
      <c r="B3404">
        <v>37379</v>
      </c>
      <c r="C3404" t="s">
        <v>172</v>
      </c>
      <c r="D3404" s="167">
        <v>66548</v>
      </c>
      <c r="E3404" t="s">
        <v>191</v>
      </c>
      <c r="F3404" t="s">
        <v>169</v>
      </c>
      <c r="G3404" t="s">
        <v>486</v>
      </c>
      <c r="H3404" s="168">
        <v>39524</v>
      </c>
      <c r="I3404" t="s">
        <v>107</v>
      </c>
      <c r="J3404" s="169">
        <v>9.5315068493150683</v>
      </c>
      <c r="K3404">
        <v>2</v>
      </c>
    </row>
    <row r="3405" spans="1:11" x14ac:dyDescent="0.25">
      <c r="A3405" t="s">
        <v>3876</v>
      </c>
      <c r="B3405">
        <v>70356</v>
      </c>
      <c r="C3405" t="s">
        <v>172</v>
      </c>
      <c r="D3405" s="167">
        <v>55123.38</v>
      </c>
      <c r="E3405" t="s">
        <v>199</v>
      </c>
      <c r="F3405" t="s">
        <v>169</v>
      </c>
      <c r="G3405" t="s">
        <v>200</v>
      </c>
      <c r="H3405" s="168">
        <v>38250</v>
      </c>
      <c r="I3405" t="s">
        <v>107</v>
      </c>
      <c r="J3405" s="169">
        <v>13.021917808219179</v>
      </c>
      <c r="K3405">
        <v>3</v>
      </c>
    </row>
    <row r="3406" spans="1:11" x14ac:dyDescent="0.25">
      <c r="A3406" t="s">
        <v>3877</v>
      </c>
      <c r="B3406">
        <v>19032</v>
      </c>
      <c r="C3406" t="s">
        <v>172</v>
      </c>
      <c r="D3406" s="167">
        <v>63541.86</v>
      </c>
      <c r="E3406" t="s">
        <v>233</v>
      </c>
      <c r="F3406" t="s">
        <v>169</v>
      </c>
      <c r="G3406" t="s">
        <v>363</v>
      </c>
      <c r="H3406" s="168">
        <v>36382</v>
      </c>
      <c r="I3406" t="s">
        <v>106</v>
      </c>
      <c r="J3406" s="169">
        <v>18.139726027397259</v>
      </c>
      <c r="K3406">
        <v>4</v>
      </c>
    </row>
    <row r="3407" spans="1:11" x14ac:dyDescent="0.25">
      <c r="A3407" t="s">
        <v>3878</v>
      </c>
      <c r="B3407">
        <v>60423</v>
      </c>
      <c r="C3407" t="s">
        <v>172</v>
      </c>
      <c r="D3407" s="167">
        <v>43525.72</v>
      </c>
      <c r="E3407" t="s">
        <v>199</v>
      </c>
      <c r="F3407" t="s">
        <v>169</v>
      </c>
      <c r="G3407" t="s">
        <v>220</v>
      </c>
      <c r="H3407" s="168">
        <v>40553</v>
      </c>
      <c r="I3407" t="s">
        <v>107</v>
      </c>
      <c r="J3407" s="169">
        <v>6.7123287671232879</v>
      </c>
      <c r="K3407">
        <v>2</v>
      </c>
    </row>
    <row r="3408" spans="1:11" x14ac:dyDescent="0.25">
      <c r="A3408" t="s">
        <v>3879</v>
      </c>
      <c r="B3408">
        <v>2262</v>
      </c>
      <c r="C3408" t="s">
        <v>172</v>
      </c>
      <c r="D3408" s="167">
        <v>72902</v>
      </c>
      <c r="E3408" t="s">
        <v>175</v>
      </c>
      <c r="F3408" t="s">
        <v>169</v>
      </c>
      <c r="G3408" t="s">
        <v>183</v>
      </c>
      <c r="H3408" s="168">
        <v>38915</v>
      </c>
      <c r="I3408" t="s">
        <v>105</v>
      </c>
      <c r="J3408" s="169">
        <v>11.2</v>
      </c>
      <c r="K3408">
        <v>3</v>
      </c>
    </row>
    <row r="3409" spans="1:11" x14ac:dyDescent="0.25">
      <c r="A3409" t="s">
        <v>3880</v>
      </c>
      <c r="B3409">
        <v>46868</v>
      </c>
      <c r="C3409" t="s">
        <v>167</v>
      </c>
      <c r="D3409" s="167">
        <v>25703.77</v>
      </c>
      <c r="E3409" t="s">
        <v>216</v>
      </c>
      <c r="F3409" t="s">
        <v>202</v>
      </c>
      <c r="G3409" t="s">
        <v>1058</v>
      </c>
      <c r="H3409" s="168">
        <v>41978</v>
      </c>
      <c r="I3409" t="s">
        <v>103</v>
      </c>
      <c r="J3409" s="169">
        <v>2.8082191780821919</v>
      </c>
      <c r="K3409">
        <v>1</v>
      </c>
    </row>
    <row r="3410" spans="1:11" x14ac:dyDescent="0.25">
      <c r="A3410" t="s">
        <v>3881</v>
      </c>
      <c r="B3410">
        <v>80368</v>
      </c>
      <c r="C3410" t="s">
        <v>172</v>
      </c>
      <c r="D3410" s="167">
        <v>55328</v>
      </c>
      <c r="E3410" t="s">
        <v>191</v>
      </c>
      <c r="F3410" t="s">
        <v>169</v>
      </c>
      <c r="G3410" t="s">
        <v>354</v>
      </c>
      <c r="H3410" s="168">
        <v>41288</v>
      </c>
      <c r="I3410" t="s">
        <v>103</v>
      </c>
      <c r="J3410" s="169">
        <v>4.6986301369863011</v>
      </c>
      <c r="K3410">
        <v>1</v>
      </c>
    </row>
    <row r="3411" spans="1:11" x14ac:dyDescent="0.25">
      <c r="A3411" t="s">
        <v>3882</v>
      </c>
      <c r="B3411">
        <v>36642</v>
      </c>
      <c r="C3411" t="s">
        <v>172</v>
      </c>
      <c r="D3411" s="167">
        <v>103506</v>
      </c>
      <c r="E3411" t="s">
        <v>175</v>
      </c>
      <c r="F3411" t="s">
        <v>169</v>
      </c>
      <c r="G3411" t="s">
        <v>586</v>
      </c>
      <c r="H3411" s="168">
        <v>37480</v>
      </c>
      <c r="I3411" t="s">
        <v>103</v>
      </c>
      <c r="J3411" s="169">
        <v>15.131506849315068</v>
      </c>
      <c r="K3411">
        <v>4</v>
      </c>
    </row>
    <row r="3412" spans="1:11" x14ac:dyDescent="0.25">
      <c r="A3412" t="s">
        <v>3883</v>
      </c>
      <c r="B3412">
        <v>45003</v>
      </c>
      <c r="C3412" t="s">
        <v>167</v>
      </c>
      <c r="D3412" s="167">
        <v>81695.34</v>
      </c>
      <c r="E3412" t="s">
        <v>199</v>
      </c>
      <c r="F3412" t="s">
        <v>169</v>
      </c>
      <c r="G3412" t="s">
        <v>328</v>
      </c>
      <c r="H3412" s="168">
        <v>42030</v>
      </c>
      <c r="I3412" t="s">
        <v>108</v>
      </c>
      <c r="J3412" s="169">
        <v>2.6657534246575341</v>
      </c>
      <c r="K3412">
        <v>1</v>
      </c>
    </row>
    <row r="3413" spans="1:11" x14ac:dyDescent="0.25">
      <c r="A3413" t="s">
        <v>3884</v>
      </c>
      <c r="B3413">
        <v>57976</v>
      </c>
      <c r="C3413" t="s">
        <v>172</v>
      </c>
      <c r="D3413" s="167">
        <v>84871</v>
      </c>
      <c r="E3413" t="s">
        <v>168</v>
      </c>
      <c r="F3413" t="s">
        <v>169</v>
      </c>
      <c r="G3413" t="s">
        <v>173</v>
      </c>
      <c r="H3413" s="168">
        <v>37788</v>
      </c>
      <c r="I3413" t="s">
        <v>103</v>
      </c>
      <c r="J3413" s="169">
        <v>14.287671232876713</v>
      </c>
      <c r="K3413">
        <v>3</v>
      </c>
    </row>
    <row r="3414" spans="1:11" x14ac:dyDescent="0.25">
      <c r="A3414" t="s">
        <v>3885</v>
      </c>
      <c r="B3414">
        <v>72813</v>
      </c>
      <c r="C3414" t="s">
        <v>172</v>
      </c>
      <c r="D3414" s="167">
        <v>42053.83</v>
      </c>
      <c r="E3414" t="s">
        <v>199</v>
      </c>
      <c r="F3414" t="s">
        <v>169</v>
      </c>
      <c r="G3414" t="s">
        <v>220</v>
      </c>
      <c r="H3414" s="168">
        <v>41786</v>
      </c>
      <c r="I3414" t="s">
        <v>106</v>
      </c>
      <c r="J3414" s="169">
        <v>3.3342465753424659</v>
      </c>
      <c r="K3414">
        <v>1</v>
      </c>
    </row>
    <row r="3415" spans="1:11" x14ac:dyDescent="0.25">
      <c r="A3415" t="s">
        <v>3886</v>
      </c>
      <c r="B3415">
        <v>4643</v>
      </c>
      <c r="C3415" t="s">
        <v>172</v>
      </c>
      <c r="D3415" s="167">
        <v>58455</v>
      </c>
      <c r="E3415" t="s">
        <v>175</v>
      </c>
      <c r="F3415" t="s">
        <v>169</v>
      </c>
      <c r="G3415" t="s">
        <v>183</v>
      </c>
      <c r="H3415" s="168">
        <v>41498</v>
      </c>
      <c r="I3415" t="s">
        <v>103</v>
      </c>
      <c r="J3415" s="169">
        <v>4.1232876712328768</v>
      </c>
      <c r="K3415">
        <v>1</v>
      </c>
    </row>
    <row r="3416" spans="1:11" x14ac:dyDescent="0.25">
      <c r="A3416" t="s">
        <v>3887</v>
      </c>
      <c r="B3416">
        <v>85719</v>
      </c>
      <c r="C3416" t="s">
        <v>172</v>
      </c>
      <c r="D3416" s="167">
        <v>50211</v>
      </c>
      <c r="E3416" t="s">
        <v>168</v>
      </c>
      <c r="F3416" t="s">
        <v>169</v>
      </c>
      <c r="G3416" t="s">
        <v>466</v>
      </c>
      <c r="H3416" s="168">
        <v>42562</v>
      </c>
      <c r="I3416" t="s">
        <v>107</v>
      </c>
      <c r="J3416" s="169">
        <v>1.2082191780821918</v>
      </c>
      <c r="K3416">
        <v>1</v>
      </c>
    </row>
    <row r="3417" spans="1:11" x14ac:dyDescent="0.25">
      <c r="A3417" t="s">
        <v>3888</v>
      </c>
      <c r="B3417">
        <v>28838</v>
      </c>
      <c r="C3417" t="s">
        <v>172</v>
      </c>
      <c r="D3417" s="167">
        <v>73107</v>
      </c>
      <c r="E3417" t="s">
        <v>191</v>
      </c>
      <c r="F3417" t="s">
        <v>169</v>
      </c>
      <c r="G3417" t="s">
        <v>192</v>
      </c>
      <c r="H3417" s="168">
        <v>39329</v>
      </c>
      <c r="I3417" t="s">
        <v>103</v>
      </c>
      <c r="J3417" s="169">
        <v>10.065753424657535</v>
      </c>
      <c r="K3417">
        <v>3</v>
      </c>
    </row>
    <row r="3418" spans="1:11" x14ac:dyDescent="0.25">
      <c r="A3418" t="s">
        <v>3889</v>
      </c>
      <c r="B3418">
        <v>28273</v>
      </c>
      <c r="C3418" t="s">
        <v>172</v>
      </c>
      <c r="D3418" s="167">
        <v>45397.36</v>
      </c>
      <c r="E3418" t="s">
        <v>233</v>
      </c>
      <c r="F3418" t="s">
        <v>169</v>
      </c>
      <c r="G3418" t="s">
        <v>554</v>
      </c>
      <c r="H3418" s="168">
        <v>39751</v>
      </c>
      <c r="I3418" t="s">
        <v>106</v>
      </c>
      <c r="J3418" s="169">
        <v>8.9095890410958898</v>
      </c>
      <c r="K3418">
        <v>2</v>
      </c>
    </row>
    <row r="3419" spans="1:11" x14ac:dyDescent="0.25">
      <c r="A3419" t="s">
        <v>3890</v>
      </c>
      <c r="B3419">
        <v>12870</v>
      </c>
      <c r="C3419" t="s">
        <v>172</v>
      </c>
      <c r="D3419" s="167">
        <v>70396</v>
      </c>
      <c r="E3419" t="s">
        <v>191</v>
      </c>
      <c r="F3419" t="s">
        <v>169</v>
      </c>
      <c r="G3419" t="s">
        <v>192</v>
      </c>
      <c r="H3419" s="168">
        <v>38642</v>
      </c>
      <c r="I3419" t="s">
        <v>107</v>
      </c>
      <c r="J3419" s="169">
        <v>11.947945205479453</v>
      </c>
      <c r="K3419">
        <v>3</v>
      </c>
    </row>
    <row r="3420" spans="1:11" x14ac:dyDescent="0.25">
      <c r="A3420" t="s">
        <v>3891</v>
      </c>
      <c r="B3420">
        <v>14887</v>
      </c>
      <c r="C3420" t="s">
        <v>172</v>
      </c>
      <c r="D3420" s="167">
        <v>88168</v>
      </c>
      <c r="E3420" t="s">
        <v>185</v>
      </c>
      <c r="F3420" t="s">
        <v>169</v>
      </c>
      <c r="G3420" t="s">
        <v>495</v>
      </c>
      <c r="H3420" s="168">
        <v>38334</v>
      </c>
      <c r="I3420" t="s">
        <v>107</v>
      </c>
      <c r="J3420" s="169">
        <v>12.791780821917808</v>
      </c>
      <c r="K3420">
        <v>3</v>
      </c>
    </row>
    <row r="3421" spans="1:11" x14ac:dyDescent="0.25">
      <c r="A3421" t="s">
        <v>3892</v>
      </c>
      <c r="B3421">
        <v>86531</v>
      </c>
      <c r="C3421" t="s">
        <v>172</v>
      </c>
      <c r="D3421" s="167">
        <v>52701.95</v>
      </c>
      <c r="E3421" t="s">
        <v>199</v>
      </c>
      <c r="F3421" t="s">
        <v>169</v>
      </c>
      <c r="G3421" t="s">
        <v>200</v>
      </c>
      <c r="H3421" s="168">
        <v>39509</v>
      </c>
      <c r="I3421" t="s">
        <v>103</v>
      </c>
      <c r="J3421" s="169">
        <v>9.5726027397260278</v>
      </c>
      <c r="K3421">
        <v>2</v>
      </c>
    </row>
    <row r="3422" spans="1:11" x14ac:dyDescent="0.25">
      <c r="A3422" t="s">
        <v>3893</v>
      </c>
      <c r="B3422">
        <v>59232</v>
      </c>
      <c r="C3422" t="s">
        <v>172</v>
      </c>
      <c r="D3422" s="167">
        <v>40369</v>
      </c>
      <c r="E3422" t="s">
        <v>199</v>
      </c>
      <c r="F3422" t="s">
        <v>169</v>
      </c>
      <c r="G3422" t="s">
        <v>295</v>
      </c>
      <c r="H3422" s="168">
        <v>41666</v>
      </c>
      <c r="I3422" t="s">
        <v>105</v>
      </c>
      <c r="J3422" s="169">
        <v>3.6630136986301371</v>
      </c>
      <c r="K3422">
        <v>1</v>
      </c>
    </row>
    <row r="3423" spans="1:11" x14ac:dyDescent="0.25">
      <c r="A3423" t="s">
        <v>3894</v>
      </c>
      <c r="B3423">
        <v>15942</v>
      </c>
      <c r="C3423" t="s">
        <v>172</v>
      </c>
      <c r="D3423" s="167">
        <v>88168</v>
      </c>
      <c r="E3423" t="s">
        <v>185</v>
      </c>
      <c r="F3423" t="s">
        <v>169</v>
      </c>
      <c r="G3423" t="s">
        <v>495</v>
      </c>
      <c r="H3423" s="168">
        <v>38145</v>
      </c>
      <c r="I3423" t="s">
        <v>107</v>
      </c>
      <c r="J3423" s="169">
        <v>13.30958904109589</v>
      </c>
      <c r="K3423">
        <v>3</v>
      </c>
    </row>
    <row r="3424" spans="1:11" x14ac:dyDescent="0.25">
      <c r="A3424" t="s">
        <v>3895</v>
      </c>
      <c r="B3424">
        <v>4078</v>
      </c>
      <c r="C3424" t="s">
        <v>167</v>
      </c>
      <c r="D3424" s="167">
        <v>33221.360000000001</v>
      </c>
      <c r="E3424" t="s">
        <v>216</v>
      </c>
      <c r="F3424" t="s">
        <v>169</v>
      </c>
      <c r="G3424" t="s">
        <v>3896</v>
      </c>
      <c r="H3424" s="168">
        <v>42170</v>
      </c>
      <c r="I3424" t="s">
        <v>104</v>
      </c>
      <c r="J3424" s="169">
        <v>2.2821917808219179</v>
      </c>
      <c r="K3424">
        <v>1</v>
      </c>
    </row>
    <row r="3425" spans="1:11" x14ac:dyDescent="0.25">
      <c r="A3425" t="s">
        <v>3897</v>
      </c>
      <c r="B3425">
        <v>15248</v>
      </c>
      <c r="C3425" t="s">
        <v>167</v>
      </c>
      <c r="D3425" s="167">
        <v>70403.73</v>
      </c>
      <c r="E3425" t="s">
        <v>188</v>
      </c>
      <c r="F3425" t="s">
        <v>169</v>
      </c>
      <c r="G3425" t="s">
        <v>539</v>
      </c>
      <c r="H3425" s="168">
        <v>39678</v>
      </c>
      <c r="I3425" t="s">
        <v>103</v>
      </c>
      <c r="J3425" s="169">
        <v>9.1095890410958908</v>
      </c>
      <c r="K3425">
        <v>2</v>
      </c>
    </row>
    <row r="3426" spans="1:11" x14ac:dyDescent="0.25">
      <c r="A3426" t="s">
        <v>3898</v>
      </c>
      <c r="B3426">
        <v>40905</v>
      </c>
      <c r="C3426" t="s">
        <v>172</v>
      </c>
      <c r="D3426" s="167">
        <v>69790</v>
      </c>
      <c r="E3426" t="s">
        <v>191</v>
      </c>
      <c r="F3426" t="s">
        <v>169</v>
      </c>
      <c r="G3426" t="s">
        <v>486</v>
      </c>
      <c r="H3426" s="168">
        <v>39329</v>
      </c>
      <c r="I3426" t="s">
        <v>103</v>
      </c>
      <c r="J3426" s="169">
        <v>10.065753424657535</v>
      </c>
      <c r="K3426">
        <v>3</v>
      </c>
    </row>
    <row r="3427" spans="1:11" x14ac:dyDescent="0.25">
      <c r="A3427" t="s">
        <v>3899</v>
      </c>
      <c r="B3427">
        <v>94296</v>
      </c>
      <c r="C3427" t="s">
        <v>167</v>
      </c>
      <c r="D3427" s="167">
        <v>75277.02</v>
      </c>
      <c r="E3427" t="s">
        <v>216</v>
      </c>
      <c r="F3427" t="s">
        <v>169</v>
      </c>
      <c r="G3427" t="s">
        <v>703</v>
      </c>
      <c r="H3427" s="168">
        <v>28324</v>
      </c>
      <c r="I3427" t="s">
        <v>106</v>
      </c>
      <c r="J3427" s="169">
        <v>40.216438356164382</v>
      </c>
      <c r="K3427">
        <v>8</v>
      </c>
    </row>
    <row r="3428" spans="1:11" x14ac:dyDescent="0.25">
      <c r="A3428" t="s">
        <v>3900</v>
      </c>
      <c r="B3428">
        <v>20072</v>
      </c>
      <c r="C3428" t="s">
        <v>172</v>
      </c>
      <c r="D3428" s="167">
        <v>80784</v>
      </c>
      <c r="E3428" t="s">
        <v>191</v>
      </c>
      <c r="F3428" t="s">
        <v>169</v>
      </c>
      <c r="G3428" t="s">
        <v>192</v>
      </c>
      <c r="H3428" s="168">
        <v>36570</v>
      </c>
      <c r="I3428" t="s">
        <v>105</v>
      </c>
      <c r="J3428" s="169">
        <v>17.624657534246577</v>
      </c>
      <c r="K3428">
        <v>4</v>
      </c>
    </row>
    <row r="3429" spans="1:11" x14ac:dyDescent="0.25">
      <c r="A3429" t="s">
        <v>3901</v>
      </c>
      <c r="B3429">
        <v>78270</v>
      </c>
      <c r="C3429" t="s">
        <v>167</v>
      </c>
      <c r="D3429" s="167">
        <v>73801</v>
      </c>
      <c r="E3429" t="s">
        <v>188</v>
      </c>
      <c r="F3429" t="s">
        <v>169</v>
      </c>
      <c r="G3429" t="s">
        <v>273</v>
      </c>
      <c r="H3429" s="168">
        <v>36696</v>
      </c>
      <c r="I3429" t="s">
        <v>106</v>
      </c>
      <c r="J3429" s="169">
        <v>17.279452054794522</v>
      </c>
      <c r="K3429">
        <v>4</v>
      </c>
    </row>
    <row r="3430" spans="1:11" x14ac:dyDescent="0.25">
      <c r="A3430" t="s">
        <v>3902</v>
      </c>
      <c r="B3430">
        <v>62718</v>
      </c>
      <c r="C3430" t="s">
        <v>172</v>
      </c>
      <c r="D3430" s="167">
        <v>82556</v>
      </c>
      <c r="E3430" t="s">
        <v>168</v>
      </c>
      <c r="F3430" t="s">
        <v>169</v>
      </c>
      <c r="G3430" t="s">
        <v>524</v>
      </c>
      <c r="H3430" s="168">
        <v>37375</v>
      </c>
      <c r="I3430" t="s">
        <v>103</v>
      </c>
      <c r="J3430" s="169">
        <v>15.419178082191781</v>
      </c>
      <c r="K3430">
        <v>4</v>
      </c>
    </row>
    <row r="3431" spans="1:11" x14ac:dyDescent="0.25">
      <c r="A3431" t="s">
        <v>3903</v>
      </c>
      <c r="B3431">
        <v>69297</v>
      </c>
      <c r="C3431" t="s">
        <v>172</v>
      </c>
      <c r="D3431" s="167">
        <v>71264.02</v>
      </c>
      <c r="E3431" t="s">
        <v>199</v>
      </c>
      <c r="F3431" t="s">
        <v>169</v>
      </c>
      <c r="G3431" t="s">
        <v>2276</v>
      </c>
      <c r="H3431" s="168">
        <v>35561</v>
      </c>
      <c r="I3431" t="s">
        <v>103</v>
      </c>
      <c r="J3431" s="169">
        <v>20.389041095890413</v>
      </c>
      <c r="K3431">
        <v>5</v>
      </c>
    </row>
    <row r="3432" spans="1:11" x14ac:dyDescent="0.25">
      <c r="A3432" t="s">
        <v>3904</v>
      </c>
      <c r="B3432">
        <v>17135</v>
      </c>
      <c r="C3432" t="s">
        <v>172</v>
      </c>
      <c r="D3432" s="167">
        <v>130650</v>
      </c>
      <c r="E3432" t="s">
        <v>188</v>
      </c>
      <c r="F3432" t="s">
        <v>169</v>
      </c>
      <c r="G3432" t="s">
        <v>275</v>
      </c>
      <c r="H3432" s="168">
        <v>42422</v>
      </c>
      <c r="I3432" t="s">
        <v>107</v>
      </c>
      <c r="J3432" s="169">
        <v>1.5917808219178082</v>
      </c>
      <c r="K3432">
        <v>1</v>
      </c>
    </row>
    <row r="3433" spans="1:11" x14ac:dyDescent="0.25">
      <c r="A3433" t="s">
        <v>3905</v>
      </c>
      <c r="B3433">
        <v>33662</v>
      </c>
      <c r="C3433" t="s">
        <v>167</v>
      </c>
      <c r="D3433" s="167">
        <v>51574.16</v>
      </c>
      <c r="E3433" t="s">
        <v>188</v>
      </c>
      <c r="F3433" t="s">
        <v>202</v>
      </c>
      <c r="G3433" t="s">
        <v>313</v>
      </c>
      <c r="H3433" s="168">
        <v>36437</v>
      </c>
      <c r="I3433" t="s">
        <v>107</v>
      </c>
      <c r="J3433" s="169">
        <v>17.989041095890411</v>
      </c>
      <c r="K3433">
        <v>4</v>
      </c>
    </row>
    <row r="3434" spans="1:11" x14ac:dyDescent="0.25">
      <c r="A3434" t="s">
        <v>3906</v>
      </c>
      <c r="B3434">
        <v>19656</v>
      </c>
      <c r="C3434" t="s">
        <v>167</v>
      </c>
      <c r="D3434" s="167">
        <v>72866.64</v>
      </c>
      <c r="E3434" t="s">
        <v>1684</v>
      </c>
      <c r="F3434" t="s">
        <v>169</v>
      </c>
      <c r="G3434" t="s">
        <v>703</v>
      </c>
      <c r="H3434" s="168">
        <v>39349</v>
      </c>
      <c r="I3434" t="s">
        <v>107</v>
      </c>
      <c r="J3434" s="169">
        <v>10.010958904109589</v>
      </c>
      <c r="K3434">
        <v>3</v>
      </c>
    </row>
    <row r="3435" spans="1:11" x14ac:dyDescent="0.25">
      <c r="A3435" t="s">
        <v>3907</v>
      </c>
      <c r="B3435">
        <v>40321</v>
      </c>
      <c r="C3435" t="s">
        <v>167</v>
      </c>
      <c r="D3435" s="167">
        <v>92756.7</v>
      </c>
      <c r="E3435" t="s">
        <v>175</v>
      </c>
      <c r="F3435" t="s">
        <v>169</v>
      </c>
      <c r="G3435" t="s">
        <v>183</v>
      </c>
      <c r="H3435" s="168">
        <v>31754</v>
      </c>
      <c r="I3435" t="s">
        <v>107</v>
      </c>
      <c r="J3435" s="169">
        <v>30.81917808219178</v>
      </c>
      <c r="K3435">
        <v>7</v>
      </c>
    </row>
    <row r="3436" spans="1:11" x14ac:dyDescent="0.25">
      <c r="A3436" t="s">
        <v>3908</v>
      </c>
      <c r="B3436">
        <v>17551</v>
      </c>
      <c r="C3436" t="s">
        <v>172</v>
      </c>
      <c r="D3436" s="167">
        <v>174166</v>
      </c>
      <c r="E3436" t="s">
        <v>168</v>
      </c>
      <c r="F3436" t="s">
        <v>169</v>
      </c>
      <c r="G3436" t="s">
        <v>2352</v>
      </c>
      <c r="H3436" s="168">
        <v>30704</v>
      </c>
      <c r="I3436" t="s">
        <v>106</v>
      </c>
      <c r="J3436" s="169">
        <v>33.695890410958903</v>
      </c>
      <c r="K3436">
        <v>7</v>
      </c>
    </row>
    <row r="3437" spans="1:11" x14ac:dyDescent="0.25">
      <c r="A3437" t="s">
        <v>3909</v>
      </c>
      <c r="B3437">
        <v>27978</v>
      </c>
      <c r="C3437" t="s">
        <v>167</v>
      </c>
      <c r="D3437" s="167">
        <v>51332</v>
      </c>
      <c r="E3437" t="s">
        <v>180</v>
      </c>
      <c r="F3437" t="s">
        <v>202</v>
      </c>
      <c r="G3437" t="s">
        <v>397</v>
      </c>
      <c r="H3437" s="168">
        <v>39622</v>
      </c>
      <c r="I3437" t="s">
        <v>105</v>
      </c>
      <c r="J3437" s="169">
        <v>9.2630136986301377</v>
      </c>
      <c r="K3437">
        <v>2</v>
      </c>
    </row>
    <row r="3438" spans="1:11" x14ac:dyDescent="0.25">
      <c r="A3438" t="s">
        <v>3910</v>
      </c>
      <c r="B3438">
        <v>68734</v>
      </c>
      <c r="C3438" t="s">
        <v>167</v>
      </c>
      <c r="D3438" s="167">
        <v>210143</v>
      </c>
      <c r="E3438" t="s">
        <v>216</v>
      </c>
      <c r="F3438" t="s">
        <v>169</v>
      </c>
      <c r="G3438" t="s">
        <v>3911</v>
      </c>
      <c r="H3438" s="168">
        <v>29913</v>
      </c>
      <c r="I3438" t="s">
        <v>104</v>
      </c>
      <c r="J3438" s="169">
        <v>35.863013698630134</v>
      </c>
      <c r="K3438">
        <v>8</v>
      </c>
    </row>
    <row r="3439" spans="1:11" x14ac:dyDescent="0.25">
      <c r="A3439" t="s">
        <v>3912</v>
      </c>
      <c r="B3439">
        <v>75005</v>
      </c>
      <c r="C3439" t="s">
        <v>167</v>
      </c>
      <c r="D3439" s="167">
        <v>84974</v>
      </c>
      <c r="E3439" t="s">
        <v>188</v>
      </c>
      <c r="F3439" t="s">
        <v>169</v>
      </c>
      <c r="G3439" t="s">
        <v>282</v>
      </c>
      <c r="H3439" s="168">
        <v>36905</v>
      </c>
      <c r="I3439" t="s">
        <v>103</v>
      </c>
      <c r="J3439" s="169">
        <v>16.706849315068492</v>
      </c>
      <c r="K3439">
        <v>4</v>
      </c>
    </row>
    <row r="3440" spans="1:11" x14ac:dyDescent="0.25">
      <c r="A3440" t="s">
        <v>3913</v>
      </c>
      <c r="B3440">
        <v>48293</v>
      </c>
      <c r="C3440" t="s">
        <v>167</v>
      </c>
      <c r="D3440" s="167">
        <v>42053.42</v>
      </c>
      <c r="E3440" t="s">
        <v>199</v>
      </c>
      <c r="F3440" t="s">
        <v>169</v>
      </c>
      <c r="G3440" t="s">
        <v>220</v>
      </c>
      <c r="H3440" s="168">
        <v>41953</v>
      </c>
      <c r="I3440" t="s">
        <v>106</v>
      </c>
      <c r="J3440" s="169">
        <v>2.8767123287671232</v>
      </c>
      <c r="K3440">
        <v>1</v>
      </c>
    </row>
    <row r="3441" spans="1:11" x14ac:dyDescent="0.25">
      <c r="A3441" t="s">
        <v>3914</v>
      </c>
      <c r="B3441">
        <v>74742</v>
      </c>
      <c r="C3441" t="s">
        <v>172</v>
      </c>
      <c r="D3441" s="167">
        <v>70884</v>
      </c>
      <c r="E3441" t="s">
        <v>191</v>
      </c>
      <c r="F3441" t="s">
        <v>169</v>
      </c>
      <c r="G3441" t="s">
        <v>192</v>
      </c>
      <c r="H3441" s="168">
        <v>39329</v>
      </c>
      <c r="I3441" t="s">
        <v>104</v>
      </c>
      <c r="J3441" s="169">
        <v>10.065753424657535</v>
      </c>
      <c r="K3441">
        <v>3</v>
      </c>
    </row>
    <row r="3442" spans="1:11" x14ac:dyDescent="0.25">
      <c r="A3442" t="s">
        <v>3915</v>
      </c>
      <c r="B3442">
        <v>37697</v>
      </c>
      <c r="C3442" t="s">
        <v>172</v>
      </c>
      <c r="D3442" s="167">
        <v>86588</v>
      </c>
      <c r="E3442" t="s">
        <v>175</v>
      </c>
      <c r="F3442" t="s">
        <v>169</v>
      </c>
      <c r="G3442" t="s">
        <v>183</v>
      </c>
      <c r="H3442" s="168">
        <v>36934</v>
      </c>
      <c r="I3442" t="s">
        <v>107</v>
      </c>
      <c r="J3442" s="169">
        <v>16.627397260273973</v>
      </c>
      <c r="K3442">
        <v>4</v>
      </c>
    </row>
    <row r="3443" spans="1:11" x14ac:dyDescent="0.25">
      <c r="A3443" t="s">
        <v>3916</v>
      </c>
      <c r="B3443">
        <v>55397</v>
      </c>
      <c r="C3443" t="s">
        <v>172</v>
      </c>
      <c r="D3443" s="167">
        <v>70422</v>
      </c>
      <c r="E3443" t="s">
        <v>188</v>
      </c>
      <c r="F3443" t="s">
        <v>169</v>
      </c>
      <c r="G3443" t="s">
        <v>3917</v>
      </c>
      <c r="H3443" s="168">
        <v>36864</v>
      </c>
      <c r="I3443" t="s">
        <v>103</v>
      </c>
      <c r="J3443" s="169">
        <v>16.81917808219178</v>
      </c>
      <c r="K3443">
        <v>4</v>
      </c>
    </row>
    <row r="3444" spans="1:11" x14ac:dyDescent="0.25">
      <c r="A3444" t="s">
        <v>3918</v>
      </c>
      <c r="B3444">
        <v>72485</v>
      </c>
      <c r="C3444" t="s">
        <v>172</v>
      </c>
      <c r="D3444" s="167">
        <v>75277.02</v>
      </c>
      <c r="E3444" t="s">
        <v>199</v>
      </c>
      <c r="F3444" t="s">
        <v>169</v>
      </c>
      <c r="G3444" t="s">
        <v>809</v>
      </c>
      <c r="H3444" s="168">
        <v>31943</v>
      </c>
      <c r="I3444" t="s">
        <v>103</v>
      </c>
      <c r="J3444" s="169">
        <v>30.301369863013697</v>
      </c>
      <c r="K3444">
        <v>7</v>
      </c>
    </row>
    <row r="3445" spans="1:11" x14ac:dyDescent="0.25">
      <c r="A3445" t="s">
        <v>3919</v>
      </c>
      <c r="B3445">
        <v>16203</v>
      </c>
      <c r="C3445" t="s">
        <v>172</v>
      </c>
      <c r="D3445" s="167">
        <v>141027.78</v>
      </c>
      <c r="E3445" t="s">
        <v>185</v>
      </c>
      <c r="F3445" t="s">
        <v>169</v>
      </c>
      <c r="G3445" t="s">
        <v>774</v>
      </c>
      <c r="H3445" s="168">
        <v>27169</v>
      </c>
      <c r="I3445" t="s">
        <v>106</v>
      </c>
      <c r="J3445" s="169">
        <v>43.38082191780822</v>
      </c>
      <c r="K3445">
        <v>9</v>
      </c>
    </row>
    <row r="3446" spans="1:11" x14ac:dyDescent="0.25">
      <c r="A3446" t="s">
        <v>3920</v>
      </c>
      <c r="B3446">
        <v>80929</v>
      </c>
      <c r="C3446" t="s">
        <v>172</v>
      </c>
      <c r="D3446" s="167">
        <v>56990</v>
      </c>
      <c r="E3446" t="s">
        <v>191</v>
      </c>
      <c r="F3446" t="s">
        <v>169</v>
      </c>
      <c r="G3446" t="s">
        <v>354</v>
      </c>
      <c r="H3446" s="168">
        <v>41708</v>
      </c>
      <c r="I3446" t="s">
        <v>104</v>
      </c>
      <c r="J3446" s="169">
        <v>3.547945205479452</v>
      </c>
      <c r="K3446">
        <v>1</v>
      </c>
    </row>
    <row r="3447" spans="1:11" x14ac:dyDescent="0.25">
      <c r="A3447" t="s">
        <v>3921</v>
      </c>
      <c r="B3447">
        <v>48796</v>
      </c>
      <c r="C3447" t="s">
        <v>172</v>
      </c>
      <c r="D3447" s="167">
        <v>45261</v>
      </c>
      <c r="E3447" t="s">
        <v>191</v>
      </c>
      <c r="F3447" t="s">
        <v>169</v>
      </c>
      <c r="G3447" t="s">
        <v>1065</v>
      </c>
      <c r="H3447" s="168">
        <v>42716</v>
      </c>
      <c r="I3447" t="s">
        <v>105</v>
      </c>
      <c r="J3447" s="169">
        <v>0.78630136986301369</v>
      </c>
      <c r="K3447">
        <v>1</v>
      </c>
    </row>
    <row r="3448" spans="1:11" x14ac:dyDescent="0.25">
      <c r="A3448" t="s">
        <v>3922</v>
      </c>
      <c r="B3448">
        <v>30354</v>
      </c>
      <c r="C3448" t="s">
        <v>172</v>
      </c>
      <c r="D3448" s="167">
        <v>40515.910000000003</v>
      </c>
      <c r="E3448" t="s">
        <v>233</v>
      </c>
      <c r="F3448" t="s">
        <v>169</v>
      </c>
      <c r="G3448" t="s">
        <v>1241</v>
      </c>
      <c r="H3448" s="168">
        <v>41183</v>
      </c>
      <c r="I3448" t="s">
        <v>104</v>
      </c>
      <c r="J3448" s="169">
        <v>4.9863013698630141</v>
      </c>
      <c r="K3448">
        <v>1</v>
      </c>
    </row>
    <row r="3449" spans="1:11" x14ac:dyDescent="0.25">
      <c r="A3449" t="s">
        <v>3923</v>
      </c>
      <c r="B3449">
        <v>55863</v>
      </c>
      <c r="C3449" t="s">
        <v>172</v>
      </c>
      <c r="D3449" s="167">
        <v>40631.32</v>
      </c>
      <c r="E3449" t="s">
        <v>199</v>
      </c>
      <c r="F3449" t="s">
        <v>169</v>
      </c>
      <c r="G3449" t="s">
        <v>200</v>
      </c>
      <c r="H3449" s="168">
        <v>42373</v>
      </c>
      <c r="I3449" t="s">
        <v>104</v>
      </c>
      <c r="J3449" s="169">
        <v>1.726027397260274</v>
      </c>
      <c r="K3449">
        <v>1</v>
      </c>
    </row>
    <row r="3450" spans="1:11" x14ac:dyDescent="0.25">
      <c r="A3450" t="s">
        <v>3924</v>
      </c>
      <c r="B3450">
        <v>30615</v>
      </c>
      <c r="C3450" t="s">
        <v>172</v>
      </c>
      <c r="D3450" s="167">
        <v>125058.86</v>
      </c>
      <c r="E3450" t="s">
        <v>239</v>
      </c>
      <c r="F3450" t="s">
        <v>169</v>
      </c>
      <c r="G3450" t="s">
        <v>3925</v>
      </c>
      <c r="H3450" s="168">
        <v>41470</v>
      </c>
      <c r="I3450" t="s">
        <v>103</v>
      </c>
      <c r="J3450" s="169">
        <v>4.2</v>
      </c>
      <c r="K3450">
        <v>1</v>
      </c>
    </row>
    <row r="3451" spans="1:11" x14ac:dyDescent="0.25">
      <c r="A3451" t="s">
        <v>3926</v>
      </c>
      <c r="B3451">
        <v>35525</v>
      </c>
      <c r="C3451" t="s">
        <v>167</v>
      </c>
      <c r="D3451" s="167">
        <v>116499.46</v>
      </c>
      <c r="E3451" t="s">
        <v>253</v>
      </c>
      <c r="F3451" t="s">
        <v>169</v>
      </c>
      <c r="G3451" t="s">
        <v>231</v>
      </c>
      <c r="H3451" s="168">
        <v>36899</v>
      </c>
      <c r="I3451" t="s">
        <v>103</v>
      </c>
      <c r="J3451" s="169">
        <v>16.723287671232878</v>
      </c>
      <c r="K3451">
        <v>4</v>
      </c>
    </row>
    <row r="3452" spans="1:11" x14ac:dyDescent="0.25">
      <c r="A3452" t="s">
        <v>3927</v>
      </c>
      <c r="B3452">
        <v>26716</v>
      </c>
      <c r="C3452" t="s">
        <v>172</v>
      </c>
      <c r="D3452" s="167">
        <v>96624</v>
      </c>
      <c r="E3452" t="s">
        <v>175</v>
      </c>
      <c r="F3452" t="s">
        <v>169</v>
      </c>
      <c r="G3452" t="s">
        <v>586</v>
      </c>
      <c r="H3452" s="168">
        <v>37606</v>
      </c>
      <c r="I3452" t="s">
        <v>103</v>
      </c>
      <c r="J3452" s="169">
        <v>14.786301369863013</v>
      </c>
      <c r="K3452">
        <v>3</v>
      </c>
    </row>
    <row r="3453" spans="1:11" x14ac:dyDescent="0.25">
      <c r="A3453" t="s">
        <v>3928</v>
      </c>
      <c r="B3453">
        <v>82525</v>
      </c>
      <c r="C3453" t="s">
        <v>167</v>
      </c>
      <c r="D3453" s="167">
        <v>70435</v>
      </c>
      <c r="E3453" t="s">
        <v>175</v>
      </c>
      <c r="F3453" t="s">
        <v>169</v>
      </c>
      <c r="G3453" t="s">
        <v>183</v>
      </c>
      <c r="H3453" s="168">
        <v>39279</v>
      </c>
      <c r="I3453" t="s">
        <v>106</v>
      </c>
      <c r="J3453" s="169">
        <v>10.202739726027398</v>
      </c>
      <c r="K3453">
        <v>3</v>
      </c>
    </row>
    <row r="3454" spans="1:11" x14ac:dyDescent="0.25">
      <c r="A3454" t="s">
        <v>3929</v>
      </c>
      <c r="B3454">
        <v>74146</v>
      </c>
      <c r="C3454" t="s">
        <v>172</v>
      </c>
      <c r="D3454" s="167">
        <v>41781.910000000003</v>
      </c>
      <c r="E3454" t="s">
        <v>199</v>
      </c>
      <c r="F3454" t="s">
        <v>169</v>
      </c>
      <c r="G3454" t="s">
        <v>295</v>
      </c>
      <c r="H3454" s="168">
        <v>41078</v>
      </c>
      <c r="I3454" t="s">
        <v>107</v>
      </c>
      <c r="J3454" s="169">
        <v>5.2739726027397262</v>
      </c>
      <c r="K3454">
        <v>2</v>
      </c>
    </row>
    <row r="3455" spans="1:11" x14ac:dyDescent="0.25">
      <c r="A3455" t="s">
        <v>3930</v>
      </c>
      <c r="B3455">
        <v>39774</v>
      </c>
      <c r="C3455" t="s">
        <v>167</v>
      </c>
      <c r="D3455" s="167">
        <v>69222.179999999993</v>
      </c>
      <c r="E3455" t="s">
        <v>168</v>
      </c>
      <c r="F3455" t="s">
        <v>169</v>
      </c>
      <c r="G3455" t="s">
        <v>170</v>
      </c>
      <c r="H3455" s="168">
        <v>31972</v>
      </c>
      <c r="I3455" t="s">
        <v>107</v>
      </c>
      <c r="J3455" s="169">
        <v>30.221917808219178</v>
      </c>
      <c r="K3455">
        <v>7</v>
      </c>
    </row>
    <row r="3456" spans="1:11" x14ac:dyDescent="0.25">
      <c r="A3456" t="s">
        <v>3931</v>
      </c>
      <c r="B3456">
        <v>97832</v>
      </c>
      <c r="C3456" t="s">
        <v>172</v>
      </c>
      <c r="D3456" s="167">
        <v>62585</v>
      </c>
      <c r="E3456" t="s">
        <v>191</v>
      </c>
      <c r="F3456" t="s">
        <v>169</v>
      </c>
      <c r="G3456" t="s">
        <v>486</v>
      </c>
      <c r="H3456" s="168">
        <v>39160</v>
      </c>
      <c r="I3456" t="s">
        <v>104</v>
      </c>
      <c r="J3456" s="169">
        <v>10.528767123287672</v>
      </c>
      <c r="K3456">
        <v>3</v>
      </c>
    </row>
    <row r="3457" spans="1:11" x14ac:dyDescent="0.25">
      <c r="A3457" t="s">
        <v>3932</v>
      </c>
      <c r="B3457">
        <v>30101</v>
      </c>
      <c r="C3457" t="s">
        <v>172</v>
      </c>
      <c r="D3457" s="167">
        <v>112930.4</v>
      </c>
      <c r="E3457" t="s">
        <v>199</v>
      </c>
      <c r="F3457" t="s">
        <v>169</v>
      </c>
      <c r="G3457" t="s">
        <v>176</v>
      </c>
      <c r="H3457" s="168">
        <v>38530</v>
      </c>
      <c r="I3457" t="s">
        <v>104</v>
      </c>
      <c r="J3457" s="169">
        <v>12.254794520547945</v>
      </c>
      <c r="K3457">
        <v>3</v>
      </c>
    </row>
    <row r="3458" spans="1:11" x14ac:dyDescent="0.25">
      <c r="A3458" t="s">
        <v>3933</v>
      </c>
      <c r="B3458">
        <v>14473</v>
      </c>
      <c r="C3458" t="s">
        <v>172</v>
      </c>
      <c r="D3458" s="167">
        <v>56478</v>
      </c>
      <c r="E3458" t="s">
        <v>175</v>
      </c>
      <c r="F3458" t="s">
        <v>169</v>
      </c>
      <c r="G3458" t="s">
        <v>183</v>
      </c>
      <c r="H3458" s="168">
        <v>41694</v>
      </c>
      <c r="I3458" t="s">
        <v>107</v>
      </c>
      <c r="J3458" s="169">
        <v>3.5863013698630137</v>
      </c>
      <c r="K3458">
        <v>1</v>
      </c>
    </row>
    <row r="3459" spans="1:11" x14ac:dyDescent="0.25">
      <c r="A3459" t="s">
        <v>3934</v>
      </c>
      <c r="B3459">
        <v>96463</v>
      </c>
      <c r="C3459" t="s">
        <v>167</v>
      </c>
      <c r="D3459" s="167">
        <v>82821</v>
      </c>
      <c r="E3459" t="s">
        <v>191</v>
      </c>
      <c r="F3459" t="s">
        <v>169</v>
      </c>
      <c r="G3459" t="s">
        <v>192</v>
      </c>
      <c r="H3459" s="168">
        <v>36332</v>
      </c>
      <c r="I3459" t="s">
        <v>106</v>
      </c>
      <c r="J3459" s="169">
        <v>18.276712328767122</v>
      </c>
      <c r="K3459">
        <v>4</v>
      </c>
    </row>
    <row r="3460" spans="1:11" x14ac:dyDescent="0.25">
      <c r="A3460" t="s">
        <v>3935</v>
      </c>
      <c r="B3460">
        <v>48820</v>
      </c>
      <c r="C3460" t="s">
        <v>167</v>
      </c>
      <c r="D3460" s="167">
        <v>52563.37</v>
      </c>
      <c r="E3460" t="s">
        <v>168</v>
      </c>
      <c r="F3460" t="s">
        <v>169</v>
      </c>
      <c r="G3460" t="s">
        <v>560</v>
      </c>
      <c r="H3460" s="168">
        <v>41582</v>
      </c>
      <c r="I3460" t="s">
        <v>103</v>
      </c>
      <c r="J3460" s="169">
        <v>3.893150684931507</v>
      </c>
      <c r="K3460">
        <v>1</v>
      </c>
    </row>
    <row r="3461" spans="1:11" x14ac:dyDescent="0.25">
      <c r="A3461" t="s">
        <v>3936</v>
      </c>
      <c r="B3461">
        <v>4776</v>
      </c>
      <c r="C3461" t="s">
        <v>172</v>
      </c>
      <c r="D3461" s="167">
        <v>104717.28</v>
      </c>
      <c r="E3461" t="s">
        <v>308</v>
      </c>
      <c r="F3461" t="s">
        <v>169</v>
      </c>
      <c r="G3461" t="s">
        <v>840</v>
      </c>
      <c r="H3461" s="168">
        <v>34407</v>
      </c>
      <c r="I3461" t="s">
        <v>106</v>
      </c>
      <c r="J3461" s="169">
        <v>23.550684931506851</v>
      </c>
      <c r="K3461">
        <v>5</v>
      </c>
    </row>
    <row r="3462" spans="1:11" x14ac:dyDescent="0.25">
      <c r="A3462" t="s">
        <v>3937</v>
      </c>
      <c r="B3462">
        <v>62297</v>
      </c>
      <c r="C3462" t="s">
        <v>172</v>
      </c>
      <c r="D3462" s="167">
        <v>96197.88</v>
      </c>
      <c r="E3462" t="s">
        <v>199</v>
      </c>
      <c r="F3462" t="s">
        <v>169</v>
      </c>
      <c r="G3462" t="s">
        <v>328</v>
      </c>
      <c r="H3462" s="168">
        <v>27213</v>
      </c>
      <c r="I3462" t="s">
        <v>105</v>
      </c>
      <c r="J3462" s="169">
        <v>43.260273972602739</v>
      </c>
      <c r="K3462">
        <v>9</v>
      </c>
    </row>
    <row r="3463" spans="1:11" x14ac:dyDescent="0.25">
      <c r="A3463" t="s">
        <v>3938</v>
      </c>
      <c r="B3463">
        <v>87132</v>
      </c>
      <c r="C3463" t="s">
        <v>172</v>
      </c>
      <c r="D3463" s="167">
        <v>76936</v>
      </c>
      <c r="E3463" t="s">
        <v>191</v>
      </c>
      <c r="F3463" t="s">
        <v>169</v>
      </c>
      <c r="G3463" t="s">
        <v>192</v>
      </c>
      <c r="H3463" s="168">
        <v>37138</v>
      </c>
      <c r="I3463" t="s">
        <v>108</v>
      </c>
      <c r="J3463" s="169">
        <v>16.068493150684933</v>
      </c>
      <c r="K3463">
        <v>4</v>
      </c>
    </row>
    <row r="3464" spans="1:11" x14ac:dyDescent="0.25">
      <c r="A3464" t="s">
        <v>3939</v>
      </c>
      <c r="B3464">
        <v>50313</v>
      </c>
      <c r="C3464" t="s">
        <v>167</v>
      </c>
      <c r="D3464" s="167">
        <v>46516.83</v>
      </c>
      <c r="E3464" t="s">
        <v>188</v>
      </c>
      <c r="F3464" t="s">
        <v>202</v>
      </c>
      <c r="G3464" t="s">
        <v>313</v>
      </c>
      <c r="H3464" s="168">
        <v>37690</v>
      </c>
      <c r="I3464" t="s">
        <v>106</v>
      </c>
      <c r="J3464" s="169">
        <v>14.556164383561644</v>
      </c>
      <c r="K3464">
        <v>3</v>
      </c>
    </row>
    <row r="3465" spans="1:11" x14ac:dyDescent="0.25">
      <c r="A3465" t="s">
        <v>3940</v>
      </c>
      <c r="B3465">
        <v>65804</v>
      </c>
      <c r="C3465" t="s">
        <v>167</v>
      </c>
      <c r="D3465" s="167">
        <v>87523.22</v>
      </c>
      <c r="E3465" t="s">
        <v>175</v>
      </c>
      <c r="F3465" t="s">
        <v>169</v>
      </c>
      <c r="G3465" t="s">
        <v>882</v>
      </c>
      <c r="H3465" s="168">
        <v>32468</v>
      </c>
      <c r="I3465" t="s">
        <v>103</v>
      </c>
      <c r="J3465" s="169">
        <v>28.863013698630137</v>
      </c>
      <c r="K3465">
        <v>6</v>
      </c>
    </row>
    <row r="3466" spans="1:11" x14ac:dyDescent="0.25">
      <c r="A3466" t="s">
        <v>3941</v>
      </c>
      <c r="B3466">
        <v>77454</v>
      </c>
      <c r="C3466" t="s">
        <v>172</v>
      </c>
      <c r="D3466" s="167">
        <v>60945.26</v>
      </c>
      <c r="E3466" t="s">
        <v>188</v>
      </c>
      <c r="F3466" t="s">
        <v>169</v>
      </c>
      <c r="G3466" t="s">
        <v>226</v>
      </c>
      <c r="H3466" s="168">
        <v>41974</v>
      </c>
      <c r="I3466" t="s">
        <v>108</v>
      </c>
      <c r="J3466" s="169">
        <v>2.8191780821917809</v>
      </c>
      <c r="K3466">
        <v>1</v>
      </c>
    </row>
    <row r="3467" spans="1:11" x14ac:dyDescent="0.25">
      <c r="A3467" t="s">
        <v>3942</v>
      </c>
      <c r="B3467">
        <v>70926</v>
      </c>
      <c r="C3467" t="s">
        <v>172</v>
      </c>
      <c r="D3467" s="167">
        <v>102664</v>
      </c>
      <c r="E3467" t="s">
        <v>199</v>
      </c>
      <c r="F3467" t="s">
        <v>169</v>
      </c>
      <c r="G3467" t="s">
        <v>176</v>
      </c>
      <c r="H3467" s="168">
        <v>38740</v>
      </c>
      <c r="I3467" t="s">
        <v>106</v>
      </c>
      <c r="J3467" s="169">
        <v>11.67945205479452</v>
      </c>
      <c r="K3467">
        <v>3</v>
      </c>
    </row>
    <row r="3468" spans="1:11" x14ac:dyDescent="0.25">
      <c r="A3468" t="s">
        <v>3943</v>
      </c>
      <c r="B3468">
        <v>49385</v>
      </c>
      <c r="C3468" t="s">
        <v>172</v>
      </c>
      <c r="D3468" s="167">
        <v>83658</v>
      </c>
      <c r="E3468" t="s">
        <v>175</v>
      </c>
      <c r="F3468" t="s">
        <v>169</v>
      </c>
      <c r="G3468" t="s">
        <v>183</v>
      </c>
      <c r="H3468" s="168">
        <v>37270</v>
      </c>
      <c r="I3468" t="s">
        <v>107</v>
      </c>
      <c r="J3468" s="169">
        <v>15.706849315068494</v>
      </c>
      <c r="K3468">
        <v>4</v>
      </c>
    </row>
    <row r="3469" spans="1:11" x14ac:dyDescent="0.25">
      <c r="A3469" t="s">
        <v>3944</v>
      </c>
      <c r="B3469">
        <v>8292</v>
      </c>
      <c r="C3469" t="s">
        <v>172</v>
      </c>
      <c r="D3469" s="167">
        <v>123595.19</v>
      </c>
      <c r="E3469" t="s">
        <v>233</v>
      </c>
      <c r="F3469" t="s">
        <v>169</v>
      </c>
      <c r="G3469" t="s">
        <v>275</v>
      </c>
      <c r="H3469" s="168">
        <v>28695</v>
      </c>
      <c r="I3469" t="s">
        <v>103</v>
      </c>
      <c r="J3469" s="169">
        <v>39.200000000000003</v>
      </c>
      <c r="K3469">
        <v>8</v>
      </c>
    </row>
    <row r="3470" spans="1:11" x14ac:dyDescent="0.25">
      <c r="A3470" t="s">
        <v>3945</v>
      </c>
      <c r="B3470">
        <v>42188</v>
      </c>
      <c r="C3470" t="s">
        <v>172</v>
      </c>
      <c r="D3470" s="167">
        <v>71322.929999999993</v>
      </c>
      <c r="E3470" t="s">
        <v>199</v>
      </c>
      <c r="F3470" t="s">
        <v>169</v>
      </c>
      <c r="G3470" t="s">
        <v>662</v>
      </c>
      <c r="H3470" s="168">
        <v>35211</v>
      </c>
      <c r="I3470" t="s">
        <v>106</v>
      </c>
      <c r="J3470" s="169">
        <v>21.347945205479451</v>
      </c>
      <c r="K3470">
        <v>5</v>
      </c>
    </row>
    <row r="3471" spans="1:11" x14ac:dyDescent="0.25">
      <c r="A3471" t="s">
        <v>3946</v>
      </c>
      <c r="B3471">
        <v>84966</v>
      </c>
      <c r="C3471" t="s">
        <v>167</v>
      </c>
      <c r="D3471" s="167">
        <v>45384.51</v>
      </c>
      <c r="E3471" t="s">
        <v>270</v>
      </c>
      <c r="F3471" t="s">
        <v>169</v>
      </c>
      <c r="G3471" t="s">
        <v>801</v>
      </c>
      <c r="H3471" s="168">
        <v>39846</v>
      </c>
      <c r="I3471" t="s">
        <v>105</v>
      </c>
      <c r="J3471" s="169">
        <v>8.6493150684931503</v>
      </c>
      <c r="K3471">
        <v>2</v>
      </c>
    </row>
    <row r="3472" spans="1:11" x14ac:dyDescent="0.25">
      <c r="A3472" t="s">
        <v>3947</v>
      </c>
      <c r="B3472">
        <v>89653</v>
      </c>
      <c r="C3472" t="s">
        <v>167</v>
      </c>
      <c r="D3472" s="167">
        <v>157828</v>
      </c>
      <c r="E3472" t="s">
        <v>325</v>
      </c>
      <c r="F3472" t="s">
        <v>169</v>
      </c>
      <c r="G3472" t="s">
        <v>3948</v>
      </c>
      <c r="H3472" s="168">
        <v>40476</v>
      </c>
      <c r="I3472" t="s">
        <v>103</v>
      </c>
      <c r="J3472" s="169">
        <v>6.9232876712328766</v>
      </c>
      <c r="K3472">
        <v>2</v>
      </c>
    </row>
    <row r="3473" spans="1:11" x14ac:dyDescent="0.25">
      <c r="A3473" t="s">
        <v>3949</v>
      </c>
      <c r="B3473">
        <v>68797</v>
      </c>
      <c r="C3473" t="s">
        <v>172</v>
      </c>
      <c r="D3473" s="167">
        <v>64854</v>
      </c>
      <c r="E3473" t="s">
        <v>168</v>
      </c>
      <c r="F3473" t="s">
        <v>169</v>
      </c>
      <c r="G3473" t="s">
        <v>265</v>
      </c>
      <c r="H3473" s="168">
        <v>39643</v>
      </c>
      <c r="I3473" t="s">
        <v>103</v>
      </c>
      <c r="J3473" s="169">
        <v>9.205479452054794</v>
      </c>
      <c r="K3473">
        <v>2</v>
      </c>
    </row>
    <row r="3474" spans="1:11" x14ac:dyDescent="0.25">
      <c r="A3474" t="s">
        <v>3950</v>
      </c>
      <c r="B3474">
        <v>19992</v>
      </c>
      <c r="C3474" t="s">
        <v>167</v>
      </c>
      <c r="D3474" s="167">
        <v>80829</v>
      </c>
      <c r="E3474" t="s">
        <v>175</v>
      </c>
      <c r="F3474" t="s">
        <v>169</v>
      </c>
      <c r="G3474" t="s">
        <v>183</v>
      </c>
      <c r="H3474" s="168">
        <v>37823</v>
      </c>
      <c r="I3474" t="s">
        <v>103</v>
      </c>
      <c r="J3474" s="169">
        <v>14.191780821917808</v>
      </c>
      <c r="K3474">
        <v>3</v>
      </c>
    </row>
    <row r="3475" spans="1:11" x14ac:dyDescent="0.25">
      <c r="A3475" t="s">
        <v>3951</v>
      </c>
      <c r="B3475">
        <v>75213</v>
      </c>
      <c r="C3475" t="s">
        <v>167</v>
      </c>
      <c r="D3475" s="167">
        <v>50211</v>
      </c>
      <c r="E3475" t="s">
        <v>168</v>
      </c>
      <c r="F3475" t="s">
        <v>169</v>
      </c>
      <c r="G3475" t="s">
        <v>466</v>
      </c>
      <c r="H3475" s="168">
        <v>42562</v>
      </c>
      <c r="I3475" t="s">
        <v>103</v>
      </c>
      <c r="J3475" s="169">
        <v>1.2082191780821918</v>
      </c>
      <c r="K3475">
        <v>1</v>
      </c>
    </row>
    <row r="3476" spans="1:11" x14ac:dyDescent="0.25">
      <c r="A3476" t="s">
        <v>3952</v>
      </c>
      <c r="B3476">
        <v>84846</v>
      </c>
      <c r="C3476" t="s">
        <v>172</v>
      </c>
      <c r="D3476" s="167">
        <v>210143</v>
      </c>
      <c r="E3476" t="s">
        <v>325</v>
      </c>
      <c r="F3476" t="s">
        <v>169</v>
      </c>
      <c r="G3476" t="s">
        <v>3953</v>
      </c>
      <c r="H3476" s="168">
        <v>30879</v>
      </c>
      <c r="I3476" t="s">
        <v>104</v>
      </c>
      <c r="J3476" s="169">
        <v>33.216438356164382</v>
      </c>
      <c r="K3476">
        <v>7</v>
      </c>
    </row>
    <row r="3477" spans="1:11" x14ac:dyDescent="0.25">
      <c r="A3477" t="s">
        <v>3954</v>
      </c>
      <c r="B3477">
        <v>65295</v>
      </c>
      <c r="C3477" t="s">
        <v>172</v>
      </c>
      <c r="D3477" s="167">
        <v>76546</v>
      </c>
      <c r="E3477" t="s">
        <v>168</v>
      </c>
      <c r="F3477" t="s">
        <v>169</v>
      </c>
      <c r="G3477" t="s">
        <v>173</v>
      </c>
      <c r="H3477" s="168">
        <v>38370</v>
      </c>
      <c r="I3477" t="s">
        <v>107</v>
      </c>
      <c r="J3477" s="169">
        <v>12.693150684931506</v>
      </c>
      <c r="K3477">
        <v>3</v>
      </c>
    </row>
    <row r="3478" spans="1:11" x14ac:dyDescent="0.25">
      <c r="A3478" t="s">
        <v>3955</v>
      </c>
      <c r="B3478">
        <v>25295</v>
      </c>
      <c r="C3478" t="s">
        <v>172</v>
      </c>
      <c r="D3478" s="167">
        <v>52154.87</v>
      </c>
      <c r="E3478" t="s">
        <v>239</v>
      </c>
      <c r="F3478" t="s">
        <v>169</v>
      </c>
      <c r="G3478" t="s">
        <v>535</v>
      </c>
      <c r="H3478" s="168">
        <v>41680</v>
      </c>
      <c r="I3478" t="s">
        <v>103</v>
      </c>
      <c r="J3478" s="169">
        <v>3.6246575342465754</v>
      </c>
      <c r="K3478">
        <v>1</v>
      </c>
    </row>
    <row r="3479" spans="1:11" x14ac:dyDescent="0.25">
      <c r="A3479" t="s">
        <v>3956</v>
      </c>
      <c r="B3479">
        <v>70353</v>
      </c>
      <c r="C3479" t="s">
        <v>167</v>
      </c>
      <c r="D3479" s="167">
        <v>53953.81</v>
      </c>
      <c r="E3479" t="s">
        <v>180</v>
      </c>
      <c r="F3479" t="s">
        <v>169</v>
      </c>
      <c r="G3479" t="s">
        <v>2159</v>
      </c>
      <c r="H3479" s="168">
        <v>38754</v>
      </c>
      <c r="I3479" t="s">
        <v>106</v>
      </c>
      <c r="J3479" s="169">
        <v>11.641095890410959</v>
      </c>
      <c r="K3479">
        <v>3</v>
      </c>
    </row>
    <row r="3480" spans="1:11" x14ac:dyDescent="0.25">
      <c r="A3480" t="s">
        <v>3957</v>
      </c>
      <c r="B3480">
        <v>77631</v>
      </c>
      <c r="C3480" t="s">
        <v>172</v>
      </c>
      <c r="D3480" s="167">
        <v>95187.98</v>
      </c>
      <c r="E3480" t="s">
        <v>185</v>
      </c>
      <c r="F3480" t="s">
        <v>169</v>
      </c>
      <c r="G3480" t="s">
        <v>416</v>
      </c>
      <c r="H3480" s="168">
        <v>31298</v>
      </c>
      <c r="I3480" t="s">
        <v>103</v>
      </c>
      <c r="J3480" s="169">
        <v>32.06849315068493</v>
      </c>
      <c r="K3480">
        <v>7</v>
      </c>
    </row>
    <row r="3481" spans="1:11" x14ac:dyDescent="0.25">
      <c r="A3481" t="s">
        <v>3958</v>
      </c>
      <c r="B3481">
        <v>30378</v>
      </c>
      <c r="C3481" t="s">
        <v>172</v>
      </c>
      <c r="D3481" s="167">
        <v>88175</v>
      </c>
      <c r="E3481" t="s">
        <v>191</v>
      </c>
      <c r="F3481" t="s">
        <v>169</v>
      </c>
      <c r="G3481" t="s">
        <v>192</v>
      </c>
      <c r="H3481" s="168">
        <v>36942</v>
      </c>
      <c r="I3481" t="s">
        <v>103</v>
      </c>
      <c r="J3481" s="169">
        <v>16.605479452054794</v>
      </c>
      <c r="K3481">
        <v>4</v>
      </c>
    </row>
    <row r="3482" spans="1:11" x14ac:dyDescent="0.25">
      <c r="A3482" t="s">
        <v>3959</v>
      </c>
      <c r="B3482">
        <v>91228</v>
      </c>
      <c r="C3482" t="s">
        <v>172</v>
      </c>
      <c r="D3482" s="167">
        <v>77328</v>
      </c>
      <c r="E3482" t="s">
        <v>168</v>
      </c>
      <c r="F3482" t="s">
        <v>169</v>
      </c>
      <c r="G3482" t="s">
        <v>265</v>
      </c>
      <c r="H3482" s="168">
        <v>36836</v>
      </c>
      <c r="I3482" t="s">
        <v>105</v>
      </c>
      <c r="J3482" s="169">
        <v>16.895890410958906</v>
      </c>
      <c r="K3482">
        <v>4</v>
      </c>
    </row>
    <row r="3483" spans="1:11" x14ac:dyDescent="0.25">
      <c r="A3483" t="s">
        <v>3960</v>
      </c>
      <c r="B3483">
        <v>12164</v>
      </c>
      <c r="C3483" t="s">
        <v>172</v>
      </c>
      <c r="D3483" s="167">
        <v>68015</v>
      </c>
      <c r="E3483" t="s">
        <v>191</v>
      </c>
      <c r="F3483" t="s">
        <v>169</v>
      </c>
      <c r="G3483" t="s">
        <v>486</v>
      </c>
      <c r="H3483" s="168">
        <v>38803</v>
      </c>
      <c r="I3483" t="s">
        <v>104</v>
      </c>
      <c r="J3483" s="169">
        <v>11.506849315068493</v>
      </c>
      <c r="K3483">
        <v>3</v>
      </c>
    </row>
    <row r="3484" spans="1:11" x14ac:dyDescent="0.25">
      <c r="A3484" t="s">
        <v>3961</v>
      </c>
      <c r="B3484">
        <v>90648</v>
      </c>
      <c r="C3484" t="s">
        <v>172</v>
      </c>
      <c r="D3484" s="167">
        <v>64833.32</v>
      </c>
      <c r="E3484" t="s">
        <v>196</v>
      </c>
      <c r="F3484" t="s">
        <v>169</v>
      </c>
      <c r="G3484" t="s">
        <v>228</v>
      </c>
      <c r="H3484" s="168">
        <v>41148</v>
      </c>
      <c r="I3484" t="s">
        <v>107</v>
      </c>
      <c r="J3484" s="169">
        <v>5.0821917808219181</v>
      </c>
      <c r="K3484">
        <v>2</v>
      </c>
    </row>
    <row r="3485" spans="1:11" x14ac:dyDescent="0.25">
      <c r="A3485" t="s">
        <v>3962</v>
      </c>
      <c r="B3485">
        <v>28413</v>
      </c>
      <c r="C3485" t="s">
        <v>172</v>
      </c>
      <c r="D3485" s="167">
        <v>95187.98</v>
      </c>
      <c r="E3485" t="s">
        <v>185</v>
      </c>
      <c r="F3485" t="s">
        <v>169</v>
      </c>
      <c r="G3485" t="s">
        <v>416</v>
      </c>
      <c r="H3485" s="168">
        <v>32511</v>
      </c>
      <c r="I3485" t="s">
        <v>108</v>
      </c>
      <c r="J3485" s="169">
        <v>28.745205479452054</v>
      </c>
      <c r="K3485">
        <v>6</v>
      </c>
    </row>
    <row r="3486" spans="1:11" x14ac:dyDescent="0.25">
      <c r="A3486" t="s">
        <v>3963</v>
      </c>
      <c r="B3486">
        <v>8877</v>
      </c>
      <c r="C3486" t="s">
        <v>172</v>
      </c>
      <c r="D3486" s="167">
        <v>58657.24</v>
      </c>
      <c r="E3486" t="s">
        <v>199</v>
      </c>
      <c r="F3486" t="s">
        <v>169</v>
      </c>
      <c r="G3486" t="s">
        <v>200</v>
      </c>
      <c r="H3486" s="168">
        <v>37164</v>
      </c>
      <c r="I3486" t="s">
        <v>108</v>
      </c>
      <c r="J3486" s="169">
        <v>15.997260273972604</v>
      </c>
      <c r="K3486">
        <v>4</v>
      </c>
    </row>
    <row r="3487" spans="1:11" x14ac:dyDescent="0.25">
      <c r="A3487" t="s">
        <v>3964</v>
      </c>
      <c r="B3487">
        <v>79702</v>
      </c>
      <c r="C3487" t="s">
        <v>172</v>
      </c>
      <c r="D3487" s="167">
        <v>91969.07</v>
      </c>
      <c r="E3487" t="s">
        <v>185</v>
      </c>
      <c r="F3487" t="s">
        <v>169</v>
      </c>
      <c r="G3487" t="s">
        <v>416</v>
      </c>
      <c r="H3487" s="168">
        <v>32713</v>
      </c>
      <c r="I3487" t="s">
        <v>103</v>
      </c>
      <c r="J3487" s="169">
        <v>28.19178082191781</v>
      </c>
      <c r="K3487">
        <v>6</v>
      </c>
    </row>
    <row r="3488" spans="1:11" x14ac:dyDescent="0.25">
      <c r="A3488" t="s">
        <v>3965</v>
      </c>
      <c r="B3488">
        <v>74645</v>
      </c>
      <c r="C3488" t="s">
        <v>172</v>
      </c>
      <c r="D3488" s="167">
        <v>77491.05</v>
      </c>
      <c r="E3488" t="s">
        <v>233</v>
      </c>
      <c r="F3488" t="s">
        <v>169</v>
      </c>
      <c r="G3488" t="s">
        <v>363</v>
      </c>
      <c r="H3488" s="168">
        <v>31607</v>
      </c>
      <c r="I3488" t="s">
        <v>106</v>
      </c>
      <c r="J3488" s="169">
        <v>31.221917808219178</v>
      </c>
      <c r="K3488">
        <v>7</v>
      </c>
    </row>
    <row r="3489" spans="1:11" x14ac:dyDescent="0.25">
      <c r="A3489" t="s">
        <v>3966</v>
      </c>
      <c r="B3489">
        <v>98415</v>
      </c>
      <c r="C3489" t="s">
        <v>167</v>
      </c>
      <c r="D3489" s="167">
        <v>76075.820000000007</v>
      </c>
      <c r="E3489" t="s">
        <v>1353</v>
      </c>
      <c r="F3489" t="s">
        <v>169</v>
      </c>
      <c r="G3489" t="s">
        <v>882</v>
      </c>
      <c r="H3489" s="168">
        <v>41778</v>
      </c>
      <c r="I3489" t="s">
        <v>107</v>
      </c>
      <c r="J3489" s="169">
        <v>3.3561643835616439</v>
      </c>
      <c r="K3489">
        <v>1</v>
      </c>
    </row>
    <row r="3490" spans="1:11" x14ac:dyDescent="0.25">
      <c r="A3490" t="s">
        <v>3967</v>
      </c>
      <c r="B3490">
        <v>90402</v>
      </c>
      <c r="C3490" t="s">
        <v>172</v>
      </c>
      <c r="D3490" s="167">
        <v>68054</v>
      </c>
      <c r="E3490" t="s">
        <v>175</v>
      </c>
      <c r="F3490" t="s">
        <v>169</v>
      </c>
      <c r="G3490" t="s">
        <v>183</v>
      </c>
      <c r="H3490" s="168">
        <v>39461</v>
      </c>
      <c r="I3490" t="s">
        <v>103</v>
      </c>
      <c r="J3490" s="169">
        <v>9.7041095890410958</v>
      </c>
      <c r="K3490">
        <v>2</v>
      </c>
    </row>
    <row r="3491" spans="1:11" x14ac:dyDescent="0.25">
      <c r="A3491" t="s">
        <v>3968</v>
      </c>
      <c r="B3491">
        <v>29641</v>
      </c>
      <c r="C3491" t="s">
        <v>167</v>
      </c>
      <c r="D3491" s="167">
        <v>90199</v>
      </c>
      <c r="E3491" t="s">
        <v>175</v>
      </c>
      <c r="F3491" t="s">
        <v>169</v>
      </c>
      <c r="G3491" t="s">
        <v>586</v>
      </c>
      <c r="H3491" s="168">
        <v>38012</v>
      </c>
      <c r="I3491" t="s">
        <v>103</v>
      </c>
      <c r="J3491" s="169">
        <v>13.673972602739726</v>
      </c>
      <c r="K3491">
        <v>3</v>
      </c>
    </row>
    <row r="3492" spans="1:11" x14ac:dyDescent="0.25">
      <c r="A3492" t="s">
        <v>3969</v>
      </c>
      <c r="B3492">
        <v>70116</v>
      </c>
      <c r="C3492" t="s">
        <v>172</v>
      </c>
      <c r="D3492" s="167">
        <v>39257.31</v>
      </c>
      <c r="E3492" t="s">
        <v>199</v>
      </c>
      <c r="F3492" t="s">
        <v>169</v>
      </c>
      <c r="G3492" t="s">
        <v>200</v>
      </c>
      <c r="H3492" s="168">
        <v>42177</v>
      </c>
      <c r="I3492" t="s">
        <v>104</v>
      </c>
      <c r="J3492" s="169">
        <v>2.2630136986301368</v>
      </c>
      <c r="K3492">
        <v>1</v>
      </c>
    </row>
    <row r="3493" spans="1:11" x14ac:dyDescent="0.25">
      <c r="A3493" t="s">
        <v>3970</v>
      </c>
      <c r="B3493">
        <v>69640</v>
      </c>
      <c r="C3493" t="s">
        <v>167</v>
      </c>
      <c r="D3493" s="167">
        <v>78400</v>
      </c>
      <c r="E3493" t="s">
        <v>230</v>
      </c>
      <c r="F3493" t="s">
        <v>169</v>
      </c>
      <c r="G3493" t="s">
        <v>305</v>
      </c>
      <c r="H3493" s="168">
        <v>42619</v>
      </c>
      <c r="I3493" t="s">
        <v>103</v>
      </c>
      <c r="J3493" s="169">
        <v>1.0520547945205478</v>
      </c>
      <c r="K3493">
        <v>1</v>
      </c>
    </row>
    <row r="3494" spans="1:11" x14ac:dyDescent="0.25">
      <c r="A3494" t="s">
        <v>3971</v>
      </c>
      <c r="B3494">
        <v>66384</v>
      </c>
      <c r="C3494" t="s">
        <v>167</v>
      </c>
      <c r="D3494" s="167">
        <v>37838.46</v>
      </c>
      <c r="E3494" t="s">
        <v>188</v>
      </c>
      <c r="F3494" t="s">
        <v>202</v>
      </c>
      <c r="G3494" t="s">
        <v>313</v>
      </c>
      <c r="H3494" s="168">
        <v>40392</v>
      </c>
      <c r="I3494" t="s">
        <v>103</v>
      </c>
      <c r="J3494" s="169">
        <v>7.1534246575342468</v>
      </c>
      <c r="K3494">
        <v>2</v>
      </c>
    </row>
    <row r="3495" spans="1:11" x14ac:dyDescent="0.25">
      <c r="A3495" t="s">
        <v>3972</v>
      </c>
      <c r="B3495">
        <v>97079</v>
      </c>
      <c r="C3495" t="s">
        <v>172</v>
      </c>
      <c r="D3495" s="167">
        <v>127229.18</v>
      </c>
      <c r="E3495" t="s">
        <v>196</v>
      </c>
      <c r="F3495" t="s">
        <v>169</v>
      </c>
      <c r="G3495" t="s">
        <v>275</v>
      </c>
      <c r="H3495" s="168">
        <v>41246</v>
      </c>
      <c r="I3495" t="s">
        <v>106</v>
      </c>
      <c r="J3495" s="169">
        <v>4.8136986301369866</v>
      </c>
      <c r="K3495">
        <v>1</v>
      </c>
    </row>
    <row r="3496" spans="1:11" x14ac:dyDescent="0.25">
      <c r="A3496" t="s">
        <v>3973</v>
      </c>
      <c r="B3496">
        <v>28343</v>
      </c>
      <c r="C3496" t="s">
        <v>167</v>
      </c>
      <c r="D3496" s="167">
        <v>87523.22</v>
      </c>
      <c r="E3496" t="s">
        <v>216</v>
      </c>
      <c r="F3496" t="s">
        <v>169</v>
      </c>
      <c r="G3496" t="s">
        <v>422</v>
      </c>
      <c r="H3496" s="168">
        <v>31453</v>
      </c>
      <c r="I3496" t="s">
        <v>107</v>
      </c>
      <c r="J3496" s="169">
        <v>31.643835616438356</v>
      </c>
      <c r="K3496">
        <v>7</v>
      </c>
    </row>
    <row r="3497" spans="1:11" x14ac:dyDescent="0.25">
      <c r="A3497" t="s">
        <v>3974</v>
      </c>
      <c r="B3497">
        <v>40296</v>
      </c>
      <c r="C3497" t="s">
        <v>172</v>
      </c>
      <c r="D3497" s="167">
        <v>78211.09</v>
      </c>
      <c r="E3497" t="s">
        <v>593</v>
      </c>
      <c r="F3497" t="s">
        <v>169</v>
      </c>
      <c r="G3497" t="s">
        <v>3975</v>
      </c>
      <c r="H3497" s="168">
        <v>38627</v>
      </c>
      <c r="I3497" t="s">
        <v>105</v>
      </c>
      <c r="J3497" s="169">
        <v>11.989041095890411</v>
      </c>
      <c r="K3497">
        <v>3</v>
      </c>
    </row>
    <row r="3498" spans="1:11" x14ac:dyDescent="0.25">
      <c r="A3498" t="s">
        <v>3976</v>
      </c>
      <c r="B3498">
        <v>59241</v>
      </c>
      <c r="C3498" t="s">
        <v>167</v>
      </c>
      <c r="D3498" s="167">
        <v>29224</v>
      </c>
      <c r="E3498" t="s">
        <v>188</v>
      </c>
      <c r="F3498" t="s">
        <v>202</v>
      </c>
      <c r="G3498" t="s">
        <v>344</v>
      </c>
      <c r="H3498" s="168">
        <v>36947</v>
      </c>
      <c r="I3498" t="s">
        <v>104</v>
      </c>
      <c r="J3498" s="169">
        <v>16.591780821917808</v>
      </c>
      <c r="K3498">
        <v>4</v>
      </c>
    </row>
    <row r="3499" spans="1:11" x14ac:dyDescent="0.25">
      <c r="A3499" t="s">
        <v>3977</v>
      </c>
      <c r="B3499">
        <v>10450</v>
      </c>
      <c r="C3499" t="s">
        <v>167</v>
      </c>
      <c r="D3499" s="167">
        <v>60569.41</v>
      </c>
      <c r="E3499" t="s">
        <v>188</v>
      </c>
      <c r="F3499" t="s">
        <v>202</v>
      </c>
      <c r="G3499" t="s">
        <v>313</v>
      </c>
      <c r="H3499" s="168">
        <v>33826</v>
      </c>
      <c r="I3499" t="s">
        <v>106</v>
      </c>
      <c r="J3499" s="169">
        <v>25.142465753424659</v>
      </c>
      <c r="K3499">
        <v>6</v>
      </c>
    </row>
    <row r="3500" spans="1:11" x14ac:dyDescent="0.25">
      <c r="A3500" t="s">
        <v>3978</v>
      </c>
      <c r="B3500">
        <v>13814</v>
      </c>
      <c r="C3500" t="s">
        <v>167</v>
      </c>
      <c r="D3500" s="167">
        <v>58957.67</v>
      </c>
      <c r="E3500" t="s">
        <v>216</v>
      </c>
      <c r="F3500" t="s">
        <v>169</v>
      </c>
      <c r="G3500" t="s">
        <v>1058</v>
      </c>
      <c r="H3500" s="168">
        <v>41918</v>
      </c>
      <c r="I3500" t="s">
        <v>108</v>
      </c>
      <c r="J3500" s="169">
        <v>2.9726027397260273</v>
      </c>
      <c r="K3500">
        <v>1</v>
      </c>
    </row>
    <row r="3501" spans="1:11" x14ac:dyDescent="0.25">
      <c r="A3501" t="s">
        <v>3979</v>
      </c>
      <c r="B3501">
        <v>10244</v>
      </c>
      <c r="C3501" t="s">
        <v>167</v>
      </c>
      <c r="D3501" s="167">
        <v>76140.800000000003</v>
      </c>
      <c r="E3501" t="s">
        <v>188</v>
      </c>
      <c r="F3501" t="s">
        <v>169</v>
      </c>
      <c r="G3501" t="s">
        <v>375</v>
      </c>
      <c r="H3501" s="168">
        <v>37683</v>
      </c>
      <c r="I3501" t="s">
        <v>103</v>
      </c>
      <c r="J3501" s="169">
        <v>14.575342465753424</v>
      </c>
      <c r="K3501">
        <v>3</v>
      </c>
    </row>
    <row r="3502" spans="1:11" x14ac:dyDescent="0.25">
      <c r="A3502" t="s">
        <v>3980</v>
      </c>
      <c r="B3502">
        <v>52536</v>
      </c>
      <c r="C3502" t="s">
        <v>172</v>
      </c>
      <c r="D3502" s="167">
        <v>135378.04</v>
      </c>
      <c r="E3502" t="s">
        <v>213</v>
      </c>
      <c r="F3502" t="s">
        <v>169</v>
      </c>
      <c r="G3502" t="s">
        <v>275</v>
      </c>
      <c r="H3502" s="168">
        <v>37508</v>
      </c>
      <c r="I3502" t="s">
        <v>104</v>
      </c>
      <c r="J3502" s="169">
        <v>15.054794520547945</v>
      </c>
      <c r="K3502">
        <v>4</v>
      </c>
    </row>
    <row r="3503" spans="1:11" x14ac:dyDescent="0.25">
      <c r="A3503" t="s">
        <v>3981</v>
      </c>
      <c r="B3503">
        <v>43049</v>
      </c>
      <c r="C3503" t="s">
        <v>167</v>
      </c>
      <c r="D3503" s="167">
        <v>119713</v>
      </c>
      <c r="E3503" t="s">
        <v>175</v>
      </c>
      <c r="F3503" t="s">
        <v>169</v>
      </c>
      <c r="G3503" t="s">
        <v>291</v>
      </c>
      <c r="H3503" s="168">
        <v>35492</v>
      </c>
      <c r="I3503" t="s">
        <v>104</v>
      </c>
      <c r="J3503" s="169">
        <v>20.578082191780823</v>
      </c>
      <c r="K3503">
        <v>5</v>
      </c>
    </row>
    <row r="3504" spans="1:11" x14ac:dyDescent="0.25">
      <c r="A3504" t="s">
        <v>3982</v>
      </c>
      <c r="B3504">
        <v>89292</v>
      </c>
      <c r="C3504" t="s">
        <v>167</v>
      </c>
      <c r="D3504" s="167">
        <v>66073.42</v>
      </c>
      <c r="E3504" t="s">
        <v>230</v>
      </c>
      <c r="F3504" t="s">
        <v>169</v>
      </c>
      <c r="G3504" t="s">
        <v>170</v>
      </c>
      <c r="H3504" s="168">
        <v>37053</v>
      </c>
      <c r="I3504" t="s">
        <v>104</v>
      </c>
      <c r="J3504" s="169">
        <v>16.301369863013697</v>
      </c>
      <c r="K3504">
        <v>4</v>
      </c>
    </row>
    <row r="3505" spans="1:11" x14ac:dyDescent="0.25">
      <c r="A3505" t="s">
        <v>3983</v>
      </c>
      <c r="B3505">
        <v>40990</v>
      </c>
      <c r="C3505" t="s">
        <v>172</v>
      </c>
      <c r="D3505" s="167">
        <v>68184</v>
      </c>
      <c r="E3505" t="s">
        <v>199</v>
      </c>
      <c r="F3505" t="s">
        <v>169</v>
      </c>
      <c r="G3505" t="s">
        <v>3453</v>
      </c>
      <c r="H3505" s="168">
        <v>42660</v>
      </c>
      <c r="I3505" t="s">
        <v>103</v>
      </c>
      <c r="J3505" s="169">
        <v>0.9397260273972603</v>
      </c>
      <c r="K3505">
        <v>1</v>
      </c>
    </row>
    <row r="3506" spans="1:11" x14ac:dyDescent="0.25">
      <c r="A3506" t="s">
        <v>3984</v>
      </c>
      <c r="B3506">
        <v>54045</v>
      </c>
      <c r="C3506" t="s">
        <v>172</v>
      </c>
      <c r="D3506" s="167">
        <v>44753</v>
      </c>
      <c r="E3506" t="s">
        <v>199</v>
      </c>
      <c r="F3506" t="s">
        <v>169</v>
      </c>
      <c r="G3506" t="s">
        <v>3985</v>
      </c>
      <c r="H3506" s="168">
        <v>41694</v>
      </c>
      <c r="I3506" t="s">
        <v>106</v>
      </c>
      <c r="J3506" s="169">
        <v>3.5863013698630137</v>
      </c>
      <c r="K3506">
        <v>1</v>
      </c>
    </row>
    <row r="3507" spans="1:11" x14ac:dyDescent="0.25">
      <c r="A3507" t="s">
        <v>3986</v>
      </c>
      <c r="B3507">
        <v>81590</v>
      </c>
      <c r="C3507" t="s">
        <v>172</v>
      </c>
      <c r="D3507" s="167">
        <v>41727.83</v>
      </c>
      <c r="E3507" t="s">
        <v>233</v>
      </c>
      <c r="F3507" t="s">
        <v>169</v>
      </c>
      <c r="G3507" t="s">
        <v>1241</v>
      </c>
      <c r="H3507" s="168">
        <v>39309</v>
      </c>
      <c r="I3507" t="s">
        <v>104</v>
      </c>
      <c r="J3507" s="169">
        <v>10.12054794520548</v>
      </c>
      <c r="K3507">
        <v>3</v>
      </c>
    </row>
    <row r="3508" spans="1:11" x14ac:dyDescent="0.25">
      <c r="A3508" t="s">
        <v>3987</v>
      </c>
      <c r="B3508">
        <v>90303</v>
      </c>
      <c r="C3508" t="s">
        <v>172</v>
      </c>
      <c r="D3508" s="167">
        <v>49364</v>
      </c>
      <c r="E3508" t="s">
        <v>168</v>
      </c>
      <c r="F3508" t="s">
        <v>169</v>
      </c>
      <c r="G3508" t="s">
        <v>265</v>
      </c>
      <c r="H3508" s="168">
        <v>42156</v>
      </c>
      <c r="I3508" t="s">
        <v>103</v>
      </c>
      <c r="J3508" s="169">
        <v>2.3205479452054796</v>
      </c>
      <c r="K3508">
        <v>1</v>
      </c>
    </row>
    <row r="3509" spans="1:11" x14ac:dyDescent="0.25">
      <c r="A3509" t="s">
        <v>3988</v>
      </c>
      <c r="B3509">
        <v>9302</v>
      </c>
      <c r="C3509" t="s">
        <v>167</v>
      </c>
      <c r="D3509" s="167">
        <v>150000</v>
      </c>
      <c r="E3509" t="s">
        <v>188</v>
      </c>
      <c r="F3509" t="s">
        <v>169</v>
      </c>
      <c r="G3509" t="s">
        <v>3989</v>
      </c>
      <c r="H3509" s="168">
        <v>42590</v>
      </c>
      <c r="I3509" t="s">
        <v>104</v>
      </c>
      <c r="J3509" s="169">
        <v>1.1315068493150684</v>
      </c>
      <c r="K3509">
        <v>1</v>
      </c>
    </row>
    <row r="3510" spans="1:11" x14ac:dyDescent="0.25">
      <c r="A3510" t="s">
        <v>3990</v>
      </c>
      <c r="B3510">
        <v>92670</v>
      </c>
      <c r="C3510" t="s">
        <v>172</v>
      </c>
      <c r="D3510" s="167">
        <v>67384</v>
      </c>
      <c r="E3510" t="s">
        <v>168</v>
      </c>
      <c r="F3510" t="s">
        <v>169</v>
      </c>
      <c r="G3510" t="s">
        <v>265</v>
      </c>
      <c r="H3510" s="168">
        <v>38405</v>
      </c>
      <c r="I3510" t="s">
        <v>105</v>
      </c>
      <c r="J3510" s="169">
        <v>12.597260273972603</v>
      </c>
      <c r="K3510">
        <v>3</v>
      </c>
    </row>
    <row r="3511" spans="1:11" x14ac:dyDescent="0.25">
      <c r="A3511" t="s">
        <v>3991</v>
      </c>
      <c r="B3511">
        <v>94497</v>
      </c>
      <c r="C3511" t="s">
        <v>172</v>
      </c>
      <c r="D3511" s="167">
        <v>76015.03</v>
      </c>
      <c r="E3511" t="s">
        <v>199</v>
      </c>
      <c r="F3511" t="s">
        <v>169</v>
      </c>
      <c r="G3511" t="s">
        <v>2357</v>
      </c>
      <c r="H3511" s="168">
        <v>33140</v>
      </c>
      <c r="I3511" t="s">
        <v>107</v>
      </c>
      <c r="J3511" s="169">
        <v>27.021917808219179</v>
      </c>
      <c r="K3511">
        <v>6</v>
      </c>
    </row>
    <row r="3512" spans="1:11" x14ac:dyDescent="0.25">
      <c r="A3512" t="s">
        <v>3992</v>
      </c>
      <c r="B3512">
        <v>15212</v>
      </c>
      <c r="C3512" t="s">
        <v>172</v>
      </c>
      <c r="D3512" s="167">
        <v>52472.35</v>
      </c>
      <c r="E3512" t="s">
        <v>199</v>
      </c>
      <c r="F3512" t="s">
        <v>169</v>
      </c>
      <c r="G3512" t="s">
        <v>200</v>
      </c>
      <c r="H3512" s="168">
        <v>38299</v>
      </c>
      <c r="I3512" t="s">
        <v>108</v>
      </c>
      <c r="J3512" s="169">
        <v>12.887671232876713</v>
      </c>
      <c r="K3512">
        <v>3</v>
      </c>
    </row>
    <row r="3513" spans="1:11" x14ac:dyDescent="0.25">
      <c r="A3513" t="s">
        <v>3993</v>
      </c>
      <c r="B3513">
        <v>48038</v>
      </c>
      <c r="C3513" t="s">
        <v>172</v>
      </c>
      <c r="D3513" s="167">
        <v>88574.84</v>
      </c>
      <c r="E3513" t="s">
        <v>191</v>
      </c>
      <c r="F3513" t="s">
        <v>169</v>
      </c>
      <c r="G3513" t="s">
        <v>192</v>
      </c>
      <c r="H3513" s="168">
        <v>31810</v>
      </c>
      <c r="I3513" t="s">
        <v>103</v>
      </c>
      <c r="J3513" s="169">
        <v>30.665753424657535</v>
      </c>
      <c r="K3513">
        <v>7</v>
      </c>
    </row>
    <row r="3514" spans="1:11" x14ac:dyDescent="0.25">
      <c r="A3514" t="s">
        <v>3994</v>
      </c>
      <c r="B3514">
        <v>59395</v>
      </c>
      <c r="C3514" t="s">
        <v>172</v>
      </c>
      <c r="D3514" s="167">
        <v>88869.93</v>
      </c>
      <c r="E3514" t="s">
        <v>253</v>
      </c>
      <c r="F3514" t="s">
        <v>169</v>
      </c>
      <c r="G3514" t="s">
        <v>1406</v>
      </c>
      <c r="H3514" s="168">
        <v>38306</v>
      </c>
      <c r="I3514" t="s">
        <v>108</v>
      </c>
      <c r="J3514" s="169">
        <v>12.868493150684932</v>
      </c>
      <c r="K3514">
        <v>3</v>
      </c>
    </row>
    <row r="3515" spans="1:11" x14ac:dyDescent="0.25">
      <c r="A3515" t="s">
        <v>3995</v>
      </c>
      <c r="B3515">
        <v>89325</v>
      </c>
      <c r="C3515" t="s">
        <v>172</v>
      </c>
      <c r="D3515" s="167">
        <v>42053.83</v>
      </c>
      <c r="E3515" t="s">
        <v>199</v>
      </c>
      <c r="F3515" t="s">
        <v>169</v>
      </c>
      <c r="G3515" t="s">
        <v>220</v>
      </c>
      <c r="H3515" s="168">
        <v>41820</v>
      </c>
      <c r="I3515" t="s">
        <v>103</v>
      </c>
      <c r="J3515" s="169">
        <v>3.2410958904109588</v>
      </c>
      <c r="K3515">
        <v>1</v>
      </c>
    </row>
    <row r="3516" spans="1:11" x14ac:dyDescent="0.25">
      <c r="A3516" t="s">
        <v>3996</v>
      </c>
      <c r="B3516">
        <v>81329</v>
      </c>
      <c r="C3516" t="s">
        <v>167</v>
      </c>
      <c r="D3516" s="167">
        <v>83611.44</v>
      </c>
      <c r="E3516" t="s">
        <v>191</v>
      </c>
      <c r="F3516" t="s">
        <v>169</v>
      </c>
      <c r="G3516" t="s">
        <v>192</v>
      </c>
      <c r="H3516" s="168">
        <v>33924</v>
      </c>
      <c r="I3516" t="s">
        <v>104</v>
      </c>
      <c r="J3516" s="169">
        <v>24.873972602739727</v>
      </c>
      <c r="K3516">
        <v>5</v>
      </c>
    </row>
    <row r="3517" spans="1:11" x14ac:dyDescent="0.25">
      <c r="A3517" t="s">
        <v>3997</v>
      </c>
      <c r="B3517">
        <v>1077</v>
      </c>
      <c r="C3517" t="s">
        <v>172</v>
      </c>
      <c r="D3517" s="167">
        <v>29779.07</v>
      </c>
      <c r="E3517" t="s">
        <v>233</v>
      </c>
      <c r="F3517" t="s">
        <v>202</v>
      </c>
      <c r="G3517" t="s">
        <v>234</v>
      </c>
      <c r="H3517" s="168">
        <v>41049</v>
      </c>
      <c r="I3517" t="s">
        <v>108</v>
      </c>
      <c r="J3517" s="169">
        <v>5.353424657534247</v>
      </c>
      <c r="K3517">
        <v>2</v>
      </c>
    </row>
    <row r="3518" spans="1:11" x14ac:dyDescent="0.25">
      <c r="A3518" t="s">
        <v>3998</v>
      </c>
      <c r="B3518">
        <v>78321</v>
      </c>
      <c r="C3518" t="s">
        <v>167</v>
      </c>
      <c r="D3518" s="167">
        <v>44796.04</v>
      </c>
      <c r="E3518" t="s">
        <v>270</v>
      </c>
      <c r="F3518" t="s">
        <v>169</v>
      </c>
      <c r="G3518" t="s">
        <v>2052</v>
      </c>
      <c r="H3518" s="168">
        <v>42170</v>
      </c>
      <c r="I3518" t="s">
        <v>108</v>
      </c>
      <c r="J3518" s="169">
        <v>2.2821917808219179</v>
      </c>
      <c r="K3518">
        <v>1</v>
      </c>
    </row>
    <row r="3519" spans="1:11" x14ac:dyDescent="0.25">
      <c r="A3519" t="s">
        <v>3999</v>
      </c>
      <c r="B3519">
        <v>78924</v>
      </c>
      <c r="C3519" t="s">
        <v>167</v>
      </c>
      <c r="D3519" s="167">
        <v>49922.19</v>
      </c>
      <c r="E3519" t="s">
        <v>196</v>
      </c>
      <c r="F3519" t="s">
        <v>169</v>
      </c>
      <c r="G3519" t="s">
        <v>703</v>
      </c>
      <c r="H3519" s="168">
        <v>41862</v>
      </c>
      <c r="I3519" t="s">
        <v>104</v>
      </c>
      <c r="J3519" s="169">
        <v>3.1260273972602741</v>
      </c>
      <c r="K3519">
        <v>1</v>
      </c>
    </row>
    <row r="3520" spans="1:11" x14ac:dyDescent="0.25">
      <c r="A3520" t="s">
        <v>4000</v>
      </c>
      <c r="B3520">
        <v>65431</v>
      </c>
      <c r="C3520" t="s">
        <v>167</v>
      </c>
      <c r="D3520" s="167">
        <v>51574.15</v>
      </c>
      <c r="E3520" t="s">
        <v>188</v>
      </c>
      <c r="F3520" t="s">
        <v>202</v>
      </c>
      <c r="G3520" t="s">
        <v>313</v>
      </c>
      <c r="H3520" s="168">
        <v>35639</v>
      </c>
      <c r="I3520" t="s">
        <v>103</v>
      </c>
      <c r="J3520" s="169">
        <v>20.175342465753424</v>
      </c>
      <c r="K3520">
        <v>5</v>
      </c>
    </row>
    <row r="3521" spans="1:11" x14ac:dyDescent="0.25">
      <c r="A3521" t="s">
        <v>4001</v>
      </c>
      <c r="B3521">
        <v>39783</v>
      </c>
      <c r="C3521" t="s">
        <v>167</v>
      </c>
      <c r="D3521" s="167">
        <v>52603.81</v>
      </c>
      <c r="E3521" t="s">
        <v>168</v>
      </c>
      <c r="F3521" t="s">
        <v>169</v>
      </c>
      <c r="G3521" t="s">
        <v>1326</v>
      </c>
      <c r="H3521" s="168">
        <v>39244</v>
      </c>
      <c r="I3521" t="s">
        <v>106</v>
      </c>
      <c r="J3521" s="169">
        <v>10.298630136986301</v>
      </c>
      <c r="K3521">
        <v>3</v>
      </c>
    </row>
    <row r="3522" spans="1:11" x14ac:dyDescent="0.25">
      <c r="A3522" t="s">
        <v>4002</v>
      </c>
      <c r="B3522">
        <v>71812</v>
      </c>
      <c r="C3522" t="s">
        <v>172</v>
      </c>
      <c r="D3522" s="167">
        <v>81695.34</v>
      </c>
      <c r="E3522" t="s">
        <v>616</v>
      </c>
      <c r="F3522" t="s">
        <v>169</v>
      </c>
      <c r="G3522" t="s">
        <v>617</v>
      </c>
      <c r="H3522" s="168">
        <v>42142</v>
      </c>
      <c r="I3522" t="s">
        <v>103</v>
      </c>
      <c r="J3522" s="169">
        <v>2.3589041095890413</v>
      </c>
      <c r="K3522">
        <v>1</v>
      </c>
    </row>
    <row r="3523" spans="1:11" x14ac:dyDescent="0.25">
      <c r="A3523" t="s">
        <v>4003</v>
      </c>
      <c r="B3523">
        <v>71001</v>
      </c>
      <c r="C3523" t="s">
        <v>172</v>
      </c>
      <c r="D3523" s="167">
        <v>97392.47</v>
      </c>
      <c r="E3523" t="s">
        <v>168</v>
      </c>
      <c r="F3523" t="s">
        <v>169</v>
      </c>
      <c r="G3523" t="s">
        <v>173</v>
      </c>
      <c r="H3523" s="168">
        <v>33301</v>
      </c>
      <c r="I3523" t="s">
        <v>104</v>
      </c>
      <c r="J3523" s="169">
        <v>26.580821917808219</v>
      </c>
      <c r="K3523">
        <v>6</v>
      </c>
    </row>
    <row r="3524" spans="1:11" x14ac:dyDescent="0.25">
      <c r="A3524" t="s">
        <v>4004</v>
      </c>
      <c r="B3524">
        <v>33150</v>
      </c>
      <c r="C3524" t="s">
        <v>172</v>
      </c>
      <c r="D3524" s="167">
        <v>40368.82</v>
      </c>
      <c r="E3524" t="s">
        <v>199</v>
      </c>
      <c r="F3524" t="s">
        <v>169</v>
      </c>
      <c r="G3524" t="s">
        <v>295</v>
      </c>
      <c r="H3524" s="168">
        <v>41946</v>
      </c>
      <c r="I3524" t="s">
        <v>103</v>
      </c>
      <c r="J3524" s="169">
        <v>2.8958904109589043</v>
      </c>
      <c r="K3524">
        <v>1</v>
      </c>
    </row>
    <row r="3525" spans="1:11" x14ac:dyDescent="0.25">
      <c r="A3525" t="s">
        <v>4005</v>
      </c>
      <c r="B3525">
        <v>88952</v>
      </c>
      <c r="C3525" t="s">
        <v>172</v>
      </c>
      <c r="D3525" s="167">
        <v>58448</v>
      </c>
      <c r="E3525" t="s">
        <v>233</v>
      </c>
      <c r="F3525" t="s">
        <v>169</v>
      </c>
      <c r="G3525" t="s">
        <v>1241</v>
      </c>
      <c r="H3525" s="168">
        <v>36464</v>
      </c>
      <c r="I3525" t="s">
        <v>103</v>
      </c>
      <c r="J3525" s="169">
        <v>17.915068493150685</v>
      </c>
      <c r="K3525">
        <v>4</v>
      </c>
    </row>
    <row r="3526" spans="1:11" x14ac:dyDescent="0.25">
      <c r="A3526" t="s">
        <v>4006</v>
      </c>
      <c r="B3526">
        <v>85658</v>
      </c>
      <c r="C3526" t="s">
        <v>172</v>
      </c>
      <c r="D3526" s="167">
        <v>74830.89</v>
      </c>
      <c r="E3526" t="s">
        <v>239</v>
      </c>
      <c r="F3526" t="s">
        <v>169</v>
      </c>
      <c r="G3526" t="s">
        <v>535</v>
      </c>
      <c r="H3526" s="168">
        <v>38139</v>
      </c>
      <c r="I3526" t="s">
        <v>108</v>
      </c>
      <c r="J3526" s="169">
        <v>13.326027397260274</v>
      </c>
      <c r="K3526">
        <v>3</v>
      </c>
    </row>
    <row r="3527" spans="1:11" x14ac:dyDescent="0.25">
      <c r="A3527" t="s">
        <v>4007</v>
      </c>
      <c r="B3527">
        <v>20375</v>
      </c>
      <c r="C3527" t="s">
        <v>172</v>
      </c>
      <c r="D3527" s="167">
        <v>43525.72</v>
      </c>
      <c r="E3527" t="s">
        <v>199</v>
      </c>
      <c r="F3527" t="s">
        <v>169</v>
      </c>
      <c r="G3527" t="s">
        <v>220</v>
      </c>
      <c r="H3527" s="168">
        <v>38740</v>
      </c>
      <c r="I3527" t="s">
        <v>103</v>
      </c>
      <c r="J3527" s="169">
        <v>11.67945205479452</v>
      </c>
      <c r="K3527">
        <v>3</v>
      </c>
    </row>
    <row r="3528" spans="1:11" x14ac:dyDescent="0.25">
      <c r="A3528" t="s">
        <v>4008</v>
      </c>
      <c r="B3528">
        <v>96728</v>
      </c>
      <c r="C3528" t="s">
        <v>167</v>
      </c>
      <c r="D3528" s="167">
        <v>92931</v>
      </c>
      <c r="E3528" t="s">
        <v>188</v>
      </c>
      <c r="F3528" t="s">
        <v>169</v>
      </c>
      <c r="G3528" t="s">
        <v>189</v>
      </c>
      <c r="H3528" s="168">
        <v>36261</v>
      </c>
      <c r="I3528" t="s">
        <v>106</v>
      </c>
      <c r="J3528" s="169">
        <v>18.471232876712328</v>
      </c>
      <c r="K3528">
        <v>4</v>
      </c>
    </row>
    <row r="3529" spans="1:11" x14ac:dyDescent="0.25">
      <c r="A3529" t="s">
        <v>4009</v>
      </c>
      <c r="B3529">
        <v>8235</v>
      </c>
      <c r="C3529" t="s">
        <v>167</v>
      </c>
      <c r="D3529" s="167">
        <v>26208.35</v>
      </c>
      <c r="E3529" t="s">
        <v>196</v>
      </c>
      <c r="F3529" t="s">
        <v>202</v>
      </c>
      <c r="G3529" t="s">
        <v>816</v>
      </c>
      <c r="H3529" s="168">
        <v>32972</v>
      </c>
      <c r="I3529" t="s">
        <v>103</v>
      </c>
      <c r="J3529" s="169">
        <v>27.482191780821918</v>
      </c>
      <c r="K3529">
        <v>6</v>
      </c>
    </row>
    <row r="3530" spans="1:11" x14ac:dyDescent="0.25">
      <c r="A3530" t="s">
        <v>4010</v>
      </c>
      <c r="B3530">
        <v>72652</v>
      </c>
      <c r="C3530" t="s">
        <v>167</v>
      </c>
      <c r="D3530" s="167">
        <v>92846.53</v>
      </c>
      <c r="E3530" t="s">
        <v>239</v>
      </c>
      <c r="F3530" t="s">
        <v>169</v>
      </c>
      <c r="G3530" t="s">
        <v>428</v>
      </c>
      <c r="H3530" s="168">
        <v>32013</v>
      </c>
      <c r="I3530" t="s">
        <v>105</v>
      </c>
      <c r="J3530" s="169">
        <v>30.109589041095891</v>
      </c>
      <c r="K3530">
        <v>7</v>
      </c>
    </row>
    <row r="3531" spans="1:11" x14ac:dyDescent="0.25">
      <c r="A3531" t="s">
        <v>4011</v>
      </c>
      <c r="B3531">
        <v>7432</v>
      </c>
      <c r="C3531" t="s">
        <v>167</v>
      </c>
      <c r="D3531" s="167">
        <v>39257</v>
      </c>
      <c r="E3531" t="s">
        <v>175</v>
      </c>
      <c r="F3531" t="s">
        <v>169</v>
      </c>
      <c r="G3531" t="s">
        <v>209</v>
      </c>
      <c r="H3531" s="168">
        <v>42632</v>
      </c>
      <c r="I3531" t="s">
        <v>104</v>
      </c>
      <c r="J3531" s="169">
        <v>1.0164383561643835</v>
      </c>
      <c r="K3531">
        <v>1</v>
      </c>
    </row>
    <row r="3532" spans="1:11" x14ac:dyDescent="0.25">
      <c r="A3532" t="s">
        <v>4012</v>
      </c>
      <c r="B3532">
        <v>29409</v>
      </c>
      <c r="C3532" t="s">
        <v>172</v>
      </c>
      <c r="D3532" s="167">
        <v>72902</v>
      </c>
      <c r="E3532" t="s">
        <v>175</v>
      </c>
      <c r="F3532" t="s">
        <v>169</v>
      </c>
      <c r="G3532" t="s">
        <v>183</v>
      </c>
      <c r="H3532" s="168">
        <v>38915</v>
      </c>
      <c r="I3532" t="s">
        <v>103</v>
      </c>
      <c r="J3532" s="169">
        <v>11.2</v>
      </c>
      <c r="K3532">
        <v>3</v>
      </c>
    </row>
    <row r="3533" spans="1:11" x14ac:dyDescent="0.25">
      <c r="A3533" t="s">
        <v>4013</v>
      </c>
      <c r="B3533">
        <v>99335</v>
      </c>
      <c r="C3533" t="s">
        <v>172</v>
      </c>
      <c r="D3533" s="167">
        <v>50910</v>
      </c>
      <c r="E3533" t="s">
        <v>191</v>
      </c>
      <c r="F3533" t="s">
        <v>169</v>
      </c>
      <c r="G3533" t="s">
        <v>354</v>
      </c>
      <c r="H3533" s="168">
        <v>41708</v>
      </c>
      <c r="I3533" t="s">
        <v>105</v>
      </c>
      <c r="J3533" s="169">
        <v>3.547945205479452</v>
      </c>
      <c r="K3533">
        <v>1</v>
      </c>
    </row>
    <row r="3534" spans="1:11" x14ac:dyDescent="0.25">
      <c r="A3534" t="s">
        <v>4014</v>
      </c>
      <c r="B3534">
        <v>96725</v>
      </c>
      <c r="C3534" t="s">
        <v>172</v>
      </c>
      <c r="D3534" s="167">
        <v>46626.87</v>
      </c>
      <c r="E3534" t="s">
        <v>199</v>
      </c>
      <c r="F3534" t="s">
        <v>169</v>
      </c>
      <c r="G3534" t="s">
        <v>205</v>
      </c>
      <c r="H3534" s="168">
        <v>39489</v>
      </c>
      <c r="I3534" t="s">
        <v>103</v>
      </c>
      <c r="J3534" s="169">
        <v>9.6273972602739732</v>
      </c>
      <c r="K3534">
        <v>2</v>
      </c>
    </row>
    <row r="3535" spans="1:11" x14ac:dyDescent="0.25">
      <c r="A3535" t="s">
        <v>4015</v>
      </c>
      <c r="B3535">
        <v>61468</v>
      </c>
      <c r="C3535" t="s">
        <v>172</v>
      </c>
      <c r="D3535" s="167">
        <v>94099</v>
      </c>
      <c r="E3535" t="s">
        <v>168</v>
      </c>
      <c r="F3535" t="s">
        <v>169</v>
      </c>
      <c r="G3535" t="s">
        <v>173</v>
      </c>
      <c r="H3535" s="168">
        <v>35870</v>
      </c>
      <c r="I3535" t="s">
        <v>104</v>
      </c>
      <c r="J3535" s="169">
        <v>19.542465753424658</v>
      </c>
      <c r="K3535">
        <v>4</v>
      </c>
    </row>
    <row r="3536" spans="1:11" x14ac:dyDescent="0.25">
      <c r="A3536" t="s">
        <v>4016</v>
      </c>
      <c r="B3536">
        <v>55323</v>
      </c>
      <c r="C3536" t="s">
        <v>172</v>
      </c>
      <c r="D3536" s="167">
        <v>165046</v>
      </c>
      <c r="E3536" t="s">
        <v>253</v>
      </c>
      <c r="F3536" t="s">
        <v>169</v>
      </c>
      <c r="G3536" t="s">
        <v>777</v>
      </c>
      <c r="H3536" s="168">
        <v>36410</v>
      </c>
      <c r="I3536" t="s">
        <v>107</v>
      </c>
      <c r="J3536" s="169">
        <v>18.063013698630137</v>
      </c>
      <c r="K3536">
        <v>4</v>
      </c>
    </row>
    <row r="3537" spans="1:11" x14ac:dyDescent="0.25">
      <c r="A3537" t="s">
        <v>4017</v>
      </c>
      <c r="B3537">
        <v>70889</v>
      </c>
      <c r="C3537" t="s">
        <v>172</v>
      </c>
      <c r="D3537" s="167">
        <v>78096</v>
      </c>
      <c r="E3537" t="s">
        <v>175</v>
      </c>
      <c r="F3537" t="s">
        <v>169</v>
      </c>
      <c r="G3537" t="s">
        <v>183</v>
      </c>
      <c r="H3537" s="168">
        <v>38370</v>
      </c>
      <c r="I3537" t="s">
        <v>108</v>
      </c>
      <c r="J3537" s="169">
        <v>12.693150684931506</v>
      </c>
      <c r="K3537">
        <v>3</v>
      </c>
    </row>
    <row r="3538" spans="1:11" x14ac:dyDescent="0.25">
      <c r="A3538" t="s">
        <v>4018</v>
      </c>
      <c r="B3538">
        <v>16113</v>
      </c>
      <c r="C3538" t="s">
        <v>172</v>
      </c>
      <c r="D3538" s="167">
        <v>136293.25</v>
      </c>
      <c r="E3538" t="s">
        <v>175</v>
      </c>
      <c r="F3538" t="s">
        <v>169</v>
      </c>
      <c r="G3538" t="s">
        <v>291</v>
      </c>
      <c r="H3538" s="168">
        <v>30585</v>
      </c>
      <c r="I3538" t="s">
        <v>103</v>
      </c>
      <c r="J3538" s="169">
        <v>34.021917808219179</v>
      </c>
      <c r="K3538">
        <v>7</v>
      </c>
    </row>
    <row r="3539" spans="1:11" x14ac:dyDescent="0.25">
      <c r="A3539" t="s">
        <v>4019</v>
      </c>
      <c r="B3539">
        <v>662</v>
      </c>
      <c r="C3539" t="s">
        <v>172</v>
      </c>
      <c r="D3539" s="167">
        <v>68971.62</v>
      </c>
      <c r="E3539" t="s">
        <v>185</v>
      </c>
      <c r="F3539" t="s">
        <v>169</v>
      </c>
      <c r="G3539" t="s">
        <v>529</v>
      </c>
      <c r="H3539" s="168">
        <v>41162</v>
      </c>
      <c r="I3539" t="s">
        <v>103</v>
      </c>
      <c r="J3539" s="169">
        <v>5.043835616438356</v>
      </c>
      <c r="K3539">
        <v>1</v>
      </c>
    </row>
    <row r="3540" spans="1:11" x14ac:dyDescent="0.25">
      <c r="A3540" t="s">
        <v>4020</v>
      </c>
      <c r="B3540">
        <v>13082</v>
      </c>
      <c r="C3540" t="s">
        <v>167</v>
      </c>
      <c r="D3540" s="167">
        <v>54154.01</v>
      </c>
      <c r="E3540" t="s">
        <v>188</v>
      </c>
      <c r="F3540" t="s">
        <v>202</v>
      </c>
      <c r="G3540" t="s">
        <v>313</v>
      </c>
      <c r="H3540" s="168">
        <v>36752</v>
      </c>
      <c r="I3540" t="s">
        <v>104</v>
      </c>
      <c r="J3540" s="169">
        <v>17.126027397260273</v>
      </c>
      <c r="K3540">
        <v>4</v>
      </c>
    </row>
    <row r="3541" spans="1:11" x14ac:dyDescent="0.25">
      <c r="A3541" t="s">
        <v>4021</v>
      </c>
      <c r="B3541">
        <v>16724</v>
      </c>
      <c r="C3541" t="s">
        <v>167</v>
      </c>
      <c r="D3541" s="167">
        <v>57068.63</v>
      </c>
      <c r="E3541" t="s">
        <v>188</v>
      </c>
      <c r="F3541" t="s">
        <v>169</v>
      </c>
      <c r="G3541" t="s">
        <v>344</v>
      </c>
      <c r="H3541" s="168">
        <v>36191</v>
      </c>
      <c r="I3541" t="s">
        <v>107</v>
      </c>
      <c r="J3541" s="169">
        <v>18.663013698630138</v>
      </c>
      <c r="K3541">
        <v>4</v>
      </c>
    </row>
    <row r="3542" spans="1:11" x14ac:dyDescent="0.25">
      <c r="A3542" t="s">
        <v>4022</v>
      </c>
      <c r="B3542">
        <v>79146</v>
      </c>
      <c r="C3542" t="s">
        <v>167</v>
      </c>
      <c r="D3542" s="167">
        <v>60515.71</v>
      </c>
      <c r="E3542" t="s">
        <v>168</v>
      </c>
      <c r="F3542" t="s">
        <v>169</v>
      </c>
      <c r="G3542" t="s">
        <v>1364</v>
      </c>
      <c r="H3542" s="168">
        <v>39174</v>
      </c>
      <c r="I3542" t="s">
        <v>104</v>
      </c>
      <c r="J3542" s="169">
        <v>10.490410958904109</v>
      </c>
      <c r="K3542">
        <v>3</v>
      </c>
    </row>
    <row r="3543" spans="1:11" x14ac:dyDescent="0.25">
      <c r="A3543" t="s">
        <v>4023</v>
      </c>
      <c r="B3543">
        <v>67438</v>
      </c>
      <c r="C3543" t="s">
        <v>167</v>
      </c>
      <c r="D3543" s="167">
        <v>93396</v>
      </c>
      <c r="E3543" t="s">
        <v>180</v>
      </c>
      <c r="F3543" t="s">
        <v>169</v>
      </c>
      <c r="G3543" t="s">
        <v>428</v>
      </c>
      <c r="H3543" s="168">
        <v>36710</v>
      </c>
      <c r="I3543" t="s">
        <v>103</v>
      </c>
      <c r="J3543" s="169">
        <v>17.241095890410961</v>
      </c>
      <c r="K3543">
        <v>4</v>
      </c>
    </row>
    <row r="3544" spans="1:11" x14ac:dyDescent="0.25">
      <c r="A3544" t="s">
        <v>4024</v>
      </c>
      <c r="B3544">
        <v>40211</v>
      </c>
      <c r="C3544" t="s">
        <v>167</v>
      </c>
      <c r="D3544" s="167">
        <v>43425.63</v>
      </c>
      <c r="E3544" t="s">
        <v>188</v>
      </c>
      <c r="F3544" t="s">
        <v>202</v>
      </c>
      <c r="G3544" t="s">
        <v>313</v>
      </c>
      <c r="H3544" s="168">
        <v>38208</v>
      </c>
      <c r="I3544" t="s">
        <v>106</v>
      </c>
      <c r="J3544" s="169">
        <v>13.136986301369863</v>
      </c>
      <c r="K3544">
        <v>3</v>
      </c>
    </row>
    <row r="3545" spans="1:11" x14ac:dyDescent="0.25">
      <c r="A3545" t="s">
        <v>4025</v>
      </c>
      <c r="B3545">
        <v>48923</v>
      </c>
      <c r="C3545" t="s">
        <v>167</v>
      </c>
      <c r="D3545" s="167">
        <v>91410.87</v>
      </c>
      <c r="E3545" t="s">
        <v>175</v>
      </c>
      <c r="F3545" t="s">
        <v>169</v>
      </c>
      <c r="G3545" t="s">
        <v>311</v>
      </c>
      <c r="H3545" s="168">
        <v>34702</v>
      </c>
      <c r="I3545" t="s">
        <v>103</v>
      </c>
      <c r="J3545" s="169">
        <v>22.742465753424657</v>
      </c>
      <c r="K3545">
        <v>5</v>
      </c>
    </row>
    <row r="3546" spans="1:11" x14ac:dyDescent="0.25">
      <c r="A3546" t="s">
        <v>4026</v>
      </c>
      <c r="B3546">
        <v>26758</v>
      </c>
      <c r="C3546" t="s">
        <v>172</v>
      </c>
      <c r="D3546" s="167">
        <v>36363.33</v>
      </c>
      <c r="E3546" t="s">
        <v>233</v>
      </c>
      <c r="F3546" t="s">
        <v>169</v>
      </c>
      <c r="G3546" t="s">
        <v>242</v>
      </c>
      <c r="H3546" s="168">
        <v>41855</v>
      </c>
      <c r="I3546" t="s">
        <v>106</v>
      </c>
      <c r="J3546" s="169">
        <v>3.1452054794520548</v>
      </c>
      <c r="K3546">
        <v>1</v>
      </c>
    </row>
    <row r="3547" spans="1:11" x14ac:dyDescent="0.25">
      <c r="A3547" t="s">
        <v>4027</v>
      </c>
      <c r="B3547">
        <v>99650</v>
      </c>
      <c r="C3547" t="s">
        <v>172</v>
      </c>
      <c r="D3547" s="167">
        <v>104717.28</v>
      </c>
      <c r="E3547" t="s">
        <v>188</v>
      </c>
      <c r="F3547" t="s">
        <v>169</v>
      </c>
      <c r="G3547" t="s">
        <v>840</v>
      </c>
      <c r="H3547" s="168">
        <v>34589</v>
      </c>
      <c r="I3547" t="s">
        <v>108</v>
      </c>
      <c r="J3547" s="169">
        <v>23.052054794520547</v>
      </c>
      <c r="K3547">
        <v>5</v>
      </c>
    </row>
    <row r="3548" spans="1:11" x14ac:dyDescent="0.25">
      <c r="A3548" t="s">
        <v>4028</v>
      </c>
      <c r="B3548">
        <v>35469</v>
      </c>
      <c r="C3548" t="s">
        <v>172</v>
      </c>
      <c r="D3548" s="167">
        <v>58448</v>
      </c>
      <c r="E3548" t="s">
        <v>199</v>
      </c>
      <c r="F3548" t="s">
        <v>169</v>
      </c>
      <c r="G3548" t="s">
        <v>4029</v>
      </c>
      <c r="H3548" s="168">
        <v>36255</v>
      </c>
      <c r="I3548" t="s">
        <v>108</v>
      </c>
      <c r="J3548" s="169">
        <v>18.487671232876714</v>
      </c>
      <c r="K3548">
        <v>4</v>
      </c>
    </row>
    <row r="3549" spans="1:11" x14ac:dyDescent="0.25">
      <c r="A3549" t="s">
        <v>4030</v>
      </c>
      <c r="B3549">
        <v>86942</v>
      </c>
      <c r="C3549" t="s">
        <v>167</v>
      </c>
      <c r="D3549" s="167">
        <v>86444.44</v>
      </c>
      <c r="E3549" t="s">
        <v>175</v>
      </c>
      <c r="F3549" t="s">
        <v>169</v>
      </c>
      <c r="G3549" t="s">
        <v>211</v>
      </c>
      <c r="H3549" s="168">
        <v>37313</v>
      </c>
      <c r="I3549" t="s">
        <v>108</v>
      </c>
      <c r="J3549" s="169">
        <v>15.58904109589041</v>
      </c>
      <c r="K3549">
        <v>4</v>
      </c>
    </row>
    <row r="3550" spans="1:11" x14ac:dyDescent="0.25">
      <c r="A3550" t="s">
        <v>4031</v>
      </c>
      <c r="B3550">
        <v>17287</v>
      </c>
      <c r="C3550" t="s">
        <v>172</v>
      </c>
      <c r="D3550" s="167">
        <v>64141</v>
      </c>
      <c r="E3550" t="s">
        <v>199</v>
      </c>
      <c r="F3550" t="s">
        <v>169</v>
      </c>
      <c r="G3550" t="s">
        <v>200</v>
      </c>
      <c r="H3550" s="168">
        <v>35806</v>
      </c>
      <c r="I3550" t="s">
        <v>103</v>
      </c>
      <c r="J3550" s="169">
        <v>19.717808219178082</v>
      </c>
      <c r="K3550">
        <v>4</v>
      </c>
    </row>
    <row r="3551" spans="1:11" x14ac:dyDescent="0.25">
      <c r="A3551" t="s">
        <v>4032</v>
      </c>
      <c r="B3551">
        <v>25879</v>
      </c>
      <c r="C3551" t="s">
        <v>172</v>
      </c>
      <c r="D3551" s="167">
        <v>52472.36</v>
      </c>
      <c r="E3551" t="s">
        <v>199</v>
      </c>
      <c r="F3551" t="s">
        <v>169</v>
      </c>
      <c r="G3551" t="s">
        <v>200</v>
      </c>
      <c r="H3551" s="168">
        <v>38579</v>
      </c>
      <c r="I3551" t="s">
        <v>107</v>
      </c>
      <c r="J3551" s="169">
        <v>12.12054794520548</v>
      </c>
      <c r="K3551">
        <v>3</v>
      </c>
    </row>
    <row r="3552" spans="1:11" x14ac:dyDescent="0.25">
      <c r="A3552" t="s">
        <v>4033</v>
      </c>
      <c r="B3552">
        <v>55499</v>
      </c>
      <c r="C3552" t="s">
        <v>167</v>
      </c>
      <c r="D3552" s="167">
        <v>136292.76999999999</v>
      </c>
      <c r="E3552" t="s">
        <v>168</v>
      </c>
      <c r="F3552" t="s">
        <v>169</v>
      </c>
      <c r="G3552" t="s">
        <v>493</v>
      </c>
      <c r="H3552" s="168">
        <v>33791</v>
      </c>
      <c r="I3552" t="s">
        <v>103</v>
      </c>
      <c r="J3552" s="169">
        <v>25.238356164383561</v>
      </c>
      <c r="K3552">
        <v>6</v>
      </c>
    </row>
    <row r="3553" spans="1:11" x14ac:dyDescent="0.25">
      <c r="A3553" t="s">
        <v>4034</v>
      </c>
      <c r="B3553">
        <v>3312</v>
      </c>
      <c r="C3553" t="s">
        <v>172</v>
      </c>
      <c r="D3553" s="167">
        <v>84974</v>
      </c>
      <c r="E3553" t="s">
        <v>168</v>
      </c>
      <c r="F3553" t="s">
        <v>169</v>
      </c>
      <c r="G3553" t="s">
        <v>1203</v>
      </c>
      <c r="H3553" s="168">
        <v>36907</v>
      </c>
      <c r="I3553" t="s">
        <v>108</v>
      </c>
      <c r="J3553" s="169">
        <v>16.701369863013699</v>
      </c>
      <c r="K3553">
        <v>4</v>
      </c>
    </row>
    <row r="3554" spans="1:11" x14ac:dyDescent="0.25">
      <c r="A3554" t="s">
        <v>4035</v>
      </c>
      <c r="B3554">
        <v>4020</v>
      </c>
      <c r="C3554" t="s">
        <v>172</v>
      </c>
      <c r="D3554" s="167">
        <v>86537.84</v>
      </c>
      <c r="E3554" t="s">
        <v>191</v>
      </c>
      <c r="F3554" t="s">
        <v>169</v>
      </c>
      <c r="G3554" t="s">
        <v>192</v>
      </c>
      <c r="H3554" s="168">
        <v>32475</v>
      </c>
      <c r="I3554" t="s">
        <v>107</v>
      </c>
      <c r="J3554" s="169">
        <v>28.843835616438355</v>
      </c>
      <c r="K3554">
        <v>6</v>
      </c>
    </row>
    <row r="3555" spans="1:11" x14ac:dyDescent="0.25">
      <c r="A3555" t="s">
        <v>4036</v>
      </c>
      <c r="B3555">
        <v>19219</v>
      </c>
      <c r="C3555" t="s">
        <v>167</v>
      </c>
      <c r="D3555" s="167">
        <v>99774.52</v>
      </c>
      <c r="E3555" t="s">
        <v>216</v>
      </c>
      <c r="F3555" t="s">
        <v>169</v>
      </c>
      <c r="G3555" t="s">
        <v>275</v>
      </c>
      <c r="H3555" s="168">
        <v>41750</v>
      </c>
      <c r="I3555" t="s">
        <v>106</v>
      </c>
      <c r="J3555" s="169">
        <v>3.4328767123287673</v>
      </c>
      <c r="K3555">
        <v>1</v>
      </c>
    </row>
    <row r="3556" spans="1:11" x14ac:dyDescent="0.25">
      <c r="A3556" t="s">
        <v>4037</v>
      </c>
      <c r="B3556">
        <v>81238</v>
      </c>
      <c r="C3556" t="s">
        <v>172</v>
      </c>
      <c r="D3556" s="167">
        <v>42020.03</v>
      </c>
      <c r="E3556" t="s">
        <v>253</v>
      </c>
      <c r="F3556" t="s">
        <v>169</v>
      </c>
      <c r="G3556" t="s">
        <v>207</v>
      </c>
      <c r="H3556" s="168">
        <v>38802</v>
      </c>
      <c r="I3556" t="s">
        <v>103</v>
      </c>
      <c r="J3556" s="169">
        <v>11.509589041095891</v>
      </c>
      <c r="K3556">
        <v>3</v>
      </c>
    </row>
    <row r="3557" spans="1:11" x14ac:dyDescent="0.25">
      <c r="A3557" t="s">
        <v>4038</v>
      </c>
      <c r="B3557">
        <v>45011</v>
      </c>
      <c r="C3557" t="s">
        <v>172</v>
      </c>
      <c r="D3557" s="167">
        <v>65000</v>
      </c>
      <c r="E3557" t="s">
        <v>188</v>
      </c>
      <c r="F3557" t="s">
        <v>169</v>
      </c>
      <c r="G3557" t="s">
        <v>237</v>
      </c>
      <c r="H3557" s="168">
        <v>42702</v>
      </c>
      <c r="I3557" t="s">
        <v>103</v>
      </c>
      <c r="J3557" s="169">
        <v>0.8246575342465754</v>
      </c>
      <c r="K3557">
        <v>1</v>
      </c>
    </row>
    <row r="3558" spans="1:11" x14ac:dyDescent="0.25">
      <c r="A3558" t="s">
        <v>4039</v>
      </c>
      <c r="B3558">
        <v>39257</v>
      </c>
      <c r="C3558" t="s">
        <v>172</v>
      </c>
      <c r="D3558" s="167">
        <v>100849.36</v>
      </c>
      <c r="E3558" t="s">
        <v>175</v>
      </c>
      <c r="F3558" t="s">
        <v>169</v>
      </c>
      <c r="G3558" t="s">
        <v>211</v>
      </c>
      <c r="H3558" s="168">
        <v>32385</v>
      </c>
      <c r="I3558" t="s">
        <v>104</v>
      </c>
      <c r="J3558" s="169">
        <v>29.090410958904108</v>
      </c>
      <c r="K3558">
        <v>6</v>
      </c>
    </row>
    <row r="3559" spans="1:11" x14ac:dyDescent="0.25">
      <c r="A3559" t="s">
        <v>4040</v>
      </c>
      <c r="B3559">
        <v>53127</v>
      </c>
      <c r="C3559" t="s">
        <v>167</v>
      </c>
      <c r="D3559" s="167">
        <v>175110.54</v>
      </c>
      <c r="E3559" t="s">
        <v>230</v>
      </c>
      <c r="F3559" t="s">
        <v>169</v>
      </c>
      <c r="G3559" t="s">
        <v>637</v>
      </c>
      <c r="H3559" s="168">
        <v>34702</v>
      </c>
      <c r="I3559" t="s">
        <v>105</v>
      </c>
      <c r="J3559" s="169">
        <v>22.742465753424657</v>
      </c>
      <c r="K3559">
        <v>5</v>
      </c>
    </row>
    <row r="3560" spans="1:11" x14ac:dyDescent="0.25">
      <c r="A3560" t="s">
        <v>4041</v>
      </c>
      <c r="B3560">
        <v>54686</v>
      </c>
      <c r="C3560" t="s">
        <v>167</v>
      </c>
      <c r="D3560" s="167">
        <v>75453</v>
      </c>
      <c r="E3560" t="s">
        <v>175</v>
      </c>
      <c r="F3560" t="s">
        <v>169</v>
      </c>
      <c r="G3560" t="s">
        <v>183</v>
      </c>
      <c r="H3560" s="168">
        <v>40742</v>
      </c>
      <c r="I3560" t="s">
        <v>106</v>
      </c>
      <c r="J3560" s="169">
        <v>6.1945205479452055</v>
      </c>
      <c r="K3560">
        <v>2</v>
      </c>
    </row>
    <row r="3561" spans="1:11" x14ac:dyDescent="0.25">
      <c r="A3561" t="s">
        <v>4042</v>
      </c>
      <c r="B3561">
        <v>19123</v>
      </c>
      <c r="C3561" t="s">
        <v>172</v>
      </c>
      <c r="D3561" s="167">
        <v>33395.15</v>
      </c>
      <c r="E3561" t="s">
        <v>199</v>
      </c>
      <c r="F3561" t="s">
        <v>169</v>
      </c>
      <c r="G3561" t="s">
        <v>295</v>
      </c>
      <c r="H3561" s="168">
        <v>42478</v>
      </c>
      <c r="I3561" t="s">
        <v>106</v>
      </c>
      <c r="J3561" s="169">
        <v>1.4383561643835616</v>
      </c>
      <c r="K3561">
        <v>1</v>
      </c>
    </row>
    <row r="3562" spans="1:11" x14ac:dyDescent="0.25">
      <c r="A3562" t="s">
        <v>4043</v>
      </c>
      <c r="B3562">
        <v>38800</v>
      </c>
      <c r="C3562" t="s">
        <v>172</v>
      </c>
      <c r="D3562" s="167">
        <v>66065.23</v>
      </c>
      <c r="E3562" t="s">
        <v>199</v>
      </c>
      <c r="F3562" t="s">
        <v>169</v>
      </c>
      <c r="G3562" t="s">
        <v>508</v>
      </c>
      <c r="H3562" s="168">
        <v>33133</v>
      </c>
      <c r="I3562" t="s">
        <v>103</v>
      </c>
      <c r="J3562" s="169">
        <v>27.041095890410958</v>
      </c>
      <c r="K3562">
        <v>6</v>
      </c>
    </row>
    <row r="3563" spans="1:11" x14ac:dyDescent="0.25">
      <c r="A3563" t="s">
        <v>4044</v>
      </c>
      <c r="B3563">
        <v>46705</v>
      </c>
      <c r="C3563" t="s">
        <v>172</v>
      </c>
      <c r="D3563" s="167">
        <v>118400</v>
      </c>
      <c r="E3563" t="s">
        <v>196</v>
      </c>
      <c r="F3563" t="s">
        <v>169</v>
      </c>
      <c r="G3563" t="s">
        <v>391</v>
      </c>
      <c r="H3563" s="168">
        <v>38838</v>
      </c>
      <c r="I3563" t="s">
        <v>107</v>
      </c>
      <c r="J3563" s="169">
        <v>11.41095890410959</v>
      </c>
      <c r="K3563">
        <v>3</v>
      </c>
    </row>
    <row r="3564" spans="1:11" x14ac:dyDescent="0.25">
      <c r="A3564" t="s">
        <v>4045</v>
      </c>
      <c r="B3564">
        <v>77486</v>
      </c>
      <c r="C3564" t="s">
        <v>167</v>
      </c>
      <c r="D3564" s="167">
        <v>66065.23</v>
      </c>
      <c r="E3564" t="s">
        <v>199</v>
      </c>
      <c r="F3564" t="s">
        <v>169</v>
      </c>
      <c r="G3564" t="s">
        <v>200</v>
      </c>
      <c r="H3564" s="168">
        <v>34477</v>
      </c>
      <c r="I3564" t="s">
        <v>108</v>
      </c>
      <c r="J3564" s="169">
        <v>23.358904109589041</v>
      </c>
      <c r="K3564">
        <v>5</v>
      </c>
    </row>
    <row r="3565" spans="1:11" x14ac:dyDescent="0.25">
      <c r="A3565" t="s">
        <v>4046</v>
      </c>
      <c r="B3565">
        <v>11198</v>
      </c>
      <c r="C3565" t="s">
        <v>167</v>
      </c>
      <c r="D3565" s="167">
        <v>71830.44</v>
      </c>
      <c r="E3565" t="s">
        <v>239</v>
      </c>
      <c r="F3565" t="s">
        <v>169</v>
      </c>
      <c r="G3565" t="s">
        <v>2466</v>
      </c>
      <c r="H3565" s="168">
        <v>30950</v>
      </c>
      <c r="I3565" t="s">
        <v>103</v>
      </c>
      <c r="J3565" s="169">
        <v>33.021917808219179</v>
      </c>
      <c r="K3565">
        <v>7</v>
      </c>
    </row>
    <row r="3566" spans="1:11" x14ac:dyDescent="0.25">
      <c r="A3566" t="s">
        <v>4047</v>
      </c>
      <c r="B3566">
        <v>68072</v>
      </c>
      <c r="C3566" t="s">
        <v>172</v>
      </c>
      <c r="D3566" s="167">
        <v>91969.07</v>
      </c>
      <c r="E3566" t="s">
        <v>185</v>
      </c>
      <c r="F3566" t="s">
        <v>169</v>
      </c>
      <c r="G3566" t="s">
        <v>416</v>
      </c>
      <c r="H3566" s="168">
        <v>34387</v>
      </c>
      <c r="I3566" t="s">
        <v>104</v>
      </c>
      <c r="J3566" s="169">
        <v>23.605479452054794</v>
      </c>
      <c r="K3566">
        <v>5</v>
      </c>
    </row>
    <row r="3567" spans="1:11" x14ac:dyDescent="0.25">
      <c r="A3567" t="s">
        <v>4048</v>
      </c>
      <c r="B3567">
        <v>82243</v>
      </c>
      <c r="C3567" t="s">
        <v>172</v>
      </c>
      <c r="D3567" s="167">
        <v>107128.71</v>
      </c>
      <c r="E3567" t="s">
        <v>175</v>
      </c>
      <c r="F3567" t="s">
        <v>169</v>
      </c>
      <c r="G3567" t="s">
        <v>586</v>
      </c>
      <c r="H3567" s="168">
        <v>32845</v>
      </c>
      <c r="I3567" t="s">
        <v>107</v>
      </c>
      <c r="J3567" s="169">
        <v>27.830136986301369</v>
      </c>
      <c r="K3567">
        <v>6</v>
      </c>
    </row>
    <row r="3568" spans="1:11" x14ac:dyDescent="0.25">
      <c r="A3568" t="s">
        <v>4049</v>
      </c>
      <c r="B3568">
        <v>62363</v>
      </c>
      <c r="C3568" t="s">
        <v>167</v>
      </c>
      <c r="D3568" s="167">
        <v>75453</v>
      </c>
      <c r="E3568" t="s">
        <v>175</v>
      </c>
      <c r="F3568" t="s">
        <v>169</v>
      </c>
      <c r="G3568" t="s">
        <v>183</v>
      </c>
      <c r="H3568" s="168">
        <v>38551</v>
      </c>
      <c r="I3568" t="s">
        <v>103</v>
      </c>
      <c r="J3568" s="169">
        <v>12.197260273972603</v>
      </c>
      <c r="K3568">
        <v>3</v>
      </c>
    </row>
    <row r="3569" spans="1:11" x14ac:dyDescent="0.25">
      <c r="A3569" t="s">
        <v>4050</v>
      </c>
      <c r="B3569">
        <v>87885</v>
      </c>
      <c r="C3569" t="s">
        <v>172</v>
      </c>
      <c r="D3569" s="167">
        <v>78096</v>
      </c>
      <c r="E3569" t="s">
        <v>175</v>
      </c>
      <c r="F3569" t="s">
        <v>169</v>
      </c>
      <c r="G3569" t="s">
        <v>183</v>
      </c>
      <c r="H3569" s="168">
        <v>39461</v>
      </c>
      <c r="I3569" t="s">
        <v>103</v>
      </c>
      <c r="J3569" s="169">
        <v>9.7041095890410958</v>
      </c>
      <c r="K3569">
        <v>2</v>
      </c>
    </row>
    <row r="3570" spans="1:11" x14ac:dyDescent="0.25">
      <c r="A3570" t="s">
        <v>4051</v>
      </c>
      <c r="B3570">
        <v>63564</v>
      </c>
      <c r="C3570" t="s">
        <v>172</v>
      </c>
      <c r="D3570" s="167">
        <v>93628.15</v>
      </c>
      <c r="E3570" t="s">
        <v>199</v>
      </c>
      <c r="F3570" t="s">
        <v>169</v>
      </c>
      <c r="G3570" t="s">
        <v>1457</v>
      </c>
      <c r="H3570" s="168">
        <v>34092</v>
      </c>
      <c r="I3570" t="s">
        <v>106</v>
      </c>
      <c r="J3570" s="169">
        <v>24.413698630136988</v>
      </c>
      <c r="K3570">
        <v>5</v>
      </c>
    </row>
    <row r="3571" spans="1:11" x14ac:dyDescent="0.25">
      <c r="A3571" t="s">
        <v>4052</v>
      </c>
      <c r="B3571">
        <v>7462</v>
      </c>
      <c r="C3571" t="s">
        <v>167</v>
      </c>
      <c r="D3571" s="167">
        <v>57620</v>
      </c>
      <c r="E3571" t="s">
        <v>175</v>
      </c>
      <c r="F3571" t="s">
        <v>169</v>
      </c>
      <c r="G3571" t="s">
        <v>183</v>
      </c>
      <c r="H3571" s="168">
        <v>41498</v>
      </c>
      <c r="I3571" t="s">
        <v>105</v>
      </c>
      <c r="J3571" s="169">
        <v>4.1232876712328768</v>
      </c>
      <c r="K3571">
        <v>1</v>
      </c>
    </row>
    <row r="3572" spans="1:11" x14ac:dyDescent="0.25">
      <c r="A3572" t="s">
        <v>4053</v>
      </c>
      <c r="B3572">
        <v>94214</v>
      </c>
      <c r="C3572" t="s">
        <v>172</v>
      </c>
      <c r="D3572" s="167">
        <v>65000</v>
      </c>
      <c r="E3572" t="s">
        <v>188</v>
      </c>
      <c r="F3572" t="s">
        <v>169</v>
      </c>
      <c r="G3572" t="s">
        <v>4054</v>
      </c>
      <c r="H3572" s="168">
        <v>42632</v>
      </c>
      <c r="I3572" t="s">
        <v>106</v>
      </c>
      <c r="J3572" s="169">
        <v>1.0164383561643835</v>
      </c>
      <c r="K3572">
        <v>1</v>
      </c>
    </row>
    <row r="3573" spans="1:11" x14ac:dyDescent="0.25">
      <c r="A3573" t="s">
        <v>4055</v>
      </c>
      <c r="B3573">
        <v>78794</v>
      </c>
      <c r="C3573" t="s">
        <v>167</v>
      </c>
      <c r="D3573" s="167">
        <v>88436</v>
      </c>
      <c r="E3573" t="s">
        <v>168</v>
      </c>
      <c r="F3573" t="s">
        <v>169</v>
      </c>
      <c r="G3573" t="s">
        <v>524</v>
      </c>
      <c r="H3573" s="168">
        <v>36794</v>
      </c>
      <c r="I3573" t="s">
        <v>104</v>
      </c>
      <c r="J3573" s="169">
        <v>17.010958904109589</v>
      </c>
      <c r="K3573">
        <v>4</v>
      </c>
    </row>
    <row r="3574" spans="1:11" x14ac:dyDescent="0.25">
      <c r="A3574" t="s">
        <v>4056</v>
      </c>
      <c r="B3574">
        <v>12488</v>
      </c>
      <c r="C3574" t="s">
        <v>172</v>
      </c>
      <c r="D3574" s="167">
        <v>100849.36</v>
      </c>
      <c r="E3574" t="s">
        <v>188</v>
      </c>
      <c r="F3574" t="s">
        <v>169</v>
      </c>
      <c r="G3574" t="s">
        <v>406</v>
      </c>
      <c r="H3574" s="168">
        <v>32063</v>
      </c>
      <c r="I3574" t="s">
        <v>107</v>
      </c>
      <c r="J3574" s="169">
        <v>29.972602739726028</v>
      </c>
      <c r="K3574">
        <v>7</v>
      </c>
    </row>
    <row r="3575" spans="1:11" x14ac:dyDescent="0.25">
      <c r="A3575" t="s">
        <v>4057</v>
      </c>
      <c r="B3575">
        <v>80595</v>
      </c>
      <c r="C3575" t="s">
        <v>172</v>
      </c>
      <c r="D3575" s="167">
        <v>122788.02</v>
      </c>
      <c r="E3575" t="s">
        <v>185</v>
      </c>
      <c r="F3575" t="s">
        <v>169</v>
      </c>
      <c r="G3575" t="s">
        <v>382</v>
      </c>
      <c r="H3575" s="168">
        <v>34722</v>
      </c>
      <c r="I3575" t="s">
        <v>106</v>
      </c>
      <c r="J3575" s="169">
        <v>22.687671232876713</v>
      </c>
      <c r="K3575">
        <v>5</v>
      </c>
    </row>
    <row r="3576" spans="1:11" x14ac:dyDescent="0.25">
      <c r="A3576" t="s">
        <v>4058</v>
      </c>
      <c r="B3576">
        <v>91088</v>
      </c>
      <c r="C3576" t="s">
        <v>167</v>
      </c>
      <c r="D3576" s="167">
        <v>139345.26</v>
      </c>
      <c r="E3576" t="s">
        <v>188</v>
      </c>
      <c r="F3576" t="s">
        <v>169</v>
      </c>
      <c r="G3576" t="s">
        <v>4059</v>
      </c>
      <c r="H3576" s="168">
        <v>32636</v>
      </c>
      <c r="I3576" t="s">
        <v>108</v>
      </c>
      <c r="J3576" s="169">
        <v>28.402739726027399</v>
      </c>
      <c r="K3576">
        <v>6</v>
      </c>
    </row>
    <row r="3577" spans="1:11" x14ac:dyDescent="0.25">
      <c r="A3577" t="s">
        <v>4060</v>
      </c>
      <c r="B3577">
        <v>97531</v>
      </c>
      <c r="C3577" t="s">
        <v>172</v>
      </c>
      <c r="D3577" s="167">
        <v>106456</v>
      </c>
      <c r="E3577" t="s">
        <v>185</v>
      </c>
      <c r="F3577" t="s">
        <v>169</v>
      </c>
      <c r="G3577" t="s">
        <v>495</v>
      </c>
      <c r="H3577" s="168">
        <v>37138</v>
      </c>
      <c r="I3577" t="s">
        <v>105</v>
      </c>
      <c r="J3577" s="169">
        <v>16.068493150684933</v>
      </c>
      <c r="K3577">
        <v>4</v>
      </c>
    </row>
    <row r="3578" spans="1:11" x14ac:dyDescent="0.25">
      <c r="A3578" t="s">
        <v>4061</v>
      </c>
      <c r="B3578">
        <v>85245</v>
      </c>
      <c r="C3578" t="s">
        <v>167</v>
      </c>
      <c r="D3578" s="167">
        <v>135392</v>
      </c>
      <c r="E3578" t="s">
        <v>230</v>
      </c>
      <c r="F3578" t="s">
        <v>169</v>
      </c>
      <c r="G3578" t="s">
        <v>275</v>
      </c>
      <c r="H3578" s="168">
        <v>40966</v>
      </c>
      <c r="I3578" t="s">
        <v>103</v>
      </c>
      <c r="J3578" s="169">
        <v>5.580821917808219</v>
      </c>
      <c r="K3578">
        <v>2</v>
      </c>
    </row>
    <row r="3579" spans="1:11" x14ac:dyDescent="0.25">
      <c r="A3579" t="s">
        <v>4062</v>
      </c>
      <c r="B3579">
        <v>28612</v>
      </c>
      <c r="C3579" t="s">
        <v>167</v>
      </c>
      <c r="D3579" s="167">
        <v>25000</v>
      </c>
      <c r="E3579" t="s">
        <v>188</v>
      </c>
      <c r="F3579" t="s">
        <v>202</v>
      </c>
      <c r="G3579" t="s">
        <v>539</v>
      </c>
      <c r="H3579" s="168">
        <v>42660</v>
      </c>
      <c r="I3579" t="s">
        <v>105</v>
      </c>
      <c r="J3579" s="169">
        <v>0.9397260273972603</v>
      </c>
      <c r="K3579">
        <v>1</v>
      </c>
    </row>
    <row r="3580" spans="1:11" x14ac:dyDescent="0.25">
      <c r="A3580" t="s">
        <v>4063</v>
      </c>
      <c r="B3580">
        <v>61488</v>
      </c>
      <c r="C3580" t="s">
        <v>172</v>
      </c>
      <c r="D3580" s="167">
        <v>114079.71</v>
      </c>
      <c r="E3580" t="s">
        <v>168</v>
      </c>
      <c r="F3580" t="s">
        <v>169</v>
      </c>
      <c r="G3580" t="s">
        <v>2341</v>
      </c>
      <c r="H3580" s="168">
        <v>34708</v>
      </c>
      <c r="I3580" t="s">
        <v>105</v>
      </c>
      <c r="J3580" s="169">
        <v>22.726027397260275</v>
      </c>
      <c r="K3580">
        <v>5</v>
      </c>
    </row>
    <row r="3581" spans="1:11" x14ac:dyDescent="0.25">
      <c r="A3581" t="s">
        <v>4064</v>
      </c>
      <c r="B3581">
        <v>65843</v>
      </c>
      <c r="C3581" t="s">
        <v>172</v>
      </c>
      <c r="D3581" s="167">
        <v>48258.81</v>
      </c>
      <c r="E3581" t="s">
        <v>199</v>
      </c>
      <c r="F3581" t="s">
        <v>169</v>
      </c>
      <c r="G3581" t="s">
        <v>330</v>
      </c>
      <c r="H3581" s="168">
        <v>39321</v>
      </c>
      <c r="I3581" t="s">
        <v>108</v>
      </c>
      <c r="J3581" s="169">
        <v>10.087671232876712</v>
      </c>
      <c r="K3581">
        <v>3</v>
      </c>
    </row>
    <row r="3582" spans="1:11" x14ac:dyDescent="0.25">
      <c r="A3582" t="s">
        <v>4065</v>
      </c>
      <c r="B3582">
        <v>22210</v>
      </c>
      <c r="C3582" t="s">
        <v>172</v>
      </c>
      <c r="D3582" s="167">
        <v>89620</v>
      </c>
      <c r="E3582" t="s">
        <v>175</v>
      </c>
      <c r="F3582" t="s">
        <v>169</v>
      </c>
      <c r="G3582" t="s">
        <v>183</v>
      </c>
      <c r="H3582" s="168">
        <v>36262</v>
      </c>
      <c r="I3582" t="s">
        <v>104</v>
      </c>
      <c r="J3582" s="169">
        <v>18.468493150684932</v>
      </c>
      <c r="K3582">
        <v>4</v>
      </c>
    </row>
    <row r="3583" spans="1:11" x14ac:dyDescent="0.25">
      <c r="A3583" t="s">
        <v>4066</v>
      </c>
      <c r="B3583">
        <v>68207</v>
      </c>
      <c r="C3583" t="s">
        <v>167</v>
      </c>
      <c r="D3583" s="167">
        <v>85272.55</v>
      </c>
      <c r="E3583" t="s">
        <v>188</v>
      </c>
      <c r="F3583" t="s">
        <v>169</v>
      </c>
      <c r="G3583" t="s">
        <v>4067</v>
      </c>
      <c r="H3583" s="168">
        <v>34658</v>
      </c>
      <c r="I3583" t="s">
        <v>103</v>
      </c>
      <c r="J3583" s="169">
        <v>22.863013698630137</v>
      </c>
      <c r="K3583">
        <v>5</v>
      </c>
    </row>
    <row r="3584" spans="1:11" x14ac:dyDescent="0.25">
      <c r="A3584" t="s">
        <v>4068</v>
      </c>
      <c r="B3584">
        <v>96016</v>
      </c>
      <c r="C3584" t="s">
        <v>167</v>
      </c>
      <c r="D3584" s="167">
        <v>139448.82999999999</v>
      </c>
      <c r="E3584" t="s">
        <v>188</v>
      </c>
      <c r="F3584" t="s">
        <v>202</v>
      </c>
      <c r="G3584" t="s">
        <v>4069</v>
      </c>
      <c r="H3584" s="168">
        <v>40000</v>
      </c>
      <c r="I3584" t="s">
        <v>106</v>
      </c>
      <c r="J3584" s="169">
        <v>8.2273972602739729</v>
      </c>
      <c r="K3584">
        <v>2</v>
      </c>
    </row>
    <row r="3585" spans="1:11" x14ac:dyDescent="0.25">
      <c r="A3585" t="s">
        <v>4070</v>
      </c>
      <c r="B3585">
        <v>7260</v>
      </c>
      <c r="C3585" t="s">
        <v>167</v>
      </c>
      <c r="D3585" s="167">
        <v>156525</v>
      </c>
      <c r="E3585" t="s">
        <v>239</v>
      </c>
      <c r="F3585" t="s">
        <v>169</v>
      </c>
      <c r="G3585" t="s">
        <v>231</v>
      </c>
      <c r="H3585" s="168">
        <v>37186</v>
      </c>
      <c r="I3585" t="s">
        <v>107</v>
      </c>
      <c r="J3585" s="169">
        <v>15.936986301369863</v>
      </c>
      <c r="K3585">
        <v>4</v>
      </c>
    </row>
    <row r="3586" spans="1:11" x14ac:dyDescent="0.25">
      <c r="A3586" t="s">
        <v>4071</v>
      </c>
      <c r="B3586">
        <v>67798</v>
      </c>
      <c r="C3586" t="s">
        <v>167</v>
      </c>
      <c r="D3586" s="167">
        <v>55813.1</v>
      </c>
      <c r="E3586" t="s">
        <v>233</v>
      </c>
      <c r="F3586" t="s">
        <v>169</v>
      </c>
      <c r="G3586" t="s">
        <v>554</v>
      </c>
      <c r="H3586" s="168">
        <v>36418</v>
      </c>
      <c r="I3586" t="s">
        <v>107</v>
      </c>
      <c r="J3586" s="169">
        <v>18.041095890410958</v>
      </c>
      <c r="K3586">
        <v>4</v>
      </c>
    </row>
    <row r="3587" spans="1:11" x14ac:dyDescent="0.25">
      <c r="A3587" t="s">
        <v>4072</v>
      </c>
      <c r="B3587">
        <v>40377</v>
      </c>
      <c r="C3587" t="s">
        <v>172</v>
      </c>
      <c r="D3587" s="167">
        <v>69222.179999999993</v>
      </c>
      <c r="E3587" t="s">
        <v>168</v>
      </c>
      <c r="F3587" t="s">
        <v>169</v>
      </c>
      <c r="G3587" t="s">
        <v>2345</v>
      </c>
      <c r="H3587" s="168">
        <v>32034</v>
      </c>
      <c r="I3587" t="s">
        <v>103</v>
      </c>
      <c r="J3587" s="169">
        <v>30.052054794520547</v>
      </c>
      <c r="K3587">
        <v>7</v>
      </c>
    </row>
    <row r="3588" spans="1:11" x14ac:dyDescent="0.25">
      <c r="A3588" t="s">
        <v>4073</v>
      </c>
      <c r="B3588">
        <v>1158</v>
      </c>
      <c r="C3588" t="s">
        <v>172</v>
      </c>
      <c r="D3588" s="167">
        <v>48641.36</v>
      </c>
      <c r="E3588" t="s">
        <v>199</v>
      </c>
      <c r="F3588" t="s">
        <v>169</v>
      </c>
      <c r="G3588" t="s">
        <v>508</v>
      </c>
      <c r="H3588" s="168">
        <v>39217</v>
      </c>
      <c r="I3588" t="s">
        <v>106</v>
      </c>
      <c r="J3588" s="169">
        <v>10.372602739726027</v>
      </c>
      <c r="K3588">
        <v>3</v>
      </c>
    </row>
    <row r="3589" spans="1:11" x14ac:dyDescent="0.25">
      <c r="A3589" t="s">
        <v>4074</v>
      </c>
      <c r="B3589">
        <v>15390</v>
      </c>
      <c r="C3589" t="s">
        <v>172</v>
      </c>
      <c r="D3589" s="167">
        <v>58157.89</v>
      </c>
      <c r="E3589" t="s">
        <v>168</v>
      </c>
      <c r="F3589" t="s">
        <v>169</v>
      </c>
      <c r="G3589" t="s">
        <v>539</v>
      </c>
      <c r="H3589" s="168">
        <v>41078</v>
      </c>
      <c r="I3589" t="s">
        <v>103</v>
      </c>
      <c r="J3589" s="169">
        <v>5.2739726027397262</v>
      </c>
      <c r="K3589">
        <v>2</v>
      </c>
    </row>
    <row r="3590" spans="1:11" x14ac:dyDescent="0.25">
      <c r="A3590" t="s">
        <v>4075</v>
      </c>
      <c r="B3590">
        <v>53021</v>
      </c>
      <c r="C3590" t="s">
        <v>167</v>
      </c>
      <c r="D3590" s="167">
        <v>30100.720000000001</v>
      </c>
      <c r="E3590" t="s">
        <v>216</v>
      </c>
      <c r="F3590" t="s">
        <v>202</v>
      </c>
      <c r="G3590" t="s">
        <v>217</v>
      </c>
      <c r="H3590" s="168">
        <v>33546</v>
      </c>
      <c r="I3590" t="s">
        <v>106</v>
      </c>
      <c r="J3590" s="169">
        <v>25.909589041095892</v>
      </c>
      <c r="K3590">
        <v>6</v>
      </c>
    </row>
    <row r="3591" spans="1:11" x14ac:dyDescent="0.25">
      <c r="A3591" t="s">
        <v>4076</v>
      </c>
      <c r="B3591">
        <v>69156</v>
      </c>
      <c r="C3591" t="s">
        <v>172</v>
      </c>
      <c r="D3591" s="167">
        <v>55123.38</v>
      </c>
      <c r="E3591" t="s">
        <v>199</v>
      </c>
      <c r="F3591" t="s">
        <v>169</v>
      </c>
      <c r="G3591" t="s">
        <v>200</v>
      </c>
      <c r="H3591" s="168">
        <v>38278</v>
      </c>
      <c r="I3591" t="s">
        <v>104</v>
      </c>
      <c r="J3591" s="169">
        <v>12.945205479452055</v>
      </c>
      <c r="K3591">
        <v>3</v>
      </c>
    </row>
    <row r="3592" spans="1:11" x14ac:dyDescent="0.25">
      <c r="A3592" t="s">
        <v>4077</v>
      </c>
      <c r="B3592">
        <v>80469</v>
      </c>
      <c r="C3592" t="s">
        <v>172</v>
      </c>
      <c r="D3592" s="167">
        <v>77328</v>
      </c>
      <c r="E3592" t="s">
        <v>168</v>
      </c>
      <c r="F3592" t="s">
        <v>169</v>
      </c>
      <c r="G3592" t="s">
        <v>265</v>
      </c>
      <c r="H3592" s="168">
        <v>37018</v>
      </c>
      <c r="I3592" t="s">
        <v>103</v>
      </c>
      <c r="J3592" s="169">
        <v>16.397260273972602</v>
      </c>
      <c r="K3592">
        <v>4</v>
      </c>
    </row>
    <row r="3593" spans="1:11" x14ac:dyDescent="0.25">
      <c r="A3593" t="s">
        <v>4078</v>
      </c>
      <c r="B3593">
        <v>20010</v>
      </c>
      <c r="C3593" t="s">
        <v>172</v>
      </c>
      <c r="D3593" s="167">
        <v>97912</v>
      </c>
      <c r="E3593" t="s">
        <v>188</v>
      </c>
      <c r="F3593" t="s">
        <v>169</v>
      </c>
      <c r="G3593" t="s">
        <v>406</v>
      </c>
      <c r="H3593" s="168">
        <v>41022</v>
      </c>
      <c r="I3593" t="s">
        <v>107</v>
      </c>
      <c r="J3593" s="169">
        <v>5.4273972602739722</v>
      </c>
      <c r="K3593">
        <v>2</v>
      </c>
    </row>
    <row r="3594" spans="1:11" x14ac:dyDescent="0.25">
      <c r="A3594" t="s">
        <v>4079</v>
      </c>
      <c r="B3594">
        <v>53383</v>
      </c>
      <c r="C3594" t="s">
        <v>172</v>
      </c>
      <c r="D3594" s="167">
        <v>57265</v>
      </c>
      <c r="E3594" t="s">
        <v>191</v>
      </c>
      <c r="F3594" t="s">
        <v>169</v>
      </c>
      <c r="G3594" t="s">
        <v>354</v>
      </c>
      <c r="H3594" s="168">
        <v>40330</v>
      </c>
      <c r="I3594" t="s">
        <v>104</v>
      </c>
      <c r="J3594" s="169">
        <v>7.3232876712328769</v>
      </c>
      <c r="K3594">
        <v>2</v>
      </c>
    </row>
    <row r="3595" spans="1:11" x14ac:dyDescent="0.25">
      <c r="A3595" t="s">
        <v>4080</v>
      </c>
      <c r="B3595">
        <v>65584</v>
      </c>
      <c r="C3595" t="s">
        <v>167</v>
      </c>
      <c r="D3595" s="167">
        <v>64141</v>
      </c>
      <c r="E3595" t="s">
        <v>199</v>
      </c>
      <c r="F3595" t="s">
        <v>169</v>
      </c>
      <c r="G3595" t="s">
        <v>1390</v>
      </c>
      <c r="H3595" s="168">
        <v>37670</v>
      </c>
      <c r="I3595" t="s">
        <v>106</v>
      </c>
      <c r="J3595" s="169">
        <v>14.610958904109589</v>
      </c>
      <c r="K3595">
        <v>3</v>
      </c>
    </row>
    <row r="3596" spans="1:11" x14ac:dyDescent="0.25">
      <c r="A3596" t="s">
        <v>4081</v>
      </c>
      <c r="B3596">
        <v>85893</v>
      </c>
      <c r="C3596" t="s">
        <v>172</v>
      </c>
      <c r="D3596" s="167">
        <v>56966.87</v>
      </c>
      <c r="E3596" t="s">
        <v>196</v>
      </c>
      <c r="F3596" t="s">
        <v>169</v>
      </c>
      <c r="G3596" t="s">
        <v>228</v>
      </c>
      <c r="H3596" s="168">
        <v>39497</v>
      </c>
      <c r="I3596" t="s">
        <v>107</v>
      </c>
      <c r="J3596" s="169">
        <v>9.6054794520547944</v>
      </c>
      <c r="K3596">
        <v>2</v>
      </c>
    </row>
    <row r="3597" spans="1:11" x14ac:dyDescent="0.25">
      <c r="A3597" t="s">
        <v>4082</v>
      </c>
      <c r="B3597">
        <v>62077</v>
      </c>
      <c r="C3597" t="s">
        <v>167</v>
      </c>
      <c r="D3597" s="167">
        <v>53788</v>
      </c>
      <c r="E3597" t="s">
        <v>175</v>
      </c>
      <c r="F3597" t="s">
        <v>169</v>
      </c>
      <c r="G3597" t="s">
        <v>183</v>
      </c>
      <c r="H3597" s="168">
        <v>41918</v>
      </c>
      <c r="I3597" t="s">
        <v>107</v>
      </c>
      <c r="J3597" s="169">
        <v>2.9726027397260273</v>
      </c>
      <c r="K3597">
        <v>1</v>
      </c>
    </row>
    <row r="3598" spans="1:11" x14ac:dyDescent="0.25">
      <c r="A3598" t="s">
        <v>4083</v>
      </c>
      <c r="B3598">
        <v>28068</v>
      </c>
      <c r="C3598" t="s">
        <v>172</v>
      </c>
      <c r="D3598" s="167">
        <v>89620</v>
      </c>
      <c r="E3598" t="s">
        <v>175</v>
      </c>
      <c r="F3598" t="s">
        <v>169</v>
      </c>
      <c r="G3598" t="s">
        <v>183</v>
      </c>
      <c r="H3598" s="168">
        <v>34021</v>
      </c>
      <c r="I3598" t="s">
        <v>104</v>
      </c>
      <c r="J3598" s="169">
        <v>24.608219178082191</v>
      </c>
      <c r="K3598">
        <v>5</v>
      </c>
    </row>
    <row r="3599" spans="1:11" x14ac:dyDescent="0.25">
      <c r="A3599" t="s">
        <v>4084</v>
      </c>
      <c r="B3599">
        <v>49445</v>
      </c>
      <c r="C3599" t="s">
        <v>172</v>
      </c>
      <c r="D3599" s="167">
        <v>56733</v>
      </c>
      <c r="E3599" t="s">
        <v>168</v>
      </c>
      <c r="F3599" t="s">
        <v>169</v>
      </c>
      <c r="G3599" t="s">
        <v>265</v>
      </c>
      <c r="H3599" s="168">
        <v>41106</v>
      </c>
      <c r="I3599" t="s">
        <v>108</v>
      </c>
      <c r="J3599" s="169">
        <v>5.1972602739726028</v>
      </c>
      <c r="K3599">
        <v>2</v>
      </c>
    </row>
    <row r="3600" spans="1:11" x14ac:dyDescent="0.25">
      <c r="A3600" t="s">
        <v>4085</v>
      </c>
      <c r="B3600">
        <v>82846</v>
      </c>
      <c r="C3600" t="s">
        <v>167</v>
      </c>
      <c r="D3600" s="167">
        <v>47300.92</v>
      </c>
      <c r="E3600" t="s">
        <v>185</v>
      </c>
      <c r="F3600" t="s">
        <v>169</v>
      </c>
      <c r="G3600" t="s">
        <v>209</v>
      </c>
      <c r="H3600" s="168">
        <v>41131</v>
      </c>
      <c r="I3600" t="s">
        <v>103</v>
      </c>
      <c r="J3600" s="169">
        <v>5.1287671232876715</v>
      </c>
      <c r="K3600">
        <v>2</v>
      </c>
    </row>
    <row r="3601" spans="1:11" x14ac:dyDescent="0.25">
      <c r="A3601" t="s">
        <v>4086</v>
      </c>
      <c r="B3601">
        <v>77181</v>
      </c>
      <c r="C3601" t="s">
        <v>167</v>
      </c>
      <c r="D3601" s="167">
        <v>55251.81</v>
      </c>
      <c r="E3601" t="s">
        <v>188</v>
      </c>
      <c r="F3601" t="s">
        <v>202</v>
      </c>
      <c r="G3601" t="s">
        <v>313</v>
      </c>
      <c r="H3601" s="168">
        <v>34932</v>
      </c>
      <c r="I3601" t="s">
        <v>106</v>
      </c>
      <c r="J3601" s="169">
        <v>22.112328767123287</v>
      </c>
      <c r="K3601">
        <v>5</v>
      </c>
    </row>
    <row r="3602" spans="1:11" x14ac:dyDescent="0.25">
      <c r="A3602" t="s">
        <v>4087</v>
      </c>
      <c r="B3602">
        <v>21111</v>
      </c>
      <c r="C3602" t="s">
        <v>172</v>
      </c>
      <c r="D3602" s="167">
        <v>60501</v>
      </c>
      <c r="E3602" t="s">
        <v>175</v>
      </c>
      <c r="F3602" t="s">
        <v>169</v>
      </c>
      <c r="G3602" t="s">
        <v>183</v>
      </c>
      <c r="H3602" s="168">
        <v>41498</v>
      </c>
      <c r="I3602" t="s">
        <v>108</v>
      </c>
      <c r="J3602" s="169">
        <v>4.1232876712328768</v>
      </c>
      <c r="K3602">
        <v>1</v>
      </c>
    </row>
    <row r="3603" spans="1:11" x14ac:dyDescent="0.25">
      <c r="A3603" t="s">
        <v>4088</v>
      </c>
      <c r="B3603">
        <v>13798</v>
      </c>
      <c r="C3603" t="s">
        <v>172</v>
      </c>
      <c r="D3603" s="167">
        <v>78889.86</v>
      </c>
      <c r="E3603" t="s">
        <v>199</v>
      </c>
      <c r="F3603" t="s">
        <v>169</v>
      </c>
      <c r="G3603" t="s">
        <v>4089</v>
      </c>
      <c r="H3603" s="168">
        <v>33735</v>
      </c>
      <c r="I3603" t="s">
        <v>104</v>
      </c>
      <c r="J3603" s="169">
        <v>25.391780821917809</v>
      </c>
      <c r="K3603">
        <v>6</v>
      </c>
    </row>
    <row r="3604" spans="1:11" x14ac:dyDescent="0.25">
      <c r="A3604" t="s">
        <v>4090</v>
      </c>
      <c r="B3604">
        <v>10135</v>
      </c>
      <c r="C3604" t="s">
        <v>172</v>
      </c>
      <c r="D3604" s="167">
        <v>114587.02</v>
      </c>
      <c r="E3604" t="s">
        <v>185</v>
      </c>
      <c r="F3604" t="s">
        <v>169</v>
      </c>
      <c r="G3604" t="s">
        <v>382</v>
      </c>
      <c r="H3604" s="168">
        <v>34722</v>
      </c>
      <c r="I3604" t="s">
        <v>108</v>
      </c>
      <c r="J3604" s="169">
        <v>22.687671232876713</v>
      </c>
      <c r="K3604">
        <v>5</v>
      </c>
    </row>
    <row r="3605" spans="1:11" x14ac:dyDescent="0.25">
      <c r="A3605" t="s">
        <v>4091</v>
      </c>
      <c r="B3605">
        <v>5835</v>
      </c>
      <c r="C3605" t="s">
        <v>172</v>
      </c>
      <c r="D3605" s="167">
        <v>123902.96</v>
      </c>
      <c r="E3605" t="s">
        <v>175</v>
      </c>
      <c r="F3605" t="s">
        <v>169</v>
      </c>
      <c r="G3605" t="s">
        <v>291</v>
      </c>
      <c r="H3605" s="168">
        <v>34736</v>
      </c>
      <c r="I3605" t="s">
        <v>105</v>
      </c>
      <c r="J3605" s="169">
        <v>22.649315068493152</v>
      </c>
      <c r="K3605">
        <v>5</v>
      </c>
    </row>
    <row r="3606" spans="1:11" x14ac:dyDescent="0.25">
      <c r="A3606" t="s">
        <v>4092</v>
      </c>
      <c r="B3606">
        <v>33</v>
      </c>
      <c r="C3606" t="s">
        <v>172</v>
      </c>
      <c r="D3606" s="167">
        <v>55328</v>
      </c>
      <c r="E3606" t="s">
        <v>191</v>
      </c>
      <c r="F3606" t="s">
        <v>169</v>
      </c>
      <c r="G3606" t="s">
        <v>354</v>
      </c>
      <c r="H3606" s="168">
        <v>41288</v>
      </c>
      <c r="I3606" t="s">
        <v>104</v>
      </c>
      <c r="J3606" s="169">
        <v>4.6986301369863011</v>
      </c>
      <c r="K3606">
        <v>1</v>
      </c>
    </row>
    <row r="3607" spans="1:11" x14ac:dyDescent="0.25">
      <c r="A3607" t="s">
        <v>4093</v>
      </c>
      <c r="B3607">
        <v>22293</v>
      </c>
      <c r="C3607" t="s">
        <v>172</v>
      </c>
      <c r="D3607" s="167">
        <v>57265</v>
      </c>
      <c r="E3607" t="s">
        <v>191</v>
      </c>
      <c r="F3607" t="s">
        <v>169</v>
      </c>
      <c r="G3607" t="s">
        <v>354</v>
      </c>
      <c r="H3607" s="168">
        <v>41064</v>
      </c>
      <c r="I3607" t="s">
        <v>103</v>
      </c>
      <c r="J3607" s="169">
        <v>5.3123287671232875</v>
      </c>
      <c r="K3607">
        <v>2</v>
      </c>
    </row>
    <row r="3608" spans="1:11" x14ac:dyDescent="0.25">
      <c r="A3608" t="s">
        <v>4094</v>
      </c>
      <c r="B3608">
        <v>7385</v>
      </c>
      <c r="C3608" t="s">
        <v>167</v>
      </c>
      <c r="D3608" s="167">
        <v>66720.399999999994</v>
      </c>
      <c r="E3608" t="s">
        <v>216</v>
      </c>
      <c r="F3608" t="s">
        <v>169</v>
      </c>
      <c r="G3608" t="s">
        <v>539</v>
      </c>
      <c r="H3608" s="168">
        <v>36920</v>
      </c>
      <c r="I3608" t="s">
        <v>104</v>
      </c>
      <c r="J3608" s="169">
        <v>16.665753424657535</v>
      </c>
      <c r="K3608">
        <v>4</v>
      </c>
    </row>
    <row r="3609" spans="1:11" x14ac:dyDescent="0.25">
      <c r="A3609" t="s">
        <v>4095</v>
      </c>
      <c r="B3609">
        <v>28331</v>
      </c>
      <c r="C3609" t="s">
        <v>172</v>
      </c>
      <c r="D3609" s="167">
        <v>50910</v>
      </c>
      <c r="E3609" t="s">
        <v>191</v>
      </c>
      <c r="F3609" t="s">
        <v>169</v>
      </c>
      <c r="G3609" t="s">
        <v>354</v>
      </c>
      <c r="H3609" s="168">
        <v>41904</v>
      </c>
      <c r="I3609" t="s">
        <v>106</v>
      </c>
      <c r="J3609" s="169">
        <v>3.010958904109589</v>
      </c>
      <c r="K3609">
        <v>1</v>
      </c>
    </row>
    <row r="3610" spans="1:11" x14ac:dyDescent="0.25">
      <c r="A3610" t="s">
        <v>4096</v>
      </c>
      <c r="B3610">
        <v>38741</v>
      </c>
      <c r="C3610" t="s">
        <v>167</v>
      </c>
      <c r="D3610" s="167">
        <v>58360.55</v>
      </c>
      <c r="E3610" t="s">
        <v>175</v>
      </c>
      <c r="F3610" t="s">
        <v>169</v>
      </c>
      <c r="G3610" t="s">
        <v>311</v>
      </c>
      <c r="H3610" s="168">
        <v>42255</v>
      </c>
      <c r="I3610" t="s">
        <v>103</v>
      </c>
      <c r="J3610" s="169">
        <v>2.0493150684931507</v>
      </c>
      <c r="K3610">
        <v>1</v>
      </c>
    </row>
    <row r="3611" spans="1:11" x14ac:dyDescent="0.25">
      <c r="A3611" t="s">
        <v>4097</v>
      </c>
      <c r="B3611">
        <v>83960</v>
      </c>
      <c r="C3611" t="s">
        <v>172</v>
      </c>
      <c r="D3611" s="167">
        <v>118324.32</v>
      </c>
      <c r="E3611" t="s">
        <v>188</v>
      </c>
      <c r="F3611" t="s">
        <v>169</v>
      </c>
      <c r="G3611" t="s">
        <v>397</v>
      </c>
      <c r="H3611" s="168">
        <v>36360</v>
      </c>
      <c r="I3611" t="s">
        <v>103</v>
      </c>
      <c r="J3611" s="169">
        <v>18.2</v>
      </c>
      <c r="K3611">
        <v>4</v>
      </c>
    </row>
    <row r="3612" spans="1:11" x14ac:dyDescent="0.25">
      <c r="A3612" t="s">
        <v>4098</v>
      </c>
      <c r="B3612">
        <v>83725</v>
      </c>
      <c r="C3612" t="s">
        <v>172</v>
      </c>
      <c r="D3612" s="167">
        <v>64141</v>
      </c>
      <c r="E3612" t="s">
        <v>199</v>
      </c>
      <c r="F3612" t="s">
        <v>169</v>
      </c>
      <c r="G3612" t="s">
        <v>200</v>
      </c>
      <c r="H3612" s="168">
        <v>35722</v>
      </c>
      <c r="I3612" t="s">
        <v>108</v>
      </c>
      <c r="J3612" s="169">
        <v>19.947945205479453</v>
      </c>
      <c r="K3612">
        <v>4</v>
      </c>
    </row>
    <row r="3613" spans="1:11" x14ac:dyDescent="0.25">
      <c r="A3613" t="s">
        <v>4099</v>
      </c>
      <c r="B3613">
        <v>74708</v>
      </c>
      <c r="C3613" t="s">
        <v>167</v>
      </c>
      <c r="D3613" s="167">
        <v>64105.74</v>
      </c>
      <c r="E3613" t="s">
        <v>168</v>
      </c>
      <c r="F3613" t="s">
        <v>169</v>
      </c>
      <c r="G3613" t="s">
        <v>703</v>
      </c>
      <c r="H3613" s="168">
        <v>38894</v>
      </c>
      <c r="I3613" t="s">
        <v>104</v>
      </c>
      <c r="J3613" s="169">
        <v>11.257534246575343</v>
      </c>
      <c r="K3613">
        <v>3</v>
      </c>
    </row>
    <row r="3614" spans="1:11" x14ac:dyDescent="0.25">
      <c r="A3614" t="s">
        <v>4100</v>
      </c>
      <c r="B3614">
        <v>48728</v>
      </c>
      <c r="C3614" t="s">
        <v>172</v>
      </c>
      <c r="D3614" s="167">
        <v>118400</v>
      </c>
      <c r="E3614" t="s">
        <v>253</v>
      </c>
      <c r="F3614" t="s">
        <v>169</v>
      </c>
      <c r="G3614" t="s">
        <v>214</v>
      </c>
      <c r="H3614" s="168">
        <v>39454</v>
      </c>
      <c r="I3614" t="s">
        <v>103</v>
      </c>
      <c r="J3614" s="169">
        <v>9.7232876712328764</v>
      </c>
      <c r="K3614">
        <v>2</v>
      </c>
    </row>
    <row r="3615" spans="1:11" x14ac:dyDescent="0.25">
      <c r="A3615" t="s">
        <v>4101</v>
      </c>
      <c r="B3615">
        <v>95857</v>
      </c>
      <c r="C3615" t="s">
        <v>172</v>
      </c>
      <c r="D3615" s="167">
        <v>73605</v>
      </c>
      <c r="E3615" t="s">
        <v>168</v>
      </c>
      <c r="F3615" t="s">
        <v>169</v>
      </c>
      <c r="G3615" t="s">
        <v>1203</v>
      </c>
      <c r="H3615" s="168">
        <v>41939</v>
      </c>
      <c r="I3615" t="s">
        <v>107</v>
      </c>
      <c r="J3615" s="169">
        <v>2.9150684931506849</v>
      </c>
      <c r="K3615">
        <v>1</v>
      </c>
    </row>
    <row r="3616" spans="1:11" x14ac:dyDescent="0.25">
      <c r="A3616" t="s">
        <v>4102</v>
      </c>
      <c r="B3616">
        <v>17554</v>
      </c>
      <c r="C3616" t="s">
        <v>172</v>
      </c>
      <c r="D3616" s="167">
        <v>64812</v>
      </c>
      <c r="E3616" t="s">
        <v>175</v>
      </c>
      <c r="F3616" t="s">
        <v>169</v>
      </c>
      <c r="G3616" t="s">
        <v>183</v>
      </c>
      <c r="H3616" s="168">
        <v>39643</v>
      </c>
      <c r="I3616" t="s">
        <v>104</v>
      </c>
      <c r="J3616" s="169">
        <v>9.205479452054794</v>
      </c>
      <c r="K3616">
        <v>2</v>
      </c>
    </row>
    <row r="3617" spans="1:11" x14ac:dyDescent="0.25">
      <c r="A3617" t="s">
        <v>4103</v>
      </c>
      <c r="B3617">
        <v>38012</v>
      </c>
      <c r="C3617" t="s">
        <v>172</v>
      </c>
      <c r="D3617" s="167">
        <v>59638</v>
      </c>
      <c r="E3617" t="s">
        <v>175</v>
      </c>
      <c r="F3617" t="s">
        <v>169</v>
      </c>
      <c r="G3617" t="s">
        <v>183</v>
      </c>
      <c r="H3617" s="168">
        <v>41918</v>
      </c>
      <c r="I3617" t="s">
        <v>104</v>
      </c>
      <c r="J3617" s="169">
        <v>2.9726027397260273</v>
      </c>
      <c r="K3617">
        <v>1</v>
      </c>
    </row>
    <row r="3618" spans="1:11" x14ac:dyDescent="0.25">
      <c r="A3618" t="s">
        <v>4104</v>
      </c>
      <c r="B3618">
        <v>58877</v>
      </c>
      <c r="C3618" t="s">
        <v>167</v>
      </c>
      <c r="D3618" s="167">
        <v>51574.16</v>
      </c>
      <c r="E3618" t="s">
        <v>188</v>
      </c>
      <c r="F3618" t="s">
        <v>202</v>
      </c>
      <c r="G3618" t="s">
        <v>313</v>
      </c>
      <c r="H3618" s="168">
        <v>36024</v>
      </c>
      <c r="I3618" t="s">
        <v>104</v>
      </c>
      <c r="J3618" s="169">
        <v>19.12054794520548</v>
      </c>
      <c r="K3618">
        <v>4</v>
      </c>
    </row>
    <row r="3619" spans="1:11" x14ac:dyDescent="0.25">
      <c r="A3619" t="s">
        <v>4105</v>
      </c>
      <c r="B3619">
        <v>83676</v>
      </c>
      <c r="C3619" t="s">
        <v>167</v>
      </c>
      <c r="D3619" s="167">
        <v>47940.52</v>
      </c>
      <c r="E3619" t="s">
        <v>168</v>
      </c>
      <c r="F3619" t="s">
        <v>169</v>
      </c>
      <c r="G3619" t="s">
        <v>539</v>
      </c>
      <c r="H3619" s="168">
        <v>41862</v>
      </c>
      <c r="I3619" t="s">
        <v>104</v>
      </c>
      <c r="J3619" s="169">
        <v>3.1260273972602741</v>
      </c>
      <c r="K3619">
        <v>1</v>
      </c>
    </row>
    <row r="3620" spans="1:11" x14ac:dyDescent="0.25">
      <c r="A3620" t="s">
        <v>4106</v>
      </c>
      <c r="B3620">
        <v>17961</v>
      </c>
      <c r="C3620" t="s">
        <v>172</v>
      </c>
      <c r="D3620" s="167">
        <v>55328</v>
      </c>
      <c r="E3620" t="s">
        <v>191</v>
      </c>
      <c r="F3620" t="s">
        <v>169</v>
      </c>
      <c r="G3620" t="s">
        <v>354</v>
      </c>
      <c r="H3620" s="168">
        <v>41484</v>
      </c>
      <c r="I3620" t="s">
        <v>103</v>
      </c>
      <c r="J3620" s="169">
        <v>4.161643835616438</v>
      </c>
      <c r="K3620">
        <v>1</v>
      </c>
    </row>
    <row r="3621" spans="1:11" x14ac:dyDescent="0.25">
      <c r="A3621" t="s">
        <v>4107</v>
      </c>
      <c r="B3621">
        <v>51700</v>
      </c>
      <c r="C3621" t="s">
        <v>167</v>
      </c>
      <c r="D3621" s="167">
        <v>79663.289999999994</v>
      </c>
      <c r="E3621" t="s">
        <v>196</v>
      </c>
      <c r="F3621" t="s">
        <v>169</v>
      </c>
      <c r="G3621" t="s">
        <v>4108</v>
      </c>
      <c r="H3621" s="168">
        <v>33007</v>
      </c>
      <c r="I3621" t="s">
        <v>104</v>
      </c>
      <c r="J3621" s="169">
        <v>27.386301369863013</v>
      </c>
      <c r="K3621">
        <v>6</v>
      </c>
    </row>
    <row r="3622" spans="1:11" x14ac:dyDescent="0.25">
      <c r="A3622" t="s">
        <v>4109</v>
      </c>
      <c r="B3622">
        <v>14546</v>
      </c>
      <c r="C3622" t="s">
        <v>167</v>
      </c>
      <c r="D3622" s="167">
        <v>48145.17</v>
      </c>
      <c r="E3622" t="s">
        <v>188</v>
      </c>
      <c r="F3622" t="s">
        <v>202</v>
      </c>
      <c r="G3622" t="s">
        <v>313</v>
      </c>
      <c r="H3622" s="168">
        <v>37473</v>
      </c>
      <c r="I3622" t="s">
        <v>104</v>
      </c>
      <c r="J3622" s="169">
        <v>15.150684931506849</v>
      </c>
      <c r="K3622">
        <v>4</v>
      </c>
    </row>
    <row r="3623" spans="1:11" x14ac:dyDescent="0.25">
      <c r="A3623" t="s">
        <v>4110</v>
      </c>
      <c r="B3623">
        <v>39352</v>
      </c>
      <c r="C3623" t="s">
        <v>172</v>
      </c>
      <c r="D3623" s="167">
        <v>121952</v>
      </c>
      <c r="E3623" t="s">
        <v>196</v>
      </c>
      <c r="F3623" t="s">
        <v>169</v>
      </c>
      <c r="G3623" t="s">
        <v>2060</v>
      </c>
      <c r="H3623" s="168">
        <v>35282</v>
      </c>
      <c r="I3623" t="s">
        <v>103</v>
      </c>
      <c r="J3623" s="169">
        <v>21.153424657534245</v>
      </c>
      <c r="K3623">
        <v>5</v>
      </c>
    </row>
    <row r="3624" spans="1:11" x14ac:dyDescent="0.25">
      <c r="A3624" t="s">
        <v>4111</v>
      </c>
      <c r="B3624">
        <v>15974</v>
      </c>
      <c r="C3624" t="s">
        <v>167</v>
      </c>
      <c r="D3624" s="167">
        <v>117808.54</v>
      </c>
      <c r="E3624" t="s">
        <v>196</v>
      </c>
      <c r="F3624" t="s">
        <v>169</v>
      </c>
      <c r="G3624" t="s">
        <v>2060</v>
      </c>
      <c r="H3624" s="168">
        <v>36877</v>
      </c>
      <c r="I3624" t="s">
        <v>103</v>
      </c>
      <c r="J3624" s="169">
        <v>16.783561643835615</v>
      </c>
      <c r="K3624">
        <v>4</v>
      </c>
    </row>
    <row r="3625" spans="1:11" x14ac:dyDescent="0.25">
      <c r="A3625" t="s">
        <v>4112</v>
      </c>
      <c r="B3625">
        <v>20863</v>
      </c>
      <c r="C3625" t="s">
        <v>172</v>
      </c>
      <c r="D3625" s="167">
        <v>96624</v>
      </c>
      <c r="E3625" t="s">
        <v>175</v>
      </c>
      <c r="F3625" t="s">
        <v>169</v>
      </c>
      <c r="G3625" t="s">
        <v>586</v>
      </c>
      <c r="H3625" s="168">
        <v>37445</v>
      </c>
      <c r="I3625" t="s">
        <v>107</v>
      </c>
      <c r="J3625" s="169">
        <v>15.227397260273973</v>
      </c>
      <c r="K3625">
        <v>4</v>
      </c>
    </row>
    <row r="3626" spans="1:11" x14ac:dyDescent="0.25">
      <c r="A3626" t="s">
        <v>4113</v>
      </c>
      <c r="B3626">
        <v>66318</v>
      </c>
      <c r="C3626" t="s">
        <v>167</v>
      </c>
      <c r="D3626" s="167">
        <v>40591.43</v>
      </c>
      <c r="E3626" t="s">
        <v>233</v>
      </c>
      <c r="F3626" t="s">
        <v>202</v>
      </c>
      <c r="G3626" t="s">
        <v>554</v>
      </c>
      <c r="H3626" s="168">
        <v>37110</v>
      </c>
      <c r="I3626" t="s">
        <v>107</v>
      </c>
      <c r="J3626" s="169">
        <v>16.145205479452056</v>
      </c>
      <c r="K3626">
        <v>4</v>
      </c>
    </row>
    <row r="3627" spans="1:11" x14ac:dyDescent="0.25">
      <c r="A3627" t="s">
        <v>4114</v>
      </c>
      <c r="B3627">
        <v>10638</v>
      </c>
      <c r="C3627" t="s">
        <v>172</v>
      </c>
      <c r="D3627" s="167">
        <v>66813</v>
      </c>
      <c r="E3627" t="s">
        <v>191</v>
      </c>
      <c r="F3627" t="s">
        <v>169</v>
      </c>
      <c r="G3627" t="s">
        <v>486</v>
      </c>
      <c r="H3627" s="168">
        <v>38803</v>
      </c>
      <c r="I3627" t="s">
        <v>103</v>
      </c>
      <c r="J3627" s="169">
        <v>11.506849315068493</v>
      </c>
      <c r="K3627">
        <v>3</v>
      </c>
    </row>
    <row r="3628" spans="1:11" x14ac:dyDescent="0.25">
      <c r="A3628" t="s">
        <v>4115</v>
      </c>
      <c r="B3628">
        <v>18570</v>
      </c>
      <c r="C3628" t="s">
        <v>167</v>
      </c>
      <c r="D3628" s="167">
        <v>102664</v>
      </c>
      <c r="E3628" t="s">
        <v>199</v>
      </c>
      <c r="F3628" t="s">
        <v>169</v>
      </c>
      <c r="G3628" t="s">
        <v>840</v>
      </c>
      <c r="H3628" s="168">
        <v>32910</v>
      </c>
      <c r="I3628" t="s">
        <v>103</v>
      </c>
      <c r="J3628" s="169">
        <v>27.652054794520549</v>
      </c>
      <c r="K3628">
        <v>6</v>
      </c>
    </row>
    <row r="3629" spans="1:11" x14ac:dyDescent="0.25">
      <c r="A3629" t="s">
        <v>4116</v>
      </c>
      <c r="B3629">
        <v>64275</v>
      </c>
      <c r="C3629" t="s">
        <v>172</v>
      </c>
      <c r="D3629" s="167">
        <v>106448.44</v>
      </c>
      <c r="E3629" t="s">
        <v>168</v>
      </c>
      <c r="F3629" t="s">
        <v>169</v>
      </c>
      <c r="G3629" t="s">
        <v>1166</v>
      </c>
      <c r="H3629" s="168">
        <v>31657</v>
      </c>
      <c r="I3629" t="s">
        <v>104</v>
      </c>
      <c r="J3629" s="169">
        <v>31.084931506849315</v>
      </c>
      <c r="K3629">
        <v>7</v>
      </c>
    </row>
    <row r="3630" spans="1:11" x14ac:dyDescent="0.25">
      <c r="A3630" t="s">
        <v>4117</v>
      </c>
      <c r="B3630">
        <v>94791</v>
      </c>
      <c r="C3630" t="s">
        <v>167</v>
      </c>
      <c r="D3630" s="167">
        <v>84878.28</v>
      </c>
      <c r="E3630" t="s">
        <v>188</v>
      </c>
      <c r="F3630" t="s">
        <v>169</v>
      </c>
      <c r="G3630" t="s">
        <v>397</v>
      </c>
      <c r="H3630" s="168">
        <v>42044</v>
      </c>
      <c r="I3630" t="s">
        <v>103</v>
      </c>
      <c r="J3630" s="169">
        <v>2.6273972602739728</v>
      </c>
      <c r="K3630">
        <v>1</v>
      </c>
    </row>
    <row r="3631" spans="1:11" x14ac:dyDescent="0.25">
      <c r="A3631" t="s">
        <v>4118</v>
      </c>
      <c r="B3631">
        <v>5352</v>
      </c>
      <c r="C3631" t="s">
        <v>167</v>
      </c>
      <c r="D3631" s="167">
        <v>165231.42000000001</v>
      </c>
      <c r="E3631" t="s">
        <v>213</v>
      </c>
      <c r="F3631" t="s">
        <v>169</v>
      </c>
      <c r="G3631" t="s">
        <v>4119</v>
      </c>
      <c r="H3631" s="168">
        <v>38432</v>
      </c>
      <c r="I3631" t="s">
        <v>104</v>
      </c>
      <c r="J3631" s="169">
        <v>12.523287671232877</v>
      </c>
      <c r="K3631">
        <v>3</v>
      </c>
    </row>
    <row r="3632" spans="1:11" x14ac:dyDescent="0.25">
      <c r="A3632" t="s">
        <v>4120</v>
      </c>
      <c r="B3632">
        <v>66550</v>
      </c>
      <c r="C3632" t="s">
        <v>172</v>
      </c>
      <c r="D3632" s="167">
        <v>50317.919999999998</v>
      </c>
      <c r="E3632" t="s">
        <v>196</v>
      </c>
      <c r="F3632" t="s">
        <v>169</v>
      </c>
      <c r="G3632" t="s">
        <v>357</v>
      </c>
      <c r="H3632" s="168">
        <v>38894</v>
      </c>
      <c r="I3632" t="s">
        <v>106</v>
      </c>
      <c r="J3632" s="169">
        <v>11.257534246575343</v>
      </c>
      <c r="K3632">
        <v>3</v>
      </c>
    </row>
    <row r="3633" spans="1:11" x14ac:dyDescent="0.25">
      <c r="A3633" t="s">
        <v>4121</v>
      </c>
      <c r="B3633">
        <v>80753</v>
      </c>
      <c r="C3633" t="s">
        <v>167</v>
      </c>
      <c r="D3633" s="167">
        <v>34350.5</v>
      </c>
      <c r="E3633" t="s">
        <v>188</v>
      </c>
      <c r="F3633" t="s">
        <v>202</v>
      </c>
      <c r="G3633" t="s">
        <v>313</v>
      </c>
      <c r="H3633" s="168">
        <v>41666</v>
      </c>
      <c r="I3633" t="s">
        <v>103</v>
      </c>
      <c r="J3633" s="169">
        <v>3.6630136986301371</v>
      </c>
      <c r="K3633">
        <v>1</v>
      </c>
    </row>
    <row r="3634" spans="1:11" x14ac:dyDescent="0.25">
      <c r="A3634" t="s">
        <v>4122</v>
      </c>
      <c r="B3634">
        <v>39637</v>
      </c>
      <c r="C3634" t="s">
        <v>167</v>
      </c>
      <c r="D3634" s="167">
        <v>92756.7</v>
      </c>
      <c r="E3634" t="s">
        <v>175</v>
      </c>
      <c r="F3634" t="s">
        <v>169</v>
      </c>
      <c r="G3634" t="s">
        <v>183</v>
      </c>
      <c r="H3634" s="168">
        <v>34352</v>
      </c>
      <c r="I3634" t="s">
        <v>103</v>
      </c>
      <c r="J3634" s="169">
        <v>23.701369863013699</v>
      </c>
      <c r="K3634">
        <v>5</v>
      </c>
    </row>
    <row r="3635" spans="1:11" x14ac:dyDescent="0.25">
      <c r="A3635" t="s">
        <v>4123</v>
      </c>
      <c r="B3635">
        <v>60093</v>
      </c>
      <c r="C3635" t="s">
        <v>172</v>
      </c>
      <c r="D3635" s="167">
        <v>93945</v>
      </c>
      <c r="E3635" t="s">
        <v>168</v>
      </c>
      <c r="F3635" t="s">
        <v>169</v>
      </c>
      <c r="G3635" t="s">
        <v>384</v>
      </c>
      <c r="H3635" s="168">
        <v>35492</v>
      </c>
      <c r="I3635" t="s">
        <v>106</v>
      </c>
      <c r="J3635" s="169">
        <v>20.578082191780823</v>
      </c>
      <c r="K3635">
        <v>5</v>
      </c>
    </row>
    <row r="3636" spans="1:11" x14ac:dyDescent="0.25">
      <c r="A3636" t="s">
        <v>4124</v>
      </c>
      <c r="B3636">
        <v>11509</v>
      </c>
      <c r="C3636" t="s">
        <v>172</v>
      </c>
      <c r="D3636" s="167">
        <v>51289.57</v>
      </c>
      <c r="E3636" t="s">
        <v>199</v>
      </c>
      <c r="F3636" t="s">
        <v>169</v>
      </c>
      <c r="G3636" t="s">
        <v>698</v>
      </c>
      <c r="H3636" s="168">
        <v>39454</v>
      </c>
      <c r="I3636" t="s">
        <v>108</v>
      </c>
      <c r="J3636" s="169">
        <v>9.7232876712328764</v>
      </c>
      <c r="K3636">
        <v>2</v>
      </c>
    </row>
    <row r="3637" spans="1:11" x14ac:dyDescent="0.25">
      <c r="A3637" t="s">
        <v>4125</v>
      </c>
      <c r="B3637">
        <v>76833</v>
      </c>
      <c r="C3637" t="s">
        <v>172</v>
      </c>
      <c r="D3637" s="167">
        <v>70884</v>
      </c>
      <c r="E3637" t="s">
        <v>191</v>
      </c>
      <c r="F3637" t="s">
        <v>169</v>
      </c>
      <c r="G3637" t="s">
        <v>192</v>
      </c>
      <c r="H3637" s="168">
        <v>39693</v>
      </c>
      <c r="I3637" t="s">
        <v>103</v>
      </c>
      <c r="J3637" s="169">
        <v>9.0684931506849313</v>
      </c>
      <c r="K3637">
        <v>2</v>
      </c>
    </row>
    <row r="3638" spans="1:11" x14ac:dyDescent="0.25">
      <c r="A3638" t="s">
        <v>4126</v>
      </c>
      <c r="B3638">
        <v>2153</v>
      </c>
      <c r="C3638" t="s">
        <v>167</v>
      </c>
      <c r="D3638" s="167">
        <v>62903</v>
      </c>
      <c r="E3638" t="s">
        <v>168</v>
      </c>
      <c r="F3638" t="s">
        <v>169</v>
      </c>
      <c r="G3638" t="s">
        <v>265</v>
      </c>
      <c r="H3638" s="168">
        <v>39454</v>
      </c>
      <c r="I3638" t="s">
        <v>104</v>
      </c>
      <c r="J3638" s="169">
        <v>9.7232876712328764</v>
      </c>
      <c r="K3638">
        <v>2</v>
      </c>
    </row>
    <row r="3639" spans="1:11" x14ac:dyDescent="0.25">
      <c r="A3639" t="s">
        <v>4127</v>
      </c>
      <c r="B3639">
        <v>89839</v>
      </c>
      <c r="C3639" t="s">
        <v>172</v>
      </c>
      <c r="D3639" s="167">
        <v>58455</v>
      </c>
      <c r="E3639" t="s">
        <v>175</v>
      </c>
      <c r="F3639" t="s">
        <v>169</v>
      </c>
      <c r="G3639" t="s">
        <v>183</v>
      </c>
      <c r="H3639" s="168">
        <v>41498</v>
      </c>
      <c r="I3639" t="s">
        <v>107</v>
      </c>
      <c r="J3639" s="169">
        <v>4.1232876712328768</v>
      </c>
      <c r="K3639">
        <v>1</v>
      </c>
    </row>
    <row r="3640" spans="1:11" x14ac:dyDescent="0.25">
      <c r="A3640" t="s">
        <v>4128</v>
      </c>
      <c r="B3640">
        <v>71011</v>
      </c>
      <c r="C3640" t="s">
        <v>172</v>
      </c>
      <c r="D3640" s="167">
        <v>71085.56</v>
      </c>
      <c r="E3640" t="s">
        <v>216</v>
      </c>
      <c r="F3640" t="s">
        <v>169</v>
      </c>
      <c r="G3640" t="s">
        <v>369</v>
      </c>
      <c r="H3640" s="168">
        <v>42170</v>
      </c>
      <c r="I3640" t="s">
        <v>104</v>
      </c>
      <c r="J3640" s="169">
        <v>2.2821917808219179</v>
      </c>
      <c r="K3640">
        <v>1</v>
      </c>
    </row>
    <row r="3641" spans="1:11" x14ac:dyDescent="0.25">
      <c r="A3641" t="s">
        <v>4129</v>
      </c>
      <c r="B3641">
        <v>11744</v>
      </c>
      <c r="C3641" t="s">
        <v>172</v>
      </c>
      <c r="D3641" s="167">
        <v>68054</v>
      </c>
      <c r="E3641" t="s">
        <v>175</v>
      </c>
      <c r="F3641" t="s">
        <v>169</v>
      </c>
      <c r="G3641" t="s">
        <v>183</v>
      </c>
      <c r="H3641" s="168">
        <v>39461</v>
      </c>
      <c r="I3641" t="s">
        <v>104</v>
      </c>
      <c r="J3641" s="169">
        <v>9.7041095890410958</v>
      </c>
      <c r="K3641">
        <v>2</v>
      </c>
    </row>
    <row r="3642" spans="1:11" x14ac:dyDescent="0.25">
      <c r="A3642" t="s">
        <v>4130</v>
      </c>
      <c r="B3642">
        <v>63063</v>
      </c>
      <c r="C3642" t="s">
        <v>172</v>
      </c>
      <c r="D3642" s="167">
        <v>52693</v>
      </c>
      <c r="E3642" t="s">
        <v>191</v>
      </c>
      <c r="F3642" t="s">
        <v>169</v>
      </c>
      <c r="G3642" t="s">
        <v>354</v>
      </c>
      <c r="H3642" s="168">
        <v>41484</v>
      </c>
      <c r="I3642" t="s">
        <v>108</v>
      </c>
      <c r="J3642" s="169">
        <v>4.161643835616438</v>
      </c>
      <c r="K3642">
        <v>1</v>
      </c>
    </row>
    <row r="3643" spans="1:11" x14ac:dyDescent="0.25">
      <c r="A3643" t="s">
        <v>4131</v>
      </c>
      <c r="B3643">
        <v>42553</v>
      </c>
      <c r="C3643" t="s">
        <v>167</v>
      </c>
      <c r="D3643" s="167">
        <v>58157.89</v>
      </c>
      <c r="E3643" t="s">
        <v>230</v>
      </c>
      <c r="F3643" t="s">
        <v>169</v>
      </c>
      <c r="G3643" t="s">
        <v>357</v>
      </c>
      <c r="H3643" s="168">
        <v>41316</v>
      </c>
      <c r="I3643" t="s">
        <v>104</v>
      </c>
      <c r="J3643" s="169">
        <v>4.6219178082191785</v>
      </c>
      <c r="K3643">
        <v>1</v>
      </c>
    </row>
    <row r="3644" spans="1:11" x14ac:dyDescent="0.25">
      <c r="A3644" t="s">
        <v>4132</v>
      </c>
      <c r="B3644">
        <v>79320</v>
      </c>
      <c r="C3644" t="s">
        <v>172</v>
      </c>
      <c r="D3644" s="167">
        <v>74857.210000000006</v>
      </c>
      <c r="E3644" t="s">
        <v>216</v>
      </c>
      <c r="F3644" t="s">
        <v>169</v>
      </c>
      <c r="G3644" t="s">
        <v>237</v>
      </c>
      <c r="H3644" s="168">
        <v>35941</v>
      </c>
      <c r="I3644" t="s">
        <v>104</v>
      </c>
      <c r="J3644" s="169">
        <v>19.347945205479451</v>
      </c>
      <c r="K3644">
        <v>4</v>
      </c>
    </row>
    <row r="3645" spans="1:11" x14ac:dyDescent="0.25">
      <c r="A3645" t="s">
        <v>4133</v>
      </c>
      <c r="B3645">
        <v>99980</v>
      </c>
      <c r="C3645" t="s">
        <v>172</v>
      </c>
      <c r="D3645" s="167">
        <v>70396</v>
      </c>
      <c r="E3645" t="s">
        <v>191</v>
      </c>
      <c r="F3645" t="s">
        <v>169</v>
      </c>
      <c r="G3645" t="s">
        <v>192</v>
      </c>
      <c r="H3645" s="168">
        <v>38488</v>
      </c>
      <c r="I3645" t="s">
        <v>106</v>
      </c>
      <c r="J3645" s="169">
        <v>12.36986301369863</v>
      </c>
      <c r="K3645">
        <v>3</v>
      </c>
    </row>
    <row r="3646" spans="1:11" x14ac:dyDescent="0.25">
      <c r="A3646" t="s">
        <v>4134</v>
      </c>
      <c r="B3646">
        <v>6317</v>
      </c>
      <c r="C3646" t="s">
        <v>172</v>
      </c>
      <c r="D3646" s="167">
        <v>76476</v>
      </c>
      <c r="E3646" t="s">
        <v>191</v>
      </c>
      <c r="F3646" t="s">
        <v>169</v>
      </c>
      <c r="G3646" t="s">
        <v>192</v>
      </c>
      <c r="H3646" s="168">
        <v>38642</v>
      </c>
      <c r="I3646" t="s">
        <v>106</v>
      </c>
      <c r="J3646" s="169">
        <v>11.947945205479453</v>
      </c>
      <c r="K3646">
        <v>3</v>
      </c>
    </row>
    <row r="3647" spans="1:11" x14ac:dyDescent="0.25">
      <c r="A3647" t="s">
        <v>4135</v>
      </c>
      <c r="B3647">
        <v>76490</v>
      </c>
      <c r="C3647" t="s">
        <v>172</v>
      </c>
      <c r="D3647" s="167">
        <v>29779.09</v>
      </c>
      <c r="E3647" t="s">
        <v>233</v>
      </c>
      <c r="F3647" t="s">
        <v>202</v>
      </c>
      <c r="G3647" t="s">
        <v>234</v>
      </c>
      <c r="H3647" s="168">
        <v>41932</v>
      </c>
      <c r="I3647" t="s">
        <v>104</v>
      </c>
      <c r="J3647" s="169">
        <v>2.9342465753424656</v>
      </c>
      <c r="K3647">
        <v>1</v>
      </c>
    </row>
    <row r="3648" spans="1:11" x14ac:dyDescent="0.25">
      <c r="A3648" t="s">
        <v>4136</v>
      </c>
      <c r="B3648">
        <v>76932</v>
      </c>
      <c r="C3648" t="s">
        <v>172</v>
      </c>
      <c r="D3648" s="167">
        <v>78096</v>
      </c>
      <c r="E3648" t="s">
        <v>175</v>
      </c>
      <c r="F3648" t="s">
        <v>169</v>
      </c>
      <c r="G3648" t="s">
        <v>183</v>
      </c>
      <c r="H3648" s="168">
        <v>38187</v>
      </c>
      <c r="I3648" t="s">
        <v>103</v>
      </c>
      <c r="J3648" s="169">
        <v>13.194520547945206</v>
      </c>
      <c r="K3648">
        <v>3</v>
      </c>
    </row>
    <row r="3649" spans="1:11" x14ac:dyDescent="0.25">
      <c r="A3649" t="s">
        <v>4137</v>
      </c>
      <c r="B3649">
        <v>47644</v>
      </c>
      <c r="C3649" t="s">
        <v>167</v>
      </c>
      <c r="D3649" s="167">
        <v>64705.5</v>
      </c>
      <c r="E3649" t="s">
        <v>168</v>
      </c>
      <c r="F3649" t="s">
        <v>169</v>
      </c>
      <c r="G3649" t="s">
        <v>261</v>
      </c>
      <c r="H3649" s="168">
        <v>39314</v>
      </c>
      <c r="I3649" t="s">
        <v>108</v>
      </c>
      <c r="J3649" s="169">
        <v>10.106849315068493</v>
      </c>
      <c r="K3649">
        <v>3</v>
      </c>
    </row>
    <row r="3650" spans="1:11" x14ac:dyDescent="0.25">
      <c r="A3650" t="s">
        <v>4138</v>
      </c>
      <c r="B3650">
        <v>78591</v>
      </c>
      <c r="C3650" t="s">
        <v>172</v>
      </c>
      <c r="D3650" s="167">
        <v>118080.06</v>
      </c>
      <c r="E3650" t="s">
        <v>185</v>
      </c>
      <c r="F3650" t="s">
        <v>169</v>
      </c>
      <c r="G3650" t="s">
        <v>382</v>
      </c>
      <c r="H3650" s="168">
        <v>31095</v>
      </c>
      <c r="I3650" t="s">
        <v>104</v>
      </c>
      <c r="J3650" s="169">
        <v>32.624657534246573</v>
      </c>
      <c r="K3650">
        <v>7</v>
      </c>
    </row>
    <row r="3651" spans="1:11" x14ac:dyDescent="0.25">
      <c r="A3651" t="s">
        <v>4139</v>
      </c>
      <c r="B3651">
        <v>35878</v>
      </c>
      <c r="C3651" t="s">
        <v>167</v>
      </c>
      <c r="D3651" s="167">
        <v>49922.96</v>
      </c>
      <c r="E3651" t="s">
        <v>188</v>
      </c>
      <c r="F3651" t="s">
        <v>169</v>
      </c>
      <c r="G3651" t="s">
        <v>273</v>
      </c>
      <c r="H3651" s="168">
        <v>41512</v>
      </c>
      <c r="I3651" t="s">
        <v>103</v>
      </c>
      <c r="J3651" s="169">
        <v>4.0849315068493155</v>
      </c>
      <c r="K3651">
        <v>1</v>
      </c>
    </row>
    <row r="3652" spans="1:11" x14ac:dyDescent="0.25">
      <c r="A3652" t="s">
        <v>4140</v>
      </c>
      <c r="B3652">
        <v>72346</v>
      </c>
      <c r="C3652" t="s">
        <v>167</v>
      </c>
      <c r="D3652" s="167">
        <v>57660.28</v>
      </c>
      <c r="E3652" t="s">
        <v>270</v>
      </c>
      <c r="F3652" t="s">
        <v>169</v>
      </c>
      <c r="G3652" t="s">
        <v>801</v>
      </c>
      <c r="H3652" s="168">
        <v>40517</v>
      </c>
      <c r="I3652" t="s">
        <v>106</v>
      </c>
      <c r="J3652" s="169">
        <v>6.8109589041095893</v>
      </c>
      <c r="K3652">
        <v>2</v>
      </c>
    </row>
    <row r="3653" spans="1:11" x14ac:dyDescent="0.25">
      <c r="A3653" t="s">
        <v>4141</v>
      </c>
      <c r="B3653">
        <v>4195</v>
      </c>
      <c r="C3653" t="s">
        <v>167</v>
      </c>
      <c r="D3653" s="167">
        <v>40113.230000000003</v>
      </c>
      <c r="E3653" t="s">
        <v>168</v>
      </c>
      <c r="F3653" t="s">
        <v>169</v>
      </c>
      <c r="G3653" t="s">
        <v>344</v>
      </c>
      <c r="H3653" s="168">
        <v>41288</v>
      </c>
      <c r="I3653" t="s">
        <v>103</v>
      </c>
      <c r="J3653" s="169">
        <v>4.6986301369863011</v>
      </c>
      <c r="K3653">
        <v>1</v>
      </c>
    </row>
    <row r="3654" spans="1:11" x14ac:dyDescent="0.25">
      <c r="A3654" t="s">
        <v>4142</v>
      </c>
      <c r="B3654">
        <v>8858</v>
      </c>
      <c r="C3654" t="s">
        <v>167</v>
      </c>
      <c r="D3654" s="167">
        <v>76070.52</v>
      </c>
      <c r="E3654" t="s">
        <v>188</v>
      </c>
      <c r="F3654" t="s">
        <v>169</v>
      </c>
      <c r="G3654" t="s">
        <v>282</v>
      </c>
      <c r="H3654" s="168">
        <v>34358</v>
      </c>
      <c r="I3654" t="s">
        <v>105</v>
      </c>
      <c r="J3654" s="169">
        <v>23.684931506849313</v>
      </c>
      <c r="K3654">
        <v>5</v>
      </c>
    </row>
    <row r="3655" spans="1:11" x14ac:dyDescent="0.25">
      <c r="A3655" t="s">
        <v>4143</v>
      </c>
      <c r="B3655">
        <v>86886</v>
      </c>
      <c r="C3655" t="s">
        <v>167</v>
      </c>
      <c r="D3655" s="167">
        <v>40534.480000000003</v>
      </c>
      <c r="E3655" t="s">
        <v>188</v>
      </c>
      <c r="F3655" t="s">
        <v>202</v>
      </c>
      <c r="G3655" t="s">
        <v>313</v>
      </c>
      <c r="H3655" s="168">
        <v>39300</v>
      </c>
      <c r="I3655" t="s">
        <v>104</v>
      </c>
      <c r="J3655" s="169">
        <v>10.145205479452056</v>
      </c>
      <c r="K3655">
        <v>3</v>
      </c>
    </row>
    <row r="3656" spans="1:11" x14ac:dyDescent="0.25">
      <c r="A3656" t="s">
        <v>4144</v>
      </c>
      <c r="B3656">
        <v>13022</v>
      </c>
      <c r="C3656" t="s">
        <v>172</v>
      </c>
      <c r="D3656" s="167">
        <v>81557</v>
      </c>
      <c r="E3656" t="s">
        <v>185</v>
      </c>
      <c r="F3656" t="s">
        <v>169</v>
      </c>
      <c r="G3656" t="s">
        <v>495</v>
      </c>
      <c r="H3656" s="168">
        <v>39329</v>
      </c>
      <c r="I3656" t="s">
        <v>104</v>
      </c>
      <c r="J3656" s="169">
        <v>10.065753424657535</v>
      </c>
      <c r="K3656">
        <v>3</v>
      </c>
    </row>
    <row r="3657" spans="1:11" x14ac:dyDescent="0.25">
      <c r="A3657" t="s">
        <v>4145</v>
      </c>
      <c r="B3657">
        <v>17584</v>
      </c>
      <c r="C3657" t="s">
        <v>167</v>
      </c>
      <c r="D3657" s="167">
        <v>61860.65</v>
      </c>
      <c r="E3657" t="s">
        <v>188</v>
      </c>
      <c r="F3657" t="s">
        <v>169</v>
      </c>
      <c r="G3657" t="s">
        <v>282</v>
      </c>
      <c r="H3657" s="168">
        <v>39399</v>
      </c>
      <c r="I3657" t="s">
        <v>105</v>
      </c>
      <c r="J3657" s="169">
        <v>9.8739726027397268</v>
      </c>
      <c r="K3657">
        <v>2</v>
      </c>
    </row>
    <row r="3658" spans="1:11" x14ac:dyDescent="0.25">
      <c r="A3658" t="s">
        <v>4146</v>
      </c>
      <c r="B3658">
        <v>18037</v>
      </c>
      <c r="C3658" t="s">
        <v>167</v>
      </c>
      <c r="D3658" s="167">
        <v>74193.84</v>
      </c>
      <c r="E3658" t="s">
        <v>233</v>
      </c>
      <c r="F3658" t="s">
        <v>169</v>
      </c>
      <c r="G3658" t="s">
        <v>637</v>
      </c>
      <c r="H3658" s="168">
        <v>36403</v>
      </c>
      <c r="I3658" t="s">
        <v>104</v>
      </c>
      <c r="J3658" s="169">
        <v>18.082191780821919</v>
      </c>
      <c r="K3658">
        <v>4</v>
      </c>
    </row>
    <row r="3659" spans="1:11" x14ac:dyDescent="0.25">
      <c r="A3659" t="s">
        <v>4147</v>
      </c>
      <c r="B3659">
        <v>32408</v>
      </c>
      <c r="C3659" t="s">
        <v>172</v>
      </c>
      <c r="D3659" s="167">
        <v>71472.149999999994</v>
      </c>
      <c r="E3659" t="s">
        <v>233</v>
      </c>
      <c r="F3659" t="s">
        <v>169</v>
      </c>
      <c r="G3659" t="s">
        <v>363</v>
      </c>
      <c r="H3659" s="168">
        <v>36056</v>
      </c>
      <c r="I3659" t="s">
        <v>103</v>
      </c>
      <c r="J3659" s="169">
        <v>19.032876712328768</v>
      </c>
      <c r="K3659">
        <v>4</v>
      </c>
    </row>
    <row r="3660" spans="1:11" x14ac:dyDescent="0.25">
      <c r="A3660" t="s">
        <v>4148</v>
      </c>
      <c r="B3660">
        <v>7612</v>
      </c>
      <c r="C3660" t="s">
        <v>172</v>
      </c>
      <c r="D3660" s="167">
        <v>72902</v>
      </c>
      <c r="E3660" t="s">
        <v>175</v>
      </c>
      <c r="F3660" t="s">
        <v>169</v>
      </c>
      <c r="G3660" t="s">
        <v>183</v>
      </c>
      <c r="H3660" s="168">
        <v>38915</v>
      </c>
      <c r="I3660" t="s">
        <v>107</v>
      </c>
      <c r="J3660" s="169">
        <v>11.2</v>
      </c>
      <c r="K3660">
        <v>3</v>
      </c>
    </row>
    <row r="3661" spans="1:11" x14ac:dyDescent="0.25">
      <c r="A3661" t="s">
        <v>4149</v>
      </c>
      <c r="B3661">
        <v>11386</v>
      </c>
      <c r="C3661" t="s">
        <v>172</v>
      </c>
      <c r="D3661" s="167">
        <v>97755</v>
      </c>
      <c r="E3661" t="s">
        <v>185</v>
      </c>
      <c r="F3661" t="s">
        <v>169</v>
      </c>
      <c r="G3661" t="s">
        <v>495</v>
      </c>
      <c r="H3661" s="168">
        <v>36199</v>
      </c>
      <c r="I3661" t="s">
        <v>106</v>
      </c>
      <c r="J3661" s="169">
        <v>18.641095890410959</v>
      </c>
      <c r="K3661">
        <v>4</v>
      </c>
    </row>
    <row r="3662" spans="1:11" x14ac:dyDescent="0.25">
      <c r="A3662" t="s">
        <v>4150</v>
      </c>
      <c r="B3662">
        <v>36849</v>
      </c>
      <c r="C3662" t="s">
        <v>172</v>
      </c>
      <c r="D3662" s="167">
        <v>97755</v>
      </c>
      <c r="E3662" t="s">
        <v>185</v>
      </c>
      <c r="F3662" t="s">
        <v>169</v>
      </c>
      <c r="G3662" t="s">
        <v>495</v>
      </c>
      <c r="H3662" s="168">
        <v>35751</v>
      </c>
      <c r="I3662" t="s">
        <v>106</v>
      </c>
      <c r="J3662" s="169">
        <v>19.86849315068493</v>
      </c>
      <c r="K3662">
        <v>4</v>
      </c>
    </row>
    <row r="3663" spans="1:11" x14ac:dyDescent="0.25">
      <c r="A3663" t="s">
        <v>4151</v>
      </c>
      <c r="B3663">
        <v>64961</v>
      </c>
      <c r="C3663" t="s">
        <v>172</v>
      </c>
      <c r="D3663" s="167">
        <v>70396</v>
      </c>
      <c r="E3663" t="s">
        <v>191</v>
      </c>
      <c r="F3663" t="s">
        <v>169</v>
      </c>
      <c r="G3663" t="s">
        <v>192</v>
      </c>
      <c r="H3663" s="168">
        <v>38488</v>
      </c>
      <c r="I3663" t="s">
        <v>107</v>
      </c>
      <c r="J3663" s="169">
        <v>12.36986301369863</v>
      </c>
      <c r="K3663">
        <v>3</v>
      </c>
    </row>
    <row r="3664" spans="1:11" x14ac:dyDescent="0.25">
      <c r="A3664" t="s">
        <v>4152</v>
      </c>
      <c r="B3664">
        <v>48002</v>
      </c>
      <c r="C3664" t="s">
        <v>167</v>
      </c>
      <c r="D3664" s="167">
        <v>83497.98</v>
      </c>
      <c r="E3664" t="s">
        <v>188</v>
      </c>
      <c r="F3664" t="s">
        <v>169</v>
      </c>
      <c r="G3664" t="s">
        <v>677</v>
      </c>
      <c r="H3664" s="168">
        <v>32889</v>
      </c>
      <c r="I3664" t="s">
        <v>103</v>
      </c>
      <c r="J3664" s="169">
        <v>27.709589041095889</v>
      </c>
      <c r="K3664">
        <v>6</v>
      </c>
    </row>
    <row r="3665" spans="1:11" x14ac:dyDescent="0.25">
      <c r="A3665" t="s">
        <v>4153</v>
      </c>
      <c r="B3665">
        <v>54543</v>
      </c>
      <c r="C3665" t="s">
        <v>172</v>
      </c>
      <c r="D3665" s="167">
        <v>46626.87</v>
      </c>
      <c r="E3665" t="s">
        <v>199</v>
      </c>
      <c r="F3665" t="s">
        <v>169</v>
      </c>
      <c r="G3665" t="s">
        <v>205</v>
      </c>
      <c r="H3665" s="168">
        <v>39566</v>
      </c>
      <c r="I3665" t="s">
        <v>107</v>
      </c>
      <c r="J3665" s="169">
        <v>9.4164383561643827</v>
      </c>
      <c r="K3665">
        <v>2</v>
      </c>
    </row>
    <row r="3666" spans="1:11" x14ac:dyDescent="0.25">
      <c r="A3666" t="s">
        <v>4154</v>
      </c>
      <c r="B3666">
        <v>13143</v>
      </c>
      <c r="C3666" t="s">
        <v>172</v>
      </c>
      <c r="D3666" s="167">
        <v>50563.09</v>
      </c>
      <c r="E3666" t="s">
        <v>168</v>
      </c>
      <c r="F3666" t="s">
        <v>169</v>
      </c>
      <c r="G3666" t="s">
        <v>207</v>
      </c>
      <c r="H3666" s="168">
        <v>38754</v>
      </c>
      <c r="I3666" t="s">
        <v>103</v>
      </c>
      <c r="J3666" s="169">
        <v>11.641095890410959</v>
      </c>
      <c r="K3666">
        <v>3</v>
      </c>
    </row>
    <row r="3667" spans="1:11" x14ac:dyDescent="0.25">
      <c r="A3667" t="s">
        <v>4155</v>
      </c>
      <c r="B3667">
        <v>32742</v>
      </c>
      <c r="C3667" t="s">
        <v>172</v>
      </c>
      <c r="D3667" s="167">
        <v>90896</v>
      </c>
      <c r="E3667" t="s">
        <v>185</v>
      </c>
      <c r="F3667" t="s">
        <v>169</v>
      </c>
      <c r="G3667" t="s">
        <v>416</v>
      </c>
      <c r="H3667" s="168">
        <v>37138</v>
      </c>
      <c r="I3667" t="s">
        <v>104</v>
      </c>
      <c r="J3667" s="169">
        <v>16.068493150684933</v>
      </c>
      <c r="K3667">
        <v>4</v>
      </c>
    </row>
    <row r="3668" spans="1:11" x14ac:dyDescent="0.25">
      <c r="A3668" t="s">
        <v>4156</v>
      </c>
      <c r="B3668">
        <v>6315</v>
      </c>
      <c r="C3668" t="s">
        <v>172</v>
      </c>
      <c r="D3668" s="167">
        <v>61000</v>
      </c>
      <c r="E3668" t="s">
        <v>196</v>
      </c>
      <c r="F3668" t="s">
        <v>169</v>
      </c>
      <c r="G3668" t="s">
        <v>2178</v>
      </c>
      <c r="H3668" s="168">
        <v>42632</v>
      </c>
      <c r="I3668" t="s">
        <v>103</v>
      </c>
      <c r="J3668" s="169">
        <v>1.0164383561643835</v>
      </c>
      <c r="K3668">
        <v>1</v>
      </c>
    </row>
    <row r="3669" spans="1:11" x14ac:dyDescent="0.25">
      <c r="A3669" t="s">
        <v>4157</v>
      </c>
      <c r="B3669">
        <v>9202</v>
      </c>
      <c r="C3669" t="s">
        <v>172</v>
      </c>
      <c r="D3669" s="167">
        <v>45261</v>
      </c>
      <c r="E3669" t="s">
        <v>191</v>
      </c>
      <c r="F3669" t="s">
        <v>169</v>
      </c>
      <c r="G3669" t="s">
        <v>1065</v>
      </c>
      <c r="H3669" s="168">
        <v>42716</v>
      </c>
      <c r="I3669" t="s">
        <v>104</v>
      </c>
      <c r="J3669" s="169">
        <v>0.78630136986301369</v>
      </c>
      <c r="K3669">
        <v>1</v>
      </c>
    </row>
    <row r="3670" spans="1:11" x14ac:dyDescent="0.25">
      <c r="A3670" t="s">
        <v>4158</v>
      </c>
      <c r="B3670">
        <v>68286</v>
      </c>
      <c r="C3670" t="s">
        <v>172</v>
      </c>
      <c r="D3670" s="167">
        <v>66205.5</v>
      </c>
      <c r="E3670" t="s">
        <v>188</v>
      </c>
      <c r="F3670" t="s">
        <v>169</v>
      </c>
      <c r="G3670" t="s">
        <v>226</v>
      </c>
      <c r="H3670" s="168">
        <v>37773</v>
      </c>
      <c r="I3670" t="s">
        <v>103</v>
      </c>
      <c r="J3670" s="169">
        <v>14.328767123287671</v>
      </c>
      <c r="K3670">
        <v>3</v>
      </c>
    </row>
    <row r="3671" spans="1:11" x14ac:dyDescent="0.25">
      <c r="A3671" t="s">
        <v>4159</v>
      </c>
      <c r="B3671">
        <v>46706</v>
      </c>
      <c r="C3671" t="s">
        <v>167</v>
      </c>
      <c r="D3671" s="167">
        <v>24134.31</v>
      </c>
      <c r="E3671" t="s">
        <v>196</v>
      </c>
      <c r="F3671" t="s">
        <v>202</v>
      </c>
      <c r="G3671" t="s">
        <v>367</v>
      </c>
      <c r="H3671" s="168">
        <v>36983</v>
      </c>
      <c r="I3671" t="s">
        <v>107</v>
      </c>
      <c r="J3671" s="169">
        <v>16.493150684931507</v>
      </c>
      <c r="K3671">
        <v>4</v>
      </c>
    </row>
    <row r="3672" spans="1:11" x14ac:dyDescent="0.25">
      <c r="A3672" t="s">
        <v>4160</v>
      </c>
      <c r="B3672">
        <v>79679</v>
      </c>
      <c r="C3672" t="s">
        <v>167</v>
      </c>
      <c r="D3672" s="167">
        <v>46626.87</v>
      </c>
      <c r="E3672" t="s">
        <v>199</v>
      </c>
      <c r="F3672" t="s">
        <v>169</v>
      </c>
      <c r="G3672" t="s">
        <v>205</v>
      </c>
      <c r="H3672" s="168">
        <v>39615</v>
      </c>
      <c r="I3672" t="s">
        <v>103</v>
      </c>
      <c r="J3672" s="169">
        <v>9.2821917808219183</v>
      </c>
      <c r="K3672">
        <v>2</v>
      </c>
    </row>
    <row r="3673" spans="1:11" x14ac:dyDescent="0.25">
      <c r="A3673" t="s">
        <v>4161</v>
      </c>
      <c r="B3673">
        <v>11009</v>
      </c>
      <c r="C3673" t="s">
        <v>167</v>
      </c>
      <c r="D3673" s="167">
        <v>31899.759999999998</v>
      </c>
      <c r="E3673" t="s">
        <v>233</v>
      </c>
      <c r="F3673" t="s">
        <v>202</v>
      </c>
      <c r="G3673" t="s">
        <v>554</v>
      </c>
      <c r="H3673" s="168">
        <v>39313</v>
      </c>
      <c r="I3673" t="s">
        <v>106</v>
      </c>
      <c r="J3673" s="169">
        <v>10.109589041095891</v>
      </c>
      <c r="K3673">
        <v>3</v>
      </c>
    </row>
    <row r="3674" spans="1:11" x14ac:dyDescent="0.25">
      <c r="A3674" t="s">
        <v>4162</v>
      </c>
      <c r="B3674">
        <v>94275</v>
      </c>
      <c r="C3674" t="s">
        <v>172</v>
      </c>
      <c r="D3674" s="167">
        <v>51969</v>
      </c>
      <c r="E3674" t="s">
        <v>175</v>
      </c>
      <c r="F3674" t="s">
        <v>169</v>
      </c>
      <c r="G3674" t="s">
        <v>183</v>
      </c>
      <c r="H3674" s="168">
        <v>42156</v>
      </c>
      <c r="I3674" t="s">
        <v>106</v>
      </c>
      <c r="J3674" s="169">
        <v>2.3205479452054796</v>
      </c>
      <c r="K3674">
        <v>1</v>
      </c>
    </row>
    <row r="3675" spans="1:11" x14ac:dyDescent="0.25">
      <c r="A3675" t="s">
        <v>4163</v>
      </c>
      <c r="B3675">
        <v>33236</v>
      </c>
      <c r="C3675" t="s">
        <v>172</v>
      </c>
      <c r="D3675" s="167">
        <v>96197.88</v>
      </c>
      <c r="E3675" t="s">
        <v>196</v>
      </c>
      <c r="F3675" t="s">
        <v>169</v>
      </c>
      <c r="G3675" t="s">
        <v>328</v>
      </c>
      <c r="H3675" s="168">
        <v>33014</v>
      </c>
      <c r="I3675" t="s">
        <v>107</v>
      </c>
      <c r="J3675" s="169">
        <v>27.367123287671234</v>
      </c>
      <c r="K3675">
        <v>6</v>
      </c>
    </row>
    <row r="3676" spans="1:11" x14ac:dyDescent="0.25">
      <c r="A3676" t="s">
        <v>4164</v>
      </c>
      <c r="B3676">
        <v>53769</v>
      </c>
      <c r="C3676" t="s">
        <v>172</v>
      </c>
      <c r="D3676" s="167">
        <v>60501</v>
      </c>
      <c r="E3676" t="s">
        <v>175</v>
      </c>
      <c r="F3676" t="s">
        <v>169</v>
      </c>
      <c r="G3676" t="s">
        <v>183</v>
      </c>
      <c r="H3676" s="168">
        <v>41106</v>
      </c>
      <c r="I3676" t="s">
        <v>108</v>
      </c>
      <c r="J3676" s="169">
        <v>5.1972602739726028</v>
      </c>
      <c r="K3676">
        <v>2</v>
      </c>
    </row>
    <row r="3677" spans="1:11" x14ac:dyDescent="0.25">
      <c r="A3677" t="s">
        <v>4165</v>
      </c>
      <c r="B3677">
        <v>50513</v>
      </c>
      <c r="C3677" t="s">
        <v>172</v>
      </c>
      <c r="D3677" s="167">
        <v>27805.439999999999</v>
      </c>
      <c r="E3677" t="s">
        <v>233</v>
      </c>
      <c r="F3677" t="s">
        <v>202</v>
      </c>
      <c r="G3677" t="s">
        <v>234</v>
      </c>
      <c r="H3677" s="168">
        <v>42422</v>
      </c>
      <c r="I3677" t="s">
        <v>107</v>
      </c>
      <c r="J3677" s="169">
        <v>1.5917808219178082</v>
      </c>
      <c r="K3677">
        <v>1</v>
      </c>
    </row>
    <row r="3678" spans="1:11" x14ac:dyDescent="0.25">
      <c r="A3678" t="s">
        <v>4166</v>
      </c>
      <c r="B3678">
        <v>65910</v>
      </c>
      <c r="C3678" t="s">
        <v>167</v>
      </c>
      <c r="D3678" s="167">
        <v>55054.21</v>
      </c>
      <c r="E3678" t="s">
        <v>216</v>
      </c>
      <c r="F3678" t="s">
        <v>169</v>
      </c>
      <c r="G3678" t="s">
        <v>1058</v>
      </c>
      <c r="H3678" s="168">
        <v>41978</v>
      </c>
      <c r="I3678" t="s">
        <v>103</v>
      </c>
      <c r="J3678" s="169">
        <v>2.8082191780821919</v>
      </c>
      <c r="K3678">
        <v>1</v>
      </c>
    </row>
    <row r="3679" spans="1:11" x14ac:dyDescent="0.25">
      <c r="A3679" t="s">
        <v>4167</v>
      </c>
      <c r="B3679">
        <v>89362</v>
      </c>
      <c r="C3679" t="s">
        <v>167</v>
      </c>
      <c r="D3679" s="167">
        <v>50785.38</v>
      </c>
      <c r="E3679" t="s">
        <v>168</v>
      </c>
      <c r="F3679" t="s">
        <v>169</v>
      </c>
      <c r="G3679" t="s">
        <v>560</v>
      </c>
      <c r="H3679" s="168">
        <v>41638</v>
      </c>
      <c r="I3679" t="s">
        <v>104</v>
      </c>
      <c r="J3679" s="169">
        <v>3.7397260273972601</v>
      </c>
      <c r="K3679">
        <v>1</v>
      </c>
    </row>
    <row r="3680" spans="1:11" x14ac:dyDescent="0.25">
      <c r="A3680" t="s">
        <v>4168</v>
      </c>
      <c r="B3680">
        <v>30395</v>
      </c>
      <c r="C3680" t="s">
        <v>167</v>
      </c>
      <c r="D3680" s="167">
        <v>76015.03</v>
      </c>
      <c r="E3680" t="s">
        <v>188</v>
      </c>
      <c r="F3680" t="s">
        <v>169</v>
      </c>
      <c r="G3680" t="s">
        <v>273</v>
      </c>
      <c r="H3680" s="168">
        <v>33554</v>
      </c>
      <c r="I3680" t="s">
        <v>105</v>
      </c>
      <c r="J3680" s="169">
        <v>25.887671232876713</v>
      </c>
      <c r="K3680">
        <v>6</v>
      </c>
    </row>
    <row r="3681" spans="1:11" x14ac:dyDescent="0.25">
      <c r="A3681" t="s">
        <v>4169</v>
      </c>
      <c r="B3681">
        <v>93898</v>
      </c>
      <c r="C3681" t="s">
        <v>172</v>
      </c>
      <c r="D3681" s="167">
        <v>82821</v>
      </c>
      <c r="E3681" t="s">
        <v>191</v>
      </c>
      <c r="F3681" t="s">
        <v>169</v>
      </c>
      <c r="G3681" t="s">
        <v>192</v>
      </c>
      <c r="H3681" s="168">
        <v>36724</v>
      </c>
      <c r="I3681" t="s">
        <v>106</v>
      </c>
      <c r="J3681" s="169">
        <v>17.202739726027396</v>
      </c>
      <c r="K3681">
        <v>4</v>
      </c>
    </row>
    <row r="3682" spans="1:11" x14ac:dyDescent="0.25">
      <c r="A3682" t="s">
        <v>4170</v>
      </c>
      <c r="B3682">
        <v>8254</v>
      </c>
      <c r="C3682" t="s">
        <v>172</v>
      </c>
      <c r="D3682" s="167">
        <v>75453</v>
      </c>
      <c r="E3682" t="s">
        <v>175</v>
      </c>
      <c r="F3682" t="s">
        <v>169</v>
      </c>
      <c r="G3682" t="s">
        <v>183</v>
      </c>
      <c r="H3682" s="168">
        <v>38370</v>
      </c>
      <c r="I3682" t="s">
        <v>108</v>
      </c>
      <c r="J3682" s="169">
        <v>12.693150684931506</v>
      </c>
      <c r="K3682">
        <v>3</v>
      </c>
    </row>
    <row r="3683" spans="1:11" x14ac:dyDescent="0.25">
      <c r="A3683" t="s">
        <v>4171</v>
      </c>
      <c r="B3683">
        <v>31908</v>
      </c>
      <c r="C3683" t="s">
        <v>167</v>
      </c>
      <c r="D3683" s="167">
        <v>175110.54</v>
      </c>
      <c r="E3683" t="s">
        <v>3062</v>
      </c>
      <c r="F3683" t="s">
        <v>169</v>
      </c>
      <c r="G3683" t="s">
        <v>637</v>
      </c>
      <c r="H3683" s="168">
        <v>36436</v>
      </c>
      <c r="I3683" t="s">
        <v>108</v>
      </c>
      <c r="J3683" s="169">
        <v>17.991780821917807</v>
      </c>
      <c r="K3683">
        <v>4</v>
      </c>
    </row>
    <row r="3684" spans="1:11" x14ac:dyDescent="0.25">
      <c r="A3684" t="s">
        <v>4172</v>
      </c>
      <c r="B3684">
        <v>18442</v>
      </c>
      <c r="C3684" t="s">
        <v>167</v>
      </c>
      <c r="D3684" s="167">
        <v>30473.48</v>
      </c>
      <c r="E3684" t="s">
        <v>188</v>
      </c>
      <c r="F3684" t="s">
        <v>202</v>
      </c>
      <c r="G3684" t="s">
        <v>313</v>
      </c>
      <c r="H3684" s="168">
        <v>41129</v>
      </c>
      <c r="I3684" t="s">
        <v>104</v>
      </c>
      <c r="J3684" s="169">
        <v>5.1342465753424653</v>
      </c>
      <c r="K3684">
        <v>2</v>
      </c>
    </row>
    <row r="3685" spans="1:11" x14ac:dyDescent="0.25">
      <c r="A3685" t="s">
        <v>4173</v>
      </c>
      <c r="B3685">
        <v>37277</v>
      </c>
      <c r="C3685" t="s">
        <v>172</v>
      </c>
      <c r="D3685" s="167">
        <v>58773</v>
      </c>
      <c r="E3685" t="s">
        <v>191</v>
      </c>
      <c r="F3685" t="s">
        <v>169</v>
      </c>
      <c r="G3685" t="s">
        <v>354</v>
      </c>
      <c r="H3685" s="168">
        <v>41288</v>
      </c>
      <c r="I3685" t="s">
        <v>105</v>
      </c>
      <c r="J3685" s="169">
        <v>4.6986301369863011</v>
      </c>
      <c r="K3685">
        <v>1</v>
      </c>
    </row>
    <row r="3686" spans="1:11" x14ac:dyDescent="0.25">
      <c r="A3686" t="s">
        <v>4174</v>
      </c>
      <c r="B3686">
        <v>29707</v>
      </c>
      <c r="C3686" t="s">
        <v>172</v>
      </c>
      <c r="D3686" s="167">
        <v>79471</v>
      </c>
      <c r="E3686" t="s">
        <v>185</v>
      </c>
      <c r="F3686" t="s">
        <v>169</v>
      </c>
      <c r="G3686" t="s">
        <v>416</v>
      </c>
      <c r="H3686" s="168">
        <v>38488</v>
      </c>
      <c r="I3686" t="s">
        <v>103</v>
      </c>
      <c r="J3686" s="169">
        <v>12.36986301369863</v>
      </c>
      <c r="K3686">
        <v>3</v>
      </c>
    </row>
    <row r="3687" spans="1:11" x14ac:dyDescent="0.25">
      <c r="A3687" t="s">
        <v>4175</v>
      </c>
      <c r="B3687">
        <v>50444</v>
      </c>
      <c r="C3687" t="s">
        <v>172</v>
      </c>
      <c r="D3687" s="167">
        <v>42792</v>
      </c>
      <c r="E3687" t="s">
        <v>188</v>
      </c>
      <c r="F3687" t="s">
        <v>169</v>
      </c>
      <c r="G3687" t="s">
        <v>539</v>
      </c>
      <c r="H3687" s="168">
        <v>42702</v>
      </c>
      <c r="I3687" t="s">
        <v>106</v>
      </c>
      <c r="J3687" s="169">
        <v>0.8246575342465754</v>
      </c>
      <c r="K3687">
        <v>1</v>
      </c>
    </row>
    <row r="3688" spans="1:11" x14ac:dyDescent="0.25">
      <c r="A3688" t="s">
        <v>4176</v>
      </c>
      <c r="B3688">
        <v>71224</v>
      </c>
      <c r="C3688" t="s">
        <v>172</v>
      </c>
      <c r="D3688" s="167">
        <v>33395.15</v>
      </c>
      <c r="E3688" t="s">
        <v>199</v>
      </c>
      <c r="F3688" t="s">
        <v>169</v>
      </c>
      <c r="G3688" t="s">
        <v>295</v>
      </c>
      <c r="H3688" s="168">
        <v>42464</v>
      </c>
      <c r="I3688" t="s">
        <v>106</v>
      </c>
      <c r="J3688" s="169">
        <v>1.4767123287671233</v>
      </c>
      <c r="K3688">
        <v>1</v>
      </c>
    </row>
    <row r="3689" spans="1:11" x14ac:dyDescent="0.25">
      <c r="A3689" t="s">
        <v>4177</v>
      </c>
      <c r="B3689">
        <v>87342</v>
      </c>
      <c r="C3689" t="s">
        <v>167</v>
      </c>
      <c r="D3689" s="167">
        <v>55203.96</v>
      </c>
      <c r="E3689" t="s">
        <v>188</v>
      </c>
      <c r="F3689" t="s">
        <v>169</v>
      </c>
      <c r="G3689" t="s">
        <v>273</v>
      </c>
      <c r="H3689" s="168">
        <v>39482</v>
      </c>
      <c r="I3689" t="s">
        <v>106</v>
      </c>
      <c r="J3689" s="169">
        <v>9.6465753424657539</v>
      </c>
      <c r="K3689">
        <v>2</v>
      </c>
    </row>
    <row r="3690" spans="1:11" x14ac:dyDescent="0.25">
      <c r="A3690" t="s">
        <v>4178</v>
      </c>
      <c r="B3690">
        <v>71635</v>
      </c>
      <c r="C3690" t="s">
        <v>167</v>
      </c>
      <c r="D3690" s="167">
        <v>51394</v>
      </c>
      <c r="E3690" t="s">
        <v>175</v>
      </c>
      <c r="F3690" t="s">
        <v>169</v>
      </c>
      <c r="G3690" t="s">
        <v>311</v>
      </c>
      <c r="H3690" s="168">
        <v>42590</v>
      </c>
      <c r="I3690" t="s">
        <v>107</v>
      </c>
      <c r="J3690" s="169">
        <v>1.1315068493150684</v>
      </c>
      <c r="K3690">
        <v>1</v>
      </c>
    </row>
    <row r="3691" spans="1:11" x14ac:dyDescent="0.25">
      <c r="A3691" t="s">
        <v>4179</v>
      </c>
      <c r="B3691">
        <v>83945</v>
      </c>
      <c r="C3691" t="s">
        <v>167</v>
      </c>
      <c r="D3691" s="167">
        <v>83497.98</v>
      </c>
      <c r="E3691" t="s">
        <v>168</v>
      </c>
      <c r="F3691" t="s">
        <v>169</v>
      </c>
      <c r="G3691" t="s">
        <v>560</v>
      </c>
      <c r="H3691" s="168">
        <v>31733</v>
      </c>
      <c r="I3691" t="s">
        <v>106</v>
      </c>
      <c r="J3691" s="169">
        <v>30.876712328767123</v>
      </c>
      <c r="K3691">
        <v>7</v>
      </c>
    </row>
    <row r="3692" spans="1:11" x14ac:dyDescent="0.25">
      <c r="A3692" t="s">
        <v>4180</v>
      </c>
      <c r="B3692">
        <v>67778</v>
      </c>
      <c r="C3692" t="s">
        <v>167</v>
      </c>
      <c r="D3692" s="167">
        <v>55589.87</v>
      </c>
      <c r="E3692" t="s">
        <v>188</v>
      </c>
      <c r="F3692" t="s">
        <v>169</v>
      </c>
      <c r="G3692" t="s">
        <v>1396</v>
      </c>
      <c r="H3692" s="168">
        <v>39399</v>
      </c>
      <c r="I3692" t="s">
        <v>106</v>
      </c>
      <c r="J3692" s="169">
        <v>9.8739726027397268</v>
      </c>
      <c r="K3692">
        <v>2</v>
      </c>
    </row>
    <row r="3693" spans="1:11" x14ac:dyDescent="0.25">
      <c r="A3693" t="s">
        <v>4181</v>
      </c>
      <c r="B3693">
        <v>85678</v>
      </c>
      <c r="C3693" t="s">
        <v>167</v>
      </c>
      <c r="D3693" s="167">
        <v>39561.599999999999</v>
      </c>
      <c r="E3693" t="s">
        <v>233</v>
      </c>
      <c r="F3693" t="s">
        <v>169</v>
      </c>
      <c r="G3693" t="s">
        <v>554</v>
      </c>
      <c r="H3693" s="168">
        <v>42100</v>
      </c>
      <c r="I3693" t="s">
        <v>107</v>
      </c>
      <c r="J3693" s="169">
        <v>2.473972602739726</v>
      </c>
      <c r="K3693">
        <v>1</v>
      </c>
    </row>
    <row r="3694" spans="1:11" x14ac:dyDescent="0.25">
      <c r="A3694" t="s">
        <v>4182</v>
      </c>
      <c r="B3694">
        <v>36984</v>
      </c>
      <c r="C3694" t="s">
        <v>167</v>
      </c>
      <c r="D3694" s="167">
        <v>76015.03</v>
      </c>
      <c r="E3694" t="s">
        <v>188</v>
      </c>
      <c r="F3694" t="s">
        <v>169</v>
      </c>
      <c r="G3694" t="s">
        <v>273</v>
      </c>
      <c r="H3694" s="168">
        <v>34702</v>
      </c>
      <c r="I3694" t="s">
        <v>104</v>
      </c>
      <c r="J3694" s="169">
        <v>22.742465753424657</v>
      </c>
      <c r="K3694">
        <v>5</v>
      </c>
    </row>
    <row r="3695" spans="1:11" x14ac:dyDescent="0.25">
      <c r="A3695" t="s">
        <v>4183</v>
      </c>
      <c r="B3695">
        <v>10238</v>
      </c>
      <c r="C3695" t="s">
        <v>167</v>
      </c>
      <c r="D3695" s="167">
        <v>89475.01</v>
      </c>
      <c r="E3695" t="s">
        <v>168</v>
      </c>
      <c r="F3695" t="s">
        <v>169</v>
      </c>
      <c r="G3695" t="s">
        <v>858</v>
      </c>
      <c r="H3695" s="168">
        <v>36431</v>
      </c>
      <c r="I3695" t="s">
        <v>104</v>
      </c>
      <c r="J3695" s="169">
        <v>18.005479452054793</v>
      </c>
      <c r="K3695">
        <v>4</v>
      </c>
    </row>
    <row r="3696" spans="1:11" x14ac:dyDescent="0.25">
      <c r="A3696" t="s">
        <v>4184</v>
      </c>
      <c r="B3696">
        <v>50105</v>
      </c>
      <c r="C3696" t="s">
        <v>167</v>
      </c>
      <c r="D3696" s="167">
        <v>73801</v>
      </c>
      <c r="E3696" t="s">
        <v>188</v>
      </c>
      <c r="F3696" t="s">
        <v>169</v>
      </c>
      <c r="G3696" t="s">
        <v>665</v>
      </c>
      <c r="H3696" s="168">
        <v>36752</v>
      </c>
      <c r="I3696" t="s">
        <v>106</v>
      </c>
      <c r="J3696" s="169">
        <v>17.126027397260273</v>
      </c>
      <c r="K3696">
        <v>4</v>
      </c>
    </row>
    <row r="3697" spans="1:11" x14ac:dyDescent="0.25">
      <c r="A3697" t="s">
        <v>4185</v>
      </c>
      <c r="B3697">
        <v>97823</v>
      </c>
      <c r="C3697" t="s">
        <v>172</v>
      </c>
      <c r="D3697" s="167">
        <v>39257.31</v>
      </c>
      <c r="E3697" t="s">
        <v>199</v>
      </c>
      <c r="F3697" t="s">
        <v>169</v>
      </c>
      <c r="G3697" t="s">
        <v>200</v>
      </c>
      <c r="H3697" s="168">
        <v>42548</v>
      </c>
      <c r="I3697" t="s">
        <v>106</v>
      </c>
      <c r="J3697" s="169">
        <v>1.2465753424657535</v>
      </c>
      <c r="K3697">
        <v>1</v>
      </c>
    </row>
    <row r="3698" spans="1:11" x14ac:dyDescent="0.25">
      <c r="A3698" t="s">
        <v>4186</v>
      </c>
      <c r="B3698">
        <v>42145</v>
      </c>
      <c r="C3698" t="s">
        <v>172</v>
      </c>
      <c r="D3698" s="167">
        <v>45261</v>
      </c>
      <c r="E3698" t="s">
        <v>191</v>
      </c>
      <c r="F3698" t="s">
        <v>169</v>
      </c>
      <c r="G3698" t="s">
        <v>1065</v>
      </c>
      <c r="H3698" s="168">
        <v>42716</v>
      </c>
      <c r="I3698" t="s">
        <v>107</v>
      </c>
      <c r="J3698" s="169">
        <v>0.78630136986301369</v>
      </c>
      <c r="K3698">
        <v>1</v>
      </c>
    </row>
    <row r="3699" spans="1:11" x14ac:dyDescent="0.25">
      <c r="A3699" t="s">
        <v>4187</v>
      </c>
      <c r="B3699">
        <v>1705</v>
      </c>
      <c r="C3699" t="s">
        <v>167</v>
      </c>
      <c r="D3699" s="167">
        <v>70435</v>
      </c>
      <c r="E3699" t="s">
        <v>175</v>
      </c>
      <c r="F3699" t="s">
        <v>169</v>
      </c>
      <c r="G3699" t="s">
        <v>183</v>
      </c>
      <c r="H3699" s="168">
        <v>39098</v>
      </c>
      <c r="I3699" t="s">
        <v>104</v>
      </c>
      <c r="J3699" s="169">
        <v>10.698630136986301</v>
      </c>
      <c r="K3699">
        <v>3</v>
      </c>
    </row>
    <row r="3700" spans="1:11" x14ac:dyDescent="0.25">
      <c r="A3700" t="s">
        <v>4188</v>
      </c>
      <c r="B3700">
        <v>12092</v>
      </c>
      <c r="C3700" t="s">
        <v>167</v>
      </c>
      <c r="D3700" s="167">
        <v>156525</v>
      </c>
      <c r="E3700" t="s">
        <v>213</v>
      </c>
      <c r="F3700" t="s">
        <v>169</v>
      </c>
      <c r="G3700" t="s">
        <v>231</v>
      </c>
      <c r="H3700" s="168">
        <v>39818</v>
      </c>
      <c r="I3700" t="s">
        <v>106</v>
      </c>
      <c r="J3700" s="169">
        <v>8.7260273972602747</v>
      </c>
      <c r="K3700">
        <v>2</v>
      </c>
    </row>
    <row r="3701" spans="1:11" x14ac:dyDescent="0.25">
      <c r="A3701" t="s">
        <v>4189</v>
      </c>
      <c r="B3701">
        <v>28252</v>
      </c>
      <c r="C3701" t="s">
        <v>167</v>
      </c>
      <c r="D3701" s="167">
        <v>34350.14</v>
      </c>
      <c r="E3701" t="s">
        <v>188</v>
      </c>
      <c r="F3701" t="s">
        <v>202</v>
      </c>
      <c r="G3701" t="s">
        <v>313</v>
      </c>
      <c r="H3701" s="168">
        <v>42437</v>
      </c>
      <c r="I3701" t="s">
        <v>103</v>
      </c>
      <c r="J3701" s="169">
        <v>1.5506849315068494</v>
      </c>
      <c r="K3701">
        <v>1</v>
      </c>
    </row>
    <row r="3702" spans="1:11" x14ac:dyDescent="0.25">
      <c r="A3702" t="s">
        <v>4190</v>
      </c>
      <c r="B3702">
        <v>79043</v>
      </c>
      <c r="C3702" t="s">
        <v>172</v>
      </c>
      <c r="D3702" s="167">
        <v>71830.44</v>
      </c>
      <c r="E3702" t="s">
        <v>308</v>
      </c>
      <c r="F3702" t="s">
        <v>169</v>
      </c>
      <c r="G3702" t="s">
        <v>968</v>
      </c>
      <c r="H3702" s="168">
        <v>29157</v>
      </c>
      <c r="I3702" t="s">
        <v>103</v>
      </c>
      <c r="J3702" s="169">
        <v>37.934246575342463</v>
      </c>
      <c r="K3702">
        <v>8</v>
      </c>
    </row>
    <row r="3703" spans="1:11" x14ac:dyDescent="0.25">
      <c r="A3703" t="s">
        <v>4191</v>
      </c>
      <c r="B3703">
        <v>22763</v>
      </c>
      <c r="C3703" t="s">
        <v>167</v>
      </c>
      <c r="D3703" s="167">
        <v>102664</v>
      </c>
      <c r="E3703" t="s">
        <v>188</v>
      </c>
      <c r="F3703" t="s">
        <v>169</v>
      </c>
      <c r="G3703" t="s">
        <v>598</v>
      </c>
      <c r="H3703" s="168">
        <v>38726</v>
      </c>
      <c r="I3703" t="s">
        <v>108</v>
      </c>
      <c r="J3703" s="169">
        <v>11.717808219178082</v>
      </c>
      <c r="K3703">
        <v>3</v>
      </c>
    </row>
    <row r="3704" spans="1:11" x14ac:dyDescent="0.25">
      <c r="A3704" t="s">
        <v>4192</v>
      </c>
      <c r="B3704">
        <v>41324</v>
      </c>
      <c r="C3704" t="s">
        <v>172</v>
      </c>
      <c r="D3704" s="167">
        <v>110229</v>
      </c>
      <c r="E3704" t="s">
        <v>185</v>
      </c>
      <c r="F3704" t="s">
        <v>169</v>
      </c>
      <c r="G3704" t="s">
        <v>382</v>
      </c>
      <c r="H3704" s="168">
        <v>36493</v>
      </c>
      <c r="I3704" t="s">
        <v>106</v>
      </c>
      <c r="J3704" s="169">
        <v>17.835616438356166</v>
      </c>
      <c r="K3704">
        <v>4</v>
      </c>
    </row>
    <row r="3705" spans="1:11" x14ac:dyDescent="0.25">
      <c r="A3705" t="s">
        <v>4193</v>
      </c>
      <c r="B3705">
        <v>12579</v>
      </c>
      <c r="C3705" t="s">
        <v>172</v>
      </c>
      <c r="D3705" s="167">
        <v>84974</v>
      </c>
      <c r="E3705" t="s">
        <v>196</v>
      </c>
      <c r="F3705" t="s">
        <v>169</v>
      </c>
      <c r="G3705" t="s">
        <v>1795</v>
      </c>
      <c r="H3705" s="168">
        <v>37564</v>
      </c>
      <c r="I3705" t="s">
        <v>108</v>
      </c>
      <c r="J3705" s="169">
        <v>14.901369863013699</v>
      </c>
      <c r="K3705">
        <v>3</v>
      </c>
    </row>
    <row r="3706" spans="1:11" x14ac:dyDescent="0.25">
      <c r="A3706" t="s">
        <v>4194</v>
      </c>
      <c r="B3706">
        <v>67792</v>
      </c>
      <c r="C3706" t="s">
        <v>172</v>
      </c>
      <c r="D3706" s="167">
        <v>84095.22</v>
      </c>
      <c r="E3706" t="s">
        <v>199</v>
      </c>
      <c r="F3706" t="s">
        <v>169</v>
      </c>
      <c r="G3706" t="s">
        <v>1457</v>
      </c>
      <c r="H3706" s="168">
        <v>39308</v>
      </c>
      <c r="I3706" t="s">
        <v>103</v>
      </c>
      <c r="J3706" s="169">
        <v>10.123287671232877</v>
      </c>
      <c r="K3706">
        <v>3</v>
      </c>
    </row>
    <row r="3707" spans="1:11" x14ac:dyDescent="0.25">
      <c r="A3707" t="s">
        <v>4195</v>
      </c>
      <c r="B3707">
        <v>44532</v>
      </c>
      <c r="C3707" t="s">
        <v>172</v>
      </c>
      <c r="D3707" s="167">
        <v>80829</v>
      </c>
      <c r="E3707" t="s">
        <v>175</v>
      </c>
      <c r="F3707" t="s">
        <v>169</v>
      </c>
      <c r="G3707" t="s">
        <v>183</v>
      </c>
      <c r="H3707" s="168">
        <v>39461</v>
      </c>
      <c r="I3707" t="s">
        <v>104</v>
      </c>
      <c r="J3707" s="169">
        <v>9.7041095890410958</v>
      </c>
      <c r="K3707">
        <v>2</v>
      </c>
    </row>
    <row r="3708" spans="1:11" x14ac:dyDescent="0.25">
      <c r="A3708" t="s">
        <v>4196</v>
      </c>
      <c r="B3708">
        <v>61599</v>
      </c>
      <c r="C3708" t="s">
        <v>172</v>
      </c>
      <c r="D3708" s="167">
        <v>74713</v>
      </c>
      <c r="E3708" t="s">
        <v>168</v>
      </c>
      <c r="F3708" t="s">
        <v>169</v>
      </c>
      <c r="G3708" t="s">
        <v>265</v>
      </c>
      <c r="H3708" s="168">
        <v>37522</v>
      </c>
      <c r="I3708" t="s">
        <v>103</v>
      </c>
      <c r="J3708" s="169">
        <v>15.016438356164384</v>
      </c>
      <c r="K3708">
        <v>3</v>
      </c>
    </row>
    <row r="3709" spans="1:11" x14ac:dyDescent="0.25">
      <c r="A3709" t="s">
        <v>4197</v>
      </c>
      <c r="B3709">
        <v>38435</v>
      </c>
      <c r="C3709" t="s">
        <v>167</v>
      </c>
      <c r="D3709" s="167">
        <v>89418.95</v>
      </c>
      <c r="E3709" t="s">
        <v>175</v>
      </c>
      <c r="F3709" t="s">
        <v>169</v>
      </c>
      <c r="G3709" t="s">
        <v>176</v>
      </c>
      <c r="H3709" s="168">
        <v>38096</v>
      </c>
      <c r="I3709" t="s">
        <v>106</v>
      </c>
      <c r="J3709" s="169">
        <v>13.443835616438356</v>
      </c>
      <c r="K3709">
        <v>3</v>
      </c>
    </row>
    <row r="3710" spans="1:11" x14ac:dyDescent="0.25">
      <c r="A3710" t="s">
        <v>4198</v>
      </c>
      <c r="B3710">
        <v>69676</v>
      </c>
      <c r="C3710" t="s">
        <v>172</v>
      </c>
      <c r="D3710" s="167">
        <v>72902</v>
      </c>
      <c r="E3710" t="s">
        <v>175</v>
      </c>
      <c r="F3710" t="s">
        <v>169</v>
      </c>
      <c r="G3710" t="s">
        <v>183</v>
      </c>
      <c r="H3710" s="168">
        <v>38915</v>
      </c>
      <c r="I3710" t="s">
        <v>103</v>
      </c>
      <c r="J3710" s="169">
        <v>11.2</v>
      </c>
      <c r="K3710">
        <v>3</v>
      </c>
    </row>
    <row r="3711" spans="1:11" x14ac:dyDescent="0.25">
      <c r="A3711" t="s">
        <v>4199</v>
      </c>
      <c r="B3711">
        <v>17968</v>
      </c>
      <c r="C3711" t="s">
        <v>172</v>
      </c>
      <c r="D3711" s="167">
        <v>80829</v>
      </c>
      <c r="E3711" t="s">
        <v>175</v>
      </c>
      <c r="F3711" t="s">
        <v>169</v>
      </c>
      <c r="G3711" t="s">
        <v>183</v>
      </c>
      <c r="H3711" s="168">
        <v>37823</v>
      </c>
      <c r="I3711" t="s">
        <v>103</v>
      </c>
      <c r="J3711" s="169">
        <v>14.191780821917808</v>
      </c>
      <c r="K3711">
        <v>3</v>
      </c>
    </row>
    <row r="3712" spans="1:11" x14ac:dyDescent="0.25">
      <c r="A3712" t="s">
        <v>4200</v>
      </c>
      <c r="B3712">
        <v>21097</v>
      </c>
      <c r="C3712" t="s">
        <v>167</v>
      </c>
      <c r="D3712" s="167">
        <v>70435</v>
      </c>
      <c r="E3712" t="s">
        <v>175</v>
      </c>
      <c r="F3712" t="s">
        <v>169</v>
      </c>
      <c r="G3712" t="s">
        <v>183</v>
      </c>
      <c r="H3712" s="168">
        <v>39279</v>
      </c>
      <c r="I3712" t="s">
        <v>106</v>
      </c>
      <c r="J3712" s="169">
        <v>10.202739726027398</v>
      </c>
      <c r="K3712">
        <v>3</v>
      </c>
    </row>
    <row r="3713" spans="1:11" x14ac:dyDescent="0.25">
      <c r="A3713" t="s">
        <v>4201</v>
      </c>
      <c r="B3713">
        <v>19140</v>
      </c>
      <c r="C3713" t="s">
        <v>167</v>
      </c>
      <c r="D3713" s="167">
        <v>80829</v>
      </c>
      <c r="E3713" t="s">
        <v>175</v>
      </c>
      <c r="F3713" t="s">
        <v>169</v>
      </c>
      <c r="G3713" t="s">
        <v>183</v>
      </c>
      <c r="H3713" s="168">
        <v>37631</v>
      </c>
      <c r="I3713" t="s">
        <v>107</v>
      </c>
      <c r="J3713" s="169">
        <v>14.717808219178082</v>
      </c>
      <c r="K3713">
        <v>3</v>
      </c>
    </row>
    <row r="3714" spans="1:11" x14ac:dyDescent="0.25">
      <c r="A3714" t="s">
        <v>4202</v>
      </c>
      <c r="B3714">
        <v>45280</v>
      </c>
      <c r="C3714" t="s">
        <v>172</v>
      </c>
      <c r="D3714" s="167">
        <v>100500</v>
      </c>
      <c r="E3714" t="s">
        <v>168</v>
      </c>
      <c r="F3714" t="s">
        <v>169</v>
      </c>
      <c r="G3714" t="s">
        <v>275</v>
      </c>
      <c r="H3714" s="168">
        <v>42464</v>
      </c>
      <c r="I3714" t="s">
        <v>104</v>
      </c>
      <c r="J3714" s="169">
        <v>1.4767123287671233</v>
      </c>
      <c r="K3714">
        <v>1</v>
      </c>
    </row>
    <row r="3715" spans="1:11" x14ac:dyDescent="0.25">
      <c r="A3715" t="s">
        <v>4203</v>
      </c>
      <c r="B3715">
        <v>36792</v>
      </c>
      <c r="C3715" t="s">
        <v>172</v>
      </c>
      <c r="D3715" s="167">
        <v>112899</v>
      </c>
      <c r="E3715" t="s">
        <v>230</v>
      </c>
      <c r="F3715" t="s">
        <v>169</v>
      </c>
      <c r="G3715" t="s">
        <v>617</v>
      </c>
      <c r="H3715" s="168">
        <v>41260</v>
      </c>
      <c r="I3715" t="s">
        <v>106</v>
      </c>
      <c r="J3715" s="169">
        <v>4.7753424657534245</v>
      </c>
      <c r="K3715">
        <v>1</v>
      </c>
    </row>
    <row r="3716" spans="1:11" x14ac:dyDescent="0.25">
      <c r="A3716" t="s">
        <v>4204</v>
      </c>
      <c r="B3716">
        <v>90825</v>
      </c>
      <c r="C3716" t="s">
        <v>172</v>
      </c>
      <c r="D3716" s="167">
        <v>73801</v>
      </c>
      <c r="E3716" t="s">
        <v>196</v>
      </c>
      <c r="F3716" t="s">
        <v>169</v>
      </c>
      <c r="G3716" t="s">
        <v>228</v>
      </c>
      <c r="H3716" s="168">
        <v>36821</v>
      </c>
      <c r="I3716" t="s">
        <v>104</v>
      </c>
      <c r="J3716" s="169">
        <v>16.936986301369863</v>
      </c>
      <c r="K3716">
        <v>4</v>
      </c>
    </row>
    <row r="3717" spans="1:11" x14ac:dyDescent="0.25">
      <c r="A3717" t="s">
        <v>4205</v>
      </c>
      <c r="B3717">
        <v>51165</v>
      </c>
      <c r="C3717" t="s">
        <v>172</v>
      </c>
      <c r="D3717" s="167">
        <v>92756.7</v>
      </c>
      <c r="E3717" t="s">
        <v>175</v>
      </c>
      <c r="F3717" t="s">
        <v>169</v>
      </c>
      <c r="G3717" t="s">
        <v>183</v>
      </c>
      <c r="H3717" s="168">
        <v>34736</v>
      </c>
      <c r="I3717" t="s">
        <v>103</v>
      </c>
      <c r="J3717" s="169">
        <v>22.649315068493152</v>
      </c>
      <c r="K3717">
        <v>5</v>
      </c>
    </row>
    <row r="3718" spans="1:11" x14ac:dyDescent="0.25">
      <c r="A3718" t="s">
        <v>4206</v>
      </c>
      <c r="B3718">
        <v>26570</v>
      </c>
      <c r="C3718" t="s">
        <v>172</v>
      </c>
      <c r="D3718" s="167">
        <v>92756.7</v>
      </c>
      <c r="E3718" t="s">
        <v>175</v>
      </c>
      <c r="F3718" t="s">
        <v>169</v>
      </c>
      <c r="G3718" t="s">
        <v>183</v>
      </c>
      <c r="H3718" s="168">
        <v>33049</v>
      </c>
      <c r="I3718" t="s">
        <v>104</v>
      </c>
      <c r="J3718" s="169">
        <v>27.271232876712329</v>
      </c>
      <c r="K3718">
        <v>6</v>
      </c>
    </row>
    <row r="3719" spans="1:11" x14ac:dyDescent="0.25">
      <c r="A3719" t="s">
        <v>4207</v>
      </c>
      <c r="B3719">
        <v>59018</v>
      </c>
      <c r="C3719" t="s">
        <v>172</v>
      </c>
      <c r="D3719" s="167">
        <v>60727.82</v>
      </c>
      <c r="E3719" t="s">
        <v>239</v>
      </c>
      <c r="F3719" t="s">
        <v>169</v>
      </c>
      <c r="G3719" t="s">
        <v>535</v>
      </c>
      <c r="H3719" s="168">
        <v>41554</v>
      </c>
      <c r="I3719" t="s">
        <v>103</v>
      </c>
      <c r="J3719" s="169">
        <v>3.9698630136986299</v>
      </c>
      <c r="K3719">
        <v>1</v>
      </c>
    </row>
    <row r="3720" spans="1:11" x14ac:dyDescent="0.25">
      <c r="A3720" t="s">
        <v>4208</v>
      </c>
      <c r="B3720">
        <v>27166</v>
      </c>
      <c r="C3720" t="s">
        <v>172</v>
      </c>
      <c r="D3720" s="167">
        <v>67486.850000000006</v>
      </c>
      <c r="E3720" t="s">
        <v>196</v>
      </c>
      <c r="F3720" t="s">
        <v>169</v>
      </c>
      <c r="G3720" t="s">
        <v>228</v>
      </c>
      <c r="H3720" s="168">
        <v>38250</v>
      </c>
      <c r="I3720" t="s">
        <v>104</v>
      </c>
      <c r="J3720" s="169">
        <v>13.021917808219179</v>
      </c>
      <c r="K3720">
        <v>3</v>
      </c>
    </row>
    <row r="3721" spans="1:11" x14ac:dyDescent="0.25">
      <c r="A3721" t="s">
        <v>4209</v>
      </c>
      <c r="B3721">
        <v>51116</v>
      </c>
      <c r="C3721" t="s">
        <v>167</v>
      </c>
      <c r="D3721" s="167">
        <v>53380.28</v>
      </c>
      <c r="E3721" t="s">
        <v>188</v>
      </c>
      <c r="F3721" t="s">
        <v>202</v>
      </c>
      <c r="G3721" t="s">
        <v>313</v>
      </c>
      <c r="H3721" s="168">
        <v>36276</v>
      </c>
      <c r="I3721" t="s">
        <v>103</v>
      </c>
      <c r="J3721" s="169">
        <v>18.43013698630137</v>
      </c>
      <c r="K3721">
        <v>4</v>
      </c>
    </row>
    <row r="3722" spans="1:11" x14ac:dyDescent="0.25">
      <c r="A3722" t="s">
        <v>4210</v>
      </c>
      <c r="B3722">
        <v>27446</v>
      </c>
      <c r="C3722" t="s">
        <v>172</v>
      </c>
      <c r="D3722" s="167">
        <v>104091.97</v>
      </c>
      <c r="E3722" t="s">
        <v>253</v>
      </c>
      <c r="F3722" t="s">
        <v>169</v>
      </c>
      <c r="G3722" t="s">
        <v>240</v>
      </c>
      <c r="H3722" s="168">
        <v>36465</v>
      </c>
      <c r="I3722" t="s">
        <v>103</v>
      </c>
      <c r="J3722" s="169">
        <v>17.912328767123288</v>
      </c>
      <c r="K3722">
        <v>4</v>
      </c>
    </row>
    <row r="3723" spans="1:11" x14ac:dyDescent="0.25">
      <c r="A3723" t="s">
        <v>4211</v>
      </c>
      <c r="B3723">
        <v>43018</v>
      </c>
      <c r="C3723" t="s">
        <v>172</v>
      </c>
      <c r="D3723" s="167">
        <v>36832.080000000002</v>
      </c>
      <c r="E3723" t="s">
        <v>253</v>
      </c>
      <c r="F3723" t="s">
        <v>169</v>
      </c>
      <c r="G3723" t="s">
        <v>895</v>
      </c>
      <c r="H3723" s="168">
        <v>41036</v>
      </c>
      <c r="I3723" t="s">
        <v>104</v>
      </c>
      <c r="J3723" s="169">
        <v>5.3890410958904109</v>
      </c>
      <c r="K3723">
        <v>2</v>
      </c>
    </row>
    <row r="3724" spans="1:11" x14ac:dyDescent="0.25">
      <c r="A3724" t="s">
        <v>4212</v>
      </c>
      <c r="B3724">
        <v>30837</v>
      </c>
      <c r="C3724" t="s">
        <v>172</v>
      </c>
      <c r="D3724" s="167">
        <v>170182.71</v>
      </c>
      <c r="E3724" t="s">
        <v>199</v>
      </c>
      <c r="F3724" t="s">
        <v>169</v>
      </c>
      <c r="G3724" t="s">
        <v>637</v>
      </c>
      <c r="H3724" s="168">
        <v>37515</v>
      </c>
      <c r="I3724" t="s">
        <v>103</v>
      </c>
      <c r="J3724" s="169">
        <v>15.035616438356165</v>
      </c>
      <c r="K3724">
        <v>3</v>
      </c>
    </row>
    <row r="3725" spans="1:11" x14ac:dyDescent="0.25">
      <c r="A3725" t="s">
        <v>4213</v>
      </c>
      <c r="B3725">
        <v>19953</v>
      </c>
      <c r="C3725" t="s">
        <v>172</v>
      </c>
      <c r="D3725" s="167">
        <v>104717.28</v>
      </c>
      <c r="E3725" t="s">
        <v>168</v>
      </c>
      <c r="F3725" t="s">
        <v>169</v>
      </c>
      <c r="G3725" t="s">
        <v>397</v>
      </c>
      <c r="H3725" s="168">
        <v>31978</v>
      </c>
      <c r="I3725" t="s">
        <v>103</v>
      </c>
      <c r="J3725" s="169">
        <v>30.205479452054796</v>
      </c>
      <c r="K3725">
        <v>7</v>
      </c>
    </row>
    <row r="3726" spans="1:11" x14ac:dyDescent="0.25">
      <c r="A3726" t="s">
        <v>4214</v>
      </c>
      <c r="B3726">
        <v>28926</v>
      </c>
      <c r="C3726" t="s">
        <v>167</v>
      </c>
      <c r="D3726" s="167">
        <v>33568.92</v>
      </c>
      <c r="E3726" t="s">
        <v>188</v>
      </c>
      <c r="F3726" t="s">
        <v>202</v>
      </c>
      <c r="G3726" t="s">
        <v>313</v>
      </c>
      <c r="H3726" s="168">
        <v>39300</v>
      </c>
      <c r="I3726" t="s">
        <v>108</v>
      </c>
      <c r="J3726" s="169">
        <v>10.145205479452056</v>
      </c>
      <c r="K3726">
        <v>3</v>
      </c>
    </row>
    <row r="3727" spans="1:11" x14ac:dyDescent="0.25">
      <c r="A3727" t="s">
        <v>4215</v>
      </c>
      <c r="B3727">
        <v>85636</v>
      </c>
      <c r="C3727" t="s">
        <v>167</v>
      </c>
      <c r="D3727" s="167">
        <v>102664</v>
      </c>
      <c r="E3727" t="s">
        <v>188</v>
      </c>
      <c r="F3727" t="s">
        <v>169</v>
      </c>
      <c r="G3727" t="s">
        <v>598</v>
      </c>
      <c r="H3727" s="168">
        <v>31684</v>
      </c>
      <c r="I3727" t="s">
        <v>104</v>
      </c>
      <c r="J3727" s="169">
        <v>31.010958904109589</v>
      </c>
      <c r="K3727">
        <v>7</v>
      </c>
    </row>
    <row r="3728" spans="1:11" x14ac:dyDescent="0.25">
      <c r="A3728" t="s">
        <v>4216</v>
      </c>
      <c r="B3728">
        <v>3569</v>
      </c>
      <c r="C3728" t="s">
        <v>172</v>
      </c>
      <c r="D3728" s="167">
        <v>56607</v>
      </c>
      <c r="E3728" t="s">
        <v>196</v>
      </c>
      <c r="F3728" t="s">
        <v>169</v>
      </c>
      <c r="G3728" t="s">
        <v>4217</v>
      </c>
      <c r="H3728" s="168">
        <v>42576</v>
      </c>
      <c r="I3728" t="s">
        <v>108</v>
      </c>
      <c r="J3728" s="169">
        <v>1.1698630136986301</v>
      </c>
      <c r="K3728">
        <v>1</v>
      </c>
    </row>
    <row r="3729" spans="1:11" x14ac:dyDescent="0.25">
      <c r="A3729" t="s">
        <v>4218</v>
      </c>
      <c r="B3729">
        <v>73786</v>
      </c>
      <c r="C3729" t="s">
        <v>167</v>
      </c>
      <c r="D3729" s="167">
        <v>78593.119999999995</v>
      </c>
      <c r="E3729" t="s">
        <v>188</v>
      </c>
      <c r="F3729" t="s">
        <v>169</v>
      </c>
      <c r="G3729" t="s">
        <v>677</v>
      </c>
      <c r="H3729" s="168">
        <v>37172</v>
      </c>
      <c r="I3729" t="s">
        <v>104</v>
      </c>
      <c r="J3729" s="169">
        <v>15.975342465753425</v>
      </c>
      <c r="K3729">
        <v>4</v>
      </c>
    </row>
    <row r="3730" spans="1:11" x14ac:dyDescent="0.25">
      <c r="A3730" t="s">
        <v>4219</v>
      </c>
      <c r="B3730">
        <v>67001</v>
      </c>
      <c r="C3730" t="s">
        <v>172</v>
      </c>
      <c r="D3730" s="167">
        <v>46626.87</v>
      </c>
      <c r="E3730" t="s">
        <v>199</v>
      </c>
      <c r="F3730" t="s">
        <v>169</v>
      </c>
      <c r="G3730" t="s">
        <v>205</v>
      </c>
      <c r="H3730" s="168">
        <v>39384</v>
      </c>
      <c r="I3730" t="s">
        <v>103</v>
      </c>
      <c r="J3730" s="169">
        <v>9.9150684931506845</v>
      </c>
      <c r="K3730">
        <v>2</v>
      </c>
    </row>
    <row r="3731" spans="1:11" x14ac:dyDescent="0.25">
      <c r="A3731" t="s">
        <v>4220</v>
      </c>
      <c r="B3731">
        <v>21068</v>
      </c>
      <c r="C3731" t="s">
        <v>172</v>
      </c>
      <c r="D3731" s="167">
        <v>96763.35</v>
      </c>
      <c r="E3731" t="s">
        <v>168</v>
      </c>
      <c r="F3731" t="s">
        <v>169</v>
      </c>
      <c r="G3731" t="s">
        <v>384</v>
      </c>
      <c r="H3731" s="168">
        <v>34960</v>
      </c>
      <c r="I3731" t="s">
        <v>104</v>
      </c>
      <c r="J3731" s="169">
        <v>22.035616438356165</v>
      </c>
      <c r="K3731">
        <v>5</v>
      </c>
    </row>
    <row r="3732" spans="1:11" x14ac:dyDescent="0.25">
      <c r="A3732" t="s">
        <v>4221</v>
      </c>
      <c r="B3732">
        <v>95693</v>
      </c>
      <c r="C3732" t="s">
        <v>167</v>
      </c>
      <c r="D3732" s="167">
        <v>69222.179999999993</v>
      </c>
      <c r="E3732" t="s">
        <v>188</v>
      </c>
      <c r="F3732" t="s">
        <v>169</v>
      </c>
      <c r="G3732" t="s">
        <v>273</v>
      </c>
      <c r="H3732" s="168">
        <v>31313</v>
      </c>
      <c r="I3732" t="s">
        <v>106</v>
      </c>
      <c r="J3732" s="169">
        <v>32.027397260273972</v>
      </c>
      <c r="K3732">
        <v>7</v>
      </c>
    </row>
    <row r="3733" spans="1:11" x14ac:dyDescent="0.25">
      <c r="A3733" t="s">
        <v>4222</v>
      </c>
      <c r="B3733">
        <v>41512</v>
      </c>
      <c r="C3733" t="s">
        <v>172</v>
      </c>
      <c r="D3733" s="167">
        <v>45261</v>
      </c>
      <c r="E3733" t="s">
        <v>191</v>
      </c>
      <c r="F3733" t="s">
        <v>169</v>
      </c>
      <c r="G3733" t="s">
        <v>1065</v>
      </c>
      <c r="H3733" s="168">
        <v>42716</v>
      </c>
      <c r="I3733" t="s">
        <v>108</v>
      </c>
      <c r="J3733" s="169">
        <v>0.78630136986301369</v>
      </c>
      <c r="K3733">
        <v>1</v>
      </c>
    </row>
    <row r="3734" spans="1:11" x14ac:dyDescent="0.25">
      <c r="A3734" t="s">
        <v>4223</v>
      </c>
      <c r="B3734">
        <v>45477</v>
      </c>
      <c r="C3734" t="s">
        <v>172</v>
      </c>
      <c r="D3734" s="167">
        <v>89620</v>
      </c>
      <c r="E3734" t="s">
        <v>175</v>
      </c>
      <c r="F3734" t="s">
        <v>169</v>
      </c>
      <c r="G3734" t="s">
        <v>183</v>
      </c>
      <c r="H3734" s="168">
        <v>35332</v>
      </c>
      <c r="I3734" t="s">
        <v>108</v>
      </c>
      <c r="J3734" s="169">
        <v>21.016438356164382</v>
      </c>
      <c r="K3734">
        <v>5</v>
      </c>
    </row>
    <row r="3735" spans="1:11" x14ac:dyDescent="0.25">
      <c r="A3735" t="s">
        <v>4224</v>
      </c>
      <c r="B3735">
        <v>28645</v>
      </c>
      <c r="C3735" t="s">
        <v>167</v>
      </c>
      <c r="D3735" s="167">
        <v>46626.87</v>
      </c>
      <c r="E3735" t="s">
        <v>199</v>
      </c>
      <c r="F3735" t="s">
        <v>169</v>
      </c>
      <c r="G3735" t="s">
        <v>205</v>
      </c>
      <c r="H3735" s="168">
        <v>39426</v>
      </c>
      <c r="I3735" t="s">
        <v>108</v>
      </c>
      <c r="J3735" s="169">
        <v>9.8000000000000007</v>
      </c>
      <c r="K3735">
        <v>2</v>
      </c>
    </row>
    <row r="3736" spans="1:11" x14ac:dyDescent="0.25">
      <c r="A3736" t="s">
        <v>4225</v>
      </c>
      <c r="B3736">
        <v>82697</v>
      </c>
      <c r="C3736" t="s">
        <v>172</v>
      </c>
      <c r="D3736" s="167">
        <v>40631.32</v>
      </c>
      <c r="E3736" t="s">
        <v>199</v>
      </c>
      <c r="F3736" t="s">
        <v>169</v>
      </c>
      <c r="G3736" t="s">
        <v>200</v>
      </c>
      <c r="H3736" s="168">
        <v>42373</v>
      </c>
      <c r="I3736" t="s">
        <v>106</v>
      </c>
      <c r="J3736" s="169">
        <v>1.726027397260274</v>
      </c>
      <c r="K3736">
        <v>1</v>
      </c>
    </row>
    <row r="3737" spans="1:11" x14ac:dyDescent="0.25">
      <c r="A3737" t="s">
        <v>4226</v>
      </c>
      <c r="B3737">
        <v>98054</v>
      </c>
      <c r="C3737" t="s">
        <v>172</v>
      </c>
      <c r="D3737" s="167">
        <v>85854</v>
      </c>
      <c r="E3737" t="s">
        <v>185</v>
      </c>
      <c r="F3737" t="s">
        <v>169</v>
      </c>
      <c r="G3737" t="s">
        <v>416</v>
      </c>
      <c r="H3737" s="168">
        <v>37298</v>
      </c>
      <c r="I3737" t="s">
        <v>107</v>
      </c>
      <c r="J3737" s="169">
        <v>15.63013698630137</v>
      </c>
      <c r="K3737">
        <v>4</v>
      </c>
    </row>
    <row r="3738" spans="1:11" x14ac:dyDescent="0.25">
      <c r="A3738" t="s">
        <v>4227</v>
      </c>
      <c r="B3738">
        <v>38538</v>
      </c>
      <c r="C3738" t="s">
        <v>172</v>
      </c>
      <c r="D3738" s="167">
        <v>81066</v>
      </c>
      <c r="E3738" t="s">
        <v>199</v>
      </c>
      <c r="F3738" t="s">
        <v>169</v>
      </c>
      <c r="G3738" t="s">
        <v>4228</v>
      </c>
      <c r="H3738" s="168">
        <v>39286</v>
      </c>
      <c r="I3738" t="s">
        <v>103</v>
      </c>
      <c r="J3738" s="169">
        <v>10.183561643835617</v>
      </c>
      <c r="K3738">
        <v>3</v>
      </c>
    </row>
    <row r="3739" spans="1:11" x14ac:dyDescent="0.25">
      <c r="A3739" t="s">
        <v>4229</v>
      </c>
      <c r="B3739">
        <v>38618</v>
      </c>
      <c r="C3739" t="s">
        <v>167</v>
      </c>
      <c r="D3739" s="167">
        <v>22879.759999999998</v>
      </c>
      <c r="E3739" t="s">
        <v>216</v>
      </c>
      <c r="F3739" t="s">
        <v>202</v>
      </c>
      <c r="G3739" t="s">
        <v>588</v>
      </c>
      <c r="H3739" s="168">
        <v>36797</v>
      </c>
      <c r="I3739" t="s">
        <v>103</v>
      </c>
      <c r="J3739" s="169">
        <v>17.002739726027396</v>
      </c>
      <c r="K3739">
        <v>4</v>
      </c>
    </row>
    <row r="3740" spans="1:11" x14ac:dyDescent="0.25">
      <c r="A3740" t="s">
        <v>4230</v>
      </c>
      <c r="B3740">
        <v>83469</v>
      </c>
      <c r="C3740" t="s">
        <v>167</v>
      </c>
      <c r="D3740" s="167">
        <v>46626.06</v>
      </c>
      <c r="E3740" t="s">
        <v>168</v>
      </c>
      <c r="F3740" t="s">
        <v>169</v>
      </c>
      <c r="G3740" t="s">
        <v>194</v>
      </c>
      <c r="H3740" s="168">
        <v>38753</v>
      </c>
      <c r="I3740" t="s">
        <v>107</v>
      </c>
      <c r="J3740" s="169">
        <v>11.643835616438356</v>
      </c>
      <c r="K3740">
        <v>3</v>
      </c>
    </row>
    <row r="3741" spans="1:11" x14ac:dyDescent="0.25">
      <c r="A3741" t="s">
        <v>4231</v>
      </c>
      <c r="B3741">
        <v>67330</v>
      </c>
      <c r="C3741" t="s">
        <v>172</v>
      </c>
      <c r="D3741" s="167">
        <v>65694.009999999995</v>
      </c>
      <c r="E3741" t="s">
        <v>199</v>
      </c>
      <c r="F3741" t="s">
        <v>169</v>
      </c>
      <c r="G3741" t="s">
        <v>3409</v>
      </c>
      <c r="H3741" s="168">
        <v>32643</v>
      </c>
      <c r="I3741" t="s">
        <v>104</v>
      </c>
      <c r="J3741" s="169">
        <v>28.383561643835616</v>
      </c>
      <c r="K3741">
        <v>6</v>
      </c>
    </row>
    <row r="3742" spans="1:11" x14ac:dyDescent="0.25">
      <c r="A3742" t="s">
        <v>4232</v>
      </c>
      <c r="B3742">
        <v>35739</v>
      </c>
      <c r="C3742" t="s">
        <v>172</v>
      </c>
      <c r="D3742" s="167">
        <v>87523.22</v>
      </c>
      <c r="E3742" t="s">
        <v>268</v>
      </c>
      <c r="F3742" t="s">
        <v>169</v>
      </c>
      <c r="G3742" t="s">
        <v>418</v>
      </c>
      <c r="H3742" s="168">
        <v>31943</v>
      </c>
      <c r="I3742" t="s">
        <v>108</v>
      </c>
      <c r="J3742" s="169">
        <v>30.301369863013697</v>
      </c>
      <c r="K3742">
        <v>7</v>
      </c>
    </row>
    <row r="3743" spans="1:11" x14ac:dyDescent="0.25">
      <c r="A3743" t="s">
        <v>4233</v>
      </c>
      <c r="B3743">
        <v>13747</v>
      </c>
      <c r="C3743" t="s">
        <v>172</v>
      </c>
      <c r="D3743" s="167">
        <v>53788</v>
      </c>
      <c r="E3743" t="s">
        <v>175</v>
      </c>
      <c r="F3743" t="s">
        <v>169</v>
      </c>
      <c r="G3743" t="s">
        <v>183</v>
      </c>
      <c r="H3743" s="168">
        <v>41918</v>
      </c>
      <c r="I3743" t="s">
        <v>106</v>
      </c>
      <c r="J3743" s="169">
        <v>2.9726027397260273</v>
      </c>
      <c r="K3743">
        <v>1</v>
      </c>
    </row>
    <row r="3744" spans="1:11" x14ac:dyDescent="0.25">
      <c r="A3744" t="s">
        <v>4234</v>
      </c>
      <c r="B3744">
        <v>6660</v>
      </c>
      <c r="C3744" t="s">
        <v>167</v>
      </c>
      <c r="D3744" s="167">
        <v>50785.5</v>
      </c>
      <c r="E3744" t="s">
        <v>1353</v>
      </c>
      <c r="F3744" t="s">
        <v>169</v>
      </c>
      <c r="G3744" t="s">
        <v>1354</v>
      </c>
      <c r="H3744" s="168">
        <v>41106</v>
      </c>
      <c r="I3744" t="s">
        <v>107</v>
      </c>
      <c r="J3744" s="169">
        <v>5.1972602739726028</v>
      </c>
      <c r="K3744">
        <v>2</v>
      </c>
    </row>
    <row r="3745" spans="1:11" x14ac:dyDescent="0.25">
      <c r="A3745" t="s">
        <v>4235</v>
      </c>
      <c r="B3745">
        <v>75555</v>
      </c>
      <c r="C3745" t="s">
        <v>167</v>
      </c>
      <c r="D3745" s="167">
        <v>97912</v>
      </c>
      <c r="E3745" t="s">
        <v>188</v>
      </c>
      <c r="F3745" t="s">
        <v>169</v>
      </c>
      <c r="G3745" t="s">
        <v>284</v>
      </c>
      <c r="H3745" s="168">
        <v>37410</v>
      </c>
      <c r="I3745" t="s">
        <v>103</v>
      </c>
      <c r="J3745" s="169">
        <v>15.323287671232876</v>
      </c>
      <c r="K3745">
        <v>4</v>
      </c>
    </row>
    <row r="3746" spans="1:11" x14ac:dyDescent="0.25">
      <c r="A3746" t="s">
        <v>4236</v>
      </c>
      <c r="B3746">
        <v>6021</v>
      </c>
      <c r="C3746" t="s">
        <v>172</v>
      </c>
      <c r="D3746" s="167">
        <v>48258.11</v>
      </c>
      <c r="E3746" t="s">
        <v>1258</v>
      </c>
      <c r="F3746" t="s">
        <v>169</v>
      </c>
      <c r="G3746" t="s">
        <v>418</v>
      </c>
      <c r="H3746" s="168">
        <v>41638</v>
      </c>
      <c r="I3746" t="s">
        <v>103</v>
      </c>
      <c r="J3746" s="169">
        <v>3.7397260273972601</v>
      </c>
      <c r="K3746">
        <v>1</v>
      </c>
    </row>
    <row r="3747" spans="1:11" x14ac:dyDescent="0.25">
      <c r="A3747" t="s">
        <v>4237</v>
      </c>
      <c r="B3747">
        <v>62761</v>
      </c>
      <c r="C3747" t="s">
        <v>172</v>
      </c>
      <c r="D3747" s="167">
        <v>43525.72</v>
      </c>
      <c r="E3747" t="s">
        <v>199</v>
      </c>
      <c r="F3747" t="s">
        <v>169</v>
      </c>
      <c r="G3747" t="s">
        <v>220</v>
      </c>
      <c r="H3747" s="168">
        <v>40623</v>
      </c>
      <c r="I3747" t="s">
        <v>104</v>
      </c>
      <c r="J3747" s="169">
        <v>6.5205479452054798</v>
      </c>
      <c r="K3747">
        <v>2</v>
      </c>
    </row>
    <row r="3748" spans="1:11" x14ac:dyDescent="0.25">
      <c r="A3748" t="s">
        <v>4238</v>
      </c>
      <c r="B3748">
        <v>96187</v>
      </c>
      <c r="C3748" t="s">
        <v>167</v>
      </c>
      <c r="D3748" s="167">
        <v>60153.67</v>
      </c>
      <c r="E3748" t="s">
        <v>199</v>
      </c>
      <c r="F3748" t="s">
        <v>169</v>
      </c>
      <c r="G3748" t="s">
        <v>282</v>
      </c>
      <c r="H3748" s="168">
        <v>38867</v>
      </c>
      <c r="I3748" t="s">
        <v>107</v>
      </c>
      <c r="J3748" s="169">
        <v>11.331506849315069</v>
      </c>
      <c r="K3748">
        <v>3</v>
      </c>
    </row>
    <row r="3749" spans="1:11" x14ac:dyDescent="0.25">
      <c r="A3749" t="s">
        <v>4239</v>
      </c>
      <c r="B3749">
        <v>47589</v>
      </c>
      <c r="C3749" t="s">
        <v>172</v>
      </c>
      <c r="D3749" s="167">
        <v>63979</v>
      </c>
      <c r="E3749" t="s">
        <v>199</v>
      </c>
      <c r="F3749" t="s">
        <v>169</v>
      </c>
      <c r="G3749" t="s">
        <v>4240</v>
      </c>
      <c r="H3749" s="168">
        <v>39216</v>
      </c>
      <c r="I3749" t="s">
        <v>103</v>
      </c>
      <c r="J3749" s="169">
        <v>10.375342465753425</v>
      </c>
      <c r="K3749">
        <v>3</v>
      </c>
    </row>
    <row r="3750" spans="1:11" x14ac:dyDescent="0.25">
      <c r="A3750" t="s">
        <v>4241</v>
      </c>
      <c r="B3750">
        <v>1756</v>
      </c>
      <c r="C3750" t="s">
        <v>167</v>
      </c>
      <c r="D3750" s="167">
        <v>85763.95</v>
      </c>
      <c r="E3750" t="s">
        <v>175</v>
      </c>
      <c r="F3750" t="s">
        <v>169</v>
      </c>
      <c r="G3750" t="s">
        <v>176</v>
      </c>
      <c r="H3750" s="168">
        <v>37017</v>
      </c>
      <c r="I3750" t="s">
        <v>106</v>
      </c>
      <c r="J3750" s="169">
        <v>16.399999999999999</v>
      </c>
      <c r="K3750">
        <v>4</v>
      </c>
    </row>
    <row r="3751" spans="1:11" x14ac:dyDescent="0.25">
      <c r="A3751" t="s">
        <v>4242</v>
      </c>
      <c r="B3751">
        <v>33712</v>
      </c>
      <c r="C3751" t="s">
        <v>167</v>
      </c>
      <c r="D3751" s="167">
        <v>105743.92</v>
      </c>
      <c r="E3751" t="s">
        <v>180</v>
      </c>
      <c r="F3751" t="s">
        <v>169</v>
      </c>
      <c r="G3751" t="s">
        <v>397</v>
      </c>
      <c r="H3751" s="168">
        <v>32650</v>
      </c>
      <c r="I3751" t="s">
        <v>107</v>
      </c>
      <c r="J3751" s="169">
        <v>28.364383561643837</v>
      </c>
      <c r="K3751">
        <v>6</v>
      </c>
    </row>
    <row r="3752" spans="1:11" x14ac:dyDescent="0.25">
      <c r="A3752" t="s">
        <v>4243</v>
      </c>
      <c r="B3752">
        <v>56319</v>
      </c>
      <c r="C3752" t="s">
        <v>172</v>
      </c>
      <c r="D3752" s="167">
        <v>32098</v>
      </c>
      <c r="E3752" t="s">
        <v>253</v>
      </c>
      <c r="F3752" t="s">
        <v>169</v>
      </c>
      <c r="G3752" t="s">
        <v>895</v>
      </c>
      <c r="H3752" s="168">
        <v>42464</v>
      </c>
      <c r="I3752" t="s">
        <v>105</v>
      </c>
      <c r="J3752" s="169">
        <v>1.4767123287671233</v>
      </c>
      <c r="K3752">
        <v>1</v>
      </c>
    </row>
    <row r="3753" spans="1:11" x14ac:dyDescent="0.25">
      <c r="A3753" t="s">
        <v>4244</v>
      </c>
      <c r="B3753">
        <v>26332</v>
      </c>
      <c r="C3753" t="s">
        <v>167</v>
      </c>
      <c r="D3753" s="167">
        <v>100849.36</v>
      </c>
      <c r="E3753" t="s">
        <v>188</v>
      </c>
      <c r="F3753" t="s">
        <v>169</v>
      </c>
      <c r="G3753" t="s">
        <v>284</v>
      </c>
      <c r="H3753" s="168">
        <v>34603</v>
      </c>
      <c r="I3753" t="s">
        <v>103</v>
      </c>
      <c r="J3753" s="169">
        <v>23.013698630136986</v>
      </c>
      <c r="K3753">
        <v>5</v>
      </c>
    </row>
    <row r="3754" spans="1:11" x14ac:dyDescent="0.25">
      <c r="A3754" t="s">
        <v>4245</v>
      </c>
      <c r="B3754">
        <v>9207</v>
      </c>
      <c r="C3754" t="s">
        <v>167</v>
      </c>
      <c r="D3754" s="167">
        <v>48145.17</v>
      </c>
      <c r="E3754" t="s">
        <v>188</v>
      </c>
      <c r="F3754" t="s">
        <v>202</v>
      </c>
      <c r="G3754" t="s">
        <v>313</v>
      </c>
      <c r="H3754" s="168">
        <v>37473</v>
      </c>
      <c r="I3754" t="s">
        <v>104</v>
      </c>
      <c r="J3754" s="169">
        <v>15.150684931506849</v>
      </c>
      <c r="K3754">
        <v>4</v>
      </c>
    </row>
    <row r="3755" spans="1:11" x14ac:dyDescent="0.25">
      <c r="A3755" t="s">
        <v>4246</v>
      </c>
      <c r="B3755">
        <v>75266</v>
      </c>
      <c r="C3755" t="s">
        <v>172</v>
      </c>
      <c r="D3755" s="167">
        <v>57265</v>
      </c>
      <c r="E3755" t="s">
        <v>191</v>
      </c>
      <c r="F3755" t="s">
        <v>169</v>
      </c>
      <c r="G3755" t="s">
        <v>354</v>
      </c>
      <c r="H3755" s="168">
        <v>41064</v>
      </c>
      <c r="I3755" t="s">
        <v>108</v>
      </c>
      <c r="J3755" s="169">
        <v>5.3123287671232875</v>
      </c>
      <c r="K3755">
        <v>2</v>
      </c>
    </row>
    <row r="3756" spans="1:11" x14ac:dyDescent="0.25">
      <c r="A3756" t="s">
        <v>4247</v>
      </c>
      <c r="B3756">
        <v>30913</v>
      </c>
      <c r="C3756" t="s">
        <v>172</v>
      </c>
      <c r="D3756" s="167">
        <v>80133.73</v>
      </c>
      <c r="E3756" t="s">
        <v>233</v>
      </c>
      <c r="F3756" t="s">
        <v>169</v>
      </c>
      <c r="G3756" t="s">
        <v>962</v>
      </c>
      <c r="H3756" s="168">
        <v>33826</v>
      </c>
      <c r="I3756" t="s">
        <v>108</v>
      </c>
      <c r="J3756" s="169">
        <v>25.142465753424659</v>
      </c>
      <c r="K3756">
        <v>6</v>
      </c>
    </row>
    <row r="3757" spans="1:11" x14ac:dyDescent="0.25">
      <c r="A3757" t="s">
        <v>4248</v>
      </c>
      <c r="B3757">
        <v>48213</v>
      </c>
      <c r="C3757" t="s">
        <v>172</v>
      </c>
      <c r="D3757" s="167">
        <v>43525.72</v>
      </c>
      <c r="E3757" t="s">
        <v>199</v>
      </c>
      <c r="F3757" t="s">
        <v>169</v>
      </c>
      <c r="G3757" t="s">
        <v>220</v>
      </c>
      <c r="H3757" s="168">
        <v>41414</v>
      </c>
      <c r="I3757" t="s">
        <v>106</v>
      </c>
      <c r="J3757" s="169">
        <v>4.353424657534247</v>
      </c>
      <c r="K3757">
        <v>1</v>
      </c>
    </row>
    <row r="3758" spans="1:11" x14ac:dyDescent="0.25">
      <c r="A3758" t="s">
        <v>4249</v>
      </c>
      <c r="B3758">
        <v>18162</v>
      </c>
      <c r="C3758" t="s">
        <v>167</v>
      </c>
      <c r="D3758" s="167">
        <v>89615.46</v>
      </c>
      <c r="E3758" t="s">
        <v>233</v>
      </c>
      <c r="F3758" t="s">
        <v>169</v>
      </c>
      <c r="G3758" t="s">
        <v>397</v>
      </c>
      <c r="H3758" s="168">
        <v>33479</v>
      </c>
      <c r="I3758" t="s">
        <v>108</v>
      </c>
      <c r="J3758" s="169">
        <v>26.093150684931508</v>
      </c>
      <c r="K3758">
        <v>6</v>
      </c>
    </row>
    <row r="3759" spans="1:11" x14ac:dyDescent="0.25">
      <c r="A3759" t="s">
        <v>4250</v>
      </c>
      <c r="B3759">
        <v>56637</v>
      </c>
      <c r="C3759" t="s">
        <v>167</v>
      </c>
      <c r="D3759" s="167">
        <v>71267.509999999995</v>
      </c>
      <c r="E3759" t="s">
        <v>308</v>
      </c>
      <c r="F3759" t="s">
        <v>169</v>
      </c>
      <c r="G3759" t="s">
        <v>282</v>
      </c>
      <c r="H3759" s="168">
        <v>38965</v>
      </c>
      <c r="I3759" t="s">
        <v>104</v>
      </c>
      <c r="J3759" s="169">
        <v>11.063013698630137</v>
      </c>
      <c r="K3759">
        <v>3</v>
      </c>
    </row>
    <row r="3760" spans="1:11" x14ac:dyDescent="0.25">
      <c r="A3760" t="s">
        <v>4251</v>
      </c>
      <c r="B3760">
        <v>91508</v>
      </c>
      <c r="C3760" t="s">
        <v>172</v>
      </c>
      <c r="D3760" s="167">
        <v>67753</v>
      </c>
      <c r="E3760" t="s">
        <v>191</v>
      </c>
      <c r="F3760" t="s">
        <v>169</v>
      </c>
      <c r="G3760" t="s">
        <v>486</v>
      </c>
      <c r="H3760" s="168">
        <v>39160</v>
      </c>
      <c r="I3760" t="s">
        <v>105</v>
      </c>
      <c r="J3760" s="169">
        <v>10.528767123287672</v>
      </c>
      <c r="K3760">
        <v>3</v>
      </c>
    </row>
    <row r="3761" spans="1:11" x14ac:dyDescent="0.25">
      <c r="A3761" t="s">
        <v>4252</v>
      </c>
      <c r="B3761">
        <v>21899</v>
      </c>
      <c r="C3761" t="s">
        <v>172</v>
      </c>
      <c r="D3761" s="167">
        <v>78096</v>
      </c>
      <c r="E3761" t="s">
        <v>175</v>
      </c>
      <c r="F3761" t="s">
        <v>169</v>
      </c>
      <c r="G3761" t="s">
        <v>183</v>
      </c>
      <c r="H3761" s="168">
        <v>38320</v>
      </c>
      <c r="I3761" t="s">
        <v>108</v>
      </c>
      <c r="J3761" s="169">
        <v>12.830136986301369</v>
      </c>
      <c r="K3761">
        <v>3</v>
      </c>
    </row>
    <row r="3762" spans="1:11" x14ac:dyDescent="0.25">
      <c r="A3762" t="s">
        <v>4253</v>
      </c>
      <c r="B3762">
        <v>77744</v>
      </c>
      <c r="C3762" t="s">
        <v>172</v>
      </c>
      <c r="D3762" s="167">
        <v>62307.71</v>
      </c>
      <c r="E3762" t="s">
        <v>196</v>
      </c>
      <c r="F3762" t="s">
        <v>169</v>
      </c>
      <c r="G3762" t="s">
        <v>228</v>
      </c>
      <c r="H3762" s="168">
        <v>41134</v>
      </c>
      <c r="I3762" t="s">
        <v>108</v>
      </c>
      <c r="J3762" s="169">
        <v>5.1205479452054794</v>
      </c>
      <c r="K3762">
        <v>2</v>
      </c>
    </row>
    <row r="3763" spans="1:11" x14ac:dyDescent="0.25">
      <c r="A3763" t="s">
        <v>4254</v>
      </c>
      <c r="B3763">
        <v>68861</v>
      </c>
      <c r="C3763" t="s">
        <v>172</v>
      </c>
      <c r="D3763" s="167">
        <v>81066</v>
      </c>
      <c r="E3763" t="s">
        <v>213</v>
      </c>
      <c r="F3763" t="s">
        <v>169</v>
      </c>
      <c r="G3763" t="s">
        <v>3193</v>
      </c>
      <c r="H3763" s="168">
        <v>38782</v>
      </c>
      <c r="I3763" t="s">
        <v>104</v>
      </c>
      <c r="J3763" s="169">
        <v>11.564383561643835</v>
      </c>
      <c r="K3763">
        <v>3</v>
      </c>
    </row>
    <row r="3764" spans="1:11" x14ac:dyDescent="0.25">
      <c r="A3764" t="s">
        <v>4255</v>
      </c>
      <c r="B3764">
        <v>68522</v>
      </c>
      <c r="C3764" t="s">
        <v>172</v>
      </c>
      <c r="D3764" s="167">
        <v>45048.5</v>
      </c>
      <c r="E3764" t="s">
        <v>199</v>
      </c>
      <c r="F3764" t="s">
        <v>169</v>
      </c>
      <c r="G3764" t="s">
        <v>205</v>
      </c>
      <c r="H3764" s="168">
        <v>41106</v>
      </c>
      <c r="I3764" t="s">
        <v>108</v>
      </c>
      <c r="J3764" s="169">
        <v>5.1972602739726028</v>
      </c>
      <c r="K3764">
        <v>2</v>
      </c>
    </row>
    <row r="3765" spans="1:11" x14ac:dyDescent="0.25">
      <c r="A3765" t="s">
        <v>4256</v>
      </c>
      <c r="B3765">
        <v>93374</v>
      </c>
      <c r="C3765" t="s">
        <v>172</v>
      </c>
      <c r="D3765" s="167">
        <v>148589</v>
      </c>
      <c r="E3765" t="s">
        <v>185</v>
      </c>
      <c r="F3765" t="s">
        <v>169</v>
      </c>
      <c r="G3765" t="s">
        <v>4257</v>
      </c>
      <c r="H3765" s="168">
        <v>38425</v>
      </c>
      <c r="I3765" t="s">
        <v>103</v>
      </c>
      <c r="J3765" s="169">
        <v>12.542465753424658</v>
      </c>
      <c r="K3765">
        <v>3</v>
      </c>
    </row>
    <row r="3766" spans="1:11" x14ac:dyDescent="0.25">
      <c r="A3766" t="s">
        <v>4258</v>
      </c>
      <c r="B3766">
        <v>66965</v>
      </c>
      <c r="C3766" t="s">
        <v>172</v>
      </c>
      <c r="D3766" s="167">
        <v>50211</v>
      </c>
      <c r="E3766" t="s">
        <v>175</v>
      </c>
      <c r="F3766" t="s">
        <v>169</v>
      </c>
      <c r="G3766" t="s">
        <v>183</v>
      </c>
      <c r="H3766" s="168">
        <v>42156</v>
      </c>
      <c r="I3766" t="s">
        <v>106</v>
      </c>
      <c r="J3766" s="169">
        <v>2.3205479452054796</v>
      </c>
      <c r="K3766">
        <v>1</v>
      </c>
    </row>
    <row r="3767" spans="1:11" x14ac:dyDescent="0.25">
      <c r="A3767" t="s">
        <v>4259</v>
      </c>
      <c r="B3767">
        <v>19861</v>
      </c>
      <c r="C3767" t="s">
        <v>172</v>
      </c>
      <c r="D3767" s="167">
        <v>81066</v>
      </c>
      <c r="E3767" t="s">
        <v>168</v>
      </c>
      <c r="F3767" t="s">
        <v>169</v>
      </c>
      <c r="G3767" t="s">
        <v>2099</v>
      </c>
      <c r="H3767" s="168">
        <v>37858</v>
      </c>
      <c r="I3767" t="s">
        <v>107</v>
      </c>
      <c r="J3767" s="169">
        <v>14.095890410958905</v>
      </c>
      <c r="K3767">
        <v>3</v>
      </c>
    </row>
    <row r="3768" spans="1:11" x14ac:dyDescent="0.25">
      <c r="A3768" t="s">
        <v>4260</v>
      </c>
      <c r="B3768">
        <v>10680</v>
      </c>
      <c r="C3768" t="s">
        <v>172</v>
      </c>
      <c r="D3768" s="167">
        <v>74890</v>
      </c>
      <c r="E3768" t="s">
        <v>185</v>
      </c>
      <c r="F3768" t="s">
        <v>169</v>
      </c>
      <c r="G3768" t="s">
        <v>416</v>
      </c>
      <c r="H3768" s="168">
        <v>39524</v>
      </c>
      <c r="I3768" t="s">
        <v>103</v>
      </c>
      <c r="J3768" s="169">
        <v>9.5315068493150683</v>
      </c>
      <c r="K3768">
        <v>2</v>
      </c>
    </row>
    <row r="3769" spans="1:11" x14ac:dyDescent="0.25">
      <c r="A3769" t="s">
        <v>4261</v>
      </c>
      <c r="B3769">
        <v>52234</v>
      </c>
      <c r="C3769" t="s">
        <v>172</v>
      </c>
      <c r="D3769" s="167">
        <v>21622.15</v>
      </c>
      <c r="E3769" t="s">
        <v>216</v>
      </c>
      <c r="F3769" t="s">
        <v>202</v>
      </c>
      <c r="G3769" t="s">
        <v>4262</v>
      </c>
      <c r="H3769" s="168">
        <v>41190</v>
      </c>
      <c r="I3769" t="s">
        <v>103</v>
      </c>
      <c r="J3769" s="169">
        <v>4.9671232876712326</v>
      </c>
      <c r="K3769">
        <v>1</v>
      </c>
    </row>
    <row r="3770" spans="1:11" x14ac:dyDescent="0.25">
      <c r="A3770" t="s">
        <v>4263</v>
      </c>
      <c r="B3770">
        <v>5550</v>
      </c>
      <c r="C3770" t="s">
        <v>172</v>
      </c>
      <c r="D3770" s="167">
        <v>56464.05</v>
      </c>
      <c r="E3770" t="s">
        <v>196</v>
      </c>
      <c r="F3770" t="s">
        <v>169</v>
      </c>
      <c r="G3770" t="s">
        <v>242</v>
      </c>
      <c r="H3770" s="168">
        <v>39524</v>
      </c>
      <c r="I3770" t="s">
        <v>104</v>
      </c>
      <c r="J3770" s="169">
        <v>9.5315068493150683</v>
      </c>
      <c r="K3770">
        <v>2</v>
      </c>
    </row>
    <row r="3771" spans="1:11" x14ac:dyDescent="0.25">
      <c r="A3771" t="s">
        <v>4264</v>
      </c>
      <c r="B3771">
        <v>89289</v>
      </c>
      <c r="C3771" t="s">
        <v>167</v>
      </c>
      <c r="D3771" s="167">
        <v>26208.35</v>
      </c>
      <c r="E3771" t="s">
        <v>196</v>
      </c>
      <c r="F3771" t="s">
        <v>202</v>
      </c>
      <c r="G3771" t="s">
        <v>816</v>
      </c>
      <c r="H3771" s="168">
        <v>32181</v>
      </c>
      <c r="I3771" t="s">
        <v>103</v>
      </c>
      <c r="J3771" s="169">
        <v>29.649315068493152</v>
      </c>
      <c r="K3771">
        <v>6</v>
      </c>
    </row>
    <row r="3772" spans="1:11" x14ac:dyDescent="0.25">
      <c r="A3772" t="s">
        <v>4265</v>
      </c>
      <c r="B3772">
        <v>94702</v>
      </c>
      <c r="C3772" t="s">
        <v>172</v>
      </c>
      <c r="D3772" s="167">
        <v>88859</v>
      </c>
      <c r="E3772" t="s">
        <v>185</v>
      </c>
      <c r="F3772" t="s">
        <v>169</v>
      </c>
      <c r="G3772" t="s">
        <v>416</v>
      </c>
      <c r="H3772" s="168">
        <v>36570</v>
      </c>
      <c r="I3772" t="s">
        <v>103</v>
      </c>
      <c r="J3772" s="169">
        <v>17.624657534246577</v>
      </c>
      <c r="K3772">
        <v>4</v>
      </c>
    </row>
    <row r="3773" spans="1:11" x14ac:dyDescent="0.25">
      <c r="A3773" t="s">
        <v>4266</v>
      </c>
      <c r="B3773">
        <v>92177</v>
      </c>
      <c r="C3773" t="s">
        <v>172</v>
      </c>
      <c r="D3773" s="167">
        <v>77434</v>
      </c>
      <c r="E3773" t="s">
        <v>185</v>
      </c>
      <c r="F3773" t="s">
        <v>169</v>
      </c>
      <c r="G3773" t="s">
        <v>416</v>
      </c>
      <c r="H3773" s="168">
        <v>38642</v>
      </c>
      <c r="I3773" t="s">
        <v>103</v>
      </c>
      <c r="J3773" s="169">
        <v>11.947945205479453</v>
      </c>
      <c r="K3773">
        <v>3</v>
      </c>
    </row>
    <row r="3774" spans="1:11" x14ac:dyDescent="0.25">
      <c r="A3774" t="s">
        <v>4267</v>
      </c>
      <c r="B3774">
        <v>40592</v>
      </c>
      <c r="C3774" t="s">
        <v>172</v>
      </c>
      <c r="D3774" s="167">
        <v>131348.75</v>
      </c>
      <c r="E3774" t="s">
        <v>185</v>
      </c>
      <c r="F3774" t="s">
        <v>169</v>
      </c>
      <c r="G3774" t="s">
        <v>774</v>
      </c>
      <c r="H3774" s="168">
        <v>33112</v>
      </c>
      <c r="I3774" t="s">
        <v>106</v>
      </c>
      <c r="J3774" s="169">
        <v>27.098630136986301</v>
      </c>
      <c r="K3774">
        <v>6</v>
      </c>
    </row>
    <row r="3775" spans="1:11" x14ac:dyDescent="0.25">
      <c r="A3775" t="s">
        <v>4268</v>
      </c>
      <c r="B3775">
        <v>76350</v>
      </c>
      <c r="C3775" t="s">
        <v>167</v>
      </c>
      <c r="D3775" s="167">
        <v>42053.42</v>
      </c>
      <c r="E3775" t="s">
        <v>199</v>
      </c>
      <c r="F3775" t="s">
        <v>169</v>
      </c>
      <c r="G3775" t="s">
        <v>220</v>
      </c>
      <c r="H3775" s="168">
        <v>42009</v>
      </c>
      <c r="I3775" t="s">
        <v>105</v>
      </c>
      <c r="J3775" s="169">
        <v>2.7232876712328768</v>
      </c>
      <c r="K3775">
        <v>1</v>
      </c>
    </row>
    <row r="3776" spans="1:11" x14ac:dyDescent="0.25">
      <c r="A3776" t="s">
        <v>4269</v>
      </c>
      <c r="B3776">
        <v>8825</v>
      </c>
      <c r="C3776" t="s">
        <v>167</v>
      </c>
      <c r="D3776" s="167">
        <v>78889.86</v>
      </c>
      <c r="E3776" t="s">
        <v>199</v>
      </c>
      <c r="F3776" t="s">
        <v>169</v>
      </c>
      <c r="G3776" t="s">
        <v>582</v>
      </c>
      <c r="H3776" s="168">
        <v>32643</v>
      </c>
      <c r="I3776" t="s">
        <v>103</v>
      </c>
      <c r="J3776" s="169">
        <v>28.383561643835616</v>
      </c>
      <c r="K3776">
        <v>6</v>
      </c>
    </row>
    <row r="3777" spans="1:11" x14ac:dyDescent="0.25">
      <c r="A3777" t="s">
        <v>4270</v>
      </c>
      <c r="B3777">
        <v>29426</v>
      </c>
      <c r="C3777" t="s">
        <v>172</v>
      </c>
      <c r="D3777" s="167">
        <v>54538</v>
      </c>
      <c r="E3777" t="s">
        <v>191</v>
      </c>
      <c r="F3777" t="s">
        <v>169</v>
      </c>
      <c r="G3777" t="s">
        <v>354</v>
      </c>
      <c r="H3777" s="168">
        <v>40330</v>
      </c>
      <c r="I3777" t="s">
        <v>107</v>
      </c>
      <c r="J3777" s="169">
        <v>7.3232876712328769</v>
      </c>
      <c r="K3777">
        <v>2</v>
      </c>
    </row>
    <row r="3778" spans="1:11" x14ac:dyDescent="0.25">
      <c r="A3778" t="s">
        <v>4271</v>
      </c>
      <c r="B3778">
        <v>7323</v>
      </c>
      <c r="C3778" t="s">
        <v>172</v>
      </c>
      <c r="D3778" s="167">
        <v>66065.23</v>
      </c>
      <c r="E3778" t="s">
        <v>199</v>
      </c>
      <c r="F3778" t="s">
        <v>169</v>
      </c>
      <c r="G3778" t="s">
        <v>750</v>
      </c>
      <c r="H3778" s="168">
        <v>32663</v>
      </c>
      <c r="I3778" t="s">
        <v>104</v>
      </c>
      <c r="J3778" s="169">
        <v>28.328767123287673</v>
      </c>
      <c r="K3778">
        <v>6</v>
      </c>
    </row>
    <row r="3779" spans="1:11" x14ac:dyDescent="0.25">
      <c r="A3779" t="s">
        <v>4272</v>
      </c>
      <c r="B3779">
        <v>43121</v>
      </c>
      <c r="C3779" t="s">
        <v>172</v>
      </c>
      <c r="D3779" s="167">
        <v>131155.93</v>
      </c>
      <c r="E3779" t="s">
        <v>188</v>
      </c>
      <c r="F3779" t="s">
        <v>169</v>
      </c>
      <c r="G3779" t="s">
        <v>275</v>
      </c>
      <c r="H3779" s="168">
        <v>33560</v>
      </c>
      <c r="I3779" t="s">
        <v>103</v>
      </c>
      <c r="J3779" s="169">
        <v>25.87123287671233</v>
      </c>
      <c r="K3779">
        <v>6</v>
      </c>
    </row>
    <row r="3780" spans="1:11" x14ac:dyDescent="0.25">
      <c r="A3780" t="s">
        <v>4273</v>
      </c>
      <c r="B3780">
        <v>53023</v>
      </c>
      <c r="C3780" t="s">
        <v>172</v>
      </c>
      <c r="D3780" s="167">
        <v>88859</v>
      </c>
      <c r="E3780" t="s">
        <v>185</v>
      </c>
      <c r="F3780" t="s">
        <v>169</v>
      </c>
      <c r="G3780" t="s">
        <v>416</v>
      </c>
      <c r="H3780" s="168">
        <v>36780</v>
      </c>
      <c r="I3780" t="s">
        <v>104</v>
      </c>
      <c r="J3780" s="169">
        <v>17.049315068493151</v>
      </c>
      <c r="K3780">
        <v>4</v>
      </c>
    </row>
    <row r="3781" spans="1:11" x14ac:dyDescent="0.25">
      <c r="A3781" t="s">
        <v>4274</v>
      </c>
      <c r="B3781">
        <v>8034</v>
      </c>
      <c r="C3781" t="s">
        <v>167</v>
      </c>
      <c r="D3781" s="167">
        <v>77664.05</v>
      </c>
      <c r="E3781" t="s">
        <v>253</v>
      </c>
      <c r="F3781" t="s">
        <v>169</v>
      </c>
      <c r="G3781" t="s">
        <v>428</v>
      </c>
      <c r="H3781" s="168">
        <v>38769</v>
      </c>
      <c r="I3781" t="s">
        <v>106</v>
      </c>
      <c r="J3781" s="169">
        <v>11.6</v>
      </c>
      <c r="K3781">
        <v>3</v>
      </c>
    </row>
    <row r="3782" spans="1:11" x14ac:dyDescent="0.25">
      <c r="A3782" t="s">
        <v>4275</v>
      </c>
      <c r="B3782">
        <v>72235</v>
      </c>
      <c r="C3782" t="s">
        <v>172</v>
      </c>
      <c r="D3782" s="167">
        <v>84974</v>
      </c>
      <c r="E3782" t="s">
        <v>188</v>
      </c>
      <c r="F3782" t="s">
        <v>169</v>
      </c>
      <c r="G3782" t="s">
        <v>226</v>
      </c>
      <c r="H3782" s="168">
        <v>36570</v>
      </c>
      <c r="I3782" t="s">
        <v>107</v>
      </c>
      <c r="J3782" s="169">
        <v>17.624657534246577</v>
      </c>
      <c r="K3782">
        <v>4</v>
      </c>
    </row>
    <row r="3783" spans="1:11" x14ac:dyDescent="0.25">
      <c r="A3783" t="s">
        <v>4276</v>
      </c>
      <c r="B3783">
        <v>95924</v>
      </c>
      <c r="C3783" t="s">
        <v>167</v>
      </c>
      <c r="D3783" s="167">
        <v>73547.570000000007</v>
      </c>
      <c r="E3783" t="s">
        <v>188</v>
      </c>
      <c r="F3783" t="s">
        <v>169</v>
      </c>
      <c r="G3783" t="s">
        <v>282</v>
      </c>
      <c r="H3783" s="168">
        <v>38166</v>
      </c>
      <c r="I3783" t="s">
        <v>108</v>
      </c>
      <c r="J3783" s="169">
        <v>13.252054794520548</v>
      </c>
      <c r="K3783">
        <v>3</v>
      </c>
    </row>
    <row r="3784" spans="1:11" x14ac:dyDescent="0.25">
      <c r="A3784" t="s">
        <v>4277</v>
      </c>
      <c r="B3784">
        <v>83217</v>
      </c>
      <c r="C3784" t="s">
        <v>172</v>
      </c>
      <c r="D3784" s="167">
        <v>100849.36</v>
      </c>
      <c r="E3784" t="s">
        <v>191</v>
      </c>
      <c r="F3784" t="s">
        <v>169</v>
      </c>
      <c r="G3784" t="s">
        <v>610</v>
      </c>
      <c r="H3784" s="168">
        <v>33112</v>
      </c>
      <c r="I3784" t="s">
        <v>106</v>
      </c>
      <c r="J3784" s="169">
        <v>27.098630136986301</v>
      </c>
      <c r="K3784">
        <v>6</v>
      </c>
    </row>
    <row r="3785" spans="1:11" x14ac:dyDescent="0.25">
      <c r="A3785" t="s">
        <v>4278</v>
      </c>
      <c r="B3785">
        <v>51775</v>
      </c>
      <c r="C3785" t="s">
        <v>172</v>
      </c>
      <c r="D3785" s="167">
        <v>27805.439999999999</v>
      </c>
      <c r="E3785" t="s">
        <v>233</v>
      </c>
      <c r="F3785" t="s">
        <v>202</v>
      </c>
      <c r="G3785" t="s">
        <v>234</v>
      </c>
      <c r="H3785" s="168">
        <v>42590</v>
      </c>
      <c r="I3785" t="s">
        <v>103</v>
      </c>
      <c r="J3785" s="169">
        <v>1.1315068493150684</v>
      </c>
      <c r="K3785">
        <v>1</v>
      </c>
    </row>
    <row r="3786" spans="1:11" x14ac:dyDescent="0.25">
      <c r="A3786" t="s">
        <v>4279</v>
      </c>
      <c r="B3786">
        <v>57245</v>
      </c>
      <c r="C3786" t="s">
        <v>172</v>
      </c>
      <c r="D3786" s="167">
        <v>67081</v>
      </c>
      <c r="E3786" t="s">
        <v>175</v>
      </c>
      <c r="F3786" t="s">
        <v>169</v>
      </c>
      <c r="G3786" t="s">
        <v>183</v>
      </c>
      <c r="H3786" s="168">
        <v>41694</v>
      </c>
      <c r="I3786" t="s">
        <v>108</v>
      </c>
      <c r="J3786" s="169">
        <v>3.5863013698630137</v>
      </c>
      <c r="K3786">
        <v>1</v>
      </c>
    </row>
    <row r="3787" spans="1:11" x14ac:dyDescent="0.25">
      <c r="A3787" t="s">
        <v>4280</v>
      </c>
      <c r="B3787">
        <v>99202</v>
      </c>
      <c r="C3787" t="s">
        <v>167</v>
      </c>
      <c r="D3787" s="167">
        <v>51369.11</v>
      </c>
      <c r="E3787" t="s">
        <v>216</v>
      </c>
      <c r="F3787" t="s">
        <v>169</v>
      </c>
      <c r="G3787" t="s">
        <v>1091</v>
      </c>
      <c r="H3787" s="168">
        <v>39497</v>
      </c>
      <c r="I3787" t="s">
        <v>104</v>
      </c>
      <c r="J3787" s="169">
        <v>9.6054794520547944</v>
      </c>
      <c r="K3787">
        <v>2</v>
      </c>
    </row>
    <row r="3788" spans="1:11" x14ac:dyDescent="0.25">
      <c r="A3788" t="s">
        <v>4281</v>
      </c>
      <c r="B3788">
        <v>72084</v>
      </c>
      <c r="C3788" t="s">
        <v>172</v>
      </c>
      <c r="D3788" s="167">
        <v>63345</v>
      </c>
      <c r="E3788" t="s">
        <v>191</v>
      </c>
      <c r="F3788" t="s">
        <v>169</v>
      </c>
      <c r="G3788" t="s">
        <v>486</v>
      </c>
      <c r="H3788" s="168">
        <v>38501</v>
      </c>
      <c r="I3788" t="s">
        <v>104</v>
      </c>
      <c r="J3788" s="169">
        <v>12.334246575342465</v>
      </c>
      <c r="K3788">
        <v>3</v>
      </c>
    </row>
    <row r="3789" spans="1:11" x14ac:dyDescent="0.25">
      <c r="A3789" t="s">
        <v>4282</v>
      </c>
      <c r="B3789">
        <v>49797</v>
      </c>
      <c r="C3789" t="s">
        <v>167</v>
      </c>
      <c r="D3789" s="167">
        <v>83497.98</v>
      </c>
      <c r="E3789" t="s">
        <v>188</v>
      </c>
      <c r="F3789" t="s">
        <v>169</v>
      </c>
      <c r="G3789" t="s">
        <v>282</v>
      </c>
      <c r="H3789" s="168">
        <v>32853</v>
      </c>
      <c r="I3789" t="s">
        <v>103</v>
      </c>
      <c r="J3789" s="169">
        <v>27.80821917808219</v>
      </c>
      <c r="K3789">
        <v>6</v>
      </c>
    </row>
    <row r="3790" spans="1:11" x14ac:dyDescent="0.25">
      <c r="A3790" t="s">
        <v>4283</v>
      </c>
      <c r="B3790">
        <v>77251</v>
      </c>
      <c r="C3790" t="s">
        <v>172</v>
      </c>
      <c r="D3790" s="167">
        <v>64141</v>
      </c>
      <c r="E3790" t="s">
        <v>199</v>
      </c>
      <c r="F3790" t="s">
        <v>169</v>
      </c>
      <c r="G3790" t="s">
        <v>200</v>
      </c>
      <c r="H3790" s="168">
        <v>35953</v>
      </c>
      <c r="I3790" t="s">
        <v>105</v>
      </c>
      <c r="J3790" s="169">
        <v>19.315068493150687</v>
      </c>
      <c r="K3790">
        <v>4</v>
      </c>
    </row>
    <row r="3791" spans="1:11" x14ac:dyDescent="0.25">
      <c r="A3791" t="s">
        <v>4284</v>
      </c>
      <c r="B3791">
        <v>82991</v>
      </c>
      <c r="C3791" t="s">
        <v>172</v>
      </c>
      <c r="D3791" s="167">
        <v>103213.43</v>
      </c>
      <c r="E3791" t="s">
        <v>185</v>
      </c>
      <c r="F3791" t="s">
        <v>169</v>
      </c>
      <c r="G3791" t="s">
        <v>495</v>
      </c>
      <c r="H3791" s="168">
        <v>34387</v>
      </c>
      <c r="I3791" t="s">
        <v>103</v>
      </c>
      <c r="J3791" s="169">
        <v>23.605479452054794</v>
      </c>
      <c r="K3791">
        <v>5</v>
      </c>
    </row>
    <row r="3792" spans="1:11" x14ac:dyDescent="0.25">
      <c r="A3792" t="s">
        <v>4285</v>
      </c>
      <c r="B3792">
        <v>50723</v>
      </c>
      <c r="C3792" t="s">
        <v>172</v>
      </c>
      <c r="D3792" s="167">
        <v>58455</v>
      </c>
      <c r="E3792" t="s">
        <v>175</v>
      </c>
      <c r="F3792" t="s">
        <v>169</v>
      </c>
      <c r="G3792" t="s">
        <v>183</v>
      </c>
      <c r="H3792" s="168">
        <v>41302</v>
      </c>
      <c r="I3792" t="s">
        <v>105</v>
      </c>
      <c r="J3792" s="169">
        <v>4.6602739726027398</v>
      </c>
      <c r="K3792">
        <v>1</v>
      </c>
    </row>
    <row r="3793" spans="1:11" x14ac:dyDescent="0.25">
      <c r="A3793" t="s">
        <v>4286</v>
      </c>
      <c r="B3793">
        <v>52960</v>
      </c>
      <c r="C3793" t="s">
        <v>172</v>
      </c>
      <c r="D3793" s="167">
        <v>41781.910000000003</v>
      </c>
      <c r="E3793" t="s">
        <v>199</v>
      </c>
      <c r="F3793" t="s">
        <v>169</v>
      </c>
      <c r="G3793" t="s">
        <v>295</v>
      </c>
      <c r="H3793" s="168">
        <v>41288</v>
      </c>
      <c r="I3793" t="s">
        <v>106</v>
      </c>
      <c r="J3793" s="169">
        <v>4.6986301369863011</v>
      </c>
      <c r="K3793">
        <v>1</v>
      </c>
    </row>
    <row r="3794" spans="1:11" x14ac:dyDescent="0.25">
      <c r="A3794" t="s">
        <v>4287</v>
      </c>
      <c r="B3794">
        <v>69742</v>
      </c>
      <c r="C3794" t="s">
        <v>172</v>
      </c>
      <c r="D3794" s="167">
        <v>90896</v>
      </c>
      <c r="E3794" t="s">
        <v>185</v>
      </c>
      <c r="F3794" t="s">
        <v>169</v>
      </c>
      <c r="G3794" t="s">
        <v>416</v>
      </c>
      <c r="H3794" s="168">
        <v>36024</v>
      </c>
      <c r="I3794" t="s">
        <v>103</v>
      </c>
      <c r="J3794" s="169">
        <v>19.12054794520548</v>
      </c>
      <c r="K3794">
        <v>4</v>
      </c>
    </row>
    <row r="3795" spans="1:11" x14ac:dyDescent="0.25">
      <c r="A3795" t="s">
        <v>4288</v>
      </c>
      <c r="B3795">
        <v>76407</v>
      </c>
      <c r="C3795" t="s">
        <v>172</v>
      </c>
      <c r="D3795" s="167">
        <v>76716</v>
      </c>
      <c r="E3795" t="s">
        <v>191</v>
      </c>
      <c r="F3795" t="s">
        <v>169</v>
      </c>
      <c r="G3795" t="s">
        <v>192</v>
      </c>
      <c r="H3795" s="168">
        <v>38999</v>
      </c>
      <c r="I3795" t="s">
        <v>108</v>
      </c>
      <c r="J3795" s="169">
        <v>10.96986301369863</v>
      </c>
      <c r="K3795">
        <v>3</v>
      </c>
    </row>
    <row r="3796" spans="1:11" x14ac:dyDescent="0.25">
      <c r="A3796" t="s">
        <v>4289</v>
      </c>
      <c r="B3796">
        <v>2438</v>
      </c>
      <c r="C3796" t="s">
        <v>167</v>
      </c>
      <c r="D3796" s="167">
        <v>102664</v>
      </c>
      <c r="E3796" t="s">
        <v>188</v>
      </c>
      <c r="F3796" t="s">
        <v>169</v>
      </c>
      <c r="G3796" t="s">
        <v>498</v>
      </c>
      <c r="H3796" s="168">
        <v>36563</v>
      </c>
      <c r="I3796" t="s">
        <v>107</v>
      </c>
      <c r="J3796" s="169">
        <v>17.643835616438356</v>
      </c>
      <c r="K3796">
        <v>4</v>
      </c>
    </row>
    <row r="3797" spans="1:11" x14ac:dyDescent="0.25">
      <c r="A3797" t="s">
        <v>4290</v>
      </c>
      <c r="B3797">
        <v>99382</v>
      </c>
      <c r="C3797" t="s">
        <v>167</v>
      </c>
      <c r="D3797" s="167">
        <v>42710.98</v>
      </c>
      <c r="E3797" t="s">
        <v>188</v>
      </c>
      <c r="F3797" t="s">
        <v>202</v>
      </c>
      <c r="G3797" t="s">
        <v>313</v>
      </c>
      <c r="H3797" s="168">
        <v>36381</v>
      </c>
      <c r="I3797" t="s">
        <v>106</v>
      </c>
      <c r="J3797" s="169">
        <v>18.142465753424659</v>
      </c>
      <c r="K3797">
        <v>4</v>
      </c>
    </row>
    <row r="3798" spans="1:11" x14ac:dyDescent="0.25">
      <c r="A3798" t="s">
        <v>4291</v>
      </c>
      <c r="B3798">
        <v>29437</v>
      </c>
      <c r="C3798" t="s">
        <v>167</v>
      </c>
      <c r="D3798" s="167">
        <v>21767.41</v>
      </c>
      <c r="E3798" t="s">
        <v>196</v>
      </c>
      <c r="F3798" t="s">
        <v>202</v>
      </c>
      <c r="G3798" t="s">
        <v>222</v>
      </c>
      <c r="H3798" s="168">
        <v>37788</v>
      </c>
      <c r="I3798" t="s">
        <v>103</v>
      </c>
      <c r="J3798" s="169">
        <v>14.287671232876713</v>
      </c>
      <c r="K3798">
        <v>3</v>
      </c>
    </row>
    <row r="3799" spans="1:11" x14ac:dyDescent="0.25">
      <c r="A3799" t="s">
        <v>4292</v>
      </c>
      <c r="B3799">
        <v>81120</v>
      </c>
      <c r="C3799" t="s">
        <v>172</v>
      </c>
      <c r="D3799" s="167">
        <v>40631.32</v>
      </c>
      <c r="E3799" t="s">
        <v>199</v>
      </c>
      <c r="F3799" t="s">
        <v>169</v>
      </c>
      <c r="G3799" t="s">
        <v>200</v>
      </c>
      <c r="H3799" s="168">
        <v>42150</v>
      </c>
      <c r="I3799" t="s">
        <v>106</v>
      </c>
      <c r="J3799" s="169">
        <v>2.3369863013698629</v>
      </c>
      <c r="K3799">
        <v>1</v>
      </c>
    </row>
    <row r="3800" spans="1:11" x14ac:dyDescent="0.25">
      <c r="A3800" t="s">
        <v>4293</v>
      </c>
      <c r="B3800">
        <v>28079</v>
      </c>
      <c r="C3800" t="s">
        <v>172</v>
      </c>
      <c r="D3800" s="167">
        <v>128053.07</v>
      </c>
      <c r="E3800" t="s">
        <v>188</v>
      </c>
      <c r="F3800" t="s">
        <v>169</v>
      </c>
      <c r="G3800" t="s">
        <v>231</v>
      </c>
      <c r="H3800" s="168">
        <v>37116</v>
      </c>
      <c r="I3800" t="s">
        <v>103</v>
      </c>
      <c r="J3800" s="169">
        <v>16.12876712328767</v>
      </c>
      <c r="K3800">
        <v>4</v>
      </c>
    </row>
    <row r="3801" spans="1:11" x14ac:dyDescent="0.25">
      <c r="A3801" t="s">
        <v>4294</v>
      </c>
      <c r="B3801">
        <v>94632</v>
      </c>
      <c r="C3801" t="s">
        <v>167</v>
      </c>
      <c r="D3801" s="167">
        <v>72185</v>
      </c>
      <c r="E3801" t="s">
        <v>168</v>
      </c>
      <c r="F3801" t="s">
        <v>169</v>
      </c>
      <c r="G3801" t="s">
        <v>265</v>
      </c>
      <c r="H3801" s="168">
        <v>37662</v>
      </c>
      <c r="I3801" t="s">
        <v>103</v>
      </c>
      <c r="J3801" s="169">
        <v>14.632876712328768</v>
      </c>
      <c r="K3801">
        <v>3</v>
      </c>
    </row>
    <row r="3802" spans="1:11" x14ac:dyDescent="0.25">
      <c r="A3802" t="s">
        <v>4295</v>
      </c>
      <c r="B3802">
        <v>614</v>
      </c>
      <c r="C3802" t="s">
        <v>172</v>
      </c>
      <c r="D3802" s="167">
        <v>67753</v>
      </c>
      <c r="E3802" t="s">
        <v>191</v>
      </c>
      <c r="F3802" t="s">
        <v>169</v>
      </c>
      <c r="G3802" t="s">
        <v>486</v>
      </c>
      <c r="H3802" s="168">
        <v>39329</v>
      </c>
      <c r="I3802" t="s">
        <v>104</v>
      </c>
      <c r="J3802" s="169">
        <v>10.065753424657535</v>
      </c>
      <c r="K3802">
        <v>3</v>
      </c>
    </row>
    <row r="3803" spans="1:11" x14ac:dyDescent="0.25">
      <c r="A3803" t="s">
        <v>4296</v>
      </c>
      <c r="B3803">
        <v>34492</v>
      </c>
      <c r="C3803" t="s">
        <v>172</v>
      </c>
      <c r="D3803" s="167">
        <v>77434</v>
      </c>
      <c r="E3803" t="s">
        <v>185</v>
      </c>
      <c r="F3803" t="s">
        <v>169</v>
      </c>
      <c r="G3803" t="s">
        <v>416</v>
      </c>
      <c r="H3803" s="168">
        <v>38488</v>
      </c>
      <c r="I3803" t="s">
        <v>103</v>
      </c>
      <c r="J3803" s="169">
        <v>12.36986301369863</v>
      </c>
      <c r="K3803">
        <v>3</v>
      </c>
    </row>
    <row r="3804" spans="1:11" x14ac:dyDescent="0.25">
      <c r="A3804" t="s">
        <v>4297</v>
      </c>
      <c r="B3804">
        <v>22487</v>
      </c>
      <c r="C3804" t="s">
        <v>172</v>
      </c>
      <c r="D3804" s="167">
        <v>43525.72</v>
      </c>
      <c r="E3804" t="s">
        <v>199</v>
      </c>
      <c r="F3804" t="s">
        <v>169</v>
      </c>
      <c r="G3804" t="s">
        <v>220</v>
      </c>
      <c r="H3804" s="168">
        <v>40917</v>
      </c>
      <c r="I3804" t="s">
        <v>106</v>
      </c>
      <c r="J3804" s="169">
        <v>5.7150684931506852</v>
      </c>
      <c r="K3804">
        <v>2</v>
      </c>
    </row>
    <row r="3805" spans="1:11" x14ac:dyDescent="0.25">
      <c r="A3805" t="s">
        <v>4298</v>
      </c>
      <c r="B3805">
        <v>106</v>
      </c>
      <c r="C3805" t="s">
        <v>167</v>
      </c>
      <c r="D3805" s="167">
        <v>62840.67</v>
      </c>
      <c r="E3805" t="s">
        <v>199</v>
      </c>
      <c r="F3805" t="s">
        <v>169</v>
      </c>
      <c r="G3805" t="s">
        <v>200</v>
      </c>
      <c r="H3805" s="168">
        <v>35043</v>
      </c>
      <c r="I3805" t="s">
        <v>107</v>
      </c>
      <c r="J3805" s="169">
        <v>21.80821917808219</v>
      </c>
      <c r="K3805">
        <v>5</v>
      </c>
    </row>
    <row r="3806" spans="1:11" x14ac:dyDescent="0.25">
      <c r="A3806" t="s">
        <v>4299</v>
      </c>
      <c r="B3806">
        <v>53685</v>
      </c>
      <c r="C3806" t="s">
        <v>167</v>
      </c>
      <c r="D3806" s="167">
        <v>42487</v>
      </c>
      <c r="E3806" t="s">
        <v>188</v>
      </c>
      <c r="F3806" t="s">
        <v>202</v>
      </c>
      <c r="G3806" t="s">
        <v>282</v>
      </c>
      <c r="H3806" s="168">
        <v>36893</v>
      </c>
      <c r="I3806" t="s">
        <v>103</v>
      </c>
      <c r="J3806" s="169">
        <v>16.739726027397261</v>
      </c>
      <c r="K3806">
        <v>4</v>
      </c>
    </row>
    <row r="3807" spans="1:11" x14ac:dyDescent="0.25">
      <c r="A3807" t="s">
        <v>4300</v>
      </c>
      <c r="B3807">
        <v>19354</v>
      </c>
      <c r="C3807" t="s">
        <v>172</v>
      </c>
      <c r="D3807" s="167">
        <v>146732.73000000001</v>
      </c>
      <c r="E3807" t="s">
        <v>239</v>
      </c>
      <c r="F3807" t="s">
        <v>169</v>
      </c>
      <c r="G3807" t="s">
        <v>231</v>
      </c>
      <c r="H3807" s="168">
        <v>41218</v>
      </c>
      <c r="I3807" t="s">
        <v>103</v>
      </c>
      <c r="J3807" s="169">
        <v>4.8904109589041092</v>
      </c>
      <c r="K3807">
        <v>1</v>
      </c>
    </row>
    <row r="3808" spans="1:11" x14ac:dyDescent="0.25">
      <c r="A3808" t="s">
        <v>4301</v>
      </c>
      <c r="B3808">
        <v>167</v>
      </c>
      <c r="C3808" t="s">
        <v>172</v>
      </c>
      <c r="D3808" s="167">
        <v>80784</v>
      </c>
      <c r="E3808" t="s">
        <v>191</v>
      </c>
      <c r="F3808" t="s">
        <v>169</v>
      </c>
      <c r="G3808" t="s">
        <v>192</v>
      </c>
      <c r="H3808" s="168">
        <v>36199</v>
      </c>
      <c r="I3808" t="s">
        <v>103</v>
      </c>
      <c r="J3808" s="169">
        <v>18.641095890410959</v>
      </c>
      <c r="K3808">
        <v>4</v>
      </c>
    </row>
    <row r="3809" spans="1:11" x14ac:dyDescent="0.25">
      <c r="A3809" t="s">
        <v>4302</v>
      </c>
      <c r="B3809">
        <v>79573</v>
      </c>
      <c r="C3809" t="s">
        <v>167</v>
      </c>
      <c r="D3809" s="167">
        <v>64018.5</v>
      </c>
      <c r="E3809" t="s">
        <v>1353</v>
      </c>
      <c r="F3809" t="s">
        <v>169</v>
      </c>
      <c r="G3809" t="s">
        <v>882</v>
      </c>
      <c r="H3809" s="168">
        <v>42464</v>
      </c>
      <c r="I3809" t="s">
        <v>103</v>
      </c>
      <c r="J3809" s="169">
        <v>1.4767123287671233</v>
      </c>
      <c r="K3809">
        <v>1</v>
      </c>
    </row>
    <row r="3810" spans="1:11" x14ac:dyDescent="0.25">
      <c r="A3810" t="s">
        <v>4303</v>
      </c>
      <c r="B3810">
        <v>86289</v>
      </c>
      <c r="C3810" t="s">
        <v>167</v>
      </c>
      <c r="D3810" s="167">
        <v>60464.28</v>
      </c>
      <c r="E3810" t="s">
        <v>239</v>
      </c>
      <c r="F3810" t="s">
        <v>202</v>
      </c>
      <c r="G3810" t="s">
        <v>535</v>
      </c>
      <c r="H3810" s="168">
        <v>41470</v>
      </c>
      <c r="I3810" t="s">
        <v>103</v>
      </c>
      <c r="J3810" s="169">
        <v>4.2</v>
      </c>
      <c r="K3810">
        <v>1</v>
      </c>
    </row>
    <row r="3811" spans="1:11" x14ac:dyDescent="0.25">
      <c r="A3811" t="s">
        <v>4304</v>
      </c>
      <c r="B3811">
        <v>83062</v>
      </c>
      <c r="C3811" t="s">
        <v>167</v>
      </c>
      <c r="D3811" s="167">
        <v>59294.89</v>
      </c>
      <c r="E3811" t="s">
        <v>188</v>
      </c>
      <c r="F3811" t="s">
        <v>169</v>
      </c>
      <c r="G3811" t="s">
        <v>273</v>
      </c>
      <c r="H3811" s="168">
        <v>38867</v>
      </c>
      <c r="I3811" t="s">
        <v>104</v>
      </c>
      <c r="J3811" s="169">
        <v>11.331506849315069</v>
      </c>
      <c r="K3811">
        <v>3</v>
      </c>
    </row>
    <row r="3812" spans="1:11" x14ac:dyDescent="0.25">
      <c r="A3812" t="s">
        <v>4305</v>
      </c>
      <c r="B3812">
        <v>46031</v>
      </c>
      <c r="C3812" t="s">
        <v>172</v>
      </c>
      <c r="D3812" s="167">
        <v>89620</v>
      </c>
      <c r="E3812" t="s">
        <v>175</v>
      </c>
      <c r="F3812" t="s">
        <v>169</v>
      </c>
      <c r="G3812" t="s">
        <v>183</v>
      </c>
      <c r="H3812" s="168">
        <v>38187</v>
      </c>
      <c r="I3812" t="s">
        <v>103</v>
      </c>
      <c r="J3812" s="169">
        <v>13.194520547945206</v>
      </c>
      <c r="K3812">
        <v>3</v>
      </c>
    </row>
    <row r="3813" spans="1:11" x14ac:dyDescent="0.25">
      <c r="A3813" t="s">
        <v>4306</v>
      </c>
      <c r="B3813">
        <v>15816</v>
      </c>
      <c r="C3813" t="s">
        <v>167</v>
      </c>
      <c r="D3813" s="167">
        <v>85637</v>
      </c>
      <c r="E3813" t="s">
        <v>191</v>
      </c>
      <c r="F3813" t="s">
        <v>169</v>
      </c>
      <c r="G3813" t="s">
        <v>192</v>
      </c>
      <c r="H3813" s="168">
        <v>36024</v>
      </c>
      <c r="I3813" t="s">
        <v>107</v>
      </c>
      <c r="J3813" s="169">
        <v>19.12054794520548</v>
      </c>
      <c r="K3813">
        <v>4</v>
      </c>
    </row>
    <row r="3814" spans="1:11" x14ac:dyDescent="0.25">
      <c r="A3814" t="s">
        <v>4307</v>
      </c>
      <c r="B3814">
        <v>20742</v>
      </c>
      <c r="C3814" t="s">
        <v>167</v>
      </c>
      <c r="D3814" s="167">
        <v>92756.7</v>
      </c>
      <c r="E3814" t="s">
        <v>175</v>
      </c>
      <c r="F3814" t="s">
        <v>169</v>
      </c>
      <c r="G3814" t="s">
        <v>183</v>
      </c>
      <c r="H3814" s="168">
        <v>34176</v>
      </c>
      <c r="I3814" t="s">
        <v>104</v>
      </c>
      <c r="J3814" s="169">
        <v>24.183561643835617</v>
      </c>
      <c r="K3814">
        <v>5</v>
      </c>
    </row>
    <row r="3815" spans="1:11" x14ac:dyDescent="0.25">
      <c r="A3815" t="s">
        <v>4308</v>
      </c>
      <c r="B3815">
        <v>87840</v>
      </c>
      <c r="C3815" t="s">
        <v>167</v>
      </c>
      <c r="D3815" s="167">
        <v>110957.02</v>
      </c>
      <c r="E3815" t="s">
        <v>188</v>
      </c>
      <c r="F3815" t="s">
        <v>169</v>
      </c>
      <c r="G3815" t="s">
        <v>397</v>
      </c>
      <c r="H3815" s="168">
        <v>31763</v>
      </c>
      <c r="I3815" t="s">
        <v>106</v>
      </c>
      <c r="J3815" s="169">
        <v>30.794520547945204</v>
      </c>
      <c r="K3815">
        <v>7</v>
      </c>
    </row>
    <row r="3816" spans="1:11" x14ac:dyDescent="0.25">
      <c r="A3816" t="s">
        <v>4309</v>
      </c>
      <c r="B3816">
        <v>39293</v>
      </c>
      <c r="C3816" t="s">
        <v>172</v>
      </c>
      <c r="D3816" s="167">
        <v>89620</v>
      </c>
      <c r="E3816" t="s">
        <v>175</v>
      </c>
      <c r="F3816" t="s">
        <v>169</v>
      </c>
      <c r="G3816" t="s">
        <v>183</v>
      </c>
      <c r="H3816" s="168">
        <v>35702</v>
      </c>
      <c r="I3816" t="s">
        <v>107</v>
      </c>
      <c r="J3816" s="169">
        <v>20.002739726027396</v>
      </c>
      <c r="K3816">
        <v>5</v>
      </c>
    </row>
    <row r="3817" spans="1:11" x14ac:dyDescent="0.25">
      <c r="A3817" t="s">
        <v>4310</v>
      </c>
      <c r="B3817">
        <v>24083</v>
      </c>
      <c r="C3817" t="s">
        <v>167</v>
      </c>
      <c r="D3817" s="167">
        <v>125875.02</v>
      </c>
      <c r="E3817" t="s">
        <v>185</v>
      </c>
      <c r="F3817" t="s">
        <v>169</v>
      </c>
      <c r="G3817" t="s">
        <v>382</v>
      </c>
      <c r="H3817" s="168">
        <v>32734</v>
      </c>
      <c r="I3817" t="s">
        <v>108</v>
      </c>
      <c r="J3817" s="169">
        <v>28.134246575342466</v>
      </c>
      <c r="K3817">
        <v>6</v>
      </c>
    </row>
    <row r="3818" spans="1:11" x14ac:dyDescent="0.25">
      <c r="A3818" t="s">
        <v>4311</v>
      </c>
      <c r="B3818">
        <v>64548</v>
      </c>
      <c r="C3818" t="s">
        <v>172</v>
      </c>
      <c r="D3818" s="167">
        <v>77434</v>
      </c>
      <c r="E3818" t="s">
        <v>185</v>
      </c>
      <c r="F3818" t="s">
        <v>169</v>
      </c>
      <c r="G3818" t="s">
        <v>416</v>
      </c>
      <c r="H3818" s="168">
        <v>38488</v>
      </c>
      <c r="I3818" t="s">
        <v>103</v>
      </c>
      <c r="J3818" s="169">
        <v>12.36986301369863</v>
      </c>
      <c r="K3818">
        <v>3</v>
      </c>
    </row>
    <row r="3819" spans="1:11" x14ac:dyDescent="0.25">
      <c r="A3819" t="s">
        <v>4312</v>
      </c>
      <c r="B3819">
        <v>3938</v>
      </c>
      <c r="C3819" t="s">
        <v>172</v>
      </c>
      <c r="D3819" s="167">
        <v>39257.31</v>
      </c>
      <c r="E3819" t="s">
        <v>199</v>
      </c>
      <c r="F3819" t="s">
        <v>169</v>
      </c>
      <c r="G3819" t="s">
        <v>200</v>
      </c>
      <c r="H3819" s="168">
        <v>42506</v>
      </c>
      <c r="I3819" t="s">
        <v>103</v>
      </c>
      <c r="J3819" s="169">
        <v>1.3616438356164384</v>
      </c>
      <c r="K3819">
        <v>1</v>
      </c>
    </row>
    <row r="3820" spans="1:11" x14ac:dyDescent="0.25">
      <c r="A3820" t="s">
        <v>4313</v>
      </c>
      <c r="B3820">
        <v>2667</v>
      </c>
      <c r="C3820" t="s">
        <v>167</v>
      </c>
      <c r="D3820" s="167">
        <v>43100</v>
      </c>
      <c r="E3820" t="s">
        <v>188</v>
      </c>
      <c r="F3820" t="s">
        <v>169</v>
      </c>
      <c r="G3820" t="s">
        <v>1396</v>
      </c>
      <c r="H3820" s="168">
        <v>42702</v>
      </c>
      <c r="I3820" t="s">
        <v>103</v>
      </c>
      <c r="J3820" s="169">
        <v>0.8246575342465754</v>
      </c>
      <c r="K3820">
        <v>1</v>
      </c>
    </row>
    <row r="3821" spans="1:11" x14ac:dyDescent="0.25">
      <c r="A3821" t="s">
        <v>4314</v>
      </c>
      <c r="B3821">
        <v>60018</v>
      </c>
      <c r="C3821" t="s">
        <v>172</v>
      </c>
      <c r="D3821" s="167">
        <v>50910</v>
      </c>
      <c r="E3821" t="s">
        <v>191</v>
      </c>
      <c r="F3821" t="s">
        <v>169</v>
      </c>
      <c r="G3821" t="s">
        <v>354</v>
      </c>
      <c r="H3821" s="168">
        <v>41708</v>
      </c>
      <c r="I3821" t="s">
        <v>103</v>
      </c>
      <c r="J3821" s="169">
        <v>3.547945205479452</v>
      </c>
      <c r="K3821">
        <v>1</v>
      </c>
    </row>
    <row r="3822" spans="1:11" x14ac:dyDescent="0.25">
      <c r="A3822" t="s">
        <v>4315</v>
      </c>
      <c r="B3822">
        <v>41892</v>
      </c>
      <c r="C3822" t="s">
        <v>167</v>
      </c>
      <c r="D3822" s="167">
        <v>24865.53</v>
      </c>
      <c r="E3822" t="s">
        <v>216</v>
      </c>
      <c r="F3822" t="s">
        <v>202</v>
      </c>
      <c r="G3822" t="s">
        <v>217</v>
      </c>
      <c r="H3822" s="168">
        <v>36599</v>
      </c>
      <c r="I3822" t="s">
        <v>107</v>
      </c>
      <c r="J3822" s="169">
        <v>17.545205479452054</v>
      </c>
      <c r="K3822">
        <v>4</v>
      </c>
    </row>
    <row r="3823" spans="1:11" x14ac:dyDescent="0.25">
      <c r="A3823" t="s">
        <v>4316</v>
      </c>
      <c r="B3823">
        <v>98873</v>
      </c>
      <c r="C3823" t="s">
        <v>172</v>
      </c>
      <c r="D3823" s="167">
        <v>80829</v>
      </c>
      <c r="E3823" t="s">
        <v>175</v>
      </c>
      <c r="F3823" t="s">
        <v>169</v>
      </c>
      <c r="G3823" t="s">
        <v>183</v>
      </c>
      <c r="H3823" s="168">
        <v>37823</v>
      </c>
      <c r="I3823" t="s">
        <v>106</v>
      </c>
      <c r="J3823" s="169">
        <v>14.191780821917808</v>
      </c>
      <c r="K3823">
        <v>3</v>
      </c>
    </row>
    <row r="3824" spans="1:11" x14ac:dyDescent="0.25">
      <c r="A3824" t="s">
        <v>4317</v>
      </c>
      <c r="B3824">
        <v>15608</v>
      </c>
      <c r="C3824" t="s">
        <v>167</v>
      </c>
      <c r="D3824" s="167">
        <v>63067.93</v>
      </c>
      <c r="E3824" t="s">
        <v>188</v>
      </c>
      <c r="F3824" t="s">
        <v>169</v>
      </c>
      <c r="G3824" t="s">
        <v>1396</v>
      </c>
      <c r="H3824" s="168">
        <v>32608</v>
      </c>
      <c r="I3824" t="s">
        <v>106</v>
      </c>
      <c r="J3824" s="169">
        <v>28.479452054794521</v>
      </c>
      <c r="K3824">
        <v>6</v>
      </c>
    </row>
    <row r="3825" spans="1:11" x14ac:dyDescent="0.25">
      <c r="A3825" t="s">
        <v>4318</v>
      </c>
      <c r="B3825">
        <v>84821</v>
      </c>
      <c r="C3825" t="s">
        <v>172</v>
      </c>
      <c r="D3825" s="167">
        <v>82821</v>
      </c>
      <c r="E3825" t="s">
        <v>191</v>
      </c>
      <c r="F3825" t="s">
        <v>169</v>
      </c>
      <c r="G3825" t="s">
        <v>192</v>
      </c>
      <c r="H3825" s="168">
        <v>36942</v>
      </c>
      <c r="I3825" t="s">
        <v>103</v>
      </c>
      <c r="J3825" s="169">
        <v>16.605479452054794</v>
      </c>
      <c r="K3825">
        <v>4</v>
      </c>
    </row>
    <row r="3826" spans="1:11" x14ac:dyDescent="0.25">
      <c r="A3826" t="s">
        <v>4319</v>
      </c>
      <c r="B3826">
        <v>37674</v>
      </c>
      <c r="C3826" t="s">
        <v>172</v>
      </c>
      <c r="D3826" s="167">
        <v>70435</v>
      </c>
      <c r="E3826" t="s">
        <v>175</v>
      </c>
      <c r="F3826" t="s">
        <v>169</v>
      </c>
      <c r="G3826" t="s">
        <v>183</v>
      </c>
      <c r="H3826" s="168">
        <v>39329</v>
      </c>
      <c r="I3826" t="s">
        <v>106</v>
      </c>
      <c r="J3826" s="169">
        <v>10.065753424657535</v>
      </c>
      <c r="K3826">
        <v>3</v>
      </c>
    </row>
    <row r="3827" spans="1:11" x14ac:dyDescent="0.25">
      <c r="A3827" t="s">
        <v>4320</v>
      </c>
      <c r="B3827">
        <v>34785</v>
      </c>
      <c r="C3827" t="s">
        <v>172</v>
      </c>
      <c r="D3827" s="167">
        <v>79786.84</v>
      </c>
      <c r="E3827" t="s">
        <v>239</v>
      </c>
      <c r="F3827" t="s">
        <v>169</v>
      </c>
      <c r="G3827" t="s">
        <v>617</v>
      </c>
      <c r="H3827" s="168">
        <v>41428</v>
      </c>
      <c r="I3827" t="s">
        <v>106</v>
      </c>
      <c r="J3827" s="169">
        <v>4.3150684931506849</v>
      </c>
      <c r="K3827">
        <v>1</v>
      </c>
    </row>
    <row r="3828" spans="1:11" x14ac:dyDescent="0.25">
      <c r="A3828" t="s">
        <v>4321</v>
      </c>
      <c r="B3828">
        <v>23377</v>
      </c>
      <c r="C3828" t="s">
        <v>167</v>
      </c>
      <c r="D3828" s="167">
        <v>74458</v>
      </c>
      <c r="E3828" t="s">
        <v>168</v>
      </c>
      <c r="F3828" t="s">
        <v>169</v>
      </c>
      <c r="G3828" t="s">
        <v>524</v>
      </c>
      <c r="H3828" s="168">
        <v>38656</v>
      </c>
      <c r="I3828" t="s">
        <v>105</v>
      </c>
      <c r="J3828" s="169">
        <v>11.90958904109589</v>
      </c>
      <c r="K3828">
        <v>3</v>
      </c>
    </row>
    <row r="3829" spans="1:11" x14ac:dyDescent="0.25">
      <c r="A3829" t="s">
        <v>4322</v>
      </c>
      <c r="B3829">
        <v>33228</v>
      </c>
      <c r="C3829" t="s">
        <v>167</v>
      </c>
      <c r="D3829" s="167">
        <v>62087.5</v>
      </c>
      <c r="E3829" t="s">
        <v>188</v>
      </c>
      <c r="F3829" t="s">
        <v>202</v>
      </c>
      <c r="G3829" t="s">
        <v>921</v>
      </c>
      <c r="H3829" s="168">
        <v>38922</v>
      </c>
      <c r="I3829" t="s">
        <v>105</v>
      </c>
      <c r="J3829" s="169">
        <v>11.180821917808219</v>
      </c>
      <c r="K3829">
        <v>3</v>
      </c>
    </row>
    <row r="3830" spans="1:11" x14ac:dyDescent="0.25">
      <c r="A3830" t="s">
        <v>4323</v>
      </c>
      <c r="B3830">
        <v>72906</v>
      </c>
      <c r="C3830" t="s">
        <v>172</v>
      </c>
      <c r="D3830" s="167">
        <v>50910</v>
      </c>
      <c r="E3830" t="s">
        <v>191</v>
      </c>
      <c r="F3830" t="s">
        <v>169</v>
      </c>
      <c r="G3830" t="s">
        <v>354</v>
      </c>
      <c r="H3830" s="168">
        <v>41708</v>
      </c>
      <c r="I3830" t="s">
        <v>104</v>
      </c>
      <c r="J3830" s="169">
        <v>3.547945205479452</v>
      </c>
      <c r="K3830">
        <v>1</v>
      </c>
    </row>
    <row r="3831" spans="1:11" x14ac:dyDescent="0.25">
      <c r="A3831" t="s">
        <v>4324</v>
      </c>
      <c r="B3831">
        <v>96784</v>
      </c>
      <c r="C3831" t="s">
        <v>172</v>
      </c>
      <c r="D3831" s="167">
        <v>96197.88</v>
      </c>
      <c r="E3831" t="s">
        <v>199</v>
      </c>
      <c r="F3831" t="s">
        <v>169</v>
      </c>
      <c r="G3831" t="s">
        <v>328</v>
      </c>
      <c r="H3831" s="168">
        <v>34016</v>
      </c>
      <c r="I3831" t="s">
        <v>107</v>
      </c>
      <c r="J3831" s="169">
        <v>24.621917808219177</v>
      </c>
      <c r="K3831">
        <v>5</v>
      </c>
    </row>
    <row r="3832" spans="1:11" x14ac:dyDescent="0.25">
      <c r="A3832" t="s">
        <v>4325</v>
      </c>
      <c r="B3832">
        <v>1085</v>
      </c>
      <c r="C3832" t="s">
        <v>167</v>
      </c>
      <c r="D3832" s="167">
        <v>86588</v>
      </c>
      <c r="E3832" t="s">
        <v>175</v>
      </c>
      <c r="F3832" t="s">
        <v>169</v>
      </c>
      <c r="G3832" t="s">
        <v>183</v>
      </c>
      <c r="H3832" s="168">
        <v>36962</v>
      </c>
      <c r="I3832" t="s">
        <v>103</v>
      </c>
      <c r="J3832" s="169">
        <v>16.550684931506851</v>
      </c>
      <c r="K3832">
        <v>4</v>
      </c>
    </row>
    <row r="3833" spans="1:11" x14ac:dyDescent="0.25">
      <c r="A3833" t="s">
        <v>4326</v>
      </c>
      <c r="B3833">
        <v>23205</v>
      </c>
      <c r="C3833" t="s">
        <v>172</v>
      </c>
      <c r="D3833" s="167">
        <v>118400</v>
      </c>
      <c r="E3833" t="s">
        <v>213</v>
      </c>
      <c r="F3833" t="s">
        <v>169</v>
      </c>
      <c r="G3833" t="s">
        <v>214</v>
      </c>
      <c r="H3833" s="168">
        <v>38503</v>
      </c>
      <c r="I3833" t="s">
        <v>107</v>
      </c>
      <c r="J3833" s="169">
        <v>12.328767123287671</v>
      </c>
      <c r="K3833">
        <v>3</v>
      </c>
    </row>
    <row r="3834" spans="1:11" x14ac:dyDescent="0.25">
      <c r="A3834" t="s">
        <v>4327</v>
      </c>
      <c r="B3834">
        <v>76243</v>
      </c>
      <c r="C3834" t="s">
        <v>167</v>
      </c>
      <c r="D3834" s="167">
        <v>48631.98</v>
      </c>
      <c r="E3834" t="s">
        <v>233</v>
      </c>
      <c r="F3834" t="s">
        <v>169</v>
      </c>
      <c r="G3834" t="s">
        <v>554</v>
      </c>
      <c r="H3834" s="168">
        <v>38726</v>
      </c>
      <c r="I3834" t="s">
        <v>103</v>
      </c>
      <c r="J3834" s="169">
        <v>11.717808219178082</v>
      </c>
      <c r="K3834">
        <v>3</v>
      </c>
    </row>
    <row r="3835" spans="1:11" x14ac:dyDescent="0.25">
      <c r="A3835" t="s">
        <v>4328</v>
      </c>
      <c r="B3835">
        <v>52254</v>
      </c>
      <c r="C3835" t="s">
        <v>172</v>
      </c>
      <c r="D3835" s="167">
        <v>75453</v>
      </c>
      <c r="E3835" t="s">
        <v>175</v>
      </c>
      <c r="F3835" t="s">
        <v>169</v>
      </c>
      <c r="G3835" t="s">
        <v>183</v>
      </c>
      <c r="H3835" s="168">
        <v>38370</v>
      </c>
      <c r="I3835" t="s">
        <v>105</v>
      </c>
      <c r="J3835" s="169">
        <v>12.693150684931506</v>
      </c>
      <c r="K3835">
        <v>3</v>
      </c>
    </row>
    <row r="3836" spans="1:11" x14ac:dyDescent="0.25">
      <c r="A3836" t="s">
        <v>4329</v>
      </c>
      <c r="B3836">
        <v>22267</v>
      </c>
      <c r="C3836" t="s">
        <v>172</v>
      </c>
      <c r="D3836" s="167">
        <v>92756.7</v>
      </c>
      <c r="E3836" t="s">
        <v>175</v>
      </c>
      <c r="F3836" t="s">
        <v>169</v>
      </c>
      <c r="G3836" t="s">
        <v>183</v>
      </c>
      <c r="H3836" s="168">
        <v>32727</v>
      </c>
      <c r="I3836" t="s">
        <v>108</v>
      </c>
      <c r="J3836" s="169">
        <v>28.153424657534245</v>
      </c>
      <c r="K3836">
        <v>6</v>
      </c>
    </row>
    <row r="3837" spans="1:11" x14ac:dyDescent="0.25">
      <c r="A3837" t="s">
        <v>4330</v>
      </c>
      <c r="B3837">
        <v>59995</v>
      </c>
      <c r="C3837" t="s">
        <v>172</v>
      </c>
      <c r="D3837" s="167">
        <v>46995.44</v>
      </c>
      <c r="E3837" t="s">
        <v>199</v>
      </c>
      <c r="F3837" t="s">
        <v>169</v>
      </c>
      <c r="G3837" t="s">
        <v>508</v>
      </c>
      <c r="H3837" s="168">
        <v>39720</v>
      </c>
      <c r="I3837" t="s">
        <v>107</v>
      </c>
      <c r="J3837" s="169">
        <v>8.9945205479452053</v>
      </c>
      <c r="K3837">
        <v>2</v>
      </c>
    </row>
    <row r="3838" spans="1:11" x14ac:dyDescent="0.25">
      <c r="A3838" t="s">
        <v>4331</v>
      </c>
      <c r="B3838">
        <v>17045</v>
      </c>
      <c r="C3838" t="s">
        <v>172</v>
      </c>
      <c r="D3838" s="167">
        <v>57365</v>
      </c>
      <c r="E3838" t="s">
        <v>191</v>
      </c>
      <c r="F3838" t="s">
        <v>169</v>
      </c>
      <c r="G3838" t="s">
        <v>354</v>
      </c>
      <c r="H3838" s="168">
        <v>41484</v>
      </c>
      <c r="I3838" t="s">
        <v>105</v>
      </c>
      <c r="J3838" s="169">
        <v>4.161643835616438</v>
      </c>
      <c r="K3838">
        <v>1</v>
      </c>
    </row>
    <row r="3839" spans="1:11" x14ac:dyDescent="0.25">
      <c r="A3839" t="s">
        <v>4332</v>
      </c>
      <c r="B3839">
        <v>46009</v>
      </c>
      <c r="C3839" t="s">
        <v>167</v>
      </c>
      <c r="D3839" s="167">
        <v>43525.72</v>
      </c>
      <c r="E3839" t="s">
        <v>199</v>
      </c>
      <c r="F3839" t="s">
        <v>169</v>
      </c>
      <c r="G3839" t="s">
        <v>220</v>
      </c>
      <c r="H3839" s="168">
        <v>41330</v>
      </c>
      <c r="I3839" t="s">
        <v>103</v>
      </c>
      <c r="J3839" s="169">
        <v>4.5835616438356164</v>
      </c>
      <c r="K3839">
        <v>1</v>
      </c>
    </row>
    <row r="3840" spans="1:11" x14ac:dyDescent="0.25">
      <c r="A3840" t="s">
        <v>4333</v>
      </c>
      <c r="B3840">
        <v>27846</v>
      </c>
      <c r="C3840" t="s">
        <v>172</v>
      </c>
      <c r="D3840" s="167">
        <v>39257</v>
      </c>
      <c r="E3840" t="s">
        <v>199</v>
      </c>
      <c r="F3840" t="s">
        <v>169</v>
      </c>
      <c r="G3840" t="s">
        <v>200</v>
      </c>
      <c r="H3840" s="168">
        <v>42590</v>
      </c>
      <c r="I3840" t="s">
        <v>104</v>
      </c>
      <c r="J3840" s="169">
        <v>1.1315068493150684</v>
      </c>
      <c r="K3840">
        <v>1</v>
      </c>
    </row>
    <row r="3841" spans="1:11" x14ac:dyDescent="0.25">
      <c r="A3841" t="s">
        <v>4334</v>
      </c>
      <c r="B3841">
        <v>93604</v>
      </c>
      <c r="C3841" t="s">
        <v>172</v>
      </c>
      <c r="D3841" s="167">
        <v>103506</v>
      </c>
      <c r="E3841" t="s">
        <v>175</v>
      </c>
      <c r="F3841" t="s">
        <v>169</v>
      </c>
      <c r="G3841" t="s">
        <v>586</v>
      </c>
      <c r="H3841" s="168">
        <v>35296</v>
      </c>
      <c r="I3841" t="s">
        <v>106</v>
      </c>
      <c r="J3841" s="169">
        <v>21.115068493150684</v>
      </c>
      <c r="K3841">
        <v>5</v>
      </c>
    </row>
    <row r="3842" spans="1:11" x14ac:dyDescent="0.25">
      <c r="A3842" t="s">
        <v>4335</v>
      </c>
      <c r="B3842">
        <v>80373</v>
      </c>
      <c r="C3842" t="s">
        <v>172</v>
      </c>
      <c r="D3842" s="167">
        <v>59638</v>
      </c>
      <c r="E3842" t="s">
        <v>168</v>
      </c>
      <c r="F3842" t="s">
        <v>169</v>
      </c>
      <c r="G3842" t="s">
        <v>466</v>
      </c>
      <c r="H3842" s="168">
        <v>42562</v>
      </c>
      <c r="I3842" t="s">
        <v>105</v>
      </c>
      <c r="J3842" s="169">
        <v>1.2082191780821918</v>
      </c>
      <c r="K3842">
        <v>1</v>
      </c>
    </row>
    <row r="3843" spans="1:11" x14ac:dyDescent="0.25">
      <c r="A3843" t="s">
        <v>4336</v>
      </c>
      <c r="B3843">
        <v>9879</v>
      </c>
      <c r="C3843" t="s">
        <v>172</v>
      </c>
      <c r="D3843" s="167">
        <v>74890</v>
      </c>
      <c r="E3843" t="s">
        <v>185</v>
      </c>
      <c r="F3843" t="s">
        <v>169</v>
      </c>
      <c r="G3843" t="s">
        <v>416</v>
      </c>
      <c r="H3843" s="168">
        <v>39524</v>
      </c>
      <c r="I3843" t="s">
        <v>105</v>
      </c>
      <c r="J3843" s="169">
        <v>9.5315068493150683</v>
      </c>
      <c r="K3843">
        <v>2</v>
      </c>
    </row>
    <row r="3844" spans="1:11" x14ac:dyDescent="0.25">
      <c r="A3844" t="s">
        <v>4337</v>
      </c>
      <c r="B3844">
        <v>82553</v>
      </c>
      <c r="C3844" t="s">
        <v>167</v>
      </c>
      <c r="D3844" s="167">
        <v>60201.440000000002</v>
      </c>
      <c r="E3844" t="s">
        <v>216</v>
      </c>
      <c r="F3844" t="s">
        <v>169</v>
      </c>
      <c r="G3844" t="s">
        <v>217</v>
      </c>
      <c r="H3844" s="168">
        <v>32263</v>
      </c>
      <c r="I3844" t="s">
        <v>104</v>
      </c>
      <c r="J3844" s="169">
        <v>29.424657534246574</v>
      </c>
      <c r="K3844">
        <v>6</v>
      </c>
    </row>
    <row r="3845" spans="1:11" x14ac:dyDescent="0.25">
      <c r="A3845" t="s">
        <v>4338</v>
      </c>
      <c r="B3845">
        <v>9727</v>
      </c>
      <c r="C3845" t="s">
        <v>172</v>
      </c>
      <c r="D3845" s="167">
        <v>49947.16</v>
      </c>
      <c r="E3845" t="s">
        <v>199</v>
      </c>
      <c r="F3845" t="s">
        <v>169</v>
      </c>
      <c r="G3845" t="s">
        <v>809</v>
      </c>
      <c r="H3845" s="168">
        <v>40798</v>
      </c>
      <c r="I3845" t="s">
        <v>103</v>
      </c>
      <c r="J3845" s="169">
        <v>6.0410958904109586</v>
      </c>
      <c r="K3845">
        <v>2</v>
      </c>
    </row>
    <row r="3846" spans="1:11" x14ac:dyDescent="0.25">
      <c r="A3846" t="s">
        <v>4339</v>
      </c>
      <c r="B3846">
        <v>71383</v>
      </c>
      <c r="C3846" t="s">
        <v>172</v>
      </c>
      <c r="D3846" s="167">
        <v>74148.259999999995</v>
      </c>
      <c r="E3846" t="s">
        <v>188</v>
      </c>
      <c r="F3846" t="s">
        <v>169</v>
      </c>
      <c r="G3846" t="s">
        <v>282</v>
      </c>
      <c r="H3846" s="168">
        <v>36794</v>
      </c>
      <c r="I3846" t="s">
        <v>103</v>
      </c>
      <c r="J3846" s="169">
        <v>17.010958904109589</v>
      </c>
      <c r="K3846">
        <v>4</v>
      </c>
    </row>
    <row r="3847" spans="1:11" x14ac:dyDescent="0.25">
      <c r="A3847" t="s">
        <v>4340</v>
      </c>
      <c r="B3847">
        <v>18028</v>
      </c>
      <c r="C3847" t="s">
        <v>167</v>
      </c>
      <c r="D3847" s="167">
        <v>102664</v>
      </c>
      <c r="E3847" t="s">
        <v>188</v>
      </c>
      <c r="F3847" t="s">
        <v>169</v>
      </c>
      <c r="G3847" t="s">
        <v>1210</v>
      </c>
      <c r="H3847" s="168">
        <v>38782</v>
      </c>
      <c r="I3847" t="s">
        <v>106</v>
      </c>
      <c r="J3847" s="169">
        <v>11.564383561643835</v>
      </c>
      <c r="K3847">
        <v>3</v>
      </c>
    </row>
    <row r="3848" spans="1:11" x14ac:dyDescent="0.25">
      <c r="A3848" t="s">
        <v>4341</v>
      </c>
      <c r="B3848">
        <v>49632</v>
      </c>
      <c r="C3848" t="s">
        <v>167</v>
      </c>
      <c r="D3848" s="167">
        <v>92756.7</v>
      </c>
      <c r="E3848" t="s">
        <v>175</v>
      </c>
      <c r="F3848" t="s">
        <v>169</v>
      </c>
      <c r="G3848" t="s">
        <v>183</v>
      </c>
      <c r="H3848" s="168">
        <v>29982</v>
      </c>
      <c r="I3848" t="s">
        <v>107</v>
      </c>
      <c r="J3848" s="169">
        <v>35.673972602739724</v>
      </c>
      <c r="K3848">
        <v>8</v>
      </c>
    </row>
    <row r="3849" spans="1:11" x14ac:dyDescent="0.25">
      <c r="A3849" t="s">
        <v>4342</v>
      </c>
      <c r="B3849">
        <v>15348</v>
      </c>
      <c r="C3849" t="s">
        <v>172</v>
      </c>
      <c r="D3849" s="167">
        <v>65209.54</v>
      </c>
      <c r="E3849" t="s">
        <v>188</v>
      </c>
      <c r="F3849" t="s">
        <v>169</v>
      </c>
      <c r="G3849" t="s">
        <v>226</v>
      </c>
      <c r="H3849" s="168">
        <v>41218</v>
      </c>
      <c r="I3849" t="s">
        <v>107</v>
      </c>
      <c r="J3849" s="169">
        <v>4.8904109589041092</v>
      </c>
      <c r="K3849">
        <v>1</v>
      </c>
    </row>
    <row r="3850" spans="1:11" x14ac:dyDescent="0.25">
      <c r="A3850" t="s">
        <v>4343</v>
      </c>
      <c r="B3850">
        <v>35038</v>
      </c>
      <c r="C3850" t="s">
        <v>167</v>
      </c>
      <c r="D3850" s="167">
        <v>76384.039999999994</v>
      </c>
      <c r="E3850" t="s">
        <v>216</v>
      </c>
      <c r="F3850" t="s">
        <v>169</v>
      </c>
      <c r="G3850" t="s">
        <v>189</v>
      </c>
      <c r="H3850" s="168">
        <v>38950</v>
      </c>
      <c r="I3850" t="s">
        <v>107</v>
      </c>
      <c r="J3850" s="169">
        <v>11.104109589041096</v>
      </c>
      <c r="K3850">
        <v>3</v>
      </c>
    </row>
    <row r="3851" spans="1:11" x14ac:dyDescent="0.25">
      <c r="A3851" t="s">
        <v>4344</v>
      </c>
      <c r="B3851">
        <v>42430</v>
      </c>
      <c r="C3851" t="s">
        <v>172</v>
      </c>
      <c r="D3851" s="167">
        <v>59975.32</v>
      </c>
      <c r="E3851" t="s">
        <v>196</v>
      </c>
      <c r="F3851" t="s">
        <v>169</v>
      </c>
      <c r="G3851" t="s">
        <v>228</v>
      </c>
      <c r="H3851" s="168">
        <v>40238</v>
      </c>
      <c r="I3851" t="s">
        <v>103</v>
      </c>
      <c r="J3851" s="169">
        <v>7.5753424657534243</v>
      </c>
      <c r="K3851">
        <v>2</v>
      </c>
    </row>
    <row r="3852" spans="1:11" x14ac:dyDescent="0.25">
      <c r="A3852" t="s">
        <v>4345</v>
      </c>
      <c r="B3852">
        <v>19146</v>
      </c>
      <c r="C3852" t="s">
        <v>167</v>
      </c>
      <c r="D3852" s="167">
        <v>92756.7</v>
      </c>
      <c r="E3852" t="s">
        <v>175</v>
      </c>
      <c r="F3852" t="s">
        <v>169</v>
      </c>
      <c r="G3852" t="s">
        <v>183</v>
      </c>
      <c r="H3852" s="168">
        <v>34736</v>
      </c>
      <c r="I3852" t="s">
        <v>107</v>
      </c>
      <c r="J3852" s="169">
        <v>22.649315068493152</v>
      </c>
      <c r="K3852">
        <v>5</v>
      </c>
    </row>
    <row r="3853" spans="1:11" x14ac:dyDescent="0.25">
      <c r="A3853" t="s">
        <v>4346</v>
      </c>
      <c r="B3853">
        <v>96284</v>
      </c>
      <c r="C3853" t="s">
        <v>172</v>
      </c>
      <c r="D3853" s="167">
        <v>107128.71</v>
      </c>
      <c r="E3853" t="s">
        <v>175</v>
      </c>
      <c r="F3853" t="s">
        <v>169</v>
      </c>
      <c r="G3853" t="s">
        <v>586</v>
      </c>
      <c r="H3853" s="168">
        <v>34498</v>
      </c>
      <c r="I3853" t="s">
        <v>103</v>
      </c>
      <c r="J3853" s="169">
        <v>23.301369863013697</v>
      </c>
      <c r="K3853">
        <v>5</v>
      </c>
    </row>
    <row r="3854" spans="1:11" x14ac:dyDescent="0.25">
      <c r="A3854" t="s">
        <v>4347</v>
      </c>
      <c r="B3854">
        <v>13438</v>
      </c>
      <c r="C3854" t="s">
        <v>172</v>
      </c>
      <c r="D3854" s="167">
        <v>69222.179999999993</v>
      </c>
      <c r="E3854" t="s">
        <v>199</v>
      </c>
      <c r="F3854" t="s">
        <v>169</v>
      </c>
      <c r="G3854" t="s">
        <v>4348</v>
      </c>
      <c r="H3854" s="168">
        <v>32405</v>
      </c>
      <c r="I3854" t="s">
        <v>107</v>
      </c>
      <c r="J3854" s="169">
        <v>29.035616438356165</v>
      </c>
      <c r="K3854">
        <v>6</v>
      </c>
    </row>
    <row r="3855" spans="1:11" x14ac:dyDescent="0.25">
      <c r="A3855" t="s">
        <v>4349</v>
      </c>
      <c r="B3855">
        <v>74191</v>
      </c>
      <c r="C3855" t="s">
        <v>167</v>
      </c>
      <c r="D3855" s="167">
        <v>35552.78</v>
      </c>
      <c r="E3855" t="s">
        <v>188</v>
      </c>
      <c r="F3855" t="s">
        <v>202</v>
      </c>
      <c r="G3855" t="s">
        <v>313</v>
      </c>
      <c r="H3855" s="168">
        <v>41666</v>
      </c>
      <c r="I3855" t="s">
        <v>108</v>
      </c>
      <c r="J3855" s="169">
        <v>3.6630136986301371</v>
      </c>
      <c r="K3855">
        <v>1</v>
      </c>
    </row>
    <row r="3856" spans="1:11" x14ac:dyDescent="0.25">
      <c r="A3856" t="s">
        <v>4350</v>
      </c>
      <c r="B3856">
        <v>72819</v>
      </c>
      <c r="C3856" t="s">
        <v>172</v>
      </c>
      <c r="D3856" s="167">
        <v>75375</v>
      </c>
      <c r="E3856" t="s">
        <v>199</v>
      </c>
      <c r="F3856" t="s">
        <v>169</v>
      </c>
      <c r="G3856" t="s">
        <v>176</v>
      </c>
      <c r="H3856" s="168">
        <v>42604</v>
      </c>
      <c r="I3856" t="s">
        <v>104</v>
      </c>
      <c r="J3856" s="169">
        <v>1.0931506849315069</v>
      </c>
      <c r="K3856">
        <v>1</v>
      </c>
    </row>
    <row r="3857" spans="1:11" x14ac:dyDescent="0.25">
      <c r="A3857" t="s">
        <v>4351</v>
      </c>
      <c r="B3857">
        <v>76899</v>
      </c>
      <c r="C3857" t="s">
        <v>167</v>
      </c>
      <c r="D3857" s="167">
        <v>72185</v>
      </c>
      <c r="E3857" t="s">
        <v>168</v>
      </c>
      <c r="F3857" t="s">
        <v>169</v>
      </c>
      <c r="G3857" t="s">
        <v>265</v>
      </c>
      <c r="H3857" s="168">
        <v>37760</v>
      </c>
      <c r="I3857" t="s">
        <v>103</v>
      </c>
      <c r="J3857" s="169">
        <v>14.364383561643836</v>
      </c>
      <c r="K3857">
        <v>3</v>
      </c>
    </row>
    <row r="3858" spans="1:11" x14ac:dyDescent="0.25">
      <c r="A3858" t="s">
        <v>4352</v>
      </c>
      <c r="B3858">
        <v>85132</v>
      </c>
      <c r="C3858" t="s">
        <v>172</v>
      </c>
      <c r="D3858" s="167">
        <v>102664</v>
      </c>
      <c r="E3858" t="s">
        <v>168</v>
      </c>
      <c r="F3858" t="s">
        <v>169</v>
      </c>
      <c r="G3858" t="s">
        <v>397</v>
      </c>
      <c r="H3858" s="168">
        <v>41386</v>
      </c>
      <c r="I3858" t="s">
        <v>105</v>
      </c>
      <c r="J3858" s="169">
        <v>4.4301369863013695</v>
      </c>
      <c r="K3858">
        <v>1</v>
      </c>
    </row>
    <row r="3859" spans="1:11" x14ac:dyDescent="0.25">
      <c r="A3859" t="s">
        <v>4353</v>
      </c>
      <c r="B3859">
        <v>20751</v>
      </c>
      <c r="C3859" t="s">
        <v>172</v>
      </c>
      <c r="D3859" s="167">
        <v>91751.37</v>
      </c>
      <c r="E3859" t="s">
        <v>199</v>
      </c>
      <c r="F3859" t="s">
        <v>169</v>
      </c>
      <c r="G3859" t="s">
        <v>287</v>
      </c>
      <c r="H3859" s="168">
        <v>32573</v>
      </c>
      <c r="I3859" t="s">
        <v>106</v>
      </c>
      <c r="J3859" s="169">
        <v>28.575342465753426</v>
      </c>
      <c r="K3859">
        <v>6</v>
      </c>
    </row>
    <row r="3860" spans="1:11" x14ac:dyDescent="0.25">
      <c r="A3860" t="s">
        <v>4354</v>
      </c>
      <c r="B3860">
        <v>96499</v>
      </c>
      <c r="C3860" t="s">
        <v>167</v>
      </c>
      <c r="D3860" s="167">
        <v>39257</v>
      </c>
      <c r="E3860" t="s">
        <v>175</v>
      </c>
      <c r="F3860" t="s">
        <v>169</v>
      </c>
      <c r="G3860" t="s">
        <v>209</v>
      </c>
      <c r="H3860" s="168">
        <v>42632</v>
      </c>
      <c r="I3860" t="s">
        <v>107</v>
      </c>
      <c r="J3860" s="169">
        <v>1.0164383561643835</v>
      </c>
      <c r="K3860">
        <v>1</v>
      </c>
    </row>
    <row r="3861" spans="1:11" x14ac:dyDescent="0.25">
      <c r="A3861" t="s">
        <v>4355</v>
      </c>
      <c r="B3861">
        <v>4577</v>
      </c>
      <c r="C3861" t="s">
        <v>172</v>
      </c>
      <c r="D3861" s="167">
        <v>57620</v>
      </c>
      <c r="E3861" t="s">
        <v>175</v>
      </c>
      <c r="F3861" t="s">
        <v>169</v>
      </c>
      <c r="G3861" t="s">
        <v>183</v>
      </c>
      <c r="H3861" s="168">
        <v>42044</v>
      </c>
      <c r="I3861" t="s">
        <v>105</v>
      </c>
      <c r="J3861" s="169">
        <v>2.6273972602739728</v>
      </c>
      <c r="K3861">
        <v>1</v>
      </c>
    </row>
    <row r="3862" spans="1:11" x14ac:dyDescent="0.25">
      <c r="A3862" t="s">
        <v>4356</v>
      </c>
      <c r="B3862">
        <v>67181</v>
      </c>
      <c r="C3862" t="s">
        <v>167</v>
      </c>
      <c r="D3862" s="167">
        <v>43525.72</v>
      </c>
      <c r="E3862" t="s">
        <v>199</v>
      </c>
      <c r="F3862" t="s">
        <v>169</v>
      </c>
      <c r="G3862" t="s">
        <v>220</v>
      </c>
      <c r="H3862" s="168">
        <v>40567</v>
      </c>
      <c r="I3862" t="s">
        <v>107</v>
      </c>
      <c r="J3862" s="169">
        <v>6.6739726027397257</v>
      </c>
      <c r="K3862">
        <v>2</v>
      </c>
    </row>
    <row r="3863" spans="1:11" x14ac:dyDescent="0.25">
      <c r="A3863" t="s">
        <v>4357</v>
      </c>
      <c r="B3863">
        <v>69404</v>
      </c>
      <c r="C3863" t="s">
        <v>172</v>
      </c>
      <c r="D3863" s="167">
        <v>62620</v>
      </c>
      <c r="E3863" t="s">
        <v>175</v>
      </c>
      <c r="F3863" t="s">
        <v>169</v>
      </c>
      <c r="G3863" t="s">
        <v>183</v>
      </c>
      <c r="H3863" s="168">
        <v>41694</v>
      </c>
      <c r="I3863" t="s">
        <v>104</v>
      </c>
      <c r="J3863" s="169">
        <v>3.5863013698630137</v>
      </c>
      <c r="K3863">
        <v>1</v>
      </c>
    </row>
    <row r="3864" spans="1:11" x14ac:dyDescent="0.25">
      <c r="A3864" t="s">
        <v>4358</v>
      </c>
      <c r="B3864">
        <v>60698</v>
      </c>
      <c r="C3864" t="s">
        <v>172</v>
      </c>
      <c r="D3864" s="167">
        <v>78096</v>
      </c>
      <c r="E3864" t="s">
        <v>175</v>
      </c>
      <c r="F3864" t="s">
        <v>169</v>
      </c>
      <c r="G3864" t="s">
        <v>183</v>
      </c>
      <c r="H3864" s="168">
        <v>36220</v>
      </c>
      <c r="I3864" t="s">
        <v>103</v>
      </c>
      <c r="J3864" s="169">
        <v>18.583561643835615</v>
      </c>
      <c r="K3864">
        <v>4</v>
      </c>
    </row>
    <row r="3865" spans="1:11" x14ac:dyDescent="0.25">
      <c r="A3865" t="s">
        <v>4359</v>
      </c>
      <c r="B3865">
        <v>78073</v>
      </c>
      <c r="C3865" t="s">
        <v>172</v>
      </c>
      <c r="D3865" s="167">
        <v>97755</v>
      </c>
      <c r="E3865" t="s">
        <v>185</v>
      </c>
      <c r="F3865" t="s">
        <v>169</v>
      </c>
      <c r="G3865" t="s">
        <v>495</v>
      </c>
      <c r="H3865" s="168">
        <v>36780</v>
      </c>
      <c r="I3865" t="s">
        <v>104</v>
      </c>
      <c r="J3865" s="169">
        <v>17.049315068493151</v>
      </c>
      <c r="K3865">
        <v>4</v>
      </c>
    </row>
    <row r="3866" spans="1:11" x14ac:dyDescent="0.25">
      <c r="A3866" t="s">
        <v>4360</v>
      </c>
      <c r="B3866">
        <v>57785</v>
      </c>
      <c r="C3866" t="s">
        <v>172</v>
      </c>
      <c r="D3866" s="167">
        <v>63493</v>
      </c>
      <c r="E3866" t="s">
        <v>191</v>
      </c>
      <c r="F3866" t="s">
        <v>169</v>
      </c>
      <c r="G3866" t="s">
        <v>486</v>
      </c>
      <c r="H3866" s="168">
        <v>39524</v>
      </c>
      <c r="I3866" t="s">
        <v>106</v>
      </c>
      <c r="J3866" s="169">
        <v>9.5315068493150683</v>
      </c>
      <c r="K3866">
        <v>2</v>
      </c>
    </row>
    <row r="3867" spans="1:11" x14ac:dyDescent="0.25">
      <c r="A3867" t="s">
        <v>4361</v>
      </c>
      <c r="B3867">
        <v>58398</v>
      </c>
      <c r="C3867" t="s">
        <v>167</v>
      </c>
      <c r="D3867" s="167">
        <v>33561.660000000003</v>
      </c>
      <c r="E3867" t="s">
        <v>216</v>
      </c>
      <c r="F3867" t="s">
        <v>202</v>
      </c>
      <c r="G3867" t="s">
        <v>1058</v>
      </c>
      <c r="H3867" s="168">
        <v>41610</v>
      </c>
      <c r="I3867" t="s">
        <v>104</v>
      </c>
      <c r="J3867" s="169">
        <v>3.8164383561643835</v>
      </c>
      <c r="K3867">
        <v>1</v>
      </c>
    </row>
    <row r="3868" spans="1:11" x14ac:dyDescent="0.25">
      <c r="A3868" t="s">
        <v>4362</v>
      </c>
      <c r="B3868">
        <v>92733</v>
      </c>
      <c r="C3868" t="s">
        <v>167</v>
      </c>
      <c r="D3868" s="167">
        <v>64141</v>
      </c>
      <c r="E3868" t="s">
        <v>199</v>
      </c>
      <c r="F3868" t="s">
        <v>169</v>
      </c>
      <c r="G3868" t="s">
        <v>200</v>
      </c>
      <c r="H3868" s="168">
        <v>36066</v>
      </c>
      <c r="I3868" t="s">
        <v>104</v>
      </c>
      <c r="J3868" s="169">
        <v>19.005479452054793</v>
      </c>
      <c r="K3868">
        <v>4</v>
      </c>
    </row>
    <row r="3869" spans="1:11" x14ac:dyDescent="0.25">
      <c r="A3869" t="s">
        <v>4363</v>
      </c>
      <c r="B3869">
        <v>90941</v>
      </c>
      <c r="C3869" t="s">
        <v>172</v>
      </c>
      <c r="D3869" s="167">
        <v>65752</v>
      </c>
      <c r="E3869" t="s">
        <v>175</v>
      </c>
      <c r="F3869" t="s">
        <v>169</v>
      </c>
      <c r="G3869" t="s">
        <v>183</v>
      </c>
      <c r="H3869" s="168">
        <v>39643</v>
      </c>
      <c r="I3869" t="s">
        <v>105</v>
      </c>
      <c r="J3869" s="169">
        <v>9.205479452054794</v>
      </c>
      <c r="K3869">
        <v>2</v>
      </c>
    </row>
    <row r="3870" spans="1:11" x14ac:dyDescent="0.25">
      <c r="A3870" t="s">
        <v>4364</v>
      </c>
      <c r="B3870">
        <v>70859</v>
      </c>
      <c r="C3870" t="s">
        <v>172</v>
      </c>
      <c r="D3870" s="167">
        <v>131348.75</v>
      </c>
      <c r="E3870" t="s">
        <v>185</v>
      </c>
      <c r="F3870" t="s">
        <v>169</v>
      </c>
      <c r="G3870" t="s">
        <v>774</v>
      </c>
      <c r="H3870" s="168">
        <v>34722</v>
      </c>
      <c r="I3870" t="s">
        <v>108</v>
      </c>
      <c r="J3870" s="169">
        <v>22.687671232876713</v>
      </c>
      <c r="K3870">
        <v>5</v>
      </c>
    </row>
    <row r="3871" spans="1:11" x14ac:dyDescent="0.25">
      <c r="A3871" t="s">
        <v>4365</v>
      </c>
      <c r="B3871">
        <v>3532</v>
      </c>
      <c r="C3871" t="s">
        <v>167</v>
      </c>
      <c r="D3871" s="167">
        <v>62678.97</v>
      </c>
      <c r="E3871" t="s">
        <v>175</v>
      </c>
      <c r="F3871" t="s">
        <v>169</v>
      </c>
      <c r="G3871" t="s">
        <v>311</v>
      </c>
      <c r="H3871" s="168">
        <v>41610</v>
      </c>
      <c r="I3871" t="s">
        <v>108</v>
      </c>
      <c r="J3871" s="169">
        <v>3.8164383561643835</v>
      </c>
      <c r="K3871">
        <v>1</v>
      </c>
    </row>
    <row r="3872" spans="1:11" x14ac:dyDescent="0.25">
      <c r="A3872" t="s">
        <v>4366</v>
      </c>
      <c r="B3872">
        <v>35595</v>
      </c>
      <c r="C3872" t="s">
        <v>167</v>
      </c>
      <c r="D3872" s="167">
        <v>71712.94</v>
      </c>
      <c r="E3872" t="s">
        <v>268</v>
      </c>
      <c r="F3872" t="s">
        <v>169</v>
      </c>
      <c r="G3872" t="s">
        <v>418</v>
      </c>
      <c r="H3872" s="168">
        <v>41764</v>
      </c>
      <c r="I3872" t="s">
        <v>103</v>
      </c>
      <c r="J3872" s="169">
        <v>3.3945205479452056</v>
      </c>
      <c r="K3872">
        <v>1</v>
      </c>
    </row>
    <row r="3873" spans="1:11" x14ac:dyDescent="0.25">
      <c r="A3873" t="s">
        <v>4367</v>
      </c>
      <c r="B3873">
        <v>77824</v>
      </c>
      <c r="C3873" t="s">
        <v>172</v>
      </c>
      <c r="D3873" s="167">
        <v>97224.98</v>
      </c>
      <c r="E3873" t="s">
        <v>185</v>
      </c>
      <c r="F3873" t="s">
        <v>169</v>
      </c>
      <c r="G3873" t="s">
        <v>416</v>
      </c>
      <c r="H3873" s="168">
        <v>31886</v>
      </c>
      <c r="I3873" t="s">
        <v>106</v>
      </c>
      <c r="J3873" s="169">
        <v>30.457534246575342</v>
      </c>
      <c r="K3873">
        <v>7</v>
      </c>
    </row>
    <row r="3874" spans="1:11" x14ac:dyDescent="0.25">
      <c r="A3874" t="s">
        <v>4368</v>
      </c>
      <c r="B3874">
        <v>86547</v>
      </c>
      <c r="C3874" t="s">
        <v>167</v>
      </c>
      <c r="D3874" s="167">
        <v>51969</v>
      </c>
      <c r="E3874" t="s">
        <v>175</v>
      </c>
      <c r="F3874" t="s">
        <v>169</v>
      </c>
      <c r="G3874" t="s">
        <v>183</v>
      </c>
      <c r="H3874" s="168">
        <v>42156</v>
      </c>
      <c r="I3874" t="s">
        <v>106</v>
      </c>
      <c r="J3874" s="169">
        <v>2.3205479452054796</v>
      </c>
      <c r="K3874">
        <v>1</v>
      </c>
    </row>
    <row r="3875" spans="1:11" x14ac:dyDescent="0.25">
      <c r="A3875" t="s">
        <v>4369</v>
      </c>
      <c r="B3875">
        <v>36376</v>
      </c>
      <c r="C3875" t="s">
        <v>172</v>
      </c>
      <c r="D3875" s="167">
        <v>79951.899999999994</v>
      </c>
      <c r="E3875" t="s">
        <v>268</v>
      </c>
      <c r="F3875" t="s">
        <v>169</v>
      </c>
      <c r="G3875" t="s">
        <v>418</v>
      </c>
      <c r="H3875" s="168">
        <v>39762</v>
      </c>
      <c r="I3875" t="s">
        <v>103</v>
      </c>
      <c r="J3875" s="169">
        <v>8.8794520547945197</v>
      </c>
      <c r="K3875">
        <v>2</v>
      </c>
    </row>
    <row r="3876" spans="1:11" x14ac:dyDescent="0.25">
      <c r="A3876" t="s">
        <v>4370</v>
      </c>
      <c r="B3876">
        <v>83045</v>
      </c>
      <c r="C3876" t="s">
        <v>172</v>
      </c>
      <c r="D3876" s="167">
        <v>45261</v>
      </c>
      <c r="E3876" t="s">
        <v>191</v>
      </c>
      <c r="F3876" t="s">
        <v>169</v>
      </c>
      <c r="G3876" t="s">
        <v>1065</v>
      </c>
      <c r="H3876" s="168">
        <v>42716</v>
      </c>
      <c r="I3876" t="s">
        <v>106</v>
      </c>
      <c r="J3876" s="169">
        <v>0.78630136986301369</v>
      </c>
      <c r="K3876">
        <v>1</v>
      </c>
    </row>
    <row r="3877" spans="1:11" x14ac:dyDescent="0.25">
      <c r="A3877" t="s">
        <v>4371</v>
      </c>
      <c r="B3877">
        <v>60450</v>
      </c>
      <c r="C3877" t="s">
        <v>172</v>
      </c>
      <c r="D3877" s="167">
        <v>45261</v>
      </c>
      <c r="E3877" t="s">
        <v>191</v>
      </c>
      <c r="F3877" t="s">
        <v>169</v>
      </c>
      <c r="G3877" t="s">
        <v>1065</v>
      </c>
      <c r="H3877" s="168">
        <v>42494</v>
      </c>
      <c r="I3877" t="s">
        <v>103</v>
      </c>
      <c r="J3877" s="169">
        <v>1.3945205479452054</v>
      </c>
      <c r="K3877">
        <v>1</v>
      </c>
    </row>
    <row r="3878" spans="1:11" x14ac:dyDescent="0.25">
      <c r="A3878" t="s">
        <v>4372</v>
      </c>
      <c r="B3878">
        <v>53903</v>
      </c>
      <c r="C3878" t="s">
        <v>172</v>
      </c>
      <c r="D3878" s="167">
        <v>40631.32</v>
      </c>
      <c r="E3878" t="s">
        <v>199</v>
      </c>
      <c r="F3878" t="s">
        <v>169</v>
      </c>
      <c r="G3878" t="s">
        <v>200</v>
      </c>
      <c r="H3878" s="168">
        <v>42373</v>
      </c>
      <c r="I3878" t="s">
        <v>104</v>
      </c>
      <c r="J3878" s="169">
        <v>1.726027397260274</v>
      </c>
      <c r="K3878">
        <v>1</v>
      </c>
    </row>
    <row r="3879" spans="1:11" x14ac:dyDescent="0.25">
      <c r="A3879" t="s">
        <v>4373</v>
      </c>
      <c r="B3879">
        <v>56355</v>
      </c>
      <c r="C3879" t="s">
        <v>172</v>
      </c>
      <c r="D3879" s="167">
        <v>42387.44</v>
      </c>
      <c r="E3879" t="s">
        <v>199</v>
      </c>
      <c r="F3879" t="s">
        <v>169</v>
      </c>
      <c r="G3879" t="s">
        <v>508</v>
      </c>
      <c r="H3879" s="168">
        <v>41484</v>
      </c>
      <c r="I3879" t="s">
        <v>107</v>
      </c>
      <c r="J3879" s="169">
        <v>4.161643835616438</v>
      </c>
      <c r="K3879">
        <v>1</v>
      </c>
    </row>
    <row r="3880" spans="1:11" x14ac:dyDescent="0.25">
      <c r="A3880" t="s">
        <v>4374</v>
      </c>
      <c r="B3880">
        <v>85541</v>
      </c>
      <c r="C3880" t="s">
        <v>172</v>
      </c>
      <c r="D3880" s="167">
        <v>110229</v>
      </c>
      <c r="E3880" t="s">
        <v>185</v>
      </c>
      <c r="F3880" t="s">
        <v>169</v>
      </c>
      <c r="G3880" t="s">
        <v>382</v>
      </c>
      <c r="H3880" s="168">
        <v>36493</v>
      </c>
      <c r="I3880" t="s">
        <v>106</v>
      </c>
      <c r="J3880" s="169">
        <v>17.835616438356166</v>
      </c>
      <c r="K3880">
        <v>4</v>
      </c>
    </row>
    <row r="3881" spans="1:11" x14ac:dyDescent="0.25">
      <c r="A3881" t="s">
        <v>4375</v>
      </c>
      <c r="B3881">
        <v>63689</v>
      </c>
      <c r="C3881" t="s">
        <v>172</v>
      </c>
      <c r="D3881" s="167">
        <v>76015.03</v>
      </c>
      <c r="E3881" t="s">
        <v>196</v>
      </c>
      <c r="F3881" t="s">
        <v>169</v>
      </c>
      <c r="G3881" t="s">
        <v>2178</v>
      </c>
      <c r="H3881" s="168">
        <v>33560</v>
      </c>
      <c r="I3881" t="s">
        <v>107</v>
      </c>
      <c r="J3881" s="169">
        <v>25.87123287671233</v>
      </c>
      <c r="K3881">
        <v>6</v>
      </c>
    </row>
    <row r="3882" spans="1:11" x14ac:dyDescent="0.25">
      <c r="A3882" t="s">
        <v>4376</v>
      </c>
      <c r="B3882">
        <v>92984</v>
      </c>
      <c r="C3882" t="s">
        <v>172</v>
      </c>
      <c r="D3882" s="167">
        <v>103150</v>
      </c>
      <c r="E3882" t="s">
        <v>185</v>
      </c>
      <c r="F3882" t="s">
        <v>169</v>
      </c>
      <c r="G3882" t="s">
        <v>495</v>
      </c>
      <c r="H3882" s="168">
        <v>37502</v>
      </c>
      <c r="I3882" t="s">
        <v>107</v>
      </c>
      <c r="J3882" s="169">
        <v>15.07123287671233</v>
      </c>
      <c r="K3882">
        <v>4</v>
      </c>
    </row>
    <row r="3883" spans="1:11" x14ac:dyDescent="0.25">
      <c r="A3883" t="s">
        <v>4377</v>
      </c>
      <c r="B3883">
        <v>44545</v>
      </c>
      <c r="C3883" t="s">
        <v>172</v>
      </c>
      <c r="D3883" s="167">
        <v>45261</v>
      </c>
      <c r="E3883" t="s">
        <v>191</v>
      </c>
      <c r="F3883" t="s">
        <v>169</v>
      </c>
      <c r="G3883" t="s">
        <v>1065</v>
      </c>
      <c r="H3883" s="168">
        <v>42716</v>
      </c>
      <c r="I3883" t="s">
        <v>107</v>
      </c>
      <c r="J3883" s="169">
        <v>0.78630136986301369</v>
      </c>
      <c r="K3883">
        <v>1</v>
      </c>
    </row>
    <row r="3884" spans="1:11" x14ac:dyDescent="0.25">
      <c r="A3884" t="s">
        <v>4378</v>
      </c>
      <c r="B3884">
        <v>74686</v>
      </c>
      <c r="C3884" t="s">
        <v>167</v>
      </c>
      <c r="D3884" s="167">
        <v>25445</v>
      </c>
      <c r="E3884" t="s">
        <v>196</v>
      </c>
      <c r="F3884" t="s">
        <v>202</v>
      </c>
      <c r="G3884" t="s">
        <v>367</v>
      </c>
      <c r="H3884" s="168">
        <v>35709</v>
      </c>
      <c r="I3884" t="s">
        <v>104</v>
      </c>
      <c r="J3884" s="169">
        <v>19.983561643835618</v>
      </c>
      <c r="K3884">
        <v>5</v>
      </c>
    </row>
    <row r="3885" spans="1:11" x14ac:dyDescent="0.25">
      <c r="A3885" t="s">
        <v>4379</v>
      </c>
      <c r="B3885">
        <v>37810</v>
      </c>
      <c r="C3885" t="s">
        <v>172</v>
      </c>
      <c r="D3885" s="167">
        <v>99597</v>
      </c>
      <c r="E3885" t="s">
        <v>185</v>
      </c>
      <c r="F3885" t="s">
        <v>169</v>
      </c>
      <c r="G3885" t="s">
        <v>416</v>
      </c>
      <c r="H3885" s="168">
        <v>36942</v>
      </c>
      <c r="I3885" t="s">
        <v>104</v>
      </c>
      <c r="J3885" s="169">
        <v>16.605479452054794</v>
      </c>
      <c r="K3885">
        <v>4</v>
      </c>
    </row>
    <row r="3886" spans="1:11" x14ac:dyDescent="0.25">
      <c r="A3886" t="s">
        <v>4380</v>
      </c>
      <c r="B3886">
        <v>6887</v>
      </c>
      <c r="C3886" t="s">
        <v>172</v>
      </c>
      <c r="D3886" s="167">
        <v>48145</v>
      </c>
      <c r="E3886" t="s">
        <v>168</v>
      </c>
      <c r="F3886" t="s">
        <v>169</v>
      </c>
      <c r="G3886" t="s">
        <v>265</v>
      </c>
      <c r="H3886" s="168">
        <v>42072</v>
      </c>
      <c r="I3886" t="s">
        <v>104</v>
      </c>
      <c r="J3886" s="169">
        <v>2.5506849315068494</v>
      </c>
      <c r="K3886">
        <v>1</v>
      </c>
    </row>
    <row r="3887" spans="1:11" x14ac:dyDescent="0.25">
      <c r="A3887" t="s">
        <v>4381</v>
      </c>
      <c r="B3887">
        <v>38271</v>
      </c>
      <c r="C3887" t="s">
        <v>167</v>
      </c>
      <c r="D3887" s="167">
        <v>35552.800000000003</v>
      </c>
      <c r="E3887" t="s">
        <v>188</v>
      </c>
      <c r="F3887" t="s">
        <v>202</v>
      </c>
      <c r="G3887" t="s">
        <v>313</v>
      </c>
      <c r="H3887" s="168">
        <v>41666</v>
      </c>
      <c r="I3887" t="s">
        <v>107</v>
      </c>
      <c r="J3887" s="169">
        <v>3.6630136986301371</v>
      </c>
      <c r="K3887">
        <v>1</v>
      </c>
    </row>
    <row r="3888" spans="1:11" x14ac:dyDescent="0.25">
      <c r="A3888" t="s">
        <v>4382</v>
      </c>
      <c r="B3888">
        <v>83519</v>
      </c>
      <c r="C3888" t="s">
        <v>167</v>
      </c>
      <c r="D3888" s="167">
        <v>91751.37</v>
      </c>
      <c r="E3888" t="s">
        <v>168</v>
      </c>
      <c r="F3888" t="s">
        <v>169</v>
      </c>
      <c r="G3888" t="s">
        <v>4383</v>
      </c>
      <c r="H3888" s="168">
        <v>31740</v>
      </c>
      <c r="I3888" t="s">
        <v>103</v>
      </c>
      <c r="J3888" s="169">
        <v>30.857534246575341</v>
      </c>
      <c r="K3888">
        <v>7</v>
      </c>
    </row>
    <row r="3889" spans="1:11" x14ac:dyDescent="0.25">
      <c r="A3889" t="s">
        <v>4384</v>
      </c>
      <c r="B3889">
        <v>81283</v>
      </c>
      <c r="C3889" t="s">
        <v>167</v>
      </c>
      <c r="D3889" s="167">
        <v>103630.35</v>
      </c>
      <c r="E3889" t="s">
        <v>188</v>
      </c>
      <c r="F3889" t="s">
        <v>169</v>
      </c>
      <c r="G3889" t="s">
        <v>275</v>
      </c>
      <c r="H3889" s="168">
        <v>30946</v>
      </c>
      <c r="I3889" t="s">
        <v>103</v>
      </c>
      <c r="J3889" s="169">
        <v>33.032876712328765</v>
      </c>
      <c r="K3889">
        <v>7</v>
      </c>
    </row>
    <row r="3890" spans="1:11" x14ac:dyDescent="0.25">
      <c r="A3890" t="s">
        <v>4385</v>
      </c>
      <c r="B3890">
        <v>94466</v>
      </c>
      <c r="C3890" t="s">
        <v>172</v>
      </c>
      <c r="D3890" s="167">
        <v>65752</v>
      </c>
      <c r="E3890" t="s">
        <v>175</v>
      </c>
      <c r="F3890" t="s">
        <v>169</v>
      </c>
      <c r="G3890" t="s">
        <v>183</v>
      </c>
      <c r="H3890" s="168">
        <v>40371</v>
      </c>
      <c r="I3890" t="s">
        <v>107</v>
      </c>
      <c r="J3890" s="169">
        <v>7.2109589041095887</v>
      </c>
      <c r="K3890">
        <v>2</v>
      </c>
    </row>
    <row r="3891" spans="1:11" x14ac:dyDescent="0.25">
      <c r="A3891" t="s">
        <v>4386</v>
      </c>
      <c r="B3891">
        <v>83415</v>
      </c>
      <c r="C3891" t="s">
        <v>172</v>
      </c>
      <c r="D3891" s="167">
        <v>27805.439999999999</v>
      </c>
      <c r="E3891" t="s">
        <v>233</v>
      </c>
      <c r="F3891" t="s">
        <v>202</v>
      </c>
      <c r="G3891" t="s">
        <v>234</v>
      </c>
      <c r="H3891" s="168">
        <v>42428</v>
      </c>
      <c r="I3891" t="s">
        <v>107</v>
      </c>
      <c r="J3891" s="169">
        <v>1.5753424657534247</v>
      </c>
      <c r="K3891">
        <v>1</v>
      </c>
    </row>
    <row r="3892" spans="1:11" x14ac:dyDescent="0.25">
      <c r="A3892" t="s">
        <v>4387</v>
      </c>
      <c r="B3892">
        <v>72609</v>
      </c>
      <c r="C3892" t="s">
        <v>167</v>
      </c>
      <c r="D3892" s="167">
        <v>41533.31</v>
      </c>
      <c r="E3892" t="s">
        <v>168</v>
      </c>
      <c r="F3892" t="s">
        <v>202</v>
      </c>
      <c r="G3892" t="s">
        <v>1054</v>
      </c>
      <c r="H3892" s="168">
        <v>32875</v>
      </c>
      <c r="I3892" t="s">
        <v>107</v>
      </c>
      <c r="J3892" s="169">
        <v>27.747945205479454</v>
      </c>
      <c r="K3892">
        <v>6</v>
      </c>
    </row>
    <row r="3893" spans="1:11" x14ac:dyDescent="0.25">
      <c r="A3893" t="s">
        <v>4388</v>
      </c>
      <c r="B3893">
        <v>17797</v>
      </c>
      <c r="C3893" t="s">
        <v>167</v>
      </c>
      <c r="D3893" s="167">
        <v>53904.46</v>
      </c>
      <c r="E3893" t="s">
        <v>188</v>
      </c>
      <c r="F3893" t="s">
        <v>169</v>
      </c>
      <c r="G3893" t="s">
        <v>539</v>
      </c>
      <c r="H3893" s="168">
        <v>38054</v>
      </c>
      <c r="I3893" t="s">
        <v>105</v>
      </c>
      <c r="J3893" s="169">
        <v>13.558904109589042</v>
      </c>
      <c r="K3893">
        <v>3</v>
      </c>
    </row>
    <row r="3894" spans="1:11" x14ac:dyDescent="0.25">
      <c r="A3894" t="s">
        <v>4389</v>
      </c>
      <c r="B3894">
        <v>53778</v>
      </c>
      <c r="C3894" t="s">
        <v>172</v>
      </c>
      <c r="D3894" s="167">
        <v>95255</v>
      </c>
      <c r="E3894" t="s">
        <v>185</v>
      </c>
      <c r="F3894" t="s">
        <v>169</v>
      </c>
      <c r="G3894" t="s">
        <v>495</v>
      </c>
      <c r="H3894" s="168">
        <v>38334</v>
      </c>
      <c r="I3894" t="s">
        <v>103</v>
      </c>
      <c r="J3894" s="169">
        <v>12.791780821917808</v>
      </c>
      <c r="K3894">
        <v>3</v>
      </c>
    </row>
    <row r="3895" spans="1:11" x14ac:dyDescent="0.25">
      <c r="A3895" t="s">
        <v>4390</v>
      </c>
      <c r="B3895">
        <v>42610</v>
      </c>
      <c r="C3895" t="s">
        <v>172</v>
      </c>
      <c r="D3895" s="167">
        <v>65716</v>
      </c>
      <c r="E3895" t="s">
        <v>191</v>
      </c>
      <c r="F3895" t="s">
        <v>169</v>
      </c>
      <c r="G3895" t="s">
        <v>486</v>
      </c>
      <c r="H3895" s="168">
        <v>39160</v>
      </c>
      <c r="I3895" t="s">
        <v>104</v>
      </c>
      <c r="J3895" s="169">
        <v>10.528767123287672</v>
      </c>
      <c r="K3895">
        <v>3</v>
      </c>
    </row>
    <row r="3896" spans="1:11" x14ac:dyDescent="0.25">
      <c r="A3896" t="s">
        <v>4391</v>
      </c>
      <c r="B3896">
        <v>68553</v>
      </c>
      <c r="C3896" t="s">
        <v>172</v>
      </c>
      <c r="D3896" s="167">
        <v>118080.06</v>
      </c>
      <c r="E3896" t="s">
        <v>185</v>
      </c>
      <c r="F3896" t="s">
        <v>169</v>
      </c>
      <c r="G3896" t="s">
        <v>382</v>
      </c>
      <c r="H3896" s="168">
        <v>32202</v>
      </c>
      <c r="I3896" t="s">
        <v>104</v>
      </c>
      <c r="J3896" s="169">
        <v>29.591780821917808</v>
      </c>
      <c r="K3896">
        <v>6</v>
      </c>
    </row>
    <row r="3897" spans="1:11" x14ac:dyDescent="0.25">
      <c r="A3897" t="s">
        <v>4392</v>
      </c>
      <c r="B3897">
        <v>26341</v>
      </c>
      <c r="C3897" t="s">
        <v>167</v>
      </c>
      <c r="D3897" s="167">
        <v>38756.800000000003</v>
      </c>
      <c r="E3897" t="s">
        <v>168</v>
      </c>
      <c r="F3897" t="s">
        <v>169</v>
      </c>
      <c r="G3897" t="s">
        <v>344</v>
      </c>
      <c r="H3897" s="168">
        <v>41680</v>
      </c>
      <c r="I3897" t="s">
        <v>103</v>
      </c>
      <c r="J3897" s="169">
        <v>3.6246575342465754</v>
      </c>
      <c r="K3897">
        <v>1</v>
      </c>
    </row>
    <row r="3898" spans="1:11" x14ac:dyDescent="0.25">
      <c r="A3898" t="s">
        <v>4393</v>
      </c>
      <c r="B3898">
        <v>57095</v>
      </c>
      <c r="C3898" t="s">
        <v>172</v>
      </c>
      <c r="D3898" s="167">
        <v>65382</v>
      </c>
      <c r="E3898" t="s">
        <v>191</v>
      </c>
      <c r="F3898" t="s">
        <v>169</v>
      </c>
      <c r="G3898" t="s">
        <v>486</v>
      </c>
      <c r="H3898" s="168">
        <v>41064</v>
      </c>
      <c r="I3898" t="s">
        <v>105</v>
      </c>
      <c r="J3898" s="169">
        <v>5.3123287671232875</v>
      </c>
      <c r="K3898">
        <v>2</v>
      </c>
    </row>
    <row r="3899" spans="1:11" x14ac:dyDescent="0.25">
      <c r="A3899" t="s">
        <v>4394</v>
      </c>
      <c r="B3899">
        <v>17462</v>
      </c>
      <c r="C3899" t="s">
        <v>172</v>
      </c>
      <c r="D3899" s="167">
        <v>149529.07999999999</v>
      </c>
      <c r="E3899" t="s">
        <v>185</v>
      </c>
      <c r="F3899" t="s">
        <v>169</v>
      </c>
      <c r="G3899" t="s">
        <v>728</v>
      </c>
      <c r="H3899" s="168">
        <v>32307</v>
      </c>
      <c r="I3899" t="s">
        <v>103</v>
      </c>
      <c r="J3899" s="169">
        <v>29.304109589041097</v>
      </c>
      <c r="K3899">
        <v>6</v>
      </c>
    </row>
    <row r="3900" spans="1:11" x14ac:dyDescent="0.25">
      <c r="A3900" t="s">
        <v>4395</v>
      </c>
      <c r="B3900">
        <v>53309</v>
      </c>
      <c r="C3900" t="s">
        <v>172</v>
      </c>
      <c r="D3900" s="167">
        <v>60501</v>
      </c>
      <c r="E3900" t="s">
        <v>175</v>
      </c>
      <c r="F3900" t="s">
        <v>169</v>
      </c>
      <c r="G3900" t="s">
        <v>183</v>
      </c>
      <c r="H3900" s="168">
        <v>41106</v>
      </c>
      <c r="I3900" t="s">
        <v>103</v>
      </c>
      <c r="J3900" s="169">
        <v>5.1972602739726028</v>
      </c>
      <c r="K3900">
        <v>2</v>
      </c>
    </row>
    <row r="3901" spans="1:11" x14ac:dyDescent="0.25">
      <c r="A3901" t="s">
        <v>4396</v>
      </c>
      <c r="B3901">
        <v>24540</v>
      </c>
      <c r="C3901" t="s">
        <v>172</v>
      </c>
      <c r="D3901" s="167">
        <v>117174.02</v>
      </c>
      <c r="E3901" t="s">
        <v>185</v>
      </c>
      <c r="F3901" t="s">
        <v>169</v>
      </c>
      <c r="G3901" t="s">
        <v>382</v>
      </c>
      <c r="H3901" s="168">
        <v>32713</v>
      </c>
      <c r="I3901" t="s">
        <v>103</v>
      </c>
      <c r="J3901" s="169">
        <v>28.19178082191781</v>
      </c>
      <c r="K3901">
        <v>6</v>
      </c>
    </row>
    <row r="3902" spans="1:11" x14ac:dyDescent="0.25">
      <c r="A3902" t="s">
        <v>4397</v>
      </c>
      <c r="B3902">
        <v>84609</v>
      </c>
      <c r="C3902" t="s">
        <v>172</v>
      </c>
      <c r="D3902" s="167">
        <v>40368.57</v>
      </c>
      <c r="E3902" t="s">
        <v>199</v>
      </c>
      <c r="F3902" t="s">
        <v>169</v>
      </c>
      <c r="G3902" t="s">
        <v>295</v>
      </c>
      <c r="H3902" s="168">
        <v>41904</v>
      </c>
      <c r="I3902" t="s">
        <v>106</v>
      </c>
      <c r="J3902" s="169">
        <v>3.010958904109589</v>
      </c>
      <c r="K3902">
        <v>1</v>
      </c>
    </row>
    <row r="3903" spans="1:11" x14ac:dyDescent="0.25">
      <c r="A3903" t="s">
        <v>4398</v>
      </c>
      <c r="B3903">
        <v>2087</v>
      </c>
      <c r="C3903" t="s">
        <v>172</v>
      </c>
      <c r="D3903" s="167">
        <v>130195.12</v>
      </c>
      <c r="E3903" t="s">
        <v>239</v>
      </c>
      <c r="F3903" t="s">
        <v>169</v>
      </c>
      <c r="G3903" t="s">
        <v>231</v>
      </c>
      <c r="H3903" s="168">
        <v>37508</v>
      </c>
      <c r="I3903" t="s">
        <v>103</v>
      </c>
      <c r="J3903" s="169">
        <v>15.054794520547945</v>
      </c>
      <c r="K3903">
        <v>4</v>
      </c>
    </row>
    <row r="3904" spans="1:11" x14ac:dyDescent="0.25">
      <c r="A3904" t="s">
        <v>4399</v>
      </c>
      <c r="B3904">
        <v>29974</v>
      </c>
      <c r="C3904" t="s">
        <v>172</v>
      </c>
      <c r="D3904" s="167">
        <v>56950.48</v>
      </c>
      <c r="E3904" t="s">
        <v>199</v>
      </c>
      <c r="F3904" t="s">
        <v>169</v>
      </c>
      <c r="G3904" t="s">
        <v>295</v>
      </c>
      <c r="H3904" s="168">
        <v>37115</v>
      </c>
      <c r="I3904" t="s">
        <v>108</v>
      </c>
      <c r="J3904" s="169">
        <v>16.13150684931507</v>
      </c>
      <c r="K3904">
        <v>4</v>
      </c>
    </row>
    <row r="3905" spans="1:11" x14ac:dyDescent="0.25">
      <c r="A3905" t="s">
        <v>4400</v>
      </c>
      <c r="B3905">
        <v>7751</v>
      </c>
      <c r="C3905" t="s">
        <v>167</v>
      </c>
      <c r="D3905" s="167">
        <v>66902.52</v>
      </c>
      <c r="E3905" t="s">
        <v>175</v>
      </c>
      <c r="F3905" t="s">
        <v>169</v>
      </c>
      <c r="G3905" t="s">
        <v>211</v>
      </c>
      <c r="H3905" s="168">
        <v>41946</v>
      </c>
      <c r="I3905" t="s">
        <v>107</v>
      </c>
      <c r="J3905" s="169">
        <v>2.8958904109589043</v>
      </c>
      <c r="K3905">
        <v>1</v>
      </c>
    </row>
    <row r="3906" spans="1:11" x14ac:dyDescent="0.25">
      <c r="A3906" t="s">
        <v>4401</v>
      </c>
      <c r="B3906">
        <v>50822</v>
      </c>
      <c r="C3906" t="s">
        <v>172</v>
      </c>
      <c r="D3906" s="167">
        <v>92629.77</v>
      </c>
      <c r="E3906" t="s">
        <v>196</v>
      </c>
      <c r="F3906" t="s">
        <v>169</v>
      </c>
      <c r="G3906" t="s">
        <v>428</v>
      </c>
      <c r="H3906" s="168">
        <v>34225</v>
      </c>
      <c r="I3906" t="s">
        <v>103</v>
      </c>
      <c r="J3906" s="169">
        <v>24.049315068493151</v>
      </c>
      <c r="K3906">
        <v>5</v>
      </c>
    </row>
    <row r="3907" spans="1:11" x14ac:dyDescent="0.25">
      <c r="A3907" t="s">
        <v>4402</v>
      </c>
      <c r="B3907">
        <v>95856</v>
      </c>
      <c r="C3907" t="s">
        <v>172</v>
      </c>
      <c r="D3907" s="167">
        <v>45000</v>
      </c>
      <c r="E3907" t="s">
        <v>196</v>
      </c>
      <c r="F3907" t="s">
        <v>169</v>
      </c>
      <c r="G3907" t="s">
        <v>242</v>
      </c>
      <c r="H3907" s="168">
        <v>42646</v>
      </c>
      <c r="I3907" t="s">
        <v>103</v>
      </c>
      <c r="J3907" s="169">
        <v>0.9780821917808219</v>
      </c>
      <c r="K3907">
        <v>1</v>
      </c>
    </row>
    <row r="3908" spans="1:11" x14ac:dyDescent="0.25">
      <c r="A3908" t="s">
        <v>4403</v>
      </c>
      <c r="B3908">
        <v>5392</v>
      </c>
      <c r="C3908" t="s">
        <v>172</v>
      </c>
      <c r="D3908" s="167">
        <v>89620</v>
      </c>
      <c r="E3908" t="s">
        <v>175</v>
      </c>
      <c r="F3908" t="s">
        <v>169</v>
      </c>
      <c r="G3908" t="s">
        <v>183</v>
      </c>
      <c r="H3908" s="168">
        <v>38551</v>
      </c>
      <c r="I3908" t="s">
        <v>108</v>
      </c>
      <c r="J3908" s="169">
        <v>12.197260273972603</v>
      </c>
      <c r="K3908">
        <v>3</v>
      </c>
    </row>
    <row r="3909" spans="1:11" x14ac:dyDescent="0.25">
      <c r="A3909" t="s">
        <v>4404</v>
      </c>
      <c r="B3909">
        <v>16264</v>
      </c>
      <c r="C3909" t="s">
        <v>167</v>
      </c>
      <c r="D3909" s="167">
        <v>28738.03</v>
      </c>
      <c r="E3909" t="s">
        <v>216</v>
      </c>
      <c r="F3909" t="s">
        <v>202</v>
      </c>
      <c r="G3909" t="s">
        <v>588</v>
      </c>
      <c r="H3909" s="168">
        <v>34688</v>
      </c>
      <c r="I3909" t="s">
        <v>106</v>
      </c>
      <c r="J3909" s="169">
        <v>22.780821917808218</v>
      </c>
      <c r="K3909">
        <v>5</v>
      </c>
    </row>
    <row r="3910" spans="1:11" x14ac:dyDescent="0.25">
      <c r="A3910" t="s">
        <v>4405</v>
      </c>
      <c r="B3910">
        <v>21229</v>
      </c>
      <c r="C3910" t="s">
        <v>172</v>
      </c>
      <c r="D3910" s="167">
        <v>97392.47</v>
      </c>
      <c r="E3910" t="s">
        <v>168</v>
      </c>
      <c r="F3910" t="s">
        <v>169</v>
      </c>
      <c r="G3910" t="s">
        <v>173</v>
      </c>
      <c r="H3910" s="168">
        <v>31488</v>
      </c>
      <c r="I3910" t="s">
        <v>103</v>
      </c>
      <c r="J3910" s="169">
        <v>31.547945205479451</v>
      </c>
      <c r="K3910">
        <v>7</v>
      </c>
    </row>
    <row r="3911" spans="1:11" x14ac:dyDescent="0.25">
      <c r="A3911" t="s">
        <v>4406</v>
      </c>
      <c r="B3911">
        <v>2260</v>
      </c>
      <c r="C3911" t="s">
        <v>167</v>
      </c>
      <c r="D3911" s="167">
        <v>68550.12</v>
      </c>
      <c r="E3911" t="s">
        <v>268</v>
      </c>
      <c r="F3911" t="s">
        <v>169</v>
      </c>
      <c r="G3911" t="s">
        <v>170</v>
      </c>
      <c r="H3911" s="168">
        <v>31657</v>
      </c>
      <c r="I3911" t="s">
        <v>104</v>
      </c>
      <c r="J3911" s="169">
        <v>31.084931506849315</v>
      </c>
      <c r="K3911">
        <v>7</v>
      </c>
    </row>
    <row r="3912" spans="1:11" x14ac:dyDescent="0.25">
      <c r="A3912" t="s">
        <v>4407</v>
      </c>
      <c r="B3912">
        <v>67600</v>
      </c>
      <c r="C3912" t="s">
        <v>167</v>
      </c>
      <c r="D3912" s="167">
        <v>50271.51</v>
      </c>
      <c r="E3912" t="s">
        <v>175</v>
      </c>
      <c r="F3912" t="s">
        <v>169</v>
      </c>
      <c r="G3912" t="s">
        <v>209</v>
      </c>
      <c r="H3912" s="168">
        <v>41330</v>
      </c>
      <c r="I3912" t="s">
        <v>103</v>
      </c>
      <c r="J3912" s="169">
        <v>4.5835616438356164</v>
      </c>
      <c r="K3912">
        <v>1</v>
      </c>
    </row>
    <row r="3913" spans="1:11" x14ac:dyDescent="0.25">
      <c r="A3913" t="s">
        <v>4408</v>
      </c>
      <c r="B3913">
        <v>75492</v>
      </c>
      <c r="C3913" t="s">
        <v>167</v>
      </c>
      <c r="D3913" s="167">
        <v>87523.22</v>
      </c>
      <c r="E3913" t="s">
        <v>268</v>
      </c>
      <c r="F3913" t="s">
        <v>169</v>
      </c>
      <c r="G3913" t="s">
        <v>418</v>
      </c>
      <c r="H3913" s="168">
        <v>32321</v>
      </c>
      <c r="I3913" t="s">
        <v>104</v>
      </c>
      <c r="J3913" s="169">
        <v>29.265753424657536</v>
      </c>
      <c r="K3913">
        <v>6</v>
      </c>
    </row>
    <row r="3914" spans="1:11" x14ac:dyDescent="0.25">
      <c r="A3914" t="s">
        <v>4409</v>
      </c>
      <c r="B3914">
        <v>70302</v>
      </c>
      <c r="C3914" t="s">
        <v>172</v>
      </c>
      <c r="D3914" s="167">
        <v>31939.69</v>
      </c>
      <c r="E3914" t="s">
        <v>199</v>
      </c>
      <c r="F3914" t="s">
        <v>169</v>
      </c>
      <c r="G3914" t="s">
        <v>207</v>
      </c>
      <c r="H3914" s="168">
        <v>42016</v>
      </c>
      <c r="I3914" t="s">
        <v>107</v>
      </c>
      <c r="J3914" s="169">
        <v>2.7041095890410958</v>
      </c>
      <c r="K3914">
        <v>1</v>
      </c>
    </row>
    <row r="3915" spans="1:11" x14ac:dyDescent="0.25">
      <c r="A3915" t="s">
        <v>4410</v>
      </c>
      <c r="B3915">
        <v>83726</v>
      </c>
      <c r="C3915" t="s">
        <v>172</v>
      </c>
      <c r="D3915" s="167">
        <v>54500</v>
      </c>
      <c r="E3915" t="s">
        <v>196</v>
      </c>
      <c r="F3915" t="s">
        <v>169</v>
      </c>
      <c r="G3915" t="s">
        <v>706</v>
      </c>
      <c r="H3915" s="168">
        <v>42590</v>
      </c>
      <c r="I3915" t="s">
        <v>104</v>
      </c>
      <c r="J3915" s="169">
        <v>1.1315068493150684</v>
      </c>
      <c r="K3915">
        <v>1</v>
      </c>
    </row>
    <row r="3916" spans="1:11" x14ac:dyDescent="0.25">
      <c r="A3916" t="s">
        <v>4411</v>
      </c>
      <c r="B3916">
        <v>75333</v>
      </c>
      <c r="C3916" t="s">
        <v>172</v>
      </c>
      <c r="D3916" s="167">
        <v>76182.23</v>
      </c>
      <c r="E3916" t="s">
        <v>168</v>
      </c>
      <c r="F3916" t="s">
        <v>169</v>
      </c>
      <c r="G3916" t="s">
        <v>1203</v>
      </c>
      <c r="H3916" s="168">
        <v>40854</v>
      </c>
      <c r="I3916" t="s">
        <v>107</v>
      </c>
      <c r="J3916" s="169">
        <v>5.8876712328767127</v>
      </c>
      <c r="K3916">
        <v>2</v>
      </c>
    </row>
    <row r="3917" spans="1:11" x14ac:dyDescent="0.25">
      <c r="A3917" t="s">
        <v>4412</v>
      </c>
      <c r="B3917">
        <v>47173</v>
      </c>
      <c r="C3917" t="s">
        <v>172</v>
      </c>
      <c r="D3917" s="167">
        <v>75406</v>
      </c>
      <c r="E3917" t="s">
        <v>191</v>
      </c>
      <c r="F3917" t="s">
        <v>169</v>
      </c>
      <c r="G3917" t="s">
        <v>192</v>
      </c>
      <c r="H3917" s="168">
        <v>38803</v>
      </c>
      <c r="I3917" t="s">
        <v>103</v>
      </c>
      <c r="J3917" s="169">
        <v>11.506849315068493</v>
      </c>
      <c r="K3917">
        <v>3</v>
      </c>
    </row>
    <row r="3918" spans="1:11" x14ac:dyDescent="0.25">
      <c r="A3918" t="s">
        <v>4413</v>
      </c>
      <c r="B3918">
        <v>31552</v>
      </c>
      <c r="C3918" t="s">
        <v>172</v>
      </c>
      <c r="D3918" s="167">
        <v>63887</v>
      </c>
      <c r="E3918" t="s">
        <v>175</v>
      </c>
      <c r="F3918" t="s">
        <v>169</v>
      </c>
      <c r="G3918" t="s">
        <v>183</v>
      </c>
      <c r="H3918" s="168">
        <v>41918</v>
      </c>
      <c r="I3918" t="s">
        <v>104</v>
      </c>
      <c r="J3918" s="169">
        <v>2.9726027397260273</v>
      </c>
      <c r="K3918">
        <v>1</v>
      </c>
    </row>
    <row r="3919" spans="1:11" x14ac:dyDescent="0.25">
      <c r="A3919" t="s">
        <v>4414</v>
      </c>
      <c r="B3919">
        <v>89141</v>
      </c>
      <c r="C3919" t="s">
        <v>172</v>
      </c>
      <c r="D3919" s="167">
        <v>57265</v>
      </c>
      <c r="E3919" t="s">
        <v>191</v>
      </c>
      <c r="F3919" t="s">
        <v>169</v>
      </c>
      <c r="G3919" t="s">
        <v>354</v>
      </c>
      <c r="H3919" s="168">
        <v>40685</v>
      </c>
      <c r="I3919" t="s">
        <v>105</v>
      </c>
      <c r="J3919" s="169">
        <v>6.3506849315068497</v>
      </c>
      <c r="K3919">
        <v>2</v>
      </c>
    </row>
    <row r="3920" spans="1:11" x14ac:dyDescent="0.25">
      <c r="A3920" t="s">
        <v>4415</v>
      </c>
      <c r="B3920">
        <v>7764</v>
      </c>
      <c r="C3920" t="s">
        <v>172</v>
      </c>
      <c r="D3920" s="167">
        <v>90691.18</v>
      </c>
      <c r="E3920" t="s">
        <v>268</v>
      </c>
      <c r="F3920" t="s">
        <v>169</v>
      </c>
      <c r="G3920" t="s">
        <v>418</v>
      </c>
      <c r="H3920" s="168">
        <v>35975</v>
      </c>
      <c r="I3920" t="s">
        <v>106</v>
      </c>
      <c r="J3920" s="169">
        <v>19.254794520547946</v>
      </c>
      <c r="K3920">
        <v>4</v>
      </c>
    </row>
    <row r="3921" spans="1:11" x14ac:dyDescent="0.25">
      <c r="A3921" t="s">
        <v>4416</v>
      </c>
      <c r="B3921">
        <v>57041</v>
      </c>
      <c r="C3921" t="s">
        <v>172</v>
      </c>
      <c r="D3921" s="167">
        <v>92756.7</v>
      </c>
      <c r="E3921" t="s">
        <v>175</v>
      </c>
      <c r="F3921" t="s">
        <v>169</v>
      </c>
      <c r="G3921" t="s">
        <v>183</v>
      </c>
      <c r="H3921" s="168">
        <v>34960</v>
      </c>
      <c r="I3921" t="s">
        <v>104</v>
      </c>
      <c r="J3921" s="169">
        <v>22.035616438356165</v>
      </c>
      <c r="K3921">
        <v>5</v>
      </c>
    </row>
    <row r="3922" spans="1:11" x14ac:dyDescent="0.25">
      <c r="A3922" t="s">
        <v>4417</v>
      </c>
      <c r="B3922">
        <v>14815</v>
      </c>
      <c r="C3922" t="s">
        <v>167</v>
      </c>
      <c r="D3922" s="167">
        <v>69222.179999999993</v>
      </c>
      <c r="E3922" t="s">
        <v>168</v>
      </c>
      <c r="F3922" t="s">
        <v>169</v>
      </c>
      <c r="G3922" t="s">
        <v>170</v>
      </c>
      <c r="H3922" s="168">
        <v>29626</v>
      </c>
      <c r="I3922" t="s">
        <v>104</v>
      </c>
      <c r="J3922" s="169">
        <v>36.649315068493152</v>
      </c>
      <c r="K3922">
        <v>8</v>
      </c>
    </row>
    <row r="3923" spans="1:11" x14ac:dyDescent="0.25">
      <c r="A3923" t="s">
        <v>4418</v>
      </c>
      <c r="B3923">
        <v>28290</v>
      </c>
      <c r="C3923" t="s">
        <v>167</v>
      </c>
      <c r="D3923" s="167">
        <v>72619.98</v>
      </c>
      <c r="E3923" t="s">
        <v>216</v>
      </c>
      <c r="F3923" t="s">
        <v>169</v>
      </c>
      <c r="G3923" t="s">
        <v>1150</v>
      </c>
      <c r="H3923" s="168">
        <v>38894</v>
      </c>
      <c r="I3923" t="s">
        <v>103</v>
      </c>
      <c r="J3923" s="169">
        <v>11.257534246575343</v>
      </c>
      <c r="K3923">
        <v>3</v>
      </c>
    </row>
    <row r="3924" spans="1:11" x14ac:dyDescent="0.25">
      <c r="A3924" t="s">
        <v>4419</v>
      </c>
      <c r="B3924">
        <v>62086</v>
      </c>
      <c r="C3924" t="s">
        <v>167</v>
      </c>
      <c r="D3924" s="167">
        <v>102664</v>
      </c>
      <c r="E3924" t="s">
        <v>188</v>
      </c>
      <c r="F3924" t="s">
        <v>169</v>
      </c>
      <c r="G3924" t="s">
        <v>1210</v>
      </c>
      <c r="H3924" s="168">
        <v>37473</v>
      </c>
      <c r="I3924" t="s">
        <v>105</v>
      </c>
      <c r="J3924" s="169">
        <v>15.150684931506849</v>
      </c>
      <c r="K3924">
        <v>4</v>
      </c>
    </row>
    <row r="3925" spans="1:11" x14ac:dyDescent="0.25">
      <c r="A3925" t="s">
        <v>4420</v>
      </c>
      <c r="B3925">
        <v>88667</v>
      </c>
      <c r="C3925" t="s">
        <v>172</v>
      </c>
      <c r="D3925" s="167">
        <v>60775</v>
      </c>
      <c r="E3925" t="s">
        <v>168</v>
      </c>
      <c r="F3925" t="s">
        <v>169</v>
      </c>
      <c r="G3925" t="s">
        <v>265</v>
      </c>
      <c r="H3925" s="168">
        <v>39497</v>
      </c>
      <c r="I3925" t="s">
        <v>108</v>
      </c>
      <c r="J3925" s="169">
        <v>9.6054794520547944</v>
      </c>
      <c r="K3925">
        <v>2</v>
      </c>
    </row>
    <row r="3926" spans="1:11" x14ac:dyDescent="0.25">
      <c r="A3926" t="s">
        <v>4421</v>
      </c>
      <c r="B3926">
        <v>47120</v>
      </c>
      <c r="C3926" t="s">
        <v>167</v>
      </c>
      <c r="D3926" s="167">
        <v>120768</v>
      </c>
      <c r="E3926" t="s">
        <v>325</v>
      </c>
      <c r="F3926" t="s">
        <v>169</v>
      </c>
      <c r="G3926" t="s">
        <v>214</v>
      </c>
      <c r="H3926" s="168">
        <v>31642</v>
      </c>
      <c r="I3926" t="s">
        <v>104</v>
      </c>
      <c r="J3926" s="169">
        <v>31.126027397260273</v>
      </c>
      <c r="K3926">
        <v>7</v>
      </c>
    </row>
    <row r="3927" spans="1:11" x14ac:dyDescent="0.25">
      <c r="A3927" t="s">
        <v>4422</v>
      </c>
      <c r="B3927">
        <v>56910</v>
      </c>
      <c r="C3927" t="s">
        <v>172</v>
      </c>
      <c r="D3927" s="167">
        <v>107657</v>
      </c>
      <c r="E3927" t="s">
        <v>230</v>
      </c>
      <c r="F3927" t="s">
        <v>169</v>
      </c>
      <c r="G3927" t="s">
        <v>214</v>
      </c>
      <c r="H3927" s="168">
        <v>41176</v>
      </c>
      <c r="I3927" t="s">
        <v>104</v>
      </c>
      <c r="J3927" s="169">
        <v>5.0054794520547947</v>
      </c>
      <c r="K3927">
        <v>1</v>
      </c>
    </row>
    <row r="3928" spans="1:11" x14ac:dyDescent="0.25">
      <c r="A3928" t="s">
        <v>4423</v>
      </c>
      <c r="B3928">
        <v>44223</v>
      </c>
      <c r="C3928" t="s">
        <v>167</v>
      </c>
      <c r="D3928" s="167">
        <v>93396</v>
      </c>
      <c r="E3928" t="s">
        <v>230</v>
      </c>
      <c r="F3928" t="s">
        <v>169</v>
      </c>
      <c r="G3928" t="s">
        <v>305</v>
      </c>
      <c r="H3928" s="168">
        <v>41372</v>
      </c>
      <c r="I3928" t="s">
        <v>103</v>
      </c>
      <c r="J3928" s="169">
        <v>4.4684931506849317</v>
      </c>
      <c r="K3928">
        <v>1</v>
      </c>
    </row>
    <row r="3929" spans="1:11" x14ac:dyDescent="0.25">
      <c r="A3929" t="s">
        <v>4424</v>
      </c>
      <c r="B3929">
        <v>56445</v>
      </c>
      <c r="C3929" t="s">
        <v>172</v>
      </c>
      <c r="D3929" s="167">
        <v>135392</v>
      </c>
      <c r="E3929" t="s">
        <v>188</v>
      </c>
      <c r="F3929" t="s">
        <v>169</v>
      </c>
      <c r="G3929" t="s">
        <v>275</v>
      </c>
      <c r="H3929" s="168">
        <v>39188</v>
      </c>
      <c r="I3929" t="s">
        <v>103</v>
      </c>
      <c r="J3929" s="169">
        <v>10.452054794520548</v>
      </c>
      <c r="K3929">
        <v>3</v>
      </c>
    </row>
    <row r="3930" spans="1:11" x14ac:dyDescent="0.25">
      <c r="A3930" t="s">
        <v>4425</v>
      </c>
      <c r="B3930">
        <v>17753</v>
      </c>
      <c r="C3930" t="s">
        <v>167</v>
      </c>
      <c r="D3930" s="167">
        <v>20056.64</v>
      </c>
      <c r="E3930" t="s">
        <v>216</v>
      </c>
      <c r="F3930" t="s">
        <v>202</v>
      </c>
      <c r="G3930" t="s">
        <v>217</v>
      </c>
      <c r="H3930" s="168">
        <v>40868</v>
      </c>
      <c r="I3930" t="s">
        <v>106</v>
      </c>
      <c r="J3930" s="169">
        <v>5.8493150684931505</v>
      </c>
      <c r="K3930">
        <v>2</v>
      </c>
    </row>
    <row r="3931" spans="1:11" x14ac:dyDescent="0.25">
      <c r="A3931" t="s">
        <v>4426</v>
      </c>
      <c r="B3931">
        <v>83124</v>
      </c>
      <c r="C3931" t="s">
        <v>167</v>
      </c>
      <c r="D3931" s="167">
        <v>67866.179999999993</v>
      </c>
      <c r="E3931" t="s">
        <v>188</v>
      </c>
      <c r="F3931" t="s">
        <v>202</v>
      </c>
      <c r="G3931" t="s">
        <v>284</v>
      </c>
      <c r="H3931" s="168">
        <v>37627</v>
      </c>
      <c r="I3931" t="s">
        <v>103</v>
      </c>
      <c r="J3931" s="169">
        <v>14.728767123287671</v>
      </c>
      <c r="K3931">
        <v>3</v>
      </c>
    </row>
    <row r="3932" spans="1:11" x14ac:dyDescent="0.25">
      <c r="A3932" t="s">
        <v>4427</v>
      </c>
      <c r="B3932">
        <v>86055</v>
      </c>
      <c r="C3932" t="s">
        <v>167</v>
      </c>
      <c r="D3932" s="167">
        <v>84279.24</v>
      </c>
      <c r="E3932" t="s">
        <v>196</v>
      </c>
      <c r="F3932" t="s">
        <v>169</v>
      </c>
      <c r="G3932" t="s">
        <v>282</v>
      </c>
      <c r="H3932" s="168">
        <v>27071</v>
      </c>
      <c r="I3932" t="s">
        <v>105</v>
      </c>
      <c r="J3932" s="169">
        <v>43.649315068493152</v>
      </c>
      <c r="K3932">
        <v>9</v>
      </c>
    </row>
    <row r="3933" spans="1:11" x14ac:dyDescent="0.25">
      <c r="A3933" t="s">
        <v>4428</v>
      </c>
      <c r="B3933">
        <v>26962</v>
      </c>
      <c r="C3933" t="s">
        <v>172</v>
      </c>
      <c r="D3933" s="167">
        <v>63067.93</v>
      </c>
      <c r="E3933" t="s">
        <v>199</v>
      </c>
      <c r="F3933" t="s">
        <v>169</v>
      </c>
      <c r="G3933" t="s">
        <v>295</v>
      </c>
      <c r="H3933" s="168">
        <v>32937</v>
      </c>
      <c r="I3933" t="s">
        <v>103</v>
      </c>
      <c r="J3933" s="169">
        <v>27.578082191780823</v>
      </c>
      <c r="K3933">
        <v>6</v>
      </c>
    </row>
    <row r="3934" spans="1:11" x14ac:dyDescent="0.25">
      <c r="A3934" t="s">
        <v>4429</v>
      </c>
      <c r="B3934">
        <v>4370</v>
      </c>
      <c r="C3934" t="s">
        <v>167</v>
      </c>
      <c r="D3934" s="167">
        <v>44945.53</v>
      </c>
      <c r="E3934" t="s">
        <v>188</v>
      </c>
      <c r="F3934" t="s">
        <v>202</v>
      </c>
      <c r="G3934" t="s">
        <v>313</v>
      </c>
      <c r="H3934" s="168">
        <v>37956</v>
      </c>
      <c r="I3934" t="s">
        <v>106</v>
      </c>
      <c r="J3934" s="169">
        <v>13.827397260273973</v>
      </c>
      <c r="K3934">
        <v>3</v>
      </c>
    </row>
    <row r="3935" spans="1:11" x14ac:dyDescent="0.25">
      <c r="A3935" t="s">
        <v>4430</v>
      </c>
      <c r="B3935">
        <v>63993</v>
      </c>
      <c r="C3935" t="s">
        <v>167</v>
      </c>
      <c r="D3935" s="167">
        <v>66814.100000000006</v>
      </c>
      <c r="E3935" t="s">
        <v>175</v>
      </c>
      <c r="F3935" t="s">
        <v>169</v>
      </c>
      <c r="G3935" t="s">
        <v>211</v>
      </c>
      <c r="H3935" s="168">
        <v>40925</v>
      </c>
      <c r="I3935" t="s">
        <v>104</v>
      </c>
      <c r="J3935" s="169">
        <v>5.6931506849315072</v>
      </c>
      <c r="K3935">
        <v>2</v>
      </c>
    </row>
    <row r="3936" spans="1:11" x14ac:dyDescent="0.25">
      <c r="A3936" t="s">
        <v>4431</v>
      </c>
      <c r="B3936">
        <v>24023</v>
      </c>
      <c r="C3936" t="s">
        <v>172</v>
      </c>
      <c r="D3936" s="167">
        <v>113947.04</v>
      </c>
      <c r="E3936" t="s">
        <v>196</v>
      </c>
      <c r="F3936" t="s">
        <v>169</v>
      </c>
      <c r="G3936" t="s">
        <v>2060</v>
      </c>
      <c r="H3936" s="168">
        <v>41694</v>
      </c>
      <c r="I3936" t="s">
        <v>107</v>
      </c>
      <c r="J3936" s="169">
        <v>3.5863013698630137</v>
      </c>
      <c r="K3936">
        <v>1</v>
      </c>
    </row>
    <row r="3937" spans="1:11" x14ac:dyDescent="0.25">
      <c r="A3937" t="s">
        <v>4432</v>
      </c>
      <c r="B3937">
        <v>20227</v>
      </c>
      <c r="C3937" t="s">
        <v>172</v>
      </c>
      <c r="D3937" s="167">
        <v>128519</v>
      </c>
      <c r="E3937" t="s">
        <v>239</v>
      </c>
      <c r="F3937" t="s">
        <v>169</v>
      </c>
      <c r="G3937" t="s">
        <v>2909</v>
      </c>
      <c r="H3937" s="168">
        <v>41974</v>
      </c>
      <c r="I3937" t="s">
        <v>107</v>
      </c>
      <c r="J3937" s="169">
        <v>2.8191780821917809</v>
      </c>
      <c r="K3937">
        <v>1</v>
      </c>
    </row>
    <row r="3938" spans="1:11" x14ac:dyDescent="0.25">
      <c r="A3938" t="s">
        <v>4433</v>
      </c>
      <c r="B3938">
        <v>5289</v>
      </c>
      <c r="C3938" t="s">
        <v>172</v>
      </c>
      <c r="D3938" s="167">
        <v>72902</v>
      </c>
      <c r="E3938" t="s">
        <v>175</v>
      </c>
      <c r="F3938" t="s">
        <v>169</v>
      </c>
      <c r="G3938" t="s">
        <v>183</v>
      </c>
      <c r="H3938" s="168">
        <v>38915</v>
      </c>
      <c r="I3938" t="s">
        <v>105</v>
      </c>
      <c r="J3938" s="169">
        <v>11.2</v>
      </c>
      <c r="K3938">
        <v>3</v>
      </c>
    </row>
    <row r="3939" spans="1:11" x14ac:dyDescent="0.25">
      <c r="A3939" t="s">
        <v>4434</v>
      </c>
      <c r="B3939">
        <v>43010</v>
      </c>
      <c r="C3939" t="s">
        <v>172</v>
      </c>
      <c r="D3939" s="167">
        <v>64141</v>
      </c>
      <c r="E3939" t="s">
        <v>199</v>
      </c>
      <c r="F3939" t="s">
        <v>169</v>
      </c>
      <c r="G3939" t="s">
        <v>200</v>
      </c>
      <c r="H3939" s="168">
        <v>35806</v>
      </c>
      <c r="I3939" t="s">
        <v>103</v>
      </c>
      <c r="J3939" s="169">
        <v>19.717808219178082</v>
      </c>
      <c r="K3939">
        <v>4</v>
      </c>
    </row>
    <row r="3940" spans="1:11" x14ac:dyDescent="0.25">
      <c r="A3940" t="s">
        <v>4435</v>
      </c>
      <c r="B3940">
        <v>67549</v>
      </c>
      <c r="C3940" t="s">
        <v>172</v>
      </c>
      <c r="D3940" s="167">
        <v>94449</v>
      </c>
      <c r="E3940" t="s">
        <v>185</v>
      </c>
      <c r="F3940" t="s">
        <v>169</v>
      </c>
      <c r="G3940" t="s">
        <v>495</v>
      </c>
      <c r="H3940" s="168">
        <v>37298</v>
      </c>
      <c r="I3940" t="s">
        <v>105</v>
      </c>
      <c r="J3940" s="169">
        <v>15.63013698630137</v>
      </c>
      <c r="K3940">
        <v>4</v>
      </c>
    </row>
    <row r="3941" spans="1:11" x14ac:dyDescent="0.25">
      <c r="A3941" t="s">
        <v>4436</v>
      </c>
      <c r="B3941">
        <v>45334</v>
      </c>
      <c r="C3941" t="s">
        <v>167</v>
      </c>
      <c r="D3941" s="167">
        <v>123902.96</v>
      </c>
      <c r="E3941" t="s">
        <v>175</v>
      </c>
      <c r="F3941" t="s">
        <v>169</v>
      </c>
      <c r="G3941" t="s">
        <v>291</v>
      </c>
      <c r="H3941" s="168">
        <v>30144</v>
      </c>
      <c r="I3941" t="s">
        <v>106</v>
      </c>
      <c r="J3941" s="169">
        <v>35.230136986301368</v>
      </c>
      <c r="K3941">
        <v>8</v>
      </c>
    </row>
    <row r="3942" spans="1:11" x14ac:dyDescent="0.25">
      <c r="A3942" t="s">
        <v>4437</v>
      </c>
      <c r="B3942">
        <v>20874</v>
      </c>
      <c r="C3942" t="s">
        <v>167</v>
      </c>
      <c r="D3942" s="167">
        <v>51289.57</v>
      </c>
      <c r="E3942" t="s">
        <v>268</v>
      </c>
      <c r="F3942" t="s">
        <v>169</v>
      </c>
      <c r="G3942" t="s">
        <v>630</v>
      </c>
      <c r="H3942" s="168">
        <v>39608</v>
      </c>
      <c r="I3942" t="s">
        <v>104</v>
      </c>
      <c r="J3942" s="169">
        <v>9.3013698630136989</v>
      </c>
      <c r="K3942">
        <v>2</v>
      </c>
    </row>
    <row r="3943" spans="1:11" x14ac:dyDescent="0.25">
      <c r="A3943" t="s">
        <v>4438</v>
      </c>
      <c r="B3943">
        <v>19016</v>
      </c>
      <c r="C3943" t="s">
        <v>167</v>
      </c>
      <c r="D3943" s="167">
        <v>46319.13</v>
      </c>
      <c r="E3943" t="s">
        <v>216</v>
      </c>
      <c r="F3943" t="s">
        <v>169</v>
      </c>
      <c r="G3943" t="s">
        <v>980</v>
      </c>
      <c r="H3943" s="168">
        <v>41358</v>
      </c>
      <c r="I3943" t="s">
        <v>107</v>
      </c>
      <c r="J3943" s="169">
        <v>4.506849315068493</v>
      </c>
      <c r="K3943">
        <v>1</v>
      </c>
    </row>
    <row r="3944" spans="1:11" x14ac:dyDescent="0.25">
      <c r="A3944" t="s">
        <v>4439</v>
      </c>
      <c r="B3944">
        <v>26153</v>
      </c>
      <c r="C3944" t="s">
        <v>172</v>
      </c>
      <c r="D3944" s="167">
        <v>38020.379999999997</v>
      </c>
      <c r="E3944" t="s">
        <v>199</v>
      </c>
      <c r="F3944" t="s">
        <v>169</v>
      </c>
      <c r="G3944" t="s">
        <v>295</v>
      </c>
      <c r="H3944" s="168">
        <v>42212</v>
      </c>
      <c r="I3944" t="s">
        <v>103</v>
      </c>
      <c r="J3944" s="169">
        <v>2.1671232876712327</v>
      </c>
      <c r="K3944">
        <v>1</v>
      </c>
    </row>
    <row r="3945" spans="1:11" x14ac:dyDescent="0.25">
      <c r="A3945" t="s">
        <v>4440</v>
      </c>
      <c r="B3945">
        <v>74894</v>
      </c>
      <c r="C3945" t="s">
        <v>167</v>
      </c>
      <c r="D3945" s="167">
        <v>71830.44</v>
      </c>
      <c r="E3945" t="s">
        <v>188</v>
      </c>
      <c r="F3945" t="s">
        <v>169</v>
      </c>
      <c r="G3945" t="s">
        <v>968</v>
      </c>
      <c r="H3945" s="168">
        <v>34932</v>
      </c>
      <c r="I3945" t="s">
        <v>104</v>
      </c>
      <c r="J3945" s="169">
        <v>22.112328767123287</v>
      </c>
      <c r="K3945">
        <v>5</v>
      </c>
    </row>
    <row r="3946" spans="1:11" x14ac:dyDescent="0.25">
      <c r="A3946" t="s">
        <v>4441</v>
      </c>
      <c r="B3946">
        <v>15761</v>
      </c>
      <c r="C3946" t="s">
        <v>172</v>
      </c>
      <c r="D3946" s="167">
        <v>89620</v>
      </c>
      <c r="E3946" t="s">
        <v>175</v>
      </c>
      <c r="F3946" t="s">
        <v>169</v>
      </c>
      <c r="G3946" t="s">
        <v>183</v>
      </c>
      <c r="H3946" s="168">
        <v>37480</v>
      </c>
      <c r="I3946" t="s">
        <v>103</v>
      </c>
      <c r="J3946" s="169">
        <v>15.131506849315068</v>
      </c>
      <c r="K3946">
        <v>4</v>
      </c>
    </row>
    <row r="3947" spans="1:11" x14ac:dyDescent="0.25">
      <c r="A3947" t="s">
        <v>4442</v>
      </c>
      <c r="B3947">
        <v>67381</v>
      </c>
      <c r="C3947" t="s">
        <v>167</v>
      </c>
      <c r="D3947" s="167">
        <v>69222.179999999993</v>
      </c>
      <c r="E3947" t="s">
        <v>270</v>
      </c>
      <c r="F3947" t="s">
        <v>169</v>
      </c>
      <c r="G3947" t="s">
        <v>801</v>
      </c>
      <c r="H3947" s="168">
        <v>30823</v>
      </c>
      <c r="I3947" t="s">
        <v>104</v>
      </c>
      <c r="J3947" s="169">
        <v>33.369863013698627</v>
      </c>
      <c r="K3947">
        <v>7</v>
      </c>
    </row>
    <row r="3948" spans="1:11" x14ac:dyDescent="0.25">
      <c r="A3948" t="s">
        <v>4443</v>
      </c>
      <c r="B3948">
        <v>65219</v>
      </c>
      <c r="C3948" t="s">
        <v>172</v>
      </c>
      <c r="D3948" s="167">
        <v>65752</v>
      </c>
      <c r="E3948" t="s">
        <v>175</v>
      </c>
      <c r="F3948" t="s">
        <v>169</v>
      </c>
      <c r="G3948" t="s">
        <v>183</v>
      </c>
      <c r="H3948" s="168">
        <v>40742</v>
      </c>
      <c r="I3948" t="s">
        <v>103</v>
      </c>
      <c r="J3948" s="169">
        <v>6.1945205479452055</v>
      </c>
      <c r="K3948">
        <v>2</v>
      </c>
    </row>
    <row r="3949" spans="1:11" x14ac:dyDescent="0.25">
      <c r="A3949" t="s">
        <v>4444</v>
      </c>
      <c r="B3949">
        <v>57794</v>
      </c>
      <c r="C3949" t="s">
        <v>167</v>
      </c>
      <c r="D3949" s="167">
        <v>216336</v>
      </c>
      <c r="E3949" t="s">
        <v>616</v>
      </c>
      <c r="F3949" t="s">
        <v>169</v>
      </c>
      <c r="G3949" t="s">
        <v>4445</v>
      </c>
      <c r="H3949" s="168">
        <v>31138</v>
      </c>
      <c r="I3949" t="s">
        <v>105</v>
      </c>
      <c r="J3949" s="169">
        <v>32.506849315068493</v>
      </c>
      <c r="K3949">
        <v>7</v>
      </c>
    </row>
    <row r="3950" spans="1:11" x14ac:dyDescent="0.25">
      <c r="A3950" t="s">
        <v>4446</v>
      </c>
      <c r="B3950">
        <v>2229</v>
      </c>
      <c r="C3950" t="s">
        <v>167</v>
      </c>
      <c r="D3950" s="167">
        <v>71054.350000000006</v>
      </c>
      <c r="E3950" t="s">
        <v>168</v>
      </c>
      <c r="F3950" t="s">
        <v>169</v>
      </c>
      <c r="G3950" t="s">
        <v>237</v>
      </c>
      <c r="H3950" s="168">
        <v>40182</v>
      </c>
      <c r="I3950" t="s">
        <v>108</v>
      </c>
      <c r="J3950" s="169">
        <v>7.7287671232876711</v>
      </c>
      <c r="K3950">
        <v>2</v>
      </c>
    </row>
    <row r="3951" spans="1:11" x14ac:dyDescent="0.25">
      <c r="A3951" t="s">
        <v>4447</v>
      </c>
      <c r="B3951">
        <v>50299</v>
      </c>
      <c r="C3951" t="s">
        <v>172</v>
      </c>
      <c r="D3951" s="167">
        <v>57365</v>
      </c>
      <c r="E3951" t="s">
        <v>191</v>
      </c>
      <c r="F3951" t="s">
        <v>169</v>
      </c>
      <c r="G3951" t="s">
        <v>354</v>
      </c>
      <c r="H3951" s="168">
        <v>41288</v>
      </c>
      <c r="I3951" t="s">
        <v>106</v>
      </c>
      <c r="J3951" s="169">
        <v>4.6986301369863011</v>
      </c>
      <c r="K3951">
        <v>1</v>
      </c>
    </row>
    <row r="3952" spans="1:11" x14ac:dyDescent="0.25">
      <c r="A3952" t="s">
        <v>4448</v>
      </c>
      <c r="B3952">
        <v>65210</v>
      </c>
      <c r="C3952" t="s">
        <v>172</v>
      </c>
      <c r="D3952" s="167">
        <v>55014.29</v>
      </c>
      <c r="E3952" t="s">
        <v>253</v>
      </c>
      <c r="F3952" t="s">
        <v>169</v>
      </c>
      <c r="G3952" t="s">
        <v>2030</v>
      </c>
      <c r="H3952" s="168">
        <v>38961</v>
      </c>
      <c r="I3952" t="s">
        <v>104</v>
      </c>
      <c r="J3952" s="169">
        <v>11.073972602739726</v>
      </c>
      <c r="K3952">
        <v>3</v>
      </c>
    </row>
    <row r="3953" spans="1:11" x14ac:dyDescent="0.25">
      <c r="A3953" t="s">
        <v>4449</v>
      </c>
      <c r="B3953">
        <v>35068</v>
      </c>
      <c r="C3953" t="s">
        <v>167</v>
      </c>
      <c r="D3953" s="167">
        <v>62288.91</v>
      </c>
      <c r="E3953" t="s">
        <v>168</v>
      </c>
      <c r="F3953" t="s">
        <v>169</v>
      </c>
      <c r="G3953" t="s">
        <v>1054</v>
      </c>
      <c r="H3953" s="168">
        <v>37109</v>
      </c>
      <c r="I3953" t="s">
        <v>106</v>
      </c>
      <c r="J3953" s="169">
        <v>16.147945205479452</v>
      </c>
      <c r="K3953">
        <v>4</v>
      </c>
    </row>
    <row r="3954" spans="1:11" x14ac:dyDescent="0.25">
      <c r="A3954" t="s">
        <v>4450</v>
      </c>
      <c r="B3954">
        <v>57078</v>
      </c>
      <c r="C3954" t="s">
        <v>172</v>
      </c>
      <c r="D3954" s="167">
        <v>63492.87</v>
      </c>
      <c r="E3954" t="s">
        <v>196</v>
      </c>
      <c r="F3954" t="s">
        <v>169</v>
      </c>
      <c r="G3954" t="s">
        <v>197</v>
      </c>
      <c r="H3954" s="168">
        <v>41666</v>
      </c>
      <c r="I3954" t="s">
        <v>104</v>
      </c>
      <c r="J3954" s="169">
        <v>3.6630136986301371</v>
      </c>
      <c r="K3954">
        <v>1</v>
      </c>
    </row>
    <row r="3955" spans="1:11" x14ac:dyDescent="0.25">
      <c r="A3955" t="s">
        <v>4451</v>
      </c>
      <c r="B3955">
        <v>67411</v>
      </c>
      <c r="C3955" t="s">
        <v>172</v>
      </c>
      <c r="D3955" s="167">
        <v>93396</v>
      </c>
      <c r="E3955" t="s">
        <v>230</v>
      </c>
      <c r="F3955" t="s">
        <v>169</v>
      </c>
      <c r="G3955" t="s">
        <v>305</v>
      </c>
      <c r="H3955" s="168">
        <v>35982</v>
      </c>
      <c r="I3955" t="s">
        <v>106</v>
      </c>
      <c r="J3955" s="169">
        <v>19.235616438356164</v>
      </c>
      <c r="K3955">
        <v>4</v>
      </c>
    </row>
    <row r="3956" spans="1:11" x14ac:dyDescent="0.25">
      <c r="A3956" t="s">
        <v>4452</v>
      </c>
      <c r="B3956">
        <v>29034</v>
      </c>
      <c r="C3956" t="s">
        <v>172</v>
      </c>
      <c r="D3956" s="167">
        <v>81380.25</v>
      </c>
      <c r="E3956" t="s">
        <v>196</v>
      </c>
      <c r="F3956" t="s">
        <v>169</v>
      </c>
      <c r="G3956" t="s">
        <v>706</v>
      </c>
      <c r="H3956" s="168">
        <v>39622</v>
      </c>
      <c r="I3956" t="s">
        <v>103</v>
      </c>
      <c r="J3956" s="169">
        <v>9.2630136986301377</v>
      </c>
      <c r="K3956">
        <v>2</v>
      </c>
    </row>
    <row r="3957" spans="1:11" x14ac:dyDescent="0.25">
      <c r="A3957" t="s">
        <v>4453</v>
      </c>
      <c r="B3957">
        <v>28660</v>
      </c>
      <c r="C3957" t="s">
        <v>172</v>
      </c>
      <c r="D3957" s="167">
        <v>58455</v>
      </c>
      <c r="E3957" t="s">
        <v>175</v>
      </c>
      <c r="F3957" t="s">
        <v>169</v>
      </c>
      <c r="G3957" t="s">
        <v>183</v>
      </c>
      <c r="H3957" s="168">
        <v>41596</v>
      </c>
      <c r="I3957" t="s">
        <v>105</v>
      </c>
      <c r="J3957" s="169">
        <v>3.8547945205479452</v>
      </c>
      <c r="K3957">
        <v>1</v>
      </c>
    </row>
    <row r="3958" spans="1:11" x14ac:dyDescent="0.25">
      <c r="A3958" t="s">
        <v>4454</v>
      </c>
      <c r="B3958">
        <v>23253</v>
      </c>
      <c r="C3958" t="s">
        <v>167</v>
      </c>
      <c r="D3958" s="167">
        <v>56753.62</v>
      </c>
      <c r="E3958" t="s">
        <v>188</v>
      </c>
      <c r="F3958" t="s">
        <v>169</v>
      </c>
      <c r="G3958" t="s">
        <v>1396</v>
      </c>
      <c r="H3958" s="168">
        <v>41162</v>
      </c>
      <c r="I3958" t="s">
        <v>103</v>
      </c>
      <c r="J3958" s="169">
        <v>5.043835616438356</v>
      </c>
      <c r="K3958">
        <v>1</v>
      </c>
    </row>
    <row r="3959" spans="1:11" x14ac:dyDescent="0.25">
      <c r="A3959" t="s">
        <v>4455</v>
      </c>
      <c r="B3959">
        <v>9351</v>
      </c>
      <c r="C3959" t="s">
        <v>167</v>
      </c>
      <c r="D3959" s="167">
        <v>52081.11</v>
      </c>
      <c r="E3959" t="s">
        <v>1684</v>
      </c>
      <c r="F3959" t="s">
        <v>169</v>
      </c>
      <c r="G3959" t="s">
        <v>170</v>
      </c>
      <c r="H3959" s="168">
        <v>38029</v>
      </c>
      <c r="I3959" t="s">
        <v>107</v>
      </c>
      <c r="J3959" s="169">
        <v>13.627397260273973</v>
      </c>
      <c r="K3959">
        <v>3</v>
      </c>
    </row>
    <row r="3960" spans="1:11" x14ac:dyDescent="0.25">
      <c r="A3960" t="s">
        <v>4456</v>
      </c>
      <c r="B3960">
        <v>64302</v>
      </c>
      <c r="C3960" t="s">
        <v>172</v>
      </c>
      <c r="D3960" s="167">
        <v>94449</v>
      </c>
      <c r="E3960" t="s">
        <v>185</v>
      </c>
      <c r="F3960" t="s">
        <v>169</v>
      </c>
      <c r="G3960" t="s">
        <v>495</v>
      </c>
      <c r="H3960" s="168">
        <v>37298</v>
      </c>
      <c r="I3960" t="s">
        <v>104</v>
      </c>
      <c r="J3960" s="169">
        <v>15.63013698630137</v>
      </c>
      <c r="K3960">
        <v>4</v>
      </c>
    </row>
    <row r="3961" spans="1:11" x14ac:dyDescent="0.25">
      <c r="A3961" t="s">
        <v>4457</v>
      </c>
      <c r="B3961">
        <v>99214</v>
      </c>
      <c r="C3961" t="s">
        <v>172</v>
      </c>
      <c r="D3961" s="167">
        <v>156525</v>
      </c>
      <c r="E3961" t="s">
        <v>325</v>
      </c>
      <c r="F3961" t="s">
        <v>169</v>
      </c>
      <c r="G3961" t="s">
        <v>231</v>
      </c>
      <c r="H3961" s="168">
        <v>40722</v>
      </c>
      <c r="I3961" t="s">
        <v>104</v>
      </c>
      <c r="J3961" s="169">
        <v>6.2493150684931509</v>
      </c>
      <c r="K3961">
        <v>2</v>
      </c>
    </row>
    <row r="3962" spans="1:11" x14ac:dyDescent="0.25">
      <c r="A3962" t="s">
        <v>4458</v>
      </c>
      <c r="B3962">
        <v>21120</v>
      </c>
      <c r="C3962" t="s">
        <v>167</v>
      </c>
      <c r="D3962" s="167">
        <v>68054</v>
      </c>
      <c r="E3962" t="s">
        <v>175</v>
      </c>
      <c r="F3962" t="s">
        <v>169</v>
      </c>
      <c r="G3962" t="s">
        <v>183</v>
      </c>
      <c r="H3962" s="168">
        <v>39643</v>
      </c>
      <c r="I3962" t="s">
        <v>106</v>
      </c>
      <c r="J3962" s="169">
        <v>9.205479452054794</v>
      </c>
      <c r="K3962">
        <v>2</v>
      </c>
    </row>
    <row r="3963" spans="1:11" x14ac:dyDescent="0.25">
      <c r="A3963" t="s">
        <v>4459</v>
      </c>
      <c r="B3963">
        <v>57363</v>
      </c>
      <c r="C3963" t="s">
        <v>172</v>
      </c>
      <c r="D3963" s="167">
        <v>46626.87</v>
      </c>
      <c r="E3963" t="s">
        <v>199</v>
      </c>
      <c r="F3963" t="s">
        <v>169</v>
      </c>
      <c r="G3963" t="s">
        <v>205</v>
      </c>
      <c r="H3963" s="168">
        <v>39384</v>
      </c>
      <c r="I3963" t="s">
        <v>107</v>
      </c>
      <c r="J3963" s="169">
        <v>9.9150684931506845</v>
      </c>
      <c r="K3963">
        <v>2</v>
      </c>
    </row>
    <row r="3964" spans="1:11" x14ac:dyDescent="0.25">
      <c r="A3964" t="s">
        <v>4460</v>
      </c>
      <c r="B3964">
        <v>57533</v>
      </c>
      <c r="C3964" t="s">
        <v>167</v>
      </c>
      <c r="D3964" s="167">
        <v>82631.759999999995</v>
      </c>
      <c r="E3964" t="s">
        <v>168</v>
      </c>
      <c r="F3964" t="s">
        <v>169</v>
      </c>
      <c r="G3964" t="s">
        <v>189</v>
      </c>
      <c r="H3964" s="168">
        <v>37522</v>
      </c>
      <c r="I3964" t="s">
        <v>108</v>
      </c>
      <c r="J3964" s="169">
        <v>15.016438356164384</v>
      </c>
      <c r="K3964">
        <v>3</v>
      </c>
    </row>
    <row r="3965" spans="1:11" x14ac:dyDescent="0.25">
      <c r="A3965" t="s">
        <v>4461</v>
      </c>
      <c r="B3965">
        <v>59246</v>
      </c>
      <c r="C3965" t="s">
        <v>172</v>
      </c>
      <c r="D3965" s="167">
        <v>141539.35999999999</v>
      </c>
      <c r="E3965" t="s">
        <v>168</v>
      </c>
      <c r="F3965" t="s">
        <v>169</v>
      </c>
      <c r="G3965" t="s">
        <v>493</v>
      </c>
      <c r="H3965" s="168">
        <v>32028</v>
      </c>
      <c r="I3965" t="s">
        <v>104</v>
      </c>
      <c r="J3965" s="169">
        <v>30.068493150684933</v>
      </c>
      <c r="K3965">
        <v>7</v>
      </c>
    </row>
    <row r="3966" spans="1:11" x14ac:dyDescent="0.25">
      <c r="A3966" t="s">
        <v>4462</v>
      </c>
      <c r="B3966">
        <v>93730</v>
      </c>
      <c r="C3966" t="s">
        <v>167</v>
      </c>
      <c r="D3966" s="167">
        <v>71742.61</v>
      </c>
      <c r="E3966" t="s">
        <v>175</v>
      </c>
      <c r="F3966" t="s">
        <v>169</v>
      </c>
      <c r="G3966" t="s">
        <v>311</v>
      </c>
      <c r="H3966" s="168">
        <v>38894</v>
      </c>
      <c r="I3966" t="s">
        <v>103</v>
      </c>
      <c r="J3966" s="169">
        <v>11.257534246575343</v>
      </c>
      <c r="K3966">
        <v>3</v>
      </c>
    </row>
    <row r="3967" spans="1:11" x14ac:dyDescent="0.25">
      <c r="A3967" t="s">
        <v>4463</v>
      </c>
      <c r="B3967">
        <v>57184</v>
      </c>
      <c r="C3967" t="s">
        <v>167</v>
      </c>
      <c r="D3967" s="167">
        <v>118728.11</v>
      </c>
      <c r="E3967" t="s">
        <v>216</v>
      </c>
      <c r="F3967" t="s">
        <v>169</v>
      </c>
      <c r="G3967" t="s">
        <v>275</v>
      </c>
      <c r="H3967" s="168">
        <v>31775</v>
      </c>
      <c r="I3967" t="s">
        <v>103</v>
      </c>
      <c r="J3967" s="169">
        <v>30.761643835616439</v>
      </c>
      <c r="K3967">
        <v>7</v>
      </c>
    </row>
    <row r="3968" spans="1:11" x14ac:dyDescent="0.25">
      <c r="A3968" t="s">
        <v>4464</v>
      </c>
      <c r="B3968">
        <v>42784</v>
      </c>
      <c r="C3968" t="s">
        <v>172</v>
      </c>
      <c r="D3968" s="167">
        <v>115156.98</v>
      </c>
      <c r="E3968" t="s">
        <v>616</v>
      </c>
      <c r="F3968" t="s">
        <v>169</v>
      </c>
      <c r="G3968" t="s">
        <v>617</v>
      </c>
      <c r="H3968" s="168">
        <v>32511</v>
      </c>
      <c r="I3968" t="s">
        <v>104</v>
      </c>
      <c r="J3968" s="169">
        <v>28.745205479452054</v>
      </c>
      <c r="K3968">
        <v>6</v>
      </c>
    </row>
    <row r="3969" spans="1:11" x14ac:dyDescent="0.25">
      <c r="A3969" t="s">
        <v>4465</v>
      </c>
      <c r="B3969">
        <v>53309</v>
      </c>
      <c r="C3969" t="s">
        <v>172</v>
      </c>
      <c r="D3969" s="167">
        <v>92756.7</v>
      </c>
      <c r="E3969" t="s">
        <v>175</v>
      </c>
      <c r="F3969" t="s">
        <v>169</v>
      </c>
      <c r="G3969" t="s">
        <v>183</v>
      </c>
      <c r="H3969" s="168">
        <v>34400</v>
      </c>
      <c r="I3969" t="s">
        <v>103</v>
      </c>
      <c r="J3969" s="169">
        <v>23.56986301369863</v>
      </c>
      <c r="K3969">
        <v>5</v>
      </c>
    </row>
    <row r="3970" spans="1:11" x14ac:dyDescent="0.25">
      <c r="A3970" t="s">
        <v>4466</v>
      </c>
      <c r="B3970">
        <v>61395</v>
      </c>
      <c r="C3970" t="s">
        <v>172</v>
      </c>
      <c r="D3970" s="167">
        <v>54816.24</v>
      </c>
      <c r="E3970" t="s">
        <v>199</v>
      </c>
      <c r="F3970" t="s">
        <v>169</v>
      </c>
      <c r="G3970" t="s">
        <v>200</v>
      </c>
      <c r="H3970" s="168">
        <v>39509</v>
      </c>
      <c r="I3970" t="s">
        <v>107</v>
      </c>
      <c r="J3970" s="169">
        <v>9.5726027397260278</v>
      </c>
      <c r="K3970">
        <v>2</v>
      </c>
    </row>
    <row r="3971" spans="1:11" x14ac:dyDescent="0.25">
      <c r="A3971" t="s">
        <v>4467</v>
      </c>
      <c r="B3971">
        <v>72434</v>
      </c>
      <c r="C3971" t="s">
        <v>172</v>
      </c>
      <c r="D3971" s="167">
        <v>62971.42</v>
      </c>
      <c r="E3971" t="s">
        <v>196</v>
      </c>
      <c r="F3971" t="s">
        <v>169</v>
      </c>
      <c r="G3971" t="s">
        <v>4468</v>
      </c>
      <c r="H3971" s="168">
        <v>39902</v>
      </c>
      <c r="I3971" t="s">
        <v>103</v>
      </c>
      <c r="J3971" s="169">
        <v>8.4958904109589035</v>
      </c>
      <c r="K3971">
        <v>2</v>
      </c>
    </row>
    <row r="3972" spans="1:11" x14ac:dyDescent="0.25">
      <c r="A3972" t="s">
        <v>4469</v>
      </c>
      <c r="B3972">
        <v>67917</v>
      </c>
      <c r="C3972" t="s">
        <v>167</v>
      </c>
      <c r="D3972" s="167">
        <v>53788</v>
      </c>
      <c r="E3972" t="s">
        <v>175</v>
      </c>
      <c r="F3972" t="s">
        <v>169</v>
      </c>
      <c r="G3972" t="s">
        <v>183</v>
      </c>
      <c r="H3972" s="168">
        <v>41918</v>
      </c>
      <c r="I3972" t="s">
        <v>104</v>
      </c>
      <c r="J3972" s="169">
        <v>2.9726027397260273</v>
      </c>
      <c r="K3972">
        <v>1</v>
      </c>
    </row>
    <row r="3973" spans="1:11" x14ac:dyDescent="0.25">
      <c r="A3973" t="s">
        <v>4470</v>
      </c>
      <c r="B3973">
        <v>82341</v>
      </c>
      <c r="C3973" t="s">
        <v>167</v>
      </c>
      <c r="D3973" s="167">
        <v>52031.02</v>
      </c>
      <c r="E3973" t="s">
        <v>185</v>
      </c>
      <c r="F3973" t="s">
        <v>169</v>
      </c>
      <c r="G3973" t="s">
        <v>209</v>
      </c>
      <c r="H3973" s="168">
        <v>41134</v>
      </c>
      <c r="I3973" t="s">
        <v>106</v>
      </c>
      <c r="J3973" s="169">
        <v>5.1205479452054794</v>
      </c>
      <c r="K3973">
        <v>2</v>
      </c>
    </row>
    <row r="3974" spans="1:11" x14ac:dyDescent="0.25">
      <c r="A3974" t="s">
        <v>4471</v>
      </c>
      <c r="B3974">
        <v>34286</v>
      </c>
      <c r="C3974" t="s">
        <v>167</v>
      </c>
      <c r="D3974" s="167">
        <v>69222.179999999993</v>
      </c>
      <c r="E3974" t="s">
        <v>230</v>
      </c>
      <c r="F3974" t="s">
        <v>169</v>
      </c>
      <c r="G3974" t="s">
        <v>170</v>
      </c>
      <c r="H3974" s="168">
        <v>32398</v>
      </c>
      <c r="I3974" t="s">
        <v>103</v>
      </c>
      <c r="J3974" s="169">
        <v>29.054794520547944</v>
      </c>
      <c r="K3974">
        <v>6</v>
      </c>
    </row>
    <row r="3975" spans="1:11" x14ac:dyDescent="0.25">
      <c r="A3975" t="s">
        <v>4472</v>
      </c>
      <c r="B3975">
        <v>7831</v>
      </c>
      <c r="C3975" t="s">
        <v>167</v>
      </c>
      <c r="D3975" s="167">
        <v>104717.28</v>
      </c>
      <c r="E3975" t="s">
        <v>188</v>
      </c>
      <c r="F3975" t="s">
        <v>169</v>
      </c>
      <c r="G3975" t="s">
        <v>1210</v>
      </c>
      <c r="H3975" s="168">
        <v>28037</v>
      </c>
      <c r="I3975" t="s">
        <v>106</v>
      </c>
      <c r="J3975" s="169">
        <v>41.0027397260274</v>
      </c>
      <c r="K3975">
        <v>9</v>
      </c>
    </row>
    <row r="3976" spans="1:11" x14ac:dyDescent="0.25">
      <c r="A3976" t="s">
        <v>4473</v>
      </c>
      <c r="B3976">
        <v>23520</v>
      </c>
      <c r="C3976" t="s">
        <v>172</v>
      </c>
      <c r="D3976" s="167">
        <v>30820.880000000001</v>
      </c>
      <c r="E3976" t="s">
        <v>233</v>
      </c>
      <c r="F3976" t="s">
        <v>202</v>
      </c>
      <c r="G3976" t="s">
        <v>234</v>
      </c>
      <c r="H3976" s="168">
        <v>39607</v>
      </c>
      <c r="I3976" t="s">
        <v>106</v>
      </c>
      <c r="J3976" s="169">
        <v>9.3041095890410954</v>
      </c>
      <c r="K3976">
        <v>2</v>
      </c>
    </row>
    <row r="3977" spans="1:11" x14ac:dyDescent="0.25">
      <c r="A3977" t="s">
        <v>4474</v>
      </c>
      <c r="B3977">
        <v>50617</v>
      </c>
      <c r="C3977" t="s">
        <v>172</v>
      </c>
      <c r="D3977" s="167">
        <v>83214</v>
      </c>
      <c r="E3977" t="s">
        <v>268</v>
      </c>
      <c r="F3977" t="s">
        <v>169</v>
      </c>
      <c r="G3977" t="s">
        <v>418</v>
      </c>
      <c r="H3977" s="168">
        <v>42282</v>
      </c>
      <c r="I3977" t="s">
        <v>103</v>
      </c>
      <c r="J3977" s="169">
        <v>1.9753424657534246</v>
      </c>
      <c r="K3977">
        <v>1</v>
      </c>
    </row>
    <row r="3978" spans="1:11" x14ac:dyDescent="0.25">
      <c r="A3978" t="s">
        <v>4475</v>
      </c>
      <c r="B3978">
        <v>76074</v>
      </c>
      <c r="C3978" t="s">
        <v>172</v>
      </c>
      <c r="D3978" s="167">
        <v>47693</v>
      </c>
      <c r="E3978" t="s">
        <v>168</v>
      </c>
      <c r="F3978" t="s">
        <v>169</v>
      </c>
      <c r="G3978" t="s">
        <v>869</v>
      </c>
      <c r="H3978" s="168">
        <v>42562</v>
      </c>
      <c r="I3978" t="s">
        <v>106</v>
      </c>
      <c r="J3978" s="169">
        <v>1.2082191780821918</v>
      </c>
      <c r="K3978">
        <v>1</v>
      </c>
    </row>
    <row r="3979" spans="1:11" x14ac:dyDescent="0.25">
      <c r="A3979" t="s">
        <v>4476</v>
      </c>
      <c r="B3979">
        <v>29162</v>
      </c>
      <c r="C3979" t="s">
        <v>167</v>
      </c>
      <c r="D3979" s="167">
        <v>43525.72</v>
      </c>
      <c r="E3979" t="s">
        <v>199</v>
      </c>
      <c r="F3979" t="s">
        <v>169</v>
      </c>
      <c r="G3979" t="s">
        <v>220</v>
      </c>
      <c r="H3979" s="168">
        <v>41414</v>
      </c>
      <c r="I3979" t="s">
        <v>103</v>
      </c>
      <c r="J3979" s="169">
        <v>4.353424657534247</v>
      </c>
      <c r="K3979">
        <v>1</v>
      </c>
    </row>
    <row r="3980" spans="1:11" x14ac:dyDescent="0.25">
      <c r="A3980" t="s">
        <v>4477</v>
      </c>
      <c r="B3980">
        <v>14861</v>
      </c>
      <c r="C3980" t="s">
        <v>172</v>
      </c>
      <c r="D3980" s="167">
        <v>40631.32</v>
      </c>
      <c r="E3980" t="s">
        <v>199</v>
      </c>
      <c r="F3980" t="s">
        <v>169</v>
      </c>
      <c r="G3980" t="s">
        <v>200</v>
      </c>
      <c r="H3980" s="168">
        <v>42275</v>
      </c>
      <c r="I3980" t="s">
        <v>103</v>
      </c>
      <c r="J3980" s="169">
        <v>1.9945205479452055</v>
      </c>
      <c r="K3980">
        <v>1</v>
      </c>
    </row>
    <row r="3981" spans="1:11" x14ac:dyDescent="0.25">
      <c r="A3981" t="s">
        <v>4478</v>
      </c>
      <c r="B3981">
        <v>48050</v>
      </c>
      <c r="C3981" t="s">
        <v>172</v>
      </c>
      <c r="D3981" s="167">
        <v>101917.98</v>
      </c>
      <c r="E3981" t="s">
        <v>268</v>
      </c>
      <c r="F3981" t="s">
        <v>169</v>
      </c>
      <c r="G3981" t="s">
        <v>397</v>
      </c>
      <c r="H3981" s="168">
        <v>39271</v>
      </c>
      <c r="I3981" t="s">
        <v>106</v>
      </c>
      <c r="J3981" s="169">
        <v>10.224657534246575</v>
      </c>
      <c r="K3981">
        <v>3</v>
      </c>
    </row>
    <row r="3982" spans="1:11" x14ac:dyDescent="0.25">
      <c r="A3982" t="s">
        <v>4479</v>
      </c>
      <c r="B3982">
        <v>70534</v>
      </c>
      <c r="C3982" t="s">
        <v>172</v>
      </c>
      <c r="D3982" s="167">
        <v>117808.54</v>
      </c>
      <c r="E3982" t="s">
        <v>199</v>
      </c>
      <c r="F3982" t="s">
        <v>169</v>
      </c>
      <c r="G3982" t="s">
        <v>2060</v>
      </c>
      <c r="H3982" s="168">
        <v>35800</v>
      </c>
      <c r="I3982" t="s">
        <v>108</v>
      </c>
      <c r="J3982" s="169">
        <v>19.734246575342464</v>
      </c>
      <c r="K3982">
        <v>4</v>
      </c>
    </row>
    <row r="3983" spans="1:11" x14ac:dyDescent="0.25">
      <c r="A3983" t="s">
        <v>4480</v>
      </c>
      <c r="B3983">
        <v>29845</v>
      </c>
      <c r="C3983" t="s">
        <v>172</v>
      </c>
      <c r="D3983" s="167">
        <v>49104.04</v>
      </c>
      <c r="E3983" t="s">
        <v>168</v>
      </c>
      <c r="F3983" t="s">
        <v>169</v>
      </c>
      <c r="G3983" t="s">
        <v>649</v>
      </c>
      <c r="H3983" s="168">
        <v>40042</v>
      </c>
      <c r="I3983" t="s">
        <v>105</v>
      </c>
      <c r="J3983" s="169">
        <v>8.1123287671232873</v>
      </c>
      <c r="K3983">
        <v>2</v>
      </c>
    </row>
    <row r="3984" spans="1:11" x14ac:dyDescent="0.25">
      <c r="A3984" t="s">
        <v>4481</v>
      </c>
      <c r="B3984">
        <v>63772</v>
      </c>
      <c r="C3984" t="s">
        <v>172</v>
      </c>
      <c r="D3984" s="167">
        <v>50910</v>
      </c>
      <c r="E3984" t="s">
        <v>191</v>
      </c>
      <c r="F3984" t="s">
        <v>169</v>
      </c>
      <c r="G3984" t="s">
        <v>354</v>
      </c>
      <c r="H3984" s="168">
        <v>41708</v>
      </c>
      <c r="I3984" t="s">
        <v>107</v>
      </c>
      <c r="J3984" s="169">
        <v>3.547945205479452</v>
      </c>
      <c r="K3984">
        <v>1</v>
      </c>
    </row>
    <row r="3985" spans="1:11" x14ac:dyDescent="0.25">
      <c r="A3985" t="s">
        <v>4482</v>
      </c>
      <c r="B3985">
        <v>92129</v>
      </c>
      <c r="C3985" t="s">
        <v>172</v>
      </c>
      <c r="D3985" s="167">
        <v>92518.2</v>
      </c>
      <c r="E3985" t="s">
        <v>325</v>
      </c>
      <c r="F3985" t="s">
        <v>169</v>
      </c>
      <c r="G3985" t="s">
        <v>533</v>
      </c>
      <c r="H3985" s="168">
        <v>41666</v>
      </c>
      <c r="I3985" t="s">
        <v>104</v>
      </c>
      <c r="J3985" s="169">
        <v>3.6630136986301371</v>
      </c>
      <c r="K3985">
        <v>1</v>
      </c>
    </row>
    <row r="3986" spans="1:11" x14ac:dyDescent="0.25">
      <c r="A3986" t="s">
        <v>4483</v>
      </c>
      <c r="B3986">
        <v>51286</v>
      </c>
      <c r="C3986" t="s">
        <v>167</v>
      </c>
      <c r="D3986" s="167">
        <v>86673.48</v>
      </c>
      <c r="E3986" t="s">
        <v>188</v>
      </c>
      <c r="F3986" t="s">
        <v>169</v>
      </c>
      <c r="G3986" t="s">
        <v>189</v>
      </c>
      <c r="H3986" s="168">
        <v>30536</v>
      </c>
      <c r="I3986" t="s">
        <v>105</v>
      </c>
      <c r="J3986" s="169">
        <v>34.156164383561645</v>
      </c>
      <c r="K3986">
        <v>7</v>
      </c>
    </row>
    <row r="3987" spans="1:11" x14ac:dyDescent="0.25">
      <c r="A3987" t="s">
        <v>4484</v>
      </c>
      <c r="B3987">
        <v>99409</v>
      </c>
      <c r="C3987" t="s">
        <v>172</v>
      </c>
      <c r="D3987" s="167">
        <v>130240</v>
      </c>
      <c r="E3987" t="s">
        <v>199</v>
      </c>
      <c r="F3987" t="s">
        <v>169</v>
      </c>
      <c r="G3987" t="s">
        <v>2060</v>
      </c>
      <c r="H3987" s="168">
        <v>35800</v>
      </c>
      <c r="I3987" t="s">
        <v>103</v>
      </c>
      <c r="J3987" s="169">
        <v>19.734246575342464</v>
      </c>
      <c r="K3987">
        <v>4</v>
      </c>
    </row>
    <row r="3988" spans="1:11" x14ac:dyDescent="0.25">
      <c r="A3988" t="s">
        <v>4485</v>
      </c>
      <c r="B3988">
        <v>79748</v>
      </c>
      <c r="C3988" t="s">
        <v>172</v>
      </c>
      <c r="D3988" s="167">
        <v>115006.37</v>
      </c>
      <c r="E3988" t="s">
        <v>175</v>
      </c>
      <c r="F3988" t="s">
        <v>169</v>
      </c>
      <c r="G3988" t="s">
        <v>291</v>
      </c>
      <c r="H3988" s="168">
        <v>37823</v>
      </c>
      <c r="I3988" t="s">
        <v>104</v>
      </c>
      <c r="J3988" s="169">
        <v>14.191780821917808</v>
      </c>
      <c r="K3988">
        <v>3</v>
      </c>
    </row>
    <row r="3989" spans="1:11" x14ac:dyDescent="0.25">
      <c r="A3989" t="s">
        <v>4486</v>
      </c>
      <c r="B3989">
        <v>68943</v>
      </c>
      <c r="C3989" t="s">
        <v>167</v>
      </c>
      <c r="D3989" s="167">
        <v>104717.28</v>
      </c>
      <c r="E3989" t="s">
        <v>308</v>
      </c>
      <c r="F3989" t="s">
        <v>169</v>
      </c>
      <c r="G3989" t="s">
        <v>840</v>
      </c>
      <c r="H3989" s="168">
        <v>33042</v>
      </c>
      <c r="I3989" t="s">
        <v>105</v>
      </c>
      <c r="J3989" s="169">
        <v>27.290410958904111</v>
      </c>
      <c r="K3989">
        <v>6</v>
      </c>
    </row>
    <row r="3990" spans="1:11" x14ac:dyDescent="0.25">
      <c r="A3990" t="s">
        <v>4487</v>
      </c>
      <c r="B3990">
        <v>17918</v>
      </c>
      <c r="C3990" t="s">
        <v>172</v>
      </c>
      <c r="D3990" s="167">
        <v>65716</v>
      </c>
      <c r="E3990" t="s">
        <v>191</v>
      </c>
      <c r="F3990" t="s">
        <v>169</v>
      </c>
      <c r="G3990" t="s">
        <v>486</v>
      </c>
      <c r="H3990" s="168">
        <v>39160</v>
      </c>
      <c r="I3990" t="s">
        <v>104</v>
      </c>
      <c r="J3990" s="169">
        <v>10.528767123287672</v>
      </c>
      <c r="K3990">
        <v>3</v>
      </c>
    </row>
    <row r="3991" spans="1:11" x14ac:dyDescent="0.25">
      <c r="A3991" t="s">
        <v>4488</v>
      </c>
      <c r="B3991">
        <v>56143</v>
      </c>
      <c r="C3991" t="s">
        <v>172</v>
      </c>
      <c r="D3991" s="167">
        <v>88661.440000000002</v>
      </c>
      <c r="E3991" t="s">
        <v>191</v>
      </c>
      <c r="F3991" t="s">
        <v>169</v>
      </c>
      <c r="G3991" t="s">
        <v>192</v>
      </c>
      <c r="H3991" s="168">
        <v>34722</v>
      </c>
      <c r="I3991" t="s">
        <v>107</v>
      </c>
      <c r="J3991" s="169">
        <v>22.687671232876713</v>
      </c>
      <c r="K3991">
        <v>5</v>
      </c>
    </row>
    <row r="3992" spans="1:11" x14ac:dyDescent="0.25">
      <c r="A3992" t="s">
        <v>4489</v>
      </c>
      <c r="B3992">
        <v>70986</v>
      </c>
      <c r="C3992" t="s">
        <v>167</v>
      </c>
      <c r="D3992" s="167">
        <v>92062.06</v>
      </c>
      <c r="E3992" t="s">
        <v>196</v>
      </c>
      <c r="F3992" t="s">
        <v>169</v>
      </c>
      <c r="G3992" t="s">
        <v>428</v>
      </c>
      <c r="H3992" s="168">
        <v>39433</v>
      </c>
      <c r="I3992" t="s">
        <v>104</v>
      </c>
      <c r="J3992" s="169">
        <v>9.7808219178082183</v>
      </c>
      <c r="K3992">
        <v>2</v>
      </c>
    </row>
    <row r="3993" spans="1:11" x14ac:dyDescent="0.25">
      <c r="A3993" t="s">
        <v>4490</v>
      </c>
      <c r="B3993">
        <v>99609</v>
      </c>
      <c r="C3993" t="s">
        <v>172</v>
      </c>
      <c r="D3993" s="167">
        <v>83658</v>
      </c>
      <c r="E3993" t="s">
        <v>175</v>
      </c>
      <c r="F3993" t="s">
        <v>169</v>
      </c>
      <c r="G3993" t="s">
        <v>183</v>
      </c>
      <c r="H3993" s="168">
        <v>37424</v>
      </c>
      <c r="I3993" t="s">
        <v>106</v>
      </c>
      <c r="J3993" s="169">
        <v>15.284931506849315</v>
      </c>
      <c r="K3993">
        <v>4</v>
      </c>
    </row>
    <row r="3994" spans="1:11" x14ac:dyDescent="0.25">
      <c r="A3994" t="s">
        <v>4491</v>
      </c>
      <c r="B3994">
        <v>19444</v>
      </c>
      <c r="C3994" t="s">
        <v>172</v>
      </c>
      <c r="D3994" s="167">
        <v>65382</v>
      </c>
      <c r="E3994" t="s">
        <v>191</v>
      </c>
      <c r="F3994" t="s">
        <v>169</v>
      </c>
      <c r="G3994" t="s">
        <v>486</v>
      </c>
      <c r="H3994" s="168">
        <v>40966</v>
      </c>
      <c r="I3994" t="s">
        <v>103</v>
      </c>
      <c r="J3994" s="169">
        <v>5.580821917808219</v>
      </c>
      <c r="K3994">
        <v>2</v>
      </c>
    </row>
    <row r="3995" spans="1:11" x14ac:dyDescent="0.25">
      <c r="A3995" t="s">
        <v>4492</v>
      </c>
      <c r="B3995">
        <v>83497</v>
      </c>
      <c r="C3995" t="s">
        <v>172</v>
      </c>
      <c r="D3995" s="167">
        <v>64854</v>
      </c>
      <c r="E3995" t="s">
        <v>168</v>
      </c>
      <c r="F3995" t="s">
        <v>169</v>
      </c>
      <c r="G3995" t="s">
        <v>265</v>
      </c>
      <c r="H3995" s="168">
        <v>39461</v>
      </c>
      <c r="I3995" t="s">
        <v>105</v>
      </c>
      <c r="J3995" s="169">
        <v>9.7041095890410958</v>
      </c>
      <c r="K3995">
        <v>2</v>
      </c>
    </row>
    <row r="3996" spans="1:11" x14ac:dyDescent="0.25">
      <c r="A3996" t="s">
        <v>4493</v>
      </c>
      <c r="B3996">
        <v>71973</v>
      </c>
      <c r="C3996" t="s">
        <v>172</v>
      </c>
      <c r="D3996" s="167">
        <v>71908</v>
      </c>
      <c r="E3996" t="s">
        <v>168</v>
      </c>
      <c r="F3996" t="s">
        <v>169</v>
      </c>
      <c r="G3996" t="s">
        <v>265</v>
      </c>
      <c r="H3996" s="168">
        <v>38551</v>
      </c>
      <c r="I3996" t="s">
        <v>104</v>
      </c>
      <c r="J3996" s="169">
        <v>12.197260273972603</v>
      </c>
      <c r="K3996">
        <v>3</v>
      </c>
    </row>
    <row r="3997" spans="1:11" x14ac:dyDescent="0.25">
      <c r="A3997" t="s">
        <v>4494</v>
      </c>
      <c r="B3997">
        <v>32113</v>
      </c>
      <c r="C3997" t="s">
        <v>172</v>
      </c>
      <c r="D3997" s="167">
        <v>56733</v>
      </c>
      <c r="E3997" t="s">
        <v>168</v>
      </c>
      <c r="F3997" t="s">
        <v>169</v>
      </c>
      <c r="G3997" t="s">
        <v>265</v>
      </c>
      <c r="H3997" s="168">
        <v>41078</v>
      </c>
      <c r="I3997" t="s">
        <v>107</v>
      </c>
      <c r="J3997" s="169">
        <v>5.2739726027397262</v>
      </c>
      <c r="K3997">
        <v>2</v>
      </c>
    </row>
    <row r="3998" spans="1:11" x14ac:dyDescent="0.25">
      <c r="A3998" t="s">
        <v>4495</v>
      </c>
      <c r="B3998">
        <v>5674</v>
      </c>
      <c r="C3998" t="s">
        <v>167</v>
      </c>
      <c r="D3998" s="167">
        <v>113662.32</v>
      </c>
      <c r="E3998" t="s">
        <v>216</v>
      </c>
      <c r="F3998" t="s">
        <v>169</v>
      </c>
      <c r="G3998" t="s">
        <v>231</v>
      </c>
      <c r="H3998" s="168">
        <v>36836</v>
      </c>
      <c r="I3998" t="s">
        <v>103</v>
      </c>
      <c r="J3998" s="169">
        <v>16.895890410958906</v>
      </c>
      <c r="K3998">
        <v>4</v>
      </c>
    </row>
    <row r="3999" spans="1:11" x14ac:dyDescent="0.25">
      <c r="A3999" t="s">
        <v>4496</v>
      </c>
      <c r="B3999">
        <v>98879</v>
      </c>
      <c r="C3999" t="s">
        <v>167</v>
      </c>
      <c r="D3999" s="167">
        <v>72961.95</v>
      </c>
      <c r="E3999" t="s">
        <v>168</v>
      </c>
      <c r="F3999" t="s">
        <v>169</v>
      </c>
      <c r="G3999" t="s">
        <v>3056</v>
      </c>
      <c r="H3999" s="168">
        <v>38852</v>
      </c>
      <c r="I3999" t="s">
        <v>103</v>
      </c>
      <c r="J3999" s="169">
        <v>11.372602739726027</v>
      </c>
      <c r="K3999">
        <v>3</v>
      </c>
    </row>
    <row r="4000" spans="1:11" x14ac:dyDescent="0.25">
      <c r="A4000" t="s">
        <v>4497</v>
      </c>
      <c r="B4000">
        <v>92380</v>
      </c>
      <c r="C4000" t="s">
        <v>172</v>
      </c>
      <c r="D4000" s="167">
        <v>65105</v>
      </c>
      <c r="E4000" t="s">
        <v>168</v>
      </c>
      <c r="F4000" t="s">
        <v>169</v>
      </c>
      <c r="G4000" t="s">
        <v>265</v>
      </c>
      <c r="H4000" s="168">
        <v>38936</v>
      </c>
      <c r="I4000" t="s">
        <v>106</v>
      </c>
      <c r="J4000" s="169">
        <v>11.142465753424657</v>
      </c>
      <c r="K4000">
        <v>3</v>
      </c>
    </row>
    <row r="4001" spans="1:11" x14ac:dyDescent="0.25">
      <c r="A4001" t="s">
        <v>4498</v>
      </c>
      <c r="B4001">
        <v>52094</v>
      </c>
      <c r="C4001" t="s">
        <v>172</v>
      </c>
      <c r="D4001" s="167">
        <v>68543</v>
      </c>
      <c r="E4001" t="s">
        <v>191</v>
      </c>
      <c r="F4001" t="s">
        <v>169</v>
      </c>
      <c r="G4001" t="s">
        <v>486</v>
      </c>
      <c r="H4001" s="168">
        <v>39693</v>
      </c>
      <c r="I4001" t="s">
        <v>103</v>
      </c>
      <c r="J4001" s="169">
        <v>9.0684931506849313</v>
      </c>
      <c r="K4001">
        <v>2</v>
      </c>
    </row>
    <row r="4002" spans="1:11" x14ac:dyDescent="0.25">
      <c r="A4002" t="s">
        <v>4499</v>
      </c>
      <c r="B4002">
        <v>86279</v>
      </c>
      <c r="C4002" t="s">
        <v>172</v>
      </c>
      <c r="D4002" s="167">
        <v>67126</v>
      </c>
      <c r="E4002" t="s">
        <v>168</v>
      </c>
      <c r="F4002" t="s">
        <v>169</v>
      </c>
      <c r="G4002" t="s">
        <v>265</v>
      </c>
      <c r="H4002" s="168">
        <v>39098</v>
      </c>
      <c r="I4002" t="s">
        <v>103</v>
      </c>
      <c r="J4002" s="169">
        <v>10.698630136986301</v>
      </c>
      <c r="K4002">
        <v>3</v>
      </c>
    </row>
    <row r="4003" spans="1:11" x14ac:dyDescent="0.25">
      <c r="A4003" t="s">
        <v>4500</v>
      </c>
      <c r="B4003">
        <v>99051</v>
      </c>
      <c r="C4003" t="s">
        <v>167</v>
      </c>
      <c r="D4003" s="167">
        <v>107657</v>
      </c>
      <c r="E4003" t="s">
        <v>185</v>
      </c>
      <c r="F4003" t="s">
        <v>169</v>
      </c>
      <c r="G4003" t="s">
        <v>240</v>
      </c>
      <c r="H4003" s="168">
        <v>37445</v>
      </c>
      <c r="I4003" t="s">
        <v>104</v>
      </c>
      <c r="J4003" s="169">
        <v>15.227397260273973</v>
      </c>
      <c r="K4003">
        <v>4</v>
      </c>
    </row>
    <row r="4004" spans="1:11" x14ac:dyDescent="0.25">
      <c r="A4004" t="s">
        <v>4501</v>
      </c>
      <c r="B4004">
        <v>53520</v>
      </c>
      <c r="C4004" t="s">
        <v>172</v>
      </c>
      <c r="D4004" s="167">
        <v>65752</v>
      </c>
      <c r="E4004" t="s">
        <v>175</v>
      </c>
      <c r="F4004" t="s">
        <v>169</v>
      </c>
      <c r="G4004" t="s">
        <v>183</v>
      </c>
      <c r="H4004" s="168">
        <v>40742</v>
      </c>
      <c r="I4004" t="s">
        <v>108</v>
      </c>
      <c r="J4004" s="169">
        <v>6.1945205479452055</v>
      </c>
      <c r="K4004">
        <v>2</v>
      </c>
    </row>
    <row r="4005" spans="1:11" x14ac:dyDescent="0.25">
      <c r="A4005" t="s">
        <v>4502</v>
      </c>
      <c r="B4005">
        <v>29921</v>
      </c>
      <c r="C4005" t="s">
        <v>167</v>
      </c>
      <c r="D4005" s="167">
        <v>97394.2</v>
      </c>
      <c r="E4005" t="s">
        <v>199</v>
      </c>
      <c r="F4005" t="s">
        <v>169</v>
      </c>
      <c r="G4005" t="s">
        <v>176</v>
      </c>
      <c r="H4005" s="168">
        <v>37550</v>
      </c>
      <c r="I4005" t="s">
        <v>104</v>
      </c>
      <c r="J4005" s="169">
        <v>14.93972602739726</v>
      </c>
      <c r="K4005">
        <v>3</v>
      </c>
    </row>
    <row r="4006" spans="1:11" x14ac:dyDescent="0.25">
      <c r="A4006" t="s">
        <v>4503</v>
      </c>
      <c r="B4006">
        <v>84074</v>
      </c>
      <c r="C4006" t="s">
        <v>172</v>
      </c>
      <c r="D4006" s="167">
        <v>45049.120000000003</v>
      </c>
      <c r="E4006" t="s">
        <v>199</v>
      </c>
      <c r="F4006" t="s">
        <v>169</v>
      </c>
      <c r="G4006" t="s">
        <v>205</v>
      </c>
      <c r="H4006" s="168">
        <v>41281</v>
      </c>
      <c r="I4006" t="s">
        <v>107</v>
      </c>
      <c r="J4006" s="169">
        <v>4.7178082191780826</v>
      </c>
      <c r="K4006">
        <v>1</v>
      </c>
    </row>
    <row r="4007" spans="1:11" x14ac:dyDescent="0.25">
      <c r="A4007" t="s">
        <v>4504</v>
      </c>
      <c r="B4007">
        <v>5286</v>
      </c>
      <c r="C4007" t="s">
        <v>167</v>
      </c>
      <c r="D4007" s="167">
        <v>41873.93</v>
      </c>
      <c r="E4007" t="s">
        <v>168</v>
      </c>
      <c r="F4007" t="s">
        <v>169</v>
      </c>
      <c r="G4007" t="s">
        <v>344</v>
      </c>
      <c r="H4007" s="168">
        <v>41305</v>
      </c>
      <c r="I4007" t="s">
        <v>106</v>
      </c>
      <c r="J4007" s="169">
        <v>4.6520547945205477</v>
      </c>
      <c r="K4007">
        <v>1</v>
      </c>
    </row>
    <row r="4008" spans="1:11" x14ac:dyDescent="0.25">
      <c r="A4008" t="s">
        <v>4505</v>
      </c>
      <c r="B4008">
        <v>42146</v>
      </c>
      <c r="C4008" t="s">
        <v>167</v>
      </c>
      <c r="D4008" s="167">
        <v>67206</v>
      </c>
      <c r="E4008" t="s">
        <v>196</v>
      </c>
      <c r="F4008" t="s">
        <v>169</v>
      </c>
      <c r="G4008" t="s">
        <v>170</v>
      </c>
      <c r="H4008" s="168">
        <v>38769</v>
      </c>
      <c r="I4008" t="s">
        <v>103</v>
      </c>
      <c r="J4008" s="169">
        <v>11.6</v>
      </c>
      <c r="K4008">
        <v>3</v>
      </c>
    </row>
    <row r="4009" spans="1:11" x14ac:dyDescent="0.25">
      <c r="A4009" t="s">
        <v>4506</v>
      </c>
      <c r="B4009">
        <v>91070</v>
      </c>
      <c r="C4009" t="s">
        <v>172</v>
      </c>
      <c r="D4009" s="167">
        <v>73801</v>
      </c>
      <c r="E4009" t="s">
        <v>196</v>
      </c>
      <c r="F4009" t="s">
        <v>169</v>
      </c>
      <c r="G4009" t="s">
        <v>228</v>
      </c>
      <c r="H4009" s="168">
        <v>36626</v>
      </c>
      <c r="I4009" t="s">
        <v>106</v>
      </c>
      <c r="J4009" s="169">
        <v>17.471232876712328</v>
      </c>
      <c r="K4009">
        <v>4</v>
      </c>
    </row>
    <row r="4010" spans="1:11" x14ac:dyDescent="0.25">
      <c r="A4010" t="s">
        <v>4507</v>
      </c>
      <c r="B4010">
        <v>41731</v>
      </c>
      <c r="C4010" t="s">
        <v>167</v>
      </c>
      <c r="D4010" s="167">
        <v>43761.61</v>
      </c>
      <c r="E4010" t="s">
        <v>216</v>
      </c>
      <c r="F4010" t="s">
        <v>202</v>
      </c>
      <c r="G4010" t="s">
        <v>1058</v>
      </c>
      <c r="H4010" s="168">
        <v>32020</v>
      </c>
      <c r="I4010" t="s">
        <v>104</v>
      </c>
      <c r="J4010" s="169">
        <v>30.090410958904108</v>
      </c>
      <c r="K4010">
        <v>7</v>
      </c>
    </row>
    <row r="4011" spans="1:11" x14ac:dyDescent="0.25">
      <c r="A4011" t="s">
        <v>4508</v>
      </c>
      <c r="B4011">
        <v>28330</v>
      </c>
      <c r="C4011" t="s">
        <v>172</v>
      </c>
      <c r="D4011" s="167">
        <v>66065.23</v>
      </c>
      <c r="E4011" t="s">
        <v>196</v>
      </c>
      <c r="F4011" t="s">
        <v>169</v>
      </c>
      <c r="G4011" t="s">
        <v>2476</v>
      </c>
      <c r="H4011" s="168">
        <v>32468</v>
      </c>
      <c r="I4011" t="s">
        <v>106</v>
      </c>
      <c r="J4011" s="169">
        <v>28.863013698630137</v>
      </c>
      <c r="K4011">
        <v>6</v>
      </c>
    </row>
    <row r="4012" spans="1:11" x14ac:dyDescent="0.25">
      <c r="A4012" t="s">
        <v>4509</v>
      </c>
      <c r="B4012">
        <v>59595</v>
      </c>
      <c r="C4012" t="s">
        <v>172</v>
      </c>
      <c r="D4012" s="167">
        <v>80829</v>
      </c>
      <c r="E4012" t="s">
        <v>175</v>
      </c>
      <c r="F4012" t="s">
        <v>169</v>
      </c>
      <c r="G4012" t="s">
        <v>183</v>
      </c>
      <c r="H4012" s="168">
        <v>37802</v>
      </c>
      <c r="I4012" t="s">
        <v>103</v>
      </c>
      <c r="J4012" s="169">
        <v>14.24931506849315</v>
      </c>
      <c r="K4012">
        <v>3</v>
      </c>
    </row>
    <row r="4013" spans="1:11" x14ac:dyDescent="0.25">
      <c r="A4013" t="s">
        <v>4510</v>
      </c>
      <c r="B4013">
        <v>49615</v>
      </c>
      <c r="C4013" t="s">
        <v>167</v>
      </c>
      <c r="D4013" s="167">
        <v>104717.28</v>
      </c>
      <c r="E4013" t="s">
        <v>188</v>
      </c>
      <c r="F4013" t="s">
        <v>169</v>
      </c>
      <c r="G4013" t="s">
        <v>410</v>
      </c>
      <c r="H4013" s="168">
        <v>32734</v>
      </c>
      <c r="I4013" t="s">
        <v>103</v>
      </c>
      <c r="J4013" s="169">
        <v>28.134246575342466</v>
      </c>
      <c r="K4013">
        <v>6</v>
      </c>
    </row>
    <row r="4014" spans="1:11" x14ac:dyDescent="0.25">
      <c r="A4014" t="s">
        <v>4511</v>
      </c>
      <c r="B4014">
        <v>6752</v>
      </c>
      <c r="C4014" t="s">
        <v>167</v>
      </c>
      <c r="D4014" s="167">
        <v>60201.440000000002</v>
      </c>
      <c r="E4014" t="s">
        <v>216</v>
      </c>
      <c r="F4014" t="s">
        <v>169</v>
      </c>
      <c r="G4014" t="s">
        <v>217</v>
      </c>
      <c r="H4014" s="168">
        <v>30914</v>
      </c>
      <c r="I4014" t="s">
        <v>106</v>
      </c>
      <c r="J4014" s="169">
        <v>33.12054794520548</v>
      </c>
      <c r="K4014">
        <v>7</v>
      </c>
    </row>
    <row r="4015" spans="1:11" x14ac:dyDescent="0.25">
      <c r="A4015" t="s">
        <v>4512</v>
      </c>
      <c r="B4015">
        <v>30054</v>
      </c>
      <c r="C4015" t="s">
        <v>167</v>
      </c>
      <c r="D4015" s="167">
        <v>57807.08</v>
      </c>
      <c r="E4015" t="s">
        <v>188</v>
      </c>
      <c r="F4015" t="s">
        <v>202</v>
      </c>
      <c r="G4015" t="s">
        <v>313</v>
      </c>
      <c r="H4015" s="168">
        <v>34561</v>
      </c>
      <c r="I4015" t="s">
        <v>105</v>
      </c>
      <c r="J4015" s="169">
        <v>23.12876712328767</v>
      </c>
      <c r="K4015">
        <v>5</v>
      </c>
    </row>
    <row r="4016" spans="1:11" x14ac:dyDescent="0.25">
      <c r="A4016" t="s">
        <v>4513</v>
      </c>
      <c r="B4016">
        <v>67446</v>
      </c>
      <c r="C4016" t="s">
        <v>167</v>
      </c>
      <c r="D4016" s="167">
        <v>112266</v>
      </c>
      <c r="E4016" t="s">
        <v>185</v>
      </c>
      <c r="F4016" t="s">
        <v>169</v>
      </c>
      <c r="G4016" t="s">
        <v>382</v>
      </c>
      <c r="H4016" s="168">
        <v>36024</v>
      </c>
      <c r="I4016" t="s">
        <v>104</v>
      </c>
      <c r="J4016" s="169">
        <v>19.12054794520548</v>
      </c>
      <c r="K4016">
        <v>4</v>
      </c>
    </row>
    <row r="4017" spans="1:11" x14ac:dyDescent="0.25">
      <c r="A4017" t="s">
        <v>4514</v>
      </c>
      <c r="B4017">
        <v>86938</v>
      </c>
      <c r="C4017" t="s">
        <v>167</v>
      </c>
      <c r="D4017" s="167">
        <v>20419.48</v>
      </c>
      <c r="E4017" t="s">
        <v>196</v>
      </c>
      <c r="F4017" t="s">
        <v>202</v>
      </c>
      <c r="G4017" t="s">
        <v>222</v>
      </c>
      <c r="H4017" s="168">
        <v>38754</v>
      </c>
      <c r="I4017" t="s">
        <v>105</v>
      </c>
      <c r="J4017" s="169">
        <v>11.641095890410959</v>
      </c>
      <c r="K4017">
        <v>3</v>
      </c>
    </row>
    <row r="4018" spans="1:11" x14ac:dyDescent="0.25">
      <c r="A4018" t="s">
        <v>4515</v>
      </c>
      <c r="B4018">
        <v>22956</v>
      </c>
      <c r="C4018" t="s">
        <v>172</v>
      </c>
      <c r="D4018" s="167">
        <v>85405</v>
      </c>
      <c r="E4018" t="s">
        <v>168</v>
      </c>
      <c r="F4018" t="s">
        <v>169</v>
      </c>
      <c r="G4018" t="s">
        <v>265</v>
      </c>
      <c r="H4018" s="168">
        <v>35702</v>
      </c>
      <c r="I4018" t="s">
        <v>107</v>
      </c>
      <c r="J4018" s="169">
        <v>20.002739726027396</v>
      </c>
      <c r="K4018">
        <v>5</v>
      </c>
    </row>
    <row r="4019" spans="1:11" x14ac:dyDescent="0.25">
      <c r="A4019" t="s">
        <v>4516</v>
      </c>
      <c r="B4019">
        <v>40511</v>
      </c>
      <c r="C4019" t="s">
        <v>167</v>
      </c>
      <c r="D4019" s="167">
        <v>18247.04</v>
      </c>
      <c r="E4019" t="s">
        <v>216</v>
      </c>
      <c r="F4019" t="s">
        <v>202</v>
      </c>
      <c r="G4019" t="s">
        <v>303</v>
      </c>
      <c r="H4019" s="168">
        <v>37939</v>
      </c>
      <c r="I4019" t="s">
        <v>103</v>
      </c>
      <c r="J4019" s="169">
        <v>13.873972602739727</v>
      </c>
      <c r="K4019">
        <v>3</v>
      </c>
    </row>
    <row r="4020" spans="1:11" x14ac:dyDescent="0.25">
      <c r="A4020" t="s">
        <v>4517</v>
      </c>
      <c r="B4020">
        <v>1170</v>
      </c>
      <c r="C4020" t="s">
        <v>167</v>
      </c>
      <c r="D4020" s="167">
        <v>76015.03</v>
      </c>
      <c r="E4020" t="s">
        <v>185</v>
      </c>
      <c r="F4020" t="s">
        <v>169</v>
      </c>
      <c r="G4020" t="s">
        <v>703</v>
      </c>
      <c r="H4020" s="168">
        <v>33947</v>
      </c>
      <c r="I4020" t="s">
        <v>106</v>
      </c>
      <c r="J4020" s="169">
        <v>24.81095890410959</v>
      </c>
      <c r="K4020">
        <v>5</v>
      </c>
    </row>
    <row r="4021" spans="1:11" x14ac:dyDescent="0.25">
      <c r="A4021" t="s">
        <v>4518</v>
      </c>
      <c r="B4021">
        <v>67014</v>
      </c>
      <c r="C4021" t="s">
        <v>167</v>
      </c>
      <c r="D4021" s="167">
        <v>85700.5</v>
      </c>
      <c r="E4021" t="s">
        <v>188</v>
      </c>
      <c r="F4021" t="s">
        <v>169</v>
      </c>
      <c r="G4021" t="s">
        <v>284</v>
      </c>
      <c r="H4021" s="168">
        <v>41485</v>
      </c>
      <c r="I4021" t="s">
        <v>105</v>
      </c>
      <c r="J4021" s="169">
        <v>4.1589041095890407</v>
      </c>
      <c r="K4021">
        <v>1</v>
      </c>
    </row>
    <row r="4022" spans="1:11" x14ac:dyDescent="0.25">
      <c r="A4022" t="s">
        <v>4519</v>
      </c>
      <c r="B4022">
        <v>67557</v>
      </c>
      <c r="C4022" t="s">
        <v>167</v>
      </c>
      <c r="D4022" s="167">
        <v>70483.67</v>
      </c>
      <c r="E4022" t="s">
        <v>593</v>
      </c>
      <c r="F4022" t="s">
        <v>169</v>
      </c>
      <c r="G4022" t="s">
        <v>4520</v>
      </c>
      <c r="H4022" s="168">
        <v>42380</v>
      </c>
      <c r="I4022" t="s">
        <v>103</v>
      </c>
      <c r="J4022" s="169">
        <v>1.7068493150684931</v>
      </c>
      <c r="K4022">
        <v>1</v>
      </c>
    </row>
    <row r="4023" spans="1:11" x14ac:dyDescent="0.25">
      <c r="A4023" t="s">
        <v>4521</v>
      </c>
      <c r="B4023">
        <v>51098</v>
      </c>
      <c r="C4023" t="s">
        <v>172</v>
      </c>
      <c r="D4023" s="167">
        <v>70435</v>
      </c>
      <c r="E4023" t="s">
        <v>175</v>
      </c>
      <c r="F4023" t="s">
        <v>169</v>
      </c>
      <c r="G4023" t="s">
        <v>183</v>
      </c>
      <c r="H4023" s="168">
        <v>39643</v>
      </c>
      <c r="I4023" t="s">
        <v>104</v>
      </c>
      <c r="J4023" s="169">
        <v>9.205479452054794</v>
      </c>
      <c r="K4023">
        <v>2</v>
      </c>
    </row>
    <row r="4024" spans="1:11" x14ac:dyDescent="0.25">
      <c r="A4024" t="s">
        <v>4522</v>
      </c>
      <c r="B4024">
        <v>2476</v>
      </c>
      <c r="C4024" t="s">
        <v>172</v>
      </c>
      <c r="D4024" s="167">
        <v>75453</v>
      </c>
      <c r="E4024" t="s">
        <v>175</v>
      </c>
      <c r="F4024" t="s">
        <v>169</v>
      </c>
      <c r="G4024" t="s">
        <v>183</v>
      </c>
      <c r="H4024" s="168">
        <v>38551</v>
      </c>
      <c r="I4024" t="s">
        <v>103</v>
      </c>
      <c r="J4024" s="169">
        <v>12.197260273972603</v>
      </c>
      <c r="K4024">
        <v>3</v>
      </c>
    </row>
    <row r="4025" spans="1:11" x14ac:dyDescent="0.25">
      <c r="A4025" t="s">
        <v>4523</v>
      </c>
      <c r="B4025">
        <v>23267</v>
      </c>
      <c r="C4025" t="s">
        <v>167</v>
      </c>
      <c r="D4025" s="167">
        <v>87148</v>
      </c>
      <c r="E4025" t="s">
        <v>175</v>
      </c>
      <c r="F4025" t="s">
        <v>169</v>
      </c>
      <c r="G4025" t="s">
        <v>586</v>
      </c>
      <c r="H4025" s="168">
        <v>38551</v>
      </c>
      <c r="I4025" t="s">
        <v>104</v>
      </c>
      <c r="J4025" s="169">
        <v>12.197260273972603</v>
      </c>
      <c r="K4025">
        <v>3</v>
      </c>
    </row>
    <row r="4026" spans="1:11" x14ac:dyDescent="0.25">
      <c r="A4026" t="s">
        <v>4524</v>
      </c>
      <c r="B4026">
        <v>53659</v>
      </c>
      <c r="C4026" t="s">
        <v>167</v>
      </c>
      <c r="D4026" s="167">
        <v>86668.49</v>
      </c>
      <c r="E4026" t="s">
        <v>175</v>
      </c>
      <c r="F4026" t="s">
        <v>169</v>
      </c>
      <c r="G4026" t="s">
        <v>211</v>
      </c>
      <c r="H4026" s="168">
        <v>37494</v>
      </c>
      <c r="I4026" t="s">
        <v>103</v>
      </c>
      <c r="J4026" s="169">
        <v>15.093150684931507</v>
      </c>
      <c r="K4026">
        <v>4</v>
      </c>
    </row>
    <row r="4027" spans="1:11" x14ac:dyDescent="0.25">
      <c r="A4027" t="s">
        <v>4525</v>
      </c>
      <c r="B4027">
        <v>14267</v>
      </c>
      <c r="C4027" t="s">
        <v>167</v>
      </c>
      <c r="D4027" s="167">
        <v>55298.67</v>
      </c>
      <c r="E4027" t="s">
        <v>168</v>
      </c>
      <c r="F4027" t="s">
        <v>169</v>
      </c>
      <c r="G4027" t="s">
        <v>1436</v>
      </c>
      <c r="H4027" s="168">
        <v>40561</v>
      </c>
      <c r="I4027" t="s">
        <v>103</v>
      </c>
      <c r="J4027" s="169">
        <v>6.6904109589041099</v>
      </c>
      <c r="K4027">
        <v>2</v>
      </c>
    </row>
    <row r="4028" spans="1:11" x14ac:dyDescent="0.25">
      <c r="A4028" t="s">
        <v>4526</v>
      </c>
      <c r="B4028">
        <v>45981</v>
      </c>
      <c r="C4028" t="s">
        <v>167</v>
      </c>
      <c r="D4028" s="167">
        <v>19542.509999999998</v>
      </c>
      <c r="E4028" t="s">
        <v>216</v>
      </c>
      <c r="F4028" t="s">
        <v>202</v>
      </c>
      <c r="G4028" t="s">
        <v>217</v>
      </c>
      <c r="H4028" s="168">
        <v>41305</v>
      </c>
      <c r="I4028" t="s">
        <v>103</v>
      </c>
      <c r="J4028" s="169">
        <v>4.6520547945205477</v>
      </c>
      <c r="K4028">
        <v>1</v>
      </c>
    </row>
    <row r="4029" spans="1:11" x14ac:dyDescent="0.25">
      <c r="A4029" t="s">
        <v>4527</v>
      </c>
      <c r="B4029">
        <v>53870</v>
      </c>
      <c r="C4029" t="s">
        <v>167</v>
      </c>
      <c r="D4029" s="167">
        <v>100849.36</v>
      </c>
      <c r="E4029" t="s">
        <v>188</v>
      </c>
      <c r="F4029" t="s">
        <v>169</v>
      </c>
      <c r="G4029" t="s">
        <v>284</v>
      </c>
      <c r="H4029" s="168">
        <v>32713</v>
      </c>
      <c r="I4029" t="s">
        <v>104</v>
      </c>
      <c r="J4029" s="169">
        <v>28.19178082191781</v>
      </c>
      <c r="K4029">
        <v>6</v>
      </c>
    </row>
    <row r="4030" spans="1:11" x14ac:dyDescent="0.25">
      <c r="A4030" t="s">
        <v>4528</v>
      </c>
      <c r="B4030">
        <v>31630</v>
      </c>
      <c r="C4030" t="s">
        <v>167</v>
      </c>
      <c r="D4030" s="167">
        <v>40728.370000000003</v>
      </c>
      <c r="E4030" t="s">
        <v>270</v>
      </c>
      <c r="F4030" t="s">
        <v>169</v>
      </c>
      <c r="G4030" t="s">
        <v>1758</v>
      </c>
      <c r="H4030" s="168">
        <v>41596</v>
      </c>
      <c r="I4030" t="s">
        <v>103</v>
      </c>
      <c r="J4030" s="169">
        <v>3.8547945205479452</v>
      </c>
      <c r="K4030">
        <v>1</v>
      </c>
    </row>
    <row r="4031" spans="1:11" x14ac:dyDescent="0.25">
      <c r="A4031" t="s">
        <v>4529</v>
      </c>
      <c r="B4031">
        <v>62253</v>
      </c>
      <c r="C4031" t="s">
        <v>167</v>
      </c>
      <c r="D4031" s="167">
        <v>48145.17</v>
      </c>
      <c r="E4031" t="s">
        <v>188</v>
      </c>
      <c r="F4031" t="s">
        <v>202</v>
      </c>
      <c r="G4031" t="s">
        <v>313</v>
      </c>
      <c r="H4031" s="168">
        <v>37186</v>
      </c>
      <c r="I4031" t="s">
        <v>108</v>
      </c>
      <c r="J4031" s="169">
        <v>15.936986301369863</v>
      </c>
      <c r="K4031">
        <v>4</v>
      </c>
    </row>
    <row r="4032" spans="1:11" x14ac:dyDescent="0.25">
      <c r="A4032" t="s">
        <v>4530</v>
      </c>
      <c r="B4032">
        <v>98384</v>
      </c>
      <c r="C4032" t="s">
        <v>172</v>
      </c>
      <c r="D4032" s="167">
        <v>68015</v>
      </c>
      <c r="E4032" t="s">
        <v>191</v>
      </c>
      <c r="F4032" t="s">
        <v>169</v>
      </c>
      <c r="G4032" t="s">
        <v>486</v>
      </c>
      <c r="H4032" s="168">
        <v>38999</v>
      </c>
      <c r="I4032" t="s">
        <v>108</v>
      </c>
      <c r="J4032" s="169">
        <v>10.96986301369863</v>
      </c>
      <c r="K4032">
        <v>3</v>
      </c>
    </row>
    <row r="4033" spans="1:11" x14ac:dyDescent="0.25">
      <c r="A4033" t="s">
        <v>4531</v>
      </c>
      <c r="B4033">
        <v>42955</v>
      </c>
      <c r="C4033" t="s">
        <v>167</v>
      </c>
      <c r="D4033" s="167">
        <v>146384.28</v>
      </c>
      <c r="E4033" t="s">
        <v>188</v>
      </c>
      <c r="F4033" t="s">
        <v>169</v>
      </c>
      <c r="G4033" t="s">
        <v>231</v>
      </c>
      <c r="H4033" s="168">
        <v>42044</v>
      </c>
      <c r="I4033" t="s">
        <v>103</v>
      </c>
      <c r="J4033" s="169">
        <v>2.6273972602739728</v>
      </c>
      <c r="K4033">
        <v>1</v>
      </c>
    </row>
    <row r="4034" spans="1:11" x14ac:dyDescent="0.25">
      <c r="A4034" t="s">
        <v>4532</v>
      </c>
      <c r="B4034">
        <v>96606</v>
      </c>
      <c r="C4034" t="s">
        <v>167</v>
      </c>
      <c r="D4034" s="167">
        <v>41598.04</v>
      </c>
      <c r="E4034" t="s">
        <v>239</v>
      </c>
      <c r="F4034" t="s">
        <v>202</v>
      </c>
      <c r="G4034" t="s">
        <v>535</v>
      </c>
      <c r="H4034" s="168">
        <v>37228</v>
      </c>
      <c r="I4034" t="s">
        <v>104</v>
      </c>
      <c r="J4034" s="169">
        <v>15.821917808219178</v>
      </c>
      <c r="K4034">
        <v>4</v>
      </c>
    </row>
    <row r="4035" spans="1:11" x14ac:dyDescent="0.25">
      <c r="A4035" t="s">
        <v>4533</v>
      </c>
      <c r="B4035">
        <v>56556</v>
      </c>
      <c r="C4035" t="s">
        <v>172</v>
      </c>
      <c r="D4035" s="167">
        <v>69313.039999999994</v>
      </c>
      <c r="E4035" t="s">
        <v>175</v>
      </c>
      <c r="F4035" t="s">
        <v>169</v>
      </c>
      <c r="G4035" t="s">
        <v>211</v>
      </c>
      <c r="H4035" s="168">
        <v>41526</v>
      </c>
      <c r="I4035" t="s">
        <v>107</v>
      </c>
      <c r="J4035" s="169">
        <v>4.0465753424657533</v>
      </c>
      <c r="K4035">
        <v>1</v>
      </c>
    </row>
    <row r="4036" spans="1:11" x14ac:dyDescent="0.25">
      <c r="A4036" t="s">
        <v>4534</v>
      </c>
      <c r="B4036">
        <v>36397</v>
      </c>
      <c r="C4036" t="s">
        <v>172</v>
      </c>
      <c r="D4036" s="167">
        <v>102664</v>
      </c>
      <c r="E4036" t="s">
        <v>268</v>
      </c>
      <c r="F4036" t="s">
        <v>169</v>
      </c>
      <c r="G4036" t="s">
        <v>397</v>
      </c>
      <c r="H4036" s="168">
        <v>37774</v>
      </c>
      <c r="I4036" t="s">
        <v>105</v>
      </c>
      <c r="J4036" s="169">
        <v>14.326027397260274</v>
      </c>
      <c r="K4036">
        <v>3</v>
      </c>
    </row>
    <row r="4037" spans="1:11" x14ac:dyDescent="0.25">
      <c r="A4037" t="s">
        <v>4535</v>
      </c>
      <c r="B4037">
        <v>7318</v>
      </c>
      <c r="C4037" t="s">
        <v>172</v>
      </c>
      <c r="D4037" s="167">
        <v>45261</v>
      </c>
      <c r="E4037" t="s">
        <v>191</v>
      </c>
      <c r="F4037" t="s">
        <v>169</v>
      </c>
      <c r="G4037" t="s">
        <v>1065</v>
      </c>
      <c r="H4037" s="168">
        <v>42129</v>
      </c>
      <c r="I4037" t="s">
        <v>106</v>
      </c>
      <c r="J4037" s="169">
        <v>2.3945205479452056</v>
      </c>
      <c r="K4037">
        <v>1</v>
      </c>
    </row>
    <row r="4038" spans="1:11" x14ac:dyDescent="0.25">
      <c r="A4038" t="s">
        <v>4536</v>
      </c>
      <c r="B4038">
        <v>60314</v>
      </c>
      <c r="C4038" t="s">
        <v>172</v>
      </c>
      <c r="D4038" s="167">
        <v>27805.439999999999</v>
      </c>
      <c r="E4038" t="s">
        <v>233</v>
      </c>
      <c r="F4038" t="s">
        <v>202</v>
      </c>
      <c r="G4038" t="s">
        <v>234</v>
      </c>
      <c r="H4038" s="168">
        <v>42619</v>
      </c>
      <c r="I4038" t="s">
        <v>103</v>
      </c>
      <c r="J4038" s="169">
        <v>1.0520547945205478</v>
      </c>
      <c r="K4038">
        <v>1</v>
      </c>
    </row>
    <row r="4039" spans="1:11" x14ac:dyDescent="0.25">
      <c r="A4039" t="s">
        <v>4537</v>
      </c>
      <c r="B4039">
        <v>80738</v>
      </c>
      <c r="C4039" t="s">
        <v>167</v>
      </c>
      <c r="D4039" s="167">
        <v>19542.5</v>
      </c>
      <c r="E4039" t="s">
        <v>216</v>
      </c>
      <c r="F4039" t="s">
        <v>202</v>
      </c>
      <c r="G4039" t="s">
        <v>217</v>
      </c>
      <c r="H4039" s="168">
        <v>41539</v>
      </c>
      <c r="I4039" t="s">
        <v>105</v>
      </c>
      <c r="J4039" s="169">
        <v>4.0109589041095894</v>
      </c>
      <c r="K4039">
        <v>1</v>
      </c>
    </row>
    <row r="4040" spans="1:11" x14ac:dyDescent="0.25">
      <c r="A4040" t="s">
        <v>4538</v>
      </c>
      <c r="B4040">
        <v>63826</v>
      </c>
      <c r="C4040" t="s">
        <v>167</v>
      </c>
      <c r="D4040" s="167">
        <v>43850.22</v>
      </c>
      <c r="E4040" t="s">
        <v>199</v>
      </c>
      <c r="F4040" t="s">
        <v>169</v>
      </c>
      <c r="G4040" t="s">
        <v>2903</v>
      </c>
      <c r="H4040" s="168">
        <v>40787</v>
      </c>
      <c r="I4040" t="s">
        <v>104</v>
      </c>
      <c r="J4040" s="169">
        <v>6.0712328767123287</v>
      </c>
      <c r="K4040">
        <v>2</v>
      </c>
    </row>
    <row r="4041" spans="1:11" x14ac:dyDescent="0.25">
      <c r="A4041" t="s">
        <v>4539</v>
      </c>
      <c r="B4041">
        <v>60516</v>
      </c>
      <c r="C4041" t="s">
        <v>172</v>
      </c>
      <c r="D4041" s="167">
        <v>63345</v>
      </c>
      <c r="E4041" t="s">
        <v>191</v>
      </c>
      <c r="F4041" t="s">
        <v>169</v>
      </c>
      <c r="G4041" t="s">
        <v>486</v>
      </c>
      <c r="H4041" s="168">
        <v>41064</v>
      </c>
      <c r="I4041" t="s">
        <v>104</v>
      </c>
      <c r="J4041" s="169">
        <v>5.3123287671232875</v>
      </c>
      <c r="K4041">
        <v>2</v>
      </c>
    </row>
    <row r="4042" spans="1:11" x14ac:dyDescent="0.25">
      <c r="A4042" t="s">
        <v>4540</v>
      </c>
      <c r="B4042">
        <v>11773</v>
      </c>
      <c r="C4042" t="s">
        <v>167</v>
      </c>
      <c r="D4042" s="167">
        <v>22529.52</v>
      </c>
      <c r="E4042" t="s">
        <v>196</v>
      </c>
      <c r="F4042" t="s">
        <v>202</v>
      </c>
      <c r="G4042" t="s">
        <v>222</v>
      </c>
      <c r="H4042" s="168">
        <v>37606</v>
      </c>
      <c r="I4042" t="s">
        <v>106</v>
      </c>
      <c r="J4042" s="169">
        <v>14.786301369863013</v>
      </c>
      <c r="K4042">
        <v>3</v>
      </c>
    </row>
    <row r="4043" spans="1:11" x14ac:dyDescent="0.25">
      <c r="A4043" t="s">
        <v>4541</v>
      </c>
      <c r="B4043">
        <v>40367</v>
      </c>
      <c r="C4043" t="s">
        <v>172</v>
      </c>
      <c r="D4043" s="167">
        <v>57235.41</v>
      </c>
      <c r="E4043" t="s">
        <v>175</v>
      </c>
      <c r="F4043" t="s">
        <v>169</v>
      </c>
      <c r="G4043" t="s">
        <v>209</v>
      </c>
      <c r="H4043" s="168">
        <v>40000</v>
      </c>
      <c r="I4043" t="s">
        <v>103</v>
      </c>
      <c r="J4043" s="169">
        <v>8.2273972602739729</v>
      </c>
      <c r="K4043">
        <v>2</v>
      </c>
    </row>
    <row r="4044" spans="1:11" x14ac:dyDescent="0.25">
      <c r="A4044" t="s">
        <v>4542</v>
      </c>
      <c r="B4044">
        <v>5962</v>
      </c>
      <c r="C4044" t="s">
        <v>167</v>
      </c>
      <c r="D4044" s="167">
        <v>88310.33</v>
      </c>
      <c r="E4044" t="s">
        <v>188</v>
      </c>
      <c r="F4044" t="s">
        <v>169</v>
      </c>
      <c r="G4044" t="s">
        <v>375</v>
      </c>
      <c r="H4044" s="168">
        <v>36907</v>
      </c>
      <c r="I4044" t="s">
        <v>103</v>
      </c>
      <c r="J4044" s="169">
        <v>16.701369863013699</v>
      </c>
      <c r="K4044">
        <v>4</v>
      </c>
    </row>
    <row r="4045" spans="1:11" x14ac:dyDescent="0.25">
      <c r="A4045" t="s">
        <v>4543</v>
      </c>
      <c r="B4045">
        <v>84512</v>
      </c>
      <c r="C4045" t="s">
        <v>167</v>
      </c>
      <c r="D4045" s="167">
        <v>86942.78</v>
      </c>
      <c r="E4045" t="s">
        <v>188</v>
      </c>
      <c r="F4045" t="s">
        <v>169</v>
      </c>
      <c r="G4045" t="s">
        <v>1210</v>
      </c>
      <c r="H4045" s="168">
        <v>41862</v>
      </c>
      <c r="I4045" t="s">
        <v>103</v>
      </c>
      <c r="J4045" s="169">
        <v>3.1260273972602741</v>
      </c>
      <c r="K4045">
        <v>1</v>
      </c>
    </row>
    <row r="4046" spans="1:11" x14ac:dyDescent="0.25">
      <c r="A4046" t="s">
        <v>4544</v>
      </c>
      <c r="B4046">
        <v>256</v>
      </c>
      <c r="C4046" t="s">
        <v>167</v>
      </c>
      <c r="D4046" s="167">
        <v>17793.55</v>
      </c>
      <c r="E4046" t="s">
        <v>196</v>
      </c>
      <c r="F4046" t="s">
        <v>202</v>
      </c>
      <c r="G4046" t="s">
        <v>222</v>
      </c>
      <c r="H4046" s="168">
        <v>41512</v>
      </c>
      <c r="I4046" t="s">
        <v>108</v>
      </c>
      <c r="J4046" s="169">
        <v>4.0849315068493155</v>
      </c>
      <c r="K4046">
        <v>1</v>
      </c>
    </row>
    <row r="4047" spans="1:11" x14ac:dyDescent="0.25">
      <c r="A4047" t="s">
        <v>4545</v>
      </c>
      <c r="B4047">
        <v>79929</v>
      </c>
      <c r="C4047" t="s">
        <v>167</v>
      </c>
      <c r="D4047" s="167">
        <v>132387.9</v>
      </c>
      <c r="E4047" t="s">
        <v>239</v>
      </c>
      <c r="F4047" t="s">
        <v>169</v>
      </c>
      <c r="G4047" t="s">
        <v>3189</v>
      </c>
      <c r="H4047" s="168">
        <v>39818</v>
      </c>
      <c r="I4047" t="s">
        <v>104</v>
      </c>
      <c r="J4047" s="169">
        <v>8.7260273972602747</v>
      </c>
      <c r="K4047">
        <v>2</v>
      </c>
    </row>
    <row r="4048" spans="1:11" x14ac:dyDescent="0.25">
      <c r="A4048" t="s">
        <v>4546</v>
      </c>
      <c r="B4048">
        <v>52868</v>
      </c>
      <c r="C4048" t="s">
        <v>172</v>
      </c>
      <c r="D4048" s="167">
        <v>68054</v>
      </c>
      <c r="E4048" t="s">
        <v>175</v>
      </c>
      <c r="F4048" t="s">
        <v>169</v>
      </c>
      <c r="G4048" t="s">
        <v>183</v>
      </c>
      <c r="H4048" s="168">
        <v>39825</v>
      </c>
      <c r="I4048" t="s">
        <v>103</v>
      </c>
      <c r="J4048" s="169">
        <v>8.706849315068494</v>
      </c>
      <c r="K4048">
        <v>2</v>
      </c>
    </row>
    <row r="4049" spans="1:11" x14ac:dyDescent="0.25">
      <c r="A4049" t="s">
        <v>4547</v>
      </c>
      <c r="B4049">
        <v>39691</v>
      </c>
      <c r="C4049" t="s">
        <v>172</v>
      </c>
      <c r="D4049" s="167">
        <v>43850.22</v>
      </c>
      <c r="E4049" t="s">
        <v>180</v>
      </c>
      <c r="F4049" t="s">
        <v>169</v>
      </c>
      <c r="G4049" t="s">
        <v>386</v>
      </c>
      <c r="H4049" s="168">
        <v>41189</v>
      </c>
      <c r="I4049" t="s">
        <v>103</v>
      </c>
      <c r="J4049" s="169">
        <v>4.9698630136986299</v>
      </c>
      <c r="K4049">
        <v>1</v>
      </c>
    </row>
    <row r="4050" spans="1:11" x14ac:dyDescent="0.25">
      <c r="A4050" t="s">
        <v>4548</v>
      </c>
      <c r="B4050">
        <v>3051</v>
      </c>
      <c r="C4050" t="s">
        <v>167</v>
      </c>
      <c r="D4050" s="167">
        <v>48258.81</v>
      </c>
      <c r="E4050" t="s">
        <v>168</v>
      </c>
      <c r="F4050" t="s">
        <v>169</v>
      </c>
      <c r="G4050" t="s">
        <v>869</v>
      </c>
      <c r="H4050" s="168">
        <v>39370</v>
      </c>
      <c r="I4050" t="s">
        <v>106</v>
      </c>
      <c r="J4050" s="169">
        <v>9.9534246575342458</v>
      </c>
      <c r="K4050">
        <v>3</v>
      </c>
    </row>
    <row r="4051" spans="1:11" x14ac:dyDescent="0.25">
      <c r="A4051" t="s">
        <v>4549</v>
      </c>
      <c r="B4051">
        <v>46066</v>
      </c>
      <c r="C4051" t="s">
        <v>167</v>
      </c>
      <c r="D4051" s="167">
        <v>60515.7</v>
      </c>
      <c r="E4051" t="s">
        <v>168</v>
      </c>
      <c r="F4051" t="s">
        <v>169</v>
      </c>
      <c r="G4051" t="s">
        <v>178</v>
      </c>
      <c r="H4051" s="168">
        <v>37073</v>
      </c>
      <c r="I4051" t="s">
        <v>105</v>
      </c>
      <c r="J4051" s="169">
        <v>16.246575342465754</v>
      </c>
      <c r="K4051">
        <v>4</v>
      </c>
    </row>
    <row r="4052" spans="1:11" x14ac:dyDescent="0.25">
      <c r="A4052" t="s">
        <v>4550</v>
      </c>
      <c r="B4052">
        <v>17387</v>
      </c>
      <c r="C4052" t="s">
        <v>172</v>
      </c>
      <c r="D4052" s="167">
        <v>40631.32</v>
      </c>
      <c r="E4052" t="s">
        <v>199</v>
      </c>
      <c r="F4052" t="s">
        <v>169</v>
      </c>
      <c r="G4052" t="s">
        <v>200</v>
      </c>
      <c r="H4052" s="168">
        <v>42037</v>
      </c>
      <c r="I4052" t="s">
        <v>106</v>
      </c>
      <c r="J4052" s="169">
        <v>2.6465753424657534</v>
      </c>
      <c r="K4052">
        <v>1</v>
      </c>
    </row>
    <row r="4053" spans="1:11" x14ac:dyDescent="0.25">
      <c r="A4053" t="s">
        <v>4551</v>
      </c>
      <c r="B4053">
        <v>86479</v>
      </c>
      <c r="C4053" t="s">
        <v>172</v>
      </c>
      <c r="D4053" s="167">
        <v>66065.23</v>
      </c>
      <c r="E4053" t="s">
        <v>199</v>
      </c>
      <c r="F4053" t="s">
        <v>169</v>
      </c>
      <c r="G4053" t="s">
        <v>200</v>
      </c>
      <c r="H4053" s="168">
        <v>32713</v>
      </c>
      <c r="I4053" t="s">
        <v>103</v>
      </c>
      <c r="J4053" s="169">
        <v>28.19178082191781</v>
      </c>
      <c r="K4053">
        <v>6</v>
      </c>
    </row>
    <row r="4054" spans="1:11" x14ac:dyDescent="0.25">
      <c r="A4054" t="s">
        <v>4552</v>
      </c>
      <c r="B4054">
        <v>28287</v>
      </c>
      <c r="C4054" t="s">
        <v>167</v>
      </c>
      <c r="D4054" s="167">
        <v>37838.449999999997</v>
      </c>
      <c r="E4054" t="s">
        <v>188</v>
      </c>
      <c r="F4054" t="s">
        <v>202</v>
      </c>
      <c r="G4054" t="s">
        <v>313</v>
      </c>
      <c r="H4054" s="168">
        <v>41127</v>
      </c>
      <c r="I4054" t="s">
        <v>104</v>
      </c>
      <c r="J4054" s="169">
        <v>5.13972602739726</v>
      </c>
      <c r="K4054">
        <v>2</v>
      </c>
    </row>
    <row r="4055" spans="1:11" x14ac:dyDescent="0.25">
      <c r="A4055" t="s">
        <v>4553</v>
      </c>
      <c r="B4055">
        <v>90456</v>
      </c>
      <c r="C4055" t="s">
        <v>167</v>
      </c>
      <c r="D4055" s="167">
        <v>66065.23</v>
      </c>
      <c r="E4055" t="s">
        <v>199</v>
      </c>
      <c r="F4055" t="s">
        <v>169</v>
      </c>
      <c r="G4055" t="s">
        <v>200</v>
      </c>
      <c r="H4055" s="168">
        <v>33126</v>
      </c>
      <c r="I4055" t="s">
        <v>105</v>
      </c>
      <c r="J4055" s="169">
        <v>27.06027397260274</v>
      </c>
      <c r="K4055">
        <v>6</v>
      </c>
    </row>
    <row r="4056" spans="1:11" x14ac:dyDescent="0.25">
      <c r="A4056" t="s">
        <v>4554</v>
      </c>
      <c r="B4056">
        <v>73599</v>
      </c>
      <c r="C4056" t="s">
        <v>167</v>
      </c>
      <c r="D4056" s="167">
        <v>69222.179999999993</v>
      </c>
      <c r="E4056" t="s">
        <v>175</v>
      </c>
      <c r="F4056" t="s">
        <v>169</v>
      </c>
      <c r="G4056" t="s">
        <v>904</v>
      </c>
      <c r="H4056" s="168">
        <v>32783</v>
      </c>
      <c r="I4056" t="s">
        <v>104</v>
      </c>
      <c r="J4056" s="169">
        <v>28</v>
      </c>
      <c r="K4056">
        <v>6</v>
      </c>
    </row>
    <row r="4057" spans="1:11" x14ac:dyDescent="0.25">
      <c r="A4057" t="s">
        <v>4555</v>
      </c>
      <c r="B4057">
        <v>73790</v>
      </c>
      <c r="C4057" t="s">
        <v>172</v>
      </c>
      <c r="D4057" s="167">
        <v>62355.86</v>
      </c>
      <c r="E4057" t="s">
        <v>199</v>
      </c>
      <c r="F4057" t="s">
        <v>169</v>
      </c>
      <c r="G4057" t="s">
        <v>698</v>
      </c>
      <c r="H4057" s="168">
        <v>37809</v>
      </c>
      <c r="I4057" t="s">
        <v>105</v>
      </c>
      <c r="J4057" s="169">
        <v>14.230136986301369</v>
      </c>
      <c r="K4057">
        <v>3</v>
      </c>
    </row>
    <row r="4058" spans="1:11" x14ac:dyDescent="0.25">
      <c r="A4058" t="s">
        <v>4556</v>
      </c>
      <c r="B4058">
        <v>76306</v>
      </c>
      <c r="C4058" t="s">
        <v>172</v>
      </c>
      <c r="D4058" s="167">
        <v>40631.32</v>
      </c>
      <c r="E4058" t="s">
        <v>199</v>
      </c>
      <c r="F4058" t="s">
        <v>169</v>
      </c>
      <c r="G4058" t="s">
        <v>200</v>
      </c>
      <c r="H4058" s="168">
        <v>42121</v>
      </c>
      <c r="I4058" t="s">
        <v>106</v>
      </c>
      <c r="J4058" s="169">
        <v>2.4164383561643836</v>
      </c>
      <c r="K4058">
        <v>1</v>
      </c>
    </row>
    <row r="4059" spans="1:11" x14ac:dyDescent="0.25">
      <c r="A4059" t="s">
        <v>4557</v>
      </c>
      <c r="B4059">
        <v>50017</v>
      </c>
      <c r="C4059" t="s">
        <v>167</v>
      </c>
      <c r="D4059" s="167">
        <v>28772.17</v>
      </c>
      <c r="E4059" t="s">
        <v>233</v>
      </c>
      <c r="F4059" t="s">
        <v>202</v>
      </c>
      <c r="G4059" t="s">
        <v>234</v>
      </c>
      <c r="H4059" s="168">
        <v>42310</v>
      </c>
      <c r="I4059" t="s">
        <v>103</v>
      </c>
      <c r="J4059" s="169">
        <v>1.8986301369863015</v>
      </c>
      <c r="K4059">
        <v>1</v>
      </c>
    </row>
    <row r="4060" spans="1:11" x14ac:dyDescent="0.25">
      <c r="A4060" t="s">
        <v>4558</v>
      </c>
      <c r="B4060">
        <v>22173</v>
      </c>
      <c r="C4060" t="s">
        <v>167</v>
      </c>
      <c r="D4060" s="167">
        <v>93396</v>
      </c>
      <c r="E4060" t="s">
        <v>270</v>
      </c>
      <c r="F4060" t="s">
        <v>169</v>
      </c>
      <c r="G4060" t="s">
        <v>271</v>
      </c>
      <c r="H4060" s="168">
        <v>32349</v>
      </c>
      <c r="I4060" t="s">
        <v>103</v>
      </c>
      <c r="J4060" s="169">
        <v>29.18904109589041</v>
      </c>
      <c r="K4060">
        <v>6</v>
      </c>
    </row>
    <row r="4061" spans="1:11" x14ac:dyDescent="0.25">
      <c r="A4061" t="s">
        <v>4559</v>
      </c>
      <c r="B4061">
        <v>9402</v>
      </c>
      <c r="C4061" t="s">
        <v>172</v>
      </c>
      <c r="D4061" s="167">
        <v>71730.490000000005</v>
      </c>
      <c r="E4061" t="s">
        <v>199</v>
      </c>
      <c r="F4061" t="s">
        <v>169</v>
      </c>
      <c r="G4061" t="s">
        <v>287</v>
      </c>
      <c r="H4061" s="168">
        <v>39189</v>
      </c>
      <c r="I4061" t="s">
        <v>104</v>
      </c>
      <c r="J4061" s="169">
        <v>10.449315068493151</v>
      </c>
      <c r="K4061">
        <v>3</v>
      </c>
    </row>
    <row r="4062" spans="1:11" x14ac:dyDescent="0.25">
      <c r="A4062" t="s">
        <v>4560</v>
      </c>
      <c r="B4062">
        <v>18643</v>
      </c>
      <c r="C4062" t="s">
        <v>172</v>
      </c>
      <c r="D4062" s="167">
        <v>65209.54</v>
      </c>
      <c r="E4062" t="s">
        <v>188</v>
      </c>
      <c r="F4062" t="s">
        <v>169</v>
      </c>
      <c r="G4062" t="s">
        <v>226</v>
      </c>
      <c r="H4062" s="168">
        <v>41232</v>
      </c>
      <c r="I4062" t="s">
        <v>107</v>
      </c>
      <c r="J4062" s="169">
        <v>4.8520547945205479</v>
      </c>
      <c r="K4062">
        <v>1</v>
      </c>
    </row>
    <row r="4063" spans="1:11" x14ac:dyDescent="0.25">
      <c r="A4063" t="s">
        <v>4561</v>
      </c>
      <c r="B4063">
        <v>18323</v>
      </c>
      <c r="C4063" t="s">
        <v>167</v>
      </c>
      <c r="D4063" s="167">
        <v>58512.07</v>
      </c>
      <c r="E4063" t="s">
        <v>175</v>
      </c>
      <c r="F4063" t="s">
        <v>169</v>
      </c>
      <c r="G4063" t="s">
        <v>311</v>
      </c>
      <c r="H4063" s="168">
        <v>41775</v>
      </c>
      <c r="I4063" t="s">
        <v>107</v>
      </c>
      <c r="J4063" s="169">
        <v>3.3643835616438356</v>
      </c>
      <c r="K4063">
        <v>1</v>
      </c>
    </row>
    <row r="4064" spans="1:11" x14ac:dyDescent="0.25">
      <c r="A4064" t="s">
        <v>4562</v>
      </c>
      <c r="B4064">
        <v>55260</v>
      </c>
      <c r="C4064" t="s">
        <v>167</v>
      </c>
      <c r="D4064" s="167">
        <v>45384.51</v>
      </c>
      <c r="E4064" t="s">
        <v>216</v>
      </c>
      <c r="F4064" t="s">
        <v>169</v>
      </c>
      <c r="G4064" t="s">
        <v>1091</v>
      </c>
      <c r="H4064" s="168">
        <v>39459</v>
      </c>
      <c r="I4064" t="s">
        <v>108</v>
      </c>
      <c r="J4064" s="169">
        <v>9.7095890410958905</v>
      </c>
      <c r="K4064">
        <v>2</v>
      </c>
    </row>
    <row r="4065" spans="1:11" x14ac:dyDescent="0.25">
      <c r="A4065" t="s">
        <v>4563</v>
      </c>
      <c r="B4065">
        <v>4226</v>
      </c>
      <c r="C4065" t="s">
        <v>172</v>
      </c>
      <c r="D4065" s="167">
        <v>118930</v>
      </c>
      <c r="E4065" t="s">
        <v>185</v>
      </c>
      <c r="F4065" t="s">
        <v>169</v>
      </c>
      <c r="G4065" t="s">
        <v>382</v>
      </c>
      <c r="H4065" s="168">
        <v>36024</v>
      </c>
      <c r="I4065" t="s">
        <v>105</v>
      </c>
      <c r="J4065" s="169">
        <v>19.12054794520548</v>
      </c>
      <c r="K4065">
        <v>4</v>
      </c>
    </row>
    <row r="4066" spans="1:11" x14ac:dyDescent="0.25">
      <c r="A4066" t="s">
        <v>4564</v>
      </c>
      <c r="B4066">
        <v>31430</v>
      </c>
      <c r="C4066" t="s">
        <v>167</v>
      </c>
      <c r="D4066" s="167">
        <v>46626.87</v>
      </c>
      <c r="E4066" t="s">
        <v>199</v>
      </c>
      <c r="F4066" t="s">
        <v>169</v>
      </c>
      <c r="G4066" t="s">
        <v>205</v>
      </c>
      <c r="H4066" s="168">
        <v>37900</v>
      </c>
      <c r="I4066" t="s">
        <v>103</v>
      </c>
      <c r="J4066" s="169">
        <v>13.980821917808219</v>
      </c>
      <c r="K4066">
        <v>3</v>
      </c>
    </row>
    <row r="4067" spans="1:11" x14ac:dyDescent="0.25">
      <c r="A4067" t="s">
        <v>4565</v>
      </c>
      <c r="B4067">
        <v>59199</v>
      </c>
      <c r="C4067" t="s">
        <v>172</v>
      </c>
      <c r="D4067" s="167">
        <v>58671.02</v>
      </c>
      <c r="E4067" t="s">
        <v>199</v>
      </c>
      <c r="F4067" t="s">
        <v>169</v>
      </c>
      <c r="G4067" t="s">
        <v>200</v>
      </c>
      <c r="H4067" s="168">
        <v>37304</v>
      </c>
      <c r="I4067" t="s">
        <v>103</v>
      </c>
      <c r="J4067" s="169">
        <v>15.613698630136986</v>
      </c>
      <c r="K4067">
        <v>4</v>
      </c>
    </row>
    <row r="4068" spans="1:11" x14ac:dyDescent="0.25">
      <c r="A4068" t="s">
        <v>4566</v>
      </c>
      <c r="B4068">
        <v>77241</v>
      </c>
      <c r="C4068" t="s">
        <v>167</v>
      </c>
      <c r="D4068" s="167">
        <v>57235.41</v>
      </c>
      <c r="E4068" t="s">
        <v>175</v>
      </c>
      <c r="F4068" t="s">
        <v>169</v>
      </c>
      <c r="G4068" t="s">
        <v>209</v>
      </c>
      <c r="H4068" s="168">
        <v>40182</v>
      </c>
      <c r="I4068" t="s">
        <v>105</v>
      </c>
      <c r="J4068" s="169">
        <v>7.7287671232876711</v>
      </c>
      <c r="K4068">
        <v>2</v>
      </c>
    </row>
    <row r="4069" spans="1:11" x14ac:dyDescent="0.25">
      <c r="A4069" t="s">
        <v>4567</v>
      </c>
      <c r="B4069">
        <v>4218</v>
      </c>
      <c r="C4069" t="s">
        <v>167</v>
      </c>
      <c r="D4069" s="167">
        <v>59873.55</v>
      </c>
      <c r="E4069" t="s">
        <v>230</v>
      </c>
      <c r="F4069" t="s">
        <v>169</v>
      </c>
      <c r="G4069" t="s">
        <v>357</v>
      </c>
      <c r="H4069" s="168">
        <v>36388</v>
      </c>
      <c r="I4069" t="s">
        <v>106</v>
      </c>
      <c r="J4069" s="169">
        <v>18.123287671232877</v>
      </c>
      <c r="K4069">
        <v>4</v>
      </c>
    </row>
    <row r="4070" spans="1:11" x14ac:dyDescent="0.25">
      <c r="A4070" t="s">
        <v>4568</v>
      </c>
      <c r="B4070">
        <v>93324</v>
      </c>
      <c r="C4070" t="s">
        <v>172</v>
      </c>
      <c r="D4070" s="167">
        <v>64141</v>
      </c>
      <c r="E4070" t="s">
        <v>199</v>
      </c>
      <c r="F4070" t="s">
        <v>169</v>
      </c>
      <c r="G4070" t="s">
        <v>200</v>
      </c>
      <c r="H4070" s="168">
        <v>35722</v>
      </c>
      <c r="I4070" t="s">
        <v>104</v>
      </c>
      <c r="J4070" s="169">
        <v>19.947945205479453</v>
      </c>
      <c r="K4070">
        <v>4</v>
      </c>
    </row>
    <row r="4071" spans="1:11" x14ac:dyDescent="0.25">
      <c r="A4071" t="s">
        <v>4569</v>
      </c>
      <c r="B4071">
        <v>91942</v>
      </c>
      <c r="C4071" t="s">
        <v>167</v>
      </c>
      <c r="D4071" s="167">
        <v>39257.31</v>
      </c>
      <c r="E4071" t="s">
        <v>199</v>
      </c>
      <c r="F4071" t="s">
        <v>169</v>
      </c>
      <c r="G4071" t="s">
        <v>200</v>
      </c>
      <c r="H4071" s="168">
        <v>42506</v>
      </c>
      <c r="I4071" t="s">
        <v>106</v>
      </c>
      <c r="J4071" s="169">
        <v>1.3616438356164384</v>
      </c>
      <c r="K4071">
        <v>1</v>
      </c>
    </row>
    <row r="4072" spans="1:11" x14ac:dyDescent="0.25">
      <c r="A4072" t="s">
        <v>4570</v>
      </c>
      <c r="B4072">
        <v>65506</v>
      </c>
      <c r="C4072" t="s">
        <v>167</v>
      </c>
      <c r="D4072" s="167">
        <v>88463</v>
      </c>
      <c r="E4072" t="s">
        <v>188</v>
      </c>
      <c r="F4072" t="s">
        <v>169</v>
      </c>
      <c r="G4072" t="s">
        <v>598</v>
      </c>
      <c r="H4072" s="168">
        <v>35835</v>
      </c>
      <c r="I4072" t="s">
        <v>104</v>
      </c>
      <c r="J4072" s="169">
        <v>19.638356164383563</v>
      </c>
      <c r="K4072">
        <v>4</v>
      </c>
    </row>
    <row r="4073" spans="1:11" x14ac:dyDescent="0.25">
      <c r="A4073" t="s">
        <v>4571</v>
      </c>
      <c r="B4073">
        <v>25172</v>
      </c>
      <c r="C4073" t="s">
        <v>167</v>
      </c>
      <c r="D4073" s="167">
        <v>83658</v>
      </c>
      <c r="E4073" t="s">
        <v>175</v>
      </c>
      <c r="F4073" t="s">
        <v>169</v>
      </c>
      <c r="G4073" t="s">
        <v>183</v>
      </c>
      <c r="H4073" s="168">
        <v>37270</v>
      </c>
      <c r="I4073" t="s">
        <v>105</v>
      </c>
      <c r="J4073" s="169">
        <v>15.706849315068494</v>
      </c>
      <c r="K4073">
        <v>4</v>
      </c>
    </row>
    <row r="4074" spans="1:11" x14ac:dyDescent="0.25">
      <c r="A4074" t="s">
        <v>4572</v>
      </c>
      <c r="B4074">
        <v>77842</v>
      </c>
      <c r="C4074" t="s">
        <v>172</v>
      </c>
      <c r="D4074" s="167">
        <v>40631.32</v>
      </c>
      <c r="E4074" t="s">
        <v>185</v>
      </c>
      <c r="F4074" t="s">
        <v>169</v>
      </c>
      <c r="G4074" t="s">
        <v>209</v>
      </c>
      <c r="H4074" s="168">
        <v>42030</v>
      </c>
      <c r="I4074" t="s">
        <v>103</v>
      </c>
      <c r="J4074" s="169">
        <v>2.6657534246575341</v>
      </c>
      <c r="K4074">
        <v>1</v>
      </c>
    </row>
    <row r="4075" spans="1:11" x14ac:dyDescent="0.25">
      <c r="A4075" t="s">
        <v>4573</v>
      </c>
      <c r="B4075">
        <v>56649</v>
      </c>
      <c r="C4075" t="s">
        <v>172</v>
      </c>
      <c r="D4075" s="167">
        <v>58671.02</v>
      </c>
      <c r="E4075" t="s">
        <v>199</v>
      </c>
      <c r="F4075" t="s">
        <v>169</v>
      </c>
      <c r="G4075" t="s">
        <v>200</v>
      </c>
      <c r="H4075" s="168">
        <v>37459</v>
      </c>
      <c r="I4075" t="s">
        <v>103</v>
      </c>
      <c r="J4075" s="169">
        <v>15.189041095890412</v>
      </c>
      <c r="K4075">
        <v>4</v>
      </c>
    </row>
    <row r="4076" spans="1:11" x14ac:dyDescent="0.25">
      <c r="A4076" t="s">
        <v>4574</v>
      </c>
      <c r="B4076">
        <v>73289</v>
      </c>
      <c r="C4076" t="s">
        <v>172</v>
      </c>
      <c r="D4076" s="167">
        <v>63067.93</v>
      </c>
      <c r="E4076" t="s">
        <v>199</v>
      </c>
      <c r="F4076" t="s">
        <v>169</v>
      </c>
      <c r="G4076" t="s">
        <v>295</v>
      </c>
      <c r="H4076" s="168">
        <v>34751</v>
      </c>
      <c r="I4076" t="s">
        <v>108</v>
      </c>
      <c r="J4076" s="169">
        <v>22.608219178082191</v>
      </c>
      <c r="K4076">
        <v>5</v>
      </c>
    </row>
    <row r="4077" spans="1:11" x14ac:dyDescent="0.25">
      <c r="A4077" t="s">
        <v>4575</v>
      </c>
      <c r="B4077">
        <v>48892</v>
      </c>
      <c r="C4077" t="s">
        <v>172</v>
      </c>
      <c r="D4077" s="167">
        <v>58941.9</v>
      </c>
      <c r="E4077" t="s">
        <v>199</v>
      </c>
      <c r="F4077" t="s">
        <v>169</v>
      </c>
      <c r="G4077" t="s">
        <v>295</v>
      </c>
      <c r="H4077" s="168">
        <v>34639</v>
      </c>
      <c r="I4077" t="s">
        <v>103</v>
      </c>
      <c r="J4077" s="169">
        <v>22.915068493150685</v>
      </c>
      <c r="K4077">
        <v>5</v>
      </c>
    </row>
    <row r="4078" spans="1:11" x14ac:dyDescent="0.25">
      <c r="A4078" t="s">
        <v>4576</v>
      </c>
      <c r="B4078">
        <v>47418</v>
      </c>
      <c r="C4078" t="s">
        <v>167</v>
      </c>
      <c r="D4078" s="167">
        <v>66065.23</v>
      </c>
      <c r="E4078" t="s">
        <v>199</v>
      </c>
      <c r="F4078" t="s">
        <v>169</v>
      </c>
      <c r="G4078" t="s">
        <v>200</v>
      </c>
      <c r="H4078" s="168">
        <v>31516</v>
      </c>
      <c r="I4078" t="s">
        <v>103</v>
      </c>
      <c r="J4078" s="169">
        <v>31.471232876712328</v>
      </c>
      <c r="K4078">
        <v>7</v>
      </c>
    </row>
    <row r="4079" spans="1:11" x14ac:dyDescent="0.25">
      <c r="A4079" t="s">
        <v>4577</v>
      </c>
      <c r="B4079">
        <v>12683</v>
      </c>
      <c r="C4079" t="s">
        <v>172</v>
      </c>
      <c r="D4079" s="167">
        <v>42053.83</v>
      </c>
      <c r="E4079" t="s">
        <v>199</v>
      </c>
      <c r="F4079" t="s">
        <v>169</v>
      </c>
      <c r="G4079" t="s">
        <v>220</v>
      </c>
      <c r="H4079" s="168">
        <v>41694</v>
      </c>
      <c r="I4079" t="s">
        <v>103</v>
      </c>
      <c r="J4079" s="169">
        <v>3.5863013698630137</v>
      </c>
      <c r="K4079">
        <v>1</v>
      </c>
    </row>
    <row r="4080" spans="1:11" x14ac:dyDescent="0.25">
      <c r="A4080" t="s">
        <v>4578</v>
      </c>
      <c r="B4080">
        <v>9092</v>
      </c>
      <c r="C4080" t="s">
        <v>172</v>
      </c>
      <c r="D4080" s="167">
        <v>58455</v>
      </c>
      <c r="E4080" t="s">
        <v>175</v>
      </c>
      <c r="F4080" t="s">
        <v>169</v>
      </c>
      <c r="G4080" t="s">
        <v>183</v>
      </c>
      <c r="H4080" s="168">
        <v>40330</v>
      </c>
      <c r="I4080" t="s">
        <v>103</v>
      </c>
      <c r="J4080" s="169">
        <v>7.3232876712328769</v>
      </c>
      <c r="K4080">
        <v>2</v>
      </c>
    </row>
    <row r="4081" spans="1:11" x14ac:dyDescent="0.25">
      <c r="A4081" t="s">
        <v>4579</v>
      </c>
      <c r="B4081">
        <v>43257</v>
      </c>
      <c r="C4081" t="s">
        <v>167</v>
      </c>
      <c r="D4081" s="167">
        <v>93961.91</v>
      </c>
      <c r="E4081" t="s">
        <v>175</v>
      </c>
      <c r="F4081" t="s">
        <v>169</v>
      </c>
      <c r="G4081" t="s">
        <v>211</v>
      </c>
      <c r="H4081" s="168">
        <v>38642</v>
      </c>
      <c r="I4081" t="s">
        <v>108</v>
      </c>
      <c r="J4081" s="169">
        <v>11.947945205479453</v>
      </c>
      <c r="K4081">
        <v>3</v>
      </c>
    </row>
    <row r="4082" spans="1:11" x14ac:dyDescent="0.25">
      <c r="A4082" t="s">
        <v>4580</v>
      </c>
      <c r="B4082">
        <v>2697</v>
      </c>
      <c r="C4082" t="s">
        <v>172</v>
      </c>
      <c r="D4082" s="167">
        <v>92756.7</v>
      </c>
      <c r="E4082" t="s">
        <v>175</v>
      </c>
      <c r="F4082" t="s">
        <v>169</v>
      </c>
      <c r="G4082" t="s">
        <v>183</v>
      </c>
      <c r="H4082" s="168">
        <v>33049</v>
      </c>
      <c r="I4082" t="s">
        <v>103</v>
      </c>
      <c r="J4082" s="169">
        <v>27.271232876712329</v>
      </c>
      <c r="K4082">
        <v>6</v>
      </c>
    </row>
    <row r="4083" spans="1:11" x14ac:dyDescent="0.25">
      <c r="A4083" t="s">
        <v>4581</v>
      </c>
      <c r="B4083">
        <v>57065</v>
      </c>
      <c r="C4083" t="s">
        <v>167</v>
      </c>
      <c r="D4083" s="167">
        <v>91790.12</v>
      </c>
      <c r="E4083" t="s">
        <v>175</v>
      </c>
      <c r="F4083" t="s">
        <v>169</v>
      </c>
      <c r="G4083" t="s">
        <v>311</v>
      </c>
      <c r="H4083" s="168">
        <v>36493</v>
      </c>
      <c r="I4083" t="s">
        <v>106</v>
      </c>
      <c r="J4083" s="169">
        <v>17.835616438356166</v>
      </c>
      <c r="K4083">
        <v>4</v>
      </c>
    </row>
    <row r="4084" spans="1:11" x14ac:dyDescent="0.25">
      <c r="A4084" t="s">
        <v>4582</v>
      </c>
      <c r="B4084">
        <v>14075</v>
      </c>
      <c r="C4084" t="s">
        <v>172</v>
      </c>
      <c r="D4084" s="167">
        <v>71796</v>
      </c>
      <c r="E4084" t="s">
        <v>191</v>
      </c>
      <c r="F4084" t="s">
        <v>169</v>
      </c>
      <c r="G4084" t="s">
        <v>192</v>
      </c>
      <c r="H4084" s="168">
        <v>39160</v>
      </c>
      <c r="I4084" t="s">
        <v>107</v>
      </c>
      <c r="J4084" s="169">
        <v>10.528767123287672</v>
      </c>
      <c r="K4084">
        <v>3</v>
      </c>
    </row>
    <row r="4085" spans="1:11" x14ac:dyDescent="0.25">
      <c r="A4085" t="s">
        <v>4583</v>
      </c>
      <c r="B4085">
        <v>91797</v>
      </c>
      <c r="C4085" t="s">
        <v>172</v>
      </c>
      <c r="D4085" s="167">
        <v>78251.45</v>
      </c>
      <c r="E4085" t="s">
        <v>168</v>
      </c>
      <c r="F4085" t="s">
        <v>169</v>
      </c>
      <c r="G4085" t="s">
        <v>858</v>
      </c>
      <c r="H4085" s="168">
        <v>40056</v>
      </c>
      <c r="I4085" t="s">
        <v>105</v>
      </c>
      <c r="J4085" s="169">
        <v>8.0739726027397261</v>
      </c>
      <c r="K4085">
        <v>2</v>
      </c>
    </row>
    <row r="4086" spans="1:11" x14ac:dyDescent="0.25">
      <c r="A4086" t="s">
        <v>4584</v>
      </c>
      <c r="B4086">
        <v>11112</v>
      </c>
      <c r="C4086" t="s">
        <v>167</v>
      </c>
      <c r="D4086" s="167">
        <v>44753</v>
      </c>
      <c r="E4086" t="s">
        <v>168</v>
      </c>
      <c r="F4086" t="s">
        <v>169</v>
      </c>
      <c r="G4086" t="s">
        <v>178</v>
      </c>
      <c r="H4086" s="168">
        <v>40349</v>
      </c>
      <c r="I4086" t="s">
        <v>106</v>
      </c>
      <c r="J4086" s="169">
        <v>7.2712328767123289</v>
      </c>
      <c r="K4086">
        <v>2</v>
      </c>
    </row>
    <row r="4087" spans="1:11" x14ac:dyDescent="0.25">
      <c r="A4087" t="s">
        <v>4585</v>
      </c>
      <c r="B4087">
        <v>43997</v>
      </c>
      <c r="C4087" t="s">
        <v>172</v>
      </c>
      <c r="D4087" s="167">
        <v>42053.83</v>
      </c>
      <c r="E4087" t="s">
        <v>199</v>
      </c>
      <c r="F4087" t="s">
        <v>169</v>
      </c>
      <c r="G4087" t="s">
        <v>220</v>
      </c>
      <c r="H4087" s="168">
        <v>41694</v>
      </c>
      <c r="I4087" t="s">
        <v>107</v>
      </c>
      <c r="J4087" s="169">
        <v>3.5863013698630137</v>
      </c>
      <c r="K4087">
        <v>1</v>
      </c>
    </row>
    <row r="4088" spans="1:11" x14ac:dyDescent="0.25">
      <c r="A4088" t="s">
        <v>4586</v>
      </c>
      <c r="B4088">
        <v>57041</v>
      </c>
      <c r="C4088" t="s">
        <v>167</v>
      </c>
      <c r="D4088" s="167">
        <v>39164.85</v>
      </c>
      <c r="E4088" t="s">
        <v>188</v>
      </c>
      <c r="F4088" t="s">
        <v>202</v>
      </c>
      <c r="G4088" t="s">
        <v>313</v>
      </c>
      <c r="H4088" s="168">
        <v>39664</v>
      </c>
      <c r="I4088" t="s">
        <v>103</v>
      </c>
      <c r="J4088" s="169">
        <v>9.1479452054794521</v>
      </c>
      <c r="K4088">
        <v>2</v>
      </c>
    </row>
    <row r="4089" spans="1:11" x14ac:dyDescent="0.25">
      <c r="A4089" t="s">
        <v>4587</v>
      </c>
      <c r="B4089">
        <v>81467</v>
      </c>
      <c r="C4089" t="s">
        <v>172</v>
      </c>
      <c r="D4089" s="167">
        <v>96197.88</v>
      </c>
      <c r="E4089" t="s">
        <v>268</v>
      </c>
      <c r="F4089" t="s">
        <v>169</v>
      </c>
      <c r="G4089" t="s">
        <v>418</v>
      </c>
      <c r="H4089" s="168">
        <v>32747</v>
      </c>
      <c r="I4089" t="s">
        <v>108</v>
      </c>
      <c r="J4089" s="169">
        <v>28.098630136986301</v>
      </c>
      <c r="K4089">
        <v>6</v>
      </c>
    </row>
    <row r="4090" spans="1:11" x14ac:dyDescent="0.25">
      <c r="A4090" t="s">
        <v>4588</v>
      </c>
      <c r="B4090">
        <v>53899</v>
      </c>
      <c r="C4090" t="s">
        <v>167</v>
      </c>
      <c r="D4090" s="167">
        <v>104434.06</v>
      </c>
      <c r="E4090" t="s">
        <v>188</v>
      </c>
      <c r="F4090" t="s">
        <v>169</v>
      </c>
      <c r="G4090" t="s">
        <v>498</v>
      </c>
      <c r="H4090" s="168">
        <v>38922</v>
      </c>
      <c r="I4090" t="s">
        <v>106</v>
      </c>
      <c r="J4090" s="169">
        <v>11.180821917808219</v>
      </c>
      <c r="K4090">
        <v>3</v>
      </c>
    </row>
    <row r="4091" spans="1:11" x14ac:dyDescent="0.25">
      <c r="A4091" t="s">
        <v>4589</v>
      </c>
      <c r="B4091">
        <v>63019</v>
      </c>
      <c r="C4091" t="s">
        <v>172</v>
      </c>
      <c r="D4091" s="167">
        <v>80784</v>
      </c>
      <c r="E4091" t="s">
        <v>191</v>
      </c>
      <c r="F4091" t="s">
        <v>169</v>
      </c>
      <c r="G4091" t="s">
        <v>192</v>
      </c>
      <c r="H4091" s="168">
        <v>35751</v>
      </c>
      <c r="I4091" t="s">
        <v>106</v>
      </c>
      <c r="J4091" s="169">
        <v>19.86849315068493</v>
      </c>
      <c r="K4091">
        <v>4</v>
      </c>
    </row>
    <row r="4092" spans="1:11" x14ac:dyDescent="0.25">
      <c r="A4092" t="s">
        <v>4590</v>
      </c>
      <c r="B4092">
        <v>99881</v>
      </c>
      <c r="C4092" t="s">
        <v>172</v>
      </c>
      <c r="D4092" s="167">
        <v>72902</v>
      </c>
      <c r="E4092" t="s">
        <v>175</v>
      </c>
      <c r="F4092" t="s">
        <v>169</v>
      </c>
      <c r="G4092" t="s">
        <v>183</v>
      </c>
      <c r="H4092" s="168">
        <v>38915</v>
      </c>
      <c r="I4092" t="s">
        <v>106</v>
      </c>
      <c r="J4092" s="169">
        <v>11.2</v>
      </c>
      <c r="K4092">
        <v>3</v>
      </c>
    </row>
    <row r="4093" spans="1:11" x14ac:dyDescent="0.25">
      <c r="A4093" t="s">
        <v>4591</v>
      </c>
      <c r="B4093">
        <v>87740</v>
      </c>
      <c r="C4093" t="s">
        <v>172</v>
      </c>
      <c r="D4093" s="167">
        <v>45048.5</v>
      </c>
      <c r="E4093" t="s">
        <v>199</v>
      </c>
      <c r="F4093" t="s">
        <v>169</v>
      </c>
      <c r="G4093" t="s">
        <v>205</v>
      </c>
      <c r="H4093" s="168">
        <v>40749</v>
      </c>
      <c r="I4093" t="s">
        <v>107</v>
      </c>
      <c r="J4093" s="169">
        <v>6.1753424657534248</v>
      </c>
      <c r="K4093">
        <v>2</v>
      </c>
    </row>
    <row r="4094" spans="1:11" x14ac:dyDescent="0.25">
      <c r="A4094" t="s">
        <v>4592</v>
      </c>
      <c r="B4094">
        <v>2098</v>
      </c>
      <c r="C4094" t="s">
        <v>172</v>
      </c>
      <c r="D4094" s="167">
        <v>52000</v>
      </c>
      <c r="E4094" t="s">
        <v>199</v>
      </c>
      <c r="F4094" t="s">
        <v>169</v>
      </c>
      <c r="G4094" t="s">
        <v>1522</v>
      </c>
      <c r="H4094" s="168">
        <v>42660</v>
      </c>
      <c r="I4094" t="s">
        <v>103</v>
      </c>
      <c r="J4094" s="169">
        <v>0.9397260273972603</v>
      </c>
      <c r="K4094">
        <v>1</v>
      </c>
    </row>
    <row r="4095" spans="1:11" x14ac:dyDescent="0.25">
      <c r="A4095" t="s">
        <v>4593</v>
      </c>
      <c r="B4095">
        <v>1182</v>
      </c>
      <c r="C4095" t="s">
        <v>167</v>
      </c>
      <c r="D4095" s="167">
        <v>71000.639999999999</v>
      </c>
      <c r="E4095" t="s">
        <v>199</v>
      </c>
      <c r="F4095" t="s">
        <v>169</v>
      </c>
      <c r="G4095" t="s">
        <v>282</v>
      </c>
      <c r="H4095" s="168">
        <v>41260</v>
      </c>
      <c r="I4095" t="s">
        <v>106</v>
      </c>
      <c r="J4095" s="169">
        <v>4.7753424657534245</v>
      </c>
      <c r="K4095">
        <v>1</v>
      </c>
    </row>
    <row r="4096" spans="1:11" x14ac:dyDescent="0.25">
      <c r="A4096" t="s">
        <v>4594</v>
      </c>
      <c r="B4096">
        <v>66520</v>
      </c>
      <c r="C4096" t="s">
        <v>167</v>
      </c>
      <c r="D4096" s="167">
        <v>63552.04</v>
      </c>
      <c r="E4096" t="s">
        <v>175</v>
      </c>
      <c r="F4096" t="s">
        <v>169</v>
      </c>
      <c r="G4096" t="s">
        <v>904</v>
      </c>
      <c r="H4096" s="168">
        <v>36248</v>
      </c>
      <c r="I4096" t="s">
        <v>106</v>
      </c>
      <c r="J4096" s="169">
        <v>18.506849315068493</v>
      </c>
      <c r="K4096">
        <v>4</v>
      </c>
    </row>
    <row r="4097" spans="1:11" x14ac:dyDescent="0.25">
      <c r="A4097" t="s">
        <v>4595</v>
      </c>
      <c r="B4097">
        <v>68767</v>
      </c>
      <c r="C4097" t="s">
        <v>172</v>
      </c>
      <c r="D4097" s="167">
        <v>40631.32</v>
      </c>
      <c r="E4097" t="s">
        <v>199</v>
      </c>
      <c r="F4097" t="s">
        <v>169</v>
      </c>
      <c r="G4097" t="s">
        <v>200</v>
      </c>
      <c r="H4097" s="168">
        <v>42037</v>
      </c>
      <c r="I4097" t="s">
        <v>106</v>
      </c>
      <c r="J4097" s="169">
        <v>2.6465753424657534</v>
      </c>
      <c r="K4097">
        <v>1</v>
      </c>
    </row>
    <row r="4098" spans="1:11" x14ac:dyDescent="0.25">
      <c r="A4098" t="s">
        <v>4596</v>
      </c>
      <c r="B4098">
        <v>99967</v>
      </c>
      <c r="C4098" t="s">
        <v>172</v>
      </c>
      <c r="D4098" s="167">
        <v>40453</v>
      </c>
      <c r="E4098" t="s">
        <v>168</v>
      </c>
      <c r="F4098" t="s">
        <v>169</v>
      </c>
      <c r="G4098" t="s">
        <v>344</v>
      </c>
      <c r="H4098" s="168">
        <v>41029</v>
      </c>
      <c r="I4098" t="s">
        <v>108</v>
      </c>
      <c r="J4098" s="169">
        <v>5.4082191780821915</v>
      </c>
      <c r="K4098">
        <v>2</v>
      </c>
    </row>
    <row r="4099" spans="1:11" x14ac:dyDescent="0.25">
      <c r="A4099" t="s">
        <v>4597</v>
      </c>
      <c r="B4099">
        <v>18920</v>
      </c>
      <c r="C4099" t="s">
        <v>167</v>
      </c>
      <c r="D4099" s="167">
        <v>69963.56</v>
      </c>
      <c r="E4099" t="s">
        <v>308</v>
      </c>
      <c r="F4099" t="s">
        <v>169</v>
      </c>
      <c r="G4099" t="s">
        <v>539</v>
      </c>
      <c r="H4099" s="168">
        <v>38614</v>
      </c>
      <c r="I4099" t="s">
        <v>106</v>
      </c>
      <c r="J4099" s="169">
        <v>12.024657534246575</v>
      </c>
      <c r="K4099">
        <v>3</v>
      </c>
    </row>
    <row r="4100" spans="1:11" x14ac:dyDescent="0.25">
      <c r="A4100" t="s">
        <v>4598</v>
      </c>
      <c r="B4100">
        <v>85494</v>
      </c>
      <c r="C4100" t="s">
        <v>172</v>
      </c>
      <c r="D4100" s="167">
        <v>50053.88</v>
      </c>
      <c r="E4100" t="s">
        <v>199</v>
      </c>
      <c r="F4100" t="s">
        <v>169</v>
      </c>
      <c r="G4100" t="s">
        <v>207</v>
      </c>
      <c r="H4100" s="168">
        <v>32462</v>
      </c>
      <c r="I4100" t="s">
        <v>103</v>
      </c>
      <c r="J4100" s="169">
        <v>28.87945205479452</v>
      </c>
      <c r="K4100">
        <v>6</v>
      </c>
    </row>
    <row r="4101" spans="1:11" x14ac:dyDescent="0.25">
      <c r="A4101" t="s">
        <v>4599</v>
      </c>
      <c r="B4101">
        <v>28545</v>
      </c>
      <c r="C4101" t="s">
        <v>172</v>
      </c>
      <c r="D4101" s="167">
        <v>68069.27</v>
      </c>
      <c r="E4101" t="s">
        <v>233</v>
      </c>
      <c r="F4101" t="s">
        <v>169</v>
      </c>
      <c r="G4101" t="s">
        <v>637</v>
      </c>
      <c r="H4101" s="168">
        <v>37325</v>
      </c>
      <c r="I4101" t="s">
        <v>105</v>
      </c>
      <c r="J4101" s="169">
        <v>15.556164383561644</v>
      </c>
      <c r="K4101">
        <v>4</v>
      </c>
    </row>
    <row r="4102" spans="1:11" x14ac:dyDescent="0.25">
      <c r="A4102" t="s">
        <v>4600</v>
      </c>
      <c r="B4102">
        <v>76816</v>
      </c>
      <c r="C4102" t="s">
        <v>167</v>
      </c>
      <c r="D4102" s="167">
        <v>45028.5</v>
      </c>
      <c r="E4102" t="s">
        <v>168</v>
      </c>
      <c r="F4102" t="s">
        <v>169</v>
      </c>
      <c r="G4102" t="s">
        <v>1054</v>
      </c>
      <c r="H4102" s="168">
        <v>41564</v>
      </c>
      <c r="I4102" t="s">
        <v>103</v>
      </c>
      <c r="J4102" s="169">
        <v>3.9424657534246577</v>
      </c>
      <c r="K4102">
        <v>1</v>
      </c>
    </row>
    <row r="4103" spans="1:11" x14ac:dyDescent="0.25">
      <c r="A4103" t="s">
        <v>4601</v>
      </c>
      <c r="B4103">
        <v>84772</v>
      </c>
      <c r="C4103" t="s">
        <v>172</v>
      </c>
      <c r="D4103" s="167">
        <v>66065.23</v>
      </c>
      <c r="E4103" t="s">
        <v>199</v>
      </c>
      <c r="F4103" t="s">
        <v>169</v>
      </c>
      <c r="G4103" t="s">
        <v>200</v>
      </c>
      <c r="H4103" s="168">
        <v>29634</v>
      </c>
      <c r="I4103" t="s">
        <v>108</v>
      </c>
      <c r="J4103" s="169">
        <v>36.627397260273973</v>
      </c>
      <c r="K4103">
        <v>8</v>
      </c>
    </row>
    <row r="4104" spans="1:11" x14ac:dyDescent="0.25">
      <c r="A4104" t="s">
        <v>4602</v>
      </c>
      <c r="B4104">
        <v>11543</v>
      </c>
      <c r="C4104" t="s">
        <v>172</v>
      </c>
      <c r="D4104" s="167">
        <v>67538.28</v>
      </c>
      <c r="E4104" t="s">
        <v>233</v>
      </c>
      <c r="F4104" t="s">
        <v>169</v>
      </c>
      <c r="G4104" t="s">
        <v>809</v>
      </c>
      <c r="H4104" s="168">
        <v>35933</v>
      </c>
      <c r="I4104" t="s">
        <v>105</v>
      </c>
      <c r="J4104" s="169">
        <v>19.36986301369863</v>
      </c>
      <c r="K4104">
        <v>4</v>
      </c>
    </row>
    <row r="4105" spans="1:11" x14ac:dyDescent="0.25">
      <c r="A4105" t="s">
        <v>4603</v>
      </c>
      <c r="B4105">
        <v>65067</v>
      </c>
      <c r="C4105" t="s">
        <v>167</v>
      </c>
      <c r="D4105" s="167">
        <v>40631.32</v>
      </c>
      <c r="E4105" t="s">
        <v>199</v>
      </c>
      <c r="F4105" t="s">
        <v>169</v>
      </c>
      <c r="G4105" t="s">
        <v>200</v>
      </c>
      <c r="H4105" s="168">
        <v>42093</v>
      </c>
      <c r="I4105" t="s">
        <v>103</v>
      </c>
      <c r="J4105" s="169">
        <v>2.493150684931507</v>
      </c>
      <c r="K4105">
        <v>1</v>
      </c>
    </row>
    <row r="4106" spans="1:11" x14ac:dyDescent="0.25">
      <c r="A4106" t="s">
        <v>4604</v>
      </c>
      <c r="B4106">
        <v>29695</v>
      </c>
      <c r="C4106" t="s">
        <v>167</v>
      </c>
      <c r="D4106" s="167">
        <v>25420.639999999999</v>
      </c>
      <c r="E4106" t="s">
        <v>168</v>
      </c>
      <c r="F4106" t="s">
        <v>202</v>
      </c>
      <c r="G4106" t="s">
        <v>4605</v>
      </c>
      <c r="H4106" s="168">
        <v>42212</v>
      </c>
      <c r="I4106" t="s">
        <v>105</v>
      </c>
      <c r="J4106" s="169">
        <v>2.1671232876712327</v>
      </c>
      <c r="K4106">
        <v>1</v>
      </c>
    </row>
    <row r="4107" spans="1:11" x14ac:dyDescent="0.25">
      <c r="A4107" t="s">
        <v>4606</v>
      </c>
      <c r="B4107">
        <v>4544</v>
      </c>
      <c r="C4107" t="s">
        <v>172</v>
      </c>
      <c r="D4107" s="167">
        <v>46626.87</v>
      </c>
      <c r="E4107" t="s">
        <v>199</v>
      </c>
      <c r="F4107" t="s">
        <v>169</v>
      </c>
      <c r="G4107" t="s">
        <v>205</v>
      </c>
      <c r="H4107" s="168">
        <v>39384</v>
      </c>
      <c r="I4107" t="s">
        <v>106</v>
      </c>
      <c r="J4107" s="169">
        <v>9.9150684931506845</v>
      </c>
      <c r="K4107">
        <v>2</v>
      </c>
    </row>
    <row r="4108" spans="1:11" x14ac:dyDescent="0.25">
      <c r="A4108" t="s">
        <v>4607</v>
      </c>
      <c r="B4108">
        <v>93553</v>
      </c>
      <c r="C4108" t="s">
        <v>172</v>
      </c>
      <c r="D4108" s="167">
        <v>92756.7</v>
      </c>
      <c r="E4108" t="s">
        <v>175</v>
      </c>
      <c r="F4108" t="s">
        <v>169</v>
      </c>
      <c r="G4108" t="s">
        <v>183</v>
      </c>
      <c r="H4108" s="168">
        <v>31488</v>
      </c>
      <c r="I4108" t="s">
        <v>107</v>
      </c>
      <c r="J4108" s="169">
        <v>31.547945205479451</v>
      </c>
      <c r="K4108">
        <v>7</v>
      </c>
    </row>
    <row r="4109" spans="1:11" x14ac:dyDescent="0.25">
      <c r="A4109" t="s">
        <v>4608</v>
      </c>
      <c r="B4109">
        <v>44111</v>
      </c>
      <c r="C4109" t="s">
        <v>172</v>
      </c>
      <c r="D4109" s="167">
        <v>77289.48</v>
      </c>
      <c r="E4109" t="s">
        <v>233</v>
      </c>
      <c r="F4109" t="s">
        <v>169</v>
      </c>
      <c r="G4109" t="s">
        <v>637</v>
      </c>
      <c r="H4109" s="168">
        <v>36122</v>
      </c>
      <c r="I4109" t="s">
        <v>104</v>
      </c>
      <c r="J4109" s="169">
        <v>18.852054794520548</v>
      </c>
      <c r="K4109">
        <v>4</v>
      </c>
    </row>
    <row r="4110" spans="1:11" x14ac:dyDescent="0.25">
      <c r="A4110" t="s">
        <v>4609</v>
      </c>
      <c r="B4110">
        <v>70732</v>
      </c>
      <c r="C4110" t="s">
        <v>172</v>
      </c>
      <c r="D4110" s="167">
        <v>97224.98</v>
      </c>
      <c r="E4110" t="s">
        <v>185</v>
      </c>
      <c r="F4110" t="s">
        <v>169</v>
      </c>
      <c r="G4110" t="s">
        <v>416</v>
      </c>
      <c r="H4110" s="168">
        <v>31256</v>
      </c>
      <c r="I4110" t="s">
        <v>106</v>
      </c>
      <c r="J4110" s="169">
        <v>32.183561643835617</v>
      </c>
      <c r="K4110">
        <v>7</v>
      </c>
    </row>
    <row r="4111" spans="1:11" x14ac:dyDescent="0.25">
      <c r="A4111" t="s">
        <v>4610</v>
      </c>
      <c r="B4111">
        <v>43192</v>
      </c>
      <c r="C4111" t="s">
        <v>172</v>
      </c>
      <c r="D4111" s="167">
        <v>18723.150000000001</v>
      </c>
      <c r="E4111" t="s">
        <v>216</v>
      </c>
      <c r="F4111" t="s">
        <v>202</v>
      </c>
      <c r="G4111" t="s">
        <v>217</v>
      </c>
      <c r="H4111" s="168">
        <v>30108</v>
      </c>
      <c r="I4111" t="s">
        <v>107</v>
      </c>
      <c r="J4111" s="169">
        <v>35.328767123287669</v>
      </c>
      <c r="K4111">
        <v>8</v>
      </c>
    </row>
    <row r="4112" spans="1:11" x14ac:dyDescent="0.25">
      <c r="A4112" t="s">
        <v>4611</v>
      </c>
      <c r="B4112">
        <v>66979</v>
      </c>
      <c r="C4112" t="s">
        <v>167</v>
      </c>
      <c r="D4112" s="167">
        <v>93396</v>
      </c>
      <c r="E4112" t="s">
        <v>308</v>
      </c>
      <c r="F4112" t="s">
        <v>169</v>
      </c>
      <c r="G4112" t="s">
        <v>261</v>
      </c>
      <c r="H4112" s="168">
        <v>29222</v>
      </c>
      <c r="I4112" t="s">
        <v>106</v>
      </c>
      <c r="J4112" s="169">
        <v>37.756164383561647</v>
      </c>
      <c r="K4112">
        <v>8</v>
      </c>
    </row>
    <row r="4113" spans="1:11" x14ac:dyDescent="0.25">
      <c r="A4113" t="s">
        <v>4612</v>
      </c>
      <c r="B4113">
        <v>25812</v>
      </c>
      <c r="C4113" t="s">
        <v>172</v>
      </c>
      <c r="D4113" s="167">
        <v>64141</v>
      </c>
      <c r="E4113" t="s">
        <v>196</v>
      </c>
      <c r="F4113" t="s">
        <v>169</v>
      </c>
      <c r="G4113" t="s">
        <v>750</v>
      </c>
      <c r="H4113" s="168">
        <v>35723</v>
      </c>
      <c r="I4113" t="s">
        <v>103</v>
      </c>
      <c r="J4113" s="169">
        <v>19.945205479452056</v>
      </c>
      <c r="K4113">
        <v>4</v>
      </c>
    </row>
    <row r="4114" spans="1:11" x14ac:dyDescent="0.25">
      <c r="A4114" t="s">
        <v>4613</v>
      </c>
      <c r="B4114">
        <v>95569</v>
      </c>
      <c r="C4114" t="s">
        <v>172</v>
      </c>
      <c r="D4114" s="167">
        <v>46469</v>
      </c>
      <c r="E4114" t="s">
        <v>196</v>
      </c>
      <c r="F4114" t="s">
        <v>169</v>
      </c>
      <c r="G4114" t="s">
        <v>503</v>
      </c>
      <c r="H4114" s="168">
        <v>36492</v>
      </c>
      <c r="I4114" t="s">
        <v>108</v>
      </c>
      <c r="J4114" s="169">
        <v>17.838356164383562</v>
      </c>
      <c r="K4114">
        <v>4</v>
      </c>
    </row>
    <row r="4115" spans="1:11" x14ac:dyDescent="0.25">
      <c r="A4115" t="s">
        <v>4614</v>
      </c>
      <c r="B4115">
        <v>17372</v>
      </c>
      <c r="C4115" t="s">
        <v>172</v>
      </c>
      <c r="D4115" s="167">
        <v>92756.7</v>
      </c>
      <c r="E4115" t="s">
        <v>175</v>
      </c>
      <c r="F4115" t="s">
        <v>169</v>
      </c>
      <c r="G4115" t="s">
        <v>183</v>
      </c>
      <c r="H4115" s="168">
        <v>35296</v>
      </c>
      <c r="I4115" t="s">
        <v>106</v>
      </c>
      <c r="J4115" s="169">
        <v>21.115068493150684</v>
      </c>
      <c r="K4115">
        <v>5</v>
      </c>
    </row>
    <row r="4116" spans="1:11" x14ac:dyDescent="0.25">
      <c r="A4116" t="s">
        <v>4615</v>
      </c>
      <c r="B4116">
        <v>12822</v>
      </c>
      <c r="C4116" t="s">
        <v>167</v>
      </c>
      <c r="D4116" s="167">
        <v>53788</v>
      </c>
      <c r="E4116" t="s">
        <v>175</v>
      </c>
      <c r="F4116" t="s">
        <v>169</v>
      </c>
      <c r="G4116" t="s">
        <v>183</v>
      </c>
      <c r="H4116" s="168">
        <v>41694</v>
      </c>
      <c r="I4116" t="s">
        <v>103</v>
      </c>
      <c r="J4116" s="169">
        <v>3.5863013698630137</v>
      </c>
      <c r="K4116">
        <v>1</v>
      </c>
    </row>
    <row r="4117" spans="1:11" x14ac:dyDescent="0.25">
      <c r="A4117" t="s">
        <v>4616</v>
      </c>
      <c r="B4117">
        <v>63350</v>
      </c>
      <c r="C4117" t="s">
        <v>167</v>
      </c>
      <c r="D4117" s="167">
        <v>97912</v>
      </c>
      <c r="E4117" t="s">
        <v>188</v>
      </c>
      <c r="F4117" t="s">
        <v>169</v>
      </c>
      <c r="G4117" t="s">
        <v>284</v>
      </c>
      <c r="H4117" s="168">
        <v>36122</v>
      </c>
      <c r="I4117" t="s">
        <v>103</v>
      </c>
      <c r="J4117" s="169">
        <v>18.852054794520548</v>
      </c>
      <c r="K4117">
        <v>4</v>
      </c>
    </row>
    <row r="4118" spans="1:11" x14ac:dyDescent="0.25">
      <c r="A4118" t="s">
        <v>4617</v>
      </c>
      <c r="B4118">
        <v>37948</v>
      </c>
      <c r="C4118" t="s">
        <v>172</v>
      </c>
      <c r="D4118" s="167">
        <v>78179.34</v>
      </c>
      <c r="E4118" t="s">
        <v>196</v>
      </c>
      <c r="F4118" t="s">
        <v>169</v>
      </c>
      <c r="G4118" t="s">
        <v>706</v>
      </c>
      <c r="H4118" s="168">
        <v>38614</v>
      </c>
      <c r="I4118" t="s">
        <v>107</v>
      </c>
      <c r="J4118" s="169">
        <v>12.024657534246575</v>
      </c>
      <c r="K4118">
        <v>3</v>
      </c>
    </row>
    <row r="4119" spans="1:11" x14ac:dyDescent="0.25">
      <c r="A4119" t="s">
        <v>4618</v>
      </c>
      <c r="B4119">
        <v>27431</v>
      </c>
      <c r="C4119" t="s">
        <v>167</v>
      </c>
      <c r="D4119" s="167">
        <v>100849.36</v>
      </c>
      <c r="E4119" t="s">
        <v>188</v>
      </c>
      <c r="F4119" t="s">
        <v>169</v>
      </c>
      <c r="G4119" t="s">
        <v>284</v>
      </c>
      <c r="H4119" s="168">
        <v>24015</v>
      </c>
      <c r="I4119" t="s">
        <v>104</v>
      </c>
      <c r="J4119" s="169">
        <v>52.021917808219179</v>
      </c>
      <c r="K4119">
        <v>9</v>
      </c>
    </row>
    <row r="4120" spans="1:11" x14ac:dyDescent="0.25">
      <c r="A4120" t="s">
        <v>4619</v>
      </c>
      <c r="B4120">
        <v>47253</v>
      </c>
      <c r="C4120" t="s">
        <v>172</v>
      </c>
      <c r="D4120" s="167">
        <v>92756.7</v>
      </c>
      <c r="E4120" t="s">
        <v>175</v>
      </c>
      <c r="F4120" t="s">
        <v>169</v>
      </c>
      <c r="G4120" t="s">
        <v>183</v>
      </c>
      <c r="H4120" s="168">
        <v>33791</v>
      </c>
      <c r="I4120" t="s">
        <v>108</v>
      </c>
      <c r="J4120" s="169">
        <v>25.238356164383561</v>
      </c>
      <c r="K4120">
        <v>6</v>
      </c>
    </row>
    <row r="4121" spans="1:11" x14ac:dyDescent="0.25">
      <c r="A4121" t="s">
        <v>4620</v>
      </c>
      <c r="B4121">
        <v>71729</v>
      </c>
      <c r="C4121" t="s">
        <v>172</v>
      </c>
      <c r="D4121" s="167">
        <v>89620</v>
      </c>
      <c r="E4121" t="s">
        <v>175</v>
      </c>
      <c r="F4121" t="s">
        <v>169</v>
      </c>
      <c r="G4121" t="s">
        <v>183</v>
      </c>
      <c r="H4121" s="168">
        <v>37270</v>
      </c>
      <c r="I4121" t="s">
        <v>103</v>
      </c>
      <c r="J4121" s="169">
        <v>15.706849315068494</v>
      </c>
      <c r="K4121">
        <v>4</v>
      </c>
    </row>
    <row r="4122" spans="1:11" x14ac:dyDescent="0.25">
      <c r="A4122" t="s">
        <v>4621</v>
      </c>
      <c r="B4122">
        <v>47891</v>
      </c>
      <c r="C4122" t="s">
        <v>172</v>
      </c>
      <c r="D4122" s="167">
        <v>90896</v>
      </c>
      <c r="E4122" t="s">
        <v>185</v>
      </c>
      <c r="F4122" t="s">
        <v>169</v>
      </c>
      <c r="G4122" t="s">
        <v>416</v>
      </c>
      <c r="H4122" s="168">
        <v>36199</v>
      </c>
      <c r="I4122" t="s">
        <v>103</v>
      </c>
      <c r="J4122" s="169">
        <v>18.641095890410959</v>
      </c>
      <c r="K4122">
        <v>4</v>
      </c>
    </row>
    <row r="4123" spans="1:11" x14ac:dyDescent="0.25">
      <c r="A4123" t="s">
        <v>4622</v>
      </c>
      <c r="B4123">
        <v>48885</v>
      </c>
      <c r="C4123" t="s">
        <v>172</v>
      </c>
      <c r="D4123" s="167">
        <v>45261</v>
      </c>
      <c r="E4123" t="s">
        <v>191</v>
      </c>
      <c r="F4123" t="s">
        <v>169</v>
      </c>
      <c r="G4123" t="s">
        <v>1065</v>
      </c>
      <c r="H4123" s="168">
        <v>42716</v>
      </c>
      <c r="I4123" t="s">
        <v>107</v>
      </c>
      <c r="J4123" s="169">
        <v>0.78630136986301369</v>
      </c>
      <c r="K4123">
        <v>1</v>
      </c>
    </row>
    <row r="4124" spans="1:11" x14ac:dyDescent="0.25">
      <c r="A4124" t="s">
        <v>4623</v>
      </c>
      <c r="B4124">
        <v>33420</v>
      </c>
      <c r="C4124" t="s">
        <v>167</v>
      </c>
      <c r="D4124" s="167">
        <v>36797.129999999997</v>
      </c>
      <c r="E4124" t="s">
        <v>188</v>
      </c>
      <c r="F4124" t="s">
        <v>202</v>
      </c>
      <c r="G4124" t="s">
        <v>313</v>
      </c>
      <c r="H4124" s="168">
        <v>41848</v>
      </c>
      <c r="I4124" t="s">
        <v>103</v>
      </c>
      <c r="J4124" s="169">
        <v>3.1643835616438358</v>
      </c>
      <c r="K4124">
        <v>1</v>
      </c>
    </row>
    <row r="4125" spans="1:11" x14ac:dyDescent="0.25">
      <c r="A4125" t="s">
        <v>4624</v>
      </c>
      <c r="B4125">
        <v>98804</v>
      </c>
      <c r="C4125" t="s">
        <v>167</v>
      </c>
      <c r="D4125" s="167">
        <v>46469</v>
      </c>
      <c r="E4125" t="s">
        <v>196</v>
      </c>
      <c r="F4125" t="s">
        <v>169</v>
      </c>
      <c r="G4125" t="s">
        <v>503</v>
      </c>
      <c r="H4125" s="168">
        <v>36017</v>
      </c>
      <c r="I4125" t="s">
        <v>103</v>
      </c>
      <c r="J4125" s="169">
        <v>19.139726027397259</v>
      </c>
      <c r="K4125">
        <v>4</v>
      </c>
    </row>
    <row r="4126" spans="1:11" x14ac:dyDescent="0.25">
      <c r="A4126" t="s">
        <v>4625</v>
      </c>
      <c r="B4126">
        <v>29021</v>
      </c>
      <c r="C4126" t="s">
        <v>172</v>
      </c>
      <c r="D4126" s="167">
        <v>45048.5</v>
      </c>
      <c r="E4126" t="s">
        <v>199</v>
      </c>
      <c r="F4126" t="s">
        <v>169</v>
      </c>
      <c r="G4126" t="s">
        <v>205</v>
      </c>
      <c r="H4126" s="168">
        <v>40749</v>
      </c>
      <c r="I4126" t="s">
        <v>103</v>
      </c>
      <c r="J4126" s="169">
        <v>6.1753424657534248</v>
      </c>
      <c r="K4126">
        <v>2</v>
      </c>
    </row>
    <row r="4127" spans="1:11" x14ac:dyDescent="0.25">
      <c r="A4127" t="s">
        <v>4626</v>
      </c>
      <c r="B4127">
        <v>30161</v>
      </c>
      <c r="C4127" t="s">
        <v>172</v>
      </c>
      <c r="D4127" s="167">
        <v>53788</v>
      </c>
      <c r="E4127" t="s">
        <v>175</v>
      </c>
      <c r="F4127" t="s">
        <v>169</v>
      </c>
      <c r="G4127" t="s">
        <v>183</v>
      </c>
      <c r="H4127" s="168">
        <v>41792</v>
      </c>
      <c r="I4127" t="s">
        <v>106</v>
      </c>
      <c r="J4127" s="169">
        <v>3.3178082191780822</v>
      </c>
      <c r="K4127">
        <v>1</v>
      </c>
    </row>
    <row r="4128" spans="1:11" x14ac:dyDescent="0.25">
      <c r="A4128" t="s">
        <v>4627</v>
      </c>
      <c r="B4128">
        <v>1461</v>
      </c>
      <c r="C4128" t="s">
        <v>172</v>
      </c>
      <c r="D4128" s="167">
        <v>56990</v>
      </c>
      <c r="E4128" t="s">
        <v>191</v>
      </c>
      <c r="F4128" t="s">
        <v>169</v>
      </c>
      <c r="G4128" t="s">
        <v>354</v>
      </c>
      <c r="H4128" s="168">
        <v>41708</v>
      </c>
      <c r="I4128" t="s">
        <v>104</v>
      </c>
      <c r="J4128" s="169">
        <v>3.547945205479452</v>
      </c>
      <c r="K4128">
        <v>1</v>
      </c>
    </row>
    <row r="4129" spans="1:11" x14ac:dyDescent="0.25">
      <c r="A4129" t="s">
        <v>4628</v>
      </c>
      <c r="B4129">
        <v>48673</v>
      </c>
      <c r="C4129" t="s">
        <v>167</v>
      </c>
      <c r="D4129" s="167">
        <v>43761.61</v>
      </c>
      <c r="E4129" t="s">
        <v>216</v>
      </c>
      <c r="F4129" t="s">
        <v>202</v>
      </c>
      <c r="G4129" t="s">
        <v>1058</v>
      </c>
      <c r="H4129" s="168">
        <v>34455</v>
      </c>
      <c r="I4129" t="s">
        <v>108</v>
      </c>
      <c r="J4129" s="169">
        <v>23.419178082191781</v>
      </c>
      <c r="K4129">
        <v>5</v>
      </c>
    </row>
    <row r="4130" spans="1:11" x14ac:dyDescent="0.25">
      <c r="A4130" t="s">
        <v>4629</v>
      </c>
      <c r="B4130">
        <v>43557</v>
      </c>
      <c r="C4130" t="s">
        <v>167</v>
      </c>
      <c r="D4130" s="167">
        <v>100095.45</v>
      </c>
      <c r="E4130" t="s">
        <v>308</v>
      </c>
      <c r="F4130" t="s">
        <v>169</v>
      </c>
      <c r="G4130" t="s">
        <v>598</v>
      </c>
      <c r="H4130" s="168">
        <v>38867</v>
      </c>
      <c r="I4130" t="s">
        <v>104</v>
      </c>
      <c r="J4130" s="169">
        <v>11.331506849315069</v>
      </c>
      <c r="K4130">
        <v>3</v>
      </c>
    </row>
    <row r="4131" spans="1:11" x14ac:dyDescent="0.25">
      <c r="A4131" t="s">
        <v>4630</v>
      </c>
      <c r="B4131">
        <v>98886</v>
      </c>
      <c r="C4131" t="s">
        <v>167</v>
      </c>
      <c r="D4131" s="167">
        <v>135392</v>
      </c>
      <c r="E4131" t="s">
        <v>325</v>
      </c>
      <c r="F4131" t="s">
        <v>169</v>
      </c>
      <c r="G4131" t="s">
        <v>275</v>
      </c>
      <c r="H4131" s="168">
        <v>38446</v>
      </c>
      <c r="I4131" t="s">
        <v>103</v>
      </c>
      <c r="J4131" s="169">
        <v>12.484931506849316</v>
      </c>
      <c r="K4131">
        <v>3</v>
      </c>
    </row>
    <row r="4132" spans="1:11" x14ac:dyDescent="0.25">
      <c r="A4132" t="s">
        <v>4631</v>
      </c>
      <c r="B4132">
        <v>94257</v>
      </c>
      <c r="C4132" t="s">
        <v>172</v>
      </c>
      <c r="D4132" s="167">
        <v>50957.62</v>
      </c>
      <c r="E4132" t="s">
        <v>196</v>
      </c>
      <c r="F4132" t="s">
        <v>169</v>
      </c>
      <c r="G4132" t="s">
        <v>4632</v>
      </c>
      <c r="H4132" s="168">
        <v>36474</v>
      </c>
      <c r="I4132" t="s">
        <v>107</v>
      </c>
      <c r="J4132" s="169">
        <v>17.887671232876713</v>
      </c>
      <c r="K4132">
        <v>4</v>
      </c>
    </row>
    <row r="4133" spans="1:11" x14ac:dyDescent="0.25">
      <c r="A4133" t="s">
        <v>4633</v>
      </c>
      <c r="B4133">
        <v>18179</v>
      </c>
      <c r="C4133" t="s">
        <v>167</v>
      </c>
      <c r="D4133" s="167">
        <v>71830.44</v>
      </c>
      <c r="E4133" t="s">
        <v>239</v>
      </c>
      <c r="F4133" t="s">
        <v>169</v>
      </c>
      <c r="G4133" t="s">
        <v>2466</v>
      </c>
      <c r="H4133" s="168">
        <v>34687</v>
      </c>
      <c r="I4133" t="s">
        <v>107</v>
      </c>
      <c r="J4133" s="169">
        <v>22.783561643835615</v>
      </c>
      <c r="K4133">
        <v>5</v>
      </c>
    </row>
    <row r="4134" spans="1:11" x14ac:dyDescent="0.25">
      <c r="A4134" t="s">
        <v>4634</v>
      </c>
      <c r="B4134">
        <v>27135</v>
      </c>
      <c r="C4134" t="s">
        <v>172</v>
      </c>
      <c r="D4134" s="167">
        <v>79819.62</v>
      </c>
      <c r="E4134" t="s">
        <v>268</v>
      </c>
      <c r="F4134" t="s">
        <v>169</v>
      </c>
      <c r="G4134" t="s">
        <v>297</v>
      </c>
      <c r="H4134" s="168">
        <v>41652</v>
      </c>
      <c r="I4134" t="s">
        <v>107</v>
      </c>
      <c r="J4134" s="169">
        <v>3.7013698630136984</v>
      </c>
      <c r="K4134">
        <v>1</v>
      </c>
    </row>
    <row r="4135" spans="1:11" x14ac:dyDescent="0.25">
      <c r="A4135" t="s">
        <v>4635</v>
      </c>
      <c r="B4135">
        <v>39832</v>
      </c>
      <c r="C4135" t="s">
        <v>167</v>
      </c>
      <c r="D4135" s="167">
        <v>70301</v>
      </c>
      <c r="E4135" t="s">
        <v>168</v>
      </c>
      <c r="F4135" t="s">
        <v>169</v>
      </c>
      <c r="G4135" t="s">
        <v>265</v>
      </c>
      <c r="H4135" s="168">
        <v>36794</v>
      </c>
      <c r="I4135" t="s">
        <v>107</v>
      </c>
      <c r="J4135" s="169">
        <v>17.010958904109589</v>
      </c>
      <c r="K4135">
        <v>4</v>
      </c>
    </row>
    <row r="4136" spans="1:11" x14ac:dyDescent="0.25">
      <c r="A4136" t="s">
        <v>4636</v>
      </c>
      <c r="B4136">
        <v>24355</v>
      </c>
      <c r="C4136" t="s">
        <v>172</v>
      </c>
      <c r="D4136" s="167">
        <v>92469.07</v>
      </c>
      <c r="E4136" t="s">
        <v>185</v>
      </c>
      <c r="F4136" t="s">
        <v>169</v>
      </c>
      <c r="G4136" t="s">
        <v>416</v>
      </c>
      <c r="H4136" s="168">
        <v>34232</v>
      </c>
      <c r="I4136" t="s">
        <v>105</v>
      </c>
      <c r="J4136" s="169">
        <v>24.030136986301368</v>
      </c>
      <c r="K4136">
        <v>5</v>
      </c>
    </row>
    <row r="4137" spans="1:11" x14ac:dyDescent="0.25">
      <c r="A4137" t="s">
        <v>4637</v>
      </c>
      <c r="B4137">
        <v>76953</v>
      </c>
      <c r="C4137" t="s">
        <v>167</v>
      </c>
      <c r="D4137" s="167">
        <v>50785.5</v>
      </c>
      <c r="E4137" t="s">
        <v>188</v>
      </c>
      <c r="F4137" t="s">
        <v>169</v>
      </c>
      <c r="G4137" t="s">
        <v>282</v>
      </c>
      <c r="H4137" s="168">
        <v>41848</v>
      </c>
      <c r="I4137" t="s">
        <v>104</v>
      </c>
      <c r="J4137" s="169">
        <v>3.1643835616438358</v>
      </c>
      <c r="K4137">
        <v>1</v>
      </c>
    </row>
    <row r="4138" spans="1:11" x14ac:dyDescent="0.25">
      <c r="A4138" t="s">
        <v>4638</v>
      </c>
      <c r="B4138">
        <v>61904</v>
      </c>
      <c r="C4138" t="s">
        <v>172</v>
      </c>
      <c r="D4138" s="167">
        <v>48258.81</v>
      </c>
      <c r="E4138" t="s">
        <v>199</v>
      </c>
      <c r="F4138" t="s">
        <v>169</v>
      </c>
      <c r="G4138" t="s">
        <v>330</v>
      </c>
      <c r="H4138" s="168">
        <v>38879</v>
      </c>
      <c r="I4138" t="s">
        <v>107</v>
      </c>
      <c r="J4138" s="169">
        <v>11.298630136986301</v>
      </c>
      <c r="K4138">
        <v>3</v>
      </c>
    </row>
    <row r="4139" spans="1:11" x14ac:dyDescent="0.25">
      <c r="A4139" t="s">
        <v>4639</v>
      </c>
      <c r="B4139">
        <v>51975</v>
      </c>
      <c r="C4139" t="s">
        <v>167</v>
      </c>
      <c r="D4139" s="167">
        <v>85606.399999999994</v>
      </c>
      <c r="E4139" t="s">
        <v>188</v>
      </c>
      <c r="F4139" t="s">
        <v>169</v>
      </c>
      <c r="G4139" t="s">
        <v>410</v>
      </c>
      <c r="H4139" s="168">
        <v>42212</v>
      </c>
      <c r="I4139" t="s">
        <v>106</v>
      </c>
      <c r="J4139" s="169">
        <v>2.1671232876712327</v>
      </c>
      <c r="K4139">
        <v>1</v>
      </c>
    </row>
    <row r="4140" spans="1:11" x14ac:dyDescent="0.25">
      <c r="A4140" t="s">
        <v>4640</v>
      </c>
      <c r="B4140">
        <v>80126</v>
      </c>
      <c r="C4140" t="s">
        <v>172</v>
      </c>
      <c r="D4140" s="167">
        <v>63493</v>
      </c>
      <c r="E4140" t="s">
        <v>191</v>
      </c>
      <c r="F4140" t="s">
        <v>169</v>
      </c>
      <c r="G4140" t="s">
        <v>486</v>
      </c>
      <c r="H4140" s="168">
        <v>39693</v>
      </c>
      <c r="I4140" t="s">
        <v>103</v>
      </c>
      <c r="J4140" s="169">
        <v>9.0684931506849313</v>
      </c>
      <c r="K4140">
        <v>2</v>
      </c>
    </row>
    <row r="4141" spans="1:11" x14ac:dyDescent="0.25">
      <c r="A4141" t="s">
        <v>4641</v>
      </c>
      <c r="B4141">
        <v>50299</v>
      </c>
      <c r="C4141" t="s">
        <v>167</v>
      </c>
      <c r="D4141" s="167">
        <v>70000</v>
      </c>
      <c r="E4141" t="s">
        <v>199</v>
      </c>
      <c r="F4141" t="s">
        <v>169</v>
      </c>
      <c r="G4141" t="s">
        <v>665</v>
      </c>
      <c r="H4141" s="168">
        <v>42688</v>
      </c>
      <c r="I4141" t="s">
        <v>104</v>
      </c>
      <c r="J4141" s="169">
        <v>0.86301369863013699</v>
      </c>
      <c r="K4141">
        <v>1</v>
      </c>
    </row>
    <row r="4142" spans="1:11" x14ac:dyDescent="0.25">
      <c r="A4142" t="s">
        <v>4642</v>
      </c>
      <c r="B4142">
        <v>86027</v>
      </c>
      <c r="C4142" t="s">
        <v>172</v>
      </c>
      <c r="D4142" s="167">
        <v>66065.23</v>
      </c>
      <c r="E4142" t="s">
        <v>199</v>
      </c>
      <c r="F4142" t="s">
        <v>169</v>
      </c>
      <c r="G4142" t="s">
        <v>200</v>
      </c>
      <c r="H4142" s="168">
        <v>32685</v>
      </c>
      <c r="I4142" t="s">
        <v>108</v>
      </c>
      <c r="J4142" s="169">
        <v>28.268493150684932</v>
      </c>
      <c r="K4142">
        <v>6</v>
      </c>
    </row>
    <row r="4143" spans="1:11" x14ac:dyDescent="0.25">
      <c r="A4143" t="s">
        <v>4643</v>
      </c>
      <c r="B4143">
        <v>32302</v>
      </c>
      <c r="C4143" t="s">
        <v>172</v>
      </c>
      <c r="D4143" s="167">
        <v>87523.22</v>
      </c>
      <c r="E4143" t="s">
        <v>268</v>
      </c>
      <c r="F4143" t="s">
        <v>169</v>
      </c>
      <c r="G4143" t="s">
        <v>418</v>
      </c>
      <c r="H4143" s="168">
        <v>32076</v>
      </c>
      <c r="I4143" t="s">
        <v>103</v>
      </c>
      <c r="J4143" s="169">
        <v>29.936986301369863</v>
      </c>
      <c r="K4143">
        <v>6</v>
      </c>
    </row>
    <row r="4144" spans="1:11" x14ac:dyDescent="0.25">
      <c r="A4144" t="s">
        <v>4644</v>
      </c>
      <c r="B4144">
        <v>51434</v>
      </c>
      <c r="C4144" t="s">
        <v>172</v>
      </c>
      <c r="D4144" s="167">
        <v>66065.23</v>
      </c>
      <c r="E4144" t="s">
        <v>199</v>
      </c>
      <c r="F4144" t="s">
        <v>169</v>
      </c>
      <c r="G4144" t="s">
        <v>200</v>
      </c>
      <c r="H4144" s="168">
        <v>32846</v>
      </c>
      <c r="I4144" t="s">
        <v>107</v>
      </c>
      <c r="J4144" s="169">
        <v>27.827397260273973</v>
      </c>
      <c r="K4144">
        <v>6</v>
      </c>
    </row>
    <row r="4145" spans="1:11" x14ac:dyDescent="0.25">
      <c r="A4145" t="s">
        <v>4645</v>
      </c>
      <c r="B4145">
        <v>94238</v>
      </c>
      <c r="C4145" t="s">
        <v>167</v>
      </c>
      <c r="D4145" s="167">
        <v>109857.26</v>
      </c>
      <c r="E4145" t="s">
        <v>188</v>
      </c>
      <c r="F4145" t="s">
        <v>169</v>
      </c>
      <c r="G4145" t="s">
        <v>275</v>
      </c>
      <c r="H4145" s="168">
        <v>33386</v>
      </c>
      <c r="I4145" t="s">
        <v>103</v>
      </c>
      <c r="J4145" s="169">
        <v>26.347945205479451</v>
      </c>
      <c r="K4145">
        <v>6</v>
      </c>
    </row>
    <row r="4146" spans="1:11" x14ac:dyDescent="0.25">
      <c r="A4146" t="s">
        <v>4646</v>
      </c>
      <c r="B4146">
        <v>31201</v>
      </c>
      <c r="C4146" t="s">
        <v>172</v>
      </c>
      <c r="D4146" s="167">
        <v>90290.12</v>
      </c>
      <c r="E4146" t="s">
        <v>253</v>
      </c>
      <c r="F4146" t="s">
        <v>169</v>
      </c>
      <c r="G4146" t="s">
        <v>428</v>
      </c>
      <c r="H4146" s="168">
        <v>39678</v>
      </c>
      <c r="I4146" t="s">
        <v>106</v>
      </c>
      <c r="J4146" s="169">
        <v>9.1095890410958908</v>
      </c>
      <c r="K4146">
        <v>2</v>
      </c>
    </row>
    <row r="4147" spans="1:11" x14ac:dyDescent="0.25">
      <c r="A4147" t="s">
        <v>4647</v>
      </c>
      <c r="B4147">
        <v>35124</v>
      </c>
      <c r="C4147" t="s">
        <v>172</v>
      </c>
      <c r="D4147" s="167">
        <v>118400</v>
      </c>
      <c r="E4147" t="s">
        <v>213</v>
      </c>
      <c r="F4147" t="s">
        <v>169</v>
      </c>
      <c r="G4147" t="s">
        <v>214</v>
      </c>
      <c r="H4147" s="168">
        <v>32608</v>
      </c>
      <c r="I4147" t="s">
        <v>107</v>
      </c>
      <c r="J4147" s="169">
        <v>28.479452054794521</v>
      </c>
      <c r="K4147">
        <v>6</v>
      </c>
    </row>
    <row r="4148" spans="1:11" x14ac:dyDescent="0.25">
      <c r="A4148" t="s">
        <v>4648</v>
      </c>
      <c r="B4148">
        <v>12929</v>
      </c>
      <c r="C4148" t="s">
        <v>167</v>
      </c>
      <c r="D4148" s="167">
        <v>80784</v>
      </c>
      <c r="E4148" t="s">
        <v>191</v>
      </c>
      <c r="F4148" t="s">
        <v>169</v>
      </c>
      <c r="G4148" t="s">
        <v>192</v>
      </c>
      <c r="H4148" s="168">
        <v>36942</v>
      </c>
      <c r="I4148" t="s">
        <v>103</v>
      </c>
      <c r="J4148" s="169">
        <v>16.605479452054794</v>
      </c>
      <c r="K4148">
        <v>4</v>
      </c>
    </row>
    <row r="4149" spans="1:11" x14ac:dyDescent="0.25">
      <c r="A4149" t="s">
        <v>4649</v>
      </c>
      <c r="B4149">
        <v>70148</v>
      </c>
      <c r="C4149" t="s">
        <v>172</v>
      </c>
      <c r="D4149" s="167">
        <v>53084.71</v>
      </c>
      <c r="E4149" t="s">
        <v>199</v>
      </c>
      <c r="F4149" t="s">
        <v>169</v>
      </c>
      <c r="G4149" t="s">
        <v>698</v>
      </c>
      <c r="H4149" s="168">
        <v>39307</v>
      </c>
      <c r="I4149" t="s">
        <v>103</v>
      </c>
      <c r="J4149" s="169">
        <v>10.126027397260273</v>
      </c>
      <c r="K4149">
        <v>3</v>
      </c>
    </row>
    <row r="4150" spans="1:11" x14ac:dyDescent="0.25">
      <c r="A4150" t="s">
        <v>4650</v>
      </c>
      <c r="B4150">
        <v>45938</v>
      </c>
      <c r="C4150" t="s">
        <v>167</v>
      </c>
      <c r="D4150" s="167">
        <v>94210.94</v>
      </c>
      <c r="E4150" t="s">
        <v>253</v>
      </c>
      <c r="F4150" t="s">
        <v>169</v>
      </c>
      <c r="G4150" t="s">
        <v>397</v>
      </c>
      <c r="H4150" s="168">
        <v>38222</v>
      </c>
      <c r="I4150" t="s">
        <v>106</v>
      </c>
      <c r="J4150" s="169">
        <v>13.098630136986301</v>
      </c>
      <c r="K4150">
        <v>3</v>
      </c>
    </row>
    <row r="4151" spans="1:11" x14ac:dyDescent="0.25">
      <c r="A4151" t="s">
        <v>4651</v>
      </c>
      <c r="B4151">
        <v>38533</v>
      </c>
      <c r="C4151" t="s">
        <v>167</v>
      </c>
      <c r="D4151" s="167">
        <v>97912</v>
      </c>
      <c r="E4151" t="s">
        <v>188</v>
      </c>
      <c r="F4151" t="s">
        <v>169</v>
      </c>
      <c r="G4151" t="s">
        <v>284</v>
      </c>
      <c r="H4151" s="168">
        <v>38642</v>
      </c>
      <c r="I4151" t="s">
        <v>108</v>
      </c>
      <c r="J4151" s="169">
        <v>11.947945205479453</v>
      </c>
      <c r="K4151">
        <v>3</v>
      </c>
    </row>
    <row r="4152" spans="1:11" x14ac:dyDescent="0.25">
      <c r="A4152" t="s">
        <v>4652</v>
      </c>
      <c r="B4152">
        <v>47924</v>
      </c>
      <c r="C4152" t="s">
        <v>172</v>
      </c>
      <c r="D4152" s="167">
        <v>60501</v>
      </c>
      <c r="E4152" t="s">
        <v>175</v>
      </c>
      <c r="F4152" t="s">
        <v>169</v>
      </c>
      <c r="G4152" t="s">
        <v>183</v>
      </c>
      <c r="H4152" s="168">
        <v>41106</v>
      </c>
      <c r="I4152" t="s">
        <v>108</v>
      </c>
      <c r="J4152" s="169">
        <v>5.1972602739726028</v>
      </c>
      <c r="K4152">
        <v>2</v>
      </c>
    </row>
    <row r="4153" spans="1:11" x14ac:dyDescent="0.25">
      <c r="A4153" t="s">
        <v>4653</v>
      </c>
      <c r="B4153">
        <v>1167</v>
      </c>
      <c r="C4153" t="s">
        <v>167</v>
      </c>
      <c r="D4153" s="167">
        <v>84974</v>
      </c>
      <c r="E4153" t="s">
        <v>199</v>
      </c>
      <c r="F4153" t="s">
        <v>169</v>
      </c>
      <c r="G4153" t="s">
        <v>478</v>
      </c>
      <c r="H4153" s="168">
        <v>36079</v>
      </c>
      <c r="I4153" t="s">
        <v>104</v>
      </c>
      <c r="J4153" s="169">
        <v>18.969863013698632</v>
      </c>
      <c r="K4153">
        <v>4</v>
      </c>
    </row>
    <row r="4154" spans="1:11" x14ac:dyDescent="0.25">
      <c r="A4154" t="s">
        <v>4654</v>
      </c>
      <c r="B4154">
        <v>28381</v>
      </c>
      <c r="C4154" t="s">
        <v>167</v>
      </c>
      <c r="D4154" s="167">
        <v>103506</v>
      </c>
      <c r="E4154" t="s">
        <v>175</v>
      </c>
      <c r="F4154" t="s">
        <v>169</v>
      </c>
      <c r="G4154" t="s">
        <v>586</v>
      </c>
      <c r="H4154" s="168">
        <v>35954</v>
      </c>
      <c r="I4154" t="s">
        <v>103</v>
      </c>
      <c r="J4154" s="169">
        <v>19.312328767123287</v>
      </c>
      <c r="K4154">
        <v>4</v>
      </c>
    </row>
    <row r="4155" spans="1:11" x14ac:dyDescent="0.25">
      <c r="A4155" t="s">
        <v>4655</v>
      </c>
      <c r="B4155">
        <v>5054</v>
      </c>
      <c r="C4155" t="s">
        <v>172</v>
      </c>
      <c r="D4155" s="167">
        <v>96624</v>
      </c>
      <c r="E4155" t="s">
        <v>175</v>
      </c>
      <c r="F4155" t="s">
        <v>169</v>
      </c>
      <c r="G4155" t="s">
        <v>586</v>
      </c>
      <c r="H4155" s="168">
        <v>37627</v>
      </c>
      <c r="I4155" t="s">
        <v>106</v>
      </c>
      <c r="J4155" s="169">
        <v>14.728767123287671</v>
      </c>
      <c r="K4155">
        <v>3</v>
      </c>
    </row>
    <row r="4156" spans="1:11" x14ac:dyDescent="0.25">
      <c r="A4156" t="s">
        <v>4656</v>
      </c>
      <c r="B4156">
        <v>50060</v>
      </c>
      <c r="C4156" t="s">
        <v>172</v>
      </c>
      <c r="D4156" s="167">
        <v>86673.48</v>
      </c>
      <c r="E4156" t="s">
        <v>253</v>
      </c>
      <c r="F4156" t="s">
        <v>169</v>
      </c>
      <c r="G4156" t="s">
        <v>1940</v>
      </c>
      <c r="H4156" s="168">
        <v>32993</v>
      </c>
      <c r="I4156" t="s">
        <v>106</v>
      </c>
      <c r="J4156" s="169">
        <v>27.424657534246574</v>
      </c>
      <c r="K4156">
        <v>6</v>
      </c>
    </row>
    <row r="4157" spans="1:11" x14ac:dyDescent="0.25">
      <c r="A4157" t="s">
        <v>4657</v>
      </c>
      <c r="B4157">
        <v>10271</v>
      </c>
      <c r="C4157" t="s">
        <v>172</v>
      </c>
      <c r="D4157" s="167">
        <v>65752</v>
      </c>
      <c r="E4157" t="s">
        <v>175</v>
      </c>
      <c r="F4157" t="s">
        <v>169</v>
      </c>
      <c r="G4157" t="s">
        <v>183</v>
      </c>
      <c r="H4157" s="168">
        <v>40371</v>
      </c>
      <c r="I4157" t="s">
        <v>107</v>
      </c>
      <c r="J4157" s="169">
        <v>7.2109589041095887</v>
      </c>
      <c r="K4157">
        <v>2</v>
      </c>
    </row>
    <row r="4158" spans="1:11" x14ac:dyDescent="0.25">
      <c r="A4158" t="s">
        <v>4658</v>
      </c>
      <c r="B4158">
        <v>46475</v>
      </c>
      <c r="C4158" t="s">
        <v>172</v>
      </c>
      <c r="D4158" s="167">
        <v>65752</v>
      </c>
      <c r="E4158" t="s">
        <v>175</v>
      </c>
      <c r="F4158" t="s">
        <v>169</v>
      </c>
      <c r="G4158" t="s">
        <v>183</v>
      </c>
      <c r="H4158" s="168">
        <v>40371</v>
      </c>
      <c r="I4158" t="s">
        <v>107</v>
      </c>
      <c r="J4158" s="169">
        <v>7.2109589041095887</v>
      </c>
      <c r="K4158">
        <v>2</v>
      </c>
    </row>
    <row r="4159" spans="1:11" x14ac:dyDescent="0.25">
      <c r="A4159" t="s">
        <v>4659</v>
      </c>
      <c r="B4159">
        <v>28579</v>
      </c>
      <c r="C4159" t="s">
        <v>167</v>
      </c>
      <c r="D4159" s="167">
        <v>97190.31</v>
      </c>
      <c r="E4159" t="s">
        <v>175</v>
      </c>
      <c r="F4159" t="s">
        <v>169</v>
      </c>
      <c r="G4159" t="s">
        <v>211</v>
      </c>
      <c r="H4159" s="168">
        <v>38152</v>
      </c>
      <c r="I4159" t="s">
        <v>108</v>
      </c>
      <c r="J4159" s="169">
        <v>13.29041095890411</v>
      </c>
      <c r="K4159">
        <v>3</v>
      </c>
    </row>
    <row r="4160" spans="1:11" x14ac:dyDescent="0.25">
      <c r="A4160" t="s">
        <v>4660</v>
      </c>
      <c r="B4160">
        <v>62625</v>
      </c>
      <c r="C4160" t="s">
        <v>172</v>
      </c>
      <c r="D4160" s="167">
        <v>83611.44</v>
      </c>
      <c r="E4160" t="s">
        <v>191</v>
      </c>
      <c r="F4160" t="s">
        <v>169</v>
      </c>
      <c r="G4160" t="s">
        <v>192</v>
      </c>
      <c r="H4160" s="168">
        <v>34722</v>
      </c>
      <c r="I4160" t="s">
        <v>106</v>
      </c>
      <c r="J4160" s="169">
        <v>22.687671232876713</v>
      </c>
      <c r="K4160">
        <v>5</v>
      </c>
    </row>
    <row r="4161" spans="1:11" x14ac:dyDescent="0.25">
      <c r="A4161" t="s">
        <v>4661</v>
      </c>
      <c r="B4161">
        <v>15079</v>
      </c>
      <c r="C4161" t="s">
        <v>172</v>
      </c>
      <c r="D4161" s="167">
        <v>92756.7</v>
      </c>
      <c r="E4161" t="s">
        <v>175</v>
      </c>
      <c r="F4161" t="s">
        <v>169</v>
      </c>
      <c r="G4161" t="s">
        <v>183</v>
      </c>
      <c r="H4161" s="168">
        <v>34176</v>
      </c>
      <c r="I4161" t="s">
        <v>103</v>
      </c>
      <c r="J4161" s="169">
        <v>24.183561643835617</v>
      </c>
      <c r="K4161">
        <v>5</v>
      </c>
    </row>
    <row r="4162" spans="1:11" x14ac:dyDescent="0.25">
      <c r="A4162" t="s">
        <v>4662</v>
      </c>
      <c r="B4162">
        <v>87642</v>
      </c>
      <c r="C4162" t="s">
        <v>167</v>
      </c>
      <c r="D4162" s="167">
        <v>70319.8</v>
      </c>
      <c r="E4162" t="s">
        <v>175</v>
      </c>
      <c r="F4162" t="s">
        <v>169</v>
      </c>
      <c r="G4162" t="s">
        <v>211</v>
      </c>
      <c r="H4162" s="168">
        <v>39497</v>
      </c>
      <c r="I4162" t="s">
        <v>107</v>
      </c>
      <c r="J4162" s="169">
        <v>9.6054794520547944</v>
      </c>
      <c r="K4162">
        <v>2</v>
      </c>
    </row>
    <row r="4163" spans="1:11" x14ac:dyDescent="0.25">
      <c r="A4163" t="s">
        <v>4663</v>
      </c>
      <c r="B4163">
        <v>57569</v>
      </c>
      <c r="C4163" t="s">
        <v>172</v>
      </c>
      <c r="D4163" s="167">
        <v>50699.15</v>
      </c>
      <c r="E4163" t="s">
        <v>199</v>
      </c>
      <c r="F4163" t="s">
        <v>169</v>
      </c>
      <c r="G4163" t="s">
        <v>200</v>
      </c>
      <c r="H4163" s="168">
        <v>38838</v>
      </c>
      <c r="I4163" t="s">
        <v>103</v>
      </c>
      <c r="J4163" s="169">
        <v>11.41095890410959</v>
      </c>
      <c r="K4163">
        <v>3</v>
      </c>
    </row>
    <row r="4164" spans="1:11" x14ac:dyDescent="0.25">
      <c r="A4164" t="s">
        <v>4664</v>
      </c>
      <c r="B4164">
        <v>3491</v>
      </c>
      <c r="C4164" t="s">
        <v>172</v>
      </c>
      <c r="D4164" s="167">
        <v>102664</v>
      </c>
      <c r="E4164" t="s">
        <v>230</v>
      </c>
      <c r="F4164" t="s">
        <v>169</v>
      </c>
      <c r="G4164" t="s">
        <v>397</v>
      </c>
      <c r="H4164" s="168">
        <v>39762</v>
      </c>
      <c r="I4164" t="s">
        <v>103</v>
      </c>
      <c r="J4164" s="169">
        <v>8.8794520547945197</v>
      </c>
      <c r="K4164">
        <v>2</v>
      </c>
    </row>
    <row r="4165" spans="1:11" x14ac:dyDescent="0.25">
      <c r="A4165" t="s">
        <v>4665</v>
      </c>
      <c r="B4165">
        <v>78782</v>
      </c>
      <c r="C4165" t="s">
        <v>167</v>
      </c>
      <c r="D4165" s="167">
        <v>102664</v>
      </c>
      <c r="E4165" t="s">
        <v>230</v>
      </c>
      <c r="F4165" t="s">
        <v>169</v>
      </c>
      <c r="G4165" t="s">
        <v>840</v>
      </c>
      <c r="H4165" s="168">
        <v>37564</v>
      </c>
      <c r="I4165" t="s">
        <v>105</v>
      </c>
      <c r="J4165" s="169">
        <v>14.901369863013699</v>
      </c>
      <c r="K4165">
        <v>3</v>
      </c>
    </row>
    <row r="4166" spans="1:11" x14ac:dyDescent="0.25">
      <c r="A4166" t="s">
        <v>4666</v>
      </c>
      <c r="B4166">
        <v>71809</v>
      </c>
      <c r="C4166" t="s">
        <v>167</v>
      </c>
      <c r="D4166" s="167">
        <v>107657</v>
      </c>
      <c r="E4166" t="s">
        <v>268</v>
      </c>
      <c r="F4166" t="s">
        <v>169</v>
      </c>
      <c r="G4166" t="s">
        <v>297</v>
      </c>
      <c r="H4166" s="168">
        <v>37830</v>
      </c>
      <c r="I4166" t="s">
        <v>104</v>
      </c>
      <c r="J4166" s="169">
        <v>14.172602739726027</v>
      </c>
      <c r="K4166">
        <v>3</v>
      </c>
    </row>
    <row r="4167" spans="1:11" x14ac:dyDescent="0.25">
      <c r="A4167" t="s">
        <v>4667</v>
      </c>
      <c r="B4167">
        <v>29558</v>
      </c>
      <c r="C4167" t="s">
        <v>167</v>
      </c>
      <c r="D4167" s="167">
        <v>27569.84</v>
      </c>
      <c r="E4167" t="s">
        <v>216</v>
      </c>
      <c r="F4167" t="s">
        <v>202</v>
      </c>
      <c r="G4167" t="s">
        <v>217</v>
      </c>
      <c r="H4167" s="168">
        <v>36815</v>
      </c>
      <c r="I4167" t="s">
        <v>103</v>
      </c>
      <c r="J4167" s="169">
        <v>16.953424657534246</v>
      </c>
      <c r="K4167">
        <v>4</v>
      </c>
    </row>
    <row r="4168" spans="1:11" x14ac:dyDescent="0.25">
      <c r="A4168" t="s">
        <v>4668</v>
      </c>
      <c r="B4168">
        <v>61678</v>
      </c>
      <c r="C4168" t="s">
        <v>172</v>
      </c>
      <c r="D4168" s="167">
        <v>45261</v>
      </c>
      <c r="E4168" t="s">
        <v>191</v>
      </c>
      <c r="F4168" t="s">
        <v>169</v>
      </c>
      <c r="G4168" t="s">
        <v>1065</v>
      </c>
      <c r="H4168" s="168">
        <v>42716</v>
      </c>
      <c r="I4168" t="s">
        <v>104</v>
      </c>
      <c r="J4168" s="169">
        <v>0.78630136986301369</v>
      </c>
      <c r="K4168">
        <v>1</v>
      </c>
    </row>
    <row r="4169" spans="1:11" x14ac:dyDescent="0.25">
      <c r="A4169" t="s">
        <v>4669</v>
      </c>
      <c r="B4169">
        <v>9107</v>
      </c>
      <c r="C4169" t="s">
        <v>172</v>
      </c>
      <c r="D4169" s="167">
        <v>42053.83</v>
      </c>
      <c r="E4169" t="s">
        <v>199</v>
      </c>
      <c r="F4169" t="s">
        <v>169</v>
      </c>
      <c r="G4169" t="s">
        <v>220</v>
      </c>
      <c r="H4169" s="168">
        <v>41820</v>
      </c>
      <c r="I4169" t="s">
        <v>106</v>
      </c>
      <c r="J4169" s="169">
        <v>3.2410958904109588</v>
      </c>
      <c r="K4169">
        <v>1</v>
      </c>
    </row>
    <row r="4170" spans="1:11" x14ac:dyDescent="0.25">
      <c r="A4170" t="s">
        <v>4670</v>
      </c>
      <c r="B4170">
        <v>36601</v>
      </c>
      <c r="C4170" t="s">
        <v>172</v>
      </c>
      <c r="D4170" s="167">
        <v>56715.6</v>
      </c>
      <c r="E4170" t="s">
        <v>196</v>
      </c>
      <c r="F4170" t="s">
        <v>169</v>
      </c>
      <c r="G4170" t="s">
        <v>228</v>
      </c>
      <c r="H4170" s="168">
        <v>41820</v>
      </c>
      <c r="I4170" t="s">
        <v>103</v>
      </c>
      <c r="J4170" s="169">
        <v>3.2410958904109588</v>
      </c>
      <c r="K4170">
        <v>1</v>
      </c>
    </row>
    <row r="4171" spans="1:11" x14ac:dyDescent="0.25">
      <c r="A4171" t="s">
        <v>4671</v>
      </c>
      <c r="B4171">
        <v>24607</v>
      </c>
      <c r="C4171" t="s">
        <v>167</v>
      </c>
      <c r="D4171" s="167">
        <v>100849.36</v>
      </c>
      <c r="E4171" t="s">
        <v>191</v>
      </c>
      <c r="F4171" t="s">
        <v>169</v>
      </c>
      <c r="G4171" t="s">
        <v>610</v>
      </c>
      <c r="H4171" s="168">
        <v>32363</v>
      </c>
      <c r="I4171" t="s">
        <v>108</v>
      </c>
      <c r="J4171" s="169">
        <v>29.150684931506849</v>
      </c>
      <c r="K4171">
        <v>6</v>
      </c>
    </row>
    <row r="4172" spans="1:11" x14ac:dyDescent="0.25">
      <c r="A4172" t="s">
        <v>4672</v>
      </c>
      <c r="B4172">
        <v>15466</v>
      </c>
      <c r="C4172" t="s">
        <v>167</v>
      </c>
      <c r="D4172" s="167">
        <v>91882.2</v>
      </c>
      <c r="E4172" t="s">
        <v>168</v>
      </c>
      <c r="F4172" t="s">
        <v>169</v>
      </c>
      <c r="G4172" t="s">
        <v>402</v>
      </c>
      <c r="H4172" s="168">
        <v>37040</v>
      </c>
      <c r="I4172" t="s">
        <v>103</v>
      </c>
      <c r="J4172" s="169">
        <v>16.336986301369862</v>
      </c>
      <c r="K4172">
        <v>4</v>
      </c>
    </row>
    <row r="4173" spans="1:11" x14ac:dyDescent="0.25">
      <c r="A4173" t="s">
        <v>4673</v>
      </c>
      <c r="B4173">
        <v>98460</v>
      </c>
      <c r="C4173" t="s">
        <v>172</v>
      </c>
      <c r="D4173" s="167">
        <v>53788</v>
      </c>
      <c r="E4173" t="s">
        <v>175</v>
      </c>
      <c r="F4173" t="s">
        <v>169</v>
      </c>
      <c r="G4173" t="s">
        <v>183</v>
      </c>
      <c r="H4173" s="168">
        <v>41918</v>
      </c>
      <c r="I4173" t="s">
        <v>103</v>
      </c>
      <c r="J4173" s="169">
        <v>2.9726027397260273</v>
      </c>
      <c r="K4173">
        <v>1</v>
      </c>
    </row>
    <row r="4174" spans="1:11" x14ac:dyDescent="0.25">
      <c r="A4174" t="s">
        <v>4674</v>
      </c>
      <c r="B4174">
        <v>72674</v>
      </c>
      <c r="C4174" t="s">
        <v>172</v>
      </c>
      <c r="D4174" s="167">
        <v>32098</v>
      </c>
      <c r="E4174" t="s">
        <v>253</v>
      </c>
      <c r="F4174" t="s">
        <v>169</v>
      </c>
      <c r="G4174" t="s">
        <v>895</v>
      </c>
      <c r="H4174" s="168">
        <v>42478</v>
      </c>
      <c r="I4174" t="s">
        <v>103</v>
      </c>
      <c r="J4174" s="169">
        <v>1.4383561643835616</v>
      </c>
      <c r="K4174">
        <v>1</v>
      </c>
    </row>
    <row r="4175" spans="1:11" x14ac:dyDescent="0.25">
      <c r="A4175" t="s">
        <v>4675</v>
      </c>
      <c r="B4175">
        <v>6264</v>
      </c>
      <c r="C4175" t="s">
        <v>167</v>
      </c>
      <c r="D4175" s="167">
        <v>87523.22</v>
      </c>
      <c r="E4175" t="s">
        <v>233</v>
      </c>
      <c r="F4175" t="s">
        <v>169</v>
      </c>
      <c r="G4175" t="s">
        <v>258</v>
      </c>
      <c r="H4175" s="168">
        <v>31173</v>
      </c>
      <c r="I4175" t="s">
        <v>107</v>
      </c>
      <c r="J4175" s="169">
        <v>32.410958904109592</v>
      </c>
      <c r="K4175">
        <v>7</v>
      </c>
    </row>
    <row r="4176" spans="1:11" x14ac:dyDescent="0.25">
      <c r="A4176" t="s">
        <v>4676</v>
      </c>
      <c r="B4176">
        <v>1070</v>
      </c>
      <c r="C4176" t="s">
        <v>172</v>
      </c>
      <c r="D4176" s="167">
        <v>82182</v>
      </c>
      <c r="E4176" t="s">
        <v>185</v>
      </c>
      <c r="F4176" t="s">
        <v>169</v>
      </c>
      <c r="G4176" t="s">
        <v>416</v>
      </c>
      <c r="H4176" s="168">
        <v>38334</v>
      </c>
      <c r="I4176" t="s">
        <v>104</v>
      </c>
      <c r="J4176" s="169">
        <v>12.791780821917808</v>
      </c>
      <c r="K4176">
        <v>3</v>
      </c>
    </row>
    <row r="4177" spans="1:11" x14ac:dyDescent="0.25">
      <c r="A4177" t="s">
        <v>4677</v>
      </c>
      <c r="B4177">
        <v>88197</v>
      </c>
      <c r="C4177" t="s">
        <v>172</v>
      </c>
      <c r="D4177" s="167">
        <v>79663.289999999994</v>
      </c>
      <c r="E4177" t="s">
        <v>196</v>
      </c>
      <c r="F4177" t="s">
        <v>169</v>
      </c>
      <c r="G4177" t="s">
        <v>1200</v>
      </c>
      <c r="H4177" s="168">
        <v>33155</v>
      </c>
      <c r="I4177" t="s">
        <v>103</v>
      </c>
      <c r="J4177" s="169">
        <v>26.980821917808218</v>
      </c>
      <c r="K4177">
        <v>6</v>
      </c>
    </row>
    <row r="4178" spans="1:11" x14ac:dyDescent="0.25">
      <c r="A4178" t="s">
        <v>4678</v>
      </c>
      <c r="B4178">
        <v>71906</v>
      </c>
      <c r="C4178" t="s">
        <v>172</v>
      </c>
      <c r="D4178" s="167">
        <v>79647.839999999997</v>
      </c>
      <c r="E4178" t="s">
        <v>168</v>
      </c>
      <c r="F4178" t="s">
        <v>169</v>
      </c>
      <c r="G4178" t="s">
        <v>265</v>
      </c>
      <c r="H4178" s="168">
        <v>32874</v>
      </c>
      <c r="I4178" t="s">
        <v>104</v>
      </c>
      <c r="J4178" s="169">
        <v>27.75068493150685</v>
      </c>
      <c r="K4178">
        <v>6</v>
      </c>
    </row>
    <row r="4179" spans="1:11" x14ac:dyDescent="0.25">
      <c r="A4179" t="s">
        <v>4679</v>
      </c>
      <c r="B4179">
        <v>92631</v>
      </c>
      <c r="C4179" t="s">
        <v>172</v>
      </c>
      <c r="D4179" s="167">
        <v>68015</v>
      </c>
      <c r="E4179" t="s">
        <v>191</v>
      </c>
      <c r="F4179" t="s">
        <v>169</v>
      </c>
      <c r="G4179" t="s">
        <v>486</v>
      </c>
      <c r="H4179" s="168">
        <v>38803</v>
      </c>
      <c r="I4179" t="s">
        <v>107</v>
      </c>
      <c r="J4179" s="169">
        <v>11.506849315068493</v>
      </c>
      <c r="K4179">
        <v>3</v>
      </c>
    </row>
    <row r="4180" spans="1:11" x14ac:dyDescent="0.25">
      <c r="A4180" t="s">
        <v>4680</v>
      </c>
      <c r="B4180">
        <v>83658</v>
      </c>
      <c r="C4180" t="s">
        <v>172</v>
      </c>
      <c r="D4180" s="167">
        <v>66065.23</v>
      </c>
      <c r="E4180" t="s">
        <v>199</v>
      </c>
      <c r="F4180" t="s">
        <v>169</v>
      </c>
      <c r="G4180" t="s">
        <v>200</v>
      </c>
      <c r="H4180" s="168">
        <v>35030</v>
      </c>
      <c r="I4180" t="s">
        <v>108</v>
      </c>
      <c r="J4180" s="169">
        <v>21.843835616438355</v>
      </c>
      <c r="K4180">
        <v>5</v>
      </c>
    </row>
    <row r="4181" spans="1:11" x14ac:dyDescent="0.25">
      <c r="A4181" t="s">
        <v>4681</v>
      </c>
      <c r="B4181">
        <v>47201</v>
      </c>
      <c r="C4181" t="s">
        <v>167</v>
      </c>
      <c r="D4181" s="167">
        <v>52472.35</v>
      </c>
      <c r="E4181" t="s">
        <v>199</v>
      </c>
      <c r="F4181" t="s">
        <v>169</v>
      </c>
      <c r="G4181" t="s">
        <v>200</v>
      </c>
      <c r="H4181" s="168">
        <v>38467</v>
      </c>
      <c r="I4181" t="s">
        <v>104</v>
      </c>
      <c r="J4181" s="169">
        <v>12.427397260273972</v>
      </c>
      <c r="K4181">
        <v>3</v>
      </c>
    </row>
    <row r="4182" spans="1:11" x14ac:dyDescent="0.25">
      <c r="A4182" t="s">
        <v>4682</v>
      </c>
      <c r="B4182">
        <v>97971</v>
      </c>
      <c r="C4182" t="s">
        <v>172</v>
      </c>
      <c r="D4182" s="167">
        <v>59187</v>
      </c>
      <c r="E4182" t="s">
        <v>168</v>
      </c>
      <c r="F4182" t="s">
        <v>169</v>
      </c>
      <c r="G4182" t="s">
        <v>265</v>
      </c>
      <c r="H4182" s="168">
        <v>38965</v>
      </c>
      <c r="I4182" t="s">
        <v>106</v>
      </c>
      <c r="J4182" s="169">
        <v>11.063013698630137</v>
      </c>
      <c r="K4182">
        <v>3</v>
      </c>
    </row>
    <row r="4183" spans="1:11" x14ac:dyDescent="0.25">
      <c r="A4183" t="s">
        <v>4683</v>
      </c>
      <c r="B4183">
        <v>77904</v>
      </c>
      <c r="C4183" t="s">
        <v>167</v>
      </c>
      <c r="D4183" s="167">
        <v>42662.89</v>
      </c>
      <c r="E4183" t="s">
        <v>175</v>
      </c>
      <c r="F4183" t="s">
        <v>169</v>
      </c>
      <c r="G4183" t="s">
        <v>209</v>
      </c>
      <c r="H4183" s="168">
        <v>42338</v>
      </c>
      <c r="I4183" t="s">
        <v>104</v>
      </c>
      <c r="J4183" s="169">
        <v>1.821917808219178</v>
      </c>
      <c r="K4183">
        <v>1</v>
      </c>
    </row>
    <row r="4184" spans="1:11" x14ac:dyDescent="0.25">
      <c r="A4184" t="s">
        <v>4684</v>
      </c>
      <c r="B4184">
        <v>38588</v>
      </c>
      <c r="C4184" t="s">
        <v>172</v>
      </c>
      <c r="D4184" s="167">
        <v>46626.87</v>
      </c>
      <c r="E4184" t="s">
        <v>199</v>
      </c>
      <c r="F4184" t="s">
        <v>169</v>
      </c>
      <c r="G4184" t="s">
        <v>205</v>
      </c>
      <c r="H4184" s="168">
        <v>39509</v>
      </c>
      <c r="I4184" t="s">
        <v>103</v>
      </c>
      <c r="J4184" s="169">
        <v>9.5726027397260278</v>
      </c>
      <c r="K4184">
        <v>2</v>
      </c>
    </row>
    <row r="4185" spans="1:11" x14ac:dyDescent="0.25">
      <c r="A4185" t="s">
        <v>4685</v>
      </c>
      <c r="B4185">
        <v>5656</v>
      </c>
      <c r="C4185" t="s">
        <v>172</v>
      </c>
      <c r="D4185" s="167">
        <v>80145</v>
      </c>
      <c r="E4185" t="s">
        <v>185</v>
      </c>
      <c r="F4185" t="s">
        <v>169</v>
      </c>
      <c r="G4185" t="s">
        <v>416</v>
      </c>
      <c r="H4185" s="168">
        <v>38145</v>
      </c>
      <c r="I4185" t="s">
        <v>104</v>
      </c>
      <c r="J4185" s="169">
        <v>13.30958904109589</v>
      </c>
      <c r="K4185">
        <v>3</v>
      </c>
    </row>
    <row r="4186" spans="1:11" x14ac:dyDescent="0.25">
      <c r="A4186" t="s">
        <v>4686</v>
      </c>
      <c r="B4186">
        <v>97035</v>
      </c>
      <c r="C4186" t="s">
        <v>172</v>
      </c>
      <c r="D4186" s="167">
        <v>33395</v>
      </c>
      <c r="E4186" t="s">
        <v>199</v>
      </c>
      <c r="F4186" t="s">
        <v>169</v>
      </c>
      <c r="G4186" t="s">
        <v>295</v>
      </c>
      <c r="H4186" s="168">
        <v>41022</v>
      </c>
      <c r="I4186" t="s">
        <v>104</v>
      </c>
      <c r="J4186" s="169">
        <v>5.4273972602739722</v>
      </c>
      <c r="K4186">
        <v>2</v>
      </c>
    </row>
    <row r="4187" spans="1:11" x14ac:dyDescent="0.25">
      <c r="A4187" t="s">
        <v>4687</v>
      </c>
      <c r="B4187">
        <v>25251</v>
      </c>
      <c r="C4187" t="s">
        <v>172</v>
      </c>
      <c r="D4187" s="167">
        <v>41781.910000000003</v>
      </c>
      <c r="E4187" t="s">
        <v>199</v>
      </c>
      <c r="F4187" t="s">
        <v>169</v>
      </c>
      <c r="G4187" t="s">
        <v>295</v>
      </c>
      <c r="H4187" s="168">
        <v>41008</v>
      </c>
      <c r="I4187" t="s">
        <v>107</v>
      </c>
      <c r="J4187" s="169">
        <v>5.4657534246575343</v>
      </c>
      <c r="K4187">
        <v>2</v>
      </c>
    </row>
    <row r="4188" spans="1:11" x14ac:dyDescent="0.25">
      <c r="A4188" t="s">
        <v>4688</v>
      </c>
      <c r="B4188">
        <v>66926</v>
      </c>
      <c r="C4188" t="s">
        <v>167</v>
      </c>
      <c r="D4188" s="167">
        <v>73801</v>
      </c>
      <c r="E4188" t="s">
        <v>185</v>
      </c>
      <c r="F4188" t="s">
        <v>169</v>
      </c>
      <c r="G4188" t="s">
        <v>703</v>
      </c>
      <c r="H4188" s="168">
        <v>36633</v>
      </c>
      <c r="I4188" t="s">
        <v>108</v>
      </c>
      <c r="J4188" s="169">
        <v>17.452054794520549</v>
      </c>
      <c r="K4188">
        <v>4</v>
      </c>
    </row>
    <row r="4189" spans="1:11" x14ac:dyDescent="0.25">
      <c r="A4189" t="s">
        <v>4689</v>
      </c>
      <c r="B4189">
        <v>41888</v>
      </c>
      <c r="C4189" t="s">
        <v>172</v>
      </c>
      <c r="D4189" s="167">
        <v>66065.23</v>
      </c>
      <c r="E4189" t="s">
        <v>199</v>
      </c>
      <c r="F4189" t="s">
        <v>169</v>
      </c>
      <c r="G4189" t="s">
        <v>200</v>
      </c>
      <c r="H4189" s="168">
        <v>33609</v>
      </c>
      <c r="I4189" t="s">
        <v>104</v>
      </c>
      <c r="J4189" s="169">
        <v>25.736986301369864</v>
      </c>
      <c r="K4189">
        <v>6</v>
      </c>
    </row>
    <row r="4190" spans="1:11" x14ac:dyDescent="0.25">
      <c r="A4190" t="s">
        <v>4690</v>
      </c>
      <c r="B4190">
        <v>71208</v>
      </c>
      <c r="C4190" t="s">
        <v>172</v>
      </c>
      <c r="D4190" s="167">
        <v>43244.28</v>
      </c>
      <c r="E4190" t="s">
        <v>199</v>
      </c>
      <c r="F4190" t="s">
        <v>169</v>
      </c>
      <c r="G4190" t="s">
        <v>295</v>
      </c>
      <c r="H4190" s="168">
        <v>40854</v>
      </c>
      <c r="I4190" t="s">
        <v>107</v>
      </c>
      <c r="J4190" s="169">
        <v>5.8876712328767127</v>
      </c>
      <c r="K4190">
        <v>2</v>
      </c>
    </row>
    <row r="4191" spans="1:11" x14ac:dyDescent="0.25">
      <c r="A4191" t="s">
        <v>4691</v>
      </c>
      <c r="B4191">
        <v>44380</v>
      </c>
      <c r="C4191" t="s">
        <v>172</v>
      </c>
      <c r="D4191" s="167">
        <v>89620</v>
      </c>
      <c r="E4191" t="s">
        <v>175</v>
      </c>
      <c r="F4191" t="s">
        <v>169</v>
      </c>
      <c r="G4191" t="s">
        <v>183</v>
      </c>
      <c r="H4191" s="168">
        <v>36073</v>
      </c>
      <c r="I4191" t="s">
        <v>105</v>
      </c>
      <c r="J4191" s="169">
        <v>18.986301369863014</v>
      </c>
      <c r="K4191">
        <v>4</v>
      </c>
    </row>
    <row r="4192" spans="1:11" x14ac:dyDescent="0.25">
      <c r="A4192" t="s">
        <v>4692</v>
      </c>
      <c r="B4192">
        <v>87208</v>
      </c>
      <c r="C4192" t="s">
        <v>172</v>
      </c>
      <c r="D4192" s="167">
        <v>92756.7</v>
      </c>
      <c r="E4192" t="s">
        <v>175</v>
      </c>
      <c r="F4192" t="s">
        <v>169</v>
      </c>
      <c r="G4192" t="s">
        <v>183</v>
      </c>
      <c r="H4192" s="168">
        <v>34498</v>
      </c>
      <c r="I4192" t="s">
        <v>108</v>
      </c>
      <c r="J4192" s="169">
        <v>23.301369863013697</v>
      </c>
      <c r="K4192">
        <v>5</v>
      </c>
    </row>
    <row r="4193" spans="1:11" x14ac:dyDescent="0.25">
      <c r="A4193" t="s">
        <v>4693</v>
      </c>
      <c r="B4193">
        <v>44792</v>
      </c>
      <c r="C4193" t="s">
        <v>172</v>
      </c>
      <c r="D4193" s="167">
        <v>70422</v>
      </c>
      <c r="E4193" t="s">
        <v>196</v>
      </c>
      <c r="F4193" t="s">
        <v>169</v>
      </c>
      <c r="G4193" t="s">
        <v>426</v>
      </c>
      <c r="H4193" s="168">
        <v>39174</v>
      </c>
      <c r="I4193" t="s">
        <v>103</v>
      </c>
      <c r="J4193" s="169">
        <v>10.490410958904109</v>
      </c>
      <c r="K4193">
        <v>3</v>
      </c>
    </row>
    <row r="4194" spans="1:11" x14ac:dyDescent="0.25">
      <c r="A4194" t="s">
        <v>4694</v>
      </c>
      <c r="B4194">
        <v>97720</v>
      </c>
      <c r="C4194" t="s">
        <v>167</v>
      </c>
      <c r="D4194" s="167">
        <v>55488.29</v>
      </c>
      <c r="E4194" t="s">
        <v>188</v>
      </c>
      <c r="F4194" t="s">
        <v>169</v>
      </c>
      <c r="G4194" t="s">
        <v>4695</v>
      </c>
      <c r="H4194" s="168">
        <v>39497</v>
      </c>
      <c r="I4194" t="s">
        <v>104</v>
      </c>
      <c r="J4194" s="169">
        <v>9.6054794520547944</v>
      </c>
      <c r="K4194">
        <v>2</v>
      </c>
    </row>
    <row r="4195" spans="1:11" x14ac:dyDescent="0.25">
      <c r="A4195" t="s">
        <v>4696</v>
      </c>
      <c r="B4195">
        <v>90230</v>
      </c>
      <c r="C4195" t="s">
        <v>167</v>
      </c>
      <c r="D4195" s="167">
        <v>91532</v>
      </c>
      <c r="E4195" t="s">
        <v>168</v>
      </c>
      <c r="F4195" t="s">
        <v>169</v>
      </c>
      <c r="G4195" t="s">
        <v>524</v>
      </c>
      <c r="H4195" s="168">
        <v>35737</v>
      </c>
      <c r="I4195" t="s">
        <v>103</v>
      </c>
      <c r="J4195" s="169">
        <v>19.906849315068492</v>
      </c>
      <c r="K4195">
        <v>4</v>
      </c>
    </row>
    <row r="4196" spans="1:11" x14ac:dyDescent="0.25">
      <c r="A4196" t="s">
        <v>4697</v>
      </c>
      <c r="B4196">
        <v>61277</v>
      </c>
      <c r="C4196" t="s">
        <v>172</v>
      </c>
      <c r="D4196" s="167">
        <v>65752</v>
      </c>
      <c r="E4196" t="s">
        <v>175</v>
      </c>
      <c r="F4196" t="s">
        <v>169</v>
      </c>
      <c r="G4196" t="s">
        <v>183</v>
      </c>
      <c r="H4196" s="168">
        <v>40371</v>
      </c>
      <c r="I4196" t="s">
        <v>103</v>
      </c>
      <c r="J4196" s="169">
        <v>7.2109589041095887</v>
      </c>
      <c r="K4196">
        <v>2</v>
      </c>
    </row>
    <row r="4197" spans="1:11" x14ac:dyDescent="0.25">
      <c r="A4197" t="s">
        <v>4698</v>
      </c>
      <c r="B4197">
        <v>91084</v>
      </c>
      <c r="C4197" t="s">
        <v>172</v>
      </c>
      <c r="D4197" s="167">
        <v>55671</v>
      </c>
      <c r="E4197" t="s">
        <v>175</v>
      </c>
      <c r="F4197" t="s">
        <v>169</v>
      </c>
      <c r="G4197" t="s">
        <v>183</v>
      </c>
      <c r="H4197" s="168">
        <v>41918</v>
      </c>
      <c r="I4197" t="s">
        <v>104</v>
      </c>
      <c r="J4197" s="169">
        <v>2.9726027397260273</v>
      </c>
      <c r="K4197">
        <v>1</v>
      </c>
    </row>
    <row r="4198" spans="1:11" x14ac:dyDescent="0.25">
      <c r="A4198" t="s">
        <v>4699</v>
      </c>
      <c r="B4198">
        <v>40961</v>
      </c>
      <c r="C4198" t="s">
        <v>167</v>
      </c>
      <c r="D4198" s="167">
        <v>69222.179999999993</v>
      </c>
      <c r="E4198" t="s">
        <v>188</v>
      </c>
      <c r="F4198" t="s">
        <v>169</v>
      </c>
      <c r="G4198" t="s">
        <v>170</v>
      </c>
      <c r="H4198" s="168">
        <v>31019</v>
      </c>
      <c r="I4198" t="s">
        <v>106</v>
      </c>
      <c r="J4198" s="169">
        <v>32.832876712328769</v>
      </c>
      <c r="K4198">
        <v>7</v>
      </c>
    </row>
    <row r="4199" spans="1:11" x14ac:dyDescent="0.25">
      <c r="A4199" t="s">
        <v>4700</v>
      </c>
      <c r="B4199">
        <v>66634</v>
      </c>
      <c r="C4199" t="s">
        <v>172</v>
      </c>
      <c r="D4199" s="167">
        <v>52472.36</v>
      </c>
      <c r="E4199" t="s">
        <v>199</v>
      </c>
      <c r="F4199" t="s">
        <v>169</v>
      </c>
      <c r="G4199" t="s">
        <v>200</v>
      </c>
      <c r="H4199" s="168">
        <v>38558</v>
      </c>
      <c r="I4199" t="s">
        <v>106</v>
      </c>
      <c r="J4199" s="169">
        <v>12.178082191780822</v>
      </c>
      <c r="K4199">
        <v>3</v>
      </c>
    </row>
    <row r="4200" spans="1:11" x14ac:dyDescent="0.25">
      <c r="A4200" t="s">
        <v>4701</v>
      </c>
      <c r="B4200">
        <v>57194</v>
      </c>
      <c r="C4200" t="s">
        <v>172</v>
      </c>
      <c r="D4200" s="167">
        <v>78250.23</v>
      </c>
      <c r="E4200" t="s">
        <v>188</v>
      </c>
      <c r="F4200" t="s">
        <v>169</v>
      </c>
      <c r="G4200" t="s">
        <v>189</v>
      </c>
      <c r="H4200" s="168">
        <v>25167</v>
      </c>
      <c r="I4200" t="s">
        <v>106</v>
      </c>
      <c r="J4200" s="169">
        <v>48.865753424657534</v>
      </c>
      <c r="K4200">
        <v>9</v>
      </c>
    </row>
    <row r="4201" spans="1:11" x14ac:dyDescent="0.25">
      <c r="A4201" t="s">
        <v>4702</v>
      </c>
      <c r="B4201">
        <v>65049</v>
      </c>
      <c r="C4201" t="s">
        <v>172</v>
      </c>
      <c r="D4201" s="167">
        <v>50211</v>
      </c>
      <c r="E4201" t="s">
        <v>168</v>
      </c>
      <c r="F4201" t="s">
        <v>169</v>
      </c>
      <c r="G4201" t="s">
        <v>466</v>
      </c>
      <c r="H4201" s="168">
        <v>42562</v>
      </c>
      <c r="I4201" t="s">
        <v>106</v>
      </c>
      <c r="J4201" s="169">
        <v>1.2082191780821918</v>
      </c>
      <c r="K4201">
        <v>1</v>
      </c>
    </row>
    <row r="4202" spans="1:11" x14ac:dyDescent="0.25">
      <c r="A4202" t="s">
        <v>4703</v>
      </c>
      <c r="B4202">
        <v>20881</v>
      </c>
      <c r="C4202" t="s">
        <v>167</v>
      </c>
      <c r="D4202" s="167">
        <v>37838.480000000003</v>
      </c>
      <c r="E4202" t="s">
        <v>188</v>
      </c>
      <c r="F4202" t="s">
        <v>202</v>
      </c>
      <c r="G4202" t="s">
        <v>313</v>
      </c>
      <c r="H4202" s="168">
        <v>40917</v>
      </c>
      <c r="I4202" t="s">
        <v>103</v>
      </c>
      <c r="J4202" s="169">
        <v>5.7150684931506852</v>
      </c>
      <c r="K4202">
        <v>2</v>
      </c>
    </row>
    <row r="4203" spans="1:11" x14ac:dyDescent="0.25">
      <c r="A4203" t="s">
        <v>4704</v>
      </c>
      <c r="B4203">
        <v>86361</v>
      </c>
      <c r="C4203" t="s">
        <v>172</v>
      </c>
      <c r="D4203" s="167">
        <v>77328</v>
      </c>
      <c r="E4203" t="s">
        <v>168</v>
      </c>
      <c r="F4203" t="s">
        <v>169</v>
      </c>
      <c r="G4203" t="s">
        <v>265</v>
      </c>
      <c r="H4203" s="168">
        <v>37018</v>
      </c>
      <c r="I4203" t="s">
        <v>106</v>
      </c>
      <c r="J4203" s="169">
        <v>16.397260273972602</v>
      </c>
      <c r="K4203">
        <v>4</v>
      </c>
    </row>
    <row r="4204" spans="1:11" x14ac:dyDescent="0.25">
      <c r="A4204" t="s">
        <v>4705</v>
      </c>
      <c r="B4204">
        <v>49498</v>
      </c>
      <c r="C4204" t="s">
        <v>167</v>
      </c>
      <c r="D4204" s="167">
        <v>70000</v>
      </c>
      <c r="E4204" t="s">
        <v>188</v>
      </c>
      <c r="F4204" t="s">
        <v>169</v>
      </c>
      <c r="G4204" t="s">
        <v>261</v>
      </c>
      <c r="H4204" s="168">
        <v>42604</v>
      </c>
      <c r="I4204" t="s">
        <v>103</v>
      </c>
      <c r="J4204" s="169">
        <v>1.0931506849315069</v>
      </c>
      <c r="K4204">
        <v>1</v>
      </c>
    </row>
    <row r="4205" spans="1:11" x14ac:dyDescent="0.25">
      <c r="A4205" t="s">
        <v>4706</v>
      </c>
      <c r="B4205">
        <v>94755</v>
      </c>
      <c r="C4205" t="s">
        <v>172</v>
      </c>
      <c r="D4205" s="167">
        <v>66065.23</v>
      </c>
      <c r="E4205" t="s">
        <v>199</v>
      </c>
      <c r="F4205" t="s">
        <v>169</v>
      </c>
      <c r="G4205" t="s">
        <v>200</v>
      </c>
      <c r="H4205" s="168">
        <v>31117</v>
      </c>
      <c r="I4205" t="s">
        <v>103</v>
      </c>
      <c r="J4205" s="169">
        <v>32.564383561643837</v>
      </c>
      <c r="K4205">
        <v>7</v>
      </c>
    </row>
    <row r="4206" spans="1:11" x14ac:dyDescent="0.25">
      <c r="A4206" t="s">
        <v>4707</v>
      </c>
      <c r="B4206">
        <v>58290</v>
      </c>
      <c r="C4206" t="s">
        <v>172</v>
      </c>
      <c r="D4206" s="167">
        <v>73775.81</v>
      </c>
      <c r="E4206" t="s">
        <v>168</v>
      </c>
      <c r="F4206" t="s">
        <v>169</v>
      </c>
      <c r="G4206" t="s">
        <v>4708</v>
      </c>
      <c r="H4206" s="168">
        <v>35254</v>
      </c>
      <c r="I4206" t="s">
        <v>103</v>
      </c>
      <c r="J4206" s="169">
        <v>21.230136986301371</v>
      </c>
      <c r="K4206">
        <v>5</v>
      </c>
    </row>
    <row r="4207" spans="1:11" x14ac:dyDescent="0.25">
      <c r="A4207" t="s">
        <v>4709</v>
      </c>
      <c r="B4207">
        <v>55361</v>
      </c>
      <c r="C4207" t="s">
        <v>172</v>
      </c>
      <c r="D4207" s="167">
        <v>74424</v>
      </c>
      <c r="E4207" t="s">
        <v>168</v>
      </c>
      <c r="F4207" t="s">
        <v>169</v>
      </c>
      <c r="G4207" t="s">
        <v>265</v>
      </c>
      <c r="H4207" s="168">
        <v>38187</v>
      </c>
      <c r="I4207" t="s">
        <v>103</v>
      </c>
      <c r="J4207" s="169">
        <v>13.194520547945206</v>
      </c>
      <c r="K4207">
        <v>3</v>
      </c>
    </row>
    <row r="4208" spans="1:11" x14ac:dyDescent="0.25">
      <c r="A4208" t="s">
        <v>4710</v>
      </c>
      <c r="B4208">
        <v>99859</v>
      </c>
      <c r="C4208" t="s">
        <v>172</v>
      </c>
      <c r="D4208" s="167">
        <v>118400</v>
      </c>
      <c r="E4208" t="s">
        <v>213</v>
      </c>
      <c r="F4208" t="s">
        <v>169</v>
      </c>
      <c r="G4208" t="s">
        <v>214</v>
      </c>
      <c r="H4208" s="168">
        <v>39664</v>
      </c>
      <c r="I4208" t="s">
        <v>107</v>
      </c>
      <c r="J4208" s="169">
        <v>9.1479452054794521</v>
      </c>
      <c r="K4208">
        <v>2</v>
      </c>
    </row>
    <row r="4209" spans="1:11" x14ac:dyDescent="0.25">
      <c r="A4209" t="s">
        <v>4711</v>
      </c>
      <c r="B4209">
        <v>44931</v>
      </c>
      <c r="C4209" t="s">
        <v>167</v>
      </c>
      <c r="D4209" s="167">
        <v>46863.15</v>
      </c>
      <c r="E4209" t="s">
        <v>168</v>
      </c>
      <c r="F4209" t="s">
        <v>169</v>
      </c>
      <c r="G4209" t="s">
        <v>1364</v>
      </c>
      <c r="H4209" s="168">
        <v>41652</v>
      </c>
      <c r="I4209" t="s">
        <v>108</v>
      </c>
      <c r="J4209" s="169">
        <v>3.7013698630136984</v>
      </c>
      <c r="K4209">
        <v>1</v>
      </c>
    </row>
    <row r="4210" spans="1:11" x14ac:dyDescent="0.25">
      <c r="A4210" t="s">
        <v>4712</v>
      </c>
      <c r="B4210">
        <v>47138</v>
      </c>
      <c r="C4210" t="s">
        <v>167</v>
      </c>
      <c r="D4210" s="167">
        <v>37625.9</v>
      </c>
      <c r="E4210" t="s">
        <v>216</v>
      </c>
      <c r="F4210" t="s">
        <v>202</v>
      </c>
      <c r="G4210" t="s">
        <v>217</v>
      </c>
      <c r="H4210" s="168">
        <v>28374</v>
      </c>
      <c r="I4210" t="s">
        <v>107</v>
      </c>
      <c r="J4210" s="169">
        <v>40.079452054794523</v>
      </c>
      <c r="K4210">
        <v>8</v>
      </c>
    </row>
    <row r="4211" spans="1:11" x14ac:dyDescent="0.25">
      <c r="A4211" t="s">
        <v>4713</v>
      </c>
      <c r="B4211">
        <v>32646</v>
      </c>
      <c r="C4211" t="s">
        <v>172</v>
      </c>
      <c r="D4211" s="167">
        <v>58657.24</v>
      </c>
      <c r="E4211" t="s">
        <v>199</v>
      </c>
      <c r="F4211" t="s">
        <v>169</v>
      </c>
      <c r="G4211" t="s">
        <v>200</v>
      </c>
      <c r="H4211" s="168">
        <v>37164</v>
      </c>
      <c r="I4211" t="s">
        <v>107</v>
      </c>
      <c r="J4211" s="169">
        <v>15.997260273972604</v>
      </c>
      <c r="K4211">
        <v>4</v>
      </c>
    </row>
    <row r="4212" spans="1:11" x14ac:dyDescent="0.25">
      <c r="A4212" t="s">
        <v>4714</v>
      </c>
      <c r="B4212">
        <v>46032</v>
      </c>
      <c r="C4212" t="s">
        <v>172</v>
      </c>
      <c r="D4212" s="167">
        <v>89620</v>
      </c>
      <c r="E4212" t="s">
        <v>175</v>
      </c>
      <c r="F4212" t="s">
        <v>169</v>
      </c>
      <c r="G4212" t="s">
        <v>183</v>
      </c>
      <c r="H4212" s="168">
        <v>36724</v>
      </c>
      <c r="I4212" t="s">
        <v>103</v>
      </c>
      <c r="J4212" s="169">
        <v>17.202739726027396</v>
      </c>
      <c r="K4212">
        <v>4</v>
      </c>
    </row>
    <row r="4213" spans="1:11" x14ac:dyDescent="0.25">
      <c r="A4213" t="s">
        <v>4715</v>
      </c>
      <c r="B4213">
        <v>69416</v>
      </c>
      <c r="C4213" t="s">
        <v>172</v>
      </c>
      <c r="D4213" s="167">
        <v>92756.7</v>
      </c>
      <c r="E4213" t="s">
        <v>175</v>
      </c>
      <c r="F4213" t="s">
        <v>169</v>
      </c>
      <c r="G4213" t="s">
        <v>183</v>
      </c>
      <c r="H4213" s="168">
        <v>31754</v>
      </c>
      <c r="I4213" t="s">
        <v>103</v>
      </c>
      <c r="J4213" s="169">
        <v>30.81917808219178</v>
      </c>
      <c r="K4213">
        <v>7</v>
      </c>
    </row>
    <row r="4214" spans="1:11" x14ac:dyDescent="0.25">
      <c r="A4214" t="s">
        <v>4716</v>
      </c>
      <c r="B4214">
        <v>88364</v>
      </c>
      <c r="C4214" t="s">
        <v>172</v>
      </c>
      <c r="D4214" s="167">
        <v>100670.07</v>
      </c>
      <c r="E4214" t="s">
        <v>185</v>
      </c>
      <c r="F4214" t="s">
        <v>169</v>
      </c>
      <c r="G4214" t="s">
        <v>416</v>
      </c>
      <c r="H4214" s="168">
        <v>34232</v>
      </c>
      <c r="I4214" t="s">
        <v>105</v>
      </c>
      <c r="J4214" s="169">
        <v>24.030136986301368</v>
      </c>
      <c r="K4214">
        <v>5</v>
      </c>
    </row>
    <row r="4215" spans="1:11" x14ac:dyDescent="0.25">
      <c r="A4215" t="s">
        <v>4717</v>
      </c>
      <c r="B4215">
        <v>16396</v>
      </c>
      <c r="C4215" t="s">
        <v>172</v>
      </c>
      <c r="D4215" s="167">
        <v>37684</v>
      </c>
      <c r="E4215" t="s">
        <v>199</v>
      </c>
      <c r="F4215" t="s">
        <v>169</v>
      </c>
      <c r="G4215" t="s">
        <v>295</v>
      </c>
      <c r="H4215" s="168">
        <v>37887</v>
      </c>
      <c r="I4215" t="s">
        <v>105</v>
      </c>
      <c r="J4215" s="169">
        <v>14.016438356164384</v>
      </c>
      <c r="K4215">
        <v>3</v>
      </c>
    </row>
    <row r="4216" spans="1:11" x14ac:dyDescent="0.25">
      <c r="A4216" t="s">
        <v>4718</v>
      </c>
      <c r="B4216">
        <v>61405</v>
      </c>
      <c r="C4216" t="s">
        <v>172</v>
      </c>
      <c r="D4216" s="167">
        <v>83658</v>
      </c>
      <c r="E4216" t="s">
        <v>175</v>
      </c>
      <c r="F4216" t="s">
        <v>169</v>
      </c>
      <c r="G4216" t="s">
        <v>183</v>
      </c>
      <c r="H4216" s="168">
        <v>37270</v>
      </c>
      <c r="I4216" t="s">
        <v>103</v>
      </c>
      <c r="J4216" s="169">
        <v>15.706849315068494</v>
      </c>
      <c r="K4216">
        <v>4</v>
      </c>
    </row>
    <row r="4217" spans="1:11" x14ac:dyDescent="0.25">
      <c r="A4217" t="s">
        <v>4719</v>
      </c>
      <c r="B4217">
        <v>35961</v>
      </c>
      <c r="C4217" t="s">
        <v>167</v>
      </c>
      <c r="D4217" s="167">
        <v>95263.92</v>
      </c>
      <c r="E4217" t="s">
        <v>196</v>
      </c>
      <c r="F4217" t="s">
        <v>169</v>
      </c>
      <c r="G4217" t="s">
        <v>261</v>
      </c>
      <c r="H4217" s="168">
        <v>31530</v>
      </c>
      <c r="I4217" t="s">
        <v>103</v>
      </c>
      <c r="J4217" s="169">
        <v>31.432876712328767</v>
      </c>
      <c r="K4217">
        <v>7</v>
      </c>
    </row>
    <row r="4218" spans="1:11" x14ac:dyDescent="0.25">
      <c r="A4218" t="s">
        <v>4720</v>
      </c>
      <c r="B4218">
        <v>62972</v>
      </c>
      <c r="C4218" t="s">
        <v>167</v>
      </c>
      <c r="D4218" s="167">
        <v>94532.52</v>
      </c>
      <c r="E4218" t="s">
        <v>253</v>
      </c>
      <c r="F4218" t="s">
        <v>169</v>
      </c>
      <c r="G4218" t="s">
        <v>397</v>
      </c>
      <c r="H4218" s="168">
        <v>40462</v>
      </c>
      <c r="I4218" t="s">
        <v>107</v>
      </c>
      <c r="J4218" s="169">
        <v>6.9616438356164387</v>
      </c>
      <c r="K4218">
        <v>2</v>
      </c>
    </row>
    <row r="4219" spans="1:11" x14ac:dyDescent="0.25">
      <c r="A4219" t="s">
        <v>4721</v>
      </c>
      <c r="B4219">
        <v>66447</v>
      </c>
      <c r="C4219" t="s">
        <v>167</v>
      </c>
      <c r="D4219" s="167">
        <v>36120.86</v>
      </c>
      <c r="E4219" t="s">
        <v>216</v>
      </c>
      <c r="F4219" t="s">
        <v>202</v>
      </c>
      <c r="G4219" t="s">
        <v>3128</v>
      </c>
      <c r="H4219" s="168">
        <v>26497</v>
      </c>
      <c r="I4219" t="s">
        <v>104</v>
      </c>
      <c r="J4219" s="169">
        <v>45.221917808219175</v>
      </c>
      <c r="K4219">
        <v>9</v>
      </c>
    </row>
    <row r="4220" spans="1:11" x14ac:dyDescent="0.25">
      <c r="A4220" t="s">
        <v>4722</v>
      </c>
      <c r="B4220">
        <v>55155</v>
      </c>
      <c r="C4220" t="s">
        <v>172</v>
      </c>
      <c r="D4220" s="167">
        <v>40631.32</v>
      </c>
      <c r="E4220" t="s">
        <v>199</v>
      </c>
      <c r="F4220" t="s">
        <v>169</v>
      </c>
      <c r="G4220" t="s">
        <v>200</v>
      </c>
      <c r="H4220" s="168">
        <v>42317</v>
      </c>
      <c r="I4220" t="s">
        <v>106</v>
      </c>
      <c r="J4220" s="169">
        <v>1.8794520547945206</v>
      </c>
      <c r="K4220">
        <v>1</v>
      </c>
    </row>
    <row r="4221" spans="1:11" x14ac:dyDescent="0.25">
      <c r="A4221" t="s">
        <v>4723</v>
      </c>
      <c r="B4221">
        <v>42730</v>
      </c>
      <c r="C4221" t="s">
        <v>172</v>
      </c>
      <c r="D4221" s="167">
        <v>63067.93</v>
      </c>
      <c r="E4221" t="s">
        <v>233</v>
      </c>
      <c r="F4221" t="s">
        <v>169</v>
      </c>
      <c r="G4221" t="s">
        <v>554</v>
      </c>
      <c r="H4221" s="168">
        <v>34276</v>
      </c>
      <c r="I4221" t="s">
        <v>104</v>
      </c>
      <c r="J4221" s="169">
        <v>23.909589041095892</v>
      </c>
      <c r="K4221">
        <v>5</v>
      </c>
    </row>
    <row r="4222" spans="1:11" x14ac:dyDescent="0.25">
      <c r="A4222" t="s">
        <v>4724</v>
      </c>
      <c r="B4222">
        <v>59585</v>
      </c>
      <c r="C4222" t="s">
        <v>172</v>
      </c>
      <c r="D4222" s="167">
        <v>56463.95</v>
      </c>
      <c r="E4222" t="s">
        <v>196</v>
      </c>
      <c r="F4222" t="s">
        <v>169</v>
      </c>
      <c r="G4222" t="s">
        <v>242</v>
      </c>
      <c r="H4222" s="168">
        <v>39776</v>
      </c>
      <c r="I4222" t="s">
        <v>107</v>
      </c>
      <c r="J4222" s="169">
        <v>8.8410958904109584</v>
      </c>
      <c r="K4222">
        <v>2</v>
      </c>
    </row>
    <row r="4223" spans="1:11" x14ac:dyDescent="0.25">
      <c r="A4223" t="s">
        <v>4725</v>
      </c>
      <c r="B4223">
        <v>282</v>
      </c>
      <c r="C4223" t="s">
        <v>167</v>
      </c>
      <c r="D4223" s="167">
        <v>97912</v>
      </c>
      <c r="E4223" t="s">
        <v>188</v>
      </c>
      <c r="F4223" t="s">
        <v>169</v>
      </c>
      <c r="G4223" t="s">
        <v>284</v>
      </c>
      <c r="H4223" s="168">
        <v>36381</v>
      </c>
      <c r="I4223" t="s">
        <v>103</v>
      </c>
      <c r="J4223" s="169">
        <v>18.142465753424659</v>
      </c>
      <c r="K4223">
        <v>4</v>
      </c>
    </row>
    <row r="4224" spans="1:11" x14ac:dyDescent="0.25">
      <c r="A4224" t="s">
        <v>4726</v>
      </c>
      <c r="B4224">
        <v>34372</v>
      </c>
      <c r="C4224" t="s">
        <v>167</v>
      </c>
      <c r="D4224" s="167">
        <v>80902.5</v>
      </c>
      <c r="E4224" t="s">
        <v>175</v>
      </c>
      <c r="F4224" t="s">
        <v>169</v>
      </c>
      <c r="G4224" t="s">
        <v>176</v>
      </c>
      <c r="H4224" s="168">
        <v>42450</v>
      </c>
      <c r="I4224" t="s">
        <v>107</v>
      </c>
      <c r="J4224" s="169">
        <v>1.515068493150685</v>
      </c>
      <c r="K4224">
        <v>1</v>
      </c>
    </row>
    <row r="4225" spans="1:11" x14ac:dyDescent="0.25">
      <c r="A4225" t="s">
        <v>4727</v>
      </c>
      <c r="B4225">
        <v>42004</v>
      </c>
      <c r="C4225" t="s">
        <v>167</v>
      </c>
      <c r="D4225" s="167">
        <v>53086.16</v>
      </c>
      <c r="E4225" t="s">
        <v>199</v>
      </c>
      <c r="F4225" t="s">
        <v>169</v>
      </c>
      <c r="G4225" t="s">
        <v>698</v>
      </c>
      <c r="H4225" s="168">
        <v>39034</v>
      </c>
      <c r="I4225" t="s">
        <v>107</v>
      </c>
      <c r="J4225" s="169">
        <v>10.873972602739727</v>
      </c>
      <c r="K4225">
        <v>3</v>
      </c>
    </row>
    <row r="4226" spans="1:11" x14ac:dyDescent="0.25">
      <c r="A4226" t="s">
        <v>4728</v>
      </c>
      <c r="B4226">
        <v>92814</v>
      </c>
      <c r="C4226" t="s">
        <v>167</v>
      </c>
      <c r="D4226" s="167">
        <v>70350</v>
      </c>
      <c r="E4226" t="s">
        <v>308</v>
      </c>
      <c r="F4226" t="s">
        <v>169</v>
      </c>
      <c r="G4226" t="s">
        <v>428</v>
      </c>
      <c r="H4226" s="168">
        <v>42548</v>
      </c>
      <c r="I4226" t="s">
        <v>103</v>
      </c>
      <c r="J4226" s="169">
        <v>1.2465753424657535</v>
      </c>
      <c r="K4226">
        <v>1</v>
      </c>
    </row>
    <row r="4227" spans="1:11" x14ac:dyDescent="0.25">
      <c r="A4227" t="s">
        <v>4729</v>
      </c>
      <c r="B4227">
        <v>10408</v>
      </c>
      <c r="C4227" t="s">
        <v>167</v>
      </c>
      <c r="D4227" s="167">
        <v>47300.93</v>
      </c>
      <c r="E4227" t="s">
        <v>168</v>
      </c>
      <c r="F4227" t="s">
        <v>169</v>
      </c>
      <c r="G4227" t="s">
        <v>170</v>
      </c>
      <c r="H4227" s="168">
        <v>39818</v>
      </c>
      <c r="I4227" t="s">
        <v>108</v>
      </c>
      <c r="J4227" s="169">
        <v>8.7260273972602747</v>
      </c>
      <c r="K4227">
        <v>2</v>
      </c>
    </row>
    <row r="4228" spans="1:11" x14ac:dyDescent="0.25">
      <c r="A4228" t="s">
        <v>4730</v>
      </c>
      <c r="B4228">
        <v>4959</v>
      </c>
      <c r="C4228" t="s">
        <v>172</v>
      </c>
      <c r="D4228" s="167">
        <v>39257.31</v>
      </c>
      <c r="E4228" t="s">
        <v>199</v>
      </c>
      <c r="F4228" t="s">
        <v>169</v>
      </c>
      <c r="G4228" t="s">
        <v>200</v>
      </c>
      <c r="H4228" s="168">
        <v>42422</v>
      </c>
      <c r="I4228" t="s">
        <v>103</v>
      </c>
      <c r="J4228" s="169">
        <v>1.5917808219178082</v>
      </c>
      <c r="K4228">
        <v>1</v>
      </c>
    </row>
    <row r="4229" spans="1:11" x14ac:dyDescent="0.25">
      <c r="A4229" t="s">
        <v>4731</v>
      </c>
      <c r="B4229">
        <v>64148</v>
      </c>
      <c r="C4229" t="s">
        <v>172</v>
      </c>
      <c r="D4229" s="167">
        <v>40631.32</v>
      </c>
      <c r="E4229" t="s">
        <v>233</v>
      </c>
      <c r="F4229" t="s">
        <v>169</v>
      </c>
      <c r="G4229" t="s">
        <v>514</v>
      </c>
      <c r="H4229" s="168">
        <v>42240</v>
      </c>
      <c r="I4229" t="s">
        <v>105</v>
      </c>
      <c r="J4229" s="169">
        <v>2.0904109589041098</v>
      </c>
      <c r="K4229">
        <v>1</v>
      </c>
    </row>
    <row r="4230" spans="1:11" x14ac:dyDescent="0.25">
      <c r="A4230" t="s">
        <v>4732</v>
      </c>
      <c r="B4230">
        <v>36201</v>
      </c>
      <c r="C4230" t="s">
        <v>167</v>
      </c>
      <c r="D4230" s="167">
        <v>42662.879999999997</v>
      </c>
      <c r="E4230" t="s">
        <v>175</v>
      </c>
      <c r="F4230" t="s">
        <v>169</v>
      </c>
      <c r="G4230" t="s">
        <v>209</v>
      </c>
      <c r="H4230" s="168">
        <v>42170</v>
      </c>
      <c r="I4230" t="s">
        <v>103</v>
      </c>
      <c r="J4230" s="169">
        <v>2.2821917808219179</v>
      </c>
      <c r="K4230">
        <v>1</v>
      </c>
    </row>
    <row r="4231" spans="1:11" x14ac:dyDescent="0.25">
      <c r="A4231" t="s">
        <v>4733</v>
      </c>
      <c r="B4231">
        <v>28248</v>
      </c>
      <c r="C4231" t="s">
        <v>172</v>
      </c>
      <c r="D4231" s="167">
        <v>40631.32</v>
      </c>
      <c r="E4231" t="s">
        <v>199</v>
      </c>
      <c r="F4231" t="s">
        <v>169</v>
      </c>
      <c r="G4231" t="s">
        <v>200</v>
      </c>
      <c r="H4231" s="168">
        <v>42317</v>
      </c>
      <c r="I4231" t="s">
        <v>108</v>
      </c>
      <c r="J4231" s="169">
        <v>1.8794520547945206</v>
      </c>
      <c r="K4231">
        <v>1</v>
      </c>
    </row>
    <row r="4232" spans="1:11" x14ac:dyDescent="0.25">
      <c r="A4232" t="s">
        <v>4734</v>
      </c>
      <c r="B4232">
        <v>11767</v>
      </c>
      <c r="C4232" t="s">
        <v>167</v>
      </c>
      <c r="D4232" s="167">
        <v>87967.15</v>
      </c>
      <c r="E4232" t="s">
        <v>168</v>
      </c>
      <c r="F4232" t="s">
        <v>169</v>
      </c>
      <c r="G4232" t="s">
        <v>265</v>
      </c>
      <c r="H4232" s="168">
        <v>30965</v>
      </c>
      <c r="I4232" t="s">
        <v>106</v>
      </c>
      <c r="J4232" s="169">
        <v>32.980821917808221</v>
      </c>
      <c r="K4232">
        <v>7</v>
      </c>
    </row>
    <row r="4233" spans="1:11" x14ac:dyDescent="0.25">
      <c r="A4233" t="s">
        <v>4735</v>
      </c>
      <c r="B4233">
        <v>55849</v>
      </c>
      <c r="C4233" t="s">
        <v>172</v>
      </c>
      <c r="D4233" s="167">
        <v>70435</v>
      </c>
      <c r="E4233" t="s">
        <v>175</v>
      </c>
      <c r="F4233" t="s">
        <v>169</v>
      </c>
      <c r="G4233" t="s">
        <v>183</v>
      </c>
      <c r="H4233" s="168">
        <v>39279</v>
      </c>
      <c r="I4233" t="s">
        <v>104</v>
      </c>
      <c r="J4233" s="169">
        <v>10.202739726027398</v>
      </c>
      <c r="K4233">
        <v>3</v>
      </c>
    </row>
    <row r="4234" spans="1:11" x14ac:dyDescent="0.25">
      <c r="A4234" t="s">
        <v>4736</v>
      </c>
      <c r="B4234">
        <v>27368</v>
      </c>
      <c r="C4234" t="s">
        <v>172</v>
      </c>
      <c r="D4234" s="167">
        <v>86537.84</v>
      </c>
      <c r="E4234" t="s">
        <v>191</v>
      </c>
      <c r="F4234" t="s">
        <v>169</v>
      </c>
      <c r="G4234" t="s">
        <v>192</v>
      </c>
      <c r="H4234" s="168">
        <v>32202</v>
      </c>
      <c r="I4234" t="s">
        <v>105</v>
      </c>
      <c r="J4234" s="169">
        <v>29.591780821917808</v>
      </c>
      <c r="K4234">
        <v>6</v>
      </c>
    </row>
    <row r="4235" spans="1:11" x14ac:dyDescent="0.25">
      <c r="A4235" t="s">
        <v>4737</v>
      </c>
      <c r="B4235">
        <v>2096</v>
      </c>
      <c r="C4235" t="s">
        <v>172</v>
      </c>
      <c r="D4235" s="167">
        <v>58448</v>
      </c>
      <c r="E4235" t="s">
        <v>196</v>
      </c>
      <c r="F4235" t="s">
        <v>169</v>
      </c>
      <c r="G4235" t="s">
        <v>242</v>
      </c>
      <c r="H4235" s="168">
        <v>36633</v>
      </c>
      <c r="I4235" t="s">
        <v>103</v>
      </c>
      <c r="J4235" s="169">
        <v>17.452054794520549</v>
      </c>
      <c r="K4235">
        <v>4</v>
      </c>
    </row>
    <row r="4236" spans="1:11" x14ac:dyDescent="0.25">
      <c r="A4236" t="s">
        <v>4738</v>
      </c>
      <c r="B4236">
        <v>99042</v>
      </c>
      <c r="C4236" t="s">
        <v>172</v>
      </c>
      <c r="D4236" s="167">
        <v>42053.83</v>
      </c>
      <c r="E4236" t="s">
        <v>199</v>
      </c>
      <c r="F4236" t="s">
        <v>169</v>
      </c>
      <c r="G4236" t="s">
        <v>220</v>
      </c>
      <c r="H4236" s="168">
        <v>41694</v>
      </c>
      <c r="I4236" t="s">
        <v>106</v>
      </c>
      <c r="J4236" s="169">
        <v>3.5863013698630137</v>
      </c>
      <c r="K4236">
        <v>1</v>
      </c>
    </row>
    <row r="4237" spans="1:11" x14ac:dyDescent="0.25">
      <c r="A4237" t="s">
        <v>4739</v>
      </c>
      <c r="B4237">
        <v>41928</v>
      </c>
      <c r="C4237" t="s">
        <v>167</v>
      </c>
      <c r="D4237" s="167">
        <v>19263.330000000002</v>
      </c>
      <c r="E4237" t="s">
        <v>216</v>
      </c>
      <c r="F4237" t="s">
        <v>202</v>
      </c>
      <c r="G4237" t="s">
        <v>588</v>
      </c>
      <c r="H4237" s="168">
        <v>41624</v>
      </c>
      <c r="I4237" t="s">
        <v>103</v>
      </c>
      <c r="J4237" s="169">
        <v>3.7780821917808218</v>
      </c>
      <c r="K4237">
        <v>1</v>
      </c>
    </row>
    <row r="4238" spans="1:11" x14ac:dyDescent="0.25">
      <c r="A4238" t="s">
        <v>4740</v>
      </c>
      <c r="B4238">
        <v>41512</v>
      </c>
      <c r="C4238" t="s">
        <v>167</v>
      </c>
      <c r="D4238" s="167">
        <v>97374.14</v>
      </c>
      <c r="E4238" t="s">
        <v>188</v>
      </c>
      <c r="F4238" t="s">
        <v>169</v>
      </c>
      <c r="G4238" t="s">
        <v>498</v>
      </c>
      <c r="H4238" s="168">
        <v>39020</v>
      </c>
      <c r="I4238" t="s">
        <v>103</v>
      </c>
      <c r="J4238" s="169">
        <v>10.912328767123288</v>
      </c>
      <c r="K4238">
        <v>3</v>
      </c>
    </row>
    <row r="4239" spans="1:11" x14ac:dyDescent="0.25">
      <c r="A4239" t="s">
        <v>4741</v>
      </c>
      <c r="B4239">
        <v>22448</v>
      </c>
      <c r="C4239" t="s">
        <v>167</v>
      </c>
      <c r="D4239" s="167">
        <v>77817.320000000007</v>
      </c>
      <c r="E4239" t="s">
        <v>188</v>
      </c>
      <c r="F4239" t="s">
        <v>169</v>
      </c>
      <c r="G4239" t="s">
        <v>428</v>
      </c>
      <c r="H4239" s="168">
        <v>38810</v>
      </c>
      <c r="I4239" t="s">
        <v>107</v>
      </c>
      <c r="J4239" s="169">
        <v>11.487671232876712</v>
      </c>
      <c r="K4239">
        <v>3</v>
      </c>
    </row>
    <row r="4240" spans="1:11" x14ac:dyDescent="0.25">
      <c r="A4240" t="s">
        <v>4742</v>
      </c>
      <c r="B4240">
        <v>83666</v>
      </c>
      <c r="C4240" t="s">
        <v>172</v>
      </c>
      <c r="D4240" s="167">
        <v>117174.02</v>
      </c>
      <c r="E4240" t="s">
        <v>185</v>
      </c>
      <c r="F4240" t="s">
        <v>169</v>
      </c>
      <c r="G4240" t="s">
        <v>382</v>
      </c>
      <c r="H4240" s="168">
        <v>32734</v>
      </c>
      <c r="I4240" t="s">
        <v>103</v>
      </c>
      <c r="J4240" s="169">
        <v>28.134246575342466</v>
      </c>
      <c r="K4240">
        <v>6</v>
      </c>
    </row>
    <row r="4241" spans="1:11" x14ac:dyDescent="0.25">
      <c r="A4241" t="s">
        <v>4743</v>
      </c>
      <c r="B4241">
        <v>11024</v>
      </c>
      <c r="C4241" t="s">
        <v>167</v>
      </c>
      <c r="D4241" s="167">
        <v>60201.440000000002</v>
      </c>
      <c r="E4241" t="s">
        <v>216</v>
      </c>
      <c r="F4241" t="s">
        <v>169</v>
      </c>
      <c r="G4241" t="s">
        <v>217</v>
      </c>
      <c r="H4241" s="168">
        <v>35151</v>
      </c>
      <c r="I4241" t="s">
        <v>103</v>
      </c>
      <c r="J4241" s="169">
        <v>21.512328767123286</v>
      </c>
      <c r="K4241">
        <v>5</v>
      </c>
    </row>
    <row r="4242" spans="1:11" x14ac:dyDescent="0.25">
      <c r="A4242" t="s">
        <v>4744</v>
      </c>
      <c r="B4242">
        <v>43282</v>
      </c>
      <c r="C4242" t="s">
        <v>172</v>
      </c>
      <c r="D4242" s="167">
        <v>78096</v>
      </c>
      <c r="E4242" t="s">
        <v>175</v>
      </c>
      <c r="F4242" t="s">
        <v>169</v>
      </c>
      <c r="G4242" t="s">
        <v>183</v>
      </c>
      <c r="H4242" s="168">
        <v>38187</v>
      </c>
      <c r="I4242" t="s">
        <v>103</v>
      </c>
      <c r="J4242" s="169">
        <v>13.194520547945206</v>
      </c>
      <c r="K4242">
        <v>3</v>
      </c>
    </row>
    <row r="4243" spans="1:11" x14ac:dyDescent="0.25">
      <c r="A4243" t="s">
        <v>4745</v>
      </c>
      <c r="B4243">
        <v>93128</v>
      </c>
      <c r="C4243" t="s">
        <v>172</v>
      </c>
      <c r="D4243" s="167">
        <v>48260.15</v>
      </c>
      <c r="E4243" t="s">
        <v>199</v>
      </c>
      <c r="F4243" t="s">
        <v>169</v>
      </c>
      <c r="G4243" t="s">
        <v>330</v>
      </c>
      <c r="H4243" s="168">
        <v>39020</v>
      </c>
      <c r="I4243" t="s">
        <v>104</v>
      </c>
      <c r="J4243" s="169">
        <v>10.912328767123288</v>
      </c>
      <c r="K4243">
        <v>3</v>
      </c>
    </row>
    <row r="4244" spans="1:11" x14ac:dyDescent="0.25">
      <c r="A4244" t="s">
        <v>4746</v>
      </c>
      <c r="B4244">
        <v>86444</v>
      </c>
      <c r="C4244" t="s">
        <v>172</v>
      </c>
      <c r="D4244" s="167">
        <v>118400</v>
      </c>
      <c r="E4244" t="s">
        <v>213</v>
      </c>
      <c r="F4244" t="s">
        <v>169</v>
      </c>
      <c r="G4244" t="s">
        <v>214</v>
      </c>
      <c r="H4244" s="168">
        <v>38124</v>
      </c>
      <c r="I4244" t="s">
        <v>105</v>
      </c>
      <c r="J4244" s="169">
        <v>13.367123287671232</v>
      </c>
      <c r="K4244">
        <v>3</v>
      </c>
    </row>
    <row r="4245" spans="1:11" x14ac:dyDescent="0.25">
      <c r="A4245" t="s">
        <v>4747</v>
      </c>
      <c r="B4245">
        <v>24667</v>
      </c>
      <c r="C4245" t="s">
        <v>167</v>
      </c>
      <c r="D4245" s="167">
        <v>45701.39</v>
      </c>
      <c r="E4245" t="s">
        <v>270</v>
      </c>
      <c r="F4245" t="s">
        <v>169</v>
      </c>
      <c r="G4245" t="s">
        <v>2052</v>
      </c>
      <c r="H4245" s="168">
        <v>41414</v>
      </c>
      <c r="I4245" t="s">
        <v>103</v>
      </c>
      <c r="J4245" s="169">
        <v>4.353424657534247</v>
      </c>
      <c r="K4245">
        <v>1</v>
      </c>
    </row>
    <row r="4246" spans="1:11" x14ac:dyDescent="0.25">
      <c r="A4246" t="s">
        <v>4748</v>
      </c>
      <c r="B4246">
        <v>52060</v>
      </c>
      <c r="C4246" t="s">
        <v>172</v>
      </c>
      <c r="D4246" s="167">
        <v>52603.81</v>
      </c>
      <c r="E4246" t="s">
        <v>168</v>
      </c>
      <c r="F4246" t="s">
        <v>169</v>
      </c>
      <c r="G4246" t="s">
        <v>1326</v>
      </c>
      <c r="H4246" s="168">
        <v>39231</v>
      </c>
      <c r="I4246" t="s">
        <v>104</v>
      </c>
      <c r="J4246" s="169">
        <v>10.334246575342465</v>
      </c>
      <c r="K4246">
        <v>3</v>
      </c>
    </row>
    <row r="4247" spans="1:11" x14ac:dyDescent="0.25">
      <c r="A4247" t="s">
        <v>4749</v>
      </c>
      <c r="B4247">
        <v>59799</v>
      </c>
      <c r="C4247" t="s">
        <v>172</v>
      </c>
      <c r="D4247" s="167">
        <v>57476.06</v>
      </c>
      <c r="E4247" t="s">
        <v>199</v>
      </c>
      <c r="F4247" t="s">
        <v>169</v>
      </c>
      <c r="G4247" t="s">
        <v>630</v>
      </c>
      <c r="H4247" s="168">
        <v>33174</v>
      </c>
      <c r="I4247" t="s">
        <v>105</v>
      </c>
      <c r="J4247" s="169">
        <v>26.92876712328767</v>
      </c>
      <c r="K4247">
        <v>6</v>
      </c>
    </row>
    <row r="4248" spans="1:11" x14ac:dyDescent="0.25">
      <c r="A4248" t="s">
        <v>4750</v>
      </c>
      <c r="B4248">
        <v>58179</v>
      </c>
      <c r="C4248" t="s">
        <v>167</v>
      </c>
      <c r="D4248" s="167">
        <v>73801</v>
      </c>
      <c r="E4248" t="s">
        <v>168</v>
      </c>
      <c r="F4248" t="s">
        <v>169</v>
      </c>
      <c r="G4248" t="s">
        <v>703</v>
      </c>
      <c r="H4248" s="168">
        <v>37109</v>
      </c>
      <c r="I4248" t="s">
        <v>106</v>
      </c>
      <c r="J4248" s="169">
        <v>16.147945205479452</v>
      </c>
      <c r="K4248">
        <v>4</v>
      </c>
    </row>
    <row r="4249" spans="1:11" x14ac:dyDescent="0.25">
      <c r="A4249" t="s">
        <v>4751</v>
      </c>
      <c r="B4249">
        <v>56506</v>
      </c>
      <c r="C4249" t="s">
        <v>172</v>
      </c>
      <c r="D4249" s="167">
        <v>43525.72</v>
      </c>
      <c r="E4249" t="s">
        <v>199</v>
      </c>
      <c r="F4249" t="s">
        <v>169</v>
      </c>
      <c r="G4249" t="s">
        <v>220</v>
      </c>
      <c r="H4249" s="168">
        <v>41456</v>
      </c>
      <c r="I4249" t="s">
        <v>106</v>
      </c>
      <c r="J4249" s="169">
        <v>4.2383561643835614</v>
      </c>
      <c r="K4249">
        <v>1</v>
      </c>
    </row>
    <row r="4250" spans="1:11" x14ac:dyDescent="0.25">
      <c r="A4250" t="s">
        <v>4752</v>
      </c>
      <c r="B4250">
        <v>62424</v>
      </c>
      <c r="C4250" t="s">
        <v>167</v>
      </c>
      <c r="D4250" s="167">
        <v>64973.78</v>
      </c>
      <c r="E4250" t="s">
        <v>168</v>
      </c>
      <c r="F4250" t="s">
        <v>169</v>
      </c>
      <c r="G4250" t="s">
        <v>1326</v>
      </c>
      <c r="H4250" s="168">
        <v>36402</v>
      </c>
      <c r="I4250" t="s">
        <v>106</v>
      </c>
      <c r="J4250" s="169">
        <v>18.084931506849315</v>
      </c>
      <c r="K4250">
        <v>4</v>
      </c>
    </row>
    <row r="4251" spans="1:11" x14ac:dyDescent="0.25">
      <c r="A4251" t="s">
        <v>4753</v>
      </c>
      <c r="B4251">
        <v>45978</v>
      </c>
      <c r="C4251" t="s">
        <v>172</v>
      </c>
      <c r="D4251" s="167">
        <v>73801</v>
      </c>
      <c r="E4251" t="s">
        <v>199</v>
      </c>
      <c r="F4251" t="s">
        <v>169</v>
      </c>
      <c r="G4251" t="s">
        <v>1522</v>
      </c>
      <c r="H4251" s="168">
        <v>38936</v>
      </c>
      <c r="I4251" t="s">
        <v>104</v>
      </c>
      <c r="J4251" s="169">
        <v>11.142465753424657</v>
      </c>
      <c r="K4251">
        <v>3</v>
      </c>
    </row>
    <row r="4252" spans="1:11" x14ac:dyDescent="0.25">
      <c r="A4252" t="s">
        <v>4754</v>
      </c>
      <c r="B4252">
        <v>44209</v>
      </c>
      <c r="C4252" t="s">
        <v>167</v>
      </c>
      <c r="D4252" s="167">
        <v>60201.440000000002</v>
      </c>
      <c r="E4252" t="s">
        <v>216</v>
      </c>
      <c r="F4252" t="s">
        <v>169</v>
      </c>
      <c r="G4252" t="s">
        <v>217</v>
      </c>
      <c r="H4252" s="168">
        <v>33881</v>
      </c>
      <c r="I4252" t="s">
        <v>103</v>
      </c>
      <c r="J4252" s="169">
        <v>24.991780821917807</v>
      </c>
      <c r="K4252">
        <v>6</v>
      </c>
    </row>
    <row r="4253" spans="1:11" x14ac:dyDescent="0.25">
      <c r="A4253" t="s">
        <v>4755</v>
      </c>
      <c r="B4253">
        <v>39552</v>
      </c>
      <c r="C4253" t="s">
        <v>172</v>
      </c>
      <c r="D4253" s="167">
        <v>72861</v>
      </c>
      <c r="E4253" t="s">
        <v>191</v>
      </c>
      <c r="F4253" t="s">
        <v>169</v>
      </c>
      <c r="G4253" t="s">
        <v>192</v>
      </c>
      <c r="H4253" s="168">
        <v>38334</v>
      </c>
      <c r="I4253" t="s">
        <v>108</v>
      </c>
      <c r="J4253" s="169">
        <v>12.791780821917808</v>
      </c>
      <c r="K4253">
        <v>3</v>
      </c>
    </row>
    <row r="4254" spans="1:11" x14ac:dyDescent="0.25">
      <c r="A4254" t="s">
        <v>4756</v>
      </c>
      <c r="B4254">
        <v>58778</v>
      </c>
      <c r="C4254" t="s">
        <v>172</v>
      </c>
      <c r="D4254" s="167">
        <v>79747.8</v>
      </c>
      <c r="E4254" t="s">
        <v>188</v>
      </c>
      <c r="F4254" t="s">
        <v>169</v>
      </c>
      <c r="G4254" t="s">
        <v>226</v>
      </c>
      <c r="H4254" s="168">
        <v>37536</v>
      </c>
      <c r="I4254" t="s">
        <v>106</v>
      </c>
      <c r="J4254" s="169">
        <v>14.978082191780821</v>
      </c>
      <c r="K4254">
        <v>3</v>
      </c>
    </row>
    <row r="4255" spans="1:11" x14ac:dyDescent="0.25">
      <c r="A4255" t="s">
        <v>4757</v>
      </c>
      <c r="B4255">
        <v>10800</v>
      </c>
      <c r="C4255" t="s">
        <v>167</v>
      </c>
      <c r="D4255" s="167">
        <v>95000</v>
      </c>
      <c r="E4255" t="s">
        <v>188</v>
      </c>
      <c r="F4255" t="s">
        <v>169</v>
      </c>
      <c r="G4255" t="s">
        <v>397</v>
      </c>
      <c r="H4255" s="168">
        <v>42646</v>
      </c>
      <c r="I4255" t="s">
        <v>105</v>
      </c>
      <c r="J4255" s="169">
        <v>0.9780821917808219</v>
      </c>
      <c r="K4255">
        <v>1</v>
      </c>
    </row>
    <row r="4256" spans="1:11" x14ac:dyDescent="0.25">
      <c r="A4256" t="s">
        <v>4758</v>
      </c>
      <c r="B4256">
        <v>93195</v>
      </c>
      <c r="C4256" t="s">
        <v>167</v>
      </c>
      <c r="D4256" s="167">
        <v>75595.570000000007</v>
      </c>
      <c r="E4256" t="s">
        <v>188</v>
      </c>
      <c r="F4256" t="s">
        <v>169</v>
      </c>
      <c r="G4256" t="s">
        <v>282</v>
      </c>
      <c r="H4256" s="168">
        <v>40210</v>
      </c>
      <c r="I4256" t="s">
        <v>105</v>
      </c>
      <c r="J4256" s="169">
        <v>7.6520547945205477</v>
      </c>
      <c r="K4256">
        <v>2</v>
      </c>
    </row>
    <row r="4257" spans="1:11" x14ac:dyDescent="0.25">
      <c r="A4257" t="s">
        <v>4759</v>
      </c>
      <c r="B4257">
        <v>15047</v>
      </c>
      <c r="C4257" t="s">
        <v>172</v>
      </c>
      <c r="D4257" s="167">
        <v>175127</v>
      </c>
      <c r="E4257" t="s">
        <v>199</v>
      </c>
      <c r="F4257" t="s">
        <v>169</v>
      </c>
      <c r="G4257" t="s">
        <v>637</v>
      </c>
      <c r="H4257" s="168">
        <v>37123</v>
      </c>
      <c r="I4257" t="s">
        <v>108</v>
      </c>
      <c r="J4257" s="169">
        <v>16.109589041095891</v>
      </c>
      <c r="K4257">
        <v>4</v>
      </c>
    </row>
    <row r="4258" spans="1:11" x14ac:dyDescent="0.25">
      <c r="A4258" t="s">
        <v>4760</v>
      </c>
      <c r="B4258">
        <v>64486</v>
      </c>
      <c r="C4258" t="s">
        <v>172</v>
      </c>
      <c r="D4258" s="167">
        <v>56300</v>
      </c>
      <c r="E4258" t="s">
        <v>268</v>
      </c>
      <c r="F4258" t="s">
        <v>169</v>
      </c>
      <c r="G4258" t="s">
        <v>418</v>
      </c>
      <c r="H4258" s="168">
        <v>42646</v>
      </c>
      <c r="I4258" t="s">
        <v>106</v>
      </c>
      <c r="J4258" s="169">
        <v>0.9780821917808219</v>
      </c>
      <c r="K4258">
        <v>1</v>
      </c>
    </row>
    <row r="4259" spans="1:11" x14ac:dyDescent="0.25">
      <c r="A4259" t="s">
        <v>4761</v>
      </c>
      <c r="B4259">
        <v>58692</v>
      </c>
      <c r="C4259" t="s">
        <v>172</v>
      </c>
      <c r="D4259" s="167">
        <v>93396</v>
      </c>
      <c r="E4259" t="s">
        <v>180</v>
      </c>
      <c r="F4259" t="s">
        <v>169</v>
      </c>
      <c r="G4259" t="s">
        <v>386</v>
      </c>
      <c r="H4259" s="168">
        <v>36514</v>
      </c>
      <c r="I4259" t="s">
        <v>107</v>
      </c>
      <c r="J4259" s="169">
        <v>17.778082191780822</v>
      </c>
      <c r="K4259">
        <v>4</v>
      </c>
    </row>
    <row r="4260" spans="1:11" x14ac:dyDescent="0.25">
      <c r="A4260" t="s">
        <v>4762</v>
      </c>
      <c r="B4260">
        <v>92534</v>
      </c>
      <c r="C4260" t="s">
        <v>167</v>
      </c>
      <c r="D4260" s="167">
        <v>38084.99</v>
      </c>
      <c r="E4260" t="s">
        <v>188</v>
      </c>
      <c r="F4260" t="s">
        <v>202</v>
      </c>
      <c r="G4260" t="s">
        <v>313</v>
      </c>
      <c r="H4260" s="168">
        <v>41485</v>
      </c>
      <c r="I4260" t="s">
        <v>106</v>
      </c>
      <c r="J4260" s="169">
        <v>4.1589041095890407</v>
      </c>
      <c r="K4260">
        <v>1</v>
      </c>
    </row>
    <row r="4261" spans="1:11" x14ac:dyDescent="0.25">
      <c r="A4261" t="s">
        <v>4763</v>
      </c>
      <c r="B4261">
        <v>42644</v>
      </c>
      <c r="C4261" t="s">
        <v>172</v>
      </c>
      <c r="D4261" s="167">
        <v>55500</v>
      </c>
      <c r="E4261" t="s">
        <v>188</v>
      </c>
      <c r="F4261" t="s">
        <v>169</v>
      </c>
      <c r="G4261" t="s">
        <v>226</v>
      </c>
      <c r="H4261" s="168">
        <v>42716</v>
      </c>
      <c r="I4261" t="s">
        <v>103</v>
      </c>
      <c r="J4261" s="169">
        <v>0.78630136986301369</v>
      </c>
      <c r="K4261">
        <v>1</v>
      </c>
    </row>
    <row r="4262" spans="1:11" x14ac:dyDescent="0.25">
      <c r="A4262" t="s">
        <v>4764</v>
      </c>
      <c r="B4262">
        <v>30069</v>
      </c>
      <c r="C4262" t="s">
        <v>172</v>
      </c>
      <c r="D4262" s="167">
        <v>52095.66</v>
      </c>
      <c r="E4262" t="s">
        <v>233</v>
      </c>
      <c r="F4262" t="s">
        <v>169</v>
      </c>
      <c r="G4262" t="s">
        <v>554</v>
      </c>
      <c r="H4262" s="168">
        <v>38123</v>
      </c>
      <c r="I4262" t="s">
        <v>104</v>
      </c>
      <c r="J4262" s="169">
        <v>13.36986301369863</v>
      </c>
      <c r="K4262">
        <v>3</v>
      </c>
    </row>
    <row r="4263" spans="1:11" x14ac:dyDescent="0.25">
      <c r="A4263" t="s">
        <v>4765</v>
      </c>
      <c r="B4263">
        <v>71755</v>
      </c>
      <c r="C4263" t="s">
        <v>172</v>
      </c>
      <c r="D4263" s="167">
        <v>144472.54999999999</v>
      </c>
      <c r="E4263" t="s">
        <v>185</v>
      </c>
      <c r="F4263" t="s">
        <v>169</v>
      </c>
      <c r="G4263" t="s">
        <v>728</v>
      </c>
      <c r="H4263" s="168">
        <v>34232</v>
      </c>
      <c r="I4263" t="s">
        <v>104</v>
      </c>
      <c r="J4263" s="169">
        <v>24.030136986301368</v>
      </c>
      <c r="K4263">
        <v>5</v>
      </c>
    </row>
    <row r="4264" spans="1:11" x14ac:dyDescent="0.25">
      <c r="A4264" t="s">
        <v>4766</v>
      </c>
      <c r="B4264">
        <v>11035</v>
      </c>
      <c r="C4264" t="s">
        <v>172</v>
      </c>
      <c r="D4264" s="167">
        <v>45261</v>
      </c>
      <c r="E4264" t="s">
        <v>191</v>
      </c>
      <c r="F4264" t="s">
        <v>169</v>
      </c>
      <c r="G4264" t="s">
        <v>1065</v>
      </c>
      <c r="H4264" s="168">
        <v>42716</v>
      </c>
      <c r="I4264" t="s">
        <v>104</v>
      </c>
      <c r="J4264" s="169">
        <v>0.78630136986301369</v>
      </c>
      <c r="K4264">
        <v>1</v>
      </c>
    </row>
    <row r="4265" spans="1:11" x14ac:dyDescent="0.25">
      <c r="A4265" t="s">
        <v>4767</v>
      </c>
      <c r="B4265">
        <v>34661</v>
      </c>
      <c r="C4265" t="s">
        <v>167</v>
      </c>
      <c r="D4265" s="167">
        <v>86461.39</v>
      </c>
      <c r="E4265" t="s">
        <v>188</v>
      </c>
      <c r="F4265" t="s">
        <v>169</v>
      </c>
      <c r="G4265" t="s">
        <v>375</v>
      </c>
      <c r="H4265" s="168">
        <v>38796</v>
      </c>
      <c r="I4265" t="s">
        <v>106</v>
      </c>
      <c r="J4265" s="169">
        <v>11.526027397260274</v>
      </c>
      <c r="K4265">
        <v>3</v>
      </c>
    </row>
    <row r="4266" spans="1:11" x14ac:dyDescent="0.25">
      <c r="A4266" t="s">
        <v>4768</v>
      </c>
      <c r="B4266">
        <v>72124</v>
      </c>
      <c r="C4266" t="s">
        <v>172</v>
      </c>
      <c r="D4266" s="167">
        <v>64740.06</v>
      </c>
      <c r="E4266" t="s">
        <v>188</v>
      </c>
      <c r="F4266" t="s">
        <v>169</v>
      </c>
      <c r="G4266" t="s">
        <v>498</v>
      </c>
      <c r="H4266" s="168">
        <v>41708</v>
      </c>
      <c r="I4266" t="s">
        <v>105</v>
      </c>
      <c r="J4266" s="169">
        <v>3.547945205479452</v>
      </c>
      <c r="K4266">
        <v>1</v>
      </c>
    </row>
    <row r="4267" spans="1:11" x14ac:dyDescent="0.25">
      <c r="A4267" t="s">
        <v>4769</v>
      </c>
      <c r="B4267">
        <v>64548</v>
      </c>
      <c r="C4267" t="s">
        <v>167</v>
      </c>
      <c r="D4267" s="167">
        <v>44753</v>
      </c>
      <c r="E4267" t="s">
        <v>188</v>
      </c>
      <c r="F4267" t="s">
        <v>169</v>
      </c>
      <c r="G4267" t="s">
        <v>337</v>
      </c>
      <c r="H4267" s="168">
        <v>42393</v>
      </c>
      <c r="I4267" t="s">
        <v>107</v>
      </c>
      <c r="J4267" s="169">
        <v>1.6712328767123288</v>
      </c>
      <c r="K4267">
        <v>1</v>
      </c>
    </row>
    <row r="4268" spans="1:11" x14ac:dyDescent="0.25">
      <c r="A4268" t="s">
        <v>4770</v>
      </c>
      <c r="B4268">
        <v>19297</v>
      </c>
      <c r="C4268" t="s">
        <v>172</v>
      </c>
      <c r="D4268" s="167">
        <v>56478</v>
      </c>
      <c r="E4268" t="s">
        <v>175</v>
      </c>
      <c r="F4268" t="s">
        <v>169</v>
      </c>
      <c r="G4268" t="s">
        <v>183</v>
      </c>
      <c r="H4268" s="168">
        <v>41694</v>
      </c>
      <c r="I4268" t="s">
        <v>105</v>
      </c>
      <c r="J4268" s="169">
        <v>3.5863013698630137</v>
      </c>
      <c r="K4268">
        <v>1</v>
      </c>
    </row>
    <row r="4269" spans="1:11" x14ac:dyDescent="0.25">
      <c r="A4269" t="s">
        <v>4771</v>
      </c>
      <c r="B4269">
        <v>41445</v>
      </c>
      <c r="C4269" t="s">
        <v>172</v>
      </c>
      <c r="D4269" s="167">
        <v>68963.600000000006</v>
      </c>
      <c r="E4269" t="s">
        <v>239</v>
      </c>
      <c r="F4269" t="s">
        <v>169</v>
      </c>
      <c r="G4269" t="s">
        <v>535</v>
      </c>
      <c r="H4269" s="168">
        <v>38390</v>
      </c>
      <c r="I4269" t="s">
        <v>108</v>
      </c>
      <c r="J4269" s="169">
        <v>12.638356164383561</v>
      </c>
      <c r="K4269">
        <v>3</v>
      </c>
    </row>
    <row r="4270" spans="1:11" x14ac:dyDescent="0.25">
      <c r="A4270" t="s">
        <v>4772</v>
      </c>
      <c r="B4270">
        <v>3348</v>
      </c>
      <c r="C4270" t="s">
        <v>172</v>
      </c>
      <c r="D4270" s="167">
        <v>114983.67999999999</v>
      </c>
      <c r="E4270" t="s">
        <v>196</v>
      </c>
      <c r="F4270" t="s">
        <v>169</v>
      </c>
      <c r="G4270" t="s">
        <v>275</v>
      </c>
      <c r="H4270" s="168">
        <v>36528</v>
      </c>
      <c r="I4270" t="s">
        <v>107</v>
      </c>
      <c r="J4270" s="169">
        <v>17.739726027397261</v>
      </c>
      <c r="K4270">
        <v>4</v>
      </c>
    </row>
    <row r="4271" spans="1:11" x14ac:dyDescent="0.25">
      <c r="A4271" t="s">
        <v>4773</v>
      </c>
      <c r="B4271">
        <v>87709</v>
      </c>
      <c r="C4271" t="s">
        <v>167</v>
      </c>
      <c r="D4271" s="167">
        <v>87435</v>
      </c>
      <c r="E4271" t="s">
        <v>188</v>
      </c>
      <c r="F4271" t="s">
        <v>169</v>
      </c>
      <c r="G4271" t="s">
        <v>3579</v>
      </c>
      <c r="H4271" s="168">
        <v>42521</v>
      </c>
      <c r="I4271" t="s">
        <v>103</v>
      </c>
      <c r="J4271" s="169">
        <v>1.3205479452054794</v>
      </c>
      <c r="K4271">
        <v>1</v>
      </c>
    </row>
    <row r="4272" spans="1:11" x14ac:dyDescent="0.25">
      <c r="A4272" t="s">
        <v>4774</v>
      </c>
      <c r="B4272">
        <v>5647</v>
      </c>
      <c r="C4272" t="s">
        <v>167</v>
      </c>
      <c r="D4272" s="167">
        <v>56053.24</v>
      </c>
      <c r="E4272" t="s">
        <v>188</v>
      </c>
      <c r="F4272" t="s">
        <v>202</v>
      </c>
      <c r="G4272" t="s">
        <v>313</v>
      </c>
      <c r="H4272" s="168">
        <v>36276</v>
      </c>
      <c r="I4272" t="s">
        <v>105</v>
      </c>
      <c r="J4272" s="169">
        <v>18.43013698630137</v>
      </c>
      <c r="K4272">
        <v>4</v>
      </c>
    </row>
    <row r="4273" spans="1:11" x14ac:dyDescent="0.25">
      <c r="A4273" t="s">
        <v>4775</v>
      </c>
      <c r="B4273">
        <v>87015</v>
      </c>
      <c r="C4273" t="s">
        <v>172</v>
      </c>
      <c r="D4273" s="167">
        <v>63107.38</v>
      </c>
      <c r="E4273" t="s">
        <v>268</v>
      </c>
      <c r="F4273" t="s">
        <v>169</v>
      </c>
      <c r="G4273" t="s">
        <v>418</v>
      </c>
      <c r="H4273" s="168">
        <v>41890</v>
      </c>
      <c r="I4273" t="s">
        <v>103</v>
      </c>
      <c r="J4273" s="169">
        <v>3.0493150684931507</v>
      </c>
      <c r="K4273">
        <v>1</v>
      </c>
    </row>
    <row r="4274" spans="1:11" x14ac:dyDescent="0.25">
      <c r="A4274" t="s">
        <v>4776</v>
      </c>
      <c r="B4274">
        <v>83701</v>
      </c>
      <c r="C4274" t="s">
        <v>172</v>
      </c>
      <c r="D4274" s="167">
        <v>84753.01</v>
      </c>
      <c r="E4274" t="s">
        <v>308</v>
      </c>
      <c r="F4274" t="s">
        <v>169</v>
      </c>
      <c r="G4274" t="s">
        <v>282</v>
      </c>
      <c r="H4274" s="168">
        <v>36535</v>
      </c>
      <c r="I4274" t="s">
        <v>103</v>
      </c>
      <c r="J4274" s="169">
        <v>17.720547945205478</v>
      </c>
      <c r="K4274">
        <v>4</v>
      </c>
    </row>
    <row r="4275" spans="1:11" x14ac:dyDescent="0.25">
      <c r="A4275" t="s">
        <v>4777</v>
      </c>
      <c r="B4275">
        <v>57405</v>
      </c>
      <c r="C4275" t="s">
        <v>172</v>
      </c>
      <c r="D4275" s="167">
        <v>73161.42</v>
      </c>
      <c r="E4275" t="s">
        <v>213</v>
      </c>
      <c r="F4275" t="s">
        <v>169</v>
      </c>
      <c r="G4275" t="s">
        <v>529</v>
      </c>
      <c r="H4275" s="168">
        <v>39412</v>
      </c>
      <c r="I4275" t="s">
        <v>107</v>
      </c>
      <c r="J4275" s="169">
        <v>9.838356164383562</v>
      </c>
      <c r="K4275">
        <v>2</v>
      </c>
    </row>
    <row r="4276" spans="1:11" x14ac:dyDescent="0.25">
      <c r="A4276" t="s">
        <v>4778</v>
      </c>
      <c r="B4276">
        <v>97444</v>
      </c>
      <c r="C4276" t="s">
        <v>167</v>
      </c>
      <c r="D4276" s="167">
        <v>93396</v>
      </c>
      <c r="E4276" t="s">
        <v>188</v>
      </c>
      <c r="F4276" t="s">
        <v>169</v>
      </c>
      <c r="G4276" t="s">
        <v>261</v>
      </c>
      <c r="H4276" s="168">
        <v>33196</v>
      </c>
      <c r="I4276" t="s">
        <v>103</v>
      </c>
      <c r="J4276" s="169">
        <v>26.86849315068493</v>
      </c>
      <c r="K4276">
        <v>6</v>
      </c>
    </row>
    <row r="4277" spans="1:11" x14ac:dyDescent="0.25">
      <c r="A4277" t="s">
        <v>4779</v>
      </c>
      <c r="B4277">
        <v>83097</v>
      </c>
      <c r="C4277" t="s">
        <v>172</v>
      </c>
      <c r="D4277" s="167">
        <v>62835.65</v>
      </c>
      <c r="E4277" t="s">
        <v>199</v>
      </c>
      <c r="F4277" t="s">
        <v>169</v>
      </c>
      <c r="G4277" t="s">
        <v>200</v>
      </c>
      <c r="H4277" s="168">
        <v>36632</v>
      </c>
      <c r="I4277" t="s">
        <v>103</v>
      </c>
      <c r="J4277" s="169">
        <v>17.454794520547946</v>
      </c>
      <c r="K4277">
        <v>4</v>
      </c>
    </row>
    <row r="4278" spans="1:11" x14ac:dyDescent="0.25">
      <c r="A4278" t="s">
        <v>4780</v>
      </c>
      <c r="B4278">
        <v>25729</v>
      </c>
      <c r="C4278" t="s">
        <v>167</v>
      </c>
      <c r="D4278" s="167">
        <v>210143</v>
      </c>
      <c r="E4278" t="s">
        <v>268</v>
      </c>
      <c r="F4278" t="s">
        <v>169</v>
      </c>
      <c r="G4278" t="s">
        <v>4781</v>
      </c>
      <c r="H4278" s="168">
        <v>31474</v>
      </c>
      <c r="I4278" t="s">
        <v>104</v>
      </c>
      <c r="J4278" s="169">
        <v>31.586301369863012</v>
      </c>
      <c r="K4278">
        <v>7</v>
      </c>
    </row>
    <row r="4279" spans="1:11" x14ac:dyDescent="0.25">
      <c r="A4279" t="s">
        <v>4782</v>
      </c>
      <c r="B4279">
        <v>67598</v>
      </c>
      <c r="C4279" t="s">
        <v>167</v>
      </c>
      <c r="D4279" s="167">
        <v>77328</v>
      </c>
      <c r="E4279" t="s">
        <v>168</v>
      </c>
      <c r="F4279" t="s">
        <v>169</v>
      </c>
      <c r="G4279" t="s">
        <v>265</v>
      </c>
      <c r="H4279" s="168">
        <v>35926</v>
      </c>
      <c r="I4279" t="s">
        <v>105</v>
      </c>
      <c r="J4279" s="169">
        <v>19.389041095890413</v>
      </c>
      <c r="K4279">
        <v>4</v>
      </c>
    </row>
    <row r="4280" spans="1:11" x14ac:dyDescent="0.25">
      <c r="A4280" t="s">
        <v>4783</v>
      </c>
      <c r="B4280">
        <v>21705</v>
      </c>
      <c r="C4280" t="s">
        <v>172</v>
      </c>
      <c r="D4280" s="167">
        <v>75277.02</v>
      </c>
      <c r="E4280" t="s">
        <v>199</v>
      </c>
      <c r="F4280" t="s">
        <v>169</v>
      </c>
      <c r="G4280" t="s">
        <v>809</v>
      </c>
      <c r="H4280" s="168">
        <v>32825</v>
      </c>
      <c r="I4280" t="s">
        <v>107</v>
      </c>
      <c r="J4280" s="169">
        <v>27.884931506849316</v>
      </c>
      <c r="K4280">
        <v>6</v>
      </c>
    </row>
    <row r="4281" spans="1:11" x14ac:dyDescent="0.25">
      <c r="A4281" t="s">
        <v>4784</v>
      </c>
      <c r="B4281">
        <v>46531</v>
      </c>
      <c r="C4281" t="s">
        <v>167</v>
      </c>
      <c r="D4281" s="167">
        <v>48260.15</v>
      </c>
      <c r="E4281" t="s">
        <v>199</v>
      </c>
      <c r="F4281" t="s">
        <v>169</v>
      </c>
      <c r="G4281" t="s">
        <v>330</v>
      </c>
      <c r="H4281" s="168">
        <v>39006</v>
      </c>
      <c r="I4281" t="s">
        <v>103</v>
      </c>
      <c r="J4281" s="169">
        <v>10.950684931506849</v>
      </c>
      <c r="K4281">
        <v>3</v>
      </c>
    </row>
    <row r="4282" spans="1:11" x14ac:dyDescent="0.25">
      <c r="A4282" t="s">
        <v>4785</v>
      </c>
      <c r="B4282">
        <v>27924</v>
      </c>
      <c r="C4282" t="s">
        <v>172</v>
      </c>
      <c r="D4282" s="167">
        <v>64141</v>
      </c>
      <c r="E4282" t="s">
        <v>199</v>
      </c>
      <c r="F4282" t="s">
        <v>169</v>
      </c>
      <c r="G4282" t="s">
        <v>200</v>
      </c>
      <c r="H4282" s="168">
        <v>36359</v>
      </c>
      <c r="I4282" t="s">
        <v>107</v>
      </c>
      <c r="J4282" s="169">
        <v>18.202739726027396</v>
      </c>
      <c r="K4282">
        <v>4</v>
      </c>
    </row>
    <row r="4283" spans="1:11" x14ac:dyDescent="0.25">
      <c r="A4283" t="s">
        <v>4786</v>
      </c>
      <c r="B4283">
        <v>79778</v>
      </c>
      <c r="C4283" t="s">
        <v>172</v>
      </c>
      <c r="D4283" s="167">
        <v>66639.25</v>
      </c>
      <c r="E4283" t="s">
        <v>191</v>
      </c>
      <c r="F4283" t="s">
        <v>169</v>
      </c>
      <c r="G4283" t="s">
        <v>610</v>
      </c>
      <c r="H4283" s="168">
        <v>40966</v>
      </c>
      <c r="I4283" t="s">
        <v>108</v>
      </c>
      <c r="J4283" s="169">
        <v>5.580821917808219</v>
      </c>
      <c r="K4283">
        <v>2</v>
      </c>
    </row>
    <row r="4284" spans="1:11" x14ac:dyDescent="0.25">
      <c r="A4284" t="s">
        <v>4787</v>
      </c>
      <c r="B4284">
        <v>59392</v>
      </c>
      <c r="C4284" t="s">
        <v>172</v>
      </c>
      <c r="D4284" s="167">
        <v>95187.98</v>
      </c>
      <c r="E4284" t="s">
        <v>185</v>
      </c>
      <c r="F4284" t="s">
        <v>169</v>
      </c>
      <c r="G4284" t="s">
        <v>416</v>
      </c>
      <c r="H4284" s="168">
        <v>31408</v>
      </c>
      <c r="I4284" t="s">
        <v>103</v>
      </c>
      <c r="J4284" s="169">
        <v>31.767123287671232</v>
      </c>
      <c r="K4284">
        <v>7</v>
      </c>
    </row>
    <row r="4285" spans="1:11" x14ac:dyDescent="0.25">
      <c r="A4285" t="s">
        <v>4788</v>
      </c>
      <c r="B4285">
        <v>73654</v>
      </c>
      <c r="D4285" s="167">
        <v>44175</v>
      </c>
      <c r="E4285" t="s">
        <v>188</v>
      </c>
      <c r="F4285" t="s">
        <v>169</v>
      </c>
      <c r="G4285" t="s">
        <v>1396</v>
      </c>
      <c r="H4285" s="168">
        <v>42731</v>
      </c>
      <c r="I4285" t="s">
        <v>103</v>
      </c>
      <c r="J4285" s="169">
        <v>0.74520547945205484</v>
      </c>
      <c r="K4285">
        <v>1</v>
      </c>
    </row>
    <row r="4286" spans="1:11" x14ac:dyDescent="0.25">
      <c r="A4286" t="s">
        <v>4789</v>
      </c>
      <c r="B4286">
        <v>2215</v>
      </c>
      <c r="C4286" t="s">
        <v>167</v>
      </c>
      <c r="D4286" s="167">
        <v>29779.07</v>
      </c>
      <c r="E4286" t="s">
        <v>233</v>
      </c>
      <c r="F4286" t="s">
        <v>202</v>
      </c>
      <c r="G4286" t="s">
        <v>234</v>
      </c>
      <c r="H4286" s="168">
        <v>40505</v>
      </c>
      <c r="I4286" t="s">
        <v>105</v>
      </c>
      <c r="J4286" s="169">
        <v>6.8438356164383558</v>
      </c>
      <c r="K4286">
        <v>2</v>
      </c>
    </row>
    <row r="4287" spans="1:11" x14ac:dyDescent="0.25">
      <c r="A4287" t="s">
        <v>4790</v>
      </c>
      <c r="B4287">
        <v>45626</v>
      </c>
      <c r="C4287" t="s">
        <v>167</v>
      </c>
      <c r="D4287" s="167">
        <v>97912</v>
      </c>
      <c r="E4287" t="s">
        <v>188</v>
      </c>
      <c r="F4287" t="s">
        <v>169</v>
      </c>
      <c r="G4287" t="s">
        <v>284</v>
      </c>
      <c r="H4287" s="168">
        <v>36864</v>
      </c>
      <c r="I4287" t="s">
        <v>103</v>
      </c>
      <c r="J4287" s="169">
        <v>16.81917808219178</v>
      </c>
      <c r="K4287">
        <v>4</v>
      </c>
    </row>
    <row r="4288" spans="1:11" x14ac:dyDescent="0.25">
      <c r="A4288" t="s">
        <v>4791</v>
      </c>
      <c r="B4288">
        <v>28568</v>
      </c>
      <c r="C4288" t="s">
        <v>167</v>
      </c>
      <c r="D4288" s="167">
        <v>70402.55</v>
      </c>
      <c r="E4288" t="s">
        <v>1684</v>
      </c>
      <c r="F4288" t="s">
        <v>169</v>
      </c>
      <c r="G4288" t="s">
        <v>703</v>
      </c>
      <c r="H4288" s="168">
        <v>38950</v>
      </c>
      <c r="I4288" t="s">
        <v>105</v>
      </c>
      <c r="J4288" s="169">
        <v>11.104109589041096</v>
      </c>
      <c r="K4288">
        <v>3</v>
      </c>
    </row>
    <row r="4289" spans="1:11" x14ac:dyDescent="0.25">
      <c r="A4289" t="s">
        <v>4792</v>
      </c>
      <c r="B4289">
        <v>59932</v>
      </c>
      <c r="C4289" t="s">
        <v>167</v>
      </c>
      <c r="D4289" s="167">
        <v>82390.34</v>
      </c>
      <c r="E4289" t="s">
        <v>308</v>
      </c>
      <c r="F4289" t="s">
        <v>169</v>
      </c>
      <c r="G4289" t="s">
        <v>397</v>
      </c>
      <c r="H4289" s="168">
        <v>41302</v>
      </c>
      <c r="I4289" t="s">
        <v>103</v>
      </c>
      <c r="J4289" s="169">
        <v>4.6602739726027398</v>
      </c>
      <c r="K4289">
        <v>1</v>
      </c>
    </row>
    <row r="4290" spans="1:11" x14ac:dyDescent="0.25">
      <c r="A4290" t="s">
        <v>4793</v>
      </c>
      <c r="B4290">
        <v>90509</v>
      </c>
      <c r="C4290" t="s">
        <v>172</v>
      </c>
      <c r="D4290" s="167">
        <v>60775</v>
      </c>
      <c r="E4290" t="s">
        <v>168</v>
      </c>
      <c r="F4290" t="s">
        <v>169</v>
      </c>
      <c r="G4290" t="s">
        <v>265</v>
      </c>
      <c r="H4290" s="168">
        <v>39776</v>
      </c>
      <c r="I4290" t="s">
        <v>103</v>
      </c>
      <c r="J4290" s="169">
        <v>8.8410958904109584</v>
      </c>
      <c r="K4290">
        <v>2</v>
      </c>
    </row>
    <row r="4291" spans="1:11" x14ac:dyDescent="0.25">
      <c r="A4291" t="s">
        <v>4794</v>
      </c>
      <c r="B4291">
        <v>39752</v>
      </c>
      <c r="C4291" t="s">
        <v>172</v>
      </c>
      <c r="D4291" s="167">
        <v>67007.320000000007</v>
      </c>
      <c r="E4291" t="s">
        <v>1258</v>
      </c>
      <c r="F4291" t="s">
        <v>169</v>
      </c>
      <c r="G4291" t="s">
        <v>418</v>
      </c>
      <c r="H4291" s="168">
        <v>38208</v>
      </c>
      <c r="I4291" t="s">
        <v>104</v>
      </c>
      <c r="J4291" s="169">
        <v>13.136986301369863</v>
      </c>
      <c r="K4291">
        <v>3</v>
      </c>
    </row>
    <row r="4292" spans="1:11" x14ac:dyDescent="0.25">
      <c r="A4292" t="s">
        <v>4795</v>
      </c>
      <c r="B4292">
        <v>31723</v>
      </c>
      <c r="C4292" t="s">
        <v>167</v>
      </c>
      <c r="D4292" s="167">
        <v>26208.35</v>
      </c>
      <c r="E4292" t="s">
        <v>196</v>
      </c>
      <c r="F4292" t="s">
        <v>202</v>
      </c>
      <c r="G4292" t="s">
        <v>816</v>
      </c>
      <c r="H4292" s="168">
        <v>34638</v>
      </c>
      <c r="I4292" t="s">
        <v>103</v>
      </c>
      <c r="J4292" s="169">
        <v>22.917808219178081</v>
      </c>
      <c r="K4292">
        <v>5</v>
      </c>
    </row>
    <row r="4293" spans="1:11" x14ac:dyDescent="0.25">
      <c r="A4293" t="s">
        <v>4796</v>
      </c>
      <c r="B4293">
        <v>68015</v>
      </c>
      <c r="C4293" t="s">
        <v>172</v>
      </c>
      <c r="D4293" s="167">
        <v>67206</v>
      </c>
      <c r="E4293" t="s">
        <v>199</v>
      </c>
      <c r="F4293" t="s">
        <v>169</v>
      </c>
      <c r="G4293" t="s">
        <v>3195</v>
      </c>
      <c r="H4293" s="168">
        <v>34869</v>
      </c>
      <c r="I4293" t="s">
        <v>104</v>
      </c>
      <c r="J4293" s="169">
        <v>22.284931506849315</v>
      </c>
      <c r="K4293">
        <v>5</v>
      </c>
    </row>
    <row r="4294" spans="1:11" x14ac:dyDescent="0.25">
      <c r="A4294" t="s">
        <v>4797</v>
      </c>
      <c r="B4294">
        <v>81215</v>
      </c>
      <c r="C4294" t="s">
        <v>167</v>
      </c>
      <c r="D4294" s="167">
        <v>93945</v>
      </c>
      <c r="E4294" t="s">
        <v>168</v>
      </c>
      <c r="F4294" t="s">
        <v>169</v>
      </c>
      <c r="G4294" t="s">
        <v>384</v>
      </c>
      <c r="H4294" s="168">
        <v>36962</v>
      </c>
      <c r="I4294" t="s">
        <v>108</v>
      </c>
      <c r="J4294" s="169">
        <v>16.550684931506851</v>
      </c>
      <c r="K4294">
        <v>4</v>
      </c>
    </row>
    <row r="4295" spans="1:11" x14ac:dyDescent="0.25">
      <c r="A4295" t="s">
        <v>4798</v>
      </c>
      <c r="B4295">
        <v>68934</v>
      </c>
      <c r="C4295" t="s">
        <v>172</v>
      </c>
      <c r="D4295" s="167">
        <v>83497.98</v>
      </c>
      <c r="E4295" t="s">
        <v>199</v>
      </c>
      <c r="F4295" t="s">
        <v>169</v>
      </c>
      <c r="G4295" t="s">
        <v>3985</v>
      </c>
      <c r="H4295" s="168">
        <v>33224</v>
      </c>
      <c r="I4295" t="s">
        <v>103</v>
      </c>
      <c r="J4295" s="169">
        <v>26.791780821917808</v>
      </c>
      <c r="K4295">
        <v>6</v>
      </c>
    </row>
    <row r="4296" spans="1:11" x14ac:dyDescent="0.25">
      <c r="A4296" t="s">
        <v>4799</v>
      </c>
      <c r="B4296">
        <v>50044</v>
      </c>
      <c r="C4296" t="s">
        <v>167</v>
      </c>
      <c r="D4296" s="167">
        <v>92756.7</v>
      </c>
      <c r="E4296" t="s">
        <v>175</v>
      </c>
      <c r="F4296" t="s">
        <v>169</v>
      </c>
      <c r="G4296" t="s">
        <v>183</v>
      </c>
      <c r="H4296" s="168">
        <v>34736</v>
      </c>
      <c r="I4296" t="s">
        <v>103</v>
      </c>
      <c r="J4296" s="169">
        <v>22.649315068493152</v>
      </c>
      <c r="K4296">
        <v>5</v>
      </c>
    </row>
    <row r="4297" spans="1:11" x14ac:dyDescent="0.25">
      <c r="A4297" t="s">
        <v>4800</v>
      </c>
      <c r="B4297">
        <v>59185</v>
      </c>
      <c r="C4297" t="s">
        <v>167</v>
      </c>
      <c r="D4297" s="167">
        <v>58941.9</v>
      </c>
      <c r="E4297" t="s">
        <v>168</v>
      </c>
      <c r="F4297" t="s">
        <v>169</v>
      </c>
      <c r="G4297" t="s">
        <v>869</v>
      </c>
      <c r="H4297" s="168">
        <v>36814</v>
      </c>
      <c r="I4297" t="s">
        <v>108</v>
      </c>
      <c r="J4297" s="169">
        <v>16.956164383561642</v>
      </c>
      <c r="K4297">
        <v>4</v>
      </c>
    </row>
    <row r="4298" spans="1:11" x14ac:dyDescent="0.25">
      <c r="A4298" t="s">
        <v>4801</v>
      </c>
      <c r="B4298">
        <v>1516</v>
      </c>
      <c r="C4298" t="s">
        <v>167</v>
      </c>
      <c r="D4298" s="167">
        <v>62359.07</v>
      </c>
      <c r="E4298" t="s">
        <v>1684</v>
      </c>
      <c r="F4298" t="s">
        <v>169</v>
      </c>
      <c r="G4298" t="s">
        <v>237</v>
      </c>
      <c r="H4298" s="168">
        <v>41778</v>
      </c>
      <c r="I4298" t="s">
        <v>105</v>
      </c>
      <c r="J4298" s="169">
        <v>3.3561643835616439</v>
      </c>
      <c r="K4298">
        <v>1</v>
      </c>
    </row>
    <row r="4299" spans="1:11" x14ac:dyDescent="0.25">
      <c r="A4299" t="s">
        <v>4802</v>
      </c>
      <c r="B4299">
        <v>4466</v>
      </c>
      <c r="C4299" t="s">
        <v>172</v>
      </c>
      <c r="D4299" s="167">
        <v>65752</v>
      </c>
      <c r="E4299" t="s">
        <v>175</v>
      </c>
      <c r="F4299" t="s">
        <v>169</v>
      </c>
      <c r="G4299" t="s">
        <v>183</v>
      </c>
      <c r="H4299" s="168">
        <v>39825</v>
      </c>
      <c r="I4299" t="s">
        <v>106</v>
      </c>
      <c r="J4299" s="169">
        <v>8.706849315068494</v>
      </c>
      <c r="K4299">
        <v>2</v>
      </c>
    </row>
    <row r="4300" spans="1:11" x14ac:dyDescent="0.25">
      <c r="A4300" t="s">
        <v>4803</v>
      </c>
      <c r="B4300">
        <v>4565</v>
      </c>
      <c r="C4300" t="s">
        <v>172</v>
      </c>
      <c r="D4300" s="167">
        <v>155693.29</v>
      </c>
      <c r="E4300" t="s">
        <v>168</v>
      </c>
      <c r="F4300" t="s">
        <v>169</v>
      </c>
      <c r="G4300" t="s">
        <v>493</v>
      </c>
      <c r="H4300" s="168">
        <v>31313</v>
      </c>
      <c r="I4300" t="s">
        <v>103</v>
      </c>
      <c r="J4300" s="169">
        <v>32.027397260273972</v>
      </c>
      <c r="K4300">
        <v>7</v>
      </c>
    </row>
    <row r="4301" spans="1:11" x14ac:dyDescent="0.25">
      <c r="A4301" t="s">
        <v>4804</v>
      </c>
      <c r="B4301">
        <v>99724</v>
      </c>
      <c r="C4301" t="s">
        <v>172</v>
      </c>
      <c r="D4301" s="167">
        <v>39003.449999999997</v>
      </c>
      <c r="E4301" t="s">
        <v>199</v>
      </c>
      <c r="F4301" t="s">
        <v>169</v>
      </c>
      <c r="G4301" t="s">
        <v>295</v>
      </c>
      <c r="H4301" s="168">
        <v>42226</v>
      </c>
      <c r="I4301" t="s">
        <v>106</v>
      </c>
      <c r="J4301" s="169">
        <v>2.128767123287671</v>
      </c>
      <c r="K4301">
        <v>1</v>
      </c>
    </row>
    <row r="4302" spans="1:11" x14ac:dyDescent="0.25">
      <c r="A4302" t="s">
        <v>4805</v>
      </c>
      <c r="B4302">
        <v>51668</v>
      </c>
      <c r="C4302" t="s">
        <v>167</v>
      </c>
      <c r="D4302" s="167">
        <v>93396</v>
      </c>
      <c r="E4302" t="s">
        <v>325</v>
      </c>
      <c r="F4302" t="s">
        <v>169</v>
      </c>
      <c r="G4302" t="s">
        <v>1506</v>
      </c>
      <c r="H4302" s="168">
        <v>36465</v>
      </c>
      <c r="I4302" t="s">
        <v>108</v>
      </c>
      <c r="J4302" s="169">
        <v>17.912328767123288</v>
      </c>
      <c r="K4302">
        <v>4</v>
      </c>
    </row>
    <row r="4303" spans="1:11" x14ac:dyDescent="0.25">
      <c r="A4303" t="s">
        <v>4806</v>
      </c>
      <c r="B4303">
        <v>63698</v>
      </c>
      <c r="C4303" t="s">
        <v>172</v>
      </c>
      <c r="D4303" s="167">
        <v>52923.68</v>
      </c>
      <c r="E4303" t="s">
        <v>199</v>
      </c>
      <c r="F4303" t="s">
        <v>169</v>
      </c>
      <c r="G4303" t="s">
        <v>2276</v>
      </c>
      <c r="H4303" s="168">
        <v>40297</v>
      </c>
      <c r="I4303" t="s">
        <v>103</v>
      </c>
      <c r="J4303" s="169">
        <v>7.4136986301369863</v>
      </c>
      <c r="K4303">
        <v>2</v>
      </c>
    </row>
    <row r="4304" spans="1:11" x14ac:dyDescent="0.25">
      <c r="A4304" t="s">
        <v>4807</v>
      </c>
      <c r="B4304">
        <v>51056</v>
      </c>
      <c r="C4304" t="s">
        <v>167</v>
      </c>
      <c r="D4304" s="167">
        <v>139531.73000000001</v>
      </c>
      <c r="E4304" t="s">
        <v>253</v>
      </c>
      <c r="F4304" t="s">
        <v>169</v>
      </c>
      <c r="G4304" t="s">
        <v>231</v>
      </c>
      <c r="H4304" s="168">
        <v>34722</v>
      </c>
      <c r="I4304" t="s">
        <v>103</v>
      </c>
      <c r="J4304" s="169">
        <v>22.687671232876713</v>
      </c>
      <c r="K4304">
        <v>5</v>
      </c>
    </row>
    <row r="4305" spans="1:11" x14ac:dyDescent="0.25">
      <c r="A4305" t="s">
        <v>4808</v>
      </c>
      <c r="B4305">
        <v>74121</v>
      </c>
      <c r="C4305" t="s">
        <v>172</v>
      </c>
      <c r="D4305" s="167">
        <v>89570.31</v>
      </c>
      <c r="E4305" t="s">
        <v>308</v>
      </c>
      <c r="F4305" t="s">
        <v>169</v>
      </c>
      <c r="G4305" t="s">
        <v>176</v>
      </c>
      <c r="H4305" s="168">
        <v>41792</v>
      </c>
      <c r="I4305" t="s">
        <v>105</v>
      </c>
      <c r="J4305" s="169">
        <v>3.3178082191780822</v>
      </c>
      <c r="K4305">
        <v>1</v>
      </c>
    </row>
    <row r="4306" spans="1:11" x14ac:dyDescent="0.25">
      <c r="A4306" t="s">
        <v>4809</v>
      </c>
      <c r="B4306">
        <v>76865</v>
      </c>
      <c r="C4306" t="s">
        <v>167</v>
      </c>
      <c r="D4306" s="167">
        <v>56980.9</v>
      </c>
      <c r="E4306" t="s">
        <v>216</v>
      </c>
      <c r="F4306" t="s">
        <v>169</v>
      </c>
      <c r="G4306" t="s">
        <v>1058</v>
      </c>
      <c r="H4306" s="168">
        <v>39470</v>
      </c>
      <c r="I4306" t="s">
        <v>103</v>
      </c>
      <c r="J4306" s="169">
        <v>9.6794520547945204</v>
      </c>
      <c r="K4306">
        <v>2</v>
      </c>
    </row>
    <row r="4307" spans="1:11" x14ac:dyDescent="0.25">
      <c r="A4307" t="s">
        <v>4810</v>
      </c>
      <c r="B4307">
        <v>74208</v>
      </c>
      <c r="C4307" t="s">
        <v>167</v>
      </c>
      <c r="D4307" s="167">
        <v>84974</v>
      </c>
      <c r="E4307" t="s">
        <v>175</v>
      </c>
      <c r="F4307" t="s">
        <v>169</v>
      </c>
      <c r="G4307" t="s">
        <v>882</v>
      </c>
      <c r="H4307" s="168">
        <v>38418</v>
      </c>
      <c r="I4307" t="s">
        <v>108</v>
      </c>
      <c r="J4307" s="169">
        <v>12.561643835616438</v>
      </c>
      <c r="K4307">
        <v>3</v>
      </c>
    </row>
    <row r="4308" spans="1:11" x14ac:dyDescent="0.25">
      <c r="A4308" t="s">
        <v>4811</v>
      </c>
      <c r="B4308">
        <v>90779</v>
      </c>
      <c r="C4308" t="s">
        <v>172</v>
      </c>
      <c r="D4308" s="167">
        <v>44618</v>
      </c>
      <c r="E4308" t="s">
        <v>199</v>
      </c>
      <c r="F4308" t="s">
        <v>169</v>
      </c>
      <c r="G4308" t="s">
        <v>200</v>
      </c>
      <c r="H4308" s="168">
        <v>37956</v>
      </c>
      <c r="I4308" t="s">
        <v>108</v>
      </c>
      <c r="J4308" s="169">
        <v>13.827397260273973</v>
      </c>
      <c r="K4308">
        <v>3</v>
      </c>
    </row>
    <row r="4309" spans="1:11" x14ac:dyDescent="0.25">
      <c r="A4309" t="s">
        <v>4812</v>
      </c>
      <c r="B4309">
        <v>57121</v>
      </c>
      <c r="C4309" t="s">
        <v>172</v>
      </c>
      <c r="D4309" s="167">
        <v>135392</v>
      </c>
      <c r="E4309" t="s">
        <v>188</v>
      </c>
      <c r="F4309" t="s">
        <v>169</v>
      </c>
      <c r="G4309" t="s">
        <v>275</v>
      </c>
      <c r="H4309" s="168">
        <v>37718</v>
      </c>
      <c r="I4309" t="s">
        <v>106</v>
      </c>
      <c r="J4309" s="169">
        <v>14.479452054794521</v>
      </c>
      <c r="K4309">
        <v>3</v>
      </c>
    </row>
    <row r="4310" spans="1:11" x14ac:dyDescent="0.25">
      <c r="A4310" t="s">
        <v>4813</v>
      </c>
      <c r="B4310">
        <v>82863</v>
      </c>
      <c r="C4310" t="s">
        <v>167</v>
      </c>
      <c r="D4310" s="167">
        <v>17793.560000000001</v>
      </c>
      <c r="E4310" t="s">
        <v>196</v>
      </c>
      <c r="F4310" t="s">
        <v>202</v>
      </c>
      <c r="G4310" t="s">
        <v>222</v>
      </c>
      <c r="H4310" s="168">
        <v>41344</v>
      </c>
      <c r="I4310" t="s">
        <v>104</v>
      </c>
      <c r="J4310" s="169">
        <v>4.5452054794520551</v>
      </c>
      <c r="K4310">
        <v>1</v>
      </c>
    </row>
    <row r="4311" spans="1:11" x14ac:dyDescent="0.25">
      <c r="A4311" t="s">
        <v>4814</v>
      </c>
      <c r="B4311">
        <v>99717</v>
      </c>
      <c r="C4311" t="s">
        <v>172</v>
      </c>
      <c r="D4311" s="167">
        <v>43525.120000000003</v>
      </c>
      <c r="E4311" t="s">
        <v>199</v>
      </c>
      <c r="F4311" t="s">
        <v>169</v>
      </c>
      <c r="G4311" t="s">
        <v>220</v>
      </c>
      <c r="H4311" s="168">
        <v>40966</v>
      </c>
      <c r="I4311" t="s">
        <v>105</v>
      </c>
      <c r="J4311" s="169">
        <v>5.580821917808219</v>
      </c>
      <c r="K4311">
        <v>2</v>
      </c>
    </row>
    <row r="4312" spans="1:11" x14ac:dyDescent="0.25">
      <c r="A4312" t="s">
        <v>4815</v>
      </c>
      <c r="B4312">
        <v>50741</v>
      </c>
      <c r="C4312" t="s">
        <v>167</v>
      </c>
      <c r="D4312" s="167">
        <v>50317.919999999998</v>
      </c>
      <c r="E4312" t="s">
        <v>175</v>
      </c>
      <c r="F4312" t="s">
        <v>169</v>
      </c>
      <c r="G4312" t="s">
        <v>904</v>
      </c>
      <c r="H4312" s="168">
        <v>39356</v>
      </c>
      <c r="I4312" t="s">
        <v>104</v>
      </c>
      <c r="J4312" s="169">
        <v>9.9917808219178088</v>
      </c>
      <c r="K4312">
        <v>3</v>
      </c>
    </row>
    <row r="4313" spans="1:11" x14ac:dyDescent="0.25">
      <c r="A4313" t="s">
        <v>4816</v>
      </c>
      <c r="B4313">
        <v>24917</v>
      </c>
      <c r="C4313" t="s">
        <v>167</v>
      </c>
      <c r="D4313" s="167">
        <v>46084.51</v>
      </c>
      <c r="E4313" t="s">
        <v>188</v>
      </c>
      <c r="F4313" t="s">
        <v>169</v>
      </c>
      <c r="G4313" t="s">
        <v>344</v>
      </c>
      <c r="H4313" s="168">
        <v>38543</v>
      </c>
      <c r="I4313" t="s">
        <v>106</v>
      </c>
      <c r="J4313" s="169">
        <v>12.219178082191782</v>
      </c>
      <c r="K4313">
        <v>3</v>
      </c>
    </row>
    <row r="4314" spans="1:11" x14ac:dyDescent="0.25">
      <c r="A4314" t="s">
        <v>4817</v>
      </c>
      <c r="B4314">
        <v>80979</v>
      </c>
      <c r="C4314" t="s">
        <v>172</v>
      </c>
      <c r="D4314" s="167">
        <v>122788.02</v>
      </c>
      <c r="E4314" t="s">
        <v>185</v>
      </c>
      <c r="F4314" t="s">
        <v>169</v>
      </c>
      <c r="G4314" t="s">
        <v>382</v>
      </c>
      <c r="H4314" s="168">
        <v>33112</v>
      </c>
      <c r="I4314" t="s">
        <v>106</v>
      </c>
      <c r="J4314" s="169">
        <v>27.098630136986301</v>
      </c>
      <c r="K4314">
        <v>6</v>
      </c>
    </row>
    <row r="4315" spans="1:11" x14ac:dyDescent="0.25">
      <c r="A4315" t="s">
        <v>4818</v>
      </c>
      <c r="B4315">
        <v>7436</v>
      </c>
      <c r="C4315" t="s">
        <v>167</v>
      </c>
      <c r="D4315" s="167">
        <v>97912</v>
      </c>
      <c r="E4315" t="s">
        <v>188</v>
      </c>
      <c r="F4315" t="s">
        <v>169</v>
      </c>
      <c r="G4315" t="s">
        <v>244</v>
      </c>
      <c r="H4315" s="168">
        <v>32748</v>
      </c>
      <c r="I4315" t="s">
        <v>108</v>
      </c>
      <c r="J4315" s="169">
        <v>28.095890410958905</v>
      </c>
      <c r="K4315">
        <v>6</v>
      </c>
    </row>
    <row r="4316" spans="1:11" x14ac:dyDescent="0.25">
      <c r="A4316" t="s">
        <v>4819</v>
      </c>
      <c r="B4316">
        <v>19064</v>
      </c>
      <c r="C4316" t="s">
        <v>167</v>
      </c>
      <c r="D4316" s="167">
        <v>105743.92</v>
      </c>
      <c r="E4316" t="s">
        <v>188</v>
      </c>
      <c r="F4316" t="s">
        <v>169</v>
      </c>
      <c r="G4316" t="s">
        <v>397</v>
      </c>
      <c r="H4316" s="168">
        <v>32331</v>
      </c>
      <c r="I4316" t="s">
        <v>103</v>
      </c>
      <c r="J4316" s="169">
        <v>29.238356164383561</v>
      </c>
      <c r="K4316">
        <v>6</v>
      </c>
    </row>
    <row r="4317" spans="1:11" x14ac:dyDescent="0.25">
      <c r="A4317" t="s">
        <v>4820</v>
      </c>
      <c r="B4317">
        <v>86901</v>
      </c>
      <c r="C4317" t="s">
        <v>167</v>
      </c>
      <c r="D4317" s="167">
        <v>67206</v>
      </c>
      <c r="E4317" t="s">
        <v>188</v>
      </c>
      <c r="F4317" t="s">
        <v>169</v>
      </c>
      <c r="G4317" t="s">
        <v>170</v>
      </c>
      <c r="H4317" s="168">
        <v>37067</v>
      </c>
      <c r="I4317" t="s">
        <v>106</v>
      </c>
      <c r="J4317" s="169">
        <v>16.263013698630136</v>
      </c>
      <c r="K4317">
        <v>4</v>
      </c>
    </row>
    <row r="4318" spans="1:11" x14ac:dyDescent="0.25">
      <c r="A4318" t="s">
        <v>4821</v>
      </c>
      <c r="B4318">
        <v>82051</v>
      </c>
      <c r="C4318" t="s">
        <v>172</v>
      </c>
      <c r="D4318" s="167">
        <v>67863.009999999995</v>
      </c>
      <c r="E4318" t="s">
        <v>196</v>
      </c>
      <c r="F4318" t="s">
        <v>169</v>
      </c>
      <c r="G4318" t="s">
        <v>824</v>
      </c>
      <c r="H4318" s="168">
        <v>37018</v>
      </c>
      <c r="I4318" t="s">
        <v>103</v>
      </c>
      <c r="J4318" s="169">
        <v>16.397260273972602</v>
      </c>
      <c r="K4318">
        <v>4</v>
      </c>
    </row>
    <row r="4319" spans="1:11" x14ac:dyDescent="0.25">
      <c r="A4319" t="s">
        <v>4822</v>
      </c>
      <c r="B4319">
        <v>14731</v>
      </c>
      <c r="C4319" t="s">
        <v>172</v>
      </c>
      <c r="D4319" s="167">
        <v>70301</v>
      </c>
      <c r="E4319" t="s">
        <v>168</v>
      </c>
      <c r="F4319" t="s">
        <v>169</v>
      </c>
      <c r="G4319" t="s">
        <v>265</v>
      </c>
      <c r="H4319" s="168">
        <v>36942</v>
      </c>
      <c r="I4319" t="s">
        <v>106</v>
      </c>
      <c r="J4319" s="169">
        <v>16.605479452054794</v>
      </c>
      <c r="K4319">
        <v>4</v>
      </c>
    </row>
    <row r="4320" spans="1:11" x14ac:dyDescent="0.25">
      <c r="A4320" t="s">
        <v>4823</v>
      </c>
      <c r="B4320">
        <v>41206</v>
      </c>
      <c r="C4320" t="s">
        <v>172</v>
      </c>
      <c r="D4320" s="167">
        <v>40843.75</v>
      </c>
      <c r="E4320" t="s">
        <v>253</v>
      </c>
      <c r="F4320" t="s">
        <v>169</v>
      </c>
      <c r="G4320" t="s">
        <v>895</v>
      </c>
      <c r="H4320" s="168">
        <v>38672</v>
      </c>
      <c r="I4320" t="s">
        <v>104</v>
      </c>
      <c r="J4320" s="169">
        <v>11.865753424657534</v>
      </c>
      <c r="K4320">
        <v>3</v>
      </c>
    </row>
    <row r="4321" spans="1:11" x14ac:dyDescent="0.25">
      <c r="A4321" t="s">
        <v>4824</v>
      </c>
      <c r="B4321">
        <v>88033</v>
      </c>
      <c r="C4321" t="s">
        <v>172</v>
      </c>
      <c r="D4321" s="167">
        <v>91751.37</v>
      </c>
      <c r="E4321" t="s">
        <v>308</v>
      </c>
      <c r="F4321" t="s">
        <v>169</v>
      </c>
      <c r="G4321" t="s">
        <v>3713</v>
      </c>
      <c r="H4321" s="168">
        <v>34764</v>
      </c>
      <c r="I4321" t="s">
        <v>104</v>
      </c>
      <c r="J4321" s="169">
        <v>22.572602739726026</v>
      </c>
      <c r="K4321">
        <v>5</v>
      </c>
    </row>
    <row r="4322" spans="1:11" x14ac:dyDescent="0.25">
      <c r="A4322" t="s">
        <v>4825</v>
      </c>
      <c r="B4322">
        <v>78193</v>
      </c>
      <c r="C4322" t="s">
        <v>167</v>
      </c>
      <c r="D4322" s="167">
        <v>64057.09</v>
      </c>
      <c r="E4322" t="s">
        <v>188</v>
      </c>
      <c r="F4322" t="s">
        <v>169</v>
      </c>
      <c r="G4322" t="s">
        <v>170</v>
      </c>
      <c r="H4322" s="168">
        <v>36395</v>
      </c>
      <c r="I4322" t="s">
        <v>103</v>
      </c>
      <c r="J4322" s="169">
        <v>18.104109589041094</v>
      </c>
      <c r="K4322">
        <v>4</v>
      </c>
    </row>
    <row r="4323" spans="1:11" x14ac:dyDescent="0.25">
      <c r="A4323" t="s">
        <v>4826</v>
      </c>
      <c r="B4323">
        <v>80810</v>
      </c>
      <c r="C4323" t="s">
        <v>172</v>
      </c>
      <c r="D4323" s="167">
        <v>141063.01999999999</v>
      </c>
      <c r="E4323" t="s">
        <v>168</v>
      </c>
      <c r="F4323" t="s">
        <v>169</v>
      </c>
      <c r="G4323" t="s">
        <v>493</v>
      </c>
      <c r="H4323" s="168">
        <v>34960</v>
      </c>
      <c r="I4323" t="s">
        <v>103</v>
      </c>
      <c r="J4323" s="169">
        <v>22.035616438356165</v>
      </c>
      <c r="K4323">
        <v>5</v>
      </c>
    </row>
    <row r="4324" spans="1:11" x14ac:dyDescent="0.25">
      <c r="A4324" t="s">
        <v>4827</v>
      </c>
      <c r="B4324">
        <v>37272</v>
      </c>
      <c r="C4324" t="s">
        <v>172</v>
      </c>
      <c r="D4324" s="167">
        <v>72902</v>
      </c>
      <c r="E4324" t="s">
        <v>175</v>
      </c>
      <c r="F4324" t="s">
        <v>169</v>
      </c>
      <c r="G4324" t="s">
        <v>183</v>
      </c>
      <c r="H4324" s="168">
        <v>38915</v>
      </c>
      <c r="I4324" t="s">
        <v>106</v>
      </c>
      <c r="J4324" s="169">
        <v>11.2</v>
      </c>
      <c r="K4324">
        <v>3</v>
      </c>
    </row>
    <row r="4325" spans="1:11" x14ac:dyDescent="0.25">
      <c r="A4325" t="s">
        <v>4828</v>
      </c>
      <c r="B4325">
        <v>88809</v>
      </c>
      <c r="C4325" t="s">
        <v>172</v>
      </c>
      <c r="D4325" s="167">
        <v>63493</v>
      </c>
      <c r="E4325" t="s">
        <v>191</v>
      </c>
      <c r="F4325" t="s">
        <v>169</v>
      </c>
      <c r="G4325" t="s">
        <v>486</v>
      </c>
      <c r="H4325" s="168">
        <v>39524</v>
      </c>
      <c r="I4325" t="s">
        <v>105</v>
      </c>
      <c r="J4325" s="169">
        <v>9.5315068493150683</v>
      </c>
      <c r="K4325">
        <v>2</v>
      </c>
    </row>
    <row r="4326" spans="1:11" x14ac:dyDescent="0.25">
      <c r="A4326" t="s">
        <v>4829</v>
      </c>
      <c r="B4326">
        <v>77733</v>
      </c>
      <c r="C4326" t="s">
        <v>172</v>
      </c>
      <c r="D4326" s="167">
        <v>107128.71</v>
      </c>
      <c r="E4326" t="s">
        <v>175</v>
      </c>
      <c r="F4326" t="s">
        <v>169</v>
      </c>
      <c r="G4326" t="s">
        <v>586</v>
      </c>
      <c r="H4326" s="168">
        <v>33791</v>
      </c>
      <c r="I4326" t="s">
        <v>104</v>
      </c>
      <c r="J4326" s="169">
        <v>25.238356164383561</v>
      </c>
      <c r="K4326">
        <v>6</v>
      </c>
    </row>
    <row r="4327" spans="1:11" x14ac:dyDescent="0.25">
      <c r="A4327" t="s">
        <v>4830</v>
      </c>
      <c r="B4327">
        <v>10488</v>
      </c>
      <c r="C4327" t="s">
        <v>167</v>
      </c>
      <c r="D4327" s="167">
        <v>95263.92</v>
      </c>
      <c r="E4327" t="s">
        <v>188</v>
      </c>
      <c r="F4327" t="s">
        <v>169</v>
      </c>
      <c r="G4327" t="s">
        <v>468</v>
      </c>
      <c r="H4327" s="168">
        <v>34259</v>
      </c>
      <c r="I4327" t="s">
        <v>104</v>
      </c>
      <c r="J4327" s="169">
        <v>23.956164383561642</v>
      </c>
      <c r="K4327">
        <v>5</v>
      </c>
    </row>
    <row r="4328" spans="1:11" x14ac:dyDescent="0.25">
      <c r="A4328" t="s">
        <v>4831</v>
      </c>
      <c r="B4328">
        <v>60156</v>
      </c>
      <c r="C4328" t="s">
        <v>167</v>
      </c>
      <c r="D4328" s="167">
        <v>81066</v>
      </c>
      <c r="E4328" t="s">
        <v>168</v>
      </c>
      <c r="F4328" t="s">
        <v>169</v>
      </c>
      <c r="G4328" t="s">
        <v>560</v>
      </c>
      <c r="H4328" s="168">
        <v>35492</v>
      </c>
      <c r="I4328" t="s">
        <v>103</v>
      </c>
      <c r="J4328" s="169">
        <v>20.578082191780823</v>
      </c>
      <c r="K4328">
        <v>5</v>
      </c>
    </row>
    <row r="4329" spans="1:11" x14ac:dyDescent="0.25">
      <c r="A4329" t="s">
        <v>4832</v>
      </c>
      <c r="B4329">
        <v>71988</v>
      </c>
      <c r="C4329" t="s">
        <v>172</v>
      </c>
      <c r="D4329" s="167">
        <v>62835.65</v>
      </c>
      <c r="E4329" t="s">
        <v>199</v>
      </c>
      <c r="F4329" t="s">
        <v>169</v>
      </c>
      <c r="G4329" t="s">
        <v>200</v>
      </c>
      <c r="H4329" s="168">
        <v>36730</v>
      </c>
      <c r="I4329" t="s">
        <v>104</v>
      </c>
      <c r="J4329" s="169">
        <v>17.186301369863013</v>
      </c>
      <c r="K4329">
        <v>4</v>
      </c>
    </row>
    <row r="4330" spans="1:11" x14ac:dyDescent="0.25">
      <c r="A4330" t="s">
        <v>4833</v>
      </c>
      <c r="B4330">
        <v>45784</v>
      </c>
      <c r="C4330" t="s">
        <v>167</v>
      </c>
      <c r="D4330" s="167">
        <v>42053.83</v>
      </c>
      <c r="E4330" t="s">
        <v>199</v>
      </c>
      <c r="F4330" t="s">
        <v>169</v>
      </c>
      <c r="G4330" t="s">
        <v>220</v>
      </c>
      <c r="H4330" s="168">
        <v>41869</v>
      </c>
      <c r="I4330" t="s">
        <v>106</v>
      </c>
      <c r="J4330" s="169">
        <v>3.106849315068493</v>
      </c>
      <c r="K4330">
        <v>1</v>
      </c>
    </row>
    <row r="4331" spans="1:11" x14ac:dyDescent="0.25">
      <c r="A4331" t="s">
        <v>4834</v>
      </c>
      <c r="B4331">
        <v>80570</v>
      </c>
      <c r="C4331" t="s">
        <v>167</v>
      </c>
      <c r="D4331" s="167">
        <v>100849.36</v>
      </c>
      <c r="E4331" t="s">
        <v>175</v>
      </c>
      <c r="F4331" t="s">
        <v>169</v>
      </c>
      <c r="G4331" t="s">
        <v>211</v>
      </c>
      <c r="H4331" s="168">
        <v>32475</v>
      </c>
      <c r="I4331" t="s">
        <v>103</v>
      </c>
      <c r="J4331" s="169">
        <v>28.843835616438355</v>
      </c>
      <c r="K4331">
        <v>6</v>
      </c>
    </row>
    <row r="4332" spans="1:11" x14ac:dyDescent="0.25">
      <c r="A4332" t="s">
        <v>4835</v>
      </c>
      <c r="B4332">
        <v>93156</v>
      </c>
      <c r="C4332" t="s">
        <v>167</v>
      </c>
      <c r="D4332" s="167">
        <v>97912</v>
      </c>
      <c r="E4332" t="s">
        <v>230</v>
      </c>
      <c r="F4332" t="s">
        <v>169</v>
      </c>
      <c r="G4332" t="s">
        <v>4836</v>
      </c>
      <c r="H4332" s="168">
        <v>35849</v>
      </c>
      <c r="I4332" t="s">
        <v>107</v>
      </c>
      <c r="J4332" s="169">
        <v>19.600000000000001</v>
      </c>
      <c r="K4332">
        <v>4</v>
      </c>
    </row>
    <row r="4333" spans="1:11" x14ac:dyDescent="0.25">
      <c r="A4333" t="s">
        <v>4837</v>
      </c>
      <c r="B4333">
        <v>83954</v>
      </c>
      <c r="C4333" t="s">
        <v>172</v>
      </c>
      <c r="D4333" s="167">
        <v>65382</v>
      </c>
      <c r="E4333" t="s">
        <v>191</v>
      </c>
      <c r="F4333" t="s">
        <v>169</v>
      </c>
      <c r="G4333" t="s">
        <v>486</v>
      </c>
      <c r="H4333" s="168">
        <v>41032</v>
      </c>
      <c r="I4333" t="s">
        <v>108</v>
      </c>
      <c r="J4333" s="169">
        <v>5.4</v>
      </c>
      <c r="K4333">
        <v>2</v>
      </c>
    </row>
    <row r="4334" spans="1:11" x14ac:dyDescent="0.25">
      <c r="A4334" t="s">
        <v>4838</v>
      </c>
      <c r="B4334">
        <v>25363</v>
      </c>
      <c r="C4334" t="s">
        <v>172</v>
      </c>
      <c r="D4334" s="167">
        <v>118400</v>
      </c>
      <c r="E4334" t="s">
        <v>213</v>
      </c>
      <c r="F4334" t="s">
        <v>169</v>
      </c>
      <c r="G4334" t="s">
        <v>214</v>
      </c>
      <c r="H4334" s="168">
        <v>42072</v>
      </c>
      <c r="I4334" t="s">
        <v>104</v>
      </c>
      <c r="J4334" s="169">
        <v>2.5506849315068494</v>
      </c>
      <c r="K4334">
        <v>1</v>
      </c>
    </row>
    <row r="4335" spans="1:11" x14ac:dyDescent="0.25">
      <c r="A4335" t="s">
        <v>4839</v>
      </c>
      <c r="B4335">
        <v>456</v>
      </c>
      <c r="C4335" t="s">
        <v>172</v>
      </c>
      <c r="D4335" s="167">
        <v>140794</v>
      </c>
      <c r="E4335" t="s">
        <v>213</v>
      </c>
      <c r="F4335" t="s">
        <v>169</v>
      </c>
      <c r="G4335" t="s">
        <v>754</v>
      </c>
      <c r="H4335" s="168">
        <v>41694</v>
      </c>
      <c r="I4335" t="s">
        <v>103</v>
      </c>
      <c r="J4335" s="169">
        <v>3.5863013698630137</v>
      </c>
      <c r="K4335">
        <v>1</v>
      </c>
    </row>
    <row r="4336" spans="1:11" x14ac:dyDescent="0.25">
      <c r="A4336" t="s">
        <v>4840</v>
      </c>
      <c r="B4336">
        <v>26672</v>
      </c>
      <c r="C4336" t="s">
        <v>167</v>
      </c>
      <c r="D4336" s="167">
        <v>74146.460000000006</v>
      </c>
      <c r="E4336" t="s">
        <v>188</v>
      </c>
      <c r="F4336" t="s">
        <v>169</v>
      </c>
      <c r="G4336" t="s">
        <v>560</v>
      </c>
      <c r="H4336" s="168">
        <v>36563</v>
      </c>
      <c r="I4336" t="s">
        <v>103</v>
      </c>
      <c r="J4336" s="169">
        <v>17.643835616438356</v>
      </c>
      <c r="K4336">
        <v>4</v>
      </c>
    </row>
    <row r="4337" spans="1:11" x14ac:dyDescent="0.25">
      <c r="A4337" t="s">
        <v>4841</v>
      </c>
      <c r="B4337">
        <v>51160</v>
      </c>
      <c r="C4337" t="s">
        <v>167</v>
      </c>
      <c r="D4337" s="167">
        <v>44810</v>
      </c>
      <c r="E4337" t="s">
        <v>175</v>
      </c>
      <c r="F4337" t="s">
        <v>169</v>
      </c>
      <c r="G4337" t="s">
        <v>183</v>
      </c>
      <c r="H4337" s="168">
        <v>38551</v>
      </c>
      <c r="I4337" t="s">
        <v>107</v>
      </c>
      <c r="J4337" s="169">
        <v>12.197260273972603</v>
      </c>
      <c r="K4337">
        <v>3</v>
      </c>
    </row>
    <row r="4338" spans="1:11" x14ac:dyDescent="0.25">
      <c r="A4338" t="s">
        <v>4842</v>
      </c>
      <c r="B4338">
        <v>97162</v>
      </c>
      <c r="C4338" t="s">
        <v>172</v>
      </c>
      <c r="D4338" s="167">
        <v>50825.19</v>
      </c>
      <c r="E4338" t="s">
        <v>175</v>
      </c>
      <c r="F4338" t="s">
        <v>169</v>
      </c>
      <c r="G4338" t="s">
        <v>904</v>
      </c>
      <c r="H4338" s="168">
        <v>39370</v>
      </c>
      <c r="I4338" t="s">
        <v>104</v>
      </c>
      <c r="J4338" s="169">
        <v>9.9534246575342458</v>
      </c>
      <c r="K4338">
        <v>3</v>
      </c>
    </row>
    <row r="4339" spans="1:11" x14ac:dyDescent="0.25">
      <c r="A4339" t="s">
        <v>4843</v>
      </c>
      <c r="B4339">
        <v>36747</v>
      </c>
      <c r="C4339" t="s">
        <v>172</v>
      </c>
      <c r="D4339" s="167">
        <v>53788</v>
      </c>
      <c r="E4339" t="s">
        <v>175</v>
      </c>
      <c r="F4339" t="s">
        <v>169</v>
      </c>
      <c r="G4339" t="s">
        <v>183</v>
      </c>
      <c r="H4339" s="168">
        <v>41694</v>
      </c>
      <c r="I4339" t="s">
        <v>107</v>
      </c>
      <c r="J4339" s="169">
        <v>3.5863013698630137</v>
      </c>
      <c r="K4339">
        <v>1</v>
      </c>
    </row>
    <row r="4340" spans="1:11" x14ac:dyDescent="0.25">
      <c r="A4340" t="s">
        <v>4844</v>
      </c>
      <c r="B4340">
        <v>11188</v>
      </c>
      <c r="C4340" t="s">
        <v>167</v>
      </c>
      <c r="D4340" s="167">
        <v>84974</v>
      </c>
      <c r="E4340" t="s">
        <v>230</v>
      </c>
      <c r="F4340" t="s">
        <v>169</v>
      </c>
      <c r="G4340" t="s">
        <v>189</v>
      </c>
      <c r="H4340" s="168">
        <v>38614</v>
      </c>
      <c r="I4340" t="s">
        <v>108</v>
      </c>
      <c r="J4340" s="169">
        <v>12.024657534246575</v>
      </c>
      <c r="K4340">
        <v>3</v>
      </c>
    </row>
    <row r="4341" spans="1:11" x14ac:dyDescent="0.25">
      <c r="A4341" t="s">
        <v>4845</v>
      </c>
      <c r="B4341">
        <v>70001</v>
      </c>
      <c r="C4341" t="s">
        <v>172</v>
      </c>
      <c r="D4341" s="167">
        <v>57265</v>
      </c>
      <c r="E4341" t="s">
        <v>191</v>
      </c>
      <c r="F4341" t="s">
        <v>169</v>
      </c>
      <c r="G4341" t="s">
        <v>354</v>
      </c>
      <c r="H4341" s="168">
        <v>41064</v>
      </c>
      <c r="I4341" t="s">
        <v>107</v>
      </c>
      <c r="J4341" s="169">
        <v>5.3123287671232875</v>
      </c>
      <c r="K4341">
        <v>2</v>
      </c>
    </row>
    <row r="4342" spans="1:11" x14ac:dyDescent="0.25">
      <c r="A4342" t="s">
        <v>4846</v>
      </c>
      <c r="B4342">
        <v>32734</v>
      </c>
      <c r="C4342" t="s">
        <v>167</v>
      </c>
      <c r="D4342" s="167">
        <v>46516.83</v>
      </c>
      <c r="E4342" t="s">
        <v>188</v>
      </c>
      <c r="F4342" t="s">
        <v>202</v>
      </c>
      <c r="G4342" t="s">
        <v>313</v>
      </c>
      <c r="H4342" s="168">
        <v>37837</v>
      </c>
      <c r="I4342" t="s">
        <v>105</v>
      </c>
      <c r="J4342" s="169">
        <v>14.153424657534247</v>
      </c>
      <c r="K4342">
        <v>3</v>
      </c>
    </row>
    <row r="4343" spans="1:11" x14ac:dyDescent="0.25">
      <c r="A4343" t="s">
        <v>4847</v>
      </c>
      <c r="B4343">
        <v>94574</v>
      </c>
      <c r="C4343" t="s">
        <v>167</v>
      </c>
      <c r="D4343" s="167">
        <v>36914.25</v>
      </c>
      <c r="E4343" t="s">
        <v>196</v>
      </c>
      <c r="F4343" t="s">
        <v>169</v>
      </c>
      <c r="G4343" t="s">
        <v>503</v>
      </c>
      <c r="H4343" s="168">
        <v>41484</v>
      </c>
      <c r="I4343" t="s">
        <v>107</v>
      </c>
      <c r="J4343" s="169">
        <v>4.161643835616438</v>
      </c>
      <c r="K4343">
        <v>1</v>
      </c>
    </row>
    <row r="4344" spans="1:11" x14ac:dyDescent="0.25">
      <c r="A4344" t="s">
        <v>4848</v>
      </c>
      <c r="B4344">
        <v>9330</v>
      </c>
      <c r="C4344" t="s">
        <v>167</v>
      </c>
      <c r="D4344" s="167">
        <v>62903</v>
      </c>
      <c r="E4344" t="s">
        <v>168</v>
      </c>
      <c r="F4344" t="s">
        <v>169</v>
      </c>
      <c r="G4344" t="s">
        <v>265</v>
      </c>
      <c r="H4344" s="168">
        <v>39300</v>
      </c>
      <c r="I4344" t="s">
        <v>103</v>
      </c>
      <c r="J4344" s="169">
        <v>10.145205479452056</v>
      </c>
      <c r="K4344">
        <v>3</v>
      </c>
    </row>
    <row r="4345" spans="1:11" x14ac:dyDescent="0.25">
      <c r="A4345" t="s">
        <v>4849</v>
      </c>
      <c r="B4345">
        <v>49434</v>
      </c>
      <c r="C4345" t="s">
        <v>167</v>
      </c>
      <c r="D4345" s="167">
        <v>170566.33</v>
      </c>
      <c r="E4345" t="s">
        <v>233</v>
      </c>
      <c r="F4345" t="s">
        <v>169</v>
      </c>
      <c r="G4345" t="s">
        <v>637</v>
      </c>
      <c r="H4345" s="168">
        <v>31572</v>
      </c>
      <c r="I4345" t="s">
        <v>108</v>
      </c>
      <c r="J4345" s="169">
        <v>31.317808219178083</v>
      </c>
      <c r="K4345">
        <v>7</v>
      </c>
    </row>
    <row r="4346" spans="1:11" x14ac:dyDescent="0.25">
      <c r="A4346" t="s">
        <v>4850</v>
      </c>
      <c r="B4346">
        <v>15841</v>
      </c>
      <c r="C4346" t="s">
        <v>167</v>
      </c>
      <c r="D4346" s="167">
        <v>100688</v>
      </c>
      <c r="E4346" t="s">
        <v>168</v>
      </c>
      <c r="F4346" t="s">
        <v>169</v>
      </c>
      <c r="G4346" t="s">
        <v>906</v>
      </c>
      <c r="H4346" s="168">
        <v>35772</v>
      </c>
      <c r="I4346" t="s">
        <v>105</v>
      </c>
      <c r="J4346" s="169">
        <v>19.81095890410959</v>
      </c>
      <c r="K4346">
        <v>4</v>
      </c>
    </row>
    <row r="4347" spans="1:11" x14ac:dyDescent="0.25">
      <c r="A4347" t="s">
        <v>4851</v>
      </c>
      <c r="B4347">
        <v>4470</v>
      </c>
      <c r="C4347" t="s">
        <v>172</v>
      </c>
      <c r="D4347" s="167">
        <v>76936</v>
      </c>
      <c r="E4347" t="s">
        <v>191</v>
      </c>
      <c r="F4347" t="s">
        <v>169</v>
      </c>
      <c r="G4347" t="s">
        <v>192</v>
      </c>
      <c r="H4347" s="168">
        <v>36570</v>
      </c>
      <c r="I4347" t="s">
        <v>107</v>
      </c>
      <c r="J4347" s="169">
        <v>17.624657534246577</v>
      </c>
      <c r="K4347">
        <v>4</v>
      </c>
    </row>
    <row r="4348" spans="1:11" x14ac:dyDescent="0.25">
      <c r="A4348" t="s">
        <v>4852</v>
      </c>
      <c r="B4348">
        <v>608</v>
      </c>
      <c r="C4348" t="s">
        <v>167</v>
      </c>
      <c r="D4348" s="167">
        <v>48258.81</v>
      </c>
      <c r="E4348" t="s">
        <v>188</v>
      </c>
      <c r="F4348" t="s">
        <v>169</v>
      </c>
      <c r="G4348" t="s">
        <v>344</v>
      </c>
      <c r="H4348" s="168">
        <v>39216</v>
      </c>
      <c r="I4348" t="s">
        <v>107</v>
      </c>
      <c r="J4348" s="169">
        <v>10.375342465753425</v>
      </c>
      <c r="K4348">
        <v>3</v>
      </c>
    </row>
    <row r="4349" spans="1:11" x14ac:dyDescent="0.25">
      <c r="A4349" t="s">
        <v>4853</v>
      </c>
      <c r="B4349">
        <v>73092</v>
      </c>
      <c r="C4349" t="s">
        <v>172</v>
      </c>
      <c r="D4349" s="167">
        <v>81066</v>
      </c>
      <c r="E4349" t="s">
        <v>188</v>
      </c>
      <c r="F4349" t="s">
        <v>169</v>
      </c>
      <c r="G4349" t="s">
        <v>677</v>
      </c>
      <c r="H4349" s="168">
        <v>40966</v>
      </c>
      <c r="I4349" t="s">
        <v>105</v>
      </c>
      <c r="J4349" s="169">
        <v>5.580821917808219</v>
      </c>
      <c r="K4349">
        <v>2</v>
      </c>
    </row>
    <row r="4350" spans="1:11" x14ac:dyDescent="0.25">
      <c r="A4350" t="s">
        <v>4854</v>
      </c>
      <c r="B4350">
        <v>51615</v>
      </c>
      <c r="C4350" t="s">
        <v>172</v>
      </c>
      <c r="D4350" s="167">
        <v>112899</v>
      </c>
      <c r="E4350" t="s">
        <v>196</v>
      </c>
      <c r="F4350" t="s">
        <v>169</v>
      </c>
      <c r="G4350" t="s">
        <v>620</v>
      </c>
      <c r="H4350" s="168">
        <v>39776</v>
      </c>
      <c r="I4350" t="s">
        <v>105</v>
      </c>
      <c r="J4350" s="169">
        <v>8.8410958904109584</v>
      </c>
      <c r="K4350">
        <v>2</v>
      </c>
    </row>
    <row r="4351" spans="1:11" x14ac:dyDescent="0.25">
      <c r="A4351" t="s">
        <v>4855</v>
      </c>
      <c r="B4351">
        <v>95960</v>
      </c>
      <c r="C4351" t="s">
        <v>167</v>
      </c>
      <c r="D4351" s="167">
        <v>75483.8</v>
      </c>
      <c r="E4351" t="s">
        <v>199</v>
      </c>
      <c r="F4351" t="s">
        <v>169</v>
      </c>
      <c r="G4351" t="s">
        <v>582</v>
      </c>
      <c r="H4351" s="168">
        <v>36115</v>
      </c>
      <c r="I4351" t="s">
        <v>103</v>
      </c>
      <c r="J4351" s="169">
        <v>18.87123287671233</v>
      </c>
      <c r="K4351">
        <v>4</v>
      </c>
    </row>
    <row r="4352" spans="1:11" x14ac:dyDescent="0.25">
      <c r="A4352" t="s">
        <v>4856</v>
      </c>
      <c r="B4352">
        <v>1815</v>
      </c>
      <c r="C4352" t="s">
        <v>172</v>
      </c>
      <c r="D4352" s="167">
        <v>80784</v>
      </c>
      <c r="E4352" t="s">
        <v>191</v>
      </c>
      <c r="F4352" t="s">
        <v>169</v>
      </c>
      <c r="G4352" t="s">
        <v>192</v>
      </c>
      <c r="H4352" s="168">
        <v>36570</v>
      </c>
      <c r="I4352" t="s">
        <v>103</v>
      </c>
      <c r="J4352" s="169">
        <v>17.624657534246577</v>
      </c>
      <c r="K4352">
        <v>4</v>
      </c>
    </row>
    <row r="4353" spans="1:11" x14ac:dyDescent="0.25">
      <c r="A4353" t="s">
        <v>4857</v>
      </c>
      <c r="B4353">
        <v>88471</v>
      </c>
      <c r="C4353" t="s">
        <v>167</v>
      </c>
      <c r="D4353" s="167">
        <v>41954.12</v>
      </c>
      <c r="E4353" t="s">
        <v>188</v>
      </c>
      <c r="F4353" t="s">
        <v>202</v>
      </c>
      <c r="G4353" t="s">
        <v>313</v>
      </c>
      <c r="H4353" s="168">
        <v>38572</v>
      </c>
      <c r="I4353" t="s">
        <v>107</v>
      </c>
      <c r="J4353" s="169">
        <v>12.139726027397261</v>
      </c>
      <c r="K4353">
        <v>3</v>
      </c>
    </row>
    <row r="4354" spans="1:11" x14ac:dyDescent="0.25">
      <c r="A4354" t="s">
        <v>4858</v>
      </c>
      <c r="B4354">
        <v>47927</v>
      </c>
      <c r="C4354" t="s">
        <v>172</v>
      </c>
      <c r="D4354" s="167">
        <v>16049</v>
      </c>
      <c r="E4354" t="s">
        <v>168</v>
      </c>
      <c r="F4354" t="s">
        <v>202</v>
      </c>
      <c r="G4354" t="s">
        <v>246</v>
      </c>
      <c r="H4354" s="168">
        <v>41414</v>
      </c>
      <c r="I4354" t="s">
        <v>103</v>
      </c>
      <c r="J4354" s="169">
        <v>4.353424657534247</v>
      </c>
      <c r="K4354">
        <v>1</v>
      </c>
    </row>
    <row r="4355" spans="1:11" x14ac:dyDescent="0.25">
      <c r="A4355" t="s">
        <v>4859</v>
      </c>
      <c r="B4355">
        <v>38166</v>
      </c>
      <c r="C4355" t="s">
        <v>167</v>
      </c>
      <c r="D4355" s="167">
        <v>66158.11</v>
      </c>
      <c r="E4355" t="s">
        <v>216</v>
      </c>
      <c r="F4355" t="s">
        <v>169</v>
      </c>
      <c r="G4355" t="s">
        <v>361</v>
      </c>
      <c r="H4355" s="168">
        <v>36990</v>
      </c>
      <c r="I4355" t="s">
        <v>108</v>
      </c>
      <c r="J4355" s="169">
        <v>16.473972602739725</v>
      </c>
      <c r="K4355">
        <v>4</v>
      </c>
    </row>
    <row r="4356" spans="1:11" x14ac:dyDescent="0.25">
      <c r="A4356" t="s">
        <v>4860</v>
      </c>
      <c r="B4356">
        <v>99282</v>
      </c>
      <c r="C4356" t="s">
        <v>172</v>
      </c>
      <c r="D4356" s="167">
        <v>92756.7</v>
      </c>
      <c r="E4356" t="s">
        <v>175</v>
      </c>
      <c r="F4356" t="s">
        <v>169</v>
      </c>
      <c r="G4356" t="s">
        <v>183</v>
      </c>
      <c r="H4356" s="168">
        <v>32398</v>
      </c>
      <c r="I4356" t="s">
        <v>103</v>
      </c>
      <c r="J4356" s="169">
        <v>29.054794520547944</v>
      </c>
      <c r="K4356">
        <v>6</v>
      </c>
    </row>
    <row r="4357" spans="1:11" x14ac:dyDescent="0.25">
      <c r="A4357" t="s">
        <v>4861</v>
      </c>
      <c r="B4357">
        <v>23891</v>
      </c>
      <c r="C4357" t="s">
        <v>167</v>
      </c>
      <c r="D4357" s="167">
        <v>59787.12</v>
      </c>
      <c r="E4357" t="s">
        <v>233</v>
      </c>
      <c r="F4357" t="s">
        <v>169</v>
      </c>
      <c r="G4357" t="s">
        <v>554</v>
      </c>
      <c r="H4357" s="168">
        <v>36335</v>
      </c>
      <c r="I4357" t="s">
        <v>103</v>
      </c>
      <c r="J4357" s="169">
        <v>18.268493150684932</v>
      </c>
      <c r="K4357">
        <v>4</v>
      </c>
    </row>
    <row r="4358" spans="1:11" x14ac:dyDescent="0.25">
      <c r="A4358" t="s">
        <v>4862</v>
      </c>
      <c r="B4358">
        <v>11217</v>
      </c>
      <c r="C4358" t="s">
        <v>172</v>
      </c>
      <c r="D4358" s="167">
        <v>106754.6</v>
      </c>
      <c r="E4358" t="s">
        <v>185</v>
      </c>
      <c r="F4358" t="s">
        <v>169</v>
      </c>
      <c r="G4358" t="s">
        <v>495</v>
      </c>
      <c r="H4358" s="168">
        <v>31431</v>
      </c>
      <c r="I4358" t="s">
        <v>106</v>
      </c>
      <c r="J4358" s="169">
        <v>31.704109589041096</v>
      </c>
      <c r="K4358">
        <v>7</v>
      </c>
    </row>
    <row r="4359" spans="1:11" x14ac:dyDescent="0.25">
      <c r="A4359" t="s">
        <v>4863</v>
      </c>
      <c r="B4359">
        <v>29045</v>
      </c>
      <c r="C4359" t="s">
        <v>167</v>
      </c>
      <c r="D4359" s="167">
        <v>86588</v>
      </c>
      <c r="E4359" t="s">
        <v>175</v>
      </c>
      <c r="F4359" t="s">
        <v>169</v>
      </c>
      <c r="G4359" t="s">
        <v>183</v>
      </c>
      <c r="H4359" s="168">
        <v>38915</v>
      </c>
      <c r="I4359" t="s">
        <v>103</v>
      </c>
      <c r="J4359" s="169">
        <v>11.2</v>
      </c>
      <c r="K4359">
        <v>3</v>
      </c>
    </row>
    <row r="4360" spans="1:11" x14ac:dyDescent="0.25">
      <c r="A4360" t="s">
        <v>4864</v>
      </c>
      <c r="B4360">
        <v>79985</v>
      </c>
      <c r="C4360" t="s">
        <v>167</v>
      </c>
      <c r="D4360" s="167">
        <v>157996.4</v>
      </c>
      <c r="E4360" t="s">
        <v>1684</v>
      </c>
      <c r="F4360" t="s">
        <v>169</v>
      </c>
      <c r="G4360" t="s">
        <v>637</v>
      </c>
      <c r="H4360" s="168">
        <v>37115</v>
      </c>
      <c r="I4360" t="s">
        <v>106</v>
      </c>
      <c r="J4360" s="169">
        <v>16.13150684931507</v>
      </c>
      <c r="K4360">
        <v>4</v>
      </c>
    </row>
    <row r="4361" spans="1:11" x14ac:dyDescent="0.25">
      <c r="A4361" t="s">
        <v>4865</v>
      </c>
      <c r="B4361">
        <v>9025</v>
      </c>
      <c r="C4361" t="s">
        <v>172</v>
      </c>
      <c r="D4361" s="167">
        <v>100047.96</v>
      </c>
      <c r="E4361" t="s">
        <v>188</v>
      </c>
      <c r="F4361" t="s">
        <v>169</v>
      </c>
      <c r="G4361" t="s">
        <v>397</v>
      </c>
      <c r="H4361" s="168">
        <v>39314</v>
      </c>
      <c r="I4361" t="s">
        <v>105</v>
      </c>
      <c r="J4361" s="169">
        <v>10.106849315068493</v>
      </c>
      <c r="K4361">
        <v>3</v>
      </c>
    </row>
    <row r="4362" spans="1:11" x14ac:dyDescent="0.25">
      <c r="A4362" t="s">
        <v>4866</v>
      </c>
      <c r="B4362">
        <v>56788</v>
      </c>
      <c r="C4362" t="s">
        <v>167</v>
      </c>
      <c r="D4362" s="167">
        <v>91801.23</v>
      </c>
      <c r="E4362" t="s">
        <v>230</v>
      </c>
      <c r="F4362" t="s">
        <v>169</v>
      </c>
      <c r="G4362" t="s">
        <v>305</v>
      </c>
      <c r="H4362" s="168">
        <v>40476</v>
      </c>
      <c r="I4362" t="s">
        <v>103</v>
      </c>
      <c r="J4362" s="169">
        <v>6.9232876712328766</v>
      </c>
      <c r="K4362">
        <v>2</v>
      </c>
    </row>
    <row r="4363" spans="1:11" x14ac:dyDescent="0.25">
      <c r="A4363" t="s">
        <v>4867</v>
      </c>
      <c r="B4363">
        <v>91386</v>
      </c>
      <c r="C4363" t="s">
        <v>167</v>
      </c>
      <c r="D4363" s="167">
        <v>69626.720000000001</v>
      </c>
      <c r="E4363" t="s">
        <v>188</v>
      </c>
      <c r="F4363" t="s">
        <v>169</v>
      </c>
      <c r="G4363" t="s">
        <v>284</v>
      </c>
      <c r="H4363" s="168">
        <v>41863</v>
      </c>
      <c r="I4363" t="s">
        <v>103</v>
      </c>
      <c r="J4363" s="169">
        <v>3.1232876712328768</v>
      </c>
      <c r="K4363">
        <v>1</v>
      </c>
    </row>
    <row r="4364" spans="1:11" x14ac:dyDescent="0.25">
      <c r="A4364" t="s">
        <v>4868</v>
      </c>
      <c r="B4364">
        <v>3951</v>
      </c>
      <c r="C4364" t="s">
        <v>172</v>
      </c>
      <c r="D4364" s="167">
        <v>45048.5</v>
      </c>
      <c r="E4364" t="s">
        <v>199</v>
      </c>
      <c r="F4364" t="s">
        <v>169</v>
      </c>
      <c r="G4364" t="s">
        <v>205</v>
      </c>
      <c r="H4364" s="168">
        <v>41148</v>
      </c>
      <c r="I4364" t="s">
        <v>104</v>
      </c>
      <c r="J4364" s="169">
        <v>5.0821917808219181</v>
      </c>
      <c r="K4364">
        <v>2</v>
      </c>
    </row>
    <row r="4365" spans="1:11" x14ac:dyDescent="0.25">
      <c r="A4365" t="s">
        <v>4869</v>
      </c>
      <c r="B4365">
        <v>3632</v>
      </c>
      <c r="C4365" t="s">
        <v>167</v>
      </c>
      <c r="D4365" s="167">
        <v>20419.48</v>
      </c>
      <c r="E4365" t="s">
        <v>196</v>
      </c>
      <c r="F4365" t="s">
        <v>202</v>
      </c>
      <c r="G4365" t="s">
        <v>222</v>
      </c>
      <c r="H4365" s="168">
        <v>38796</v>
      </c>
      <c r="I4365" t="s">
        <v>105</v>
      </c>
      <c r="J4365" s="169">
        <v>11.526027397260274</v>
      </c>
      <c r="K4365">
        <v>3</v>
      </c>
    </row>
    <row r="4366" spans="1:11" x14ac:dyDescent="0.25">
      <c r="A4366" t="s">
        <v>4870</v>
      </c>
      <c r="B4366">
        <v>26639</v>
      </c>
      <c r="C4366" t="s">
        <v>172</v>
      </c>
      <c r="D4366" s="167">
        <v>58455</v>
      </c>
      <c r="E4366" t="s">
        <v>175</v>
      </c>
      <c r="F4366" t="s">
        <v>169</v>
      </c>
      <c r="G4366" t="s">
        <v>183</v>
      </c>
      <c r="H4366" s="168">
        <v>41302</v>
      </c>
      <c r="I4366" t="s">
        <v>105</v>
      </c>
      <c r="J4366" s="169">
        <v>4.6602739726027398</v>
      </c>
      <c r="K4366">
        <v>1</v>
      </c>
    </row>
    <row r="4367" spans="1:11" x14ac:dyDescent="0.25">
      <c r="A4367" t="s">
        <v>4871</v>
      </c>
      <c r="B4367">
        <v>33645</v>
      </c>
      <c r="C4367" t="s">
        <v>167</v>
      </c>
      <c r="D4367" s="167">
        <v>54402.73</v>
      </c>
      <c r="E4367" t="s">
        <v>168</v>
      </c>
      <c r="F4367" t="s">
        <v>169</v>
      </c>
      <c r="G4367" t="s">
        <v>170</v>
      </c>
      <c r="H4367" s="168">
        <v>40980</v>
      </c>
      <c r="I4367" t="s">
        <v>104</v>
      </c>
      <c r="J4367" s="169">
        <v>5.5424657534246577</v>
      </c>
      <c r="K4367">
        <v>2</v>
      </c>
    </row>
    <row r="4368" spans="1:11" x14ac:dyDescent="0.25">
      <c r="A4368" t="s">
        <v>4872</v>
      </c>
      <c r="B4368">
        <v>63004</v>
      </c>
      <c r="C4368" t="s">
        <v>172</v>
      </c>
      <c r="D4368" s="167">
        <v>56733</v>
      </c>
      <c r="E4368" t="s">
        <v>168</v>
      </c>
      <c r="F4368" t="s">
        <v>169</v>
      </c>
      <c r="G4368" t="s">
        <v>265</v>
      </c>
      <c r="H4368" s="168">
        <v>41428</v>
      </c>
      <c r="I4368" t="s">
        <v>107</v>
      </c>
      <c r="J4368" s="169">
        <v>4.3150684931506849</v>
      </c>
      <c r="K4368">
        <v>1</v>
      </c>
    </row>
    <row r="4369" spans="1:11" x14ac:dyDescent="0.25">
      <c r="A4369" t="s">
        <v>4873</v>
      </c>
      <c r="B4369">
        <v>99540</v>
      </c>
      <c r="C4369" t="s">
        <v>167</v>
      </c>
      <c r="D4369" s="167">
        <v>28772.17</v>
      </c>
      <c r="E4369" t="s">
        <v>233</v>
      </c>
      <c r="F4369" t="s">
        <v>202</v>
      </c>
      <c r="G4369" t="s">
        <v>234</v>
      </c>
      <c r="H4369" s="168">
        <v>42184</v>
      </c>
      <c r="I4369" t="s">
        <v>106</v>
      </c>
      <c r="J4369" s="169">
        <v>2.2438356164383562</v>
      </c>
      <c r="K4369">
        <v>1</v>
      </c>
    </row>
    <row r="4370" spans="1:11" x14ac:dyDescent="0.25">
      <c r="A4370" t="s">
        <v>4874</v>
      </c>
      <c r="B4370">
        <v>8979</v>
      </c>
      <c r="C4370" t="s">
        <v>172</v>
      </c>
      <c r="D4370" s="167">
        <v>56990</v>
      </c>
      <c r="E4370" t="s">
        <v>191</v>
      </c>
      <c r="F4370" t="s">
        <v>169</v>
      </c>
      <c r="G4370" t="s">
        <v>354</v>
      </c>
      <c r="H4370" s="168">
        <v>41708</v>
      </c>
      <c r="I4370" t="s">
        <v>104</v>
      </c>
      <c r="J4370" s="169">
        <v>3.547945205479452</v>
      </c>
      <c r="K4370">
        <v>1</v>
      </c>
    </row>
    <row r="4371" spans="1:11" x14ac:dyDescent="0.25">
      <c r="A4371" t="s">
        <v>4875</v>
      </c>
      <c r="B4371">
        <v>98585</v>
      </c>
      <c r="C4371" t="s">
        <v>167</v>
      </c>
      <c r="D4371" s="167">
        <v>46259.09</v>
      </c>
      <c r="E4371" t="s">
        <v>188</v>
      </c>
      <c r="F4371" t="s">
        <v>169</v>
      </c>
      <c r="G4371" t="s">
        <v>170</v>
      </c>
      <c r="H4371" s="168">
        <v>41652</v>
      </c>
      <c r="I4371" t="s">
        <v>103</v>
      </c>
      <c r="J4371" s="169">
        <v>3.7013698630136984</v>
      </c>
      <c r="K4371">
        <v>1</v>
      </c>
    </row>
    <row r="4372" spans="1:11" x14ac:dyDescent="0.25">
      <c r="A4372" t="s">
        <v>4876</v>
      </c>
      <c r="B4372">
        <v>43964</v>
      </c>
      <c r="C4372" t="s">
        <v>167</v>
      </c>
      <c r="D4372" s="167">
        <v>88661.440000000002</v>
      </c>
      <c r="E4372" t="s">
        <v>191</v>
      </c>
      <c r="F4372" t="s">
        <v>169</v>
      </c>
      <c r="G4372" t="s">
        <v>192</v>
      </c>
      <c r="H4372" s="168">
        <v>31999</v>
      </c>
      <c r="I4372" t="s">
        <v>104</v>
      </c>
      <c r="J4372" s="169">
        <v>30.147945205479452</v>
      </c>
      <c r="K4372">
        <v>7</v>
      </c>
    </row>
    <row r="4373" spans="1:11" x14ac:dyDescent="0.25">
      <c r="A4373" t="s">
        <v>4877</v>
      </c>
      <c r="B4373">
        <v>24383</v>
      </c>
      <c r="C4373" t="s">
        <v>167</v>
      </c>
      <c r="D4373" s="167">
        <v>126000</v>
      </c>
      <c r="E4373" t="s">
        <v>213</v>
      </c>
      <c r="F4373" t="s">
        <v>169</v>
      </c>
      <c r="G4373" t="s">
        <v>4878</v>
      </c>
      <c r="H4373" s="168">
        <v>42590</v>
      </c>
      <c r="I4373" t="s">
        <v>108</v>
      </c>
      <c r="J4373" s="169">
        <v>1.1315068493150684</v>
      </c>
      <c r="K4373">
        <v>1</v>
      </c>
    </row>
    <row r="4374" spans="1:11" x14ac:dyDescent="0.25">
      <c r="A4374" t="s">
        <v>4879</v>
      </c>
      <c r="B4374">
        <v>22340</v>
      </c>
      <c r="C4374" t="s">
        <v>172</v>
      </c>
      <c r="D4374" s="167">
        <v>73801</v>
      </c>
      <c r="E4374" t="s">
        <v>196</v>
      </c>
      <c r="F4374" t="s">
        <v>169</v>
      </c>
      <c r="G4374" t="s">
        <v>228</v>
      </c>
      <c r="H4374" s="168">
        <v>35618</v>
      </c>
      <c r="I4374" t="s">
        <v>106</v>
      </c>
      <c r="J4374" s="169">
        <v>20.232876712328768</v>
      </c>
      <c r="K4374">
        <v>5</v>
      </c>
    </row>
    <row r="4375" spans="1:11" x14ac:dyDescent="0.25">
      <c r="A4375" t="s">
        <v>4880</v>
      </c>
      <c r="B4375">
        <v>94337</v>
      </c>
      <c r="C4375" t="s">
        <v>167</v>
      </c>
      <c r="D4375" s="167">
        <v>24023.1</v>
      </c>
      <c r="E4375" t="s">
        <v>216</v>
      </c>
      <c r="F4375" t="s">
        <v>202</v>
      </c>
      <c r="G4375" t="s">
        <v>217</v>
      </c>
      <c r="H4375" s="168">
        <v>38698</v>
      </c>
      <c r="I4375" t="s">
        <v>104</v>
      </c>
      <c r="J4375" s="169">
        <v>11.794520547945206</v>
      </c>
      <c r="K4375">
        <v>3</v>
      </c>
    </row>
    <row r="4376" spans="1:11" x14ac:dyDescent="0.25">
      <c r="A4376" t="s">
        <v>4881</v>
      </c>
      <c r="B4376">
        <v>29525</v>
      </c>
      <c r="C4376" t="s">
        <v>172</v>
      </c>
      <c r="D4376" s="167">
        <v>175127</v>
      </c>
      <c r="E4376" t="s">
        <v>268</v>
      </c>
      <c r="F4376" t="s">
        <v>169</v>
      </c>
      <c r="G4376" t="s">
        <v>637</v>
      </c>
      <c r="H4376" s="168">
        <v>32608</v>
      </c>
      <c r="I4376" t="s">
        <v>108</v>
      </c>
      <c r="J4376" s="169">
        <v>28.479452054794521</v>
      </c>
      <c r="K4376">
        <v>6</v>
      </c>
    </row>
    <row r="4377" spans="1:11" x14ac:dyDescent="0.25">
      <c r="A4377" t="s">
        <v>4882</v>
      </c>
      <c r="B4377">
        <v>7397</v>
      </c>
      <c r="C4377" t="s">
        <v>167</v>
      </c>
      <c r="D4377" s="167">
        <v>56280.85</v>
      </c>
      <c r="E4377" t="s">
        <v>325</v>
      </c>
      <c r="F4377" t="s">
        <v>202</v>
      </c>
      <c r="G4377" t="s">
        <v>533</v>
      </c>
      <c r="H4377" s="168">
        <v>40798</v>
      </c>
      <c r="I4377" t="s">
        <v>108</v>
      </c>
      <c r="J4377" s="169">
        <v>6.0410958904109586</v>
      </c>
      <c r="K4377">
        <v>2</v>
      </c>
    </row>
    <row r="4378" spans="1:11" x14ac:dyDescent="0.25">
      <c r="A4378" t="s">
        <v>4883</v>
      </c>
      <c r="B4378">
        <v>60655</v>
      </c>
      <c r="C4378" t="s">
        <v>172</v>
      </c>
      <c r="D4378" s="167">
        <v>89620</v>
      </c>
      <c r="E4378" t="s">
        <v>175</v>
      </c>
      <c r="F4378" t="s">
        <v>169</v>
      </c>
      <c r="G4378" t="s">
        <v>183</v>
      </c>
      <c r="H4378" s="168">
        <v>36472</v>
      </c>
      <c r="I4378" t="s">
        <v>103</v>
      </c>
      <c r="J4378" s="169">
        <v>17.893150684931506</v>
      </c>
      <c r="K4378">
        <v>4</v>
      </c>
    </row>
    <row r="4379" spans="1:11" x14ac:dyDescent="0.25">
      <c r="A4379" t="s">
        <v>4884</v>
      </c>
      <c r="B4379">
        <v>8954</v>
      </c>
      <c r="C4379" t="s">
        <v>172</v>
      </c>
      <c r="D4379" s="167">
        <v>36493.519999999997</v>
      </c>
      <c r="E4379" t="s">
        <v>199</v>
      </c>
      <c r="F4379" t="s">
        <v>169</v>
      </c>
      <c r="G4379" t="s">
        <v>3409</v>
      </c>
      <c r="H4379" s="168">
        <v>39595</v>
      </c>
      <c r="I4379" t="s">
        <v>107</v>
      </c>
      <c r="J4379" s="169">
        <v>9.3369863013698637</v>
      </c>
      <c r="K4379">
        <v>2</v>
      </c>
    </row>
    <row r="4380" spans="1:11" x14ac:dyDescent="0.25">
      <c r="A4380" t="s">
        <v>4885</v>
      </c>
      <c r="B4380">
        <v>84501</v>
      </c>
      <c r="C4380" t="s">
        <v>167</v>
      </c>
      <c r="D4380" s="167">
        <v>68614.81</v>
      </c>
      <c r="E4380" t="s">
        <v>168</v>
      </c>
      <c r="F4380" t="s">
        <v>169</v>
      </c>
      <c r="G4380" t="s">
        <v>397</v>
      </c>
      <c r="H4380" s="168">
        <v>41624</v>
      </c>
      <c r="I4380" t="s">
        <v>103</v>
      </c>
      <c r="J4380" s="169">
        <v>3.7780821917808218</v>
      </c>
      <c r="K4380">
        <v>1</v>
      </c>
    </row>
    <row r="4381" spans="1:11" x14ac:dyDescent="0.25">
      <c r="A4381" t="s">
        <v>4886</v>
      </c>
      <c r="B4381">
        <v>43490</v>
      </c>
      <c r="C4381" t="s">
        <v>167</v>
      </c>
      <c r="D4381" s="167">
        <v>28738.03</v>
      </c>
      <c r="E4381" t="s">
        <v>216</v>
      </c>
      <c r="F4381" t="s">
        <v>202</v>
      </c>
      <c r="G4381" t="s">
        <v>588</v>
      </c>
      <c r="H4381" s="168">
        <v>33644</v>
      </c>
      <c r="I4381" t="s">
        <v>107</v>
      </c>
      <c r="J4381" s="169">
        <v>25.641095890410959</v>
      </c>
      <c r="K4381">
        <v>6</v>
      </c>
    </row>
    <row r="4382" spans="1:11" x14ac:dyDescent="0.25">
      <c r="A4382" t="s">
        <v>4887</v>
      </c>
      <c r="B4382">
        <v>92115</v>
      </c>
      <c r="C4382" t="s">
        <v>172</v>
      </c>
      <c r="D4382" s="167">
        <v>45000</v>
      </c>
      <c r="E4382" t="s">
        <v>196</v>
      </c>
      <c r="F4382" t="s">
        <v>169</v>
      </c>
      <c r="G4382" t="s">
        <v>1046</v>
      </c>
      <c r="H4382" s="168">
        <v>42702</v>
      </c>
      <c r="I4382" t="s">
        <v>106</v>
      </c>
      <c r="J4382" s="169">
        <v>0.8246575342465754</v>
      </c>
      <c r="K4382">
        <v>1</v>
      </c>
    </row>
    <row r="4383" spans="1:11" x14ac:dyDescent="0.25">
      <c r="A4383" t="s">
        <v>4888</v>
      </c>
      <c r="B4383">
        <v>95788</v>
      </c>
      <c r="C4383" t="s">
        <v>172</v>
      </c>
      <c r="D4383" s="167">
        <v>110229</v>
      </c>
      <c r="E4383" t="s">
        <v>185</v>
      </c>
      <c r="F4383" t="s">
        <v>169</v>
      </c>
      <c r="G4383" t="s">
        <v>382</v>
      </c>
      <c r="H4383" s="168">
        <v>36024</v>
      </c>
      <c r="I4383" t="s">
        <v>105</v>
      </c>
      <c r="J4383" s="169">
        <v>19.12054794520548</v>
      </c>
      <c r="K4383">
        <v>4</v>
      </c>
    </row>
    <row r="4384" spans="1:11" x14ac:dyDescent="0.25">
      <c r="A4384" t="s">
        <v>4889</v>
      </c>
      <c r="B4384">
        <v>14572</v>
      </c>
      <c r="C4384" t="s">
        <v>172</v>
      </c>
      <c r="D4384" s="167">
        <v>68015</v>
      </c>
      <c r="E4384" t="s">
        <v>191</v>
      </c>
      <c r="F4384" t="s">
        <v>169</v>
      </c>
      <c r="G4384" t="s">
        <v>486</v>
      </c>
      <c r="H4384" s="168">
        <v>38747</v>
      </c>
      <c r="I4384" t="s">
        <v>104</v>
      </c>
      <c r="J4384" s="169">
        <v>11.66027397260274</v>
      </c>
      <c r="K4384">
        <v>3</v>
      </c>
    </row>
    <row r="4385" spans="1:11" x14ac:dyDescent="0.25">
      <c r="A4385" t="s">
        <v>4890</v>
      </c>
      <c r="B4385">
        <v>54592</v>
      </c>
      <c r="C4385" t="s">
        <v>167</v>
      </c>
      <c r="D4385" s="167">
        <v>18247.04</v>
      </c>
      <c r="E4385" t="s">
        <v>216</v>
      </c>
      <c r="F4385" t="s">
        <v>202</v>
      </c>
      <c r="G4385" t="s">
        <v>303</v>
      </c>
      <c r="H4385" s="168">
        <v>38917</v>
      </c>
      <c r="I4385" t="s">
        <v>106</v>
      </c>
      <c r="J4385" s="169">
        <v>11.194520547945206</v>
      </c>
      <c r="K4385">
        <v>3</v>
      </c>
    </row>
    <row r="4386" spans="1:11" x14ac:dyDescent="0.25">
      <c r="A4386" t="s">
        <v>4891</v>
      </c>
      <c r="B4386">
        <v>85428</v>
      </c>
      <c r="C4386" t="s">
        <v>172</v>
      </c>
      <c r="D4386" s="167">
        <v>56733</v>
      </c>
      <c r="E4386" t="s">
        <v>168</v>
      </c>
      <c r="F4386" t="s">
        <v>169</v>
      </c>
      <c r="G4386" t="s">
        <v>265</v>
      </c>
      <c r="H4386" s="168">
        <v>41302</v>
      </c>
      <c r="I4386" t="s">
        <v>108</v>
      </c>
      <c r="J4386" s="169">
        <v>4.6602739726027398</v>
      </c>
      <c r="K4386">
        <v>1</v>
      </c>
    </row>
    <row r="4387" spans="1:11" x14ac:dyDescent="0.25">
      <c r="A4387" t="s">
        <v>4892</v>
      </c>
      <c r="B4387">
        <v>68887</v>
      </c>
      <c r="C4387" t="s">
        <v>172</v>
      </c>
      <c r="D4387" s="167">
        <v>43432.94</v>
      </c>
      <c r="E4387" t="s">
        <v>199</v>
      </c>
      <c r="F4387" t="s">
        <v>169</v>
      </c>
      <c r="G4387" t="s">
        <v>3409</v>
      </c>
      <c r="H4387" s="168">
        <v>39426</v>
      </c>
      <c r="I4387" t="s">
        <v>107</v>
      </c>
      <c r="J4387" s="169">
        <v>9.8000000000000007</v>
      </c>
      <c r="K4387">
        <v>2</v>
      </c>
    </row>
    <row r="4388" spans="1:11" x14ac:dyDescent="0.25">
      <c r="A4388" t="s">
        <v>4893</v>
      </c>
      <c r="B4388">
        <v>739</v>
      </c>
      <c r="C4388" t="s">
        <v>172</v>
      </c>
      <c r="D4388" s="167">
        <v>48258.81</v>
      </c>
      <c r="E4388" t="s">
        <v>199</v>
      </c>
      <c r="F4388" t="s">
        <v>169</v>
      </c>
      <c r="G4388" t="s">
        <v>330</v>
      </c>
      <c r="H4388" s="168">
        <v>39181</v>
      </c>
      <c r="I4388" t="s">
        <v>106</v>
      </c>
      <c r="J4388" s="169">
        <v>10.471232876712328</v>
      </c>
      <c r="K4388">
        <v>3</v>
      </c>
    </row>
    <row r="4389" spans="1:11" x14ac:dyDescent="0.25">
      <c r="A4389" t="s">
        <v>4894</v>
      </c>
      <c r="B4389">
        <v>54886</v>
      </c>
      <c r="C4389" t="s">
        <v>167</v>
      </c>
      <c r="D4389" s="167">
        <v>56306.83</v>
      </c>
      <c r="E4389" t="s">
        <v>188</v>
      </c>
      <c r="F4389" t="s">
        <v>169</v>
      </c>
      <c r="G4389" t="s">
        <v>560</v>
      </c>
      <c r="H4389" s="168">
        <v>41218</v>
      </c>
      <c r="I4389" t="s">
        <v>103</v>
      </c>
      <c r="J4389" s="169">
        <v>4.8904109589041092</v>
      </c>
      <c r="K4389">
        <v>1</v>
      </c>
    </row>
    <row r="4390" spans="1:11" x14ac:dyDescent="0.25">
      <c r="A4390" t="s">
        <v>4895</v>
      </c>
      <c r="B4390">
        <v>64341</v>
      </c>
      <c r="C4390" t="s">
        <v>172</v>
      </c>
      <c r="D4390" s="167">
        <v>116285.97</v>
      </c>
      <c r="E4390" t="s">
        <v>308</v>
      </c>
      <c r="F4390" t="s">
        <v>169</v>
      </c>
      <c r="G4390" t="s">
        <v>620</v>
      </c>
      <c r="H4390" s="168">
        <v>34792</v>
      </c>
      <c r="I4390" t="s">
        <v>107</v>
      </c>
      <c r="J4390" s="169">
        <v>22.495890410958904</v>
      </c>
      <c r="K4390">
        <v>5</v>
      </c>
    </row>
    <row r="4391" spans="1:11" x14ac:dyDescent="0.25">
      <c r="A4391" t="s">
        <v>4896</v>
      </c>
      <c r="B4391">
        <v>46658</v>
      </c>
      <c r="C4391" t="s">
        <v>172</v>
      </c>
      <c r="D4391" s="167">
        <v>43525.71</v>
      </c>
      <c r="E4391" t="s">
        <v>199</v>
      </c>
      <c r="F4391" t="s">
        <v>169</v>
      </c>
      <c r="G4391" t="s">
        <v>220</v>
      </c>
      <c r="H4391" s="168">
        <v>41498</v>
      </c>
      <c r="I4391" t="s">
        <v>104</v>
      </c>
      <c r="J4391" s="169">
        <v>4.1232876712328768</v>
      </c>
      <c r="K4391">
        <v>1</v>
      </c>
    </row>
    <row r="4392" spans="1:11" x14ac:dyDescent="0.25">
      <c r="A4392" t="s">
        <v>4897</v>
      </c>
      <c r="B4392">
        <v>10843</v>
      </c>
      <c r="C4392" t="s">
        <v>172</v>
      </c>
      <c r="D4392" s="167">
        <v>107128.71</v>
      </c>
      <c r="E4392" t="s">
        <v>175</v>
      </c>
      <c r="F4392" t="s">
        <v>169</v>
      </c>
      <c r="G4392" t="s">
        <v>586</v>
      </c>
      <c r="H4392" s="168">
        <v>32398</v>
      </c>
      <c r="I4392" t="s">
        <v>104</v>
      </c>
      <c r="J4392" s="169">
        <v>29.054794520547944</v>
      </c>
      <c r="K4392">
        <v>6</v>
      </c>
    </row>
    <row r="4393" spans="1:11" x14ac:dyDescent="0.25">
      <c r="A4393" t="s">
        <v>4898</v>
      </c>
      <c r="B4393">
        <v>63375</v>
      </c>
      <c r="C4393" t="s">
        <v>172</v>
      </c>
      <c r="D4393" s="167">
        <v>83497.98</v>
      </c>
      <c r="E4393" t="s">
        <v>213</v>
      </c>
      <c r="F4393" t="s">
        <v>169</v>
      </c>
      <c r="G4393" t="s">
        <v>3193</v>
      </c>
      <c r="H4393" s="168">
        <v>33084</v>
      </c>
      <c r="I4393" t="s">
        <v>107</v>
      </c>
      <c r="J4393" s="169">
        <v>27.175342465753424</v>
      </c>
      <c r="K4393">
        <v>6</v>
      </c>
    </row>
    <row r="4394" spans="1:11" x14ac:dyDescent="0.25">
      <c r="A4394" t="s">
        <v>4899</v>
      </c>
      <c r="B4394">
        <v>94190</v>
      </c>
      <c r="C4394" t="s">
        <v>172</v>
      </c>
      <c r="D4394" s="167">
        <v>101829</v>
      </c>
      <c r="E4394" t="s">
        <v>185</v>
      </c>
      <c r="F4394" t="s">
        <v>169</v>
      </c>
      <c r="G4394" t="s">
        <v>495</v>
      </c>
      <c r="H4394" s="168">
        <v>37138</v>
      </c>
      <c r="I4394" t="s">
        <v>106</v>
      </c>
      <c r="J4394" s="169">
        <v>16.068493150684933</v>
      </c>
      <c r="K4394">
        <v>4</v>
      </c>
    </row>
    <row r="4395" spans="1:11" x14ac:dyDescent="0.25">
      <c r="A4395" t="s">
        <v>4900</v>
      </c>
      <c r="B4395">
        <v>53686</v>
      </c>
      <c r="C4395" t="s">
        <v>172</v>
      </c>
      <c r="D4395" s="167">
        <v>57265</v>
      </c>
      <c r="E4395" t="s">
        <v>191</v>
      </c>
      <c r="F4395" t="s">
        <v>169</v>
      </c>
      <c r="G4395" t="s">
        <v>354</v>
      </c>
      <c r="H4395" s="168">
        <v>41064</v>
      </c>
      <c r="I4395" t="s">
        <v>104</v>
      </c>
      <c r="J4395" s="169">
        <v>5.3123287671232875</v>
      </c>
      <c r="K4395">
        <v>2</v>
      </c>
    </row>
    <row r="4396" spans="1:11" x14ac:dyDescent="0.25">
      <c r="A4396" t="s">
        <v>4901</v>
      </c>
      <c r="B4396">
        <v>21882</v>
      </c>
      <c r="C4396" t="s">
        <v>172</v>
      </c>
      <c r="D4396" s="167">
        <v>96869</v>
      </c>
      <c r="E4396" t="s">
        <v>185</v>
      </c>
      <c r="F4396" t="s">
        <v>169</v>
      </c>
      <c r="G4396" t="s">
        <v>495</v>
      </c>
      <c r="H4396" s="168">
        <v>38145</v>
      </c>
      <c r="I4396" t="s">
        <v>103</v>
      </c>
      <c r="J4396" s="169">
        <v>13.30958904109589</v>
      </c>
      <c r="K4396">
        <v>3</v>
      </c>
    </row>
    <row r="4397" spans="1:11" x14ac:dyDescent="0.25">
      <c r="A4397" t="s">
        <v>4902</v>
      </c>
      <c r="B4397">
        <v>98434</v>
      </c>
      <c r="C4397" t="s">
        <v>172</v>
      </c>
      <c r="D4397" s="167">
        <v>92756.7</v>
      </c>
      <c r="E4397" t="s">
        <v>175</v>
      </c>
      <c r="F4397" t="s">
        <v>169</v>
      </c>
      <c r="G4397" t="s">
        <v>183</v>
      </c>
      <c r="H4397" s="168">
        <v>34960</v>
      </c>
      <c r="I4397" t="s">
        <v>107</v>
      </c>
      <c r="J4397" s="169">
        <v>22.035616438356165</v>
      </c>
      <c r="K4397">
        <v>5</v>
      </c>
    </row>
    <row r="4398" spans="1:11" x14ac:dyDescent="0.25">
      <c r="A4398" t="s">
        <v>4903</v>
      </c>
      <c r="B4398">
        <v>42865</v>
      </c>
      <c r="C4398" t="s">
        <v>172</v>
      </c>
      <c r="D4398" s="167">
        <v>70435</v>
      </c>
      <c r="E4398" t="s">
        <v>175</v>
      </c>
      <c r="F4398" t="s">
        <v>169</v>
      </c>
      <c r="G4398" t="s">
        <v>183</v>
      </c>
      <c r="H4398" s="168">
        <v>39098</v>
      </c>
      <c r="I4398" t="s">
        <v>103</v>
      </c>
      <c r="J4398" s="169">
        <v>10.698630136986301</v>
      </c>
      <c r="K4398">
        <v>3</v>
      </c>
    </row>
    <row r="4399" spans="1:11" x14ac:dyDescent="0.25">
      <c r="A4399" t="s">
        <v>4904</v>
      </c>
      <c r="B4399">
        <v>65055</v>
      </c>
      <c r="C4399" t="s">
        <v>167</v>
      </c>
      <c r="D4399" s="167">
        <v>140794</v>
      </c>
      <c r="E4399" t="s">
        <v>325</v>
      </c>
      <c r="F4399" t="s">
        <v>169</v>
      </c>
      <c r="G4399" t="s">
        <v>533</v>
      </c>
      <c r="H4399" s="168">
        <v>39104</v>
      </c>
      <c r="I4399" t="s">
        <v>105</v>
      </c>
      <c r="J4399" s="169">
        <v>10.682191780821919</v>
      </c>
      <c r="K4399">
        <v>3</v>
      </c>
    </row>
    <row r="4400" spans="1:11" x14ac:dyDescent="0.25">
      <c r="A4400" t="s">
        <v>4905</v>
      </c>
      <c r="B4400">
        <v>96041</v>
      </c>
      <c r="C4400" t="s">
        <v>172</v>
      </c>
      <c r="D4400" s="167">
        <v>128560.48</v>
      </c>
      <c r="E4400" t="s">
        <v>168</v>
      </c>
      <c r="F4400" t="s">
        <v>169</v>
      </c>
      <c r="G4400" t="s">
        <v>911</v>
      </c>
      <c r="H4400" s="168">
        <v>32166</v>
      </c>
      <c r="I4400" t="s">
        <v>103</v>
      </c>
      <c r="J4400" s="169">
        <v>29.69041095890411</v>
      </c>
      <c r="K4400">
        <v>6</v>
      </c>
    </row>
    <row r="4401" spans="1:11" x14ac:dyDescent="0.25">
      <c r="A4401" t="s">
        <v>4906</v>
      </c>
      <c r="B4401">
        <v>52721</v>
      </c>
      <c r="C4401" t="s">
        <v>167</v>
      </c>
      <c r="D4401" s="167">
        <v>116042.92</v>
      </c>
      <c r="E4401" t="s">
        <v>188</v>
      </c>
      <c r="F4401" t="s">
        <v>169</v>
      </c>
      <c r="G4401" t="s">
        <v>275</v>
      </c>
      <c r="H4401" s="168">
        <v>29737</v>
      </c>
      <c r="I4401" t="s">
        <v>107</v>
      </c>
      <c r="J4401" s="169">
        <v>36.345205479452055</v>
      </c>
      <c r="K4401">
        <v>8</v>
      </c>
    </row>
    <row r="4402" spans="1:11" x14ac:dyDescent="0.25">
      <c r="A4402" t="s">
        <v>4907</v>
      </c>
      <c r="B4402">
        <v>36869</v>
      </c>
      <c r="C4402" t="s">
        <v>172</v>
      </c>
      <c r="D4402" s="167">
        <v>56478</v>
      </c>
      <c r="E4402" t="s">
        <v>175</v>
      </c>
      <c r="F4402" t="s">
        <v>169</v>
      </c>
      <c r="G4402" t="s">
        <v>183</v>
      </c>
      <c r="H4402" s="168">
        <v>41694</v>
      </c>
      <c r="I4402" t="s">
        <v>103</v>
      </c>
      <c r="J4402" s="169">
        <v>3.5863013698630137</v>
      </c>
      <c r="K4402">
        <v>1</v>
      </c>
    </row>
    <row r="4403" spans="1:11" x14ac:dyDescent="0.25">
      <c r="A4403" t="s">
        <v>4908</v>
      </c>
      <c r="B4403">
        <v>24361</v>
      </c>
      <c r="C4403" t="s">
        <v>167</v>
      </c>
      <c r="D4403" s="167">
        <v>19728.849999999999</v>
      </c>
      <c r="E4403" t="s">
        <v>196</v>
      </c>
      <c r="F4403" t="s">
        <v>202</v>
      </c>
      <c r="G4403" t="s">
        <v>222</v>
      </c>
      <c r="H4403" s="168">
        <v>39202</v>
      </c>
      <c r="I4403" t="s">
        <v>104</v>
      </c>
      <c r="J4403" s="169">
        <v>10.413698630136986</v>
      </c>
      <c r="K4403">
        <v>3</v>
      </c>
    </row>
    <row r="4404" spans="1:11" x14ac:dyDescent="0.25">
      <c r="A4404" t="s">
        <v>4909</v>
      </c>
      <c r="B4404">
        <v>15335</v>
      </c>
      <c r="C4404" t="s">
        <v>172</v>
      </c>
      <c r="D4404" s="167">
        <v>118400</v>
      </c>
      <c r="E4404" t="s">
        <v>196</v>
      </c>
      <c r="F4404" t="s">
        <v>169</v>
      </c>
      <c r="G4404" t="s">
        <v>214</v>
      </c>
      <c r="H4404" s="168">
        <v>37844</v>
      </c>
      <c r="I4404" t="s">
        <v>104</v>
      </c>
      <c r="J4404" s="169">
        <v>14.134246575342466</v>
      </c>
      <c r="K4404">
        <v>3</v>
      </c>
    </row>
    <row r="4405" spans="1:11" x14ac:dyDescent="0.25">
      <c r="A4405" t="s">
        <v>4910</v>
      </c>
      <c r="B4405">
        <v>3362</v>
      </c>
      <c r="C4405" t="s">
        <v>172</v>
      </c>
      <c r="D4405" s="167">
        <v>18684.23</v>
      </c>
      <c r="E4405" t="s">
        <v>308</v>
      </c>
      <c r="F4405" t="s">
        <v>202</v>
      </c>
      <c r="G4405" t="s">
        <v>224</v>
      </c>
      <c r="H4405" s="168">
        <v>41526</v>
      </c>
      <c r="I4405" t="s">
        <v>107</v>
      </c>
      <c r="J4405" s="169">
        <v>4.0465753424657533</v>
      </c>
      <c r="K4405">
        <v>1</v>
      </c>
    </row>
    <row r="4406" spans="1:11" x14ac:dyDescent="0.25">
      <c r="A4406" t="s">
        <v>4911</v>
      </c>
      <c r="B4406">
        <v>3115</v>
      </c>
      <c r="C4406" t="s">
        <v>167</v>
      </c>
      <c r="D4406" s="167">
        <v>135392</v>
      </c>
      <c r="E4406" t="s">
        <v>308</v>
      </c>
      <c r="F4406" t="s">
        <v>169</v>
      </c>
      <c r="G4406" t="s">
        <v>275</v>
      </c>
      <c r="H4406" s="168">
        <v>32853</v>
      </c>
      <c r="I4406" t="s">
        <v>106</v>
      </c>
      <c r="J4406" s="169">
        <v>27.80821917808219</v>
      </c>
      <c r="K4406">
        <v>6</v>
      </c>
    </row>
    <row r="4407" spans="1:11" x14ac:dyDescent="0.25">
      <c r="A4407" t="s">
        <v>4912</v>
      </c>
      <c r="B4407">
        <v>64540</v>
      </c>
      <c r="C4407" t="s">
        <v>172</v>
      </c>
      <c r="D4407" s="167">
        <v>93396</v>
      </c>
      <c r="E4407" t="s">
        <v>270</v>
      </c>
      <c r="F4407" t="s">
        <v>169</v>
      </c>
      <c r="G4407" t="s">
        <v>4913</v>
      </c>
      <c r="H4407" s="168">
        <v>39300</v>
      </c>
      <c r="I4407" t="s">
        <v>105</v>
      </c>
      <c r="J4407" s="169">
        <v>10.145205479452056</v>
      </c>
      <c r="K4407">
        <v>3</v>
      </c>
    </row>
    <row r="4408" spans="1:11" x14ac:dyDescent="0.25">
      <c r="A4408" t="s">
        <v>4914</v>
      </c>
      <c r="B4408">
        <v>40894</v>
      </c>
      <c r="C4408" t="s">
        <v>172</v>
      </c>
      <c r="D4408" s="167">
        <v>63493</v>
      </c>
      <c r="E4408" t="s">
        <v>191</v>
      </c>
      <c r="F4408" t="s">
        <v>169</v>
      </c>
      <c r="G4408" t="s">
        <v>486</v>
      </c>
      <c r="H4408" s="168">
        <v>39524</v>
      </c>
      <c r="I4408" t="s">
        <v>104</v>
      </c>
      <c r="J4408" s="169">
        <v>9.5315068493150683</v>
      </c>
      <c r="K4408">
        <v>2</v>
      </c>
    </row>
    <row r="4409" spans="1:11" x14ac:dyDescent="0.25">
      <c r="A4409" t="s">
        <v>4915</v>
      </c>
      <c r="B4409">
        <v>57539</v>
      </c>
      <c r="C4409" t="s">
        <v>167</v>
      </c>
      <c r="D4409" s="167">
        <v>100849.36</v>
      </c>
      <c r="E4409" t="s">
        <v>216</v>
      </c>
      <c r="F4409" t="s">
        <v>169</v>
      </c>
      <c r="G4409" t="s">
        <v>369</v>
      </c>
      <c r="H4409" s="168">
        <v>28170</v>
      </c>
      <c r="I4409" t="s">
        <v>103</v>
      </c>
      <c r="J4409" s="169">
        <v>40.638356164383559</v>
      </c>
      <c r="K4409">
        <v>8</v>
      </c>
    </row>
    <row r="4410" spans="1:11" x14ac:dyDescent="0.25">
      <c r="A4410" t="s">
        <v>4916</v>
      </c>
      <c r="B4410">
        <v>92991</v>
      </c>
      <c r="C4410" t="s">
        <v>167</v>
      </c>
      <c r="D4410" s="167">
        <v>40534.480000000003</v>
      </c>
      <c r="E4410" t="s">
        <v>188</v>
      </c>
      <c r="F4410" t="s">
        <v>202</v>
      </c>
      <c r="G4410" t="s">
        <v>313</v>
      </c>
      <c r="H4410" s="168">
        <v>39300</v>
      </c>
      <c r="I4410" t="s">
        <v>106</v>
      </c>
      <c r="J4410" s="169">
        <v>10.145205479452056</v>
      </c>
      <c r="K4410">
        <v>3</v>
      </c>
    </row>
    <row r="4411" spans="1:11" x14ac:dyDescent="0.25">
      <c r="A4411" t="s">
        <v>4917</v>
      </c>
      <c r="B4411">
        <v>20438</v>
      </c>
      <c r="C4411" t="s">
        <v>167</v>
      </c>
      <c r="D4411" s="167">
        <v>95741.4</v>
      </c>
      <c r="E4411" t="s">
        <v>199</v>
      </c>
      <c r="F4411" t="s">
        <v>169</v>
      </c>
      <c r="G4411" t="s">
        <v>598</v>
      </c>
      <c r="H4411" s="168">
        <v>39384</v>
      </c>
      <c r="I4411" t="s">
        <v>108</v>
      </c>
      <c r="J4411" s="169">
        <v>9.9150684931506845</v>
      </c>
      <c r="K4411">
        <v>2</v>
      </c>
    </row>
    <row r="4412" spans="1:11" x14ac:dyDescent="0.25">
      <c r="A4412" t="s">
        <v>4918</v>
      </c>
      <c r="B4412">
        <v>26783</v>
      </c>
      <c r="C4412" t="s">
        <v>172</v>
      </c>
      <c r="D4412" s="167">
        <v>92756.7</v>
      </c>
      <c r="E4412" t="s">
        <v>175</v>
      </c>
      <c r="F4412" t="s">
        <v>169</v>
      </c>
      <c r="G4412" t="s">
        <v>183</v>
      </c>
      <c r="H4412" s="168">
        <v>34736</v>
      </c>
      <c r="I4412" t="s">
        <v>106</v>
      </c>
      <c r="J4412" s="169">
        <v>22.649315068493152</v>
      </c>
      <c r="K4412">
        <v>5</v>
      </c>
    </row>
    <row r="4413" spans="1:11" x14ac:dyDescent="0.25">
      <c r="A4413" t="s">
        <v>4919</v>
      </c>
      <c r="B4413">
        <v>79612</v>
      </c>
      <c r="C4413" t="s">
        <v>167</v>
      </c>
      <c r="D4413" s="167">
        <v>95715.51</v>
      </c>
      <c r="E4413" t="s">
        <v>268</v>
      </c>
      <c r="F4413" t="s">
        <v>169</v>
      </c>
      <c r="G4413" t="s">
        <v>297</v>
      </c>
      <c r="H4413" s="168">
        <v>41778</v>
      </c>
      <c r="I4413" t="s">
        <v>106</v>
      </c>
      <c r="J4413" s="169">
        <v>3.3561643835616439</v>
      </c>
      <c r="K4413">
        <v>1</v>
      </c>
    </row>
    <row r="4414" spans="1:11" x14ac:dyDescent="0.25">
      <c r="A4414" t="s">
        <v>4920</v>
      </c>
      <c r="B4414">
        <v>29155</v>
      </c>
      <c r="C4414" t="s">
        <v>167</v>
      </c>
      <c r="D4414" s="167">
        <v>54921.24</v>
      </c>
      <c r="E4414" t="s">
        <v>253</v>
      </c>
      <c r="F4414" t="s">
        <v>169</v>
      </c>
      <c r="G4414" t="s">
        <v>1406</v>
      </c>
      <c r="H4414" s="168">
        <v>42268</v>
      </c>
      <c r="I4414" t="s">
        <v>103</v>
      </c>
      <c r="J4414" s="169">
        <v>2.0136986301369864</v>
      </c>
      <c r="K4414">
        <v>1</v>
      </c>
    </row>
    <row r="4415" spans="1:11" x14ac:dyDescent="0.25">
      <c r="A4415" t="s">
        <v>4921</v>
      </c>
      <c r="B4415">
        <v>81693</v>
      </c>
      <c r="C4415" t="s">
        <v>167</v>
      </c>
      <c r="D4415" s="167">
        <v>105743.92</v>
      </c>
      <c r="E4415" t="s">
        <v>253</v>
      </c>
      <c r="F4415" t="s">
        <v>169</v>
      </c>
      <c r="G4415" t="s">
        <v>1406</v>
      </c>
      <c r="H4415" s="168">
        <v>34219</v>
      </c>
      <c r="I4415" t="s">
        <v>105</v>
      </c>
      <c r="J4415" s="169">
        <v>24.065753424657533</v>
      </c>
      <c r="K4415">
        <v>5</v>
      </c>
    </row>
    <row r="4416" spans="1:11" x14ac:dyDescent="0.25">
      <c r="A4416" t="s">
        <v>4922</v>
      </c>
      <c r="B4416">
        <v>71459</v>
      </c>
      <c r="C4416" t="s">
        <v>167</v>
      </c>
      <c r="D4416" s="167">
        <v>60091.47</v>
      </c>
      <c r="E4416" t="s">
        <v>216</v>
      </c>
      <c r="F4416" t="s">
        <v>169</v>
      </c>
      <c r="G4416" t="s">
        <v>1058</v>
      </c>
      <c r="H4416" s="168">
        <v>41932</v>
      </c>
      <c r="I4416" t="s">
        <v>105</v>
      </c>
      <c r="J4416" s="169">
        <v>2.9342465753424656</v>
      </c>
      <c r="K4416">
        <v>1</v>
      </c>
    </row>
    <row r="4417" spans="1:11" x14ac:dyDescent="0.25">
      <c r="A4417" t="s">
        <v>4923</v>
      </c>
      <c r="B4417">
        <v>82742</v>
      </c>
      <c r="C4417" t="s">
        <v>172</v>
      </c>
      <c r="D4417" s="167">
        <v>102664</v>
      </c>
      <c r="E4417" t="s">
        <v>180</v>
      </c>
      <c r="F4417" t="s">
        <v>169</v>
      </c>
      <c r="G4417" t="s">
        <v>443</v>
      </c>
      <c r="H4417" s="168">
        <v>36976</v>
      </c>
      <c r="I4417" t="s">
        <v>106</v>
      </c>
      <c r="J4417" s="169">
        <v>16.512328767123286</v>
      </c>
      <c r="K4417">
        <v>4</v>
      </c>
    </row>
    <row r="4418" spans="1:11" x14ac:dyDescent="0.25">
      <c r="A4418" t="s">
        <v>4924</v>
      </c>
      <c r="B4418">
        <v>65260</v>
      </c>
      <c r="C4418" t="s">
        <v>172</v>
      </c>
      <c r="D4418" s="167">
        <v>46318.99</v>
      </c>
      <c r="E4418" t="s">
        <v>233</v>
      </c>
      <c r="F4418" t="s">
        <v>169</v>
      </c>
      <c r="G4418" t="s">
        <v>672</v>
      </c>
      <c r="H4418" s="168">
        <v>41021</v>
      </c>
      <c r="I4418" t="s">
        <v>103</v>
      </c>
      <c r="J4418" s="169">
        <v>5.4301369863013695</v>
      </c>
      <c r="K4418">
        <v>2</v>
      </c>
    </row>
    <row r="4419" spans="1:11" x14ac:dyDescent="0.25">
      <c r="A4419" t="s">
        <v>4925</v>
      </c>
      <c r="B4419">
        <v>95653</v>
      </c>
      <c r="C4419" t="s">
        <v>167</v>
      </c>
      <c r="D4419" s="167">
        <v>140794</v>
      </c>
      <c r="E4419" t="s">
        <v>325</v>
      </c>
      <c r="F4419" t="s">
        <v>169</v>
      </c>
      <c r="G4419" t="s">
        <v>533</v>
      </c>
      <c r="H4419" s="168">
        <v>37578</v>
      </c>
      <c r="I4419" t="s">
        <v>108</v>
      </c>
      <c r="J4419" s="169">
        <v>14.863013698630137</v>
      </c>
      <c r="K4419">
        <v>3</v>
      </c>
    </row>
    <row r="4420" spans="1:11" x14ac:dyDescent="0.25">
      <c r="A4420" t="s">
        <v>4926</v>
      </c>
      <c r="B4420">
        <v>10482</v>
      </c>
      <c r="C4420" t="s">
        <v>167</v>
      </c>
      <c r="D4420" s="167">
        <v>72333.69</v>
      </c>
      <c r="E4420" t="s">
        <v>1353</v>
      </c>
      <c r="F4420" t="s">
        <v>169</v>
      </c>
      <c r="G4420" t="s">
        <v>1354</v>
      </c>
      <c r="H4420" s="168">
        <v>37620</v>
      </c>
      <c r="I4420" t="s">
        <v>106</v>
      </c>
      <c r="J4420" s="169">
        <v>14.747945205479452</v>
      </c>
      <c r="K4420">
        <v>3</v>
      </c>
    </row>
    <row r="4421" spans="1:11" x14ac:dyDescent="0.25">
      <c r="A4421" t="s">
        <v>4927</v>
      </c>
      <c r="B4421">
        <v>17217</v>
      </c>
      <c r="C4421" t="s">
        <v>167</v>
      </c>
      <c r="D4421" s="167">
        <v>51289.57</v>
      </c>
      <c r="E4421" t="s">
        <v>199</v>
      </c>
      <c r="F4421" t="s">
        <v>169</v>
      </c>
      <c r="G4421" t="s">
        <v>887</v>
      </c>
      <c r="H4421" s="168">
        <v>39384</v>
      </c>
      <c r="I4421" t="s">
        <v>104</v>
      </c>
      <c r="J4421" s="169">
        <v>9.9150684931506845</v>
      </c>
      <c r="K4421">
        <v>2</v>
      </c>
    </row>
    <row r="4422" spans="1:11" x14ac:dyDescent="0.25">
      <c r="A4422" t="s">
        <v>4928</v>
      </c>
      <c r="B4422">
        <v>83354</v>
      </c>
      <c r="C4422" t="s">
        <v>172</v>
      </c>
      <c r="D4422" s="167">
        <v>69368.62</v>
      </c>
      <c r="E4422" t="s">
        <v>199</v>
      </c>
      <c r="F4422" t="s">
        <v>169</v>
      </c>
      <c r="G4422" t="s">
        <v>1591</v>
      </c>
      <c r="H4422" s="168">
        <v>38684</v>
      </c>
      <c r="I4422" t="s">
        <v>104</v>
      </c>
      <c r="J4422" s="169">
        <v>11.832876712328767</v>
      </c>
      <c r="K4422">
        <v>3</v>
      </c>
    </row>
    <row r="4423" spans="1:11" x14ac:dyDescent="0.25">
      <c r="A4423" t="s">
        <v>4929</v>
      </c>
      <c r="B4423">
        <v>36956</v>
      </c>
      <c r="C4423" t="s">
        <v>172</v>
      </c>
      <c r="D4423" s="167">
        <v>80829</v>
      </c>
      <c r="E4423" t="s">
        <v>175</v>
      </c>
      <c r="F4423" t="s">
        <v>169</v>
      </c>
      <c r="G4423" t="s">
        <v>183</v>
      </c>
      <c r="H4423" s="168">
        <v>37823</v>
      </c>
      <c r="I4423" t="s">
        <v>108</v>
      </c>
      <c r="J4423" s="169">
        <v>14.191780821917808</v>
      </c>
      <c r="K4423">
        <v>3</v>
      </c>
    </row>
    <row r="4424" spans="1:11" x14ac:dyDescent="0.25">
      <c r="A4424" t="s">
        <v>4930</v>
      </c>
      <c r="B4424">
        <v>32486</v>
      </c>
      <c r="C4424" t="s">
        <v>172</v>
      </c>
      <c r="D4424" s="167">
        <v>107846.65</v>
      </c>
      <c r="E4424" t="s">
        <v>253</v>
      </c>
      <c r="F4424" t="s">
        <v>169</v>
      </c>
      <c r="G4424" t="s">
        <v>452</v>
      </c>
      <c r="H4424" s="168">
        <v>41246</v>
      </c>
      <c r="I4424" t="s">
        <v>106</v>
      </c>
      <c r="J4424" s="169">
        <v>4.8136986301369866</v>
      </c>
      <c r="K4424">
        <v>1</v>
      </c>
    </row>
    <row r="4425" spans="1:11" x14ac:dyDescent="0.25">
      <c r="A4425" t="s">
        <v>4931</v>
      </c>
      <c r="B4425">
        <v>73794</v>
      </c>
      <c r="C4425" t="s">
        <v>167</v>
      </c>
      <c r="D4425" s="167">
        <v>76321.490000000005</v>
      </c>
      <c r="E4425" t="s">
        <v>216</v>
      </c>
      <c r="F4425" t="s">
        <v>169</v>
      </c>
      <c r="G4425" t="s">
        <v>361</v>
      </c>
      <c r="H4425" s="168">
        <v>32728</v>
      </c>
      <c r="I4425" t="s">
        <v>104</v>
      </c>
      <c r="J4425" s="169">
        <v>28.150684931506849</v>
      </c>
      <c r="K4425">
        <v>6</v>
      </c>
    </row>
    <row r="4426" spans="1:11" x14ac:dyDescent="0.25">
      <c r="A4426" t="s">
        <v>4932</v>
      </c>
      <c r="B4426">
        <v>30064</v>
      </c>
      <c r="C4426" t="s">
        <v>167</v>
      </c>
      <c r="D4426" s="167">
        <v>210132.65</v>
      </c>
      <c r="E4426" t="s">
        <v>239</v>
      </c>
      <c r="F4426" t="s">
        <v>169</v>
      </c>
      <c r="G4426" t="s">
        <v>637</v>
      </c>
      <c r="H4426" s="168">
        <v>38320</v>
      </c>
      <c r="I4426" t="s">
        <v>108</v>
      </c>
      <c r="J4426" s="169">
        <v>12.830136986301369</v>
      </c>
      <c r="K4426">
        <v>3</v>
      </c>
    </row>
    <row r="4427" spans="1:11" x14ac:dyDescent="0.25">
      <c r="A4427" t="s">
        <v>4933</v>
      </c>
      <c r="B4427">
        <v>2017</v>
      </c>
      <c r="C4427" t="s">
        <v>167</v>
      </c>
      <c r="D4427" s="167">
        <v>60178.879999999997</v>
      </c>
      <c r="E4427" t="s">
        <v>168</v>
      </c>
      <c r="F4427" t="s">
        <v>169</v>
      </c>
      <c r="G4427" t="s">
        <v>170</v>
      </c>
      <c r="H4427" s="168">
        <v>37508</v>
      </c>
      <c r="I4427" t="s">
        <v>106</v>
      </c>
      <c r="J4427" s="169">
        <v>15.054794520547945</v>
      </c>
      <c r="K4427">
        <v>4</v>
      </c>
    </row>
    <row r="4428" spans="1:11" x14ac:dyDescent="0.25">
      <c r="A4428" t="s">
        <v>4934</v>
      </c>
      <c r="B4428">
        <v>93694</v>
      </c>
      <c r="C4428" t="s">
        <v>167</v>
      </c>
      <c r="D4428" s="167">
        <v>60997.41</v>
      </c>
      <c r="E4428" t="s">
        <v>175</v>
      </c>
      <c r="F4428" t="s">
        <v>202</v>
      </c>
      <c r="G4428" t="s">
        <v>211</v>
      </c>
      <c r="H4428" s="168">
        <v>39286</v>
      </c>
      <c r="I4428" t="s">
        <v>106</v>
      </c>
      <c r="J4428" s="169">
        <v>10.183561643835617</v>
      </c>
      <c r="K4428">
        <v>3</v>
      </c>
    </row>
    <row r="4429" spans="1:11" x14ac:dyDescent="0.25">
      <c r="A4429" t="s">
        <v>4935</v>
      </c>
      <c r="B4429">
        <v>88709</v>
      </c>
      <c r="C4429" t="s">
        <v>172</v>
      </c>
      <c r="D4429" s="167">
        <v>128519</v>
      </c>
      <c r="E4429" t="s">
        <v>239</v>
      </c>
      <c r="F4429" t="s">
        <v>169</v>
      </c>
      <c r="G4429" t="s">
        <v>2909</v>
      </c>
      <c r="H4429" s="168">
        <v>41974</v>
      </c>
      <c r="I4429" t="s">
        <v>108</v>
      </c>
      <c r="J4429" s="169">
        <v>2.8191780821917809</v>
      </c>
      <c r="K4429">
        <v>1</v>
      </c>
    </row>
    <row r="4430" spans="1:11" x14ac:dyDescent="0.25">
      <c r="A4430" t="s">
        <v>4936</v>
      </c>
      <c r="B4430">
        <v>22834</v>
      </c>
      <c r="C4430" t="s">
        <v>172</v>
      </c>
      <c r="D4430" s="167">
        <v>120967</v>
      </c>
      <c r="E4430" t="s">
        <v>185</v>
      </c>
      <c r="F4430" t="s">
        <v>169</v>
      </c>
      <c r="G4430" t="s">
        <v>382</v>
      </c>
      <c r="H4430" s="168">
        <v>35751</v>
      </c>
      <c r="I4430" t="s">
        <v>108</v>
      </c>
      <c r="J4430" s="169">
        <v>19.86849315068493</v>
      </c>
      <c r="K4430">
        <v>4</v>
      </c>
    </row>
    <row r="4431" spans="1:11" x14ac:dyDescent="0.25">
      <c r="A4431" t="s">
        <v>4937</v>
      </c>
      <c r="B4431">
        <v>94256</v>
      </c>
      <c r="C4431" t="s">
        <v>167</v>
      </c>
      <c r="D4431" s="167">
        <v>135392</v>
      </c>
      <c r="E4431" t="s">
        <v>188</v>
      </c>
      <c r="F4431" t="s">
        <v>169</v>
      </c>
      <c r="G4431" t="s">
        <v>275</v>
      </c>
      <c r="H4431" s="168">
        <v>39454</v>
      </c>
      <c r="I4431" t="s">
        <v>106</v>
      </c>
      <c r="J4431" s="169">
        <v>9.7232876712328764</v>
      </c>
      <c r="K4431">
        <v>2</v>
      </c>
    </row>
    <row r="4432" spans="1:11" x14ac:dyDescent="0.25">
      <c r="A4432" t="s">
        <v>4938</v>
      </c>
      <c r="B4432">
        <v>73807</v>
      </c>
      <c r="C4432" t="s">
        <v>167</v>
      </c>
      <c r="D4432" s="167">
        <v>89471.88</v>
      </c>
      <c r="E4432" t="s">
        <v>175</v>
      </c>
      <c r="F4432" t="s">
        <v>169</v>
      </c>
      <c r="G4432" t="s">
        <v>176</v>
      </c>
      <c r="H4432" s="168">
        <v>40085</v>
      </c>
      <c r="I4432" t="s">
        <v>107</v>
      </c>
      <c r="J4432" s="169">
        <v>7.9945205479452053</v>
      </c>
      <c r="K4432">
        <v>2</v>
      </c>
    </row>
    <row r="4433" spans="1:11" x14ac:dyDescent="0.25">
      <c r="A4433" t="s">
        <v>4939</v>
      </c>
      <c r="B4433">
        <v>82272</v>
      </c>
      <c r="C4433" t="s">
        <v>172</v>
      </c>
      <c r="D4433" s="167">
        <v>118400</v>
      </c>
      <c r="E4433" t="s">
        <v>196</v>
      </c>
      <c r="F4433" t="s">
        <v>169</v>
      </c>
      <c r="G4433" t="s">
        <v>2060</v>
      </c>
      <c r="H4433" s="168">
        <v>40056</v>
      </c>
      <c r="I4433" t="s">
        <v>104</v>
      </c>
      <c r="J4433" s="169">
        <v>8.0739726027397261</v>
      </c>
      <c r="K4433">
        <v>2</v>
      </c>
    </row>
    <row r="4434" spans="1:11" x14ac:dyDescent="0.25">
      <c r="A4434" t="s">
        <v>4940</v>
      </c>
      <c r="B4434">
        <v>90703</v>
      </c>
      <c r="C4434" t="s">
        <v>172</v>
      </c>
      <c r="D4434" s="167">
        <v>107128.71</v>
      </c>
      <c r="E4434" t="s">
        <v>175</v>
      </c>
      <c r="F4434" t="s">
        <v>169</v>
      </c>
      <c r="G4434" t="s">
        <v>586</v>
      </c>
      <c r="H4434" s="168">
        <v>34498</v>
      </c>
      <c r="I4434" t="s">
        <v>104</v>
      </c>
      <c r="J4434" s="169">
        <v>23.301369863013697</v>
      </c>
      <c r="K4434">
        <v>5</v>
      </c>
    </row>
    <row r="4435" spans="1:11" x14ac:dyDescent="0.25">
      <c r="A4435" t="s">
        <v>4941</v>
      </c>
      <c r="B4435">
        <v>68021</v>
      </c>
      <c r="C4435" t="s">
        <v>167</v>
      </c>
      <c r="D4435" s="167">
        <v>117226.13</v>
      </c>
      <c r="E4435" t="s">
        <v>213</v>
      </c>
      <c r="F4435" t="s">
        <v>169</v>
      </c>
      <c r="G4435" t="s">
        <v>275</v>
      </c>
      <c r="H4435" s="168">
        <v>31797</v>
      </c>
      <c r="I4435" t="s">
        <v>103</v>
      </c>
      <c r="J4435" s="169">
        <v>30.701369863013699</v>
      </c>
      <c r="K4435">
        <v>7</v>
      </c>
    </row>
    <row r="4436" spans="1:11" x14ac:dyDescent="0.25">
      <c r="A4436" t="s">
        <v>4942</v>
      </c>
      <c r="B4436">
        <v>17119</v>
      </c>
      <c r="C4436" t="s">
        <v>172</v>
      </c>
      <c r="D4436" s="167">
        <v>101000</v>
      </c>
      <c r="E4436" t="s">
        <v>213</v>
      </c>
      <c r="F4436" t="s">
        <v>169</v>
      </c>
      <c r="G4436" t="s">
        <v>214</v>
      </c>
      <c r="H4436" s="168">
        <v>42604</v>
      </c>
      <c r="I4436" t="s">
        <v>107</v>
      </c>
      <c r="J4436" s="169">
        <v>1.0931506849315069</v>
      </c>
      <c r="K4436">
        <v>1</v>
      </c>
    </row>
    <row r="4437" spans="1:11" x14ac:dyDescent="0.25">
      <c r="A4437" t="s">
        <v>4943</v>
      </c>
      <c r="B4437">
        <v>60619</v>
      </c>
      <c r="C4437" t="s">
        <v>172</v>
      </c>
      <c r="D4437" s="167">
        <v>90205</v>
      </c>
      <c r="E4437" t="s">
        <v>185</v>
      </c>
      <c r="F4437" t="s">
        <v>169</v>
      </c>
      <c r="G4437" t="s">
        <v>495</v>
      </c>
      <c r="H4437" s="168">
        <v>38334</v>
      </c>
      <c r="I4437" t="s">
        <v>103</v>
      </c>
      <c r="J4437" s="169">
        <v>12.791780821917808</v>
      </c>
      <c r="K4437">
        <v>3</v>
      </c>
    </row>
    <row r="4438" spans="1:11" x14ac:dyDescent="0.25">
      <c r="A4438" t="s">
        <v>4944</v>
      </c>
      <c r="B4438">
        <v>20693</v>
      </c>
      <c r="C4438" t="s">
        <v>172</v>
      </c>
      <c r="D4438" s="167">
        <v>72000</v>
      </c>
      <c r="E4438" t="s">
        <v>268</v>
      </c>
      <c r="F4438" t="s">
        <v>169</v>
      </c>
      <c r="G4438" t="s">
        <v>418</v>
      </c>
      <c r="H4438" s="168">
        <v>42646</v>
      </c>
      <c r="I4438" t="s">
        <v>105</v>
      </c>
      <c r="J4438" s="169">
        <v>0.9780821917808219</v>
      </c>
      <c r="K4438">
        <v>1</v>
      </c>
    </row>
    <row r="4439" spans="1:11" x14ac:dyDescent="0.25">
      <c r="A4439" t="s">
        <v>4945</v>
      </c>
      <c r="B4439">
        <v>41395</v>
      </c>
      <c r="C4439" t="s">
        <v>172</v>
      </c>
      <c r="D4439" s="167">
        <v>74424</v>
      </c>
      <c r="E4439" t="s">
        <v>168</v>
      </c>
      <c r="F4439" t="s">
        <v>169</v>
      </c>
      <c r="G4439" t="s">
        <v>265</v>
      </c>
      <c r="H4439" s="168">
        <v>36597</v>
      </c>
      <c r="I4439" t="s">
        <v>103</v>
      </c>
      <c r="J4439" s="169">
        <v>17.550684931506851</v>
      </c>
      <c r="K4439">
        <v>4</v>
      </c>
    </row>
    <row r="4440" spans="1:11" x14ac:dyDescent="0.25">
      <c r="A4440" t="s">
        <v>4946</v>
      </c>
      <c r="B4440">
        <v>70762</v>
      </c>
      <c r="C4440" t="s">
        <v>172</v>
      </c>
      <c r="D4440" s="167">
        <v>100849.36</v>
      </c>
      <c r="E4440" t="s">
        <v>168</v>
      </c>
      <c r="F4440" t="s">
        <v>169</v>
      </c>
      <c r="G4440" t="s">
        <v>858</v>
      </c>
      <c r="H4440" s="168">
        <v>32594</v>
      </c>
      <c r="I4440" t="s">
        <v>108</v>
      </c>
      <c r="J4440" s="169">
        <v>28.517808219178082</v>
      </c>
      <c r="K4440">
        <v>6</v>
      </c>
    </row>
    <row r="4441" spans="1:11" x14ac:dyDescent="0.25">
      <c r="A4441" t="s">
        <v>4947</v>
      </c>
      <c r="B4441">
        <v>55956</v>
      </c>
      <c r="C4441" t="s">
        <v>172</v>
      </c>
      <c r="D4441" s="167">
        <v>88574.84</v>
      </c>
      <c r="E4441" t="s">
        <v>191</v>
      </c>
      <c r="F4441" t="s">
        <v>169</v>
      </c>
      <c r="G4441" t="s">
        <v>192</v>
      </c>
      <c r="H4441" s="168">
        <v>32475</v>
      </c>
      <c r="I4441" t="s">
        <v>108</v>
      </c>
      <c r="J4441" s="169">
        <v>28.843835616438355</v>
      </c>
      <c r="K4441">
        <v>6</v>
      </c>
    </row>
    <row r="4442" spans="1:11" x14ac:dyDescent="0.25">
      <c r="A4442" t="s">
        <v>4948</v>
      </c>
      <c r="B4442">
        <v>66975</v>
      </c>
      <c r="C4442" t="s">
        <v>172</v>
      </c>
      <c r="D4442" s="167">
        <v>75277.02</v>
      </c>
      <c r="E4442" t="s">
        <v>199</v>
      </c>
      <c r="F4442" t="s">
        <v>169</v>
      </c>
      <c r="G4442" t="s">
        <v>809</v>
      </c>
      <c r="H4442" s="168">
        <v>32447</v>
      </c>
      <c r="I4442" t="s">
        <v>106</v>
      </c>
      <c r="J4442" s="169">
        <v>28.920547945205481</v>
      </c>
      <c r="K4442">
        <v>6</v>
      </c>
    </row>
    <row r="4443" spans="1:11" x14ac:dyDescent="0.25">
      <c r="A4443" t="s">
        <v>4949</v>
      </c>
      <c r="B4443">
        <v>2742</v>
      </c>
      <c r="C4443" t="s">
        <v>172</v>
      </c>
      <c r="D4443" s="167">
        <v>73108.08</v>
      </c>
      <c r="E4443" t="s">
        <v>213</v>
      </c>
      <c r="F4443" t="s">
        <v>169</v>
      </c>
      <c r="G4443" t="s">
        <v>256</v>
      </c>
      <c r="H4443" s="168">
        <v>41540</v>
      </c>
      <c r="I4443" t="s">
        <v>104</v>
      </c>
      <c r="J4443" s="169">
        <v>4.0082191780821921</v>
      </c>
      <c r="K4443">
        <v>1</v>
      </c>
    </row>
    <row r="4444" spans="1:11" x14ac:dyDescent="0.25">
      <c r="A4444" t="s">
        <v>4950</v>
      </c>
      <c r="B4444">
        <v>88676</v>
      </c>
      <c r="C4444" t="s">
        <v>172</v>
      </c>
      <c r="D4444" s="167">
        <v>108112.9</v>
      </c>
      <c r="E4444" t="s">
        <v>216</v>
      </c>
      <c r="F4444" t="s">
        <v>169</v>
      </c>
      <c r="G4444" t="s">
        <v>275</v>
      </c>
      <c r="H4444" s="168">
        <v>36115</v>
      </c>
      <c r="I4444" t="s">
        <v>104</v>
      </c>
      <c r="J4444" s="169">
        <v>18.87123287671233</v>
      </c>
      <c r="K4444">
        <v>4</v>
      </c>
    </row>
    <row r="4445" spans="1:11" x14ac:dyDescent="0.25">
      <c r="A4445" t="s">
        <v>4951</v>
      </c>
      <c r="B4445">
        <v>77633</v>
      </c>
      <c r="C4445" t="s">
        <v>172</v>
      </c>
      <c r="D4445" s="167">
        <v>83497.98</v>
      </c>
      <c r="E4445" t="s">
        <v>196</v>
      </c>
      <c r="F4445" t="s">
        <v>169</v>
      </c>
      <c r="G4445" t="s">
        <v>4468</v>
      </c>
      <c r="H4445" s="168">
        <v>29969</v>
      </c>
      <c r="I4445" t="s">
        <v>104</v>
      </c>
      <c r="J4445" s="169">
        <v>35.709589041095889</v>
      </c>
      <c r="K4445">
        <v>8</v>
      </c>
    </row>
    <row r="4446" spans="1:11" x14ac:dyDescent="0.25">
      <c r="A4446" t="s">
        <v>4952</v>
      </c>
      <c r="B4446">
        <v>39709</v>
      </c>
      <c r="C4446" t="s">
        <v>167</v>
      </c>
      <c r="D4446" s="167">
        <v>22426.41</v>
      </c>
      <c r="E4446" t="s">
        <v>216</v>
      </c>
      <c r="F4446" t="s">
        <v>202</v>
      </c>
      <c r="G4446" t="s">
        <v>217</v>
      </c>
      <c r="H4446" s="168">
        <v>34961</v>
      </c>
      <c r="I4446" t="s">
        <v>103</v>
      </c>
      <c r="J4446" s="169">
        <v>22.032876712328768</v>
      </c>
      <c r="K4446">
        <v>5</v>
      </c>
    </row>
    <row r="4447" spans="1:11" x14ac:dyDescent="0.25">
      <c r="A4447" t="s">
        <v>4953</v>
      </c>
      <c r="B4447">
        <v>19096</v>
      </c>
      <c r="C4447" t="s">
        <v>167</v>
      </c>
      <c r="D4447" s="167">
        <v>68115.539999999994</v>
      </c>
      <c r="E4447" t="s">
        <v>175</v>
      </c>
      <c r="F4447" t="s">
        <v>169</v>
      </c>
      <c r="G4447" t="s">
        <v>211</v>
      </c>
      <c r="H4447" s="168">
        <v>41092</v>
      </c>
      <c r="I4447" t="s">
        <v>104</v>
      </c>
      <c r="J4447" s="169">
        <v>5.2356164383561641</v>
      </c>
      <c r="K4447">
        <v>2</v>
      </c>
    </row>
    <row r="4448" spans="1:11" x14ac:dyDescent="0.25">
      <c r="A4448" t="s">
        <v>4954</v>
      </c>
      <c r="B4448">
        <v>29931</v>
      </c>
      <c r="C4448" t="s">
        <v>172</v>
      </c>
      <c r="D4448" s="167">
        <v>88859.28</v>
      </c>
      <c r="E4448" t="s">
        <v>196</v>
      </c>
      <c r="F4448" t="s">
        <v>169</v>
      </c>
      <c r="G4448" t="s">
        <v>706</v>
      </c>
      <c r="H4448" s="168">
        <v>36765</v>
      </c>
      <c r="I4448" t="s">
        <v>103</v>
      </c>
      <c r="J4448" s="169">
        <v>17.090410958904108</v>
      </c>
      <c r="K4448">
        <v>4</v>
      </c>
    </row>
    <row r="4449" spans="1:11" x14ac:dyDescent="0.25">
      <c r="A4449" t="s">
        <v>4955</v>
      </c>
      <c r="B4449">
        <v>16061</v>
      </c>
      <c r="C4449" t="s">
        <v>172</v>
      </c>
      <c r="D4449" s="167">
        <v>63345</v>
      </c>
      <c r="E4449" t="s">
        <v>191</v>
      </c>
      <c r="F4449" t="s">
        <v>169</v>
      </c>
      <c r="G4449" t="s">
        <v>486</v>
      </c>
      <c r="H4449" s="168">
        <v>40671</v>
      </c>
      <c r="I4449" t="s">
        <v>107</v>
      </c>
      <c r="J4449" s="169">
        <v>6.3890410958904109</v>
      </c>
      <c r="K4449">
        <v>2</v>
      </c>
    </row>
    <row r="4450" spans="1:11" x14ac:dyDescent="0.25">
      <c r="A4450" t="s">
        <v>4956</v>
      </c>
      <c r="B4450">
        <v>51558</v>
      </c>
      <c r="C4450" t="s">
        <v>167</v>
      </c>
      <c r="D4450" s="167">
        <v>72442.2</v>
      </c>
      <c r="E4450" t="s">
        <v>325</v>
      </c>
      <c r="F4450" t="s">
        <v>169</v>
      </c>
      <c r="G4450" t="s">
        <v>189</v>
      </c>
      <c r="H4450" s="168">
        <v>36437</v>
      </c>
      <c r="I4450" t="s">
        <v>103</v>
      </c>
      <c r="J4450" s="169">
        <v>17.989041095890411</v>
      </c>
      <c r="K4450">
        <v>4</v>
      </c>
    </row>
    <row r="4451" spans="1:11" x14ac:dyDescent="0.25">
      <c r="A4451" t="s">
        <v>4957</v>
      </c>
      <c r="B4451">
        <v>97685</v>
      </c>
      <c r="C4451" t="s">
        <v>167</v>
      </c>
      <c r="D4451" s="167">
        <v>38085</v>
      </c>
      <c r="E4451" t="s">
        <v>188</v>
      </c>
      <c r="F4451" t="s">
        <v>202</v>
      </c>
      <c r="G4451" t="s">
        <v>313</v>
      </c>
      <c r="H4451" s="168">
        <v>40574</v>
      </c>
      <c r="I4451" t="s">
        <v>104</v>
      </c>
      <c r="J4451" s="169">
        <v>6.6547945205479451</v>
      </c>
      <c r="K4451">
        <v>2</v>
      </c>
    </row>
    <row r="4452" spans="1:11" x14ac:dyDescent="0.25">
      <c r="A4452" t="s">
        <v>4958</v>
      </c>
      <c r="B4452">
        <v>86271</v>
      </c>
      <c r="C4452" t="s">
        <v>172</v>
      </c>
      <c r="D4452" s="167">
        <v>74815</v>
      </c>
      <c r="E4452" t="s">
        <v>185</v>
      </c>
      <c r="F4452" t="s">
        <v>169</v>
      </c>
      <c r="G4452" t="s">
        <v>416</v>
      </c>
      <c r="H4452" s="168">
        <v>38803</v>
      </c>
      <c r="I4452" t="s">
        <v>106</v>
      </c>
      <c r="J4452" s="169">
        <v>11.506849315068493</v>
      </c>
      <c r="K4452">
        <v>3</v>
      </c>
    </row>
    <row r="4453" spans="1:11" x14ac:dyDescent="0.25">
      <c r="A4453" t="s">
        <v>4959</v>
      </c>
      <c r="B4453">
        <v>87470</v>
      </c>
      <c r="C4453" t="s">
        <v>172</v>
      </c>
      <c r="D4453" s="167">
        <v>41781.910000000003</v>
      </c>
      <c r="E4453" t="s">
        <v>199</v>
      </c>
      <c r="F4453" t="s">
        <v>169</v>
      </c>
      <c r="G4453" t="s">
        <v>295</v>
      </c>
      <c r="H4453" s="168">
        <v>41050</v>
      </c>
      <c r="I4453" t="s">
        <v>105</v>
      </c>
      <c r="J4453" s="169">
        <v>5.3506849315068497</v>
      </c>
      <c r="K4453">
        <v>2</v>
      </c>
    </row>
    <row r="4454" spans="1:11" x14ac:dyDescent="0.25">
      <c r="A4454" t="s">
        <v>4960</v>
      </c>
      <c r="B4454">
        <v>97030</v>
      </c>
      <c r="C4454" t="s">
        <v>167</v>
      </c>
      <c r="D4454" s="167">
        <v>16049</v>
      </c>
      <c r="E4454" t="s">
        <v>196</v>
      </c>
      <c r="F4454" t="s">
        <v>202</v>
      </c>
      <c r="G4454" t="s">
        <v>222</v>
      </c>
      <c r="H4454" s="168">
        <v>42464</v>
      </c>
      <c r="I4454" t="s">
        <v>108</v>
      </c>
      <c r="J4454" s="169">
        <v>1.4767123287671233</v>
      </c>
      <c r="K4454">
        <v>1</v>
      </c>
    </row>
    <row r="4455" spans="1:11" x14ac:dyDescent="0.25">
      <c r="A4455" t="s">
        <v>4961</v>
      </c>
      <c r="B4455">
        <v>10857</v>
      </c>
      <c r="C4455" t="s">
        <v>167</v>
      </c>
      <c r="D4455" s="167">
        <v>41220.18</v>
      </c>
      <c r="E4455" t="s">
        <v>175</v>
      </c>
      <c r="F4455" t="s">
        <v>169</v>
      </c>
      <c r="G4455" t="s">
        <v>209</v>
      </c>
      <c r="H4455" s="168">
        <v>42422</v>
      </c>
      <c r="I4455" t="s">
        <v>105</v>
      </c>
      <c r="J4455" s="169">
        <v>1.5917808219178082</v>
      </c>
      <c r="K4455">
        <v>1</v>
      </c>
    </row>
    <row r="4456" spans="1:11" x14ac:dyDescent="0.25">
      <c r="A4456" t="s">
        <v>4962</v>
      </c>
      <c r="B4456">
        <v>5252</v>
      </c>
      <c r="C4456" t="s">
        <v>167</v>
      </c>
      <c r="D4456" s="167">
        <v>64872.71</v>
      </c>
      <c r="E4456" t="s">
        <v>175</v>
      </c>
      <c r="F4456" t="s">
        <v>169</v>
      </c>
      <c r="G4456" t="s">
        <v>311</v>
      </c>
      <c r="H4456" s="168">
        <v>39664</v>
      </c>
      <c r="I4456" t="s">
        <v>103</v>
      </c>
      <c r="J4456" s="169">
        <v>9.1479452054794521</v>
      </c>
      <c r="K4456">
        <v>2</v>
      </c>
    </row>
    <row r="4457" spans="1:11" x14ac:dyDescent="0.25">
      <c r="A4457" t="s">
        <v>4963</v>
      </c>
      <c r="B4457">
        <v>50966</v>
      </c>
      <c r="C4457" t="s">
        <v>172</v>
      </c>
      <c r="D4457" s="167">
        <v>50910</v>
      </c>
      <c r="E4457" t="s">
        <v>191</v>
      </c>
      <c r="F4457" t="s">
        <v>169</v>
      </c>
      <c r="G4457" t="s">
        <v>354</v>
      </c>
      <c r="H4457" s="168">
        <v>41904</v>
      </c>
      <c r="I4457" t="s">
        <v>106</v>
      </c>
      <c r="J4457" s="169">
        <v>3.010958904109589</v>
      </c>
      <c r="K4457">
        <v>1</v>
      </c>
    </row>
    <row r="4458" spans="1:11" x14ac:dyDescent="0.25">
      <c r="A4458" t="s">
        <v>4964</v>
      </c>
      <c r="B4458">
        <v>53423</v>
      </c>
      <c r="C4458" t="s">
        <v>167</v>
      </c>
      <c r="D4458" s="167">
        <v>148272.95000000001</v>
      </c>
      <c r="E4458" t="s">
        <v>188</v>
      </c>
      <c r="F4458" t="s">
        <v>169</v>
      </c>
      <c r="G4458" t="s">
        <v>231</v>
      </c>
      <c r="H4458" s="168">
        <v>32895</v>
      </c>
      <c r="I4458" t="s">
        <v>105</v>
      </c>
      <c r="J4458" s="169">
        <v>27.693150684931506</v>
      </c>
      <c r="K4458">
        <v>6</v>
      </c>
    </row>
    <row r="4459" spans="1:11" x14ac:dyDescent="0.25">
      <c r="A4459" t="s">
        <v>4965</v>
      </c>
      <c r="B4459">
        <v>74314</v>
      </c>
      <c r="C4459" t="s">
        <v>172</v>
      </c>
      <c r="D4459" s="167">
        <v>72167</v>
      </c>
      <c r="E4459" t="s">
        <v>191</v>
      </c>
      <c r="F4459" t="s">
        <v>169</v>
      </c>
      <c r="G4459" t="s">
        <v>192</v>
      </c>
      <c r="H4459" s="168">
        <v>38803</v>
      </c>
      <c r="I4459" t="s">
        <v>105</v>
      </c>
      <c r="J4459" s="169">
        <v>11.506849315068493</v>
      </c>
      <c r="K4459">
        <v>3</v>
      </c>
    </row>
    <row r="4460" spans="1:11" x14ac:dyDescent="0.25">
      <c r="A4460" t="s">
        <v>4966</v>
      </c>
      <c r="B4460">
        <v>30054</v>
      </c>
      <c r="C4460" t="s">
        <v>167</v>
      </c>
      <c r="D4460" s="167">
        <v>68115.539999999994</v>
      </c>
      <c r="E4460" t="s">
        <v>175</v>
      </c>
      <c r="F4460" t="s">
        <v>169</v>
      </c>
      <c r="G4460" t="s">
        <v>211</v>
      </c>
      <c r="H4460" s="168">
        <v>40911</v>
      </c>
      <c r="I4460" t="s">
        <v>106</v>
      </c>
      <c r="J4460" s="169">
        <v>5.7315068493150685</v>
      </c>
      <c r="K4460">
        <v>2</v>
      </c>
    </row>
    <row r="4461" spans="1:11" x14ac:dyDescent="0.25">
      <c r="A4461" t="s">
        <v>4967</v>
      </c>
      <c r="B4461">
        <v>91537</v>
      </c>
      <c r="C4461" t="s">
        <v>167</v>
      </c>
      <c r="D4461" s="167">
        <v>89397.77</v>
      </c>
      <c r="E4461" t="s">
        <v>188</v>
      </c>
      <c r="F4461" t="s">
        <v>169</v>
      </c>
      <c r="G4461" t="s">
        <v>397</v>
      </c>
      <c r="H4461" s="168">
        <v>38376</v>
      </c>
      <c r="I4461" t="s">
        <v>105</v>
      </c>
      <c r="J4461" s="169">
        <v>12.676712328767124</v>
      </c>
      <c r="K4461">
        <v>3</v>
      </c>
    </row>
    <row r="4462" spans="1:11" x14ac:dyDescent="0.25">
      <c r="A4462" t="s">
        <v>4968</v>
      </c>
      <c r="B4462">
        <v>6895</v>
      </c>
      <c r="C4462" t="s">
        <v>172</v>
      </c>
      <c r="D4462" s="167">
        <v>94099</v>
      </c>
      <c r="E4462" t="s">
        <v>168</v>
      </c>
      <c r="F4462" t="s">
        <v>169</v>
      </c>
      <c r="G4462" t="s">
        <v>173</v>
      </c>
      <c r="H4462" s="168">
        <v>35311</v>
      </c>
      <c r="I4462" t="s">
        <v>104</v>
      </c>
      <c r="J4462" s="169">
        <v>21.073972602739726</v>
      </c>
      <c r="K4462">
        <v>5</v>
      </c>
    </row>
    <row r="4463" spans="1:11" x14ac:dyDescent="0.25">
      <c r="A4463" t="s">
        <v>4969</v>
      </c>
      <c r="B4463">
        <v>73370</v>
      </c>
      <c r="C4463" t="s">
        <v>167</v>
      </c>
      <c r="D4463" s="167">
        <v>54507.65</v>
      </c>
      <c r="E4463" t="s">
        <v>188</v>
      </c>
      <c r="F4463" t="s">
        <v>169</v>
      </c>
      <c r="G4463" t="s">
        <v>344</v>
      </c>
      <c r="H4463" s="168">
        <v>38292</v>
      </c>
      <c r="I4463" t="s">
        <v>104</v>
      </c>
      <c r="J4463" s="169">
        <v>12.906849315068493</v>
      </c>
      <c r="K4463">
        <v>3</v>
      </c>
    </row>
    <row r="4464" spans="1:11" x14ac:dyDescent="0.25">
      <c r="A4464" t="s">
        <v>4970</v>
      </c>
      <c r="B4464">
        <v>16703</v>
      </c>
      <c r="C4464" t="s">
        <v>172</v>
      </c>
      <c r="D4464" s="167">
        <v>50343.91</v>
      </c>
      <c r="E4464" t="s">
        <v>199</v>
      </c>
      <c r="F4464" t="s">
        <v>169</v>
      </c>
      <c r="G4464" t="s">
        <v>750</v>
      </c>
      <c r="H4464" s="168">
        <v>39020</v>
      </c>
      <c r="I4464" t="s">
        <v>103</v>
      </c>
      <c r="J4464" s="169">
        <v>10.912328767123288</v>
      </c>
      <c r="K4464">
        <v>3</v>
      </c>
    </row>
    <row r="4465" spans="1:11" x14ac:dyDescent="0.25">
      <c r="A4465" t="s">
        <v>4971</v>
      </c>
      <c r="B4465">
        <v>54874</v>
      </c>
      <c r="C4465" t="s">
        <v>172</v>
      </c>
      <c r="D4465" s="167">
        <v>114419.25</v>
      </c>
      <c r="E4465" t="s">
        <v>268</v>
      </c>
      <c r="F4465" t="s">
        <v>169</v>
      </c>
      <c r="G4465" t="s">
        <v>275</v>
      </c>
      <c r="H4465" s="168">
        <v>41652</v>
      </c>
      <c r="I4465" t="s">
        <v>108</v>
      </c>
      <c r="J4465" s="169">
        <v>3.7013698630136984</v>
      </c>
      <c r="K4465">
        <v>1</v>
      </c>
    </row>
    <row r="4466" spans="1:11" x14ac:dyDescent="0.25">
      <c r="A4466" t="s">
        <v>4972</v>
      </c>
      <c r="B4466">
        <v>63776</v>
      </c>
      <c r="C4466" t="s">
        <v>172</v>
      </c>
      <c r="D4466" s="167">
        <v>51958.37</v>
      </c>
      <c r="E4466" t="s">
        <v>1258</v>
      </c>
      <c r="F4466" t="s">
        <v>169</v>
      </c>
      <c r="G4466" t="s">
        <v>418</v>
      </c>
      <c r="H4466" s="168">
        <v>41624</v>
      </c>
      <c r="I4466" t="s">
        <v>106</v>
      </c>
      <c r="J4466" s="169">
        <v>3.7780821917808218</v>
      </c>
      <c r="K4466">
        <v>1</v>
      </c>
    </row>
    <row r="4467" spans="1:11" x14ac:dyDescent="0.25">
      <c r="A4467" t="s">
        <v>4973</v>
      </c>
      <c r="B4467">
        <v>36949</v>
      </c>
      <c r="C4467" t="s">
        <v>172</v>
      </c>
      <c r="D4467" s="167">
        <v>92756.7</v>
      </c>
      <c r="E4467" t="s">
        <v>175</v>
      </c>
      <c r="F4467" t="s">
        <v>169</v>
      </c>
      <c r="G4467" t="s">
        <v>183</v>
      </c>
      <c r="H4467" s="168">
        <v>32216</v>
      </c>
      <c r="I4467" t="s">
        <v>104</v>
      </c>
      <c r="J4467" s="169">
        <v>29.553424657534247</v>
      </c>
      <c r="K4467">
        <v>6</v>
      </c>
    </row>
    <row r="4468" spans="1:11" x14ac:dyDescent="0.25">
      <c r="A4468" t="s">
        <v>4974</v>
      </c>
      <c r="B4468">
        <v>46532</v>
      </c>
      <c r="C4468" t="s">
        <v>172</v>
      </c>
      <c r="D4468" s="167">
        <v>62620</v>
      </c>
      <c r="E4468" t="s">
        <v>175</v>
      </c>
      <c r="F4468" t="s">
        <v>169</v>
      </c>
      <c r="G4468" t="s">
        <v>183</v>
      </c>
      <c r="H4468" s="168">
        <v>41302</v>
      </c>
      <c r="I4468" t="s">
        <v>103</v>
      </c>
      <c r="J4468" s="169">
        <v>4.6602739726027398</v>
      </c>
      <c r="K4468">
        <v>1</v>
      </c>
    </row>
    <row r="4469" spans="1:11" x14ac:dyDescent="0.25">
      <c r="A4469" t="s">
        <v>4975</v>
      </c>
      <c r="B4469">
        <v>89730</v>
      </c>
      <c r="C4469" t="s">
        <v>167</v>
      </c>
      <c r="D4469" s="167">
        <v>97912</v>
      </c>
      <c r="E4469" t="s">
        <v>188</v>
      </c>
      <c r="F4469" t="s">
        <v>169</v>
      </c>
      <c r="G4469" t="s">
        <v>284</v>
      </c>
      <c r="H4469" s="168">
        <v>36437</v>
      </c>
      <c r="I4469" t="s">
        <v>103</v>
      </c>
      <c r="J4469" s="169">
        <v>17.989041095890411</v>
      </c>
      <c r="K4469">
        <v>4</v>
      </c>
    </row>
    <row r="4470" spans="1:11" x14ac:dyDescent="0.25">
      <c r="A4470" t="s">
        <v>4976</v>
      </c>
      <c r="B4470">
        <v>3829</v>
      </c>
      <c r="C4470" t="s">
        <v>167</v>
      </c>
      <c r="D4470" s="167">
        <v>60201.440000000002</v>
      </c>
      <c r="E4470" t="s">
        <v>216</v>
      </c>
      <c r="F4470" t="s">
        <v>169</v>
      </c>
      <c r="G4470" t="s">
        <v>217</v>
      </c>
      <c r="H4470" s="168">
        <v>35366</v>
      </c>
      <c r="I4470" t="s">
        <v>107</v>
      </c>
      <c r="J4470" s="169">
        <v>20.923287671232877</v>
      </c>
      <c r="K4470">
        <v>5</v>
      </c>
    </row>
    <row r="4471" spans="1:11" x14ac:dyDescent="0.25">
      <c r="A4471" t="s">
        <v>4977</v>
      </c>
      <c r="B4471">
        <v>80575</v>
      </c>
      <c r="C4471" t="s">
        <v>172</v>
      </c>
      <c r="D4471" s="167">
        <v>52693</v>
      </c>
      <c r="E4471" t="s">
        <v>191</v>
      </c>
      <c r="F4471" t="s">
        <v>169</v>
      </c>
      <c r="G4471" t="s">
        <v>354</v>
      </c>
      <c r="H4471" s="168">
        <v>41288</v>
      </c>
      <c r="I4471" t="s">
        <v>103</v>
      </c>
      <c r="J4471" s="169">
        <v>4.6986301369863011</v>
      </c>
      <c r="K4471">
        <v>1</v>
      </c>
    </row>
    <row r="4472" spans="1:11" x14ac:dyDescent="0.25">
      <c r="A4472" t="s">
        <v>4978</v>
      </c>
      <c r="B4472">
        <v>75146</v>
      </c>
      <c r="C4472" t="s">
        <v>172</v>
      </c>
      <c r="D4472" s="167">
        <v>56580</v>
      </c>
      <c r="E4472" t="s">
        <v>168</v>
      </c>
      <c r="F4472" t="s">
        <v>169</v>
      </c>
      <c r="G4472" t="s">
        <v>265</v>
      </c>
      <c r="H4472" s="168">
        <v>41498</v>
      </c>
      <c r="I4472" t="s">
        <v>107</v>
      </c>
      <c r="J4472" s="169">
        <v>4.1232876712328768</v>
      </c>
      <c r="K4472">
        <v>1</v>
      </c>
    </row>
    <row r="4473" spans="1:11" x14ac:dyDescent="0.25">
      <c r="A4473" t="s">
        <v>4979</v>
      </c>
      <c r="B4473">
        <v>24730</v>
      </c>
      <c r="C4473" t="s">
        <v>172</v>
      </c>
      <c r="D4473" s="167">
        <v>121952</v>
      </c>
      <c r="E4473" t="s">
        <v>199</v>
      </c>
      <c r="F4473" t="s">
        <v>169</v>
      </c>
      <c r="G4473" t="s">
        <v>2060</v>
      </c>
      <c r="H4473" s="168">
        <v>28443</v>
      </c>
      <c r="I4473" t="s">
        <v>104</v>
      </c>
      <c r="J4473" s="169">
        <v>39.890410958904113</v>
      </c>
      <c r="K4473">
        <v>8</v>
      </c>
    </row>
    <row r="4474" spans="1:11" x14ac:dyDescent="0.25">
      <c r="A4474" t="s">
        <v>4980</v>
      </c>
      <c r="B4474">
        <v>69534</v>
      </c>
      <c r="C4474" t="s">
        <v>167</v>
      </c>
      <c r="D4474" s="167">
        <v>69349.08</v>
      </c>
      <c r="E4474" t="s">
        <v>188</v>
      </c>
      <c r="F4474" t="s">
        <v>169</v>
      </c>
      <c r="G4474" t="s">
        <v>703</v>
      </c>
      <c r="H4474" s="168">
        <v>37242</v>
      </c>
      <c r="I4474" t="s">
        <v>103</v>
      </c>
      <c r="J4474" s="169">
        <v>15.783561643835617</v>
      </c>
      <c r="K4474">
        <v>4</v>
      </c>
    </row>
    <row r="4475" spans="1:11" x14ac:dyDescent="0.25">
      <c r="A4475" t="s">
        <v>4981</v>
      </c>
      <c r="B4475">
        <v>24168</v>
      </c>
      <c r="C4475" t="s">
        <v>172</v>
      </c>
      <c r="D4475" s="167">
        <v>100342.9</v>
      </c>
      <c r="E4475" t="s">
        <v>199</v>
      </c>
      <c r="F4475" t="s">
        <v>169</v>
      </c>
      <c r="G4475" t="s">
        <v>397</v>
      </c>
      <c r="H4475" s="168">
        <v>41526</v>
      </c>
      <c r="I4475" t="s">
        <v>103</v>
      </c>
      <c r="J4475" s="169">
        <v>4.0465753424657533</v>
      </c>
      <c r="K4475">
        <v>1</v>
      </c>
    </row>
    <row r="4476" spans="1:11" x14ac:dyDescent="0.25">
      <c r="A4476" t="s">
        <v>4982</v>
      </c>
      <c r="B4476">
        <v>27482</v>
      </c>
      <c r="C4476" t="s">
        <v>172</v>
      </c>
      <c r="D4476" s="167">
        <v>58773</v>
      </c>
      <c r="E4476" t="s">
        <v>191</v>
      </c>
      <c r="F4476" t="s">
        <v>169</v>
      </c>
      <c r="G4476" t="s">
        <v>354</v>
      </c>
      <c r="H4476" s="168">
        <v>41288</v>
      </c>
      <c r="I4476" t="s">
        <v>104</v>
      </c>
      <c r="J4476" s="169">
        <v>4.6986301369863011</v>
      </c>
      <c r="K4476">
        <v>1</v>
      </c>
    </row>
    <row r="4477" spans="1:11" x14ac:dyDescent="0.25">
      <c r="A4477" t="s">
        <v>4983</v>
      </c>
      <c r="B4477">
        <v>92062</v>
      </c>
      <c r="C4477" t="s">
        <v>172</v>
      </c>
      <c r="D4477" s="167">
        <v>81066</v>
      </c>
      <c r="E4477" t="s">
        <v>199</v>
      </c>
      <c r="F4477" t="s">
        <v>169</v>
      </c>
      <c r="G4477" t="s">
        <v>3985</v>
      </c>
      <c r="H4477" s="168">
        <v>36962</v>
      </c>
      <c r="I4477" t="s">
        <v>104</v>
      </c>
      <c r="J4477" s="169">
        <v>16.550684931506851</v>
      </c>
      <c r="K4477">
        <v>4</v>
      </c>
    </row>
    <row r="4478" spans="1:11" x14ac:dyDescent="0.25">
      <c r="A4478" t="s">
        <v>4984</v>
      </c>
      <c r="B4478">
        <v>21008</v>
      </c>
      <c r="C4478" t="s">
        <v>172</v>
      </c>
      <c r="D4478" s="167">
        <v>114087.02</v>
      </c>
      <c r="E4478" t="s">
        <v>185</v>
      </c>
      <c r="F4478" t="s">
        <v>169</v>
      </c>
      <c r="G4478" t="s">
        <v>382</v>
      </c>
      <c r="H4478" s="168">
        <v>33924</v>
      </c>
      <c r="I4478" t="s">
        <v>106</v>
      </c>
      <c r="J4478" s="169">
        <v>24.873972602739727</v>
      </c>
      <c r="K4478">
        <v>5</v>
      </c>
    </row>
    <row r="4479" spans="1:11" x14ac:dyDescent="0.25">
      <c r="A4479" t="s">
        <v>4985</v>
      </c>
      <c r="B4479">
        <v>84560</v>
      </c>
      <c r="C4479" t="s">
        <v>172</v>
      </c>
      <c r="D4479" s="167">
        <v>97392.47</v>
      </c>
      <c r="E4479" t="s">
        <v>168</v>
      </c>
      <c r="F4479" t="s">
        <v>169</v>
      </c>
      <c r="G4479" t="s">
        <v>173</v>
      </c>
      <c r="H4479" s="168">
        <v>34352</v>
      </c>
      <c r="I4479" t="s">
        <v>105</v>
      </c>
      <c r="J4479" s="169">
        <v>23.701369863013699</v>
      </c>
      <c r="K4479">
        <v>5</v>
      </c>
    </row>
    <row r="4480" spans="1:11" x14ac:dyDescent="0.25">
      <c r="A4480" t="s">
        <v>4986</v>
      </c>
      <c r="B4480">
        <v>38061</v>
      </c>
      <c r="C4480" t="s">
        <v>167</v>
      </c>
      <c r="D4480" s="167">
        <v>78096</v>
      </c>
      <c r="E4480" t="s">
        <v>175</v>
      </c>
      <c r="F4480" t="s">
        <v>169</v>
      </c>
      <c r="G4480" t="s">
        <v>183</v>
      </c>
      <c r="H4480" s="168">
        <v>38012</v>
      </c>
      <c r="I4480" t="s">
        <v>104</v>
      </c>
      <c r="J4480" s="169">
        <v>13.673972602739726</v>
      </c>
      <c r="K4480">
        <v>3</v>
      </c>
    </row>
    <row r="4481" spans="1:11" x14ac:dyDescent="0.25">
      <c r="A4481" t="s">
        <v>4987</v>
      </c>
      <c r="B4481">
        <v>73289</v>
      </c>
      <c r="C4481" t="s">
        <v>167</v>
      </c>
      <c r="D4481" s="167">
        <v>98490.39</v>
      </c>
      <c r="E4481" t="s">
        <v>175</v>
      </c>
      <c r="F4481" t="s">
        <v>169</v>
      </c>
      <c r="G4481" t="s">
        <v>176</v>
      </c>
      <c r="H4481" s="168">
        <v>37326</v>
      </c>
      <c r="I4481" t="s">
        <v>103</v>
      </c>
      <c r="J4481" s="169">
        <v>15.553424657534247</v>
      </c>
      <c r="K4481">
        <v>4</v>
      </c>
    </row>
    <row r="4482" spans="1:11" x14ac:dyDescent="0.25">
      <c r="A4482" t="s">
        <v>4988</v>
      </c>
      <c r="B4482">
        <v>93569</v>
      </c>
      <c r="C4482" t="s">
        <v>172</v>
      </c>
      <c r="D4482" s="167">
        <v>80784</v>
      </c>
      <c r="E4482" t="s">
        <v>191</v>
      </c>
      <c r="F4482" t="s">
        <v>169</v>
      </c>
      <c r="G4482" t="s">
        <v>192</v>
      </c>
      <c r="H4482" s="168">
        <v>36493</v>
      </c>
      <c r="I4482" t="s">
        <v>106</v>
      </c>
      <c r="J4482" s="169">
        <v>17.835616438356166</v>
      </c>
      <c r="K4482">
        <v>4</v>
      </c>
    </row>
    <row r="4483" spans="1:11" x14ac:dyDescent="0.25">
      <c r="A4483" t="s">
        <v>4989</v>
      </c>
      <c r="B4483">
        <v>59465</v>
      </c>
      <c r="C4483" t="s">
        <v>172</v>
      </c>
      <c r="D4483" s="167">
        <v>170754</v>
      </c>
      <c r="E4483" t="s">
        <v>188</v>
      </c>
      <c r="F4483" t="s">
        <v>169</v>
      </c>
      <c r="G4483" t="s">
        <v>4990</v>
      </c>
      <c r="H4483" s="168">
        <v>32594</v>
      </c>
      <c r="I4483" t="s">
        <v>106</v>
      </c>
      <c r="J4483" s="169">
        <v>28.517808219178082</v>
      </c>
      <c r="K4483">
        <v>6</v>
      </c>
    </row>
    <row r="4484" spans="1:11" x14ac:dyDescent="0.25">
      <c r="A4484" t="s">
        <v>4991</v>
      </c>
      <c r="B4484">
        <v>90671</v>
      </c>
      <c r="C4484" t="s">
        <v>167</v>
      </c>
      <c r="D4484" s="167">
        <v>48956</v>
      </c>
      <c r="E4484" t="s">
        <v>191</v>
      </c>
      <c r="F4484" t="s">
        <v>202</v>
      </c>
      <c r="G4484" t="s">
        <v>610</v>
      </c>
      <c r="H4484" s="168">
        <v>36759</v>
      </c>
      <c r="I4484" t="s">
        <v>105</v>
      </c>
      <c r="J4484" s="169">
        <v>17.106849315068494</v>
      </c>
      <c r="K4484">
        <v>4</v>
      </c>
    </row>
    <row r="4485" spans="1:11" x14ac:dyDescent="0.25">
      <c r="A4485" t="s">
        <v>4992</v>
      </c>
      <c r="B4485">
        <v>22036</v>
      </c>
      <c r="C4485" t="s">
        <v>167</v>
      </c>
      <c r="D4485" s="167">
        <v>18193.45</v>
      </c>
      <c r="E4485" t="s">
        <v>216</v>
      </c>
      <c r="F4485" t="s">
        <v>202</v>
      </c>
      <c r="G4485" t="s">
        <v>303</v>
      </c>
      <c r="H4485" s="168">
        <v>40127</v>
      </c>
      <c r="I4485" t="s">
        <v>104</v>
      </c>
      <c r="J4485" s="169">
        <v>7.8794520547945206</v>
      </c>
      <c r="K4485">
        <v>2</v>
      </c>
    </row>
    <row r="4486" spans="1:11" x14ac:dyDescent="0.25">
      <c r="A4486" t="s">
        <v>4993</v>
      </c>
      <c r="B4486">
        <v>84967</v>
      </c>
      <c r="C4486" t="s">
        <v>172</v>
      </c>
      <c r="D4486" s="167">
        <v>93396</v>
      </c>
      <c r="E4486" t="s">
        <v>213</v>
      </c>
      <c r="F4486" t="s">
        <v>169</v>
      </c>
      <c r="G4486" t="s">
        <v>1446</v>
      </c>
      <c r="H4486" s="168">
        <v>41106</v>
      </c>
      <c r="I4486" t="s">
        <v>108</v>
      </c>
      <c r="J4486" s="169">
        <v>5.1972602739726028</v>
      </c>
      <c r="K4486">
        <v>2</v>
      </c>
    </row>
    <row r="4487" spans="1:11" x14ac:dyDescent="0.25">
      <c r="A4487" t="s">
        <v>4994</v>
      </c>
      <c r="B4487">
        <v>19476</v>
      </c>
      <c r="C4487" t="s">
        <v>172</v>
      </c>
      <c r="D4487" s="167">
        <v>56478</v>
      </c>
      <c r="E4487" t="s">
        <v>175</v>
      </c>
      <c r="F4487" t="s">
        <v>169</v>
      </c>
      <c r="G4487" t="s">
        <v>183</v>
      </c>
      <c r="H4487" s="168">
        <v>41694</v>
      </c>
      <c r="I4487" t="s">
        <v>104</v>
      </c>
      <c r="J4487" s="169">
        <v>3.5863013698630137</v>
      </c>
      <c r="K4487">
        <v>1</v>
      </c>
    </row>
    <row r="4488" spans="1:11" x14ac:dyDescent="0.25">
      <c r="A4488" t="s">
        <v>4995</v>
      </c>
      <c r="B4488">
        <v>143</v>
      </c>
      <c r="C4488" t="s">
        <v>172</v>
      </c>
      <c r="D4488" s="167">
        <v>17793.77</v>
      </c>
      <c r="E4488" t="s">
        <v>196</v>
      </c>
      <c r="F4488" t="s">
        <v>202</v>
      </c>
      <c r="G4488" t="s">
        <v>222</v>
      </c>
      <c r="H4488" s="168">
        <v>41596</v>
      </c>
      <c r="I4488" t="s">
        <v>106</v>
      </c>
      <c r="J4488" s="169">
        <v>3.8547945205479452</v>
      </c>
      <c r="K4488">
        <v>1</v>
      </c>
    </row>
    <row r="4489" spans="1:11" x14ac:dyDescent="0.25">
      <c r="A4489" t="s">
        <v>4996</v>
      </c>
      <c r="B4489">
        <v>61505</v>
      </c>
      <c r="C4489" t="s">
        <v>172</v>
      </c>
      <c r="D4489" s="167">
        <v>45261</v>
      </c>
      <c r="E4489" t="s">
        <v>191</v>
      </c>
      <c r="F4489" t="s">
        <v>169</v>
      </c>
      <c r="G4489" t="s">
        <v>1065</v>
      </c>
      <c r="H4489" s="168">
        <v>42716</v>
      </c>
      <c r="I4489" t="s">
        <v>104</v>
      </c>
      <c r="J4489" s="169">
        <v>0.78630136986301369</v>
      </c>
      <c r="K4489">
        <v>1</v>
      </c>
    </row>
    <row r="4490" spans="1:11" x14ac:dyDescent="0.25">
      <c r="A4490" t="s">
        <v>4997</v>
      </c>
      <c r="B4490">
        <v>84717</v>
      </c>
      <c r="C4490" t="s">
        <v>172</v>
      </c>
      <c r="D4490" s="167">
        <v>98024.98</v>
      </c>
      <c r="E4490" t="s">
        <v>199</v>
      </c>
      <c r="F4490" t="s">
        <v>169</v>
      </c>
      <c r="G4490" t="s">
        <v>176</v>
      </c>
      <c r="H4490" s="168">
        <v>38278</v>
      </c>
      <c r="I4490" t="s">
        <v>103</v>
      </c>
      <c r="J4490" s="169">
        <v>12.945205479452055</v>
      </c>
      <c r="K4490">
        <v>3</v>
      </c>
    </row>
    <row r="4491" spans="1:11" x14ac:dyDescent="0.25">
      <c r="A4491" t="s">
        <v>4998</v>
      </c>
      <c r="B4491">
        <v>68188</v>
      </c>
      <c r="C4491" t="s">
        <v>167</v>
      </c>
      <c r="D4491" s="167">
        <v>29224</v>
      </c>
      <c r="E4491" t="s">
        <v>216</v>
      </c>
      <c r="F4491" t="s">
        <v>202</v>
      </c>
      <c r="G4491" t="s">
        <v>217</v>
      </c>
      <c r="H4491" s="168">
        <v>35905</v>
      </c>
      <c r="I4491" t="s">
        <v>106</v>
      </c>
      <c r="J4491" s="169">
        <v>19.446575342465753</v>
      </c>
      <c r="K4491">
        <v>4</v>
      </c>
    </row>
    <row r="4492" spans="1:11" x14ac:dyDescent="0.25">
      <c r="A4492" t="s">
        <v>4999</v>
      </c>
      <c r="B4492">
        <v>62726</v>
      </c>
      <c r="C4492" t="s">
        <v>172</v>
      </c>
      <c r="D4492" s="167">
        <v>65382</v>
      </c>
      <c r="E4492" t="s">
        <v>191</v>
      </c>
      <c r="F4492" t="s">
        <v>169</v>
      </c>
      <c r="G4492" t="s">
        <v>486</v>
      </c>
      <c r="H4492" s="168">
        <v>40966</v>
      </c>
      <c r="I4492" t="s">
        <v>104</v>
      </c>
      <c r="J4492" s="169">
        <v>5.580821917808219</v>
      </c>
      <c r="K4492">
        <v>2</v>
      </c>
    </row>
    <row r="4493" spans="1:11" x14ac:dyDescent="0.25">
      <c r="A4493" t="s">
        <v>5000</v>
      </c>
      <c r="B4493">
        <v>73871</v>
      </c>
      <c r="C4493" t="s">
        <v>167</v>
      </c>
      <c r="D4493" s="167">
        <v>85901.02</v>
      </c>
      <c r="E4493" t="s">
        <v>191</v>
      </c>
      <c r="F4493" t="s">
        <v>169</v>
      </c>
      <c r="G4493" t="s">
        <v>610</v>
      </c>
      <c r="H4493" s="168">
        <v>41218</v>
      </c>
      <c r="I4493" t="s">
        <v>106</v>
      </c>
      <c r="J4493" s="169">
        <v>4.8904109589041092</v>
      </c>
      <c r="K4493">
        <v>1</v>
      </c>
    </row>
    <row r="4494" spans="1:11" x14ac:dyDescent="0.25">
      <c r="A4494" t="s">
        <v>5001</v>
      </c>
      <c r="B4494">
        <v>16023</v>
      </c>
      <c r="C4494" t="s">
        <v>172</v>
      </c>
      <c r="D4494" s="167">
        <v>37934.39</v>
      </c>
      <c r="E4494" t="s">
        <v>253</v>
      </c>
      <c r="F4494" t="s">
        <v>169</v>
      </c>
      <c r="G4494" t="s">
        <v>207</v>
      </c>
      <c r="H4494" s="168">
        <v>39299</v>
      </c>
      <c r="I4494" t="s">
        <v>103</v>
      </c>
      <c r="J4494" s="169">
        <v>10.147945205479452</v>
      </c>
      <c r="K4494">
        <v>3</v>
      </c>
    </row>
    <row r="4495" spans="1:11" x14ac:dyDescent="0.25">
      <c r="A4495" t="s">
        <v>5002</v>
      </c>
      <c r="B4495">
        <v>56671</v>
      </c>
      <c r="C4495" t="s">
        <v>172</v>
      </c>
      <c r="D4495" s="167">
        <v>53788</v>
      </c>
      <c r="E4495" t="s">
        <v>175</v>
      </c>
      <c r="F4495" t="s">
        <v>169</v>
      </c>
      <c r="G4495" t="s">
        <v>183</v>
      </c>
      <c r="H4495" s="168">
        <v>41918</v>
      </c>
      <c r="I4495" t="s">
        <v>103</v>
      </c>
      <c r="J4495" s="169">
        <v>2.9726027397260273</v>
      </c>
      <c r="K4495">
        <v>1</v>
      </c>
    </row>
    <row r="4496" spans="1:11" x14ac:dyDescent="0.25">
      <c r="A4496" t="s">
        <v>5003</v>
      </c>
      <c r="B4496">
        <v>9004</v>
      </c>
      <c r="C4496" t="s">
        <v>172</v>
      </c>
      <c r="D4496" s="167">
        <v>50183</v>
      </c>
      <c r="E4496" t="s">
        <v>191</v>
      </c>
      <c r="F4496" t="s">
        <v>169</v>
      </c>
      <c r="G4496" t="s">
        <v>354</v>
      </c>
      <c r="H4496" s="168">
        <v>39720</v>
      </c>
      <c r="I4496" t="s">
        <v>108</v>
      </c>
      <c r="J4496" s="169">
        <v>8.9945205479452053</v>
      </c>
      <c r="K4496">
        <v>2</v>
      </c>
    </row>
    <row r="4497" spans="1:11" x14ac:dyDescent="0.25">
      <c r="A4497" t="s">
        <v>5004</v>
      </c>
      <c r="B4497">
        <v>26105</v>
      </c>
      <c r="C4497" t="s">
        <v>172</v>
      </c>
      <c r="D4497" s="167">
        <v>50910</v>
      </c>
      <c r="E4497" t="s">
        <v>191</v>
      </c>
      <c r="F4497" t="s">
        <v>169</v>
      </c>
      <c r="G4497" t="s">
        <v>354</v>
      </c>
      <c r="H4497" s="168">
        <v>41904</v>
      </c>
      <c r="I4497" t="s">
        <v>105</v>
      </c>
      <c r="J4497" s="169">
        <v>3.010958904109589</v>
      </c>
      <c r="K4497">
        <v>1</v>
      </c>
    </row>
    <row r="4498" spans="1:11" x14ac:dyDescent="0.25">
      <c r="A4498" t="s">
        <v>5005</v>
      </c>
      <c r="B4498">
        <v>6382</v>
      </c>
      <c r="C4498" t="s">
        <v>172</v>
      </c>
      <c r="D4498" s="167">
        <v>72677.03</v>
      </c>
      <c r="E4498" t="s">
        <v>308</v>
      </c>
      <c r="F4498" t="s">
        <v>169</v>
      </c>
      <c r="G4498" t="s">
        <v>428</v>
      </c>
      <c r="H4498" s="168">
        <v>42156</v>
      </c>
      <c r="I4498" t="s">
        <v>104</v>
      </c>
      <c r="J4498" s="169">
        <v>2.3205479452054796</v>
      </c>
      <c r="K4498">
        <v>1</v>
      </c>
    </row>
    <row r="4499" spans="1:11" x14ac:dyDescent="0.25">
      <c r="A4499" t="s">
        <v>5006</v>
      </c>
      <c r="B4499">
        <v>64751</v>
      </c>
      <c r="C4499" t="s">
        <v>172</v>
      </c>
      <c r="D4499" s="167">
        <v>72902</v>
      </c>
      <c r="E4499" t="s">
        <v>175</v>
      </c>
      <c r="F4499" t="s">
        <v>169</v>
      </c>
      <c r="G4499" t="s">
        <v>183</v>
      </c>
      <c r="H4499" s="168">
        <v>38915</v>
      </c>
      <c r="I4499" t="s">
        <v>103</v>
      </c>
      <c r="J4499" s="169">
        <v>11.2</v>
      </c>
      <c r="K4499">
        <v>3</v>
      </c>
    </row>
    <row r="4500" spans="1:11" x14ac:dyDescent="0.25">
      <c r="A4500" t="s">
        <v>5007</v>
      </c>
      <c r="B4500">
        <v>7882</v>
      </c>
      <c r="C4500" t="s">
        <v>172</v>
      </c>
      <c r="D4500" s="167">
        <v>80784</v>
      </c>
      <c r="E4500" t="s">
        <v>191</v>
      </c>
      <c r="F4500" t="s">
        <v>169</v>
      </c>
      <c r="G4500" t="s">
        <v>192</v>
      </c>
      <c r="H4500" s="168">
        <v>36570</v>
      </c>
      <c r="I4500" t="s">
        <v>103</v>
      </c>
      <c r="J4500" s="169">
        <v>17.624657534246577</v>
      </c>
      <c r="K4500">
        <v>4</v>
      </c>
    </row>
    <row r="4501" spans="1:11" x14ac:dyDescent="0.25">
      <c r="A4501" t="s">
        <v>5008</v>
      </c>
      <c r="B4501">
        <v>31865</v>
      </c>
      <c r="C4501" t="s">
        <v>172</v>
      </c>
      <c r="D4501" s="167">
        <v>41220.18</v>
      </c>
      <c r="E4501" t="s">
        <v>175</v>
      </c>
      <c r="F4501" t="s">
        <v>169</v>
      </c>
      <c r="G4501" t="s">
        <v>209</v>
      </c>
      <c r="H4501" s="168">
        <v>42422</v>
      </c>
      <c r="I4501" t="s">
        <v>108</v>
      </c>
      <c r="J4501" s="169">
        <v>1.5917808219178082</v>
      </c>
      <c r="K4501">
        <v>1</v>
      </c>
    </row>
    <row r="4502" spans="1:11" x14ac:dyDescent="0.25">
      <c r="A4502" t="s">
        <v>5009</v>
      </c>
      <c r="B4502">
        <v>51153</v>
      </c>
      <c r="C4502" t="s">
        <v>172</v>
      </c>
      <c r="D4502" s="167">
        <v>56478</v>
      </c>
      <c r="E4502" t="s">
        <v>175</v>
      </c>
      <c r="F4502" t="s">
        <v>169</v>
      </c>
      <c r="G4502" t="s">
        <v>183</v>
      </c>
      <c r="H4502" s="168">
        <v>41694</v>
      </c>
      <c r="I4502" t="s">
        <v>106</v>
      </c>
      <c r="J4502" s="169">
        <v>3.5863013698630137</v>
      </c>
      <c r="K4502">
        <v>1</v>
      </c>
    </row>
    <row r="4503" spans="1:11" x14ac:dyDescent="0.25">
      <c r="A4503" t="s">
        <v>5010</v>
      </c>
      <c r="B4503">
        <v>96137</v>
      </c>
      <c r="C4503" t="s">
        <v>167</v>
      </c>
      <c r="D4503" s="167">
        <v>84813.6</v>
      </c>
      <c r="E4503" t="s">
        <v>188</v>
      </c>
      <c r="F4503" t="s">
        <v>169</v>
      </c>
      <c r="G4503" t="s">
        <v>598</v>
      </c>
      <c r="H4503" s="168">
        <v>41372</v>
      </c>
      <c r="I4503" t="s">
        <v>108</v>
      </c>
      <c r="J4503" s="169">
        <v>4.4684931506849317</v>
      </c>
      <c r="K4503">
        <v>1</v>
      </c>
    </row>
    <row r="4504" spans="1:11" x14ac:dyDescent="0.25">
      <c r="A4504" t="s">
        <v>5011</v>
      </c>
      <c r="B4504">
        <v>69047</v>
      </c>
      <c r="C4504" t="s">
        <v>172</v>
      </c>
      <c r="D4504" s="167">
        <v>60714.58</v>
      </c>
      <c r="E4504" t="s">
        <v>199</v>
      </c>
      <c r="F4504" t="s">
        <v>169</v>
      </c>
      <c r="G4504" t="s">
        <v>200</v>
      </c>
      <c r="H4504" s="168">
        <v>36359</v>
      </c>
      <c r="I4504" t="s">
        <v>103</v>
      </c>
      <c r="J4504" s="169">
        <v>18.202739726027396</v>
      </c>
      <c r="K4504">
        <v>4</v>
      </c>
    </row>
    <row r="4505" spans="1:11" x14ac:dyDescent="0.25">
      <c r="A4505" t="s">
        <v>5012</v>
      </c>
      <c r="B4505">
        <v>47525</v>
      </c>
      <c r="C4505" t="s">
        <v>172</v>
      </c>
      <c r="D4505" s="167">
        <v>97755</v>
      </c>
      <c r="E4505" t="s">
        <v>185</v>
      </c>
      <c r="F4505" t="s">
        <v>169</v>
      </c>
      <c r="G4505" t="s">
        <v>495</v>
      </c>
      <c r="H4505" s="168">
        <v>36942</v>
      </c>
      <c r="I4505" t="s">
        <v>105</v>
      </c>
      <c r="J4505" s="169">
        <v>16.605479452054794</v>
      </c>
      <c r="K4505">
        <v>4</v>
      </c>
    </row>
    <row r="4506" spans="1:11" x14ac:dyDescent="0.25">
      <c r="A4506" t="s">
        <v>5013</v>
      </c>
      <c r="B4506">
        <v>41479</v>
      </c>
      <c r="C4506" t="s">
        <v>172</v>
      </c>
      <c r="D4506" s="167">
        <v>92460</v>
      </c>
      <c r="E4506" t="s">
        <v>188</v>
      </c>
      <c r="F4506" t="s">
        <v>202</v>
      </c>
      <c r="G4506" t="s">
        <v>1682</v>
      </c>
      <c r="H4506" s="168">
        <v>42548</v>
      </c>
      <c r="I4506" t="s">
        <v>106</v>
      </c>
      <c r="J4506" s="169">
        <v>1.2465753424657535</v>
      </c>
      <c r="K4506">
        <v>1</v>
      </c>
    </row>
    <row r="4507" spans="1:11" x14ac:dyDescent="0.25">
      <c r="A4507" t="s">
        <v>5014</v>
      </c>
      <c r="B4507">
        <v>27032</v>
      </c>
      <c r="C4507" t="s">
        <v>172</v>
      </c>
      <c r="D4507" s="167">
        <v>60201.440000000002</v>
      </c>
      <c r="E4507" t="s">
        <v>216</v>
      </c>
      <c r="F4507" t="s">
        <v>169</v>
      </c>
      <c r="G4507" t="s">
        <v>217</v>
      </c>
      <c r="H4507" s="168">
        <v>34189</v>
      </c>
      <c r="I4507" t="s">
        <v>104</v>
      </c>
      <c r="J4507" s="169">
        <v>24.147945205479452</v>
      </c>
      <c r="K4507">
        <v>5</v>
      </c>
    </row>
    <row r="4508" spans="1:11" x14ac:dyDescent="0.25">
      <c r="A4508" t="s">
        <v>5015</v>
      </c>
      <c r="B4508">
        <v>4478</v>
      </c>
      <c r="C4508" t="s">
        <v>172</v>
      </c>
      <c r="D4508" s="167">
        <v>73856.98</v>
      </c>
      <c r="E4508" t="s">
        <v>199</v>
      </c>
      <c r="F4508" t="s">
        <v>169</v>
      </c>
      <c r="G4508" t="s">
        <v>428</v>
      </c>
      <c r="H4508" s="168">
        <v>39426</v>
      </c>
      <c r="I4508" t="s">
        <v>104</v>
      </c>
      <c r="J4508" s="169">
        <v>9.8000000000000007</v>
      </c>
      <c r="K4508">
        <v>2</v>
      </c>
    </row>
    <row r="4509" spans="1:11" x14ac:dyDescent="0.25">
      <c r="A4509" t="s">
        <v>5016</v>
      </c>
      <c r="B4509">
        <v>78174</v>
      </c>
      <c r="C4509" t="s">
        <v>167</v>
      </c>
      <c r="D4509" s="167">
        <v>84974</v>
      </c>
      <c r="E4509" t="s">
        <v>188</v>
      </c>
      <c r="F4509" t="s">
        <v>169</v>
      </c>
      <c r="G4509" t="s">
        <v>189</v>
      </c>
      <c r="H4509" s="168">
        <v>37018</v>
      </c>
      <c r="I4509" t="s">
        <v>104</v>
      </c>
      <c r="J4509" s="169">
        <v>16.397260273972602</v>
      </c>
      <c r="K4509">
        <v>4</v>
      </c>
    </row>
    <row r="4510" spans="1:11" x14ac:dyDescent="0.25">
      <c r="A4510" t="s">
        <v>5017</v>
      </c>
      <c r="B4510">
        <v>42371</v>
      </c>
      <c r="C4510" t="s">
        <v>172</v>
      </c>
      <c r="D4510" s="167">
        <v>97912</v>
      </c>
      <c r="E4510" t="s">
        <v>268</v>
      </c>
      <c r="F4510" t="s">
        <v>169</v>
      </c>
      <c r="G4510" t="s">
        <v>297</v>
      </c>
      <c r="H4510" s="168">
        <v>38194</v>
      </c>
      <c r="I4510" t="s">
        <v>105</v>
      </c>
      <c r="J4510" s="169">
        <v>13.175342465753424</v>
      </c>
      <c r="K4510">
        <v>3</v>
      </c>
    </row>
    <row r="4511" spans="1:11" x14ac:dyDescent="0.25">
      <c r="A4511" t="s">
        <v>5018</v>
      </c>
      <c r="B4511">
        <v>95886</v>
      </c>
      <c r="C4511" t="s">
        <v>172</v>
      </c>
      <c r="D4511" s="167">
        <v>70422</v>
      </c>
      <c r="E4511" t="s">
        <v>188</v>
      </c>
      <c r="F4511" t="s">
        <v>169</v>
      </c>
      <c r="G4511" t="s">
        <v>995</v>
      </c>
      <c r="H4511" s="168">
        <v>36829</v>
      </c>
      <c r="I4511" t="s">
        <v>104</v>
      </c>
      <c r="J4511" s="169">
        <v>16.915068493150685</v>
      </c>
      <c r="K4511">
        <v>4</v>
      </c>
    </row>
    <row r="4512" spans="1:11" x14ac:dyDescent="0.25">
      <c r="A4512" t="s">
        <v>5019</v>
      </c>
      <c r="B4512">
        <v>79502</v>
      </c>
      <c r="C4512" t="s">
        <v>167</v>
      </c>
      <c r="D4512" s="167">
        <v>97593.32</v>
      </c>
      <c r="E4512" t="s">
        <v>188</v>
      </c>
      <c r="F4512" t="s">
        <v>169</v>
      </c>
      <c r="G4512" t="s">
        <v>410</v>
      </c>
      <c r="H4512" s="168">
        <v>38880</v>
      </c>
      <c r="I4512" t="s">
        <v>106</v>
      </c>
      <c r="J4512" s="169">
        <v>11.295890410958904</v>
      </c>
      <c r="K4512">
        <v>3</v>
      </c>
    </row>
    <row r="4513" spans="1:11" x14ac:dyDescent="0.25">
      <c r="A4513" t="s">
        <v>5020</v>
      </c>
      <c r="B4513">
        <v>64029</v>
      </c>
      <c r="C4513" t="s">
        <v>167</v>
      </c>
      <c r="D4513" s="167">
        <v>49831</v>
      </c>
      <c r="E4513" t="s">
        <v>168</v>
      </c>
      <c r="F4513" t="s">
        <v>169</v>
      </c>
      <c r="G4513" t="s">
        <v>265</v>
      </c>
      <c r="H4513" s="168">
        <v>41862</v>
      </c>
      <c r="I4513" t="s">
        <v>107</v>
      </c>
      <c r="J4513" s="169">
        <v>3.1260273972602741</v>
      </c>
      <c r="K4513">
        <v>1</v>
      </c>
    </row>
    <row r="4514" spans="1:11" x14ac:dyDescent="0.25">
      <c r="A4514" t="s">
        <v>5021</v>
      </c>
      <c r="B4514">
        <v>34056</v>
      </c>
      <c r="C4514" t="s">
        <v>172</v>
      </c>
      <c r="D4514" s="167">
        <v>53495.77</v>
      </c>
      <c r="E4514" t="s">
        <v>233</v>
      </c>
      <c r="F4514" t="s">
        <v>169</v>
      </c>
      <c r="G4514" t="s">
        <v>363</v>
      </c>
      <c r="H4514" s="168">
        <v>38991</v>
      </c>
      <c r="I4514" t="s">
        <v>103</v>
      </c>
      <c r="J4514" s="169">
        <v>10.991780821917809</v>
      </c>
      <c r="K4514">
        <v>3</v>
      </c>
    </row>
    <row r="4515" spans="1:11" x14ac:dyDescent="0.25">
      <c r="A4515" t="s">
        <v>5022</v>
      </c>
      <c r="B4515">
        <v>46491</v>
      </c>
      <c r="C4515" t="s">
        <v>167</v>
      </c>
      <c r="D4515" s="167">
        <v>50211</v>
      </c>
      <c r="E4515" t="s">
        <v>168</v>
      </c>
      <c r="F4515" t="s">
        <v>169</v>
      </c>
      <c r="G4515" t="s">
        <v>466</v>
      </c>
      <c r="H4515" s="168">
        <v>42562</v>
      </c>
      <c r="I4515" t="s">
        <v>105</v>
      </c>
      <c r="J4515" s="169">
        <v>1.2082191780821918</v>
      </c>
      <c r="K4515">
        <v>1</v>
      </c>
    </row>
    <row r="4516" spans="1:11" x14ac:dyDescent="0.25">
      <c r="A4516" t="s">
        <v>5023</v>
      </c>
      <c r="B4516">
        <v>3042</v>
      </c>
      <c r="C4516" t="s">
        <v>172</v>
      </c>
      <c r="D4516" s="167">
        <v>77343</v>
      </c>
      <c r="E4516" t="s">
        <v>196</v>
      </c>
      <c r="F4516" t="s">
        <v>169</v>
      </c>
      <c r="G4516" t="s">
        <v>2843</v>
      </c>
      <c r="H4516" s="168">
        <v>36870</v>
      </c>
      <c r="I4516" t="s">
        <v>103</v>
      </c>
      <c r="J4516" s="169">
        <v>16.802739726027397</v>
      </c>
      <c r="K4516">
        <v>4</v>
      </c>
    </row>
    <row r="4517" spans="1:11" x14ac:dyDescent="0.25">
      <c r="A4517" t="s">
        <v>5024</v>
      </c>
      <c r="B4517">
        <v>38800</v>
      </c>
      <c r="C4517" t="s">
        <v>167</v>
      </c>
      <c r="D4517" s="167">
        <v>62678.98</v>
      </c>
      <c r="E4517" t="s">
        <v>175</v>
      </c>
      <c r="F4517" t="s">
        <v>169</v>
      </c>
      <c r="G4517" t="s">
        <v>311</v>
      </c>
      <c r="H4517" s="168">
        <v>41442</v>
      </c>
      <c r="I4517" t="s">
        <v>103</v>
      </c>
      <c r="J4517" s="169">
        <v>4.2767123287671236</v>
      </c>
      <c r="K4517">
        <v>1</v>
      </c>
    </row>
    <row r="4518" spans="1:11" x14ac:dyDescent="0.25">
      <c r="A4518" t="s">
        <v>5025</v>
      </c>
      <c r="B4518">
        <v>95717</v>
      </c>
      <c r="C4518" t="s">
        <v>172</v>
      </c>
      <c r="D4518" s="167">
        <v>44511.02</v>
      </c>
      <c r="E4518" t="s">
        <v>233</v>
      </c>
      <c r="F4518" t="s">
        <v>169</v>
      </c>
      <c r="G4518" t="s">
        <v>242</v>
      </c>
      <c r="H4518" s="168">
        <v>36632</v>
      </c>
      <c r="I4518" t="s">
        <v>108</v>
      </c>
      <c r="J4518" s="169">
        <v>17.454794520547946</v>
      </c>
      <c r="K4518">
        <v>4</v>
      </c>
    </row>
    <row r="4519" spans="1:11" x14ac:dyDescent="0.25">
      <c r="A4519" t="s">
        <v>5026</v>
      </c>
      <c r="B4519">
        <v>85183</v>
      </c>
      <c r="C4519" t="s">
        <v>167</v>
      </c>
      <c r="D4519" s="167">
        <v>85445</v>
      </c>
      <c r="E4519" t="s">
        <v>168</v>
      </c>
      <c r="F4519" t="s">
        <v>169</v>
      </c>
      <c r="G4519" t="s">
        <v>524</v>
      </c>
      <c r="H4519" s="168">
        <v>37081</v>
      </c>
      <c r="I4519" t="s">
        <v>103</v>
      </c>
      <c r="J4519" s="169">
        <v>16.224657534246575</v>
      </c>
      <c r="K4519">
        <v>4</v>
      </c>
    </row>
    <row r="4520" spans="1:11" x14ac:dyDescent="0.25">
      <c r="A4520" t="s">
        <v>5027</v>
      </c>
      <c r="B4520">
        <v>2671</v>
      </c>
      <c r="C4520" t="s">
        <v>172</v>
      </c>
      <c r="D4520" s="167">
        <v>93396</v>
      </c>
      <c r="E4520" t="s">
        <v>199</v>
      </c>
      <c r="F4520" t="s">
        <v>169</v>
      </c>
      <c r="G4520" t="s">
        <v>328</v>
      </c>
      <c r="H4520" s="168">
        <v>38405</v>
      </c>
      <c r="I4520" t="s">
        <v>103</v>
      </c>
      <c r="J4520" s="169">
        <v>12.597260273972603</v>
      </c>
      <c r="K4520">
        <v>3</v>
      </c>
    </row>
    <row r="4521" spans="1:11" x14ac:dyDescent="0.25">
      <c r="A4521" t="s">
        <v>5028</v>
      </c>
      <c r="B4521">
        <v>76330</v>
      </c>
      <c r="C4521" t="s">
        <v>172</v>
      </c>
      <c r="D4521" s="167">
        <v>85405</v>
      </c>
      <c r="E4521" t="s">
        <v>168</v>
      </c>
      <c r="F4521" t="s">
        <v>169</v>
      </c>
      <c r="G4521" t="s">
        <v>265</v>
      </c>
      <c r="H4521" s="168">
        <v>37270</v>
      </c>
      <c r="I4521" t="s">
        <v>108</v>
      </c>
      <c r="J4521" s="169">
        <v>15.706849315068494</v>
      </c>
      <c r="K4521">
        <v>4</v>
      </c>
    </row>
    <row r="4522" spans="1:11" x14ac:dyDescent="0.25">
      <c r="A4522" t="s">
        <v>5029</v>
      </c>
      <c r="B4522">
        <v>94085</v>
      </c>
      <c r="C4522" t="s">
        <v>172</v>
      </c>
      <c r="D4522" s="167">
        <v>63177.64</v>
      </c>
      <c r="E4522" t="s">
        <v>308</v>
      </c>
      <c r="F4522" t="s">
        <v>169</v>
      </c>
      <c r="G4522" t="s">
        <v>282</v>
      </c>
      <c r="H4522" s="168">
        <v>38754</v>
      </c>
      <c r="I4522" t="s">
        <v>103</v>
      </c>
      <c r="J4522" s="169">
        <v>11.641095890410959</v>
      </c>
      <c r="K4522">
        <v>3</v>
      </c>
    </row>
    <row r="4523" spans="1:11" x14ac:dyDescent="0.25">
      <c r="A4523" t="s">
        <v>5030</v>
      </c>
      <c r="B4523">
        <v>12713</v>
      </c>
      <c r="C4523" t="s">
        <v>167</v>
      </c>
      <c r="D4523" s="167">
        <v>69656.600000000006</v>
      </c>
      <c r="E4523" t="s">
        <v>188</v>
      </c>
      <c r="F4523" t="s">
        <v>169</v>
      </c>
      <c r="G4523" t="s">
        <v>284</v>
      </c>
      <c r="H4523" s="168">
        <v>42437</v>
      </c>
      <c r="I4523" t="s">
        <v>106</v>
      </c>
      <c r="J4523" s="169">
        <v>1.5506849315068494</v>
      </c>
      <c r="K4523">
        <v>1</v>
      </c>
    </row>
    <row r="4524" spans="1:11" x14ac:dyDescent="0.25">
      <c r="A4524" t="s">
        <v>5031</v>
      </c>
      <c r="B4524">
        <v>65771</v>
      </c>
      <c r="C4524" t="s">
        <v>167</v>
      </c>
      <c r="D4524" s="167">
        <v>73801</v>
      </c>
      <c r="E4524" t="s">
        <v>188</v>
      </c>
      <c r="F4524" t="s">
        <v>169</v>
      </c>
      <c r="G4524" t="s">
        <v>273</v>
      </c>
      <c r="H4524" s="168">
        <v>36563</v>
      </c>
      <c r="I4524" t="s">
        <v>107</v>
      </c>
      <c r="J4524" s="169">
        <v>17.643835616438356</v>
      </c>
      <c r="K4524">
        <v>4</v>
      </c>
    </row>
    <row r="4525" spans="1:11" x14ac:dyDescent="0.25">
      <c r="A4525" t="s">
        <v>5032</v>
      </c>
      <c r="B4525">
        <v>51099</v>
      </c>
      <c r="C4525" t="s">
        <v>172</v>
      </c>
      <c r="D4525" s="167">
        <v>36606.699999999997</v>
      </c>
      <c r="E4525" t="s">
        <v>233</v>
      </c>
      <c r="F4525" t="s">
        <v>202</v>
      </c>
      <c r="G4525" t="s">
        <v>554</v>
      </c>
      <c r="H4525" s="168">
        <v>37795</v>
      </c>
      <c r="I4525" t="s">
        <v>106</v>
      </c>
      <c r="J4525" s="169">
        <v>14.268493150684931</v>
      </c>
      <c r="K4525">
        <v>3</v>
      </c>
    </row>
    <row r="4526" spans="1:11" x14ac:dyDescent="0.25">
      <c r="A4526" t="s">
        <v>5033</v>
      </c>
      <c r="B4526">
        <v>64885</v>
      </c>
      <c r="C4526" t="s">
        <v>167</v>
      </c>
      <c r="D4526" s="167">
        <v>60501</v>
      </c>
      <c r="E4526" t="s">
        <v>175</v>
      </c>
      <c r="F4526" t="s">
        <v>169</v>
      </c>
      <c r="G4526" t="s">
        <v>183</v>
      </c>
      <c r="H4526" s="168">
        <v>41106</v>
      </c>
      <c r="I4526" t="s">
        <v>107</v>
      </c>
      <c r="J4526" s="169">
        <v>5.1972602739726028</v>
      </c>
      <c r="K4526">
        <v>2</v>
      </c>
    </row>
    <row r="4527" spans="1:11" x14ac:dyDescent="0.25">
      <c r="A4527" t="s">
        <v>5034</v>
      </c>
      <c r="B4527">
        <v>97405</v>
      </c>
      <c r="C4527" t="s">
        <v>167</v>
      </c>
      <c r="D4527" s="167">
        <v>65920.570000000007</v>
      </c>
      <c r="E4527" t="s">
        <v>325</v>
      </c>
      <c r="F4527" t="s">
        <v>169</v>
      </c>
      <c r="G4527" t="s">
        <v>170</v>
      </c>
      <c r="H4527" s="168">
        <v>34618</v>
      </c>
      <c r="I4527" t="s">
        <v>104</v>
      </c>
      <c r="J4527" s="169">
        <v>22.972602739726028</v>
      </c>
      <c r="K4527">
        <v>5</v>
      </c>
    </row>
    <row r="4528" spans="1:11" x14ac:dyDescent="0.25">
      <c r="A4528" t="s">
        <v>5035</v>
      </c>
      <c r="B4528">
        <v>51016</v>
      </c>
      <c r="C4528" t="s">
        <v>172</v>
      </c>
      <c r="D4528" s="167">
        <v>128149.56</v>
      </c>
      <c r="E4528" t="s">
        <v>230</v>
      </c>
      <c r="F4528" t="s">
        <v>169</v>
      </c>
      <c r="G4528" t="s">
        <v>565</v>
      </c>
      <c r="H4528" s="168">
        <v>42324</v>
      </c>
      <c r="I4528" t="s">
        <v>108</v>
      </c>
      <c r="J4528" s="169">
        <v>1.8602739726027397</v>
      </c>
      <c r="K4528">
        <v>1</v>
      </c>
    </row>
    <row r="4529" spans="1:11" x14ac:dyDescent="0.25">
      <c r="A4529" t="s">
        <v>5036</v>
      </c>
      <c r="B4529">
        <v>74206</v>
      </c>
      <c r="C4529" t="s">
        <v>167</v>
      </c>
      <c r="D4529" s="167">
        <v>79227</v>
      </c>
      <c r="E4529" t="s">
        <v>168</v>
      </c>
      <c r="F4529" t="s">
        <v>169</v>
      </c>
      <c r="G4529" t="s">
        <v>173</v>
      </c>
      <c r="H4529" s="168">
        <v>38370</v>
      </c>
      <c r="I4529" t="s">
        <v>104</v>
      </c>
      <c r="J4529" s="169">
        <v>12.693150684931506</v>
      </c>
      <c r="K4529">
        <v>3</v>
      </c>
    </row>
    <row r="4530" spans="1:11" x14ac:dyDescent="0.25">
      <c r="A4530" t="s">
        <v>5037</v>
      </c>
      <c r="B4530">
        <v>27130</v>
      </c>
      <c r="C4530" t="s">
        <v>167</v>
      </c>
      <c r="D4530" s="167">
        <v>130212.41</v>
      </c>
      <c r="E4530" t="s">
        <v>180</v>
      </c>
      <c r="F4530" t="s">
        <v>169</v>
      </c>
      <c r="G4530" t="s">
        <v>275</v>
      </c>
      <c r="H4530" s="168">
        <v>31257</v>
      </c>
      <c r="I4530" t="s">
        <v>108</v>
      </c>
      <c r="J4530" s="169">
        <v>32.180821917808217</v>
      </c>
      <c r="K4530">
        <v>7</v>
      </c>
    </row>
    <row r="4531" spans="1:11" x14ac:dyDescent="0.25">
      <c r="A4531" t="s">
        <v>5038</v>
      </c>
      <c r="B4531">
        <v>52194</v>
      </c>
      <c r="C4531" t="s">
        <v>167</v>
      </c>
      <c r="D4531" s="167">
        <v>105743.92</v>
      </c>
      <c r="E4531" t="s">
        <v>180</v>
      </c>
      <c r="F4531" t="s">
        <v>169</v>
      </c>
      <c r="G4531" t="s">
        <v>457</v>
      </c>
      <c r="H4531" s="168">
        <v>31802</v>
      </c>
      <c r="I4531" t="s">
        <v>106</v>
      </c>
      <c r="J4531" s="169">
        <v>30.687671232876713</v>
      </c>
      <c r="K4531">
        <v>7</v>
      </c>
    </row>
    <row r="4532" spans="1:11" x14ac:dyDescent="0.25">
      <c r="A4532" t="s">
        <v>5039</v>
      </c>
      <c r="B4532">
        <v>48061</v>
      </c>
      <c r="C4532" t="s">
        <v>167</v>
      </c>
      <c r="D4532" s="167">
        <v>57234.14</v>
      </c>
      <c r="E4532" t="s">
        <v>175</v>
      </c>
      <c r="F4532" t="s">
        <v>169</v>
      </c>
      <c r="G4532" t="s">
        <v>209</v>
      </c>
      <c r="H4532" s="168">
        <v>40365</v>
      </c>
      <c r="I4532" t="s">
        <v>107</v>
      </c>
      <c r="J4532" s="169">
        <v>7.2273972602739729</v>
      </c>
      <c r="K4532">
        <v>2</v>
      </c>
    </row>
    <row r="4533" spans="1:11" x14ac:dyDescent="0.25">
      <c r="A4533" t="s">
        <v>5040</v>
      </c>
      <c r="B4533">
        <v>81265</v>
      </c>
      <c r="C4533" t="s">
        <v>167</v>
      </c>
      <c r="D4533" s="167">
        <v>33285.599999999999</v>
      </c>
      <c r="E4533" t="s">
        <v>253</v>
      </c>
      <c r="F4533" t="s">
        <v>202</v>
      </c>
      <c r="G4533" t="s">
        <v>282</v>
      </c>
      <c r="H4533" s="168">
        <v>42352</v>
      </c>
      <c r="I4533" t="s">
        <v>105</v>
      </c>
      <c r="J4533" s="169">
        <v>1.7835616438356163</v>
      </c>
      <c r="K4533">
        <v>1</v>
      </c>
    </row>
    <row r="4534" spans="1:11" x14ac:dyDescent="0.25">
      <c r="A4534" t="s">
        <v>5041</v>
      </c>
      <c r="B4534">
        <v>46681</v>
      </c>
      <c r="C4534" t="s">
        <v>172</v>
      </c>
      <c r="D4534" s="167">
        <v>73801</v>
      </c>
      <c r="E4534" t="s">
        <v>196</v>
      </c>
      <c r="F4534" t="s">
        <v>169</v>
      </c>
      <c r="G4534" t="s">
        <v>2178</v>
      </c>
      <c r="H4534" s="168">
        <v>39342</v>
      </c>
      <c r="I4534" t="s">
        <v>107</v>
      </c>
      <c r="J4534" s="169">
        <v>10.03013698630137</v>
      </c>
      <c r="K4534">
        <v>3</v>
      </c>
    </row>
    <row r="4535" spans="1:11" x14ac:dyDescent="0.25">
      <c r="A4535" t="s">
        <v>5042</v>
      </c>
      <c r="B4535">
        <v>59537</v>
      </c>
      <c r="C4535" t="s">
        <v>167</v>
      </c>
      <c r="D4535" s="167">
        <v>42792</v>
      </c>
      <c r="E4535" t="s">
        <v>188</v>
      </c>
      <c r="F4535" t="s">
        <v>169</v>
      </c>
      <c r="G4535" t="s">
        <v>282</v>
      </c>
      <c r="H4535" s="168">
        <v>42562</v>
      </c>
      <c r="I4535" t="s">
        <v>104</v>
      </c>
      <c r="J4535" s="169">
        <v>1.2082191780821918</v>
      </c>
      <c r="K4535">
        <v>1</v>
      </c>
    </row>
    <row r="4536" spans="1:11" x14ac:dyDescent="0.25">
      <c r="A4536" t="s">
        <v>5043</v>
      </c>
      <c r="B4536">
        <v>21992</v>
      </c>
      <c r="C4536" t="s">
        <v>172</v>
      </c>
      <c r="D4536" s="167">
        <v>107657</v>
      </c>
      <c r="E4536" t="s">
        <v>268</v>
      </c>
      <c r="F4536" t="s">
        <v>169</v>
      </c>
      <c r="G4536" t="s">
        <v>297</v>
      </c>
      <c r="H4536" s="168">
        <v>37564</v>
      </c>
      <c r="I4536" t="s">
        <v>103</v>
      </c>
      <c r="J4536" s="169">
        <v>14.901369863013699</v>
      </c>
      <c r="K4536">
        <v>3</v>
      </c>
    </row>
    <row r="4537" spans="1:11" x14ac:dyDescent="0.25">
      <c r="A4537" t="s">
        <v>5044</v>
      </c>
      <c r="B4537">
        <v>11753</v>
      </c>
      <c r="C4537" t="s">
        <v>167</v>
      </c>
      <c r="D4537" s="167">
        <v>17982.61</v>
      </c>
      <c r="E4537" t="s">
        <v>216</v>
      </c>
      <c r="F4537" t="s">
        <v>202</v>
      </c>
      <c r="G4537" t="s">
        <v>588</v>
      </c>
      <c r="H4537" s="168">
        <v>41908</v>
      </c>
      <c r="I4537" t="s">
        <v>106</v>
      </c>
      <c r="J4537" s="169">
        <v>3</v>
      </c>
      <c r="K4537">
        <v>1</v>
      </c>
    </row>
    <row r="4538" spans="1:11" x14ac:dyDescent="0.25">
      <c r="A4538" t="s">
        <v>5045</v>
      </c>
      <c r="B4538">
        <v>98822</v>
      </c>
      <c r="C4538" t="s">
        <v>167</v>
      </c>
      <c r="D4538" s="167">
        <v>89079</v>
      </c>
      <c r="E4538" t="s">
        <v>188</v>
      </c>
      <c r="F4538" t="s">
        <v>169</v>
      </c>
      <c r="G4538" t="s">
        <v>375</v>
      </c>
      <c r="H4538" s="168">
        <v>36793</v>
      </c>
      <c r="I4538" t="s">
        <v>106</v>
      </c>
      <c r="J4538" s="169">
        <v>17.013698630136986</v>
      </c>
      <c r="K4538">
        <v>4</v>
      </c>
    </row>
    <row r="4539" spans="1:11" x14ac:dyDescent="0.25">
      <c r="A4539" t="s">
        <v>5046</v>
      </c>
      <c r="B4539">
        <v>31826</v>
      </c>
      <c r="C4539" t="s">
        <v>167</v>
      </c>
      <c r="D4539" s="167">
        <v>91751.37</v>
      </c>
      <c r="E4539" t="s">
        <v>188</v>
      </c>
      <c r="F4539" t="s">
        <v>169</v>
      </c>
      <c r="G4539" t="s">
        <v>375</v>
      </c>
      <c r="H4539" s="168">
        <v>33947</v>
      </c>
      <c r="I4539" t="s">
        <v>104</v>
      </c>
      <c r="J4539" s="169">
        <v>24.81095890410959</v>
      </c>
      <c r="K4539">
        <v>5</v>
      </c>
    </row>
    <row r="4540" spans="1:11" x14ac:dyDescent="0.25">
      <c r="A4540" t="s">
        <v>5047</v>
      </c>
      <c r="B4540">
        <v>44143</v>
      </c>
      <c r="C4540" t="s">
        <v>167</v>
      </c>
      <c r="D4540" s="167">
        <v>100849.36</v>
      </c>
      <c r="E4540" t="s">
        <v>188</v>
      </c>
      <c r="F4540" t="s">
        <v>169</v>
      </c>
      <c r="G4540" t="s">
        <v>284</v>
      </c>
      <c r="H4540" s="168">
        <v>31383</v>
      </c>
      <c r="I4540" t="s">
        <v>104</v>
      </c>
      <c r="J4540" s="169">
        <v>31.835616438356166</v>
      </c>
      <c r="K4540">
        <v>7</v>
      </c>
    </row>
    <row r="4541" spans="1:11" x14ac:dyDescent="0.25">
      <c r="A4541" t="s">
        <v>5048</v>
      </c>
      <c r="B4541">
        <v>90190</v>
      </c>
      <c r="C4541" t="s">
        <v>167</v>
      </c>
      <c r="D4541" s="167">
        <v>52693</v>
      </c>
      <c r="E4541" t="s">
        <v>191</v>
      </c>
      <c r="F4541" t="s">
        <v>169</v>
      </c>
      <c r="G4541" t="s">
        <v>354</v>
      </c>
      <c r="H4541" s="168">
        <v>41288</v>
      </c>
      <c r="I4541" t="s">
        <v>106</v>
      </c>
      <c r="J4541" s="169">
        <v>4.6986301369863011</v>
      </c>
      <c r="K4541">
        <v>1</v>
      </c>
    </row>
    <row r="4542" spans="1:11" x14ac:dyDescent="0.25">
      <c r="A4542" t="s">
        <v>5049</v>
      </c>
      <c r="B4542">
        <v>52610</v>
      </c>
      <c r="C4542" t="s">
        <v>167</v>
      </c>
      <c r="D4542" s="167">
        <v>114217.02</v>
      </c>
      <c r="E4542" t="s">
        <v>325</v>
      </c>
      <c r="F4542" t="s">
        <v>169</v>
      </c>
      <c r="G4542" t="s">
        <v>533</v>
      </c>
      <c r="H4542" s="168">
        <v>40826</v>
      </c>
      <c r="I4542" t="s">
        <v>103</v>
      </c>
      <c r="J4542" s="169">
        <v>5.9643835616438352</v>
      </c>
      <c r="K4542">
        <v>2</v>
      </c>
    </row>
    <row r="4543" spans="1:11" x14ac:dyDescent="0.25">
      <c r="A4543" t="s">
        <v>5050</v>
      </c>
      <c r="B4543">
        <v>4733</v>
      </c>
      <c r="C4543" t="s">
        <v>172</v>
      </c>
      <c r="D4543" s="167">
        <v>61725</v>
      </c>
      <c r="E4543" t="s">
        <v>175</v>
      </c>
      <c r="F4543" t="s">
        <v>169</v>
      </c>
      <c r="G4543" t="s">
        <v>183</v>
      </c>
      <c r="H4543" s="168">
        <v>42156</v>
      </c>
      <c r="I4543" t="s">
        <v>106</v>
      </c>
      <c r="J4543" s="169">
        <v>2.3205479452054796</v>
      </c>
      <c r="K4543">
        <v>1</v>
      </c>
    </row>
    <row r="4544" spans="1:11" x14ac:dyDescent="0.25">
      <c r="A4544" t="s">
        <v>5051</v>
      </c>
      <c r="B4544">
        <v>8617</v>
      </c>
      <c r="C4544" t="s">
        <v>167</v>
      </c>
      <c r="D4544" s="167">
        <v>72902</v>
      </c>
      <c r="E4544" t="s">
        <v>175</v>
      </c>
      <c r="F4544" t="s">
        <v>169</v>
      </c>
      <c r="G4544" t="s">
        <v>183</v>
      </c>
      <c r="H4544" s="168">
        <v>38734</v>
      </c>
      <c r="I4544" t="s">
        <v>105</v>
      </c>
      <c r="J4544" s="169">
        <v>11.695890410958905</v>
      </c>
      <c r="K4544">
        <v>3</v>
      </c>
    </row>
    <row r="4545" spans="1:11" x14ac:dyDescent="0.25">
      <c r="A4545" t="s">
        <v>5052</v>
      </c>
      <c r="B4545">
        <v>8716</v>
      </c>
      <c r="C4545" t="s">
        <v>167</v>
      </c>
      <c r="D4545" s="167">
        <v>95030.35</v>
      </c>
      <c r="E4545" t="s">
        <v>188</v>
      </c>
      <c r="F4545" t="s">
        <v>169</v>
      </c>
      <c r="G4545" t="s">
        <v>284</v>
      </c>
      <c r="H4545" s="168">
        <v>37522</v>
      </c>
      <c r="I4545" t="s">
        <v>107</v>
      </c>
      <c r="J4545" s="169">
        <v>15.016438356164384</v>
      </c>
      <c r="K4545">
        <v>3</v>
      </c>
    </row>
    <row r="4546" spans="1:11" x14ac:dyDescent="0.25">
      <c r="A4546" t="s">
        <v>5053</v>
      </c>
      <c r="B4546">
        <v>71184</v>
      </c>
      <c r="C4546" t="s">
        <v>167</v>
      </c>
      <c r="D4546" s="167">
        <v>50211</v>
      </c>
      <c r="E4546" t="s">
        <v>168</v>
      </c>
      <c r="F4546" t="s">
        <v>169</v>
      </c>
      <c r="G4546" t="s">
        <v>466</v>
      </c>
      <c r="H4546" s="168">
        <v>42562</v>
      </c>
      <c r="I4546" t="s">
        <v>103</v>
      </c>
      <c r="J4546" s="169">
        <v>1.2082191780821918</v>
      </c>
      <c r="K4546">
        <v>1</v>
      </c>
    </row>
    <row r="4547" spans="1:11" x14ac:dyDescent="0.25">
      <c r="A4547" t="s">
        <v>5054</v>
      </c>
      <c r="B4547">
        <v>99524</v>
      </c>
      <c r="C4547" t="s">
        <v>167</v>
      </c>
      <c r="D4547" s="167">
        <v>103708.64</v>
      </c>
      <c r="E4547" t="s">
        <v>168</v>
      </c>
      <c r="F4547" t="s">
        <v>169</v>
      </c>
      <c r="G4547" t="s">
        <v>906</v>
      </c>
      <c r="H4547" s="168">
        <v>34757</v>
      </c>
      <c r="I4547" t="s">
        <v>108</v>
      </c>
      <c r="J4547" s="169">
        <v>22.591780821917808</v>
      </c>
      <c r="K4547">
        <v>5</v>
      </c>
    </row>
    <row r="4548" spans="1:11" x14ac:dyDescent="0.25">
      <c r="A4548" t="s">
        <v>5055</v>
      </c>
      <c r="B4548">
        <v>69555</v>
      </c>
      <c r="C4548" t="s">
        <v>172</v>
      </c>
      <c r="D4548" s="167">
        <v>106456</v>
      </c>
      <c r="E4548" t="s">
        <v>185</v>
      </c>
      <c r="F4548" t="s">
        <v>169</v>
      </c>
      <c r="G4548" t="s">
        <v>495</v>
      </c>
      <c r="H4548" s="168">
        <v>36780</v>
      </c>
      <c r="I4548" t="s">
        <v>103</v>
      </c>
      <c r="J4548" s="169">
        <v>17.049315068493151</v>
      </c>
      <c r="K4548">
        <v>4</v>
      </c>
    </row>
    <row r="4549" spans="1:11" x14ac:dyDescent="0.25">
      <c r="A4549" t="s">
        <v>5056</v>
      </c>
      <c r="B4549">
        <v>33234</v>
      </c>
      <c r="C4549" t="s">
        <v>172</v>
      </c>
      <c r="D4549" s="167">
        <v>70052</v>
      </c>
      <c r="E4549" t="s">
        <v>191</v>
      </c>
      <c r="F4549" t="s">
        <v>169</v>
      </c>
      <c r="G4549" t="s">
        <v>192</v>
      </c>
      <c r="H4549" s="168">
        <v>38747</v>
      </c>
      <c r="I4549" t="s">
        <v>106</v>
      </c>
      <c r="J4549" s="169">
        <v>11.66027397260274</v>
      </c>
      <c r="K4549">
        <v>3</v>
      </c>
    </row>
    <row r="4550" spans="1:11" x14ac:dyDescent="0.25">
      <c r="A4550" t="s">
        <v>5057</v>
      </c>
      <c r="B4550">
        <v>83121</v>
      </c>
      <c r="C4550" t="s">
        <v>167</v>
      </c>
      <c r="D4550" s="167">
        <v>93396</v>
      </c>
      <c r="E4550" t="s">
        <v>168</v>
      </c>
      <c r="F4550" t="s">
        <v>169</v>
      </c>
      <c r="G4550" t="s">
        <v>305</v>
      </c>
      <c r="H4550" s="168">
        <v>37151</v>
      </c>
      <c r="I4550" t="s">
        <v>107</v>
      </c>
      <c r="J4550" s="169">
        <v>16.032876712328768</v>
      </c>
      <c r="K4550">
        <v>4</v>
      </c>
    </row>
    <row r="4551" spans="1:11" x14ac:dyDescent="0.25">
      <c r="A4551" t="s">
        <v>5058</v>
      </c>
      <c r="B4551">
        <v>3173</v>
      </c>
      <c r="C4551" t="s">
        <v>167</v>
      </c>
      <c r="D4551" s="167">
        <v>156525</v>
      </c>
      <c r="E4551" t="s">
        <v>325</v>
      </c>
      <c r="F4551" t="s">
        <v>169</v>
      </c>
      <c r="G4551" t="s">
        <v>231</v>
      </c>
      <c r="H4551" s="168">
        <v>37494</v>
      </c>
      <c r="I4551" t="s">
        <v>103</v>
      </c>
      <c r="J4551" s="169">
        <v>15.093150684931507</v>
      </c>
      <c r="K4551">
        <v>4</v>
      </c>
    </row>
    <row r="4552" spans="1:11" x14ac:dyDescent="0.25">
      <c r="A4552" t="s">
        <v>5059</v>
      </c>
      <c r="B4552">
        <v>60288</v>
      </c>
      <c r="C4552" t="s">
        <v>172</v>
      </c>
      <c r="D4552" s="167">
        <v>83611.44</v>
      </c>
      <c r="E4552" t="s">
        <v>191</v>
      </c>
      <c r="F4552" t="s">
        <v>169</v>
      </c>
      <c r="G4552" t="s">
        <v>192</v>
      </c>
      <c r="H4552" s="168">
        <v>34387</v>
      </c>
      <c r="I4552" t="s">
        <v>107</v>
      </c>
      <c r="J4552" s="169">
        <v>23.605479452054794</v>
      </c>
      <c r="K4552">
        <v>5</v>
      </c>
    </row>
    <row r="4553" spans="1:11" x14ac:dyDescent="0.25">
      <c r="A4553" t="s">
        <v>5060</v>
      </c>
      <c r="B4553">
        <v>59765</v>
      </c>
      <c r="C4553" t="s">
        <v>167</v>
      </c>
      <c r="D4553" s="167">
        <v>87053.43</v>
      </c>
      <c r="E4553" t="s">
        <v>270</v>
      </c>
      <c r="F4553" t="s">
        <v>169</v>
      </c>
      <c r="G4553" t="s">
        <v>271</v>
      </c>
      <c r="H4553" s="168">
        <v>37165</v>
      </c>
      <c r="I4553" t="s">
        <v>108</v>
      </c>
      <c r="J4553" s="169">
        <v>15.994520547945205</v>
      </c>
      <c r="K4553">
        <v>4</v>
      </c>
    </row>
    <row r="4554" spans="1:11" x14ac:dyDescent="0.25">
      <c r="A4554" t="s">
        <v>5061</v>
      </c>
      <c r="B4554">
        <v>29770</v>
      </c>
      <c r="C4554" t="s">
        <v>172</v>
      </c>
      <c r="D4554" s="167">
        <v>100688</v>
      </c>
      <c r="E4554" t="s">
        <v>168</v>
      </c>
      <c r="F4554" t="s">
        <v>169</v>
      </c>
      <c r="G4554" t="s">
        <v>906</v>
      </c>
      <c r="H4554" s="168">
        <v>36017</v>
      </c>
      <c r="I4554" t="s">
        <v>103</v>
      </c>
      <c r="J4554" s="169">
        <v>19.139726027397259</v>
      </c>
      <c r="K4554">
        <v>4</v>
      </c>
    </row>
    <row r="4555" spans="1:11" x14ac:dyDescent="0.25">
      <c r="A4555" t="s">
        <v>5062</v>
      </c>
      <c r="B4555">
        <v>89967</v>
      </c>
      <c r="C4555" t="s">
        <v>172</v>
      </c>
      <c r="D4555" s="167">
        <v>70435</v>
      </c>
      <c r="E4555" t="s">
        <v>175</v>
      </c>
      <c r="F4555" t="s">
        <v>169</v>
      </c>
      <c r="G4555" t="s">
        <v>183</v>
      </c>
      <c r="H4555" s="168">
        <v>39279</v>
      </c>
      <c r="I4555" t="s">
        <v>104</v>
      </c>
      <c r="J4555" s="169">
        <v>10.202739726027398</v>
      </c>
      <c r="K4555">
        <v>3</v>
      </c>
    </row>
    <row r="4556" spans="1:11" x14ac:dyDescent="0.25">
      <c r="A4556" t="s">
        <v>5063</v>
      </c>
      <c r="B4556">
        <v>42663</v>
      </c>
      <c r="C4556" t="s">
        <v>167</v>
      </c>
      <c r="D4556" s="167">
        <v>92959.95</v>
      </c>
      <c r="E4556" t="s">
        <v>175</v>
      </c>
      <c r="F4556" t="s">
        <v>169</v>
      </c>
      <c r="G4556" t="s">
        <v>211</v>
      </c>
      <c r="H4556" s="168">
        <v>36843</v>
      </c>
      <c r="I4556" t="s">
        <v>108</v>
      </c>
      <c r="J4556" s="169">
        <v>16.876712328767123</v>
      </c>
      <c r="K4556">
        <v>4</v>
      </c>
    </row>
    <row r="4557" spans="1:11" x14ac:dyDescent="0.25">
      <c r="A4557" t="s">
        <v>5064</v>
      </c>
      <c r="B4557">
        <v>396</v>
      </c>
      <c r="C4557" t="s">
        <v>172</v>
      </c>
      <c r="D4557" s="167">
        <v>74891.62</v>
      </c>
      <c r="E4557" t="s">
        <v>199</v>
      </c>
      <c r="F4557" t="s">
        <v>169</v>
      </c>
      <c r="G4557" t="s">
        <v>662</v>
      </c>
      <c r="H4557" s="168">
        <v>35982</v>
      </c>
      <c r="I4557" t="s">
        <v>105</v>
      </c>
      <c r="J4557" s="169">
        <v>19.235616438356164</v>
      </c>
      <c r="K4557">
        <v>4</v>
      </c>
    </row>
    <row r="4558" spans="1:11" x14ac:dyDescent="0.25">
      <c r="A4558" t="s">
        <v>5065</v>
      </c>
      <c r="B4558">
        <v>59103</v>
      </c>
      <c r="C4558" t="s">
        <v>172</v>
      </c>
      <c r="D4558" s="167">
        <v>56966.87</v>
      </c>
      <c r="E4558" t="s">
        <v>196</v>
      </c>
      <c r="F4558" t="s">
        <v>169</v>
      </c>
      <c r="G4558" t="s">
        <v>228</v>
      </c>
      <c r="H4558" s="168">
        <v>39469</v>
      </c>
      <c r="I4558" t="s">
        <v>105</v>
      </c>
      <c r="J4558" s="169">
        <v>9.6821917808219187</v>
      </c>
      <c r="K4558">
        <v>2</v>
      </c>
    </row>
    <row r="4559" spans="1:11" x14ac:dyDescent="0.25">
      <c r="A4559" t="s">
        <v>5066</v>
      </c>
      <c r="B4559">
        <v>21969</v>
      </c>
      <c r="C4559" t="s">
        <v>172</v>
      </c>
      <c r="D4559" s="167">
        <v>45049.11</v>
      </c>
      <c r="E4559" t="s">
        <v>168</v>
      </c>
      <c r="F4559" t="s">
        <v>169</v>
      </c>
      <c r="G4559" t="s">
        <v>170</v>
      </c>
      <c r="H4559" s="168">
        <v>40911</v>
      </c>
      <c r="I4559" t="s">
        <v>104</v>
      </c>
      <c r="J4559" s="169">
        <v>5.7315068493150685</v>
      </c>
      <c r="K4559">
        <v>2</v>
      </c>
    </row>
    <row r="4560" spans="1:11" x14ac:dyDescent="0.25">
      <c r="A4560" t="s">
        <v>5067</v>
      </c>
      <c r="B4560">
        <v>3968</v>
      </c>
      <c r="C4560" t="s">
        <v>172</v>
      </c>
      <c r="D4560" s="167">
        <v>75453</v>
      </c>
      <c r="E4560" t="s">
        <v>175</v>
      </c>
      <c r="F4560" t="s">
        <v>169</v>
      </c>
      <c r="G4560" t="s">
        <v>183</v>
      </c>
      <c r="H4560" s="168">
        <v>40742</v>
      </c>
      <c r="I4560" t="s">
        <v>103</v>
      </c>
      <c r="J4560" s="169">
        <v>6.1945205479452055</v>
      </c>
      <c r="K4560">
        <v>2</v>
      </c>
    </row>
    <row r="4561" spans="1:11" x14ac:dyDescent="0.25">
      <c r="A4561" t="s">
        <v>5068</v>
      </c>
      <c r="B4561">
        <v>59036</v>
      </c>
      <c r="C4561" t="s">
        <v>172</v>
      </c>
      <c r="D4561" s="167">
        <v>63493</v>
      </c>
      <c r="E4561" t="s">
        <v>191</v>
      </c>
      <c r="F4561" t="s">
        <v>169</v>
      </c>
      <c r="G4561" t="s">
        <v>486</v>
      </c>
      <c r="H4561" s="168">
        <v>39524</v>
      </c>
      <c r="I4561" t="s">
        <v>105</v>
      </c>
      <c r="J4561" s="169">
        <v>9.5315068493150683</v>
      </c>
      <c r="K4561">
        <v>2</v>
      </c>
    </row>
    <row r="4562" spans="1:11" x14ac:dyDescent="0.25">
      <c r="A4562" t="s">
        <v>5069</v>
      </c>
      <c r="B4562">
        <v>77833</v>
      </c>
      <c r="C4562" t="s">
        <v>167</v>
      </c>
      <c r="D4562" s="167">
        <v>71539.509999999995</v>
      </c>
      <c r="E4562" t="s">
        <v>199</v>
      </c>
      <c r="F4562" t="s">
        <v>169</v>
      </c>
      <c r="G4562" t="s">
        <v>582</v>
      </c>
      <c r="H4562" s="168">
        <v>39502</v>
      </c>
      <c r="I4562" t="s">
        <v>103</v>
      </c>
      <c r="J4562" s="169">
        <v>9.5917808219178085</v>
      </c>
      <c r="K4562">
        <v>2</v>
      </c>
    </row>
    <row r="4563" spans="1:11" x14ac:dyDescent="0.25">
      <c r="A4563" t="s">
        <v>5070</v>
      </c>
      <c r="B4563">
        <v>34263</v>
      </c>
      <c r="C4563" t="s">
        <v>167</v>
      </c>
      <c r="D4563" s="167">
        <v>88440.86</v>
      </c>
      <c r="E4563" t="s">
        <v>168</v>
      </c>
      <c r="F4563" t="s">
        <v>169</v>
      </c>
      <c r="G4563" t="s">
        <v>1284</v>
      </c>
      <c r="H4563" s="168">
        <v>39370</v>
      </c>
      <c r="I4563" t="s">
        <v>105</v>
      </c>
      <c r="J4563" s="169">
        <v>9.9534246575342458</v>
      </c>
      <c r="K4563">
        <v>3</v>
      </c>
    </row>
    <row r="4564" spans="1:11" x14ac:dyDescent="0.25">
      <c r="A4564" t="s">
        <v>5071</v>
      </c>
      <c r="B4564">
        <v>45648</v>
      </c>
      <c r="C4564" t="s">
        <v>167</v>
      </c>
      <c r="D4564" s="167">
        <v>67206</v>
      </c>
      <c r="E4564" t="s">
        <v>188</v>
      </c>
      <c r="F4564" t="s">
        <v>169</v>
      </c>
      <c r="G4564" t="s">
        <v>357</v>
      </c>
      <c r="H4564" s="168">
        <v>36549</v>
      </c>
      <c r="I4564" t="s">
        <v>106</v>
      </c>
      <c r="J4564" s="169">
        <v>17.682191780821917</v>
      </c>
      <c r="K4564">
        <v>4</v>
      </c>
    </row>
    <row r="4565" spans="1:11" x14ac:dyDescent="0.25">
      <c r="A4565" t="s">
        <v>5072</v>
      </c>
      <c r="B4565">
        <v>97765</v>
      </c>
      <c r="C4565" t="s">
        <v>172</v>
      </c>
      <c r="D4565" s="167">
        <v>89079</v>
      </c>
      <c r="E4565" t="s">
        <v>196</v>
      </c>
      <c r="F4565" t="s">
        <v>169</v>
      </c>
      <c r="G4565" t="s">
        <v>706</v>
      </c>
      <c r="H4565" s="168">
        <v>35387</v>
      </c>
      <c r="I4565" t="s">
        <v>107</v>
      </c>
      <c r="J4565" s="169">
        <v>20.865753424657534</v>
      </c>
      <c r="K4565">
        <v>5</v>
      </c>
    </row>
    <row r="4566" spans="1:11" x14ac:dyDescent="0.25">
      <c r="A4566" t="s">
        <v>5073</v>
      </c>
      <c r="B4566">
        <v>38454</v>
      </c>
      <c r="C4566" t="s">
        <v>172</v>
      </c>
      <c r="D4566" s="167">
        <v>41781.910000000003</v>
      </c>
      <c r="E4566" t="s">
        <v>199</v>
      </c>
      <c r="F4566" t="s">
        <v>169</v>
      </c>
      <c r="G4566" t="s">
        <v>295</v>
      </c>
      <c r="H4566" s="168">
        <v>41442</v>
      </c>
      <c r="I4566" t="s">
        <v>108</v>
      </c>
      <c r="J4566" s="169">
        <v>4.2767123287671236</v>
      </c>
      <c r="K4566">
        <v>1</v>
      </c>
    </row>
    <row r="4567" spans="1:11" x14ac:dyDescent="0.25">
      <c r="A4567" t="s">
        <v>5074</v>
      </c>
      <c r="B4567">
        <v>13899</v>
      </c>
      <c r="C4567" t="s">
        <v>167</v>
      </c>
      <c r="D4567" s="167">
        <v>31500</v>
      </c>
      <c r="E4567" t="s">
        <v>253</v>
      </c>
      <c r="F4567" t="s">
        <v>202</v>
      </c>
      <c r="G4567" t="s">
        <v>539</v>
      </c>
      <c r="H4567" s="168">
        <v>42632</v>
      </c>
      <c r="I4567" t="s">
        <v>105</v>
      </c>
      <c r="J4567" s="169">
        <v>1.0164383561643835</v>
      </c>
      <c r="K4567">
        <v>1</v>
      </c>
    </row>
    <row r="4568" spans="1:11" x14ac:dyDescent="0.25">
      <c r="A4568" t="s">
        <v>5075</v>
      </c>
      <c r="B4568">
        <v>68840</v>
      </c>
      <c r="C4568" t="s">
        <v>172</v>
      </c>
      <c r="D4568" s="167">
        <v>53495.79</v>
      </c>
      <c r="E4568" t="s">
        <v>233</v>
      </c>
      <c r="F4568" t="s">
        <v>169</v>
      </c>
      <c r="G4568" t="s">
        <v>363</v>
      </c>
      <c r="H4568" s="168">
        <v>38950</v>
      </c>
      <c r="I4568" t="s">
        <v>106</v>
      </c>
      <c r="J4568" s="169">
        <v>11.104109589041096</v>
      </c>
      <c r="K4568">
        <v>3</v>
      </c>
    </row>
    <row r="4569" spans="1:11" x14ac:dyDescent="0.25">
      <c r="A4569" t="s">
        <v>5076</v>
      </c>
      <c r="B4569">
        <v>47095</v>
      </c>
      <c r="C4569" t="s">
        <v>172</v>
      </c>
      <c r="D4569" s="167">
        <v>53381</v>
      </c>
      <c r="E4569" t="s">
        <v>168</v>
      </c>
      <c r="F4569" t="s">
        <v>169</v>
      </c>
      <c r="G4569" t="s">
        <v>265</v>
      </c>
      <c r="H4569" s="168">
        <v>40056</v>
      </c>
      <c r="I4569" t="s">
        <v>108</v>
      </c>
      <c r="J4569" s="169">
        <v>8.0739726027397261</v>
      </c>
      <c r="K4569">
        <v>2</v>
      </c>
    </row>
    <row r="4570" spans="1:11" x14ac:dyDescent="0.25">
      <c r="A4570" t="s">
        <v>5077</v>
      </c>
      <c r="B4570">
        <v>32129</v>
      </c>
      <c r="C4570" t="s">
        <v>167</v>
      </c>
      <c r="D4570" s="167">
        <v>26208.35</v>
      </c>
      <c r="E4570" t="s">
        <v>196</v>
      </c>
      <c r="F4570" t="s">
        <v>202</v>
      </c>
      <c r="G4570" t="s">
        <v>816</v>
      </c>
      <c r="H4570" s="168">
        <v>34358</v>
      </c>
      <c r="I4570" t="s">
        <v>104</v>
      </c>
      <c r="J4570" s="169">
        <v>23.684931506849313</v>
      </c>
      <c r="K4570">
        <v>5</v>
      </c>
    </row>
    <row r="4571" spans="1:11" x14ac:dyDescent="0.25">
      <c r="A4571" t="s">
        <v>5078</v>
      </c>
      <c r="B4571">
        <v>40605</v>
      </c>
      <c r="C4571" t="s">
        <v>167</v>
      </c>
      <c r="D4571" s="167">
        <v>100849.36</v>
      </c>
      <c r="E4571" t="s">
        <v>191</v>
      </c>
      <c r="F4571" t="s">
        <v>169</v>
      </c>
      <c r="G4571" t="s">
        <v>610</v>
      </c>
      <c r="H4571" s="168">
        <v>31657</v>
      </c>
      <c r="I4571" t="s">
        <v>103</v>
      </c>
      <c r="J4571" s="169">
        <v>31.084931506849315</v>
      </c>
      <c r="K4571">
        <v>7</v>
      </c>
    </row>
    <row r="4572" spans="1:11" x14ac:dyDescent="0.25">
      <c r="A4572" t="s">
        <v>5079</v>
      </c>
      <c r="B4572">
        <v>49477</v>
      </c>
      <c r="C4572" t="s">
        <v>172</v>
      </c>
      <c r="D4572" s="167">
        <v>45261</v>
      </c>
      <c r="E4572" t="s">
        <v>191</v>
      </c>
      <c r="F4572" t="s">
        <v>169</v>
      </c>
      <c r="G4572" t="s">
        <v>1065</v>
      </c>
      <c r="H4572" s="168">
        <v>42716</v>
      </c>
      <c r="I4572" t="s">
        <v>103</v>
      </c>
      <c r="J4572" s="169">
        <v>0.78630136986301369</v>
      </c>
      <c r="K4572">
        <v>1</v>
      </c>
    </row>
    <row r="4573" spans="1:11" x14ac:dyDescent="0.25">
      <c r="A4573" t="s">
        <v>5080</v>
      </c>
      <c r="B4573">
        <v>76727</v>
      </c>
      <c r="C4573" t="s">
        <v>172</v>
      </c>
      <c r="D4573" s="167">
        <v>104880.92</v>
      </c>
      <c r="E4573" t="s">
        <v>199</v>
      </c>
      <c r="F4573" t="s">
        <v>169</v>
      </c>
      <c r="G4573" t="s">
        <v>275</v>
      </c>
      <c r="H4573" s="168">
        <v>35702</v>
      </c>
      <c r="I4573" t="s">
        <v>103</v>
      </c>
      <c r="J4573" s="169">
        <v>20.002739726027396</v>
      </c>
      <c r="K4573">
        <v>5</v>
      </c>
    </row>
    <row r="4574" spans="1:11" x14ac:dyDescent="0.25">
      <c r="A4574" t="s">
        <v>5081</v>
      </c>
      <c r="B4574">
        <v>52120</v>
      </c>
      <c r="C4574" t="s">
        <v>172</v>
      </c>
      <c r="D4574" s="167">
        <v>93396</v>
      </c>
      <c r="E4574" t="s">
        <v>196</v>
      </c>
      <c r="F4574" t="s">
        <v>169</v>
      </c>
      <c r="G4574" t="s">
        <v>328</v>
      </c>
      <c r="H4574" s="168">
        <v>36017</v>
      </c>
      <c r="I4574" t="s">
        <v>106</v>
      </c>
      <c r="J4574" s="169">
        <v>19.139726027397259</v>
      </c>
      <c r="K4574">
        <v>4</v>
      </c>
    </row>
    <row r="4575" spans="1:11" x14ac:dyDescent="0.25">
      <c r="A4575" t="s">
        <v>5082</v>
      </c>
      <c r="B4575">
        <v>39957</v>
      </c>
      <c r="C4575" t="s">
        <v>172</v>
      </c>
      <c r="D4575" s="167">
        <v>48145</v>
      </c>
      <c r="E4575" t="s">
        <v>168</v>
      </c>
      <c r="F4575" t="s">
        <v>169</v>
      </c>
      <c r="G4575" t="s">
        <v>265</v>
      </c>
      <c r="H4575" s="168">
        <v>42044</v>
      </c>
      <c r="I4575" t="s">
        <v>106</v>
      </c>
      <c r="J4575" s="169">
        <v>2.6273972602739728</v>
      </c>
      <c r="K4575">
        <v>1</v>
      </c>
    </row>
    <row r="4576" spans="1:11" x14ac:dyDescent="0.25">
      <c r="A4576" t="s">
        <v>5083</v>
      </c>
      <c r="B4576">
        <v>59257</v>
      </c>
      <c r="C4576" t="s">
        <v>172</v>
      </c>
      <c r="D4576" s="167">
        <v>58720</v>
      </c>
      <c r="E4576" t="s">
        <v>168</v>
      </c>
      <c r="F4576" t="s">
        <v>169</v>
      </c>
      <c r="G4576" t="s">
        <v>265</v>
      </c>
      <c r="H4576" s="168">
        <v>41176</v>
      </c>
      <c r="I4576" t="s">
        <v>108</v>
      </c>
      <c r="J4576" s="169">
        <v>5.0054794520547947</v>
      </c>
      <c r="K4576">
        <v>1</v>
      </c>
    </row>
    <row r="4577" spans="1:11" x14ac:dyDescent="0.25">
      <c r="A4577" t="s">
        <v>5084</v>
      </c>
      <c r="B4577">
        <v>51347</v>
      </c>
      <c r="C4577" t="s">
        <v>167</v>
      </c>
      <c r="D4577" s="167">
        <v>96197.88</v>
      </c>
      <c r="E4577" t="s">
        <v>180</v>
      </c>
      <c r="F4577" t="s">
        <v>169</v>
      </c>
      <c r="G4577" t="s">
        <v>386</v>
      </c>
      <c r="H4577" s="168">
        <v>31341</v>
      </c>
      <c r="I4577" t="s">
        <v>104</v>
      </c>
      <c r="J4577" s="169">
        <v>31.950684931506849</v>
      </c>
      <c r="K4577">
        <v>7</v>
      </c>
    </row>
    <row r="4578" spans="1:11" x14ac:dyDescent="0.25">
      <c r="A4578" t="s">
        <v>5085</v>
      </c>
      <c r="B4578">
        <v>40413</v>
      </c>
      <c r="C4578" t="s">
        <v>172</v>
      </c>
      <c r="D4578" s="167">
        <v>118930</v>
      </c>
      <c r="E4578" t="s">
        <v>185</v>
      </c>
      <c r="F4578" t="s">
        <v>169</v>
      </c>
      <c r="G4578" t="s">
        <v>382</v>
      </c>
      <c r="H4578" s="168">
        <v>36024</v>
      </c>
      <c r="I4578" t="s">
        <v>103</v>
      </c>
      <c r="J4578" s="169">
        <v>19.12054794520548</v>
      </c>
      <c r="K4578">
        <v>4</v>
      </c>
    </row>
    <row r="4579" spans="1:11" x14ac:dyDescent="0.25">
      <c r="A4579" t="s">
        <v>5086</v>
      </c>
      <c r="B4579">
        <v>56990</v>
      </c>
      <c r="C4579" t="s">
        <v>172</v>
      </c>
      <c r="D4579" s="167">
        <v>84201</v>
      </c>
      <c r="E4579" t="s">
        <v>175</v>
      </c>
      <c r="F4579" t="s">
        <v>169</v>
      </c>
      <c r="G4579" t="s">
        <v>586</v>
      </c>
      <c r="H4579" s="168">
        <v>38734</v>
      </c>
      <c r="I4579" t="s">
        <v>106</v>
      </c>
      <c r="J4579" s="169">
        <v>11.695890410958905</v>
      </c>
      <c r="K4579">
        <v>3</v>
      </c>
    </row>
    <row r="4580" spans="1:11" x14ac:dyDescent="0.25">
      <c r="A4580" t="s">
        <v>5087</v>
      </c>
      <c r="B4580">
        <v>71214</v>
      </c>
      <c r="C4580" t="s">
        <v>172</v>
      </c>
      <c r="D4580" s="167">
        <v>158919.79999999999</v>
      </c>
      <c r="E4580" t="s">
        <v>185</v>
      </c>
      <c r="F4580" t="s">
        <v>169</v>
      </c>
      <c r="G4580" t="s">
        <v>5088</v>
      </c>
      <c r="H4580" s="168">
        <v>32930</v>
      </c>
      <c r="I4580" t="s">
        <v>105</v>
      </c>
      <c r="J4580" s="169">
        <v>27.597260273972601</v>
      </c>
      <c r="K4580">
        <v>6</v>
      </c>
    </row>
    <row r="4581" spans="1:11" x14ac:dyDescent="0.25">
      <c r="A4581" t="s">
        <v>5089</v>
      </c>
      <c r="B4581">
        <v>26756</v>
      </c>
      <c r="C4581" t="s">
        <v>167</v>
      </c>
      <c r="D4581" s="167">
        <v>74424</v>
      </c>
      <c r="E4581" t="s">
        <v>168</v>
      </c>
      <c r="F4581" t="s">
        <v>169</v>
      </c>
      <c r="G4581" t="s">
        <v>265</v>
      </c>
      <c r="H4581" s="168">
        <v>38187</v>
      </c>
      <c r="I4581" t="s">
        <v>105</v>
      </c>
      <c r="J4581" s="169">
        <v>13.194520547945206</v>
      </c>
      <c r="K4581">
        <v>3</v>
      </c>
    </row>
    <row r="4582" spans="1:11" x14ac:dyDescent="0.25">
      <c r="A4582" t="s">
        <v>5090</v>
      </c>
      <c r="B4582">
        <v>78945</v>
      </c>
      <c r="C4582" t="s">
        <v>167</v>
      </c>
      <c r="D4582" s="167">
        <v>69322.75</v>
      </c>
      <c r="E4582" t="s">
        <v>199</v>
      </c>
      <c r="F4582" t="s">
        <v>169</v>
      </c>
      <c r="G4582" t="s">
        <v>181</v>
      </c>
      <c r="H4582" s="168">
        <v>38222</v>
      </c>
      <c r="I4582" t="s">
        <v>106</v>
      </c>
      <c r="J4582" s="169">
        <v>13.098630136986301</v>
      </c>
      <c r="K4582">
        <v>3</v>
      </c>
    </row>
    <row r="4583" spans="1:11" x14ac:dyDescent="0.25">
      <c r="A4583" t="s">
        <v>5091</v>
      </c>
      <c r="B4583">
        <v>75148</v>
      </c>
      <c r="C4583" t="s">
        <v>167</v>
      </c>
      <c r="D4583" s="167">
        <v>48571.6</v>
      </c>
      <c r="E4583" t="s">
        <v>175</v>
      </c>
      <c r="F4583" t="s">
        <v>169</v>
      </c>
      <c r="G4583" t="s">
        <v>209</v>
      </c>
      <c r="H4583" s="168">
        <v>41904</v>
      </c>
      <c r="I4583" t="s">
        <v>104</v>
      </c>
      <c r="J4583" s="169">
        <v>3.010958904109589</v>
      </c>
      <c r="K4583">
        <v>1</v>
      </c>
    </row>
    <row r="4584" spans="1:11" x14ac:dyDescent="0.25">
      <c r="A4584" t="s">
        <v>5092</v>
      </c>
      <c r="B4584">
        <v>30395</v>
      </c>
      <c r="C4584" t="s">
        <v>172</v>
      </c>
      <c r="D4584" s="167">
        <v>62620</v>
      </c>
      <c r="E4584" t="s">
        <v>175</v>
      </c>
      <c r="F4584" t="s">
        <v>169</v>
      </c>
      <c r="G4584" t="s">
        <v>183</v>
      </c>
      <c r="H4584" s="168">
        <v>40462</v>
      </c>
      <c r="I4584" t="s">
        <v>106</v>
      </c>
      <c r="J4584" s="169">
        <v>6.9616438356164387</v>
      </c>
      <c r="K4584">
        <v>2</v>
      </c>
    </row>
    <row r="4585" spans="1:11" x14ac:dyDescent="0.25">
      <c r="A4585" t="s">
        <v>5093</v>
      </c>
      <c r="B4585">
        <v>57865</v>
      </c>
      <c r="C4585" t="s">
        <v>172</v>
      </c>
      <c r="D4585" s="167">
        <v>91709.69</v>
      </c>
      <c r="E4585" t="s">
        <v>196</v>
      </c>
      <c r="F4585" t="s">
        <v>169</v>
      </c>
      <c r="G4585" t="s">
        <v>328</v>
      </c>
      <c r="H4585" s="168">
        <v>38503</v>
      </c>
      <c r="I4585" t="s">
        <v>108</v>
      </c>
      <c r="J4585" s="169">
        <v>12.328767123287671</v>
      </c>
      <c r="K4585">
        <v>3</v>
      </c>
    </row>
    <row r="4586" spans="1:11" x14ac:dyDescent="0.25">
      <c r="A4586" t="s">
        <v>5094</v>
      </c>
      <c r="B4586">
        <v>68168</v>
      </c>
      <c r="C4586" t="s">
        <v>172</v>
      </c>
      <c r="D4586" s="167">
        <v>65752</v>
      </c>
      <c r="E4586" t="s">
        <v>175</v>
      </c>
      <c r="F4586" t="s">
        <v>169</v>
      </c>
      <c r="G4586" t="s">
        <v>183</v>
      </c>
      <c r="H4586" s="168">
        <v>40371</v>
      </c>
      <c r="I4586" t="s">
        <v>104</v>
      </c>
      <c r="J4586" s="169">
        <v>7.2109589041095887</v>
      </c>
      <c r="K4586">
        <v>2</v>
      </c>
    </row>
    <row r="4587" spans="1:11" x14ac:dyDescent="0.25">
      <c r="A4587" t="s">
        <v>5095</v>
      </c>
      <c r="B4587">
        <v>78072</v>
      </c>
      <c r="C4587" t="s">
        <v>167</v>
      </c>
      <c r="D4587" s="167">
        <v>170687</v>
      </c>
      <c r="E4587" t="s">
        <v>239</v>
      </c>
      <c r="F4587" t="s">
        <v>169</v>
      </c>
      <c r="G4587" t="s">
        <v>974</v>
      </c>
      <c r="H4587" s="168">
        <v>41610</v>
      </c>
      <c r="I4587" t="s">
        <v>103</v>
      </c>
      <c r="J4587" s="169">
        <v>3.8164383561643835</v>
      </c>
      <c r="K4587">
        <v>1</v>
      </c>
    </row>
    <row r="4588" spans="1:11" x14ac:dyDescent="0.25">
      <c r="A4588" t="s">
        <v>5096</v>
      </c>
      <c r="B4588">
        <v>24651</v>
      </c>
      <c r="C4588" t="s">
        <v>167</v>
      </c>
      <c r="D4588" s="167">
        <v>30569.71</v>
      </c>
      <c r="E4588" t="s">
        <v>191</v>
      </c>
      <c r="F4588" t="s">
        <v>202</v>
      </c>
      <c r="G4588" t="s">
        <v>610</v>
      </c>
      <c r="H4588" s="168">
        <v>42044</v>
      </c>
      <c r="I4588" t="s">
        <v>107</v>
      </c>
      <c r="J4588" s="169">
        <v>2.6273972602739728</v>
      </c>
      <c r="K4588">
        <v>1</v>
      </c>
    </row>
    <row r="4589" spans="1:11" x14ac:dyDescent="0.25">
      <c r="A4589" t="s">
        <v>5097</v>
      </c>
      <c r="B4589">
        <v>46310</v>
      </c>
      <c r="C4589" t="s">
        <v>167</v>
      </c>
      <c r="D4589" s="167">
        <v>77120.31</v>
      </c>
      <c r="E4589" t="s">
        <v>188</v>
      </c>
      <c r="F4589" t="s">
        <v>169</v>
      </c>
      <c r="G4589" t="s">
        <v>189</v>
      </c>
      <c r="H4589" s="168">
        <v>36304</v>
      </c>
      <c r="I4589" t="s">
        <v>106</v>
      </c>
      <c r="J4589" s="169">
        <v>18.353424657534248</v>
      </c>
      <c r="K4589">
        <v>4</v>
      </c>
    </row>
    <row r="4590" spans="1:11" x14ac:dyDescent="0.25">
      <c r="A4590" t="s">
        <v>5098</v>
      </c>
      <c r="B4590">
        <v>84414</v>
      </c>
      <c r="C4590" t="s">
        <v>167</v>
      </c>
      <c r="D4590" s="167">
        <v>36210.11</v>
      </c>
      <c r="E4590" t="s">
        <v>175</v>
      </c>
      <c r="F4590" t="s">
        <v>202</v>
      </c>
      <c r="G4590" t="s">
        <v>211</v>
      </c>
      <c r="H4590" s="168">
        <v>39916</v>
      </c>
      <c r="I4590" t="s">
        <v>103</v>
      </c>
      <c r="J4590" s="169">
        <v>8.4575342465753423</v>
      </c>
      <c r="K4590">
        <v>2</v>
      </c>
    </row>
    <row r="4591" spans="1:11" x14ac:dyDescent="0.25">
      <c r="A4591" t="s">
        <v>5099</v>
      </c>
      <c r="B4591">
        <v>39078</v>
      </c>
      <c r="C4591" t="s">
        <v>172</v>
      </c>
      <c r="D4591" s="167">
        <v>72902</v>
      </c>
      <c r="E4591" t="s">
        <v>175</v>
      </c>
      <c r="F4591" t="s">
        <v>169</v>
      </c>
      <c r="G4591" t="s">
        <v>183</v>
      </c>
      <c r="H4591" s="168">
        <v>38734</v>
      </c>
      <c r="I4591" t="s">
        <v>104</v>
      </c>
      <c r="J4591" s="169">
        <v>11.695890410958905</v>
      </c>
      <c r="K4591">
        <v>3</v>
      </c>
    </row>
    <row r="4592" spans="1:11" x14ac:dyDescent="0.25">
      <c r="A4592" t="s">
        <v>5100</v>
      </c>
      <c r="B4592">
        <v>46645</v>
      </c>
      <c r="C4592" t="s">
        <v>172</v>
      </c>
      <c r="D4592" s="167">
        <v>45261</v>
      </c>
      <c r="E4592" t="s">
        <v>191</v>
      </c>
      <c r="F4592" t="s">
        <v>169</v>
      </c>
      <c r="G4592" t="s">
        <v>1065</v>
      </c>
      <c r="H4592" s="168">
        <v>42716</v>
      </c>
      <c r="I4592" t="s">
        <v>103</v>
      </c>
      <c r="J4592" s="169">
        <v>0.78630136986301369</v>
      </c>
      <c r="K4592">
        <v>1</v>
      </c>
    </row>
    <row r="4593" spans="1:11" x14ac:dyDescent="0.25">
      <c r="A4593" t="s">
        <v>5101</v>
      </c>
      <c r="B4593">
        <v>20489</v>
      </c>
      <c r="C4593" t="s">
        <v>172</v>
      </c>
      <c r="D4593" s="167">
        <v>91751.37</v>
      </c>
      <c r="E4593" t="s">
        <v>168</v>
      </c>
      <c r="F4593" t="s">
        <v>169</v>
      </c>
      <c r="G4593" t="s">
        <v>1364</v>
      </c>
      <c r="H4593" s="168">
        <v>35296</v>
      </c>
      <c r="I4593" t="s">
        <v>108</v>
      </c>
      <c r="J4593" s="169">
        <v>21.115068493150684</v>
      </c>
      <c r="K4593">
        <v>5</v>
      </c>
    </row>
    <row r="4594" spans="1:11" x14ac:dyDescent="0.25">
      <c r="A4594" t="s">
        <v>5102</v>
      </c>
      <c r="B4594">
        <v>14646</v>
      </c>
      <c r="C4594" t="s">
        <v>172</v>
      </c>
      <c r="D4594" s="167">
        <v>48571.6</v>
      </c>
      <c r="E4594" t="s">
        <v>175</v>
      </c>
      <c r="F4594" t="s">
        <v>169</v>
      </c>
      <c r="G4594" t="s">
        <v>209</v>
      </c>
      <c r="H4594" s="168">
        <v>41904</v>
      </c>
      <c r="I4594" t="s">
        <v>104</v>
      </c>
      <c r="J4594" s="169">
        <v>3.010958904109589</v>
      </c>
      <c r="K4594">
        <v>1</v>
      </c>
    </row>
    <row r="4595" spans="1:11" x14ac:dyDescent="0.25">
      <c r="A4595" t="s">
        <v>5103</v>
      </c>
      <c r="B4595">
        <v>91058</v>
      </c>
      <c r="C4595" t="s">
        <v>172</v>
      </c>
      <c r="D4595" s="167">
        <v>91751.37</v>
      </c>
      <c r="E4595" t="s">
        <v>199</v>
      </c>
      <c r="F4595" t="s">
        <v>169</v>
      </c>
      <c r="G4595" t="s">
        <v>287</v>
      </c>
      <c r="H4595" s="168">
        <v>32649</v>
      </c>
      <c r="I4595" t="s">
        <v>107</v>
      </c>
      <c r="J4595" s="169">
        <v>28.367123287671234</v>
      </c>
      <c r="K4595">
        <v>6</v>
      </c>
    </row>
    <row r="4596" spans="1:11" x14ac:dyDescent="0.25">
      <c r="A4596" t="s">
        <v>5104</v>
      </c>
      <c r="B4596">
        <v>8661</v>
      </c>
      <c r="C4596" t="s">
        <v>167</v>
      </c>
      <c r="D4596" s="167">
        <v>71476.12</v>
      </c>
      <c r="E4596" t="s">
        <v>233</v>
      </c>
      <c r="F4596" t="s">
        <v>169</v>
      </c>
      <c r="G4596" t="s">
        <v>363</v>
      </c>
      <c r="H4596" s="168">
        <v>36192</v>
      </c>
      <c r="I4596" t="s">
        <v>106</v>
      </c>
      <c r="J4596" s="169">
        <v>18.660273972602738</v>
      </c>
      <c r="K4596">
        <v>4</v>
      </c>
    </row>
    <row r="4597" spans="1:11" x14ac:dyDescent="0.25">
      <c r="A4597" t="s">
        <v>5105</v>
      </c>
      <c r="B4597">
        <v>84565</v>
      </c>
      <c r="C4597" t="s">
        <v>172</v>
      </c>
      <c r="D4597" s="167">
        <v>110229</v>
      </c>
      <c r="E4597" t="s">
        <v>185</v>
      </c>
      <c r="F4597" t="s">
        <v>169</v>
      </c>
      <c r="G4597" t="s">
        <v>382</v>
      </c>
      <c r="H4597" s="168">
        <v>36199</v>
      </c>
      <c r="I4597" t="s">
        <v>104</v>
      </c>
      <c r="J4597" s="169">
        <v>18.641095890410959</v>
      </c>
      <c r="K4597">
        <v>4</v>
      </c>
    </row>
    <row r="4598" spans="1:11" x14ac:dyDescent="0.25">
      <c r="A4598" t="s">
        <v>5106</v>
      </c>
      <c r="B4598">
        <v>63196</v>
      </c>
      <c r="C4598" t="s">
        <v>172</v>
      </c>
      <c r="D4598" s="167">
        <v>52693</v>
      </c>
      <c r="E4598" t="s">
        <v>191</v>
      </c>
      <c r="F4598" t="s">
        <v>169</v>
      </c>
      <c r="G4598" t="s">
        <v>354</v>
      </c>
      <c r="H4598" s="168">
        <v>41484</v>
      </c>
      <c r="I4598" t="s">
        <v>103</v>
      </c>
      <c r="J4598" s="169">
        <v>4.161643835616438</v>
      </c>
      <c r="K4598">
        <v>1</v>
      </c>
    </row>
    <row r="4599" spans="1:11" x14ac:dyDescent="0.25">
      <c r="A4599" t="s">
        <v>5107</v>
      </c>
      <c r="B4599">
        <v>31336</v>
      </c>
      <c r="C4599" t="s">
        <v>172</v>
      </c>
      <c r="D4599" s="167">
        <v>87222</v>
      </c>
      <c r="E4599" t="s">
        <v>185</v>
      </c>
      <c r="F4599" t="s">
        <v>169</v>
      </c>
      <c r="G4599" t="s">
        <v>495</v>
      </c>
      <c r="H4599" s="168">
        <v>38642</v>
      </c>
      <c r="I4599" t="s">
        <v>103</v>
      </c>
      <c r="J4599" s="169">
        <v>11.947945205479453</v>
      </c>
      <c r="K4599">
        <v>3</v>
      </c>
    </row>
    <row r="4600" spans="1:11" x14ac:dyDescent="0.25">
      <c r="A4600" t="s">
        <v>5108</v>
      </c>
      <c r="B4600">
        <v>17118</v>
      </c>
      <c r="C4600" t="s">
        <v>167</v>
      </c>
      <c r="D4600" s="167">
        <v>102664</v>
      </c>
      <c r="E4600" t="s">
        <v>188</v>
      </c>
      <c r="F4600" t="s">
        <v>169</v>
      </c>
      <c r="G4600" t="s">
        <v>1210</v>
      </c>
      <c r="H4600" s="168">
        <v>37732</v>
      </c>
      <c r="I4600" t="s">
        <v>105</v>
      </c>
      <c r="J4600" s="169">
        <v>14.441095890410958</v>
      </c>
      <c r="K4600">
        <v>3</v>
      </c>
    </row>
    <row r="4601" spans="1:11" x14ac:dyDescent="0.25">
      <c r="A4601" t="s">
        <v>5109</v>
      </c>
      <c r="B4601">
        <v>40773</v>
      </c>
      <c r="C4601" t="s">
        <v>172</v>
      </c>
      <c r="D4601" s="167">
        <v>53084.71</v>
      </c>
      <c r="E4601" t="s">
        <v>199</v>
      </c>
      <c r="F4601" t="s">
        <v>169</v>
      </c>
      <c r="G4601" t="s">
        <v>887</v>
      </c>
      <c r="H4601" s="168">
        <v>39335</v>
      </c>
      <c r="I4601" t="s">
        <v>103</v>
      </c>
      <c r="J4601" s="169">
        <v>10.049315068493151</v>
      </c>
      <c r="K4601">
        <v>3</v>
      </c>
    </row>
    <row r="4602" spans="1:11" x14ac:dyDescent="0.25">
      <c r="A4602" t="s">
        <v>5110</v>
      </c>
      <c r="B4602">
        <v>99328</v>
      </c>
      <c r="C4602" t="s">
        <v>167</v>
      </c>
      <c r="D4602" s="167">
        <v>95384.01</v>
      </c>
      <c r="E4602" t="s">
        <v>175</v>
      </c>
      <c r="F4602" t="s">
        <v>169</v>
      </c>
      <c r="G4602" t="s">
        <v>211</v>
      </c>
      <c r="H4602" s="168">
        <v>38292</v>
      </c>
      <c r="I4602" t="s">
        <v>106</v>
      </c>
      <c r="J4602" s="169">
        <v>12.906849315068493</v>
      </c>
      <c r="K4602">
        <v>3</v>
      </c>
    </row>
    <row r="4603" spans="1:11" x14ac:dyDescent="0.25">
      <c r="A4603" t="s">
        <v>5111</v>
      </c>
      <c r="B4603">
        <v>44845</v>
      </c>
      <c r="C4603" t="s">
        <v>167</v>
      </c>
      <c r="D4603" s="167">
        <v>84974</v>
      </c>
      <c r="E4603" t="s">
        <v>230</v>
      </c>
      <c r="F4603" t="s">
        <v>169</v>
      </c>
      <c r="G4603" t="s">
        <v>189</v>
      </c>
      <c r="H4603" s="168">
        <v>36942</v>
      </c>
      <c r="I4603" t="s">
        <v>104</v>
      </c>
      <c r="J4603" s="169">
        <v>16.605479452054794</v>
      </c>
      <c r="K4603">
        <v>4</v>
      </c>
    </row>
    <row r="4604" spans="1:11" x14ac:dyDescent="0.25">
      <c r="A4604" t="s">
        <v>5112</v>
      </c>
      <c r="B4604">
        <v>41314</v>
      </c>
      <c r="C4604" t="s">
        <v>172</v>
      </c>
      <c r="D4604" s="167">
        <v>81381.070000000007</v>
      </c>
      <c r="E4604" t="s">
        <v>196</v>
      </c>
      <c r="F4604" t="s">
        <v>169</v>
      </c>
      <c r="G4604" t="s">
        <v>706</v>
      </c>
      <c r="H4604" s="168">
        <v>39469</v>
      </c>
      <c r="I4604" t="s">
        <v>103</v>
      </c>
      <c r="J4604" s="169">
        <v>9.6821917808219187</v>
      </c>
      <c r="K4604">
        <v>2</v>
      </c>
    </row>
    <row r="4605" spans="1:11" x14ac:dyDescent="0.25">
      <c r="A4605" t="s">
        <v>5113</v>
      </c>
      <c r="B4605">
        <v>55003</v>
      </c>
      <c r="C4605" t="s">
        <v>167</v>
      </c>
      <c r="D4605" s="167">
        <v>120768</v>
      </c>
      <c r="E4605" t="s">
        <v>213</v>
      </c>
      <c r="F4605" t="s">
        <v>169</v>
      </c>
      <c r="G4605" t="s">
        <v>214</v>
      </c>
      <c r="H4605" s="168">
        <v>31433</v>
      </c>
      <c r="I4605" t="s">
        <v>104</v>
      </c>
      <c r="J4605" s="169">
        <v>31.698630136986303</v>
      </c>
      <c r="K4605">
        <v>7</v>
      </c>
    </row>
    <row r="4606" spans="1:11" x14ac:dyDescent="0.25">
      <c r="A4606" t="s">
        <v>5114</v>
      </c>
      <c r="B4606">
        <v>53873</v>
      </c>
      <c r="C4606" t="s">
        <v>167</v>
      </c>
      <c r="D4606" s="167">
        <v>83497.98</v>
      </c>
      <c r="E4606" t="s">
        <v>168</v>
      </c>
      <c r="F4606" t="s">
        <v>169</v>
      </c>
      <c r="G4606" t="s">
        <v>560</v>
      </c>
      <c r="H4606" s="168">
        <v>29311</v>
      </c>
      <c r="I4606" t="s">
        <v>106</v>
      </c>
      <c r="J4606" s="169">
        <v>37.512328767123286</v>
      </c>
      <c r="K4606">
        <v>8</v>
      </c>
    </row>
    <row r="4607" spans="1:11" x14ac:dyDescent="0.25">
      <c r="A4607" t="s">
        <v>5115</v>
      </c>
      <c r="B4607">
        <v>83580</v>
      </c>
      <c r="C4607" t="s">
        <v>172</v>
      </c>
      <c r="D4607" s="167">
        <v>175110.42</v>
      </c>
      <c r="E4607" t="s">
        <v>213</v>
      </c>
      <c r="F4607" t="s">
        <v>169</v>
      </c>
      <c r="G4607" t="s">
        <v>637</v>
      </c>
      <c r="H4607" s="168">
        <v>36073</v>
      </c>
      <c r="I4607" t="s">
        <v>103</v>
      </c>
      <c r="J4607" s="169">
        <v>18.986301369863014</v>
      </c>
      <c r="K4607">
        <v>4</v>
      </c>
    </row>
    <row r="4608" spans="1:11" x14ac:dyDescent="0.25">
      <c r="A4608" t="s">
        <v>5116</v>
      </c>
      <c r="B4608">
        <v>74484</v>
      </c>
      <c r="C4608" t="s">
        <v>172</v>
      </c>
      <c r="D4608" s="167">
        <v>66430.5</v>
      </c>
      <c r="E4608" t="s">
        <v>188</v>
      </c>
      <c r="F4608" t="s">
        <v>169</v>
      </c>
      <c r="G4608" t="s">
        <v>406</v>
      </c>
      <c r="H4608" s="168">
        <v>42450</v>
      </c>
      <c r="I4608" t="s">
        <v>103</v>
      </c>
      <c r="J4608" s="169">
        <v>1.515068493150685</v>
      </c>
      <c r="K4608">
        <v>1</v>
      </c>
    </row>
    <row r="4609" spans="1:11" x14ac:dyDescent="0.25">
      <c r="A4609" t="s">
        <v>5117</v>
      </c>
      <c r="B4609">
        <v>73998</v>
      </c>
      <c r="C4609" t="s">
        <v>172</v>
      </c>
      <c r="D4609" s="167">
        <v>92490.97</v>
      </c>
      <c r="E4609" t="s">
        <v>268</v>
      </c>
      <c r="F4609" t="s">
        <v>169</v>
      </c>
      <c r="G4609" t="s">
        <v>297</v>
      </c>
      <c r="H4609" s="168">
        <v>41666</v>
      </c>
      <c r="I4609" t="s">
        <v>105</v>
      </c>
      <c r="J4609" s="169">
        <v>3.6630136986301371</v>
      </c>
      <c r="K4609">
        <v>1</v>
      </c>
    </row>
    <row r="4610" spans="1:11" x14ac:dyDescent="0.25">
      <c r="A4610" t="s">
        <v>5118</v>
      </c>
      <c r="B4610">
        <v>25719</v>
      </c>
      <c r="C4610" t="s">
        <v>172</v>
      </c>
      <c r="D4610" s="167">
        <v>80145</v>
      </c>
      <c r="E4610" t="s">
        <v>185</v>
      </c>
      <c r="F4610" t="s">
        <v>169</v>
      </c>
      <c r="G4610" t="s">
        <v>416</v>
      </c>
      <c r="H4610" s="168">
        <v>38334</v>
      </c>
      <c r="I4610" t="s">
        <v>103</v>
      </c>
      <c r="J4610" s="169">
        <v>12.791780821917808</v>
      </c>
      <c r="K4610">
        <v>3</v>
      </c>
    </row>
    <row r="4611" spans="1:11" x14ac:dyDescent="0.25">
      <c r="A4611" t="s">
        <v>5119</v>
      </c>
      <c r="B4611">
        <v>21580</v>
      </c>
      <c r="C4611" t="s">
        <v>172</v>
      </c>
      <c r="D4611" s="167">
        <v>90896</v>
      </c>
      <c r="E4611" t="s">
        <v>185</v>
      </c>
      <c r="F4611" t="s">
        <v>169</v>
      </c>
      <c r="G4611" t="s">
        <v>416</v>
      </c>
      <c r="H4611" s="168">
        <v>36780</v>
      </c>
      <c r="I4611" t="s">
        <v>103</v>
      </c>
      <c r="J4611" s="169">
        <v>17.049315068493151</v>
      </c>
      <c r="K4611">
        <v>4</v>
      </c>
    </row>
    <row r="4612" spans="1:11" x14ac:dyDescent="0.25">
      <c r="A4612" t="s">
        <v>5120</v>
      </c>
      <c r="B4612">
        <v>51066</v>
      </c>
      <c r="C4612" t="s">
        <v>172</v>
      </c>
      <c r="D4612" s="167">
        <v>62991.05</v>
      </c>
      <c r="E4612" t="s">
        <v>199</v>
      </c>
      <c r="F4612" t="s">
        <v>169</v>
      </c>
      <c r="G4612" t="s">
        <v>508</v>
      </c>
      <c r="H4612" s="168">
        <v>35926</v>
      </c>
      <c r="I4612" t="s">
        <v>103</v>
      </c>
      <c r="J4612" s="169">
        <v>19.389041095890413</v>
      </c>
      <c r="K4612">
        <v>4</v>
      </c>
    </row>
    <row r="4613" spans="1:11" x14ac:dyDescent="0.25">
      <c r="A4613" t="s">
        <v>5121</v>
      </c>
      <c r="B4613">
        <v>52031</v>
      </c>
      <c r="C4613" t="s">
        <v>172</v>
      </c>
      <c r="D4613" s="167">
        <v>72433</v>
      </c>
      <c r="E4613" t="s">
        <v>191</v>
      </c>
      <c r="F4613" t="s">
        <v>169</v>
      </c>
      <c r="G4613" t="s">
        <v>192</v>
      </c>
      <c r="H4613" s="168">
        <v>38642</v>
      </c>
      <c r="I4613" t="s">
        <v>104</v>
      </c>
      <c r="J4613" s="169">
        <v>11.947945205479453</v>
      </c>
      <c r="K4613">
        <v>3</v>
      </c>
    </row>
    <row r="4614" spans="1:11" x14ac:dyDescent="0.25">
      <c r="A4614" t="s">
        <v>5122</v>
      </c>
      <c r="B4614">
        <v>4461</v>
      </c>
      <c r="C4614" t="s">
        <v>167</v>
      </c>
      <c r="D4614" s="167">
        <v>122788.02</v>
      </c>
      <c r="E4614" t="s">
        <v>185</v>
      </c>
      <c r="F4614" t="s">
        <v>169</v>
      </c>
      <c r="G4614" t="s">
        <v>382</v>
      </c>
      <c r="H4614" s="168">
        <v>32930</v>
      </c>
      <c r="I4614" t="s">
        <v>103</v>
      </c>
      <c r="J4614" s="169">
        <v>27.597260273972601</v>
      </c>
      <c r="K4614">
        <v>6</v>
      </c>
    </row>
    <row r="4615" spans="1:11" x14ac:dyDescent="0.25">
      <c r="A4615" t="s">
        <v>5123</v>
      </c>
      <c r="B4615">
        <v>12876</v>
      </c>
      <c r="C4615" t="s">
        <v>172</v>
      </c>
      <c r="D4615" s="167">
        <v>89620</v>
      </c>
      <c r="E4615" t="s">
        <v>175</v>
      </c>
      <c r="F4615" t="s">
        <v>169</v>
      </c>
      <c r="G4615" t="s">
        <v>183</v>
      </c>
      <c r="H4615" s="168">
        <v>35870</v>
      </c>
      <c r="I4615" t="s">
        <v>108</v>
      </c>
      <c r="J4615" s="169">
        <v>19.542465753424658</v>
      </c>
      <c r="K4615">
        <v>4</v>
      </c>
    </row>
    <row r="4616" spans="1:11" x14ac:dyDescent="0.25">
      <c r="A4616" t="s">
        <v>5124</v>
      </c>
      <c r="B4616">
        <v>9474</v>
      </c>
      <c r="C4616" t="s">
        <v>167</v>
      </c>
      <c r="D4616" s="167">
        <v>94396.46</v>
      </c>
      <c r="E4616" t="s">
        <v>175</v>
      </c>
      <c r="F4616" t="s">
        <v>169</v>
      </c>
      <c r="G4616" t="s">
        <v>211</v>
      </c>
      <c r="H4616" s="168">
        <v>39062</v>
      </c>
      <c r="I4616" t="s">
        <v>106</v>
      </c>
      <c r="J4616" s="169">
        <v>10.797260273972602</v>
      </c>
      <c r="K4616">
        <v>3</v>
      </c>
    </row>
    <row r="4617" spans="1:11" x14ac:dyDescent="0.25">
      <c r="A4617" t="s">
        <v>5125</v>
      </c>
      <c r="B4617">
        <v>83147</v>
      </c>
      <c r="C4617" t="s">
        <v>172</v>
      </c>
      <c r="D4617" s="167">
        <v>107128.71</v>
      </c>
      <c r="E4617" t="s">
        <v>175</v>
      </c>
      <c r="F4617" t="s">
        <v>169</v>
      </c>
      <c r="G4617" t="s">
        <v>586</v>
      </c>
      <c r="H4617" s="168">
        <v>33301</v>
      </c>
      <c r="I4617" t="s">
        <v>105</v>
      </c>
      <c r="J4617" s="169">
        <v>26.580821917808219</v>
      </c>
      <c r="K4617">
        <v>6</v>
      </c>
    </row>
    <row r="4618" spans="1:11" x14ac:dyDescent="0.25">
      <c r="A4618" t="s">
        <v>5126</v>
      </c>
      <c r="B4618">
        <v>56509</v>
      </c>
      <c r="C4618" t="s">
        <v>172</v>
      </c>
      <c r="D4618" s="167">
        <v>45261</v>
      </c>
      <c r="E4618" t="s">
        <v>191</v>
      </c>
      <c r="F4618" t="s">
        <v>169</v>
      </c>
      <c r="G4618" t="s">
        <v>1065</v>
      </c>
      <c r="H4618" s="168">
        <v>42716</v>
      </c>
      <c r="I4618" t="s">
        <v>107</v>
      </c>
      <c r="J4618" s="169">
        <v>0.78630136986301369</v>
      </c>
      <c r="K4618">
        <v>1</v>
      </c>
    </row>
    <row r="4619" spans="1:11" x14ac:dyDescent="0.25">
      <c r="A4619" t="s">
        <v>5127</v>
      </c>
      <c r="B4619">
        <v>57116</v>
      </c>
      <c r="C4619" t="s">
        <v>172</v>
      </c>
      <c r="D4619" s="167">
        <v>58720</v>
      </c>
      <c r="E4619" t="s">
        <v>168</v>
      </c>
      <c r="F4619" t="s">
        <v>169</v>
      </c>
      <c r="G4619" t="s">
        <v>265</v>
      </c>
      <c r="H4619" s="168">
        <v>39538</v>
      </c>
      <c r="I4619" t="s">
        <v>105</v>
      </c>
      <c r="J4619" s="169">
        <v>9.493150684931507</v>
      </c>
      <c r="K4619">
        <v>2</v>
      </c>
    </row>
    <row r="4620" spans="1:11" x14ac:dyDescent="0.25">
      <c r="A4620" t="s">
        <v>5128</v>
      </c>
      <c r="B4620">
        <v>76441</v>
      </c>
      <c r="C4620" t="s">
        <v>172</v>
      </c>
      <c r="D4620" s="167">
        <v>175110.42</v>
      </c>
      <c r="E4620" t="s">
        <v>213</v>
      </c>
      <c r="F4620" t="s">
        <v>169</v>
      </c>
      <c r="G4620" t="s">
        <v>637</v>
      </c>
      <c r="H4620" s="168">
        <v>37256</v>
      </c>
      <c r="I4620" t="s">
        <v>105</v>
      </c>
      <c r="J4620" s="169">
        <v>15.745205479452055</v>
      </c>
      <c r="K4620">
        <v>4</v>
      </c>
    </row>
    <row r="4621" spans="1:11" x14ac:dyDescent="0.25">
      <c r="A4621" t="s">
        <v>5129</v>
      </c>
      <c r="B4621">
        <v>85413</v>
      </c>
      <c r="C4621" t="s">
        <v>167</v>
      </c>
      <c r="D4621" s="167">
        <v>68054</v>
      </c>
      <c r="E4621" t="s">
        <v>175</v>
      </c>
      <c r="F4621" t="s">
        <v>169</v>
      </c>
      <c r="G4621" t="s">
        <v>183</v>
      </c>
      <c r="H4621" s="168">
        <v>39461</v>
      </c>
      <c r="I4621" t="s">
        <v>106</v>
      </c>
      <c r="J4621" s="169">
        <v>9.7041095890410958</v>
      </c>
      <c r="K4621">
        <v>2</v>
      </c>
    </row>
    <row r="4622" spans="1:11" x14ac:dyDescent="0.25">
      <c r="A4622" t="s">
        <v>5130</v>
      </c>
      <c r="B4622">
        <v>5771</v>
      </c>
      <c r="C4622" t="s">
        <v>172</v>
      </c>
      <c r="D4622" s="167">
        <v>82001</v>
      </c>
      <c r="E4622" t="s">
        <v>168</v>
      </c>
      <c r="F4622" t="s">
        <v>169</v>
      </c>
      <c r="G4622" t="s">
        <v>173</v>
      </c>
      <c r="H4622" s="168">
        <v>38012</v>
      </c>
      <c r="I4622" t="s">
        <v>107</v>
      </c>
      <c r="J4622" s="169">
        <v>13.673972602739726</v>
      </c>
      <c r="K4622">
        <v>3</v>
      </c>
    </row>
    <row r="4623" spans="1:11" x14ac:dyDescent="0.25">
      <c r="A4623" t="s">
        <v>5131</v>
      </c>
      <c r="B4623">
        <v>42956</v>
      </c>
      <c r="C4623" t="s">
        <v>172</v>
      </c>
      <c r="D4623" s="167">
        <v>91493.99</v>
      </c>
      <c r="E4623" t="s">
        <v>168</v>
      </c>
      <c r="F4623" t="s">
        <v>169</v>
      </c>
      <c r="G4623" t="s">
        <v>858</v>
      </c>
      <c r="H4623" s="168">
        <v>35492</v>
      </c>
      <c r="I4623" t="s">
        <v>106</v>
      </c>
      <c r="J4623" s="169">
        <v>20.578082191780823</v>
      </c>
      <c r="K4623">
        <v>5</v>
      </c>
    </row>
    <row r="4624" spans="1:11" x14ac:dyDescent="0.25">
      <c r="A4624" t="s">
        <v>5132</v>
      </c>
      <c r="B4624">
        <v>45931</v>
      </c>
      <c r="C4624" t="s">
        <v>172</v>
      </c>
      <c r="D4624" s="167">
        <v>135392</v>
      </c>
      <c r="E4624" t="s">
        <v>199</v>
      </c>
      <c r="F4624" t="s">
        <v>169</v>
      </c>
      <c r="G4624" t="s">
        <v>275</v>
      </c>
      <c r="H4624" s="168">
        <v>36143</v>
      </c>
      <c r="I4624" t="s">
        <v>104</v>
      </c>
      <c r="J4624" s="169">
        <v>18.794520547945204</v>
      </c>
      <c r="K4624">
        <v>4</v>
      </c>
    </row>
    <row r="4625" spans="1:11" x14ac:dyDescent="0.25">
      <c r="A4625" t="s">
        <v>5133</v>
      </c>
      <c r="B4625">
        <v>94793</v>
      </c>
      <c r="C4625" t="s">
        <v>167</v>
      </c>
      <c r="D4625" s="167">
        <v>67678.710000000006</v>
      </c>
      <c r="E4625" t="s">
        <v>188</v>
      </c>
      <c r="F4625" t="s">
        <v>169</v>
      </c>
      <c r="G4625" t="s">
        <v>282</v>
      </c>
      <c r="H4625" s="168">
        <v>38684</v>
      </c>
      <c r="I4625" t="s">
        <v>105</v>
      </c>
      <c r="J4625" s="169">
        <v>11.832876712328767</v>
      </c>
      <c r="K4625">
        <v>3</v>
      </c>
    </row>
    <row r="4626" spans="1:11" x14ac:dyDescent="0.25">
      <c r="A4626" t="s">
        <v>5134</v>
      </c>
      <c r="B4626">
        <v>8375</v>
      </c>
      <c r="C4626" t="s">
        <v>167</v>
      </c>
      <c r="D4626" s="167">
        <v>117183</v>
      </c>
      <c r="E4626" t="s">
        <v>268</v>
      </c>
      <c r="F4626" t="s">
        <v>169</v>
      </c>
      <c r="G4626" t="s">
        <v>275</v>
      </c>
      <c r="H4626" s="168">
        <v>41652</v>
      </c>
      <c r="I4626" t="s">
        <v>105</v>
      </c>
      <c r="J4626" s="169">
        <v>3.7013698630136984</v>
      </c>
      <c r="K4626">
        <v>1</v>
      </c>
    </row>
    <row r="4627" spans="1:11" x14ac:dyDescent="0.25">
      <c r="A4627" t="s">
        <v>5135</v>
      </c>
      <c r="B4627">
        <v>56454</v>
      </c>
      <c r="C4627" t="s">
        <v>172</v>
      </c>
      <c r="D4627" s="167">
        <v>72902</v>
      </c>
      <c r="E4627" t="s">
        <v>175</v>
      </c>
      <c r="F4627" t="s">
        <v>169</v>
      </c>
      <c r="G4627" t="s">
        <v>183</v>
      </c>
      <c r="H4627" s="168">
        <v>38915</v>
      </c>
      <c r="I4627" t="s">
        <v>103</v>
      </c>
      <c r="J4627" s="169">
        <v>11.2</v>
      </c>
      <c r="K4627">
        <v>3</v>
      </c>
    </row>
    <row r="4628" spans="1:11" x14ac:dyDescent="0.25">
      <c r="A4628" t="s">
        <v>5136</v>
      </c>
      <c r="B4628">
        <v>46284</v>
      </c>
      <c r="C4628" t="s">
        <v>172</v>
      </c>
      <c r="D4628" s="167">
        <v>73558</v>
      </c>
      <c r="E4628" t="s">
        <v>185</v>
      </c>
      <c r="F4628" t="s">
        <v>169</v>
      </c>
      <c r="G4628" t="s">
        <v>416</v>
      </c>
      <c r="H4628" s="168">
        <v>40085</v>
      </c>
      <c r="I4628" t="s">
        <v>106</v>
      </c>
      <c r="J4628" s="169">
        <v>7.9945205479452053</v>
      </c>
      <c r="K4628">
        <v>2</v>
      </c>
    </row>
    <row r="4629" spans="1:11" x14ac:dyDescent="0.25">
      <c r="A4629" t="s">
        <v>5137</v>
      </c>
      <c r="B4629">
        <v>29656</v>
      </c>
      <c r="C4629" t="s">
        <v>172</v>
      </c>
      <c r="D4629" s="167">
        <v>141258.78</v>
      </c>
      <c r="E4629" t="s">
        <v>168</v>
      </c>
      <c r="F4629" t="s">
        <v>169</v>
      </c>
      <c r="G4629" t="s">
        <v>231</v>
      </c>
      <c r="H4629" s="168">
        <v>42086</v>
      </c>
      <c r="I4629" t="s">
        <v>103</v>
      </c>
      <c r="J4629" s="169">
        <v>2.5123287671232877</v>
      </c>
      <c r="K4629">
        <v>1</v>
      </c>
    </row>
    <row r="4630" spans="1:11" x14ac:dyDescent="0.25">
      <c r="A4630" t="s">
        <v>5138</v>
      </c>
      <c r="B4630">
        <v>59765</v>
      </c>
      <c r="C4630" t="s">
        <v>167</v>
      </c>
      <c r="D4630" s="167">
        <v>73801</v>
      </c>
      <c r="E4630" t="s">
        <v>188</v>
      </c>
      <c r="F4630" t="s">
        <v>169</v>
      </c>
      <c r="G4630" t="s">
        <v>677</v>
      </c>
      <c r="H4630" s="168">
        <v>38880</v>
      </c>
      <c r="I4630" t="s">
        <v>103</v>
      </c>
      <c r="J4630" s="169">
        <v>11.295890410958904</v>
      </c>
      <c r="K4630">
        <v>3</v>
      </c>
    </row>
    <row r="4631" spans="1:11" x14ac:dyDescent="0.25">
      <c r="A4631" t="s">
        <v>5139</v>
      </c>
      <c r="B4631">
        <v>16802</v>
      </c>
      <c r="C4631" t="s">
        <v>172</v>
      </c>
      <c r="D4631" s="167">
        <v>80895</v>
      </c>
      <c r="E4631" t="s">
        <v>185</v>
      </c>
      <c r="F4631" t="s">
        <v>169</v>
      </c>
      <c r="G4631" t="s">
        <v>416</v>
      </c>
      <c r="H4631" s="168">
        <v>38747</v>
      </c>
      <c r="I4631" t="s">
        <v>103</v>
      </c>
      <c r="J4631" s="169">
        <v>11.66027397260274</v>
      </c>
      <c r="K4631">
        <v>3</v>
      </c>
    </row>
    <row r="4632" spans="1:11" x14ac:dyDescent="0.25">
      <c r="A4632" t="s">
        <v>5140</v>
      </c>
      <c r="B4632">
        <v>4395</v>
      </c>
      <c r="C4632" t="s">
        <v>172</v>
      </c>
      <c r="D4632" s="167">
        <v>50053.88</v>
      </c>
      <c r="E4632" t="s">
        <v>199</v>
      </c>
      <c r="F4632" t="s">
        <v>169</v>
      </c>
      <c r="G4632" t="s">
        <v>207</v>
      </c>
      <c r="H4632" s="168">
        <v>34190</v>
      </c>
      <c r="I4632" t="s">
        <v>104</v>
      </c>
      <c r="J4632" s="169">
        <v>24.145205479452056</v>
      </c>
      <c r="K4632">
        <v>5</v>
      </c>
    </row>
    <row r="4633" spans="1:11" x14ac:dyDescent="0.25">
      <c r="A4633" t="s">
        <v>5141</v>
      </c>
      <c r="B4633">
        <v>89453</v>
      </c>
      <c r="C4633" t="s">
        <v>172</v>
      </c>
      <c r="D4633" s="167">
        <v>90309.51</v>
      </c>
      <c r="E4633" t="s">
        <v>268</v>
      </c>
      <c r="F4633" t="s">
        <v>169</v>
      </c>
      <c r="G4633" t="s">
        <v>297</v>
      </c>
      <c r="H4633" s="168">
        <v>41428</v>
      </c>
      <c r="I4633" t="s">
        <v>104</v>
      </c>
      <c r="J4633" s="169">
        <v>4.3150684931506849</v>
      </c>
      <c r="K4633">
        <v>1</v>
      </c>
    </row>
    <row r="4634" spans="1:11" x14ac:dyDescent="0.25">
      <c r="A4634" t="s">
        <v>5142</v>
      </c>
      <c r="B4634">
        <v>75334</v>
      </c>
      <c r="C4634" t="s">
        <v>172</v>
      </c>
      <c r="D4634" s="167">
        <v>45049.120000000003</v>
      </c>
      <c r="E4634" t="s">
        <v>199</v>
      </c>
      <c r="F4634" t="s">
        <v>169</v>
      </c>
      <c r="G4634" t="s">
        <v>205</v>
      </c>
      <c r="H4634" s="168">
        <v>41281</v>
      </c>
      <c r="I4634" t="s">
        <v>103</v>
      </c>
      <c r="J4634" s="169">
        <v>4.7178082191780826</v>
      </c>
      <c r="K4634">
        <v>1</v>
      </c>
    </row>
    <row r="4635" spans="1:11" x14ac:dyDescent="0.25">
      <c r="A4635" t="s">
        <v>5143</v>
      </c>
      <c r="B4635">
        <v>1730</v>
      </c>
      <c r="C4635" t="s">
        <v>167</v>
      </c>
      <c r="D4635" s="167">
        <v>87523.22</v>
      </c>
      <c r="E4635" t="s">
        <v>216</v>
      </c>
      <c r="F4635" t="s">
        <v>169</v>
      </c>
      <c r="G4635" t="s">
        <v>422</v>
      </c>
      <c r="H4635" s="168">
        <v>32412</v>
      </c>
      <c r="I4635" t="s">
        <v>107</v>
      </c>
      <c r="J4635" s="169">
        <v>29.016438356164382</v>
      </c>
      <c r="K4635">
        <v>6</v>
      </c>
    </row>
    <row r="4636" spans="1:11" x14ac:dyDescent="0.25">
      <c r="A4636" t="s">
        <v>5144</v>
      </c>
      <c r="B4636">
        <v>58785</v>
      </c>
      <c r="C4636" t="s">
        <v>172</v>
      </c>
      <c r="D4636" s="167">
        <v>62605.760000000002</v>
      </c>
      <c r="E4636" t="s">
        <v>230</v>
      </c>
      <c r="F4636" t="s">
        <v>169</v>
      </c>
      <c r="G4636" t="s">
        <v>357</v>
      </c>
      <c r="H4636" s="168">
        <v>38796</v>
      </c>
      <c r="I4636" t="s">
        <v>105</v>
      </c>
      <c r="J4636" s="169">
        <v>11.526027397260274</v>
      </c>
      <c r="K4636">
        <v>3</v>
      </c>
    </row>
    <row r="4637" spans="1:11" x14ac:dyDescent="0.25">
      <c r="A4637" t="s">
        <v>5145</v>
      </c>
      <c r="B4637">
        <v>90298</v>
      </c>
      <c r="C4637" t="s">
        <v>172</v>
      </c>
      <c r="D4637" s="167">
        <v>19060.64</v>
      </c>
      <c r="E4637" t="s">
        <v>196</v>
      </c>
      <c r="F4637" t="s">
        <v>202</v>
      </c>
      <c r="G4637" t="s">
        <v>222</v>
      </c>
      <c r="H4637" s="168">
        <v>39469</v>
      </c>
      <c r="I4637" t="s">
        <v>107</v>
      </c>
      <c r="J4637" s="169">
        <v>9.6821917808219187</v>
      </c>
      <c r="K4637">
        <v>2</v>
      </c>
    </row>
    <row r="4638" spans="1:11" x14ac:dyDescent="0.25">
      <c r="A4638" t="s">
        <v>5146</v>
      </c>
      <c r="B4638">
        <v>90741</v>
      </c>
      <c r="C4638" t="s">
        <v>172</v>
      </c>
      <c r="D4638" s="167">
        <v>29779.07</v>
      </c>
      <c r="E4638" t="s">
        <v>233</v>
      </c>
      <c r="F4638" t="s">
        <v>202</v>
      </c>
      <c r="G4638" t="s">
        <v>234</v>
      </c>
      <c r="H4638" s="168">
        <v>39313</v>
      </c>
      <c r="I4638" t="s">
        <v>108</v>
      </c>
      <c r="J4638" s="169">
        <v>10.109589041095891</v>
      </c>
      <c r="K4638">
        <v>3</v>
      </c>
    </row>
    <row r="4639" spans="1:11" x14ac:dyDescent="0.25">
      <c r="A4639" t="s">
        <v>5147</v>
      </c>
      <c r="B4639">
        <v>91453</v>
      </c>
      <c r="C4639" t="s">
        <v>172</v>
      </c>
      <c r="D4639" s="167">
        <v>58137.62</v>
      </c>
      <c r="E4639" t="s">
        <v>233</v>
      </c>
      <c r="F4639" t="s">
        <v>169</v>
      </c>
      <c r="G4639" t="s">
        <v>363</v>
      </c>
      <c r="H4639" s="168">
        <v>38488</v>
      </c>
      <c r="I4639" t="s">
        <v>107</v>
      </c>
      <c r="J4639" s="169">
        <v>12.36986301369863</v>
      </c>
      <c r="K4639">
        <v>3</v>
      </c>
    </row>
    <row r="4640" spans="1:11" x14ac:dyDescent="0.25">
      <c r="A4640" t="s">
        <v>5148</v>
      </c>
      <c r="B4640">
        <v>4494</v>
      </c>
      <c r="C4640" t="s">
        <v>167</v>
      </c>
      <c r="D4640" s="167">
        <v>28772.07</v>
      </c>
      <c r="E4640" t="s">
        <v>233</v>
      </c>
      <c r="F4640" t="s">
        <v>202</v>
      </c>
      <c r="G4640" t="s">
        <v>234</v>
      </c>
      <c r="H4640" s="168">
        <v>41362</v>
      </c>
      <c r="I4640" t="s">
        <v>103</v>
      </c>
      <c r="J4640" s="169">
        <v>4.4958904109589044</v>
      </c>
      <c r="K4640">
        <v>1</v>
      </c>
    </row>
    <row r="4641" spans="1:11" x14ac:dyDescent="0.25">
      <c r="A4641" t="s">
        <v>5149</v>
      </c>
      <c r="B4641">
        <v>88404</v>
      </c>
      <c r="C4641" t="s">
        <v>172</v>
      </c>
      <c r="D4641" s="167">
        <v>69744.09</v>
      </c>
      <c r="E4641" t="s">
        <v>168</v>
      </c>
      <c r="F4641" t="s">
        <v>169</v>
      </c>
      <c r="G4641" t="s">
        <v>237</v>
      </c>
      <c r="H4641" s="168">
        <v>39399</v>
      </c>
      <c r="I4641" t="s">
        <v>107</v>
      </c>
      <c r="J4641" s="169">
        <v>9.8739726027397268</v>
      </c>
      <c r="K4641">
        <v>2</v>
      </c>
    </row>
    <row r="4642" spans="1:11" x14ac:dyDescent="0.25">
      <c r="A4642" t="s">
        <v>5150</v>
      </c>
      <c r="B4642">
        <v>10426</v>
      </c>
      <c r="C4642" t="s">
        <v>167</v>
      </c>
      <c r="D4642" s="167">
        <v>65642.42</v>
      </c>
      <c r="E4642" t="s">
        <v>188</v>
      </c>
      <c r="F4642" t="s">
        <v>202</v>
      </c>
      <c r="G4642" t="s">
        <v>600</v>
      </c>
      <c r="H4642" s="168">
        <v>32615</v>
      </c>
      <c r="I4642" t="s">
        <v>103</v>
      </c>
      <c r="J4642" s="169">
        <v>28.460273972602739</v>
      </c>
      <c r="K4642">
        <v>6</v>
      </c>
    </row>
    <row r="4643" spans="1:11" x14ac:dyDescent="0.25">
      <c r="A4643" t="s">
        <v>5151</v>
      </c>
      <c r="B4643">
        <v>14851</v>
      </c>
      <c r="C4643" t="s">
        <v>172</v>
      </c>
      <c r="D4643" s="167">
        <v>56733</v>
      </c>
      <c r="E4643" t="s">
        <v>168</v>
      </c>
      <c r="F4643" t="s">
        <v>169</v>
      </c>
      <c r="G4643" t="s">
        <v>265</v>
      </c>
      <c r="H4643" s="168">
        <v>41288</v>
      </c>
      <c r="I4643" t="s">
        <v>103</v>
      </c>
      <c r="J4643" s="169">
        <v>4.6986301369863011</v>
      </c>
      <c r="K4643">
        <v>1</v>
      </c>
    </row>
    <row r="4644" spans="1:11" x14ac:dyDescent="0.25">
      <c r="A4644" t="s">
        <v>5152</v>
      </c>
      <c r="B4644">
        <v>72743</v>
      </c>
      <c r="C4644" t="s">
        <v>167</v>
      </c>
      <c r="D4644" s="167">
        <v>135392</v>
      </c>
      <c r="E4644" t="s">
        <v>213</v>
      </c>
      <c r="F4644" t="s">
        <v>169</v>
      </c>
      <c r="G4644" t="s">
        <v>275</v>
      </c>
      <c r="H4644" s="168">
        <v>38754</v>
      </c>
      <c r="I4644" t="s">
        <v>103</v>
      </c>
      <c r="J4644" s="169">
        <v>11.641095890410959</v>
      </c>
      <c r="K4644">
        <v>3</v>
      </c>
    </row>
    <row r="4645" spans="1:11" x14ac:dyDescent="0.25">
      <c r="A4645" t="s">
        <v>5153</v>
      </c>
      <c r="B4645">
        <v>19008</v>
      </c>
      <c r="C4645" t="s">
        <v>172</v>
      </c>
      <c r="D4645" s="167">
        <v>56478</v>
      </c>
      <c r="E4645" t="s">
        <v>175</v>
      </c>
      <c r="F4645" t="s">
        <v>169</v>
      </c>
      <c r="G4645" t="s">
        <v>183</v>
      </c>
      <c r="H4645" s="168">
        <v>41694</v>
      </c>
      <c r="I4645" t="s">
        <v>104</v>
      </c>
      <c r="J4645" s="169">
        <v>3.5863013698630137</v>
      </c>
      <c r="K4645">
        <v>1</v>
      </c>
    </row>
    <row r="4646" spans="1:11" x14ac:dyDescent="0.25">
      <c r="A4646" t="s">
        <v>5154</v>
      </c>
      <c r="B4646">
        <v>72541</v>
      </c>
      <c r="C4646" t="s">
        <v>167</v>
      </c>
      <c r="D4646" s="167">
        <v>57011.27</v>
      </c>
      <c r="E4646" t="s">
        <v>188</v>
      </c>
      <c r="F4646" t="s">
        <v>202</v>
      </c>
      <c r="G4646" t="s">
        <v>703</v>
      </c>
      <c r="H4646" s="168">
        <v>32909</v>
      </c>
      <c r="I4646" t="s">
        <v>104</v>
      </c>
      <c r="J4646" s="169">
        <v>27.654794520547945</v>
      </c>
      <c r="K4646">
        <v>6</v>
      </c>
    </row>
    <row r="4647" spans="1:11" x14ac:dyDescent="0.25">
      <c r="A4647" t="s">
        <v>5155</v>
      </c>
      <c r="B4647">
        <v>13087</v>
      </c>
      <c r="C4647" t="s">
        <v>172</v>
      </c>
      <c r="D4647" s="167">
        <v>92756.7</v>
      </c>
      <c r="E4647" t="s">
        <v>175</v>
      </c>
      <c r="F4647" t="s">
        <v>169</v>
      </c>
      <c r="G4647" t="s">
        <v>183</v>
      </c>
      <c r="H4647" s="168">
        <v>34352</v>
      </c>
      <c r="I4647" t="s">
        <v>103</v>
      </c>
      <c r="J4647" s="169">
        <v>23.701369863013699</v>
      </c>
      <c r="K4647">
        <v>5</v>
      </c>
    </row>
    <row r="4648" spans="1:11" x14ac:dyDescent="0.25">
      <c r="A4648" t="s">
        <v>5156</v>
      </c>
      <c r="B4648">
        <v>64114</v>
      </c>
      <c r="C4648" t="s">
        <v>172</v>
      </c>
      <c r="D4648" s="167">
        <v>91532.03</v>
      </c>
      <c r="E4648" t="s">
        <v>325</v>
      </c>
      <c r="F4648" t="s">
        <v>169</v>
      </c>
      <c r="G4648" t="s">
        <v>457</v>
      </c>
      <c r="H4648" s="168">
        <v>35338</v>
      </c>
      <c r="I4648" t="s">
        <v>105</v>
      </c>
      <c r="J4648" s="169">
        <v>21</v>
      </c>
      <c r="K4648">
        <v>5</v>
      </c>
    </row>
    <row r="4649" spans="1:11" x14ac:dyDescent="0.25">
      <c r="A4649" t="s">
        <v>5157</v>
      </c>
      <c r="B4649">
        <v>36653</v>
      </c>
      <c r="C4649" t="s">
        <v>172</v>
      </c>
      <c r="D4649" s="167">
        <v>46619.65</v>
      </c>
      <c r="E4649" t="s">
        <v>188</v>
      </c>
      <c r="F4649" t="s">
        <v>169</v>
      </c>
      <c r="G4649" t="s">
        <v>282</v>
      </c>
      <c r="H4649" s="168">
        <v>41708</v>
      </c>
      <c r="I4649" t="s">
        <v>104</v>
      </c>
      <c r="J4649" s="169">
        <v>3.547945205479452</v>
      </c>
      <c r="K4649">
        <v>1</v>
      </c>
    </row>
    <row r="4650" spans="1:11" x14ac:dyDescent="0.25">
      <c r="A4650" t="s">
        <v>5158</v>
      </c>
      <c r="B4650">
        <v>53987</v>
      </c>
      <c r="C4650" t="s">
        <v>172</v>
      </c>
      <c r="D4650" s="167">
        <v>48641.35</v>
      </c>
      <c r="E4650" t="s">
        <v>199</v>
      </c>
      <c r="F4650" t="s">
        <v>169</v>
      </c>
      <c r="G4650" t="s">
        <v>508</v>
      </c>
      <c r="H4650" s="168">
        <v>39216</v>
      </c>
      <c r="I4650" t="s">
        <v>103</v>
      </c>
      <c r="J4650" s="169">
        <v>10.375342465753425</v>
      </c>
      <c r="K4650">
        <v>3</v>
      </c>
    </row>
    <row r="4651" spans="1:11" x14ac:dyDescent="0.25">
      <c r="A4651" t="s">
        <v>5159</v>
      </c>
      <c r="B4651">
        <v>51099</v>
      </c>
      <c r="C4651" t="s">
        <v>172</v>
      </c>
      <c r="D4651" s="167">
        <v>104199.67999999999</v>
      </c>
      <c r="E4651" t="s">
        <v>253</v>
      </c>
      <c r="F4651" t="s">
        <v>169</v>
      </c>
      <c r="G4651" t="s">
        <v>452</v>
      </c>
      <c r="H4651" s="168">
        <v>40112</v>
      </c>
      <c r="I4651" t="s">
        <v>106</v>
      </c>
      <c r="J4651" s="169">
        <v>7.9205479452054792</v>
      </c>
      <c r="K4651">
        <v>2</v>
      </c>
    </row>
    <row r="4652" spans="1:11" x14ac:dyDescent="0.25">
      <c r="A4652" t="s">
        <v>5160</v>
      </c>
      <c r="B4652">
        <v>14304</v>
      </c>
      <c r="C4652" t="s">
        <v>167</v>
      </c>
      <c r="D4652" s="167">
        <v>82424.23</v>
      </c>
      <c r="E4652" t="s">
        <v>216</v>
      </c>
      <c r="F4652" t="s">
        <v>169</v>
      </c>
      <c r="G4652" t="s">
        <v>369</v>
      </c>
      <c r="H4652" s="168">
        <v>39720</v>
      </c>
      <c r="I4652" t="s">
        <v>103</v>
      </c>
      <c r="J4652" s="169">
        <v>8.9945205479452053</v>
      </c>
      <c r="K4652">
        <v>2</v>
      </c>
    </row>
    <row r="4653" spans="1:11" x14ac:dyDescent="0.25">
      <c r="A4653" t="s">
        <v>5161</v>
      </c>
      <c r="B4653">
        <v>9939</v>
      </c>
      <c r="C4653" t="s">
        <v>167</v>
      </c>
      <c r="D4653" s="167">
        <v>78183.58</v>
      </c>
      <c r="E4653" t="s">
        <v>175</v>
      </c>
      <c r="F4653" t="s">
        <v>169</v>
      </c>
      <c r="G4653" t="s">
        <v>211</v>
      </c>
      <c r="H4653" s="168">
        <v>39231</v>
      </c>
      <c r="I4653" t="s">
        <v>107</v>
      </c>
      <c r="J4653" s="169">
        <v>10.334246575342465</v>
      </c>
      <c r="K4653">
        <v>3</v>
      </c>
    </row>
    <row r="4654" spans="1:11" x14ac:dyDescent="0.25">
      <c r="A4654" t="s">
        <v>5162</v>
      </c>
      <c r="B4654">
        <v>93561</v>
      </c>
      <c r="C4654" t="s">
        <v>167</v>
      </c>
      <c r="D4654" s="167">
        <v>52871.96</v>
      </c>
      <c r="E4654" t="s">
        <v>180</v>
      </c>
      <c r="F4654" t="s">
        <v>202</v>
      </c>
      <c r="G4654" t="s">
        <v>457</v>
      </c>
      <c r="H4654" s="168">
        <v>31026</v>
      </c>
      <c r="I4654" t="s">
        <v>103</v>
      </c>
      <c r="J4654" s="169">
        <v>32.813698630136983</v>
      </c>
      <c r="K4654">
        <v>7</v>
      </c>
    </row>
    <row r="4655" spans="1:11" x14ac:dyDescent="0.25">
      <c r="A4655" t="s">
        <v>5163</v>
      </c>
      <c r="B4655">
        <v>77370</v>
      </c>
      <c r="C4655" t="s">
        <v>172</v>
      </c>
      <c r="D4655" s="167">
        <v>20226.5</v>
      </c>
      <c r="E4655" t="s">
        <v>216</v>
      </c>
      <c r="F4655" t="s">
        <v>202</v>
      </c>
      <c r="G4655" t="s">
        <v>217</v>
      </c>
      <c r="H4655" s="168">
        <v>41610</v>
      </c>
      <c r="I4655" t="s">
        <v>103</v>
      </c>
      <c r="J4655" s="169">
        <v>3.8164383561643835</v>
      </c>
      <c r="K4655">
        <v>1</v>
      </c>
    </row>
    <row r="4656" spans="1:11" x14ac:dyDescent="0.25">
      <c r="A4656" t="s">
        <v>5164</v>
      </c>
      <c r="B4656">
        <v>22016</v>
      </c>
      <c r="C4656" t="s">
        <v>172</v>
      </c>
      <c r="D4656" s="167">
        <v>50910</v>
      </c>
      <c r="E4656" t="s">
        <v>191</v>
      </c>
      <c r="F4656" t="s">
        <v>169</v>
      </c>
      <c r="G4656" t="s">
        <v>354</v>
      </c>
      <c r="H4656" s="168">
        <v>41904</v>
      </c>
      <c r="I4656" t="s">
        <v>108</v>
      </c>
      <c r="J4656" s="169">
        <v>3.010958904109589</v>
      </c>
      <c r="K4656">
        <v>1</v>
      </c>
    </row>
    <row r="4657" spans="1:11" x14ac:dyDescent="0.25">
      <c r="A4657" t="s">
        <v>5165</v>
      </c>
      <c r="B4657">
        <v>96597</v>
      </c>
      <c r="C4657" t="s">
        <v>172</v>
      </c>
      <c r="D4657" s="167">
        <v>39257.31</v>
      </c>
      <c r="E4657" t="s">
        <v>199</v>
      </c>
      <c r="F4657" t="s">
        <v>169</v>
      </c>
      <c r="G4657" t="s">
        <v>200</v>
      </c>
      <c r="H4657" s="168">
        <v>42464</v>
      </c>
      <c r="I4657" t="s">
        <v>106</v>
      </c>
      <c r="J4657" s="169">
        <v>1.4767123287671233</v>
      </c>
      <c r="K4657">
        <v>1</v>
      </c>
    </row>
    <row r="4658" spans="1:11" x14ac:dyDescent="0.25">
      <c r="A4658" t="s">
        <v>5166</v>
      </c>
      <c r="B4658">
        <v>86371</v>
      </c>
      <c r="C4658" t="s">
        <v>167</v>
      </c>
      <c r="D4658" s="167">
        <v>69222.179999999993</v>
      </c>
      <c r="E4658" t="s">
        <v>175</v>
      </c>
      <c r="F4658" t="s">
        <v>169</v>
      </c>
      <c r="G4658" t="s">
        <v>904</v>
      </c>
      <c r="H4658" s="168">
        <v>33000</v>
      </c>
      <c r="I4658" t="s">
        <v>107</v>
      </c>
      <c r="J4658" s="169">
        <v>27.405479452054795</v>
      </c>
      <c r="K4658">
        <v>6</v>
      </c>
    </row>
    <row r="4659" spans="1:11" x14ac:dyDescent="0.25">
      <c r="A4659" t="s">
        <v>5167</v>
      </c>
      <c r="B4659">
        <v>81143</v>
      </c>
      <c r="C4659" t="s">
        <v>172</v>
      </c>
      <c r="D4659" s="167">
        <v>89485</v>
      </c>
      <c r="E4659" t="s">
        <v>191</v>
      </c>
      <c r="F4659" t="s">
        <v>169</v>
      </c>
      <c r="G4659" t="s">
        <v>192</v>
      </c>
      <c r="H4659" s="168">
        <v>36570</v>
      </c>
      <c r="I4659" t="s">
        <v>108</v>
      </c>
      <c r="J4659" s="169">
        <v>17.624657534246577</v>
      </c>
      <c r="K4659">
        <v>4</v>
      </c>
    </row>
    <row r="4660" spans="1:11" x14ac:dyDescent="0.25">
      <c r="A4660" t="s">
        <v>5168</v>
      </c>
      <c r="B4660">
        <v>17136</v>
      </c>
      <c r="C4660" t="s">
        <v>172</v>
      </c>
      <c r="D4660" s="167">
        <v>42332.4</v>
      </c>
      <c r="E4660" t="s">
        <v>233</v>
      </c>
      <c r="F4660" t="s">
        <v>169</v>
      </c>
      <c r="G4660" t="s">
        <v>514</v>
      </c>
      <c r="H4660" s="168">
        <v>39659</v>
      </c>
      <c r="I4660" t="s">
        <v>106</v>
      </c>
      <c r="J4660" s="169">
        <v>9.161643835616438</v>
      </c>
      <c r="K4660">
        <v>2</v>
      </c>
    </row>
    <row r="4661" spans="1:11" x14ac:dyDescent="0.25">
      <c r="A4661" t="s">
        <v>5169</v>
      </c>
      <c r="B4661">
        <v>3367</v>
      </c>
      <c r="C4661" t="s">
        <v>167</v>
      </c>
      <c r="D4661" s="167">
        <v>97912</v>
      </c>
      <c r="E4661" t="s">
        <v>188</v>
      </c>
      <c r="F4661" t="s">
        <v>169</v>
      </c>
      <c r="G4661" t="s">
        <v>284</v>
      </c>
      <c r="H4661" s="168">
        <v>36024</v>
      </c>
      <c r="I4661" t="s">
        <v>103</v>
      </c>
      <c r="J4661" s="169">
        <v>19.12054794520548</v>
      </c>
      <c r="K4661">
        <v>4</v>
      </c>
    </row>
    <row r="4662" spans="1:11" x14ac:dyDescent="0.25">
      <c r="A4662" t="s">
        <v>5170</v>
      </c>
      <c r="B4662">
        <v>20005</v>
      </c>
      <c r="C4662" t="s">
        <v>172</v>
      </c>
      <c r="D4662" s="167">
        <v>72534.66</v>
      </c>
      <c r="E4662" t="s">
        <v>268</v>
      </c>
      <c r="F4662" t="s">
        <v>169</v>
      </c>
      <c r="G4662" t="s">
        <v>630</v>
      </c>
      <c r="H4662" s="168">
        <v>33035</v>
      </c>
      <c r="I4662" t="s">
        <v>107</v>
      </c>
      <c r="J4662" s="169">
        <v>27.30958904109589</v>
      </c>
      <c r="K4662">
        <v>6</v>
      </c>
    </row>
    <row r="4663" spans="1:11" x14ac:dyDescent="0.25">
      <c r="A4663" t="s">
        <v>5171</v>
      </c>
      <c r="B4663">
        <v>166</v>
      </c>
      <c r="C4663" t="s">
        <v>167</v>
      </c>
      <c r="D4663" s="167">
        <v>76572</v>
      </c>
      <c r="E4663" t="s">
        <v>188</v>
      </c>
      <c r="F4663" t="s">
        <v>169</v>
      </c>
      <c r="G4663" t="s">
        <v>284</v>
      </c>
      <c r="H4663" s="168">
        <v>42646</v>
      </c>
      <c r="I4663" t="s">
        <v>108</v>
      </c>
      <c r="J4663" s="169">
        <v>0.9780821917808219</v>
      </c>
      <c r="K4663">
        <v>1</v>
      </c>
    </row>
    <row r="4664" spans="1:11" x14ac:dyDescent="0.25">
      <c r="A4664" t="s">
        <v>5172</v>
      </c>
      <c r="B4664">
        <v>42643</v>
      </c>
      <c r="C4664" t="s">
        <v>172</v>
      </c>
      <c r="D4664" s="167">
        <v>35038.550000000003</v>
      </c>
      <c r="E4664" t="s">
        <v>233</v>
      </c>
      <c r="F4664" t="s">
        <v>169</v>
      </c>
      <c r="G4664" t="s">
        <v>399</v>
      </c>
      <c r="H4664" s="168">
        <v>40764</v>
      </c>
      <c r="I4664" t="s">
        <v>108</v>
      </c>
      <c r="J4664" s="169">
        <v>6.1342465753424653</v>
      </c>
      <c r="K4664">
        <v>2</v>
      </c>
    </row>
    <row r="4665" spans="1:11" x14ac:dyDescent="0.25">
      <c r="A4665" t="s">
        <v>5173</v>
      </c>
      <c r="B4665">
        <v>93399</v>
      </c>
      <c r="C4665" t="s">
        <v>167</v>
      </c>
      <c r="D4665" s="167">
        <v>58939.38</v>
      </c>
      <c r="E4665" t="s">
        <v>1353</v>
      </c>
      <c r="F4665" t="s">
        <v>169</v>
      </c>
      <c r="G4665" t="s">
        <v>1354</v>
      </c>
      <c r="H4665" s="168">
        <v>40462</v>
      </c>
      <c r="I4665" t="s">
        <v>108</v>
      </c>
      <c r="J4665" s="169">
        <v>6.9616438356164387</v>
      </c>
      <c r="K4665">
        <v>2</v>
      </c>
    </row>
    <row r="4666" spans="1:11" x14ac:dyDescent="0.25">
      <c r="A4666" t="s">
        <v>5174</v>
      </c>
      <c r="B4666">
        <v>10532</v>
      </c>
      <c r="C4666" t="s">
        <v>172</v>
      </c>
      <c r="D4666" s="167">
        <v>110229</v>
      </c>
      <c r="E4666" t="s">
        <v>185</v>
      </c>
      <c r="F4666" t="s">
        <v>169</v>
      </c>
      <c r="G4666" t="s">
        <v>382</v>
      </c>
      <c r="H4666" s="168">
        <v>36493</v>
      </c>
      <c r="I4666" t="s">
        <v>103</v>
      </c>
      <c r="J4666" s="169">
        <v>17.835616438356166</v>
      </c>
      <c r="K4666">
        <v>4</v>
      </c>
    </row>
    <row r="4667" spans="1:11" x14ac:dyDescent="0.25">
      <c r="A4667" t="s">
        <v>5175</v>
      </c>
      <c r="B4667">
        <v>57773</v>
      </c>
      <c r="C4667" t="s">
        <v>167</v>
      </c>
      <c r="D4667" s="167">
        <v>52358.64</v>
      </c>
      <c r="E4667" t="s">
        <v>175</v>
      </c>
      <c r="F4667" t="s">
        <v>202</v>
      </c>
      <c r="G4667" t="s">
        <v>176</v>
      </c>
      <c r="H4667" s="168">
        <v>31676</v>
      </c>
      <c r="I4667" t="s">
        <v>106</v>
      </c>
      <c r="J4667" s="169">
        <v>31.032876712328768</v>
      </c>
      <c r="K4667">
        <v>7</v>
      </c>
    </row>
    <row r="4668" spans="1:11" x14ac:dyDescent="0.25">
      <c r="A4668" t="s">
        <v>5176</v>
      </c>
      <c r="B4668">
        <v>80747</v>
      </c>
      <c r="D4668" s="167">
        <v>39257</v>
      </c>
      <c r="E4668" t="s">
        <v>175</v>
      </c>
      <c r="F4668" t="s">
        <v>169</v>
      </c>
      <c r="G4668" t="s">
        <v>209</v>
      </c>
      <c r="H4668" s="168">
        <v>42731</v>
      </c>
      <c r="I4668" t="s">
        <v>104</v>
      </c>
      <c r="J4668" s="169">
        <v>0.74520547945205484</v>
      </c>
      <c r="K4668">
        <v>1</v>
      </c>
    </row>
    <row r="4669" spans="1:11" x14ac:dyDescent="0.25">
      <c r="A4669" t="s">
        <v>5177</v>
      </c>
      <c r="B4669">
        <v>88812</v>
      </c>
      <c r="C4669" t="s">
        <v>167</v>
      </c>
      <c r="D4669" s="167">
        <v>97676.37</v>
      </c>
      <c r="E4669" t="s">
        <v>188</v>
      </c>
      <c r="F4669" t="s">
        <v>169</v>
      </c>
      <c r="G4669" t="s">
        <v>284</v>
      </c>
      <c r="H4669" s="168">
        <v>39202</v>
      </c>
      <c r="I4669" t="s">
        <v>107</v>
      </c>
      <c r="J4669" s="169">
        <v>10.413698630136986</v>
      </c>
      <c r="K4669">
        <v>3</v>
      </c>
    </row>
    <row r="4670" spans="1:11" x14ac:dyDescent="0.25">
      <c r="A4670" t="s">
        <v>5178</v>
      </c>
      <c r="B4670">
        <v>38228</v>
      </c>
      <c r="C4670" t="s">
        <v>172</v>
      </c>
      <c r="D4670" s="167">
        <v>52000</v>
      </c>
      <c r="E4670" t="s">
        <v>239</v>
      </c>
      <c r="F4670" t="s">
        <v>169</v>
      </c>
      <c r="G4670" t="s">
        <v>5179</v>
      </c>
      <c r="H4670" s="168">
        <v>42660</v>
      </c>
      <c r="I4670" t="s">
        <v>103</v>
      </c>
      <c r="J4670" s="169">
        <v>0.9397260273972603</v>
      </c>
      <c r="K4670">
        <v>1</v>
      </c>
    </row>
    <row r="4671" spans="1:11" x14ac:dyDescent="0.25">
      <c r="A4671" t="s">
        <v>5180</v>
      </c>
      <c r="B4671">
        <v>42788</v>
      </c>
      <c r="C4671" t="s">
        <v>167</v>
      </c>
      <c r="D4671" s="167">
        <v>41569.82</v>
      </c>
      <c r="E4671" t="s">
        <v>191</v>
      </c>
      <c r="F4671" t="s">
        <v>202</v>
      </c>
      <c r="G4671" t="s">
        <v>610</v>
      </c>
      <c r="H4671" s="168">
        <v>38292</v>
      </c>
      <c r="I4671" t="s">
        <v>108</v>
      </c>
      <c r="J4671" s="169">
        <v>12.906849315068493</v>
      </c>
      <c r="K4671">
        <v>3</v>
      </c>
    </row>
    <row r="4672" spans="1:11" x14ac:dyDescent="0.25">
      <c r="A4672" t="s">
        <v>5181</v>
      </c>
      <c r="B4672">
        <v>97544</v>
      </c>
      <c r="C4672" t="s">
        <v>172</v>
      </c>
      <c r="D4672" s="167">
        <v>84219</v>
      </c>
      <c r="E4672" t="s">
        <v>185</v>
      </c>
      <c r="F4672" t="s">
        <v>169</v>
      </c>
      <c r="G4672" t="s">
        <v>416</v>
      </c>
      <c r="H4672" s="168">
        <v>38334</v>
      </c>
      <c r="I4672" t="s">
        <v>103</v>
      </c>
      <c r="J4672" s="169">
        <v>12.791780821917808</v>
      </c>
      <c r="K4672">
        <v>3</v>
      </c>
    </row>
    <row r="4673" spans="1:11" x14ac:dyDescent="0.25">
      <c r="A4673" t="s">
        <v>5182</v>
      </c>
      <c r="B4673">
        <v>42763</v>
      </c>
      <c r="C4673" t="s">
        <v>172</v>
      </c>
      <c r="D4673" s="167">
        <v>57265</v>
      </c>
      <c r="E4673" t="s">
        <v>191</v>
      </c>
      <c r="F4673" t="s">
        <v>169</v>
      </c>
      <c r="G4673" t="s">
        <v>354</v>
      </c>
      <c r="H4673" s="168">
        <v>40966</v>
      </c>
      <c r="I4673" t="s">
        <v>107</v>
      </c>
      <c r="J4673" s="169">
        <v>5.580821917808219</v>
      </c>
      <c r="K4673">
        <v>2</v>
      </c>
    </row>
    <row r="4674" spans="1:11" x14ac:dyDescent="0.25">
      <c r="A4674" t="s">
        <v>5183</v>
      </c>
      <c r="B4674">
        <v>27968</v>
      </c>
      <c r="C4674" t="s">
        <v>172</v>
      </c>
      <c r="D4674" s="167">
        <v>54538</v>
      </c>
      <c r="E4674" t="s">
        <v>191</v>
      </c>
      <c r="F4674" t="s">
        <v>169</v>
      </c>
      <c r="G4674" t="s">
        <v>354</v>
      </c>
      <c r="H4674" s="168">
        <v>40966</v>
      </c>
      <c r="I4674" t="s">
        <v>107</v>
      </c>
      <c r="J4674" s="169">
        <v>5.580821917808219</v>
      </c>
      <c r="K4674">
        <v>2</v>
      </c>
    </row>
    <row r="4675" spans="1:11" x14ac:dyDescent="0.25">
      <c r="A4675" t="s">
        <v>5184</v>
      </c>
      <c r="B4675">
        <v>99623</v>
      </c>
      <c r="C4675" t="s">
        <v>172</v>
      </c>
      <c r="D4675" s="167">
        <v>93356</v>
      </c>
      <c r="E4675" t="s">
        <v>175</v>
      </c>
      <c r="F4675" t="s">
        <v>169</v>
      </c>
      <c r="G4675" t="s">
        <v>586</v>
      </c>
      <c r="H4675" s="168">
        <v>37655</v>
      </c>
      <c r="I4675" t="s">
        <v>103</v>
      </c>
      <c r="J4675" s="169">
        <v>14.652054794520549</v>
      </c>
      <c r="K4675">
        <v>3</v>
      </c>
    </row>
    <row r="4676" spans="1:11" x14ac:dyDescent="0.25">
      <c r="A4676" t="s">
        <v>5185</v>
      </c>
      <c r="B4676">
        <v>3983</v>
      </c>
      <c r="C4676" t="s">
        <v>167</v>
      </c>
      <c r="D4676" s="167">
        <v>20419.48</v>
      </c>
      <c r="E4676" t="s">
        <v>196</v>
      </c>
      <c r="F4676" t="s">
        <v>202</v>
      </c>
      <c r="G4676" t="s">
        <v>222</v>
      </c>
      <c r="H4676" s="168">
        <v>38838</v>
      </c>
      <c r="I4676" t="s">
        <v>106</v>
      </c>
      <c r="J4676" s="169">
        <v>11.41095890410959</v>
      </c>
      <c r="K4676">
        <v>3</v>
      </c>
    </row>
    <row r="4677" spans="1:11" x14ac:dyDescent="0.25">
      <c r="A4677" t="s">
        <v>5186</v>
      </c>
      <c r="B4677">
        <v>55135</v>
      </c>
      <c r="C4677" t="s">
        <v>172</v>
      </c>
      <c r="D4677" s="167">
        <v>86588</v>
      </c>
      <c r="E4677" t="s">
        <v>175</v>
      </c>
      <c r="F4677" t="s">
        <v>169</v>
      </c>
      <c r="G4677" t="s">
        <v>183</v>
      </c>
      <c r="H4677" s="168">
        <v>37459</v>
      </c>
      <c r="I4677" t="s">
        <v>106</v>
      </c>
      <c r="J4677" s="169">
        <v>15.189041095890412</v>
      </c>
      <c r="K4677">
        <v>4</v>
      </c>
    </row>
    <row r="4678" spans="1:11" x14ac:dyDescent="0.25">
      <c r="A4678" t="s">
        <v>5187</v>
      </c>
      <c r="B4678">
        <v>24806</v>
      </c>
      <c r="C4678" t="s">
        <v>172</v>
      </c>
      <c r="D4678" s="167">
        <v>69390</v>
      </c>
      <c r="E4678" t="s">
        <v>191</v>
      </c>
      <c r="F4678" t="s">
        <v>169</v>
      </c>
      <c r="G4678" t="s">
        <v>486</v>
      </c>
      <c r="H4678" s="168">
        <v>38334</v>
      </c>
      <c r="I4678" t="s">
        <v>104</v>
      </c>
      <c r="J4678" s="169">
        <v>12.791780821917808</v>
      </c>
      <c r="K4678">
        <v>3</v>
      </c>
    </row>
    <row r="4679" spans="1:11" x14ac:dyDescent="0.25">
      <c r="A4679" t="s">
        <v>5188</v>
      </c>
      <c r="B4679">
        <v>54247</v>
      </c>
      <c r="C4679" t="s">
        <v>167</v>
      </c>
      <c r="D4679" s="167">
        <v>76015.03</v>
      </c>
      <c r="E4679" t="s">
        <v>199</v>
      </c>
      <c r="F4679" t="s">
        <v>169</v>
      </c>
      <c r="G4679" t="s">
        <v>5189</v>
      </c>
      <c r="H4679" s="168">
        <v>34442</v>
      </c>
      <c r="I4679" t="s">
        <v>107</v>
      </c>
      <c r="J4679" s="169">
        <v>23.454794520547946</v>
      </c>
      <c r="K4679">
        <v>5</v>
      </c>
    </row>
    <row r="4680" spans="1:11" x14ac:dyDescent="0.25">
      <c r="A4680" t="s">
        <v>5190</v>
      </c>
      <c r="B4680">
        <v>33270</v>
      </c>
      <c r="C4680" t="s">
        <v>167</v>
      </c>
      <c r="D4680" s="167">
        <v>100500</v>
      </c>
      <c r="E4680" t="s">
        <v>616</v>
      </c>
      <c r="F4680" t="s">
        <v>169</v>
      </c>
      <c r="G4680" t="s">
        <v>214</v>
      </c>
      <c r="H4680" s="168">
        <v>42464</v>
      </c>
      <c r="I4680" t="s">
        <v>106</v>
      </c>
      <c r="J4680" s="169">
        <v>1.4767123287671233</v>
      </c>
      <c r="K4680">
        <v>1</v>
      </c>
    </row>
    <row r="4681" spans="1:11" x14ac:dyDescent="0.25">
      <c r="A4681" t="s">
        <v>5191</v>
      </c>
      <c r="B4681">
        <v>9986</v>
      </c>
      <c r="C4681" t="s">
        <v>172</v>
      </c>
      <c r="D4681" s="167">
        <v>72902</v>
      </c>
      <c r="E4681" t="s">
        <v>175</v>
      </c>
      <c r="F4681" t="s">
        <v>169</v>
      </c>
      <c r="G4681" t="s">
        <v>183</v>
      </c>
      <c r="H4681" s="168">
        <v>38734</v>
      </c>
      <c r="I4681" t="s">
        <v>106</v>
      </c>
      <c r="J4681" s="169">
        <v>11.695890410958905</v>
      </c>
      <c r="K4681">
        <v>3</v>
      </c>
    </row>
    <row r="4682" spans="1:11" x14ac:dyDescent="0.25">
      <c r="A4682" t="s">
        <v>5192</v>
      </c>
      <c r="B4682">
        <v>78101</v>
      </c>
      <c r="C4682" t="s">
        <v>172</v>
      </c>
      <c r="D4682" s="167">
        <v>68054</v>
      </c>
      <c r="E4682" t="s">
        <v>175</v>
      </c>
      <c r="F4682" t="s">
        <v>169</v>
      </c>
      <c r="G4682" t="s">
        <v>183</v>
      </c>
      <c r="H4682" s="168">
        <v>39643</v>
      </c>
      <c r="I4682" t="s">
        <v>103</v>
      </c>
      <c r="J4682" s="169">
        <v>9.205479452054794</v>
      </c>
      <c r="K4682">
        <v>2</v>
      </c>
    </row>
    <row r="4683" spans="1:11" x14ac:dyDescent="0.25">
      <c r="A4683" t="s">
        <v>5193</v>
      </c>
      <c r="B4683">
        <v>83571</v>
      </c>
      <c r="C4683" t="s">
        <v>172</v>
      </c>
      <c r="D4683" s="167">
        <v>93396</v>
      </c>
      <c r="E4683" t="s">
        <v>185</v>
      </c>
      <c r="F4683" t="s">
        <v>169</v>
      </c>
      <c r="G4683" t="s">
        <v>3078</v>
      </c>
      <c r="H4683" s="168">
        <v>36710</v>
      </c>
      <c r="I4683" t="s">
        <v>107</v>
      </c>
      <c r="J4683" s="169">
        <v>17.241095890410961</v>
      </c>
      <c r="K4683">
        <v>4</v>
      </c>
    </row>
    <row r="4684" spans="1:11" x14ac:dyDescent="0.25">
      <c r="A4684" t="s">
        <v>5194</v>
      </c>
      <c r="B4684">
        <v>73349</v>
      </c>
      <c r="C4684" t="s">
        <v>172</v>
      </c>
      <c r="D4684" s="167">
        <v>118080.06</v>
      </c>
      <c r="E4684" t="s">
        <v>185</v>
      </c>
      <c r="F4684" t="s">
        <v>169</v>
      </c>
      <c r="G4684" t="s">
        <v>382</v>
      </c>
      <c r="H4684" s="168">
        <v>30430</v>
      </c>
      <c r="I4684" t="s">
        <v>104</v>
      </c>
      <c r="J4684" s="169">
        <v>34.446575342465756</v>
      </c>
      <c r="K4684">
        <v>7</v>
      </c>
    </row>
    <row r="4685" spans="1:11" x14ac:dyDescent="0.25">
      <c r="A4685" t="s">
        <v>5195</v>
      </c>
      <c r="B4685">
        <v>57565</v>
      </c>
      <c r="C4685" t="s">
        <v>172</v>
      </c>
      <c r="D4685" s="167">
        <v>42053.83</v>
      </c>
      <c r="E4685" t="s">
        <v>199</v>
      </c>
      <c r="F4685" t="s">
        <v>169</v>
      </c>
      <c r="G4685" t="s">
        <v>220</v>
      </c>
      <c r="H4685" s="168">
        <v>40749</v>
      </c>
      <c r="I4685" t="s">
        <v>103</v>
      </c>
      <c r="J4685" s="169">
        <v>6.1753424657534248</v>
      </c>
      <c r="K4685">
        <v>2</v>
      </c>
    </row>
    <row r="4686" spans="1:11" x14ac:dyDescent="0.25">
      <c r="A4686" t="s">
        <v>5196</v>
      </c>
      <c r="B4686">
        <v>95069</v>
      </c>
      <c r="C4686" t="s">
        <v>167</v>
      </c>
      <c r="D4686" s="167">
        <v>69459.44</v>
      </c>
      <c r="E4686" t="s">
        <v>188</v>
      </c>
      <c r="F4686" t="s">
        <v>169</v>
      </c>
      <c r="G4686" t="s">
        <v>226</v>
      </c>
      <c r="H4686" s="168">
        <v>35534</v>
      </c>
      <c r="I4686" t="s">
        <v>107</v>
      </c>
      <c r="J4686" s="169">
        <v>20.463013698630139</v>
      </c>
      <c r="K4686">
        <v>5</v>
      </c>
    </row>
    <row r="4687" spans="1:11" x14ac:dyDescent="0.25">
      <c r="A4687" t="s">
        <v>5197</v>
      </c>
      <c r="B4687">
        <v>63560</v>
      </c>
      <c r="C4687" t="s">
        <v>172</v>
      </c>
      <c r="D4687" s="167">
        <v>87523.22</v>
      </c>
      <c r="E4687" t="s">
        <v>308</v>
      </c>
      <c r="F4687" t="s">
        <v>169</v>
      </c>
      <c r="G4687" t="s">
        <v>282</v>
      </c>
      <c r="H4687" s="168">
        <v>34687</v>
      </c>
      <c r="I4687" t="s">
        <v>107</v>
      </c>
      <c r="J4687" s="169">
        <v>22.783561643835615</v>
      </c>
      <c r="K4687">
        <v>5</v>
      </c>
    </row>
    <row r="4688" spans="1:11" x14ac:dyDescent="0.25">
      <c r="A4688" t="s">
        <v>5198</v>
      </c>
      <c r="B4688">
        <v>73392</v>
      </c>
      <c r="C4688" t="s">
        <v>167</v>
      </c>
      <c r="D4688" s="167">
        <v>46929.17</v>
      </c>
      <c r="E4688" t="s">
        <v>175</v>
      </c>
      <c r="F4688" t="s">
        <v>169</v>
      </c>
      <c r="G4688" t="s">
        <v>209</v>
      </c>
      <c r="H4688" s="168">
        <v>42170</v>
      </c>
      <c r="I4688" t="s">
        <v>107</v>
      </c>
      <c r="J4688" s="169">
        <v>2.2821917808219179</v>
      </c>
      <c r="K4688">
        <v>1</v>
      </c>
    </row>
    <row r="4689" spans="1:11" x14ac:dyDescent="0.25">
      <c r="A4689" t="s">
        <v>5199</v>
      </c>
      <c r="B4689">
        <v>90493</v>
      </c>
      <c r="C4689" t="s">
        <v>167</v>
      </c>
      <c r="D4689" s="167">
        <v>72534.66</v>
      </c>
      <c r="E4689" t="s">
        <v>175</v>
      </c>
      <c r="F4689" t="s">
        <v>169</v>
      </c>
      <c r="G4689" t="s">
        <v>209</v>
      </c>
      <c r="H4689" s="168">
        <v>33433</v>
      </c>
      <c r="I4689" t="s">
        <v>106</v>
      </c>
      <c r="J4689" s="169">
        <v>26.219178082191782</v>
      </c>
      <c r="K4689">
        <v>6</v>
      </c>
    </row>
    <row r="4690" spans="1:11" x14ac:dyDescent="0.25">
      <c r="A4690" t="s">
        <v>5200</v>
      </c>
      <c r="B4690">
        <v>83896</v>
      </c>
      <c r="C4690" t="s">
        <v>167</v>
      </c>
      <c r="D4690" s="167">
        <v>37881.99</v>
      </c>
      <c r="E4690" t="s">
        <v>216</v>
      </c>
      <c r="F4690" t="s">
        <v>202</v>
      </c>
      <c r="G4690" t="s">
        <v>422</v>
      </c>
      <c r="H4690" s="168">
        <v>34414</v>
      </c>
      <c r="I4690" t="s">
        <v>107</v>
      </c>
      <c r="J4690" s="169">
        <v>23.531506849315068</v>
      </c>
      <c r="K4690">
        <v>5</v>
      </c>
    </row>
    <row r="4691" spans="1:11" x14ac:dyDescent="0.25">
      <c r="A4691" t="s">
        <v>5201</v>
      </c>
      <c r="B4691">
        <v>40472</v>
      </c>
      <c r="C4691" t="s">
        <v>167</v>
      </c>
      <c r="D4691" s="167">
        <v>75004.759999999995</v>
      </c>
      <c r="E4691" t="s">
        <v>216</v>
      </c>
      <c r="F4691" t="s">
        <v>169</v>
      </c>
      <c r="G4691" t="s">
        <v>361</v>
      </c>
      <c r="H4691" s="168">
        <v>34585</v>
      </c>
      <c r="I4691" t="s">
        <v>104</v>
      </c>
      <c r="J4691" s="169">
        <v>23.063013698630137</v>
      </c>
      <c r="K4691">
        <v>5</v>
      </c>
    </row>
    <row r="4692" spans="1:11" x14ac:dyDescent="0.25">
      <c r="A4692" t="s">
        <v>5202</v>
      </c>
      <c r="B4692">
        <v>76479</v>
      </c>
      <c r="C4692" t="s">
        <v>167</v>
      </c>
      <c r="D4692" s="167">
        <v>66430.86</v>
      </c>
      <c r="E4692" t="s">
        <v>188</v>
      </c>
      <c r="F4692" t="s">
        <v>169</v>
      </c>
      <c r="G4692" t="s">
        <v>357</v>
      </c>
      <c r="H4692" s="168">
        <v>39160</v>
      </c>
      <c r="I4692" t="s">
        <v>103</v>
      </c>
      <c r="J4692" s="169">
        <v>10.528767123287672</v>
      </c>
      <c r="K4692">
        <v>3</v>
      </c>
    </row>
    <row r="4693" spans="1:11" x14ac:dyDescent="0.25">
      <c r="A4693" t="s">
        <v>5203</v>
      </c>
      <c r="B4693">
        <v>37400</v>
      </c>
      <c r="C4693" t="s">
        <v>172</v>
      </c>
      <c r="D4693" s="167">
        <v>92756.7</v>
      </c>
      <c r="E4693" t="s">
        <v>175</v>
      </c>
      <c r="F4693" t="s">
        <v>169</v>
      </c>
      <c r="G4693" t="s">
        <v>183</v>
      </c>
      <c r="H4693" s="168">
        <v>32727</v>
      </c>
      <c r="I4693" t="s">
        <v>103</v>
      </c>
      <c r="J4693" s="169">
        <v>28.153424657534245</v>
      </c>
      <c r="K4693">
        <v>6</v>
      </c>
    </row>
    <row r="4694" spans="1:11" x14ac:dyDescent="0.25">
      <c r="A4694" t="s">
        <v>5204</v>
      </c>
      <c r="B4694">
        <v>49348</v>
      </c>
      <c r="C4694" t="s">
        <v>167</v>
      </c>
      <c r="D4694" s="167">
        <v>85524.82</v>
      </c>
      <c r="E4694" t="s">
        <v>168</v>
      </c>
      <c r="F4694" t="s">
        <v>169</v>
      </c>
      <c r="G4694" t="s">
        <v>305</v>
      </c>
      <c r="H4694" s="168">
        <v>41134</v>
      </c>
      <c r="I4694" t="s">
        <v>103</v>
      </c>
      <c r="J4694" s="169">
        <v>5.1205479452054794</v>
      </c>
      <c r="K4694">
        <v>2</v>
      </c>
    </row>
    <row r="4695" spans="1:11" x14ac:dyDescent="0.25">
      <c r="A4695" t="s">
        <v>5205</v>
      </c>
      <c r="B4695">
        <v>9033</v>
      </c>
      <c r="C4695" t="s">
        <v>167</v>
      </c>
      <c r="D4695" s="167">
        <v>77297.600000000006</v>
      </c>
      <c r="E4695" t="s">
        <v>188</v>
      </c>
      <c r="F4695" t="s">
        <v>169</v>
      </c>
      <c r="G4695" t="s">
        <v>284</v>
      </c>
      <c r="H4695" s="168">
        <v>42311</v>
      </c>
      <c r="I4695" t="s">
        <v>103</v>
      </c>
      <c r="J4695" s="169">
        <v>1.8958904109589041</v>
      </c>
      <c r="K4695">
        <v>1</v>
      </c>
    </row>
    <row r="4696" spans="1:11" x14ac:dyDescent="0.25">
      <c r="A4696" t="s">
        <v>5206</v>
      </c>
      <c r="B4696">
        <v>68943</v>
      </c>
      <c r="C4696" t="s">
        <v>167</v>
      </c>
      <c r="D4696" s="167">
        <v>69222.179999999993</v>
      </c>
      <c r="E4696" t="s">
        <v>175</v>
      </c>
      <c r="F4696" t="s">
        <v>169</v>
      </c>
      <c r="G4696" t="s">
        <v>904</v>
      </c>
      <c r="H4696" s="168">
        <v>31363</v>
      </c>
      <c r="I4696" t="s">
        <v>108</v>
      </c>
      <c r="J4696" s="169">
        <v>31.890410958904109</v>
      </c>
      <c r="K4696">
        <v>7</v>
      </c>
    </row>
    <row r="4697" spans="1:11" x14ac:dyDescent="0.25">
      <c r="A4697" t="s">
        <v>5207</v>
      </c>
      <c r="B4697">
        <v>46544</v>
      </c>
      <c r="C4697" t="s">
        <v>172</v>
      </c>
      <c r="D4697" s="167">
        <v>79865</v>
      </c>
      <c r="E4697" t="s">
        <v>185</v>
      </c>
      <c r="F4697" t="s">
        <v>169</v>
      </c>
      <c r="G4697" t="s">
        <v>416</v>
      </c>
      <c r="H4697" s="168">
        <v>38747</v>
      </c>
      <c r="I4697" t="s">
        <v>107</v>
      </c>
      <c r="J4697" s="169">
        <v>11.66027397260274</v>
      </c>
      <c r="K4697">
        <v>3</v>
      </c>
    </row>
    <row r="4698" spans="1:11" x14ac:dyDescent="0.25">
      <c r="A4698" t="s">
        <v>5208</v>
      </c>
      <c r="B4698">
        <v>61895</v>
      </c>
      <c r="C4698" t="s">
        <v>167</v>
      </c>
      <c r="D4698" s="167">
        <v>58455</v>
      </c>
      <c r="E4698" t="s">
        <v>175</v>
      </c>
      <c r="F4698" t="s">
        <v>169</v>
      </c>
      <c r="G4698" t="s">
        <v>183</v>
      </c>
      <c r="H4698" s="168">
        <v>41302</v>
      </c>
      <c r="I4698" t="s">
        <v>105</v>
      </c>
      <c r="J4698" s="169">
        <v>4.6602739726027398</v>
      </c>
      <c r="K4698">
        <v>1</v>
      </c>
    </row>
    <row r="4699" spans="1:11" x14ac:dyDescent="0.25">
      <c r="A4699" t="s">
        <v>5209</v>
      </c>
      <c r="B4699">
        <v>57182</v>
      </c>
      <c r="C4699" t="s">
        <v>172</v>
      </c>
      <c r="D4699" s="167">
        <v>97392.47</v>
      </c>
      <c r="E4699" t="s">
        <v>168</v>
      </c>
      <c r="F4699" t="s">
        <v>169</v>
      </c>
      <c r="G4699" t="s">
        <v>173</v>
      </c>
      <c r="H4699" s="168">
        <v>30109</v>
      </c>
      <c r="I4699" t="s">
        <v>103</v>
      </c>
      <c r="J4699" s="169">
        <v>35.326027397260276</v>
      </c>
      <c r="K4699">
        <v>8</v>
      </c>
    </row>
    <row r="4700" spans="1:11" x14ac:dyDescent="0.25">
      <c r="A4700" t="s">
        <v>5210</v>
      </c>
      <c r="B4700">
        <v>46849</v>
      </c>
      <c r="C4700" t="s">
        <v>167</v>
      </c>
      <c r="D4700" s="167">
        <v>92106.65</v>
      </c>
      <c r="E4700" t="s">
        <v>175</v>
      </c>
      <c r="F4700" t="s">
        <v>169</v>
      </c>
      <c r="G4700" t="s">
        <v>211</v>
      </c>
      <c r="H4700" s="168">
        <v>37816</v>
      </c>
      <c r="I4700" t="s">
        <v>108</v>
      </c>
      <c r="J4700" s="169">
        <v>14.210958904109589</v>
      </c>
      <c r="K4700">
        <v>3</v>
      </c>
    </row>
    <row r="4701" spans="1:11" x14ac:dyDescent="0.25">
      <c r="A4701" t="s">
        <v>5211</v>
      </c>
      <c r="B4701">
        <v>9774</v>
      </c>
      <c r="C4701" t="s">
        <v>172</v>
      </c>
      <c r="D4701" s="167">
        <v>118400</v>
      </c>
      <c r="E4701" t="s">
        <v>213</v>
      </c>
      <c r="F4701" t="s">
        <v>169</v>
      </c>
      <c r="G4701" t="s">
        <v>214</v>
      </c>
      <c r="H4701" s="168">
        <v>38110</v>
      </c>
      <c r="I4701" t="s">
        <v>103</v>
      </c>
      <c r="J4701" s="169">
        <v>13.405479452054795</v>
      </c>
      <c r="K4701">
        <v>3</v>
      </c>
    </row>
    <row r="4702" spans="1:11" x14ac:dyDescent="0.25">
      <c r="A4702" t="s">
        <v>5212</v>
      </c>
      <c r="B4702">
        <v>8117</v>
      </c>
      <c r="C4702" t="s">
        <v>172</v>
      </c>
      <c r="D4702" s="167">
        <v>50910</v>
      </c>
      <c r="E4702" t="s">
        <v>191</v>
      </c>
      <c r="F4702" t="s">
        <v>169</v>
      </c>
      <c r="G4702" t="s">
        <v>354</v>
      </c>
      <c r="H4702" s="168">
        <v>41708</v>
      </c>
      <c r="I4702" t="s">
        <v>103</v>
      </c>
      <c r="J4702" s="169">
        <v>3.547945205479452</v>
      </c>
      <c r="K4702">
        <v>1</v>
      </c>
    </row>
    <row r="4703" spans="1:11" x14ac:dyDescent="0.25">
      <c r="A4703" t="s">
        <v>5213</v>
      </c>
      <c r="B4703">
        <v>49544</v>
      </c>
      <c r="C4703" t="s">
        <v>172</v>
      </c>
      <c r="D4703" s="167">
        <v>98830.15</v>
      </c>
      <c r="E4703" t="s">
        <v>239</v>
      </c>
      <c r="F4703" t="s">
        <v>169</v>
      </c>
      <c r="G4703" t="s">
        <v>3189</v>
      </c>
      <c r="H4703" s="168">
        <v>41974</v>
      </c>
      <c r="I4703" t="s">
        <v>104</v>
      </c>
      <c r="J4703" s="169">
        <v>2.8191780821917809</v>
      </c>
      <c r="K4703">
        <v>1</v>
      </c>
    </row>
    <row r="4704" spans="1:11" x14ac:dyDescent="0.25">
      <c r="A4704" t="s">
        <v>5214</v>
      </c>
      <c r="B4704">
        <v>38804</v>
      </c>
      <c r="C4704" t="s">
        <v>172</v>
      </c>
      <c r="D4704" s="167">
        <v>89620</v>
      </c>
      <c r="E4704" t="s">
        <v>175</v>
      </c>
      <c r="F4704" t="s">
        <v>169</v>
      </c>
      <c r="G4704" t="s">
        <v>183</v>
      </c>
      <c r="H4704" s="168">
        <v>36668</v>
      </c>
      <c r="I4704" t="s">
        <v>108</v>
      </c>
      <c r="J4704" s="169">
        <v>17.356164383561644</v>
      </c>
      <c r="K4704">
        <v>4</v>
      </c>
    </row>
    <row r="4705" spans="1:11" x14ac:dyDescent="0.25">
      <c r="A4705" t="s">
        <v>5215</v>
      </c>
      <c r="B4705">
        <v>81136</v>
      </c>
      <c r="C4705" t="s">
        <v>167</v>
      </c>
      <c r="D4705" s="167">
        <v>104717.28</v>
      </c>
      <c r="E4705" t="s">
        <v>188</v>
      </c>
      <c r="F4705" t="s">
        <v>169</v>
      </c>
      <c r="G4705" t="s">
        <v>840</v>
      </c>
      <c r="H4705" s="168">
        <v>32813</v>
      </c>
      <c r="I4705" t="s">
        <v>103</v>
      </c>
      <c r="J4705" s="169">
        <v>27.917808219178081</v>
      </c>
      <c r="K4705">
        <v>6</v>
      </c>
    </row>
    <row r="4706" spans="1:11" x14ac:dyDescent="0.25">
      <c r="A4706" t="s">
        <v>5216</v>
      </c>
      <c r="B4706">
        <v>27907</v>
      </c>
      <c r="C4706" t="s">
        <v>167</v>
      </c>
      <c r="D4706" s="167">
        <v>118400</v>
      </c>
      <c r="E4706" t="s">
        <v>213</v>
      </c>
      <c r="F4706" t="s">
        <v>169</v>
      </c>
      <c r="G4706" t="s">
        <v>214</v>
      </c>
      <c r="H4706" s="168">
        <v>34316</v>
      </c>
      <c r="I4706" t="s">
        <v>103</v>
      </c>
      <c r="J4706" s="169">
        <v>23.8</v>
      </c>
      <c r="K4706">
        <v>5</v>
      </c>
    </row>
    <row r="4707" spans="1:11" x14ac:dyDescent="0.25">
      <c r="A4707" t="s">
        <v>5217</v>
      </c>
      <c r="B4707">
        <v>95989</v>
      </c>
      <c r="C4707" t="s">
        <v>167</v>
      </c>
      <c r="D4707" s="167">
        <v>55139.23</v>
      </c>
      <c r="E4707" t="s">
        <v>216</v>
      </c>
      <c r="F4707" t="s">
        <v>169</v>
      </c>
      <c r="G4707" t="s">
        <v>217</v>
      </c>
      <c r="H4707" s="168">
        <v>36889</v>
      </c>
      <c r="I4707" t="s">
        <v>103</v>
      </c>
      <c r="J4707" s="169">
        <v>16.75068493150685</v>
      </c>
      <c r="K4707">
        <v>4</v>
      </c>
    </row>
    <row r="4708" spans="1:11" x14ac:dyDescent="0.25">
      <c r="A4708" t="s">
        <v>5218</v>
      </c>
      <c r="B4708">
        <v>893</v>
      </c>
      <c r="C4708" t="s">
        <v>167</v>
      </c>
      <c r="D4708" s="167">
        <v>70594.55</v>
      </c>
      <c r="E4708" t="s">
        <v>188</v>
      </c>
      <c r="F4708" t="s">
        <v>202</v>
      </c>
      <c r="G4708" t="s">
        <v>284</v>
      </c>
      <c r="H4708" s="168">
        <v>35296</v>
      </c>
      <c r="I4708" t="s">
        <v>108</v>
      </c>
      <c r="J4708" s="169">
        <v>21.115068493150684</v>
      </c>
      <c r="K4708">
        <v>5</v>
      </c>
    </row>
    <row r="4709" spans="1:11" x14ac:dyDescent="0.25">
      <c r="A4709" t="s">
        <v>5219</v>
      </c>
      <c r="B4709">
        <v>28028</v>
      </c>
      <c r="C4709" t="s">
        <v>172</v>
      </c>
      <c r="D4709" s="167">
        <v>42053.83</v>
      </c>
      <c r="E4709" t="s">
        <v>199</v>
      </c>
      <c r="F4709" t="s">
        <v>169</v>
      </c>
      <c r="G4709" t="s">
        <v>220</v>
      </c>
      <c r="H4709" s="168">
        <v>41820</v>
      </c>
      <c r="I4709" t="s">
        <v>104</v>
      </c>
      <c r="J4709" s="169">
        <v>3.2410958904109588</v>
      </c>
      <c r="K4709">
        <v>1</v>
      </c>
    </row>
    <row r="4710" spans="1:11" x14ac:dyDescent="0.25">
      <c r="A4710" t="s">
        <v>5220</v>
      </c>
      <c r="B4710">
        <v>46357</v>
      </c>
      <c r="C4710" t="s">
        <v>172</v>
      </c>
      <c r="D4710" s="167">
        <v>64059.78</v>
      </c>
      <c r="E4710" t="s">
        <v>188</v>
      </c>
      <c r="F4710" t="s">
        <v>169</v>
      </c>
      <c r="G4710" t="s">
        <v>406</v>
      </c>
      <c r="H4710" s="168">
        <v>41652</v>
      </c>
      <c r="I4710" t="s">
        <v>106</v>
      </c>
      <c r="J4710" s="169">
        <v>3.7013698630136984</v>
      </c>
      <c r="K4710">
        <v>1</v>
      </c>
    </row>
    <row r="4711" spans="1:11" x14ac:dyDescent="0.25">
      <c r="A4711" t="s">
        <v>5221</v>
      </c>
      <c r="B4711">
        <v>99574</v>
      </c>
      <c r="C4711" t="s">
        <v>172</v>
      </c>
      <c r="D4711" s="167">
        <v>82911</v>
      </c>
      <c r="E4711" t="s">
        <v>185</v>
      </c>
      <c r="F4711" t="s">
        <v>169</v>
      </c>
      <c r="G4711" t="s">
        <v>495</v>
      </c>
      <c r="H4711" s="168">
        <v>39524</v>
      </c>
      <c r="I4711" t="s">
        <v>103</v>
      </c>
      <c r="J4711" s="169">
        <v>9.5315068493150683</v>
      </c>
      <c r="K4711">
        <v>2</v>
      </c>
    </row>
    <row r="4712" spans="1:11" x14ac:dyDescent="0.25">
      <c r="A4712" t="s">
        <v>5222</v>
      </c>
      <c r="B4712">
        <v>60622</v>
      </c>
      <c r="C4712" t="s">
        <v>172</v>
      </c>
      <c r="D4712" s="167">
        <v>80145</v>
      </c>
      <c r="E4712" t="s">
        <v>185</v>
      </c>
      <c r="F4712" t="s">
        <v>169</v>
      </c>
      <c r="G4712" t="s">
        <v>416</v>
      </c>
      <c r="H4712" s="168">
        <v>38334</v>
      </c>
      <c r="I4712" t="s">
        <v>106</v>
      </c>
      <c r="J4712" s="169">
        <v>12.791780821917808</v>
      </c>
      <c r="K4712">
        <v>3</v>
      </c>
    </row>
    <row r="4713" spans="1:11" x14ac:dyDescent="0.25">
      <c r="A4713" t="s">
        <v>5223</v>
      </c>
      <c r="B4713">
        <v>80950</v>
      </c>
      <c r="C4713" t="s">
        <v>167</v>
      </c>
      <c r="D4713" s="167">
        <v>50272.2</v>
      </c>
      <c r="E4713" t="s">
        <v>175</v>
      </c>
      <c r="F4713" t="s">
        <v>169</v>
      </c>
      <c r="G4713" t="s">
        <v>209</v>
      </c>
      <c r="H4713" s="168">
        <v>41414</v>
      </c>
      <c r="I4713" t="s">
        <v>105</v>
      </c>
      <c r="J4713" s="169">
        <v>4.353424657534247</v>
      </c>
      <c r="K4713">
        <v>1</v>
      </c>
    </row>
    <row r="4714" spans="1:11" x14ac:dyDescent="0.25">
      <c r="A4714" t="s">
        <v>5224</v>
      </c>
      <c r="B4714">
        <v>17770</v>
      </c>
      <c r="C4714" t="s">
        <v>172</v>
      </c>
      <c r="D4714" s="167">
        <v>92756.7</v>
      </c>
      <c r="E4714" t="s">
        <v>175</v>
      </c>
      <c r="F4714" t="s">
        <v>169</v>
      </c>
      <c r="G4714" t="s">
        <v>183</v>
      </c>
      <c r="H4714" s="168">
        <v>33049</v>
      </c>
      <c r="I4714" t="s">
        <v>105</v>
      </c>
      <c r="J4714" s="169">
        <v>27.271232876712329</v>
      </c>
      <c r="K4714">
        <v>6</v>
      </c>
    </row>
    <row r="4715" spans="1:11" x14ac:dyDescent="0.25">
      <c r="A4715" t="s">
        <v>5225</v>
      </c>
      <c r="B4715">
        <v>81525</v>
      </c>
      <c r="C4715" t="s">
        <v>172</v>
      </c>
      <c r="D4715" s="167">
        <v>110886.71</v>
      </c>
      <c r="E4715" t="s">
        <v>268</v>
      </c>
      <c r="F4715" t="s">
        <v>169</v>
      </c>
      <c r="G4715" t="s">
        <v>297</v>
      </c>
      <c r="H4715" s="168">
        <v>34792</v>
      </c>
      <c r="I4715" t="s">
        <v>104</v>
      </c>
      <c r="J4715" s="169">
        <v>22.495890410958904</v>
      </c>
      <c r="K4715">
        <v>5</v>
      </c>
    </row>
    <row r="4716" spans="1:11" x14ac:dyDescent="0.25">
      <c r="A4716" t="s">
        <v>5226</v>
      </c>
      <c r="B4716">
        <v>73339</v>
      </c>
      <c r="C4716" t="s">
        <v>172</v>
      </c>
      <c r="D4716" s="167">
        <v>76015.03</v>
      </c>
      <c r="E4716" t="s">
        <v>196</v>
      </c>
      <c r="F4716" t="s">
        <v>169</v>
      </c>
      <c r="G4716" t="s">
        <v>228</v>
      </c>
      <c r="H4716" s="168">
        <v>34869</v>
      </c>
      <c r="I4716" t="s">
        <v>105</v>
      </c>
      <c r="J4716" s="169">
        <v>22.284931506849315</v>
      </c>
      <c r="K4716">
        <v>5</v>
      </c>
    </row>
    <row r="4717" spans="1:11" x14ac:dyDescent="0.25">
      <c r="A4717" t="s">
        <v>5227</v>
      </c>
      <c r="B4717">
        <v>25964</v>
      </c>
      <c r="C4717" t="s">
        <v>167</v>
      </c>
      <c r="D4717" s="167">
        <v>17192.05</v>
      </c>
      <c r="E4717" t="s">
        <v>196</v>
      </c>
      <c r="F4717" t="s">
        <v>202</v>
      </c>
      <c r="G4717" t="s">
        <v>222</v>
      </c>
      <c r="H4717" s="168">
        <v>41652</v>
      </c>
      <c r="I4717" t="s">
        <v>105</v>
      </c>
      <c r="J4717" s="169">
        <v>3.7013698630136984</v>
      </c>
      <c r="K4717">
        <v>1</v>
      </c>
    </row>
    <row r="4718" spans="1:11" x14ac:dyDescent="0.25">
      <c r="A4718" t="s">
        <v>5228</v>
      </c>
      <c r="B4718">
        <v>85377</v>
      </c>
      <c r="C4718" t="s">
        <v>172</v>
      </c>
      <c r="D4718" s="167">
        <v>58448</v>
      </c>
      <c r="E4718" t="s">
        <v>196</v>
      </c>
      <c r="F4718" t="s">
        <v>169</v>
      </c>
      <c r="G4718" t="s">
        <v>242</v>
      </c>
      <c r="H4718" s="168">
        <v>40098</v>
      </c>
      <c r="I4718" t="s">
        <v>106</v>
      </c>
      <c r="J4718" s="169">
        <v>7.9589041095890414</v>
      </c>
      <c r="K4718">
        <v>2</v>
      </c>
    </row>
    <row r="4719" spans="1:11" x14ac:dyDescent="0.25">
      <c r="A4719" t="s">
        <v>5229</v>
      </c>
      <c r="B4719">
        <v>81734</v>
      </c>
      <c r="C4719" t="s">
        <v>172</v>
      </c>
      <c r="D4719" s="167">
        <v>89620</v>
      </c>
      <c r="E4719" t="s">
        <v>175</v>
      </c>
      <c r="F4719" t="s">
        <v>169</v>
      </c>
      <c r="G4719" t="s">
        <v>183</v>
      </c>
      <c r="H4719" s="168">
        <v>37270</v>
      </c>
      <c r="I4719" t="s">
        <v>103</v>
      </c>
      <c r="J4719" s="169">
        <v>15.706849315068494</v>
      </c>
      <c r="K4719">
        <v>4</v>
      </c>
    </row>
    <row r="4720" spans="1:11" x14ac:dyDescent="0.25">
      <c r="A4720" t="s">
        <v>5230</v>
      </c>
      <c r="B4720">
        <v>20189</v>
      </c>
      <c r="C4720" t="s">
        <v>167</v>
      </c>
      <c r="D4720" s="167">
        <v>97912</v>
      </c>
      <c r="E4720" t="s">
        <v>188</v>
      </c>
      <c r="F4720" t="s">
        <v>169</v>
      </c>
      <c r="G4720" t="s">
        <v>284</v>
      </c>
      <c r="H4720" s="168">
        <v>38572</v>
      </c>
      <c r="I4720" t="s">
        <v>104</v>
      </c>
      <c r="J4720" s="169">
        <v>12.139726027397261</v>
      </c>
      <c r="K4720">
        <v>3</v>
      </c>
    </row>
    <row r="4721" spans="1:11" x14ac:dyDescent="0.25">
      <c r="A4721" t="s">
        <v>5231</v>
      </c>
      <c r="B4721">
        <v>18371</v>
      </c>
      <c r="C4721" t="s">
        <v>172</v>
      </c>
      <c r="D4721" s="167">
        <v>64522.33</v>
      </c>
      <c r="E4721" t="s">
        <v>168</v>
      </c>
      <c r="F4721" t="s">
        <v>169</v>
      </c>
      <c r="G4721" t="s">
        <v>3056</v>
      </c>
      <c r="H4721" s="168">
        <v>40517</v>
      </c>
      <c r="I4721" t="s">
        <v>103</v>
      </c>
      <c r="J4721" s="169">
        <v>6.8109589041095893</v>
      </c>
      <c r="K4721">
        <v>2</v>
      </c>
    </row>
    <row r="4722" spans="1:11" x14ac:dyDescent="0.25">
      <c r="A4722" t="s">
        <v>5232</v>
      </c>
      <c r="B4722">
        <v>80431</v>
      </c>
      <c r="C4722" t="s">
        <v>172</v>
      </c>
      <c r="D4722" s="167">
        <v>39257</v>
      </c>
      <c r="E4722" t="s">
        <v>199</v>
      </c>
      <c r="F4722" t="s">
        <v>169</v>
      </c>
      <c r="G4722" t="s">
        <v>200</v>
      </c>
      <c r="H4722" s="168">
        <v>42590</v>
      </c>
      <c r="I4722" t="s">
        <v>103</v>
      </c>
      <c r="J4722" s="169">
        <v>1.1315068493150684</v>
      </c>
      <c r="K4722">
        <v>1</v>
      </c>
    </row>
    <row r="4723" spans="1:11" x14ac:dyDescent="0.25">
      <c r="A4723" t="s">
        <v>5233</v>
      </c>
      <c r="B4723">
        <v>32041</v>
      </c>
      <c r="C4723" t="s">
        <v>172</v>
      </c>
      <c r="D4723" s="167">
        <v>107128.71</v>
      </c>
      <c r="E4723" t="s">
        <v>175</v>
      </c>
      <c r="F4723" t="s">
        <v>169</v>
      </c>
      <c r="G4723" t="s">
        <v>586</v>
      </c>
      <c r="H4723" s="168">
        <v>33049</v>
      </c>
      <c r="I4723" t="s">
        <v>108</v>
      </c>
      <c r="J4723" s="169">
        <v>27.271232876712329</v>
      </c>
      <c r="K4723">
        <v>6</v>
      </c>
    </row>
    <row r="4724" spans="1:11" x14ac:dyDescent="0.25">
      <c r="A4724" t="s">
        <v>5234</v>
      </c>
      <c r="B4724">
        <v>28300</v>
      </c>
      <c r="C4724" t="s">
        <v>172</v>
      </c>
      <c r="D4724" s="167">
        <v>78096</v>
      </c>
      <c r="E4724" t="s">
        <v>175</v>
      </c>
      <c r="F4724" t="s">
        <v>169</v>
      </c>
      <c r="G4724" t="s">
        <v>183</v>
      </c>
      <c r="H4724" s="168">
        <v>37823</v>
      </c>
      <c r="I4724" t="s">
        <v>103</v>
      </c>
      <c r="J4724" s="169">
        <v>14.191780821917808</v>
      </c>
      <c r="K4724">
        <v>3</v>
      </c>
    </row>
    <row r="4725" spans="1:11" x14ac:dyDescent="0.25">
      <c r="A4725" t="s">
        <v>5235</v>
      </c>
      <c r="B4725">
        <v>80741</v>
      </c>
      <c r="C4725" t="s">
        <v>167</v>
      </c>
      <c r="D4725" s="167">
        <v>53380.28</v>
      </c>
      <c r="E4725" t="s">
        <v>188</v>
      </c>
      <c r="F4725" t="s">
        <v>202</v>
      </c>
      <c r="G4725" t="s">
        <v>313</v>
      </c>
      <c r="H4725" s="168">
        <v>36437</v>
      </c>
      <c r="I4725" t="s">
        <v>103</v>
      </c>
      <c r="J4725" s="169">
        <v>17.989041095890411</v>
      </c>
      <c r="K4725">
        <v>4</v>
      </c>
    </row>
    <row r="4726" spans="1:11" x14ac:dyDescent="0.25">
      <c r="A4726" t="s">
        <v>5236</v>
      </c>
      <c r="B4726">
        <v>70903</v>
      </c>
      <c r="C4726" t="s">
        <v>172</v>
      </c>
      <c r="D4726" s="167">
        <v>35552.39</v>
      </c>
      <c r="E4726" t="s">
        <v>188</v>
      </c>
      <c r="F4726" t="s">
        <v>202</v>
      </c>
      <c r="G4726" t="s">
        <v>313</v>
      </c>
      <c r="H4726" s="168">
        <v>42213</v>
      </c>
      <c r="I4726" t="s">
        <v>104</v>
      </c>
      <c r="J4726" s="169">
        <v>2.1643835616438358</v>
      </c>
      <c r="K4726">
        <v>1</v>
      </c>
    </row>
    <row r="4727" spans="1:11" x14ac:dyDescent="0.25">
      <c r="A4727" t="s">
        <v>5237</v>
      </c>
      <c r="B4727">
        <v>36234</v>
      </c>
      <c r="C4727" t="s">
        <v>167</v>
      </c>
      <c r="D4727" s="167">
        <v>27527.1</v>
      </c>
      <c r="E4727" t="s">
        <v>216</v>
      </c>
      <c r="F4727" t="s">
        <v>202</v>
      </c>
      <c r="G4727" t="s">
        <v>1058</v>
      </c>
      <c r="H4727" s="168">
        <v>41932</v>
      </c>
      <c r="I4727" t="s">
        <v>104</v>
      </c>
      <c r="J4727" s="169">
        <v>2.9342465753424656</v>
      </c>
      <c r="K4727">
        <v>1</v>
      </c>
    </row>
    <row r="4728" spans="1:11" x14ac:dyDescent="0.25">
      <c r="A4728" t="s">
        <v>5238</v>
      </c>
      <c r="B4728">
        <v>32050</v>
      </c>
      <c r="C4728" t="s">
        <v>172</v>
      </c>
      <c r="D4728" s="167">
        <v>107128.71</v>
      </c>
      <c r="E4728" t="s">
        <v>175</v>
      </c>
      <c r="F4728" t="s">
        <v>169</v>
      </c>
      <c r="G4728" t="s">
        <v>586</v>
      </c>
      <c r="H4728" s="168">
        <v>32216</v>
      </c>
      <c r="I4728" t="s">
        <v>108</v>
      </c>
      <c r="J4728" s="169">
        <v>29.553424657534247</v>
      </c>
      <c r="K4728">
        <v>6</v>
      </c>
    </row>
    <row r="4729" spans="1:11" x14ac:dyDescent="0.25">
      <c r="A4729" t="s">
        <v>5239</v>
      </c>
      <c r="B4729">
        <v>32216</v>
      </c>
      <c r="C4729" t="s">
        <v>167</v>
      </c>
      <c r="D4729" s="167">
        <v>102664</v>
      </c>
      <c r="E4729" t="s">
        <v>268</v>
      </c>
      <c r="F4729" t="s">
        <v>169</v>
      </c>
      <c r="G4729" t="s">
        <v>176</v>
      </c>
      <c r="H4729" s="168">
        <v>38699</v>
      </c>
      <c r="I4729" t="s">
        <v>108</v>
      </c>
      <c r="J4729" s="169">
        <v>11.791780821917808</v>
      </c>
      <c r="K4729">
        <v>3</v>
      </c>
    </row>
    <row r="4730" spans="1:11" x14ac:dyDescent="0.25">
      <c r="A4730" t="s">
        <v>5240</v>
      </c>
      <c r="B4730">
        <v>33921</v>
      </c>
      <c r="C4730" t="s">
        <v>167</v>
      </c>
      <c r="D4730" s="167">
        <v>100849.36</v>
      </c>
      <c r="E4730" t="s">
        <v>175</v>
      </c>
      <c r="F4730" t="s">
        <v>169</v>
      </c>
      <c r="G4730" t="s">
        <v>211</v>
      </c>
      <c r="H4730" s="168">
        <v>34379</v>
      </c>
      <c r="I4730" t="s">
        <v>104</v>
      </c>
      <c r="J4730" s="169">
        <v>23.627397260273973</v>
      </c>
      <c r="K4730">
        <v>5</v>
      </c>
    </row>
    <row r="4731" spans="1:11" x14ac:dyDescent="0.25">
      <c r="A4731" t="s">
        <v>5241</v>
      </c>
      <c r="B4731">
        <v>46833</v>
      </c>
      <c r="C4731" t="s">
        <v>172</v>
      </c>
      <c r="D4731" s="167">
        <v>94695.12</v>
      </c>
      <c r="E4731" t="s">
        <v>199</v>
      </c>
      <c r="F4731" t="s">
        <v>169</v>
      </c>
      <c r="G4731" t="s">
        <v>2060</v>
      </c>
      <c r="H4731" s="168">
        <v>42380</v>
      </c>
      <c r="I4731" t="s">
        <v>103</v>
      </c>
      <c r="J4731" s="169">
        <v>1.7068493150684931</v>
      </c>
      <c r="K4731">
        <v>1</v>
      </c>
    </row>
    <row r="4732" spans="1:11" x14ac:dyDescent="0.25">
      <c r="A4732" t="s">
        <v>5242</v>
      </c>
      <c r="B4732">
        <v>25798</v>
      </c>
      <c r="C4732" t="s">
        <v>167</v>
      </c>
      <c r="D4732" s="167">
        <v>68340</v>
      </c>
      <c r="E4732" t="s">
        <v>168</v>
      </c>
      <c r="F4732" t="s">
        <v>169</v>
      </c>
      <c r="G4732" t="s">
        <v>1516</v>
      </c>
      <c r="H4732" s="168">
        <v>42492</v>
      </c>
      <c r="I4732" t="s">
        <v>103</v>
      </c>
      <c r="J4732" s="169">
        <v>1.4</v>
      </c>
      <c r="K4732">
        <v>1</v>
      </c>
    </row>
    <row r="4733" spans="1:11" x14ac:dyDescent="0.25">
      <c r="A4733" t="s">
        <v>5243</v>
      </c>
      <c r="B4733">
        <v>17100</v>
      </c>
      <c r="C4733" t="s">
        <v>172</v>
      </c>
      <c r="D4733" s="167">
        <v>187757</v>
      </c>
      <c r="E4733" t="s">
        <v>253</v>
      </c>
      <c r="F4733" t="s">
        <v>169</v>
      </c>
      <c r="G4733" t="s">
        <v>5244</v>
      </c>
      <c r="H4733" s="168">
        <v>36163</v>
      </c>
      <c r="I4733" t="s">
        <v>104</v>
      </c>
      <c r="J4733" s="169">
        <v>18.739726027397261</v>
      </c>
      <c r="K4733">
        <v>4</v>
      </c>
    </row>
    <row r="4734" spans="1:11" x14ac:dyDescent="0.25">
      <c r="A4734" t="s">
        <v>5245</v>
      </c>
      <c r="B4734">
        <v>11774</v>
      </c>
      <c r="C4734" t="s">
        <v>167</v>
      </c>
      <c r="D4734" s="167">
        <v>51496.03</v>
      </c>
      <c r="E4734" t="s">
        <v>216</v>
      </c>
      <c r="F4734" t="s">
        <v>169</v>
      </c>
      <c r="G4734" t="s">
        <v>980</v>
      </c>
      <c r="H4734" s="168">
        <v>41596</v>
      </c>
      <c r="I4734" t="s">
        <v>107</v>
      </c>
      <c r="J4734" s="169">
        <v>3.8547945205479452</v>
      </c>
      <c r="K4734">
        <v>1</v>
      </c>
    </row>
    <row r="4735" spans="1:11" x14ac:dyDescent="0.25">
      <c r="A4735" t="s">
        <v>5246</v>
      </c>
      <c r="B4735">
        <v>38008</v>
      </c>
      <c r="C4735" t="s">
        <v>172</v>
      </c>
      <c r="D4735" s="167">
        <v>70435</v>
      </c>
      <c r="E4735" t="s">
        <v>175</v>
      </c>
      <c r="F4735" t="s">
        <v>169</v>
      </c>
      <c r="G4735" t="s">
        <v>183</v>
      </c>
      <c r="H4735" s="168">
        <v>39279</v>
      </c>
      <c r="I4735" t="s">
        <v>104</v>
      </c>
      <c r="J4735" s="169">
        <v>10.202739726027398</v>
      </c>
      <c r="K4735">
        <v>3</v>
      </c>
    </row>
    <row r="4736" spans="1:11" x14ac:dyDescent="0.25">
      <c r="A4736" t="s">
        <v>5247</v>
      </c>
      <c r="B4736">
        <v>33086</v>
      </c>
      <c r="C4736" t="s">
        <v>167</v>
      </c>
      <c r="D4736" s="167">
        <v>30100.720000000001</v>
      </c>
      <c r="E4736" t="s">
        <v>216</v>
      </c>
      <c r="F4736" t="s">
        <v>202</v>
      </c>
      <c r="G4736" t="s">
        <v>217</v>
      </c>
      <c r="H4736" s="168">
        <v>31559</v>
      </c>
      <c r="I4736" t="s">
        <v>108</v>
      </c>
      <c r="J4736" s="169">
        <v>31.353424657534248</v>
      </c>
      <c r="K4736">
        <v>7</v>
      </c>
    </row>
    <row r="4737" spans="1:11" x14ac:dyDescent="0.25">
      <c r="A4737" t="s">
        <v>5248</v>
      </c>
      <c r="B4737">
        <v>97580</v>
      </c>
      <c r="C4737" t="s">
        <v>167</v>
      </c>
      <c r="D4737" s="167">
        <v>54816.24</v>
      </c>
      <c r="E4737" t="s">
        <v>199</v>
      </c>
      <c r="F4737" t="s">
        <v>169</v>
      </c>
      <c r="G4737" t="s">
        <v>200</v>
      </c>
      <c r="H4737" s="168">
        <v>39509</v>
      </c>
      <c r="I4737" t="s">
        <v>108</v>
      </c>
      <c r="J4737" s="169">
        <v>9.5726027397260278</v>
      </c>
      <c r="K4737">
        <v>2</v>
      </c>
    </row>
    <row r="4738" spans="1:11" x14ac:dyDescent="0.25">
      <c r="A4738" t="s">
        <v>5249</v>
      </c>
      <c r="B4738">
        <v>43447</v>
      </c>
      <c r="C4738" t="s">
        <v>167</v>
      </c>
      <c r="D4738" s="167">
        <v>65715.12</v>
      </c>
      <c r="E4738" t="s">
        <v>188</v>
      </c>
      <c r="F4738" t="s">
        <v>169</v>
      </c>
      <c r="G4738" t="s">
        <v>226</v>
      </c>
      <c r="H4738" s="168">
        <v>41582</v>
      </c>
      <c r="I4738" t="s">
        <v>103</v>
      </c>
      <c r="J4738" s="169">
        <v>3.893150684931507</v>
      </c>
      <c r="K4738">
        <v>1</v>
      </c>
    </row>
    <row r="4739" spans="1:11" x14ac:dyDescent="0.25">
      <c r="A4739" t="s">
        <v>5250</v>
      </c>
      <c r="B4739">
        <v>89372</v>
      </c>
      <c r="C4739" t="s">
        <v>172</v>
      </c>
      <c r="D4739" s="167">
        <v>42053.83</v>
      </c>
      <c r="E4739" t="s">
        <v>199</v>
      </c>
      <c r="F4739" t="s">
        <v>169</v>
      </c>
      <c r="G4739" t="s">
        <v>220</v>
      </c>
      <c r="H4739" s="168">
        <v>41787</v>
      </c>
      <c r="I4739" t="s">
        <v>104</v>
      </c>
      <c r="J4739" s="169">
        <v>3.3315068493150686</v>
      </c>
      <c r="K4739">
        <v>1</v>
      </c>
    </row>
    <row r="4740" spans="1:11" x14ac:dyDescent="0.25">
      <c r="A4740" t="s">
        <v>5251</v>
      </c>
      <c r="B4740">
        <v>13166</v>
      </c>
      <c r="C4740" t="s">
        <v>172</v>
      </c>
      <c r="D4740" s="167">
        <v>130066.89</v>
      </c>
      <c r="E4740" t="s">
        <v>188</v>
      </c>
      <c r="F4740" t="s">
        <v>169</v>
      </c>
      <c r="G4740" t="s">
        <v>275</v>
      </c>
      <c r="H4740" s="168">
        <v>38642</v>
      </c>
      <c r="I4740" t="s">
        <v>103</v>
      </c>
      <c r="J4740" s="169">
        <v>11.947945205479453</v>
      </c>
      <c r="K4740">
        <v>3</v>
      </c>
    </row>
    <row r="4741" spans="1:11" x14ac:dyDescent="0.25">
      <c r="A4741" t="s">
        <v>5252</v>
      </c>
      <c r="B4741">
        <v>48031</v>
      </c>
      <c r="C4741" t="s">
        <v>172</v>
      </c>
      <c r="D4741" s="167">
        <v>112899</v>
      </c>
      <c r="E4741" t="s">
        <v>308</v>
      </c>
      <c r="F4741" t="s">
        <v>169</v>
      </c>
      <c r="G4741" t="s">
        <v>620</v>
      </c>
      <c r="H4741" s="168">
        <v>37431</v>
      </c>
      <c r="I4741" t="s">
        <v>107</v>
      </c>
      <c r="J4741" s="169">
        <v>15.265753424657534</v>
      </c>
      <c r="K4741">
        <v>4</v>
      </c>
    </row>
    <row r="4742" spans="1:11" x14ac:dyDescent="0.25">
      <c r="A4742" t="s">
        <v>5253</v>
      </c>
      <c r="B4742">
        <v>52996</v>
      </c>
      <c r="C4742" t="s">
        <v>167</v>
      </c>
      <c r="D4742" s="167">
        <v>111402.74</v>
      </c>
      <c r="E4742" t="s">
        <v>168</v>
      </c>
      <c r="F4742" t="s">
        <v>169</v>
      </c>
      <c r="G4742" t="s">
        <v>214</v>
      </c>
      <c r="H4742" s="168">
        <v>42086</v>
      </c>
      <c r="I4742" t="s">
        <v>105</v>
      </c>
      <c r="J4742" s="169">
        <v>2.5123287671232877</v>
      </c>
      <c r="K4742">
        <v>1</v>
      </c>
    </row>
    <row r="4743" spans="1:11" x14ac:dyDescent="0.25">
      <c r="A4743" t="s">
        <v>5254</v>
      </c>
      <c r="B4743">
        <v>69729</v>
      </c>
      <c r="C4743" t="s">
        <v>172</v>
      </c>
      <c r="D4743" s="167">
        <v>92756.7</v>
      </c>
      <c r="E4743" t="s">
        <v>175</v>
      </c>
      <c r="F4743" t="s">
        <v>169</v>
      </c>
      <c r="G4743" t="s">
        <v>183</v>
      </c>
      <c r="H4743" s="168">
        <v>33049</v>
      </c>
      <c r="I4743" t="s">
        <v>105</v>
      </c>
      <c r="J4743" s="169">
        <v>27.271232876712329</v>
      </c>
      <c r="K4743">
        <v>6</v>
      </c>
    </row>
    <row r="4744" spans="1:11" x14ac:dyDescent="0.25">
      <c r="A4744" t="s">
        <v>5255</v>
      </c>
      <c r="B4744">
        <v>40036</v>
      </c>
      <c r="C4744" t="s">
        <v>172</v>
      </c>
      <c r="D4744" s="167">
        <v>78096</v>
      </c>
      <c r="E4744" t="s">
        <v>175</v>
      </c>
      <c r="F4744" t="s">
        <v>169</v>
      </c>
      <c r="G4744" t="s">
        <v>183</v>
      </c>
      <c r="H4744" s="168">
        <v>37655</v>
      </c>
      <c r="I4744" t="s">
        <v>104</v>
      </c>
      <c r="J4744" s="169">
        <v>14.652054794520549</v>
      </c>
      <c r="K4744">
        <v>3</v>
      </c>
    </row>
    <row r="4745" spans="1:11" x14ac:dyDescent="0.25">
      <c r="A4745" t="s">
        <v>5256</v>
      </c>
      <c r="B4745">
        <v>49599</v>
      </c>
      <c r="C4745" t="s">
        <v>167</v>
      </c>
      <c r="D4745" s="167">
        <v>92756.7</v>
      </c>
      <c r="E4745" t="s">
        <v>175</v>
      </c>
      <c r="F4745" t="s">
        <v>169</v>
      </c>
      <c r="G4745" t="s">
        <v>183</v>
      </c>
      <c r="H4745" s="168">
        <v>34352</v>
      </c>
      <c r="I4745" t="s">
        <v>106</v>
      </c>
      <c r="J4745" s="169">
        <v>23.701369863013699</v>
      </c>
      <c r="K4745">
        <v>5</v>
      </c>
    </row>
    <row r="4746" spans="1:11" x14ac:dyDescent="0.25">
      <c r="A4746" t="s">
        <v>5257</v>
      </c>
      <c r="B4746">
        <v>74921</v>
      </c>
      <c r="C4746" t="s">
        <v>172</v>
      </c>
      <c r="D4746" s="167">
        <v>60810</v>
      </c>
      <c r="E4746" t="s">
        <v>191</v>
      </c>
      <c r="F4746" t="s">
        <v>169</v>
      </c>
      <c r="G4746" t="s">
        <v>354</v>
      </c>
      <c r="H4746" s="168">
        <v>41288</v>
      </c>
      <c r="I4746" t="s">
        <v>104</v>
      </c>
      <c r="J4746" s="169">
        <v>4.6986301369863011</v>
      </c>
      <c r="K4746">
        <v>1</v>
      </c>
    </row>
    <row r="4747" spans="1:11" x14ac:dyDescent="0.25">
      <c r="A4747" t="s">
        <v>5258</v>
      </c>
      <c r="B4747">
        <v>68532</v>
      </c>
      <c r="C4747" t="s">
        <v>172</v>
      </c>
      <c r="D4747" s="167">
        <v>34537.99</v>
      </c>
      <c r="E4747" t="s">
        <v>168</v>
      </c>
      <c r="F4747" t="s">
        <v>169</v>
      </c>
      <c r="G4747" t="s">
        <v>554</v>
      </c>
      <c r="H4747" s="168">
        <v>40098</v>
      </c>
      <c r="I4747" t="s">
        <v>104</v>
      </c>
      <c r="J4747" s="169">
        <v>7.9589041095890414</v>
      </c>
      <c r="K4747">
        <v>2</v>
      </c>
    </row>
    <row r="4748" spans="1:11" x14ac:dyDescent="0.25">
      <c r="A4748" t="s">
        <v>5259</v>
      </c>
      <c r="B4748">
        <v>36808</v>
      </c>
      <c r="C4748" t="s">
        <v>172</v>
      </c>
      <c r="D4748" s="167">
        <v>52693</v>
      </c>
      <c r="E4748" t="s">
        <v>191</v>
      </c>
      <c r="F4748" t="s">
        <v>169</v>
      </c>
      <c r="G4748" t="s">
        <v>354</v>
      </c>
      <c r="H4748" s="168">
        <v>41484</v>
      </c>
      <c r="I4748" t="s">
        <v>104</v>
      </c>
      <c r="J4748" s="169">
        <v>4.161643835616438</v>
      </c>
      <c r="K4748">
        <v>1</v>
      </c>
    </row>
    <row r="4749" spans="1:11" x14ac:dyDescent="0.25">
      <c r="A4749" t="s">
        <v>5260</v>
      </c>
      <c r="B4749">
        <v>10224</v>
      </c>
      <c r="C4749" t="s">
        <v>167</v>
      </c>
      <c r="D4749" s="167">
        <v>91722.27</v>
      </c>
      <c r="E4749" t="s">
        <v>191</v>
      </c>
      <c r="F4749" t="s">
        <v>169</v>
      </c>
      <c r="G4749" t="s">
        <v>610</v>
      </c>
      <c r="H4749" s="168">
        <v>36339</v>
      </c>
      <c r="I4749" t="s">
        <v>106</v>
      </c>
      <c r="J4749" s="169">
        <v>18.257534246575343</v>
      </c>
      <c r="K4749">
        <v>4</v>
      </c>
    </row>
    <row r="4750" spans="1:11" x14ac:dyDescent="0.25">
      <c r="A4750" t="s">
        <v>5261</v>
      </c>
      <c r="B4750">
        <v>96752</v>
      </c>
      <c r="C4750" t="s">
        <v>167</v>
      </c>
      <c r="D4750" s="167">
        <v>58720</v>
      </c>
      <c r="E4750" t="s">
        <v>168</v>
      </c>
      <c r="F4750" t="s">
        <v>169</v>
      </c>
      <c r="G4750" t="s">
        <v>265</v>
      </c>
      <c r="H4750" s="168">
        <v>41176</v>
      </c>
      <c r="I4750" t="s">
        <v>107</v>
      </c>
      <c r="J4750" s="169">
        <v>5.0054794520547947</v>
      </c>
      <c r="K4750">
        <v>1</v>
      </c>
    </row>
    <row r="4751" spans="1:11" x14ac:dyDescent="0.25">
      <c r="A4751" t="s">
        <v>5262</v>
      </c>
      <c r="B4751">
        <v>26870</v>
      </c>
      <c r="C4751" t="s">
        <v>167</v>
      </c>
      <c r="D4751" s="167">
        <v>61795.19</v>
      </c>
      <c r="E4751" t="s">
        <v>188</v>
      </c>
      <c r="F4751" t="s">
        <v>169</v>
      </c>
      <c r="G4751" t="s">
        <v>170</v>
      </c>
      <c r="H4751" s="168">
        <v>37557</v>
      </c>
      <c r="I4751" t="s">
        <v>104</v>
      </c>
      <c r="J4751" s="169">
        <v>14.920547945205479</v>
      </c>
      <c r="K4751">
        <v>3</v>
      </c>
    </row>
    <row r="4752" spans="1:11" x14ac:dyDescent="0.25">
      <c r="A4752" t="s">
        <v>5263</v>
      </c>
      <c r="B4752">
        <v>74243</v>
      </c>
      <c r="C4752" t="s">
        <v>172</v>
      </c>
      <c r="D4752" s="167">
        <v>156525</v>
      </c>
      <c r="E4752" t="s">
        <v>308</v>
      </c>
      <c r="F4752" t="s">
        <v>169</v>
      </c>
      <c r="G4752" t="s">
        <v>231</v>
      </c>
      <c r="H4752" s="168">
        <v>31159</v>
      </c>
      <c r="I4752" t="s">
        <v>108</v>
      </c>
      <c r="J4752" s="169">
        <v>32.449315068493149</v>
      </c>
      <c r="K4752">
        <v>7</v>
      </c>
    </row>
    <row r="4753" spans="1:11" x14ac:dyDescent="0.25">
      <c r="A4753" t="s">
        <v>5264</v>
      </c>
      <c r="B4753">
        <v>71849</v>
      </c>
      <c r="C4753" t="s">
        <v>167</v>
      </c>
      <c r="D4753" s="167">
        <v>56733</v>
      </c>
      <c r="E4753" t="s">
        <v>168</v>
      </c>
      <c r="F4753" t="s">
        <v>169</v>
      </c>
      <c r="G4753" t="s">
        <v>265</v>
      </c>
      <c r="H4753" s="168">
        <v>41022</v>
      </c>
      <c r="I4753" t="s">
        <v>104</v>
      </c>
      <c r="J4753" s="169">
        <v>5.4273972602739722</v>
      </c>
      <c r="K4753">
        <v>2</v>
      </c>
    </row>
    <row r="4754" spans="1:11" x14ac:dyDescent="0.25">
      <c r="A4754" t="s">
        <v>5265</v>
      </c>
      <c r="B4754">
        <v>89002</v>
      </c>
      <c r="C4754" t="s">
        <v>172</v>
      </c>
      <c r="D4754" s="167">
        <v>37934.199999999997</v>
      </c>
      <c r="E4754" t="s">
        <v>233</v>
      </c>
      <c r="F4754" t="s">
        <v>202</v>
      </c>
      <c r="G4754" t="s">
        <v>554</v>
      </c>
      <c r="H4754" s="168">
        <v>33066</v>
      </c>
      <c r="I4754" t="s">
        <v>106</v>
      </c>
      <c r="J4754" s="169">
        <v>27.224657534246575</v>
      </c>
      <c r="K4754">
        <v>6</v>
      </c>
    </row>
    <row r="4755" spans="1:11" x14ac:dyDescent="0.25">
      <c r="A4755" t="s">
        <v>5266</v>
      </c>
      <c r="B4755">
        <v>25648</v>
      </c>
      <c r="C4755" t="s">
        <v>172</v>
      </c>
      <c r="D4755" s="167">
        <v>64141</v>
      </c>
      <c r="E4755" t="s">
        <v>199</v>
      </c>
      <c r="F4755" t="s">
        <v>169</v>
      </c>
      <c r="G4755" t="s">
        <v>508</v>
      </c>
      <c r="H4755" s="168">
        <v>37242</v>
      </c>
      <c r="I4755" t="s">
        <v>103</v>
      </c>
      <c r="J4755" s="169">
        <v>15.783561643835617</v>
      </c>
      <c r="K4755">
        <v>4</v>
      </c>
    </row>
    <row r="4756" spans="1:11" x14ac:dyDescent="0.25">
      <c r="A4756" t="s">
        <v>5267</v>
      </c>
      <c r="B4756">
        <v>70041</v>
      </c>
      <c r="C4756" t="s">
        <v>167</v>
      </c>
      <c r="D4756" s="167">
        <v>100849.36</v>
      </c>
      <c r="E4756" t="s">
        <v>168</v>
      </c>
      <c r="F4756" t="s">
        <v>169</v>
      </c>
      <c r="G4756" t="s">
        <v>858</v>
      </c>
      <c r="H4756" s="168">
        <v>35457</v>
      </c>
      <c r="I4756" t="s">
        <v>108</v>
      </c>
      <c r="J4756" s="169">
        <v>20.673972602739727</v>
      </c>
      <c r="K4756">
        <v>5</v>
      </c>
    </row>
    <row r="4757" spans="1:11" x14ac:dyDescent="0.25">
      <c r="A4757" t="s">
        <v>5268</v>
      </c>
      <c r="B4757">
        <v>39871</v>
      </c>
      <c r="C4757" t="s">
        <v>167</v>
      </c>
      <c r="D4757" s="167">
        <v>142353.82999999999</v>
      </c>
      <c r="E4757" t="s">
        <v>188</v>
      </c>
      <c r="F4757" t="s">
        <v>169</v>
      </c>
      <c r="G4757" t="s">
        <v>231</v>
      </c>
      <c r="H4757" s="168">
        <v>38180</v>
      </c>
      <c r="I4757" t="s">
        <v>103</v>
      </c>
      <c r="J4757" s="169">
        <v>13.213698630136987</v>
      </c>
      <c r="K4757">
        <v>3</v>
      </c>
    </row>
    <row r="4758" spans="1:11" x14ac:dyDescent="0.25">
      <c r="A4758" t="s">
        <v>5269</v>
      </c>
      <c r="B4758">
        <v>6087</v>
      </c>
      <c r="C4758" t="s">
        <v>172</v>
      </c>
      <c r="D4758" s="167">
        <v>49263.67</v>
      </c>
      <c r="E4758" t="s">
        <v>308</v>
      </c>
      <c r="F4758" t="s">
        <v>169</v>
      </c>
      <c r="G4758" t="s">
        <v>539</v>
      </c>
      <c r="H4758" s="168">
        <v>41750</v>
      </c>
      <c r="I4758" t="s">
        <v>107</v>
      </c>
      <c r="J4758" s="169">
        <v>3.4328767123287673</v>
      </c>
      <c r="K4758">
        <v>1</v>
      </c>
    </row>
    <row r="4759" spans="1:11" x14ac:dyDescent="0.25">
      <c r="A4759" t="s">
        <v>5270</v>
      </c>
      <c r="B4759">
        <v>50532</v>
      </c>
      <c r="C4759" t="s">
        <v>172</v>
      </c>
      <c r="D4759" s="167">
        <v>77749.820000000007</v>
      </c>
      <c r="E4759" t="s">
        <v>216</v>
      </c>
      <c r="F4759" t="s">
        <v>169</v>
      </c>
      <c r="G4759" t="s">
        <v>369</v>
      </c>
      <c r="H4759" s="168">
        <v>41190</v>
      </c>
      <c r="I4759" t="s">
        <v>103</v>
      </c>
      <c r="J4759" s="169">
        <v>4.9671232876712326</v>
      </c>
      <c r="K4759">
        <v>1</v>
      </c>
    </row>
    <row r="4760" spans="1:11" x14ac:dyDescent="0.25">
      <c r="A4760" t="s">
        <v>5271</v>
      </c>
      <c r="B4760">
        <v>78219</v>
      </c>
      <c r="C4760" t="s">
        <v>172</v>
      </c>
      <c r="D4760" s="167">
        <v>24268.53</v>
      </c>
      <c r="E4760" t="s">
        <v>216</v>
      </c>
      <c r="F4760" t="s">
        <v>202</v>
      </c>
      <c r="G4760" t="s">
        <v>980</v>
      </c>
      <c r="H4760" s="168">
        <v>41610</v>
      </c>
      <c r="I4760" t="s">
        <v>103</v>
      </c>
      <c r="J4760" s="169">
        <v>3.8164383561643835</v>
      </c>
      <c r="K4760">
        <v>1</v>
      </c>
    </row>
    <row r="4761" spans="1:11" x14ac:dyDescent="0.25">
      <c r="A4761" t="s">
        <v>5272</v>
      </c>
      <c r="B4761">
        <v>60261</v>
      </c>
      <c r="C4761" t="s">
        <v>167</v>
      </c>
      <c r="D4761" s="167">
        <v>100008.86</v>
      </c>
      <c r="E4761" t="s">
        <v>616</v>
      </c>
      <c r="F4761" t="s">
        <v>169</v>
      </c>
      <c r="G4761" t="s">
        <v>617</v>
      </c>
      <c r="H4761" s="168">
        <v>41106</v>
      </c>
      <c r="I4761" t="s">
        <v>103</v>
      </c>
      <c r="J4761" s="169">
        <v>5.1972602739726028</v>
      </c>
      <c r="K4761">
        <v>2</v>
      </c>
    </row>
    <row r="4762" spans="1:11" x14ac:dyDescent="0.25">
      <c r="A4762" t="s">
        <v>5273</v>
      </c>
      <c r="B4762">
        <v>21766</v>
      </c>
      <c r="C4762" t="s">
        <v>172</v>
      </c>
      <c r="D4762" s="167">
        <v>45048.5</v>
      </c>
      <c r="E4762" t="s">
        <v>199</v>
      </c>
      <c r="F4762" t="s">
        <v>169</v>
      </c>
      <c r="G4762" t="s">
        <v>205</v>
      </c>
      <c r="H4762" s="168">
        <v>40518</v>
      </c>
      <c r="I4762" t="s">
        <v>107</v>
      </c>
      <c r="J4762" s="169">
        <v>6.8082191780821919</v>
      </c>
      <c r="K4762">
        <v>2</v>
      </c>
    </row>
    <row r="4763" spans="1:11" x14ac:dyDescent="0.25">
      <c r="A4763" t="s">
        <v>5274</v>
      </c>
      <c r="B4763">
        <v>49734</v>
      </c>
      <c r="C4763" t="s">
        <v>172</v>
      </c>
      <c r="D4763" s="167">
        <v>56689.66</v>
      </c>
      <c r="E4763" t="s">
        <v>199</v>
      </c>
      <c r="F4763" t="s">
        <v>169</v>
      </c>
      <c r="G4763" t="s">
        <v>200</v>
      </c>
      <c r="H4763" s="168">
        <v>37627</v>
      </c>
      <c r="I4763" t="s">
        <v>107</v>
      </c>
      <c r="J4763" s="169">
        <v>14.728767123287671</v>
      </c>
      <c r="K4763">
        <v>3</v>
      </c>
    </row>
    <row r="4764" spans="1:11" x14ac:dyDescent="0.25">
      <c r="A4764" t="s">
        <v>5275</v>
      </c>
      <c r="B4764">
        <v>59757</v>
      </c>
      <c r="C4764" t="s">
        <v>172</v>
      </c>
      <c r="D4764" s="167">
        <v>42053.83</v>
      </c>
      <c r="E4764" t="s">
        <v>199</v>
      </c>
      <c r="F4764" t="s">
        <v>169</v>
      </c>
      <c r="G4764" t="s">
        <v>220</v>
      </c>
      <c r="H4764" s="168">
        <v>41820</v>
      </c>
      <c r="I4764" t="s">
        <v>106</v>
      </c>
      <c r="J4764" s="169">
        <v>3.2410958904109588</v>
      </c>
      <c r="K4764">
        <v>1</v>
      </c>
    </row>
    <row r="4765" spans="1:11" x14ac:dyDescent="0.25">
      <c r="A4765" t="s">
        <v>5276</v>
      </c>
      <c r="B4765">
        <v>15930</v>
      </c>
      <c r="C4765" t="s">
        <v>172</v>
      </c>
      <c r="D4765" s="167">
        <v>54535.86</v>
      </c>
      <c r="E4765" t="s">
        <v>188</v>
      </c>
      <c r="F4765" t="s">
        <v>169</v>
      </c>
      <c r="G4765" t="s">
        <v>282</v>
      </c>
      <c r="H4765" s="168">
        <v>41848</v>
      </c>
      <c r="I4765" t="s">
        <v>103</v>
      </c>
      <c r="J4765" s="169">
        <v>3.1643835616438358</v>
      </c>
      <c r="K4765">
        <v>1</v>
      </c>
    </row>
    <row r="4766" spans="1:11" x14ac:dyDescent="0.25">
      <c r="A4766" t="s">
        <v>5277</v>
      </c>
      <c r="B4766">
        <v>28373</v>
      </c>
      <c r="C4766" t="s">
        <v>172</v>
      </c>
      <c r="D4766" s="167">
        <v>35147.839999999997</v>
      </c>
      <c r="E4766" t="s">
        <v>196</v>
      </c>
      <c r="F4766" t="s">
        <v>169</v>
      </c>
      <c r="G4766" t="s">
        <v>224</v>
      </c>
      <c r="H4766" s="168">
        <v>41862</v>
      </c>
      <c r="I4766" t="s">
        <v>103</v>
      </c>
      <c r="J4766" s="169">
        <v>3.1260273972602741</v>
      </c>
      <c r="K4766">
        <v>1</v>
      </c>
    </row>
    <row r="4767" spans="1:11" x14ac:dyDescent="0.25">
      <c r="A4767" t="s">
        <v>5278</v>
      </c>
      <c r="B4767">
        <v>39237</v>
      </c>
      <c r="C4767" t="s">
        <v>172</v>
      </c>
      <c r="D4767" s="167">
        <v>121090.35</v>
      </c>
      <c r="E4767" t="s">
        <v>185</v>
      </c>
      <c r="F4767" t="s">
        <v>169</v>
      </c>
      <c r="G4767" t="s">
        <v>275</v>
      </c>
      <c r="H4767" s="168">
        <v>34702</v>
      </c>
      <c r="I4767" t="s">
        <v>108</v>
      </c>
      <c r="J4767" s="169">
        <v>22.742465753424657</v>
      </c>
      <c r="K4767">
        <v>5</v>
      </c>
    </row>
    <row r="4768" spans="1:11" x14ac:dyDescent="0.25">
      <c r="A4768" t="s">
        <v>5279</v>
      </c>
      <c r="B4768">
        <v>81923</v>
      </c>
      <c r="C4768" t="s">
        <v>167</v>
      </c>
      <c r="D4768" s="167">
        <v>140794</v>
      </c>
      <c r="E4768" t="s">
        <v>325</v>
      </c>
      <c r="F4768" t="s">
        <v>169</v>
      </c>
      <c r="G4768" t="s">
        <v>533</v>
      </c>
      <c r="H4768" s="168">
        <v>35233</v>
      </c>
      <c r="I4768" t="s">
        <v>104</v>
      </c>
      <c r="J4768" s="169">
        <v>21.287671232876711</v>
      </c>
      <c r="K4768">
        <v>5</v>
      </c>
    </row>
    <row r="4769" spans="1:11" x14ac:dyDescent="0.25">
      <c r="A4769" t="s">
        <v>5280</v>
      </c>
      <c r="B4769">
        <v>38693</v>
      </c>
      <c r="C4769" t="s">
        <v>167</v>
      </c>
      <c r="D4769" s="167">
        <v>102664</v>
      </c>
      <c r="E4769" t="s">
        <v>270</v>
      </c>
      <c r="F4769" t="s">
        <v>169</v>
      </c>
      <c r="G4769" t="s">
        <v>4913</v>
      </c>
      <c r="H4769" s="168">
        <v>36955</v>
      </c>
      <c r="I4769" t="s">
        <v>108</v>
      </c>
      <c r="J4769" s="169">
        <v>16.56986301369863</v>
      </c>
      <c r="K4769">
        <v>4</v>
      </c>
    </row>
    <row r="4770" spans="1:11" x14ac:dyDescent="0.25">
      <c r="A4770" t="s">
        <v>5281</v>
      </c>
      <c r="B4770">
        <v>31994</v>
      </c>
      <c r="C4770" t="s">
        <v>167</v>
      </c>
      <c r="D4770" s="167">
        <v>55090.38</v>
      </c>
      <c r="E4770" t="s">
        <v>253</v>
      </c>
      <c r="F4770" t="s">
        <v>169</v>
      </c>
      <c r="G4770" t="s">
        <v>539</v>
      </c>
      <c r="H4770" s="168">
        <v>37458</v>
      </c>
      <c r="I4770" t="s">
        <v>108</v>
      </c>
      <c r="J4770" s="169">
        <v>15.191780821917808</v>
      </c>
      <c r="K4770">
        <v>4</v>
      </c>
    </row>
    <row r="4771" spans="1:11" x14ac:dyDescent="0.25">
      <c r="A4771" t="s">
        <v>5282</v>
      </c>
      <c r="B4771">
        <v>26290</v>
      </c>
      <c r="C4771" t="s">
        <v>172</v>
      </c>
      <c r="D4771" s="167">
        <v>45261</v>
      </c>
      <c r="E4771" t="s">
        <v>191</v>
      </c>
      <c r="F4771" t="s">
        <v>169</v>
      </c>
      <c r="G4771" t="s">
        <v>1065</v>
      </c>
      <c r="H4771" s="168">
        <v>42716</v>
      </c>
      <c r="I4771" t="s">
        <v>103</v>
      </c>
      <c r="J4771" s="169">
        <v>0.78630136986301369</v>
      </c>
      <c r="K4771">
        <v>1</v>
      </c>
    </row>
    <row r="4772" spans="1:11" x14ac:dyDescent="0.25">
      <c r="A4772" t="s">
        <v>5283</v>
      </c>
      <c r="B4772">
        <v>35974</v>
      </c>
      <c r="C4772" t="s">
        <v>172</v>
      </c>
      <c r="D4772" s="167">
        <v>119211.02</v>
      </c>
      <c r="E4772" t="s">
        <v>185</v>
      </c>
      <c r="F4772" t="s">
        <v>169</v>
      </c>
      <c r="G4772" t="s">
        <v>382</v>
      </c>
      <c r="H4772" s="168">
        <v>34232</v>
      </c>
      <c r="I4772" t="s">
        <v>103</v>
      </c>
      <c r="J4772" s="169">
        <v>24.030136986301368</v>
      </c>
      <c r="K4772">
        <v>5</v>
      </c>
    </row>
    <row r="4773" spans="1:11" x14ac:dyDescent="0.25">
      <c r="A4773" t="s">
        <v>5284</v>
      </c>
      <c r="B4773">
        <v>21449</v>
      </c>
      <c r="C4773" t="s">
        <v>172</v>
      </c>
      <c r="D4773" s="167">
        <v>37684.49</v>
      </c>
      <c r="E4773" t="s">
        <v>168</v>
      </c>
      <c r="F4773" t="s">
        <v>169</v>
      </c>
      <c r="G4773" t="s">
        <v>1136</v>
      </c>
      <c r="H4773" s="168">
        <v>42534</v>
      </c>
      <c r="I4773" t="s">
        <v>106</v>
      </c>
      <c r="J4773" s="169">
        <v>1.284931506849315</v>
      </c>
      <c r="K4773">
        <v>1</v>
      </c>
    </row>
    <row r="4774" spans="1:11" x14ac:dyDescent="0.25">
      <c r="A4774" t="s">
        <v>5285</v>
      </c>
      <c r="B4774">
        <v>157</v>
      </c>
      <c r="C4774" t="s">
        <v>172</v>
      </c>
      <c r="D4774" s="167">
        <v>96197.88</v>
      </c>
      <c r="E4774" t="s">
        <v>168</v>
      </c>
      <c r="F4774" t="s">
        <v>169</v>
      </c>
      <c r="G4774" t="s">
        <v>261</v>
      </c>
      <c r="H4774" s="168">
        <v>33049</v>
      </c>
      <c r="I4774" t="s">
        <v>104</v>
      </c>
      <c r="J4774" s="169">
        <v>27.271232876712329</v>
      </c>
      <c r="K4774">
        <v>6</v>
      </c>
    </row>
    <row r="4775" spans="1:11" x14ac:dyDescent="0.25">
      <c r="A4775" t="s">
        <v>5286</v>
      </c>
      <c r="B4775">
        <v>307</v>
      </c>
      <c r="C4775" t="s">
        <v>172</v>
      </c>
      <c r="D4775" s="167">
        <v>60402.79</v>
      </c>
      <c r="E4775" t="s">
        <v>168</v>
      </c>
      <c r="F4775" t="s">
        <v>169</v>
      </c>
      <c r="G4775" t="s">
        <v>491</v>
      </c>
      <c r="H4775" s="168">
        <v>41932</v>
      </c>
      <c r="I4775" t="s">
        <v>103</v>
      </c>
      <c r="J4775" s="169">
        <v>2.9342465753424656</v>
      </c>
      <c r="K4775">
        <v>1</v>
      </c>
    </row>
    <row r="4776" spans="1:11" x14ac:dyDescent="0.25">
      <c r="A4776" t="s">
        <v>5287</v>
      </c>
      <c r="B4776">
        <v>76589</v>
      </c>
      <c r="C4776" t="s">
        <v>172</v>
      </c>
      <c r="D4776" s="167">
        <v>45049.120000000003</v>
      </c>
      <c r="E4776" t="s">
        <v>199</v>
      </c>
      <c r="F4776" t="s">
        <v>169</v>
      </c>
      <c r="G4776" t="s">
        <v>205</v>
      </c>
      <c r="H4776" s="168">
        <v>40875</v>
      </c>
      <c r="I4776" t="s">
        <v>106</v>
      </c>
      <c r="J4776" s="169">
        <v>5.8301369863013699</v>
      </c>
      <c r="K4776">
        <v>2</v>
      </c>
    </row>
    <row r="4777" spans="1:11" x14ac:dyDescent="0.25">
      <c r="A4777" t="s">
        <v>5288</v>
      </c>
      <c r="B4777">
        <v>23019</v>
      </c>
      <c r="C4777" t="s">
        <v>172</v>
      </c>
      <c r="D4777" s="167">
        <v>96197.88</v>
      </c>
      <c r="E4777" t="s">
        <v>175</v>
      </c>
      <c r="F4777" t="s">
        <v>169</v>
      </c>
      <c r="G4777" t="s">
        <v>311</v>
      </c>
      <c r="H4777" s="168">
        <v>31525</v>
      </c>
      <c r="I4777" t="s">
        <v>108</v>
      </c>
      <c r="J4777" s="169">
        <v>31.446575342465753</v>
      </c>
      <c r="K4777">
        <v>7</v>
      </c>
    </row>
    <row r="4778" spans="1:11" x14ac:dyDescent="0.25">
      <c r="A4778" t="s">
        <v>5289</v>
      </c>
      <c r="B4778">
        <v>81879</v>
      </c>
      <c r="C4778" t="s">
        <v>172</v>
      </c>
      <c r="D4778" s="167">
        <v>18247.04</v>
      </c>
      <c r="E4778" t="s">
        <v>216</v>
      </c>
      <c r="F4778" t="s">
        <v>202</v>
      </c>
      <c r="G4778" t="s">
        <v>303</v>
      </c>
      <c r="H4778" s="168">
        <v>37602</v>
      </c>
      <c r="I4778" t="s">
        <v>106</v>
      </c>
      <c r="J4778" s="169">
        <v>14.797260273972602</v>
      </c>
      <c r="K4778">
        <v>3</v>
      </c>
    </row>
    <row r="4779" spans="1:11" x14ac:dyDescent="0.25">
      <c r="A4779" t="s">
        <v>5290</v>
      </c>
      <c r="B4779">
        <v>29012</v>
      </c>
      <c r="C4779" t="s">
        <v>167</v>
      </c>
      <c r="D4779" s="167">
        <v>68550.12</v>
      </c>
      <c r="E4779" t="s">
        <v>325</v>
      </c>
      <c r="F4779" t="s">
        <v>169</v>
      </c>
      <c r="G4779" t="s">
        <v>5291</v>
      </c>
      <c r="H4779" s="168">
        <v>31355</v>
      </c>
      <c r="I4779" t="s">
        <v>108</v>
      </c>
      <c r="J4779" s="169">
        <v>31.912328767123288</v>
      </c>
      <c r="K4779">
        <v>7</v>
      </c>
    </row>
    <row r="4780" spans="1:11" x14ac:dyDescent="0.25">
      <c r="A4780" t="s">
        <v>5292</v>
      </c>
      <c r="B4780">
        <v>82970</v>
      </c>
      <c r="C4780" t="s">
        <v>167</v>
      </c>
      <c r="D4780" s="167">
        <v>81750</v>
      </c>
      <c r="E4780" t="s">
        <v>216</v>
      </c>
      <c r="F4780" t="s">
        <v>169</v>
      </c>
      <c r="G4780" t="s">
        <v>397</v>
      </c>
      <c r="H4780" s="168">
        <v>42688</v>
      </c>
      <c r="I4780" t="s">
        <v>103</v>
      </c>
      <c r="J4780" s="169">
        <v>0.86301369863013699</v>
      </c>
      <c r="K4780">
        <v>1</v>
      </c>
    </row>
    <row r="4781" spans="1:11" x14ac:dyDescent="0.25">
      <c r="A4781" t="s">
        <v>5293</v>
      </c>
      <c r="B4781">
        <v>92029</v>
      </c>
      <c r="C4781" t="s">
        <v>167</v>
      </c>
      <c r="D4781" s="167">
        <v>62200</v>
      </c>
      <c r="E4781" t="s">
        <v>175</v>
      </c>
      <c r="F4781" t="s">
        <v>169</v>
      </c>
      <c r="G4781" t="s">
        <v>311</v>
      </c>
      <c r="H4781" s="168">
        <v>42660</v>
      </c>
      <c r="I4781" t="s">
        <v>104</v>
      </c>
      <c r="J4781" s="169">
        <v>0.9397260273972603</v>
      </c>
      <c r="K4781">
        <v>1</v>
      </c>
    </row>
    <row r="4782" spans="1:11" x14ac:dyDescent="0.25">
      <c r="A4782" t="s">
        <v>5294</v>
      </c>
      <c r="B4782">
        <v>9736</v>
      </c>
      <c r="C4782" t="s">
        <v>167</v>
      </c>
      <c r="D4782" s="167">
        <v>75737.22</v>
      </c>
      <c r="E4782" t="s">
        <v>188</v>
      </c>
      <c r="F4782" t="s">
        <v>169</v>
      </c>
      <c r="G4782" t="s">
        <v>284</v>
      </c>
      <c r="H4782" s="168">
        <v>42213</v>
      </c>
      <c r="I4782" t="s">
        <v>103</v>
      </c>
      <c r="J4782" s="169">
        <v>2.1643835616438358</v>
      </c>
      <c r="K4782">
        <v>1</v>
      </c>
    </row>
    <row r="4783" spans="1:11" x14ac:dyDescent="0.25">
      <c r="A4783" t="s">
        <v>5295</v>
      </c>
      <c r="B4783">
        <v>15589</v>
      </c>
      <c r="C4783" t="s">
        <v>167</v>
      </c>
      <c r="D4783" s="167">
        <v>24134.31</v>
      </c>
      <c r="E4783" t="s">
        <v>196</v>
      </c>
      <c r="F4783" t="s">
        <v>202</v>
      </c>
      <c r="G4783" t="s">
        <v>367</v>
      </c>
      <c r="H4783" s="168">
        <v>36801</v>
      </c>
      <c r="I4783" t="s">
        <v>104</v>
      </c>
      <c r="J4783" s="169">
        <v>16.991780821917807</v>
      </c>
      <c r="K4783">
        <v>4</v>
      </c>
    </row>
    <row r="4784" spans="1:11" x14ac:dyDescent="0.25">
      <c r="A4784" t="s">
        <v>5296</v>
      </c>
      <c r="B4784">
        <v>33533</v>
      </c>
      <c r="C4784" t="s">
        <v>167</v>
      </c>
      <c r="D4784" s="167">
        <v>135392</v>
      </c>
      <c r="E4784" t="s">
        <v>168</v>
      </c>
      <c r="F4784" t="s">
        <v>169</v>
      </c>
      <c r="G4784" t="s">
        <v>275</v>
      </c>
      <c r="H4784" s="168">
        <v>29080</v>
      </c>
      <c r="I4784" t="s">
        <v>107</v>
      </c>
      <c r="J4784" s="169">
        <v>38.145205479452052</v>
      </c>
      <c r="K4784">
        <v>8</v>
      </c>
    </row>
    <row r="4785" spans="1:11" x14ac:dyDescent="0.25">
      <c r="A4785" t="s">
        <v>5297</v>
      </c>
      <c r="B4785">
        <v>14134</v>
      </c>
      <c r="C4785" t="s">
        <v>172</v>
      </c>
      <c r="D4785" s="167">
        <v>89620</v>
      </c>
      <c r="E4785" t="s">
        <v>175</v>
      </c>
      <c r="F4785" t="s">
        <v>169</v>
      </c>
      <c r="G4785" t="s">
        <v>183</v>
      </c>
      <c r="H4785" s="168">
        <v>36234</v>
      </c>
      <c r="I4785" t="s">
        <v>108</v>
      </c>
      <c r="J4785" s="169">
        <v>18.545205479452054</v>
      </c>
      <c r="K4785">
        <v>4</v>
      </c>
    </row>
    <row r="4786" spans="1:11" x14ac:dyDescent="0.25">
      <c r="A4786" t="s">
        <v>5298</v>
      </c>
      <c r="B4786">
        <v>74629</v>
      </c>
      <c r="C4786" t="s">
        <v>172</v>
      </c>
      <c r="D4786" s="167">
        <v>91969.07</v>
      </c>
      <c r="E4786" t="s">
        <v>185</v>
      </c>
      <c r="F4786" t="s">
        <v>169</v>
      </c>
      <c r="G4786" t="s">
        <v>416</v>
      </c>
      <c r="H4786" s="168">
        <v>33924</v>
      </c>
      <c r="I4786" t="s">
        <v>104</v>
      </c>
      <c r="J4786" s="169">
        <v>24.873972602739727</v>
      </c>
      <c r="K4786">
        <v>5</v>
      </c>
    </row>
    <row r="4787" spans="1:11" x14ac:dyDescent="0.25">
      <c r="A4787" t="s">
        <v>5299</v>
      </c>
      <c r="B4787">
        <v>50888</v>
      </c>
      <c r="C4787" t="s">
        <v>172</v>
      </c>
      <c r="D4787" s="167">
        <v>56478</v>
      </c>
      <c r="E4787" t="s">
        <v>175</v>
      </c>
      <c r="F4787" t="s">
        <v>169</v>
      </c>
      <c r="G4787" t="s">
        <v>183</v>
      </c>
      <c r="H4787" s="168">
        <v>41694</v>
      </c>
      <c r="I4787" t="s">
        <v>106</v>
      </c>
      <c r="J4787" s="169">
        <v>3.5863013698630137</v>
      </c>
      <c r="K4787">
        <v>1</v>
      </c>
    </row>
    <row r="4788" spans="1:11" x14ac:dyDescent="0.25">
      <c r="A4788" t="s">
        <v>5300</v>
      </c>
      <c r="B4788">
        <v>64738</v>
      </c>
      <c r="C4788" t="s">
        <v>172</v>
      </c>
      <c r="D4788" s="167">
        <v>91969.07</v>
      </c>
      <c r="E4788" t="s">
        <v>185</v>
      </c>
      <c r="F4788" t="s">
        <v>169</v>
      </c>
      <c r="G4788" t="s">
        <v>416</v>
      </c>
      <c r="H4788" s="168">
        <v>34232</v>
      </c>
      <c r="I4788" t="s">
        <v>105</v>
      </c>
      <c r="J4788" s="169">
        <v>24.030136986301368</v>
      </c>
      <c r="K4788">
        <v>5</v>
      </c>
    </row>
    <row r="4789" spans="1:11" x14ac:dyDescent="0.25">
      <c r="A4789" t="s">
        <v>5301</v>
      </c>
      <c r="B4789">
        <v>33252</v>
      </c>
      <c r="C4789" t="s">
        <v>167</v>
      </c>
      <c r="D4789" s="167">
        <v>155693.29</v>
      </c>
      <c r="E4789" t="s">
        <v>168</v>
      </c>
      <c r="F4789" t="s">
        <v>169</v>
      </c>
      <c r="G4789" t="s">
        <v>493</v>
      </c>
      <c r="H4789" s="168">
        <v>33301</v>
      </c>
      <c r="I4789" t="s">
        <v>104</v>
      </c>
      <c r="J4789" s="169">
        <v>26.580821917808219</v>
      </c>
      <c r="K4789">
        <v>6</v>
      </c>
    </row>
    <row r="4790" spans="1:11" x14ac:dyDescent="0.25">
      <c r="A4790" t="s">
        <v>5302</v>
      </c>
      <c r="B4790">
        <v>37283</v>
      </c>
      <c r="C4790" t="s">
        <v>172</v>
      </c>
      <c r="D4790" s="167">
        <v>67206</v>
      </c>
      <c r="E4790" t="s">
        <v>253</v>
      </c>
      <c r="F4790" t="s">
        <v>169</v>
      </c>
      <c r="G4790" t="s">
        <v>170</v>
      </c>
      <c r="H4790" s="168">
        <v>36612</v>
      </c>
      <c r="I4790" t="s">
        <v>103</v>
      </c>
      <c r="J4790" s="169">
        <v>17.509589041095889</v>
      </c>
      <c r="K4790">
        <v>4</v>
      </c>
    </row>
    <row r="4791" spans="1:11" x14ac:dyDescent="0.25">
      <c r="A4791" t="s">
        <v>5303</v>
      </c>
      <c r="B4791">
        <v>93057</v>
      </c>
      <c r="C4791" t="s">
        <v>167</v>
      </c>
      <c r="D4791" s="167">
        <v>89654.33</v>
      </c>
      <c r="E4791" t="s">
        <v>188</v>
      </c>
      <c r="F4791" t="s">
        <v>169</v>
      </c>
      <c r="G4791" t="s">
        <v>284</v>
      </c>
      <c r="H4791" s="168">
        <v>38614</v>
      </c>
      <c r="I4791" t="s">
        <v>103</v>
      </c>
      <c r="J4791" s="169">
        <v>12.024657534246575</v>
      </c>
      <c r="K4791">
        <v>3</v>
      </c>
    </row>
    <row r="4792" spans="1:11" x14ac:dyDescent="0.25">
      <c r="A4792" t="s">
        <v>5304</v>
      </c>
      <c r="B4792">
        <v>5215</v>
      </c>
      <c r="C4792" t="s">
        <v>167</v>
      </c>
      <c r="D4792" s="167">
        <v>30100.720000000001</v>
      </c>
      <c r="E4792" t="s">
        <v>216</v>
      </c>
      <c r="F4792" t="s">
        <v>202</v>
      </c>
      <c r="G4792" t="s">
        <v>217</v>
      </c>
      <c r="H4792" s="168">
        <v>32514</v>
      </c>
      <c r="I4792" t="s">
        <v>106</v>
      </c>
      <c r="J4792" s="169">
        <v>28.736986301369864</v>
      </c>
      <c r="K4792">
        <v>6</v>
      </c>
    </row>
    <row r="4793" spans="1:11" x14ac:dyDescent="0.25">
      <c r="A4793" t="s">
        <v>5305</v>
      </c>
      <c r="B4793">
        <v>12790</v>
      </c>
      <c r="C4793" t="s">
        <v>172</v>
      </c>
      <c r="D4793" s="167">
        <v>81557</v>
      </c>
      <c r="E4793" t="s">
        <v>185</v>
      </c>
      <c r="F4793" t="s">
        <v>169</v>
      </c>
      <c r="G4793" t="s">
        <v>495</v>
      </c>
      <c r="H4793" s="168">
        <v>39329</v>
      </c>
      <c r="I4793" t="s">
        <v>107</v>
      </c>
      <c r="J4793" s="169">
        <v>10.065753424657535</v>
      </c>
      <c r="K4793">
        <v>3</v>
      </c>
    </row>
    <row r="4794" spans="1:11" x14ac:dyDescent="0.25">
      <c r="A4794" t="s">
        <v>5306</v>
      </c>
      <c r="B4794">
        <v>41608</v>
      </c>
      <c r="C4794" t="s">
        <v>172</v>
      </c>
      <c r="D4794" s="167">
        <v>75330.17</v>
      </c>
      <c r="E4794" t="s">
        <v>175</v>
      </c>
      <c r="F4794" t="s">
        <v>169</v>
      </c>
      <c r="G4794" t="s">
        <v>211</v>
      </c>
      <c r="H4794" s="168">
        <v>38908</v>
      </c>
      <c r="I4794" t="s">
        <v>105</v>
      </c>
      <c r="J4794" s="169">
        <v>11.219178082191782</v>
      </c>
      <c r="K4794">
        <v>3</v>
      </c>
    </row>
    <row r="4795" spans="1:11" x14ac:dyDescent="0.25">
      <c r="A4795" t="s">
        <v>5307</v>
      </c>
      <c r="B4795">
        <v>25829</v>
      </c>
      <c r="C4795" t="s">
        <v>172</v>
      </c>
      <c r="D4795" s="167">
        <v>40946.22</v>
      </c>
      <c r="E4795" t="s">
        <v>233</v>
      </c>
      <c r="F4795" t="s">
        <v>169</v>
      </c>
      <c r="G4795" t="s">
        <v>554</v>
      </c>
      <c r="H4795" s="168">
        <v>41262</v>
      </c>
      <c r="I4795" t="s">
        <v>103</v>
      </c>
      <c r="J4795" s="169">
        <v>4.7698630136986298</v>
      </c>
      <c r="K4795">
        <v>1</v>
      </c>
    </row>
    <row r="4796" spans="1:11" x14ac:dyDescent="0.25">
      <c r="A4796" t="s">
        <v>5308</v>
      </c>
      <c r="B4796">
        <v>98040</v>
      </c>
      <c r="C4796" t="s">
        <v>172</v>
      </c>
      <c r="D4796" s="167">
        <v>50211</v>
      </c>
      <c r="E4796" t="s">
        <v>168</v>
      </c>
      <c r="F4796" t="s">
        <v>169</v>
      </c>
      <c r="G4796" t="s">
        <v>466</v>
      </c>
      <c r="H4796" s="168">
        <v>42562</v>
      </c>
      <c r="I4796" t="s">
        <v>105</v>
      </c>
      <c r="J4796" s="169">
        <v>1.2082191780821918</v>
      </c>
      <c r="K4796">
        <v>1</v>
      </c>
    </row>
    <row r="4797" spans="1:11" x14ac:dyDescent="0.25">
      <c r="A4797" t="s">
        <v>5309</v>
      </c>
      <c r="B4797">
        <v>34088</v>
      </c>
      <c r="C4797" t="s">
        <v>172</v>
      </c>
      <c r="D4797" s="167">
        <v>80145</v>
      </c>
      <c r="E4797" t="s">
        <v>185</v>
      </c>
      <c r="F4797" t="s">
        <v>169</v>
      </c>
      <c r="G4797" t="s">
        <v>416</v>
      </c>
      <c r="H4797" s="168">
        <v>38334</v>
      </c>
      <c r="I4797" t="s">
        <v>105</v>
      </c>
      <c r="J4797" s="169">
        <v>12.791780821917808</v>
      </c>
      <c r="K4797">
        <v>3</v>
      </c>
    </row>
    <row r="4798" spans="1:11" x14ac:dyDescent="0.25">
      <c r="A4798" t="s">
        <v>5310</v>
      </c>
      <c r="B4798">
        <v>14391</v>
      </c>
      <c r="C4798" t="s">
        <v>172</v>
      </c>
      <c r="D4798" s="167">
        <v>52472.35</v>
      </c>
      <c r="E4798" t="s">
        <v>199</v>
      </c>
      <c r="F4798" t="s">
        <v>169</v>
      </c>
      <c r="G4798" t="s">
        <v>200</v>
      </c>
      <c r="H4798" s="168">
        <v>38467</v>
      </c>
      <c r="I4798" t="s">
        <v>107</v>
      </c>
      <c r="J4798" s="169">
        <v>12.427397260273972</v>
      </c>
      <c r="K4798">
        <v>3</v>
      </c>
    </row>
    <row r="4799" spans="1:11" x14ac:dyDescent="0.25">
      <c r="A4799" t="s">
        <v>5311</v>
      </c>
      <c r="B4799">
        <v>60793</v>
      </c>
      <c r="C4799" t="s">
        <v>167</v>
      </c>
      <c r="D4799" s="167">
        <v>86673.48</v>
      </c>
      <c r="E4799" t="s">
        <v>188</v>
      </c>
      <c r="F4799" t="s">
        <v>169</v>
      </c>
      <c r="G4799" t="s">
        <v>282</v>
      </c>
      <c r="H4799" s="168">
        <v>32349</v>
      </c>
      <c r="I4799" t="s">
        <v>106</v>
      </c>
      <c r="J4799" s="169">
        <v>29.18904109589041</v>
      </c>
      <c r="K4799">
        <v>6</v>
      </c>
    </row>
    <row r="4800" spans="1:11" x14ac:dyDescent="0.25">
      <c r="A4800" t="s">
        <v>5312</v>
      </c>
      <c r="B4800">
        <v>4697</v>
      </c>
      <c r="C4800" t="s">
        <v>167</v>
      </c>
      <c r="D4800" s="167">
        <v>54402.73</v>
      </c>
      <c r="E4800" t="s">
        <v>188</v>
      </c>
      <c r="F4800" t="s">
        <v>169</v>
      </c>
      <c r="G4800" t="s">
        <v>282</v>
      </c>
      <c r="H4800" s="168">
        <v>41008</v>
      </c>
      <c r="I4800" t="s">
        <v>108</v>
      </c>
      <c r="J4800" s="169">
        <v>5.4657534246575343</v>
      </c>
      <c r="K4800">
        <v>2</v>
      </c>
    </row>
    <row r="4801" spans="1:11" x14ac:dyDescent="0.25">
      <c r="A4801" t="s">
        <v>5313</v>
      </c>
      <c r="B4801">
        <v>47226</v>
      </c>
      <c r="C4801" t="s">
        <v>172</v>
      </c>
      <c r="D4801" s="167">
        <v>69790</v>
      </c>
      <c r="E4801" t="s">
        <v>191</v>
      </c>
      <c r="F4801" t="s">
        <v>169</v>
      </c>
      <c r="G4801" t="s">
        <v>486</v>
      </c>
      <c r="H4801" s="168">
        <v>39160</v>
      </c>
      <c r="I4801" t="s">
        <v>103</v>
      </c>
      <c r="J4801" s="169">
        <v>10.528767123287672</v>
      </c>
      <c r="K4801">
        <v>3</v>
      </c>
    </row>
    <row r="4802" spans="1:11" x14ac:dyDescent="0.25">
      <c r="A4802" t="s">
        <v>5314</v>
      </c>
      <c r="B4802">
        <v>14050</v>
      </c>
      <c r="C4802" t="s">
        <v>167</v>
      </c>
      <c r="D4802" s="167">
        <v>102664</v>
      </c>
      <c r="E4802" t="s">
        <v>188</v>
      </c>
      <c r="F4802" t="s">
        <v>169</v>
      </c>
      <c r="G4802" t="s">
        <v>498</v>
      </c>
      <c r="H4802" s="168">
        <v>39048</v>
      </c>
      <c r="I4802" t="s">
        <v>107</v>
      </c>
      <c r="J4802" s="169">
        <v>10.835616438356164</v>
      </c>
      <c r="K4802">
        <v>3</v>
      </c>
    </row>
    <row r="4803" spans="1:11" x14ac:dyDescent="0.25">
      <c r="A4803" t="s">
        <v>5315</v>
      </c>
      <c r="B4803">
        <v>11147</v>
      </c>
      <c r="C4803" t="s">
        <v>172</v>
      </c>
      <c r="D4803" s="167">
        <v>92576</v>
      </c>
      <c r="E4803" t="s">
        <v>185</v>
      </c>
      <c r="F4803" t="s">
        <v>169</v>
      </c>
      <c r="G4803" t="s">
        <v>495</v>
      </c>
      <c r="H4803" s="168">
        <v>38488</v>
      </c>
      <c r="I4803" t="s">
        <v>105</v>
      </c>
      <c r="J4803" s="169">
        <v>12.36986301369863</v>
      </c>
      <c r="K4803">
        <v>3</v>
      </c>
    </row>
    <row r="4804" spans="1:11" x14ac:dyDescent="0.25">
      <c r="A4804" t="s">
        <v>5316</v>
      </c>
      <c r="B4804">
        <v>94105</v>
      </c>
      <c r="C4804" t="s">
        <v>172</v>
      </c>
      <c r="D4804" s="167">
        <v>60501</v>
      </c>
      <c r="E4804" t="s">
        <v>175</v>
      </c>
      <c r="F4804" t="s">
        <v>169</v>
      </c>
      <c r="G4804" t="s">
        <v>183</v>
      </c>
      <c r="H4804" s="168">
        <v>41302</v>
      </c>
      <c r="I4804" t="s">
        <v>106</v>
      </c>
      <c r="J4804" s="169">
        <v>4.6602739726027398</v>
      </c>
      <c r="K4804">
        <v>1</v>
      </c>
    </row>
    <row r="4805" spans="1:11" x14ac:dyDescent="0.25">
      <c r="A4805" t="s">
        <v>5317</v>
      </c>
      <c r="B4805">
        <v>96524</v>
      </c>
      <c r="C4805" t="s">
        <v>172</v>
      </c>
      <c r="D4805" s="167">
        <v>92756.7</v>
      </c>
      <c r="E4805" t="s">
        <v>175</v>
      </c>
      <c r="F4805" t="s">
        <v>169</v>
      </c>
      <c r="G4805" t="s">
        <v>183</v>
      </c>
      <c r="H4805" s="168">
        <v>32307</v>
      </c>
      <c r="I4805" t="s">
        <v>103</v>
      </c>
      <c r="J4805" s="169">
        <v>29.304109589041097</v>
      </c>
      <c r="K4805">
        <v>6</v>
      </c>
    </row>
    <row r="4806" spans="1:11" x14ac:dyDescent="0.25">
      <c r="A4806" t="s">
        <v>5318</v>
      </c>
      <c r="B4806">
        <v>8838</v>
      </c>
      <c r="C4806" t="s">
        <v>172</v>
      </c>
      <c r="D4806" s="167">
        <v>72861</v>
      </c>
      <c r="E4806" t="s">
        <v>191</v>
      </c>
      <c r="F4806" t="s">
        <v>169</v>
      </c>
      <c r="G4806" t="s">
        <v>192</v>
      </c>
      <c r="H4806" s="168">
        <v>38334</v>
      </c>
      <c r="I4806" t="s">
        <v>108</v>
      </c>
      <c r="J4806" s="169">
        <v>12.791780821917808</v>
      </c>
      <c r="K4806">
        <v>3</v>
      </c>
    </row>
    <row r="4807" spans="1:11" x14ac:dyDescent="0.25">
      <c r="A4807" t="s">
        <v>5319</v>
      </c>
      <c r="B4807">
        <v>87298</v>
      </c>
      <c r="C4807" t="s">
        <v>167</v>
      </c>
      <c r="D4807" s="167">
        <v>122300</v>
      </c>
      <c r="E4807" t="s">
        <v>239</v>
      </c>
      <c r="F4807" t="s">
        <v>202</v>
      </c>
      <c r="G4807" t="s">
        <v>5320</v>
      </c>
      <c r="H4807" s="168">
        <v>36634</v>
      </c>
      <c r="I4807" t="s">
        <v>107</v>
      </c>
      <c r="J4807" s="169">
        <v>17.449315068493149</v>
      </c>
      <c r="K4807">
        <v>4</v>
      </c>
    </row>
    <row r="4808" spans="1:11" x14ac:dyDescent="0.25">
      <c r="A4808" t="s">
        <v>5321</v>
      </c>
      <c r="B4808">
        <v>20827</v>
      </c>
      <c r="C4808" t="s">
        <v>167</v>
      </c>
      <c r="D4808" s="167">
        <v>83497.98</v>
      </c>
      <c r="E4808" t="s">
        <v>188</v>
      </c>
      <c r="F4808" t="s">
        <v>169</v>
      </c>
      <c r="G4808" t="s">
        <v>282</v>
      </c>
      <c r="H4808" s="168">
        <v>32875</v>
      </c>
      <c r="I4808" t="s">
        <v>106</v>
      </c>
      <c r="J4808" s="169">
        <v>27.747945205479454</v>
      </c>
      <c r="K4808">
        <v>6</v>
      </c>
    </row>
    <row r="4809" spans="1:11" x14ac:dyDescent="0.25">
      <c r="A4809" t="s">
        <v>5322</v>
      </c>
      <c r="B4809">
        <v>46630</v>
      </c>
      <c r="C4809" t="s">
        <v>172</v>
      </c>
      <c r="D4809" s="167">
        <v>80829</v>
      </c>
      <c r="E4809" t="s">
        <v>175</v>
      </c>
      <c r="F4809" t="s">
        <v>169</v>
      </c>
      <c r="G4809" t="s">
        <v>183</v>
      </c>
      <c r="H4809" s="168">
        <v>37655</v>
      </c>
      <c r="I4809" t="s">
        <v>106</v>
      </c>
      <c r="J4809" s="169">
        <v>14.652054794520549</v>
      </c>
      <c r="K4809">
        <v>3</v>
      </c>
    </row>
    <row r="4810" spans="1:11" x14ac:dyDescent="0.25">
      <c r="A4810" t="s">
        <v>5323</v>
      </c>
      <c r="B4810">
        <v>57550</v>
      </c>
      <c r="C4810" t="s">
        <v>172</v>
      </c>
      <c r="D4810" s="167">
        <v>68054</v>
      </c>
      <c r="E4810" t="s">
        <v>175</v>
      </c>
      <c r="F4810" t="s">
        <v>169</v>
      </c>
      <c r="G4810" t="s">
        <v>183</v>
      </c>
      <c r="H4810" s="168">
        <v>38475</v>
      </c>
      <c r="I4810" t="s">
        <v>103</v>
      </c>
      <c r="J4810" s="169">
        <v>12.405479452054795</v>
      </c>
      <c r="K4810">
        <v>3</v>
      </c>
    </row>
    <row r="4811" spans="1:11" x14ac:dyDescent="0.25">
      <c r="A4811" t="s">
        <v>5324</v>
      </c>
      <c r="B4811">
        <v>47856</v>
      </c>
      <c r="C4811" t="s">
        <v>167</v>
      </c>
      <c r="D4811" s="167">
        <v>66065.23</v>
      </c>
      <c r="E4811" t="s">
        <v>199</v>
      </c>
      <c r="F4811" t="s">
        <v>169</v>
      </c>
      <c r="G4811" t="s">
        <v>200</v>
      </c>
      <c r="H4811" s="168">
        <v>30976</v>
      </c>
      <c r="I4811" t="s">
        <v>106</v>
      </c>
      <c r="J4811" s="169">
        <v>32.950684931506849</v>
      </c>
      <c r="K4811">
        <v>7</v>
      </c>
    </row>
    <row r="4812" spans="1:11" x14ac:dyDescent="0.25">
      <c r="A4812" t="s">
        <v>5325</v>
      </c>
      <c r="B4812">
        <v>51489</v>
      </c>
      <c r="C4812" t="s">
        <v>172</v>
      </c>
      <c r="D4812" s="167">
        <v>40631.32</v>
      </c>
      <c r="E4812" t="s">
        <v>199</v>
      </c>
      <c r="F4812" t="s">
        <v>169</v>
      </c>
      <c r="G4812" t="s">
        <v>200</v>
      </c>
      <c r="H4812" s="168">
        <v>42065</v>
      </c>
      <c r="I4812" t="s">
        <v>106</v>
      </c>
      <c r="J4812" s="169">
        <v>2.56986301369863</v>
      </c>
      <c r="K4812">
        <v>1</v>
      </c>
    </row>
    <row r="4813" spans="1:11" x14ac:dyDescent="0.25">
      <c r="A4813" t="s">
        <v>5326</v>
      </c>
      <c r="B4813">
        <v>65652</v>
      </c>
      <c r="C4813" t="s">
        <v>172</v>
      </c>
      <c r="D4813" s="167">
        <v>76015.03</v>
      </c>
      <c r="E4813" t="s">
        <v>233</v>
      </c>
      <c r="F4813" t="s">
        <v>169</v>
      </c>
      <c r="G4813" t="s">
        <v>672</v>
      </c>
      <c r="H4813" s="168">
        <v>32111</v>
      </c>
      <c r="I4813" t="s">
        <v>107</v>
      </c>
      <c r="J4813" s="169">
        <v>29.841095890410958</v>
      </c>
      <c r="K4813">
        <v>6</v>
      </c>
    </row>
    <row r="4814" spans="1:11" x14ac:dyDescent="0.25">
      <c r="A4814" t="s">
        <v>5327</v>
      </c>
      <c r="B4814">
        <v>88157</v>
      </c>
      <c r="C4814" t="s">
        <v>167</v>
      </c>
      <c r="D4814" s="167">
        <v>102664</v>
      </c>
      <c r="E4814" t="s">
        <v>188</v>
      </c>
      <c r="F4814" t="s">
        <v>169</v>
      </c>
      <c r="G4814" t="s">
        <v>397</v>
      </c>
      <c r="H4814" s="168">
        <v>29284</v>
      </c>
      <c r="I4814" t="s">
        <v>104</v>
      </c>
      <c r="J4814" s="169">
        <v>37.586301369863016</v>
      </c>
      <c r="K4814">
        <v>8</v>
      </c>
    </row>
    <row r="4815" spans="1:11" x14ac:dyDescent="0.25">
      <c r="A4815" t="s">
        <v>5328</v>
      </c>
      <c r="B4815">
        <v>22829</v>
      </c>
      <c r="C4815" t="s">
        <v>172</v>
      </c>
      <c r="D4815" s="167">
        <v>156525</v>
      </c>
      <c r="E4815" t="s">
        <v>325</v>
      </c>
      <c r="F4815" t="s">
        <v>169</v>
      </c>
      <c r="G4815" t="s">
        <v>231</v>
      </c>
      <c r="H4815" s="168">
        <v>32412</v>
      </c>
      <c r="I4815" t="s">
        <v>104</v>
      </c>
      <c r="J4815" s="169">
        <v>29.016438356164382</v>
      </c>
      <c r="K4815">
        <v>6</v>
      </c>
    </row>
    <row r="4816" spans="1:11" x14ac:dyDescent="0.25">
      <c r="A4816" t="s">
        <v>5329</v>
      </c>
      <c r="B4816">
        <v>64646</v>
      </c>
      <c r="C4816" t="s">
        <v>167</v>
      </c>
      <c r="D4816" s="167">
        <v>156525</v>
      </c>
      <c r="E4816" t="s">
        <v>239</v>
      </c>
      <c r="F4816" t="s">
        <v>169</v>
      </c>
      <c r="G4816" t="s">
        <v>231</v>
      </c>
      <c r="H4816" s="168">
        <v>25706</v>
      </c>
      <c r="I4816" t="s">
        <v>107</v>
      </c>
      <c r="J4816" s="169">
        <v>47.389041095890413</v>
      </c>
      <c r="K4816">
        <v>9</v>
      </c>
    </row>
    <row r="4817" spans="1:11" x14ac:dyDescent="0.25">
      <c r="A4817" t="s">
        <v>5330</v>
      </c>
      <c r="B4817">
        <v>96805</v>
      </c>
      <c r="C4817" t="s">
        <v>172</v>
      </c>
      <c r="D4817" s="167">
        <v>87891</v>
      </c>
      <c r="E4817" t="s">
        <v>185</v>
      </c>
      <c r="F4817" t="s">
        <v>169</v>
      </c>
      <c r="G4817" t="s">
        <v>416</v>
      </c>
      <c r="H4817" s="168">
        <v>37298</v>
      </c>
      <c r="I4817" t="s">
        <v>103</v>
      </c>
      <c r="J4817" s="169">
        <v>15.63013698630137</v>
      </c>
      <c r="K4817">
        <v>4</v>
      </c>
    </row>
    <row r="4818" spans="1:11" x14ac:dyDescent="0.25">
      <c r="A4818" t="s">
        <v>5331</v>
      </c>
      <c r="B4818">
        <v>98108</v>
      </c>
      <c r="C4818" t="s">
        <v>167</v>
      </c>
      <c r="D4818" s="167">
        <v>39257</v>
      </c>
      <c r="E4818" t="s">
        <v>175</v>
      </c>
      <c r="F4818" t="s">
        <v>169</v>
      </c>
      <c r="G4818" t="s">
        <v>209</v>
      </c>
      <c r="H4818" s="168">
        <v>41777</v>
      </c>
      <c r="I4818" t="s">
        <v>103</v>
      </c>
      <c r="J4818" s="169">
        <v>3.3589041095890413</v>
      </c>
      <c r="K4818">
        <v>1</v>
      </c>
    </row>
    <row r="4819" spans="1:11" x14ac:dyDescent="0.25">
      <c r="A4819" t="s">
        <v>5332</v>
      </c>
      <c r="B4819">
        <v>12047</v>
      </c>
      <c r="C4819" t="s">
        <v>172</v>
      </c>
      <c r="D4819" s="167">
        <v>90896</v>
      </c>
      <c r="E4819" t="s">
        <v>185</v>
      </c>
      <c r="F4819" t="s">
        <v>169</v>
      </c>
      <c r="G4819" t="s">
        <v>416</v>
      </c>
      <c r="H4819" s="168">
        <v>36199</v>
      </c>
      <c r="I4819" t="s">
        <v>106</v>
      </c>
      <c r="J4819" s="169">
        <v>18.641095890410959</v>
      </c>
      <c r="K4819">
        <v>4</v>
      </c>
    </row>
    <row r="4820" spans="1:11" x14ac:dyDescent="0.25">
      <c r="A4820" t="s">
        <v>5333</v>
      </c>
      <c r="B4820">
        <v>77777</v>
      </c>
      <c r="C4820" t="s">
        <v>172</v>
      </c>
      <c r="D4820" s="167">
        <v>50820.87</v>
      </c>
      <c r="E4820" t="s">
        <v>196</v>
      </c>
      <c r="F4820" t="s">
        <v>169</v>
      </c>
      <c r="G4820" t="s">
        <v>228</v>
      </c>
      <c r="H4820" s="168">
        <v>42114</v>
      </c>
      <c r="I4820" t="s">
        <v>103</v>
      </c>
      <c r="J4820" s="169">
        <v>2.4356164383561643</v>
      </c>
      <c r="K4820">
        <v>1</v>
      </c>
    </row>
    <row r="4821" spans="1:11" x14ac:dyDescent="0.25">
      <c r="A4821" t="s">
        <v>5334</v>
      </c>
      <c r="B4821">
        <v>34125</v>
      </c>
      <c r="C4821" t="s">
        <v>167</v>
      </c>
      <c r="D4821" s="167">
        <v>38085.07</v>
      </c>
      <c r="E4821" t="s">
        <v>188</v>
      </c>
      <c r="F4821" t="s">
        <v>202</v>
      </c>
      <c r="G4821" t="s">
        <v>313</v>
      </c>
      <c r="H4821" s="168">
        <v>41485</v>
      </c>
      <c r="I4821" t="s">
        <v>103</v>
      </c>
      <c r="J4821" s="169">
        <v>4.1589041095890407</v>
      </c>
      <c r="K4821">
        <v>1</v>
      </c>
    </row>
    <row r="4822" spans="1:11" x14ac:dyDescent="0.25">
      <c r="A4822" t="s">
        <v>5335</v>
      </c>
      <c r="B4822">
        <v>15150</v>
      </c>
      <c r="C4822" t="s">
        <v>172</v>
      </c>
      <c r="D4822" s="167">
        <v>82206</v>
      </c>
      <c r="E4822" t="s">
        <v>185</v>
      </c>
      <c r="F4822" t="s">
        <v>169</v>
      </c>
      <c r="G4822" t="s">
        <v>416</v>
      </c>
      <c r="H4822" s="168">
        <v>38803</v>
      </c>
      <c r="I4822" t="s">
        <v>104</v>
      </c>
      <c r="J4822" s="169">
        <v>11.506849315068493</v>
      </c>
      <c r="K4822">
        <v>3</v>
      </c>
    </row>
    <row r="4823" spans="1:11" x14ac:dyDescent="0.25">
      <c r="A4823" t="s">
        <v>5336</v>
      </c>
      <c r="B4823">
        <v>68159</v>
      </c>
      <c r="C4823" t="s">
        <v>167</v>
      </c>
      <c r="D4823" s="167">
        <v>102664</v>
      </c>
      <c r="E4823" t="s">
        <v>188</v>
      </c>
      <c r="F4823" t="s">
        <v>169</v>
      </c>
      <c r="G4823" t="s">
        <v>598</v>
      </c>
      <c r="H4823" s="168">
        <v>38824</v>
      </c>
      <c r="I4823" t="s">
        <v>103</v>
      </c>
      <c r="J4823" s="169">
        <v>11.449315068493151</v>
      </c>
      <c r="K4823">
        <v>3</v>
      </c>
    </row>
    <row r="4824" spans="1:11" x14ac:dyDescent="0.25">
      <c r="A4824" t="s">
        <v>5337</v>
      </c>
      <c r="B4824">
        <v>88161</v>
      </c>
      <c r="C4824" t="s">
        <v>167</v>
      </c>
      <c r="D4824" s="167">
        <v>86588</v>
      </c>
      <c r="E4824" t="s">
        <v>175</v>
      </c>
      <c r="F4824" t="s">
        <v>169</v>
      </c>
      <c r="G4824" t="s">
        <v>183</v>
      </c>
      <c r="H4824" s="168">
        <v>36962</v>
      </c>
      <c r="I4824" t="s">
        <v>104</v>
      </c>
      <c r="J4824" s="169">
        <v>16.550684931506851</v>
      </c>
      <c r="K4824">
        <v>4</v>
      </c>
    </row>
    <row r="4825" spans="1:11" x14ac:dyDescent="0.25">
      <c r="A4825" t="s">
        <v>5338</v>
      </c>
      <c r="B4825">
        <v>18183</v>
      </c>
      <c r="C4825" t="s">
        <v>172</v>
      </c>
      <c r="D4825" s="167">
        <v>58440.3</v>
      </c>
      <c r="E4825" t="s">
        <v>196</v>
      </c>
      <c r="F4825" t="s">
        <v>169</v>
      </c>
      <c r="G4825" t="s">
        <v>242</v>
      </c>
      <c r="H4825" s="168">
        <v>39454</v>
      </c>
      <c r="I4825" t="s">
        <v>103</v>
      </c>
      <c r="J4825" s="169">
        <v>9.7232876712328764</v>
      </c>
      <c r="K4825">
        <v>2</v>
      </c>
    </row>
    <row r="4826" spans="1:11" x14ac:dyDescent="0.25">
      <c r="A4826" t="s">
        <v>5339</v>
      </c>
      <c r="B4826">
        <v>83668</v>
      </c>
      <c r="C4826" t="s">
        <v>172</v>
      </c>
      <c r="D4826" s="167">
        <v>60447.99</v>
      </c>
      <c r="E4826" t="s">
        <v>199</v>
      </c>
      <c r="F4826" t="s">
        <v>169</v>
      </c>
      <c r="G4826" t="s">
        <v>295</v>
      </c>
      <c r="H4826" s="168">
        <v>36710</v>
      </c>
      <c r="I4826" t="s">
        <v>107</v>
      </c>
      <c r="J4826" s="169">
        <v>17.241095890410961</v>
      </c>
      <c r="K4826">
        <v>4</v>
      </c>
    </row>
    <row r="4827" spans="1:11" x14ac:dyDescent="0.25">
      <c r="A4827" t="s">
        <v>5340</v>
      </c>
      <c r="B4827">
        <v>99483</v>
      </c>
      <c r="C4827" t="s">
        <v>172</v>
      </c>
      <c r="D4827" s="167">
        <v>100684.37</v>
      </c>
      <c r="E4827" t="s">
        <v>168</v>
      </c>
      <c r="F4827" t="s">
        <v>169</v>
      </c>
      <c r="G4827" t="s">
        <v>906</v>
      </c>
      <c r="H4827" s="168">
        <v>36388</v>
      </c>
      <c r="I4827" t="s">
        <v>103</v>
      </c>
      <c r="J4827" s="169">
        <v>18.123287671232877</v>
      </c>
      <c r="K4827">
        <v>4</v>
      </c>
    </row>
    <row r="4828" spans="1:11" x14ac:dyDescent="0.25">
      <c r="A4828" t="s">
        <v>5341</v>
      </c>
      <c r="B4828">
        <v>98341</v>
      </c>
      <c r="C4828" t="s">
        <v>172</v>
      </c>
      <c r="D4828" s="167">
        <v>137264.09</v>
      </c>
      <c r="E4828" t="s">
        <v>168</v>
      </c>
      <c r="F4828" t="s">
        <v>169</v>
      </c>
      <c r="G4828" t="s">
        <v>5342</v>
      </c>
      <c r="H4828" s="168">
        <v>41974</v>
      </c>
      <c r="I4828" t="s">
        <v>104</v>
      </c>
      <c r="J4828" s="169">
        <v>2.8191780821917809</v>
      </c>
      <c r="K4828">
        <v>1</v>
      </c>
    </row>
    <row r="4829" spans="1:11" x14ac:dyDescent="0.25">
      <c r="A4829" t="s">
        <v>5343</v>
      </c>
      <c r="B4829">
        <v>90621</v>
      </c>
      <c r="C4829" t="s">
        <v>172</v>
      </c>
      <c r="D4829" s="167">
        <v>63171.74</v>
      </c>
      <c r="E4829" t="s">
        <v>196</v>
      </c>
      <c r="F4829" t="s">
        <v>169</v>
      </c>
      <c r="G4829" t="s">
        <v>228</v>
      </c>
      <c r="H4829" s="168">
        <v>39399</v>
      </c>
      <c r="I4829" t="s">
        <v>108</v>
      </c>
      <c r="J4829" s="169">
        <v>9.8739726027397268</v>
      </c>
      <c r="K4829">
        <v>2</v>
      </c>
    </row>
    <row r="4830" spans="1:11" x14ac:dyDescent="0.25">
      <c r="A4830" t="s">
        <v>5344</v>
      </c>
      <c r="B4830">
        <v>86993</v>
      </c>
      <c r="C4830" t="s">
        <v>172</v>
      </c>
      <c r="D4830" s="167">
        <v>97755</v>
      </c>
      <c r="E4830" t="s">
        <v>185</v>
      </c>
      <c r="F4830" t="s">
        <v>169</v>
      </c>
      <c r="G4830" t="s">
        <v>495</v>
      </c>
      <c r="H4830" s="168">
        <v>36780</v>
      </c>
      <c r="I4830" t="s">
        <v>103</v>
      </c>
      <c r="J4830" s="169">
        <v>17.049315068493151</v>
      </c>
      <c r="K4830">
        <v>4</v>
      </c>
    </row>
    <row r="4831" spans="1:11" x14ac:dyDescent="0.25">
      <c r="A4831" t="s">
        <v>5345</v>
      </c>
      <c r="B4831">
        <v>63617</v>
      </c>
      <c r="C4831" t="s">
        <v>167</v>
      </c>
      <c r="D4831" s="167">
        <v>57807.08</v>
      </c>
      <c r="E4831" t="s">
        <v>188</v>
      </c>
      <c r="F4831" t="s">
        <v>202</v>
      </c>
      <c r="G4831" t="s">
        <v>313</v>
      </c>
      <c r="H4831" s="168">
        <v>29941</v>
      </c>
      <c r="I4831" t="s">
        <v>103</v>
      </c>
      <c r="J4831" s="169">
        <v>35.786301369863011</v>
      </c>
      <c r="K4831">
        <v>8</v>
      </c>
    </row>
    <row r="4832" spans="1:11" x14ac:dyDescent="0.25">
      <c r="A4832" t="s">
        <v>5346</v>
      </c>
      <c r="B4832">
        <v>44628</v>
      </c>
      <c r="C4832" t="s">
        <v>167</v>
      </c>
      <c r="D4832" s="167">
        <v>66330.33</v>
      </c>
      <c r="E4832" t="s">
        <v>188</v>
      </c>
      <c r="F4832" t="s">
        <v>169</v>
      </c>
      <c r="G4832" t="s">
        <v>968</v>
      </c>
      <c r="H4832" s="168">
        <v>39412</v>
      </c>
      <c r="I4832" t="s">
        <v>104</v>
      </c>
      <c r="J4832" s="169">
        <v>9.838356164383562</v>
      </c>
      <c r="K4832">
        <v>2</v>
      </c>
    </row>
    <row r="4833" spans="1:11" x14ac:dyDescent="0.25">
      <c r="A4833" t="s">
        <v>5347</v>
      </c>
      <c r="B4833">
        <v>2391</v>
      </c>
      <c r="C4833" t="s">
        <v>172</v>
      </c>
      <c r="D4833" s="167">
        <v>135392</v>
      </c>
      <c r="E4833" t="s">
        <v>268</v>
      </c>
      <c r="F4833" t="s">
        <v>169</v>
      </c>
      <c r="G4833" t="s">
        <v>275</v>
      </c>
      <c r="H4833" s="168">
        <v>32342</v>
      </c>
      <c r="I4833" t="s">
        <v>105</v>
      </c>
      <c r="J4833" s="169">
        <v>29.208219178082192</v>
      </c>
      <c r="K4833">
        <v>6</v>
      </c>
    </row>
    <row r="4834" spans="1:11" x14ac:dyDescent="0.25">
      <c r="A4834" t="s">
        <v>5348</v>
      </c>
      <c r="B4834">
        <v>93708</v>
      </c>
      <c r="C4834" t="s">
        <v>172</v>
      </c>
      <c r="D4834" s="167">
        <v>50671.27</v>
      </c>
      <c r="E4834" t="s">
        <v>199</v>
      </c>
      <c r="F4834" t="s">
        <v>169</v>
      </c>
      <c r="G4834" t="s">
        <v>200</v>
      </c>
      <c r="H4834" s="168">
        <v>39509</v>
      </c>
      <c r="I4834" t="s">
        <v>106</v>
      </c>
      <c r="J4834" s="169">
        <v>9.5726027397260278</v>
      </c>
      <c r="K4834">
        <v>2</v>
      </c>
    </row>
    <row r="4835" spans="1:11" x14ac:dyDescent="0.25">
      <c r="A4835" t="s">
        <v>5349</v>
      </c>
      <c r="B4835">
        <v>9838</v>
      </c>
      <c r="C4835" t="s">
        <v>172</v>
      </c>
      <c r="D4835" s="167">
        <v>36707.050000000003</v>
      </c>
      <c r="E4835" t="s">
        <v>233</v>
      </c>
      <c r="F4835" t="s">
        <v>169</v>
      </c>
      <c r="G4835" t="s">
        <v>242</v>
      </c>
      <c r="H4835" s="168">
        <v>41862</v>
      </c>
      <c r="I4835" t="s">
        <v>105</v>
      </c>
      <c r="J4835" s="169">
        <v>3.1260273972602741</v>
      </c>
      <c r="K4835">
        <v>1</v>
      </c>
    </row>
    <row r="4836" spans="1:11" x14ac:dyDescent="0.25">
      <c r="A4836" t="s">
        <v>5350</v>
      </c>
      <c r="B4836">
        <v>3021</v>
      </c>
      <c r="C4836" t="s">
        <v>172</v>
      </c>
      <c r="D4836" s="167">
        <v>55769.09</v>
      </c>
      <c r="E4836" t="s">
        <v>199</v>
      </c>
      <c r="F4836" t="s">
        <v>169</v>
      </c>
      <c r="G4836" t="s">
        <v>698</v>
      </c>
      <c r="H4836" s="168">
        <v>38943</v>
      </c>
      <c r="I4836" t="s">
        <v>108</v>
      </c>
      <c r="J4836" s="169">
        <v>11.123287671232877</v>
      </c>
      <c r="K4836">
        <v>3</v>
      </c>
    </row>
    <row r="4837" spans="1:11" x14ac:dyDescent="0.25">
      <c r="A4837" t="s">
        <v>5351</v>
      </c>
      <c r="B4837">
        <v>12466</v>
      </c>
      <c r="C4837" t="s">
        <v>172</v>
      </c>
      <c r="D4837" s="167">
        <v>60501</v>
      </c>
      <c r="E4837" t="s">
        <v>175</v>
      </c>
      <c r="F4837" t="s">
        <v>169</v>
      </c>
      <c r="G4837" t="s">
        <v>183</v>
      </c>
      <c r="H4837" s="168">
        <v>41106</v>
      </c>
      <c r="I4837" t="s">
        <v>104</v>
      </c>
      <c r="J4837" s="169">
        <v>5.1972602739726028</v>
      </c>
      <c r="K4837">
        <v>2</v>
      </c>
    </row>
    <row r="4838" spans="1:11" x14ac:dyDescent="0.25">
      <c r="A4838" t="s">
        <v>5352</v>
      </c>
      <c r="B4838">
        <v>2671</v>
      </c>
      <c r="C4838" t="s">
        <v>172</v>
      </c>
      <c r="D4838" s="167">
        <v>77231</v>
      </c>
      <c r="E4838" t="s">
        <v>185</v>
      </c>
      <c r="F4838" t="s">
        <v>169</v>
      </c>
      <c r="G4838" t="s">
        <v>416</v>
      </c>
      <c r="H4838" s="168">
        <v>39693</v>
      </c>
      <c r="I4838" t="s">
        <v>104</v>
      </c>
      <c r="J4838" s="169">
        <v>9.0684931506849313</v>
      </c>
      <c r="K4838">
        <v>2</v>
      </c>
    </row>
    <row r="4839" spans="1:11" x14ac:dyDescent="0.25">
      <c r="A4839" t="s">
        <v>5353</v>
      </c>
      <c r="B4839">
        <v>20929</v>
      </c>
      <c r="C4839" t="s">
        <v>172</v>
      </c>
      <c r="D4839" s="167">
        <v>90199</v>
      </c>
      <c r="E4839" t="s">
        <v>175</v>
      </c>
      <c r="F4839" t="s">
        <v>169</v>
      </c>
      <c r="G4839" t="s">
        <v>586</v>
      </c>
      <c r="H4839" s="168">
        <v>36275</v>
      </c>
      <c r="I4839" t="s">
        <v>104</v>
      </c>
      <c r="J4839" s="169">
        <v>18.432876712328767</v>
      </c>
      <c r="K4839">
        <v>4</v>
      </c>
    </row>
    <row r="4840" spans="1:11" x14ac:dyDescent="0.25">
      <c r="A4840" t="s">
        <v>5354</v>
      </c>
      <c r="B4840">
        <v>69485</v>
      </c>
      <c r="C4840" t="s">
        <v>172</v>
      </c>
      <c r="D4840" s="167">
        <v>68910.33</v>
      </c>
      <c r="E4840" t="s">
        <v>216</v>
      </c>
      <c r="F4840" t="s">
        <v>169</v>
      </c>
      <c r="G4840" t="s">
        <v>237</v>
      </c>
      <c r="H4840" s="168">
        <v>36907</v>
      </c>
      <c r="I4840" t="s">
        <v>105</v>
      </c>
      <c r="J4840" s="169">
        <v>16.701369863013699</v>
      </c>
      <c r="K4840">
        <v>4</v>
      </c>
    </row>
    <row r="4841" spans="1:11" x14ac:dyDescent="0.25">
      <c r="A4841" t="s">
        <v>5355</v>
      </c>
      <c r="B4841">
        <v>77060</v>
      </c>
      <c r="C4841" t="s">
        <v>167</v>
      </c>
      <c r="D4841" s="167">
        <v>118400</v>
      </c>
      <c r="E4841" t="s">
        <v>213</v>
      </c>
      <c r="F4841" t="s">
        <v>169</v>
      </c>
      <c r="G4841" t="s">
        <v>214</v>
      </c>
      <c r="H4841" s="168">
        <v>36451</v>
      </c>
      <c r="I4841" t="s">
        <v>108</v>
      </c>
      <c r="J4841" s="169">
        <v>17.950684931506849</v>
      </c>
      <c r="K4841">
        <v>4</v>
      </c>
    </row>
    <row r="4842" spans="1:11" x14ac:dyDescent="0.25">
      <c r="A4842" t="s">
        <v>5356</v>
      </c>
      <c r="B4842">
        <v>57517</v>
      </c>
      <c r="C4842" t="s">
        <v>172</v>
      </c>
      <c r="D4842" s="167">
        <v>65752</v>
      </c>
      <c r="E4842" t="s">
        <v>175</v>
      </c>
      <c r="F4842" t="s">
        <v>169</v>
      </c>
      <c r="G4842" t="s">
        <v>183</v>
      </c>
      <c r="H4842" s="168">
        <v>37494</v>
      </c>
      <c r="I4842" t="s">
        <v>103</v>
      </c>
      <c r="J4842" s="169">
        <v>15.093150684931507</v>
      </c>
      <c r="K4842">
        <v>4</v>
      </c>
    </row>
    <row r="4843" spans="1:11" x14ac:dyDescent="0.25">
      <c r="A4843" t="s">
        <v>5357</v>
      </c>
      <c r="B4843">
        <v>23711</v>
      </c>
      <c r="C4843" t="s">
        <v>172</v>
      </c>
      <c r="D4843" s="167">
        <v>69222.179999999993</v>
      </c>
      <c r="E4843" t="s">
        <v>216</v>
      </c>
      <c r="F4843" t="s">
        <v>169</v>
      </c>
      <c r="G4843" t="s">
        <v>1091</v>
      </c>
      <c r="H4843" s="168">
        <v>31901</v>
      </c>
      <c r="I4843" t="s">
        <v>103</v>
      </c>
      <c r="J4843" s="169">
        <v>30.416438356164385</v>
      </c>
      <c r="K4843">
        <v>7</v>
      </c>
    </row>
    <row r="4844" spans="1:11" x14ac:dyDescent="0.25">
      <c r="A4844" t="s">
        <v>5358</v>
      </c>
      <c r="B4844">
        <v>12211</v>
      </c>
      <c r="C4844" t="s">
        <v>172</v>
      </c>
      <c r="D4844" s="167">
        <v>51091</v>
      </c>
      <c r="E4844" t="s">
        <v>168</v>
      </c>
      <c r="F4844" t="s">
        <v>169</v>
      </c>
      <c r="G4844" t="s">
        <v>265</v>
      </c>
      <c r="H4844" s="168">
        <v>41918</v>
      </c>
      <c r="I4844" t="s">
        <v>104</v>
      </c>
      <c r="J4844" s="169">
        <v>2.9726027397260273</v>
      </c>
      <c r="K4844">
        <v>1</v>
      </c>
    </row>
    <row r="4845" spans="1:11" x14ac:dyDescent="0.25">
      <c r="A4845" t="s">
        <v>5359</v>
      </c>
      <c r="B4845">
        <v>95465</v>
      </c>
      <c r="C4845" t="s">
        <v>167</v>
      </c>
      <c r="D4845" s="167">
        <v>62678.98</v>
      </c>
      <c r="E4845" t="s">
        <v>185</v>
      </c>
      <c r="F4845" t="s">
        <v>169</v>
      </c>
      <c r="G4845" t="s">
        <v>261</v>
      </c>
      <c r="H4845" s="168">
        <v>39727</v>
      </c>
      <c r="I4845" t="s">
        <v>108</v>
      </c>
      <c r="J4845" s="169">
        <v>8.9753424657534246</v>
      </c>
      <c r="K4845">
        <v>2</v>
      </c>
    </row>
    <row r="4846" spans="1:11" x14ac:dyDescent="0.25">
      <c r="A4846" t="s">
        <v>5360</v>
      </c>
      <c r="B4846">
        <v>35353</v>
      </c>
      <c r="C4846" t="s">
        <v>172</v>
      </c>
      <c r="D4846" s="167">
        <v>42539.31</v>
      </c>
      <c r="E4846" t="s">
        <v>199</v>
      </c>
      <c r="F4846" t="s">
        <v>169</v>
      </c>
      <c r="G4846" t="s">
        <v>508</v>
      </c>
      <c r="H4846" s="168">
        <v>40994</v>
      </c>
      <c r="I4846" t="s">
        <v>103</v>
      </c>
      <c r="J4846" s="169">
        <v>5.5041095890410956</v>
      </c>
      <c r="K4846">
        <v>2</v>
      </c>
    </row>
    <row r="4847" spans="1:11" x14ac:dyDescent="0.25">
      <c r="A4847" t="s">
        <v>5361</v>
      </c>
      <c r="B4847">
        <v>1696</v>
      </c>
      <c r="C4847" t="s">
        <v>167</v>
      </c>
      <c r="D4847" s="167">
        <v>62701.49</v>
      </c>
      <c r="E4847" t="s">
        <v>199</v>
      </c>
      <c r="F4847" t="s">
        <v>169</v>
      </c>
      <c r="G4847" t="s">
        <v>968</v>
      </c>
      <c r="H4847" s="168">
        <v>41232</v>
      </c>
      <c r="I4847" t="s">
        <v>106</v>
      </c>
      <c r="J4847" s="169">
        <v>4.8520547945205479</v>
      </c>
      <c r="K4847">
        <v>1</v>
      </c>
    </row>
    <row r="4848" spans="1:11" x14ac:dyDescent="0.25">
      <c r="A4848" t="s">
        <v>5362</v>
      </c>
      <c r="B4848">
        <v>91916</v>
      </c>
      <c r="C4848" t="s">
        <v>167</v>
      </c>
      <c r="D4848" s="167">
        <v>46929.17</v>
      </c>
      <c r="E4848" t="s">
        <v>175</v>
      </c>
      <c r="F4848" t="s">
        <v>169</v>
      </c>
      <c r="G4848" t="s">
        <v>209</v>
      </c>
      <c r="H4848" s="168">
        <v>42170</v>
      </c>
      <c r="I4848" t="s">
        <v>108</v>
      </c>
      <c r="J4848" s="169">
        <v>2.2821917808219179</v>
      </c>
      <c r="K4848">
        <v>1</v>
      </c>
    </row>
    <row r="4849" spans="1:11" x14ac:dyDescent="0.25">
      <c r="A4849" t="s">
        <v>5363</v>
      </c>
      <c r="B4849">
        <v>69977</v>
      </c>
      <c r="C4849" t="s">
        <v>167</v>
      </c>
      <c r="D4849" s="167">
        <v>64705.41</v>
      </c>
      <c r="E4849" t="s">
        <v>175</v>
      </c>
      <c r="F4849" t="s">
        <v>169</v>
      </c>
      <c r="G4849" t="s">
        <v>311</v>
      </c>
      <c r="H4849" s="168">
        <v>40700</v>
      </c>
      <c r="I4849" t="s">
        <v>107</v>
      </c>
      <c r="J4849" s="169">
        <v>6.3095890410958901</v>
      </c>
      <c r="K4849">
        <v>2</v>
      </c>
    </row>
    <row r="4850" spans="1:11" x14ac:dyDescent="0.25">
      <c r="A4850" t="s">
        <v>5364</v>
      </c>
      <c r="B4850">
        <v>89165</v>
      </c>
      <c r="C4850" t="s">
        <v>172</v>
      </c>
      <c r="D4850" s="167">
        <v>47693</v>
      </c>
      <c r="E4850" t="s">
        <v>168</v>
      </c>
      <c r="F4850" t="s">
        <v>169</v>
      </c>
      <c r="G4850" t="s">
        <v>869</v>
      </c>
      <c r="H4850" s="168">
        <v>42562</v>
      </c>
      <c r="I4850" t="s">
        <v>106</v>
      </c>
      <c r="J4850" s="169">
        <v>1.2082191780821918</v>
      </c>
      <c r="K4850">
        <v>1</v>
      </c>
    </row>
    <row r="4851" spans="1:11" x14ac:dyDescent="0.25">
      <c r="A4851" t="s">
        <v>5365</v>
      </c>
      <c r="B4851">
        <v>22254</v>
      </c>
      <c r="C4851" t="s">
        <v>172</v>
      </c>
      <c r="D4851" s="167">
        <v>66065.23</v>
      </c>
      <c r="E4851" t="s">
        <v>199</v>
      </c>
      <c r="F4851" t="s">
        <v>169</v>
      </c>
      <c r="G4851" t="s">
        <v>1390</v>
      </c>
      <c r="H4851" s="168">
        <v>29094</v>
      </c>
      <c r="I4851" t="s">
        <v>104</v>
      </c>
      <c r="J4851" s="169">
        <v>38.106849315068494</v>
      </c>
      <c r="K4851">
        <v>8</v>
      </c>
    </row>
    <row r="4852" spans="1:11" x14ac:dyDescent="0.25">
      <c r="A4852" t="s">
        <v>5366</v>
      </c>
      <c r="B4852">
        <v>82340</v>
      </c>
      <c r="C4852" t="s">
        <v>172</v>
      </c>
      <c r="D4852" s="167">
        <v>118400</v>
      </c>
      <c r="E4852" t="s">
        <v>213</v>
      </c>
      <c r="F4852" t="s">
        <v>169</v>
      </c>
      <c r="G4852" t="s">
        <v>214</v>
      </c>
      <c r="H4852" s="168">
        <v>36682</v>
      </c>
      <c r="I4852" t="s">
        <v>104</v>
      </c>
      <c r="J4852" s="169">
        <v>17.317808219178083</v>
      </c>
      <c r="K4852">
        <v>4</v>
      </c>
    </row>
    <row r="4853" spans="1:11" x14ac:dyDescent="0.25">
      <c r="A4853" t="s">
        <v>5367</v>
      </c>
      <c r="B4853">
        <v>47609</v>
      </c>
      <c r="C4853" t="s">
        <v>167</v>
      </c>
      <c r="D4853" s="167">
        <v>86537.84</v>
      </c>
      <c r="E4853" t="s">
        <v>191</v>
      </c>
      <c r="F4853" t="s">
        <v>169</v>
      </c>
      <c r="G4853" t="s">
        <v>192</v>
      </c>
      <c r="H4853" s="168">
        <v>31655</v>
      </c>
      <c r="I4853" t="s">
        <v>104</v>
      </c>
      <c r="J4853" s="169">
        <v>31.090410958904108</v>
      </c>
      <c r="K4853">
        <v>7</v>
      </c>
    </row>
    <row r="4854" spans="1:11" x14ac:dyDescent="0.25">
      <c r="A4854" t="s">
        <v>5368</v>
      </c>
      <c r="B4854">
        <v>24444</v>
      </c>
      <c r="C4854" t="s">
        <v>167</v>
      </c>
      <c r="D4854" s="167">
        <v>58855.37</v>
      </c>
      <c r="E4854" t="s">
        <v>199</v>
      </c>
      <c r="F4854" t="s">
        <v>169</v>
      </c>
      <c r="G4854" t="s">
        <v>698</v>
      </c>
      <c r="H4854" s="168">
        <v>38250</v>
      </c>
      <c r="I4854" t="s">
        <v>103</v>
      </c>
      <c r="J4854" s="169">
        <v>13.021917808219179</v>
      </c>
      <c r="K4854">
        <v>3</v>
      </c>
    </row>
    <row r="4855" spans="1:11" x14ac:dyDescent="0.25">
      <c r="A4855" t="s">
        <v>5369</v>
      </c>
      <c r="B4855">
        <v>15616</v>
      </c>
      <c r="C4855" t="s">
        <v>172</v>
      </c>
      <c r="D4855" s="167">
        <v>91969.07</v>
      </c>
      <c r="E4855" t="s">
        <v>185</v>
      </c>
      <c r="F4855" t="s">
        <v>169</v>
      </c>
      <c r="G4855" t="s">
        <v>416</v>
      </c>
      <c r="H4855" s="168">
        <v>33112</v>
      </c>
      <c r="I4855" t="s">
        <v>105</v>
      </c>
      <c r="J4855" s="169">
        <v>27.098630136986301</v>
      </c>
      <c r="K4855">
        <v>6</v>
      </c>
    </row>
    <row r="4856" spans="1:11" x14ac:dyDescent="0.25">
      <c r="A4856" t="s">
        <v>5370</v>
      </c>
      <c r="B4856">
        <v>19108</v>
      </c>
      <c r="C4856" t="s">
        <v>167</v>
      </c>
      <c r="D4856" s="167">
        <v>67206</v>
      </c>
      <c r="E4856" t="s">
        <v>188</v>
      </c>
      <c r="F4856" t="s">
        <v>169</v>
      </c>
      <c r="G4856" t="s">
        <v>170</v>
      </c>
      <c r="H4856" s="168">
        <v>36220</v>
      </c>
      <c r="I4856" t="s">
        <v>103</v>
      </c>
      <c r="J4856" s="169">
        <v>18.583561643835615</v>
      </c>
      <c r="K4856">
        <v>4</v>
      </c>
    </row>
    <row r="4857" spans="1:11" x14ac:dyDescent="0.25">
      <c r="A4857" t="s">
        <v>5371</v>
      </c>
      <c r="B4857">
        <v>19083</v>
      </c>
      <c r="C4857" t="s">
        <v>172</v>
      </c>
      <c r="D4857" s="167">
        <v>40368.82</v>
      </c>
      <c r="E4857" t="s">
        <v>199</v>
      </c>
      <c r="F4857" t="s">
        <v>169</v>
      </c>
      <c r="G4857" t="s">
        <v>295</v>
      </c>
      <c r="H4857" s="168">
        <v>41904</v>
      </c>
      <c r="I4857" t="s">
        <v>106</v>
      </c>
      <c r="J4857" s="169">
        <v>3.010958904109589</v>
      </c>
      <c r="K4857">
        <v>1</v>
      </c>
    </row>
    <row r="4858" spans="1:11" x14ac:dyDescent="0.25">
      <c r="A4858" t="s">
        <v>5372</v>
      </c>
      <c r="B4858">
        <v>72096</v>
      </c>
      <c r="C4858" t="s">
        <v>172</v>
      </c>
      <c r="D4858" s="167">
        <v>135392</v>
      </c>
      <c r="E4858" t="s">
        <v>199</v>
      </c>
      <c r="F4858" t="s">
        <v>169</v>
      </c>
      <c r="G4858" t="s">
        <v>275</v>
      </c>
      <c r="H4858" s="168">
        <v>28800</v>
      </c>
      <c r="I4858" t="s">
        <v>103</v>
      </c>
      <c r="J4858" s="169">
        <v>38.912328767123284</v>
      </c>
      <c r="K4858">
        <v>8</v>
      </c>
    </row>
    <row r="4859" spans="1:11" x14ac:dyDescent="0.25">
      <c r="A4859" t="s">
        <v>5373</v>
      </c>
      <c r="B4859">
        <v>62387</v>
      </c>
      <c r="C4859" t="s">
        <v>172</v>
      </c>
      <c r="D4859" s="167">
        <v>130507.22</v>
      </c>
      <c r="E4859" t="s">
        <v>168</v>
      </c>
      <c r="F4859" t="s">
        <v>169</v>
      </c>
      <c r="G4859" t="s">
        <v>275</v>
      </c>
      <c r="H4859" s="168">
        <v>33083</v>
      </c>
      <c r="I4859" t="s">
        <v>108</v>
      </c>
      <c r="J4859" s="169">
        <v>27.17808219178082</v>
      </c>
      <c r="K4859">
        <v>6</v>
      </c>
    </row>
    <row r="4860" spans="1:11" x14ac:dyDescent="0.25">
      <c r="A4860" t="s">
        <v>5374</v>
      </c>
      <c r="B4860">
        <v>2443</v>
      </c>
      <c r="C4860" t="s">
        <v>172</v>
      </c>
      <c r="D4860" s="167">
        <v>60171.43</v>
      </c>
      <c r="E4860" t="s">
        <v>233</v>
      </c>
      <c r="F4860" t="s">
        <v>169</v>
      </c>
      <c r="G4860" t="s">
        <v>363</v>
      </c>
      <c r="H4860" s="168">
        <v>37340</v>
      </c>
      <c r="I4860" t="s">
        <v>106</v>
      </c>
      <c r="J4860" s="169">
        <v>15.515068493150684</v>
      </c>
      <c r="K4860">
        <v>4</v>
      </c>
    </row>
    <row r="4861" spans="1:11" x14ac:dyDescent="0.25">
      <c r="A4861" t="s">
        <v>5375</v>
      </c>
      <c r="B4861">
        <v>26102</v>
      </c>
      <c r="C4861" t="s">
        <v>167</v>
      </c>
      <c r="D4861" s="167">
        <v>75076.73</v>
      </c>
      <c r="E4861" t="s">
        <v>239</v>
      </c>
      <c r="F4861" t="s">
        <v>169</v>
      </c>
      <c r="G4861" t="s">
        <v>535</v>
      </c>
      <c r="H4861" s="168">
        <v>40504</v>
      </c>
      <c r="I4861" t="s">
        <v>106</v>
      </c>
      <c r="J4861" s="169">
        <v>6.8465753424657532</v>
      </c>
      <c r="K4861">
        <v>2</v>
      </c>
    </row>
    <row r="4862" spans="1:11" x14ac:dyDescent="0.25">
      <c r="A4862" t="s">
        <v>5376</v>
      </c>
      <c r="B4862">
        <v>2547</v>
      </c>
      <c r="C4862" t="s">
        <v>172</v>
      </c>
      <c r="D4862" s="167">
        <v>56478</v>
      </c>
      <c r="E4862" t="s">
        <v>175</v>
      </c>
      <c r="F4862" t="s">
        <v>169</v>
      </c>
      <c r="G4862" t="s">
        <v>183</v>
      </c>
      <c r="H4862" s="168">
        <v>41694</v>
      </c>
      <c r="I4862" t="s">
        <v>103</v>
      </c>
      <c r="J4862" s="169">
        <v>3.5863013698630137</v>
      </c>
      <c r="K4862">
        <v>1</v>
      </c>
    </row>
    <row r="4863" spans="1:11" x14ac:dyDescent="0.25">
      <c r="A4863" t="s">
        <v>5377</v>
      </c>
      <c r="B4863">
        <v>2689</v>
      </c>
      <c r="C4863" t="s">
        <v>172</v>
      </c>
      <c r="D4863" s="167">
        <v>45261</v>
      </c>
      <c r="E4863" t="s">
        <v>191</v>
      </c>
      <c r="F4863" t="s">
        <v>169</v>
      </c>
      <c r="G4863" t="s">
        <v>1065</v>
      </c>
      <c r="H4863" s="168">
        <v>41763</v>
      </c>
      <c r="I4863" t="s">
        <v>104</v>
      </c>
      <c r="J4863" s="169">
        <v>3.3972602739726026</v>
      </c>
      <c r="K4863">
        <v>1</v>
      </c>
    </row>
    <row r="4864" spans="1:11" x14ac:dyDescent="0.25">
      <c r="A4864" t="s">
        <v>5378</v>
      </c>
      <c r="B4864">
        <v>33903</v>
      </c>
      <c r="C4864" t="s">
        <v>172</v>
      </c>
      <c r="D4864" s="167">
        <v>42053.42</v>
      </c>
      <c r="E4864" t="s">
        <v>199</v>
      </c>
      <c r="F4864" t="s">
        <v>169</v>
      </c>
      <c r="G4864" t="s">
        <v>220</v>
      </c>
      <c r="H4864" s="168">
        <v>41995</v>
      </c>
      <c r="I4864" t="s">
        <v>103</v>
      </c>
      <c r="J4864" s="169">
        <v>2.7616438356164386</v>
      </c>
      <c r="K4864">
        <v>1</v>
      </c>
    </row>
    <row r="4865" spans="1:11" x14ac:dyDescent="0.25">
      <c r="A4865" t="s">
        <v>5379</v>
      </c>
      <c r="B4865">
        <v>76797</v>
      </c>
      <c r="C4865" t="s">
        <v>167</v>
      </c>
      <c r="D4865" s="167">
        <v>43761.61</v>
      </c>
      <c r="E4865" t="s">
        <v>216</v>
      </c>
      <c r="F4865" t="s">
        <v>202</v>
      </c>
      <c r="G4865" t="s">
        <v>422</v>
      </c>
      <c r="H4865" s="168">
        <v>30704</v>
      </c>
      <c r="I4865" t="s">
        <v>104</v>
      </c>
      <c r="J4865" s="169">
        <v>33.695890410958903</v>
      </c>
      <c r="K4865">
        <v>7</v>
      </c>
    </row>
    <row r="4866" spans="1:11" x14ac:dyDescent="0.25">
      <c r="A4866" t="s">
        <v>5380</v>
      </c>
      <c r="B4866">
        <v>81601</v>
      </c>
      <c r="C4866" t="s">
        <v>172</v>
      </c>
      <c r="D4866" s="167">
        <v>53192.47</v>
      </c>
      <c r="E4866" t="s">
        <v>188</v>
      </c>
      <c r="F4866" t="s">
        <v>169</v>
      </c>
      <c r="G4866" t="s">
        <v>226</v>
      </c>
      <c r="H4866" s="168">
        <v>38534</v>
      </c>
      <c r="I4866" t="s">
        <v>103</v>
      </c>
      <c r="J4866" s="169">
        <v>12.243835616438357</v>
      </c>
      <c r="K4866">
        <v>3</v>
      </c>
    </row>
    <row r="4867" spans="1:11" x14ac:dyDescent="0.25">
      <c r="A4867" t="s">
        <v>5381</v>
      </c>
      <c r="B4867">
        <v>40047</v>
      </c>
      <c r="C4867" t="s">
        <v>172</v>
      </c>
      <c r="D4867" s="167">
        <v>63345</v>
      </c>
      <c r="E4867" t="s">
        <v>191</v>
      </c>
      <c r="F4867" t="s">
        <v>169</v>
      </c>
      <c r="G4867" t="s">
        <v>486</v>
      </c>
      <c r="H4867" s="168">
        <v>41064</v>
      </c>
      <c r="I4867" t="s">
        <v>103</v>
      </c>
      <c r="J4867" s="169">
        <v>5.3123287671232875</v>
      </c>
      <c r="K4867">
        <v>2</v>
      </c>
    </row>
    <row r="4868" spans="1:11" x14ac:dyDescent="0.25">
      <c r="A4868" t="s">
        <v>5382</v>
      </c>
      <c r="B4868">
        <v>77311</v>
      </c>
      <c r="C4868" t="s">
        <v>167</v>
      </c>
      <c r="D4868" s="167">
        <v>134865.57999999999</v>
      </c>
      <c r="E4868" t="s">
        <v>230</v>
      </c>
      <c r="F4868" t="s">
        <v>169</v>
      </c>
      <c r="G4868" t="s">
        <v>397</v>
      </c>
      <c r="H4868" s="168">
        <v>33000</v>
      </c>
      <c r="I4868" t="s">
        <v>107</v>
      </c>
      <c r="J4868" s="169">
        <v>27.405479452054795</v>
      </c>
      <c r="K4868">
        <v>6</v>
      </c>
    </row>
    <row r="4869" spans="1:11" x14ac:dyDescent="0.25">
      <c r="A4869" t="s">
        <v>5383</v>
      </c>
      <c r="B4869">
        <v>16853</v>
      </c>
      <c r="C4869" t="s">
        <v>167</v>
      </c>
      <c r="D4869" s="167">
        <v>75277.02</v>
      </c>
      <c r="E4869" t="s">
        <v>168</v>
      </c>
      <c r="F4869" t="s">
        <v>169</v>
      </c>
      <c r="G4869" t="s">
        <v>665</v>
      </c>
      <c r="H4869" s="168">
        <v>33063</v>
      </c>
      <c r="I4869" t="s">
        <v>103</v>
      </c>
      <c r="J4869" s="169">
        <v>27.232876712328768</v>
      </c>
      <c r="K4869">
        <v>6</v>
      </c>
    </row>
    <row r="4870" spans="1:11" x14ac:dyDescent="0.25">
      <c r="A4870" t="s">
        <v>5384</v>
      </c>
      <c r="B4870">
        <v>32648</v>
      </c>
      <c r="C4870" t="s">
        <v>172</v>
      </c>
      <c r="D4870" s="167">
        <v>103708.64</v>
      </c>
      <c r="E4870" t="s">
        <v>168</v>
      </c>
      <c r="F4870" t="s">
        <v>169</v>
      </c>
      <c r="G4870" t="s">
        <v>906</v>
      </c>
      <c r="H4870" s="168">
        <v>35128</v>
      </c>
      <c r="I4870" t="s">
        <v>103</v>
      </c>
      <c r="J4870" s="169">
        <v>21.575342465753426</v>
      </c>
      <c r="K4870">
        <v>5</v>
      </c>
    </row>
    <row r="4871" spans="1:11" x14ac:dyDescent="0.25">
      <c r="A4871" t="s">
        <v>5385</v>
      </c>
      <c r="B4871">
        <v>31911</v>
      </c>
      <c r="C4871" t="s">
        <v>172</v>
      </c>
      <c r="D4871" s="167">
        <v>60468</v>
      </c>
      <c r="E4871" t="s">
        <v>191</v>
      </c>
      <c r="F4871" t="s">
        <v>169</v>
      </c>
      <c r="G4871" t="s">
        <v>354</v>
      </c>
      <c r="H4871" s="168">
        <v>39524</v>
      </c>
      <c r="I4871" t="s">
        <v>106</v>
      </c>
      <c r="J4871" s="169">
        <v>9.5315068493150683</v>
      </c>
      <c r="K4871">
        <v>2</v>
      </c>
    </row>
    <row r="4872" spans="1:11" x14ac:dyDescent="0.25">
      <c r="A4872" t="s">
        <v>5386</v>
      </c>
      <c r="B4872">
        <v>16132</v>
      </c>
      <c r="C4872" t="s">
        <v>167</v>
      </c>
      <c r="D4872" s="167">
        <v>29779.09</v>
      </c>
      <c r="E4872" t="s">
        <v>233</v>
      </c>
      <c r="F4872" t="s">
        <v>202</v>
      </c>
      <c r="G4872" t="s">
        <v>234</v>
      </c>
      <c r="H4872" s="168">
        <v>41988</v>
      </c>
      <c r="I4872" t="s">
        <v>105</v>
      </c>
      <c r="J4872" s="169">
        <v>2.7808219178082192</v>
      </c>
      <c r="K4872">
        <v>1</v>
      </c>
    </row>
    <row r="4873" spans="1:11" x14ac:dyDescent="0.25">
      <c r="A4873" t="s">
        <v>5387</v>
      </c>
      <c r="B4873">
        <v>9570</v>
      </c>
      <c r="C4873" t="s">
        <v>167</v>
      </c>
      <c r="D4873" s="167">
        <v>53207.38</v>
      </c>
      <c r="E4873" t="s">
        <v>175</v>
      </c>
      <c r="F4873" t="s">
        <v>169</v>
      </c>
      <c r="G4873" t="s">
        <v>904</v>
      </c>
      <c r="H4873" s="168">
        <v>38978</v>
      </c>
      <c r="I4873" t="s">
        <v>107</v>
      </c>
      <c r="J4873" s="169">
        <v>11.027397260273972</v>
      </c>
      <c r="K4873">
        <v>3</v>
      </c>
    </row>
    <row r="4874" spans="1:11" x14ac:dyDescent="0.25">
      <c r="A4874" t="s">
        <v>5388</v>
      </c>
      <c r="B4874">
        <v>49660</v>
      </c>
      <c r="C4874" t="s">
        <v>172</v>
      </c>
      <c r="D4874" s="167">
        <v>89620</v>
      </c>
      <c r="E4874" t="s">
        <v>175</v>
      </c>
      <c r="F4874" t="s">
        <v>169</v>
      </c>
      <c r="G4874" t="s">
        <v>183</v>
      </c>
      <c r="H4874" s="168">
        <v>36038</v>
      </c>
      <c r="I4874" t="s">
        <v>103</v>
      </c>
      <c r="J4874" s="169">
        <v>19.082191780821919</v>
      </c>
      <c r="K4874">
        <v>4</v>
      </c>
    </row>
    <row r="4875" spans="1:11" x14ac:dyDescent="0.25">
      <c r="A4875" t="s">
        <v>5389</v>
      </c>
      <c r="B4875">
        <v>25673</v>
      </c>
      <c r="C4875" t="s">
        <v>172</v>
      </c>
      <c r="D4875" s="167">
        <v>73801</v>
      </c>
      <c r="E4875" t="s">
        <v>196</v>
      </c>
      <c r="F4875" t="s">
        <v>169</v>
      </c>
      <c r="G4875" t="s">
        <v>228</v>
      </c>
      <c r="H4875" s="168">
        <v>38965</v>
      </c>
      <c r="I4875" t="s">
        <v>108</v>
      </c>
      <c r="J4875" s="169">
        <v>11.063013698630137</v>
      </c>
      <c r="K4875">
        <v>3</v>
      </c>
    </row>
    <row r="4876" spans="1:11" x14ac:dyDescent="0.25">
      <c r="A4876" t="s">
        <v>5390</v>
      </c>
      <c r="B4876">
        <v>45268</v>
      </c>
      <c r="C4876" t="s">
        <v>172</v>
      </c>
      <c r="D4876" s="167">
        <v>71451.789999999994</v>
      </c>
      <c r="E4876" t="s">
        <v>188</v>
      </c>
      <c r="F4876" t="s">
        <v>169</v>
      </c>
      <c r="G4876" t="s">
        <v>226</v>
      </c>
      <c r="H4876" s="168">
        <v>36905</v>
      </c>
      <c r="I4876" t="s">
        <v>108</v>
      </c>
      <c r="J4876" s="169">
        <v>16.706849315068492</v>
      </c>
      <c r="K4876">
        <v>4</v>
      </c>
    </row>
    <row r="4877" spans="1:11" x14ac:dyDescent="0.25">
      <c r="A4877" t="s">
        <v>5391</v>
      </c>
      <c r="B4877">
        <v>8263</v>
      </c>
      <c r="C4877" t="s">
        <v>172</v>
      </c>
      <c r="D4877" s="167">
        <v>60501</v>
      </c>
      <c r="E4877" t="s">
        <v>175</v>
      </c>
      <c r="F4877" t="s">
        <v>169</v>
      </c>
      <c r="G4877" t="s">
        <v>183</v>
      </c>
      <c r="H4877" s="168">
        <v>41106</v>
      </c>
      <c r="I4877" t="s">
        <v>107</v>
      </c>
      <c r="J4877" s="169">
        <v>5.1972602739726028</v>
      </c>
      <c r="K4877">
        <v>2</v>
      </c>
    </row>
    <row r="4878" spans="1:11" x14ac:dyDescent="0.25">
      <c r="A4878" t="s">
        <v>5392</v>
      </c>
      <c r="B4878">
        <v>43070</v>
      </c>
      <c r="C4878" t="s">
        <v>172</v>
      </c>
      <c r="D4878" s="167">
        <v>52701.95</v>
      </c>
      <c r="E4878" t="s">
        <v>199</v>
      </c>
      <c r="F4878" t="s">
        <v>169</v>
      </c>
      <c r="G4878" t="s">
        <v>200</v>
      </c>
      <c r="H4878" s="168">
        <v>39509</v>
      </c>
      <c r="I4878" t="s">
        <v>104</v>
      </c>
      <c r="J4878" s="169">
        <v>9.5726027397260278</v>
      </c>
      <c r="K4878">
        <v>2</v>
      </c>
    </row>
    <row r="4879" spans="1:11" x14ac:dyDescent="0.25">
      <c r="A4879" t="s">
        <v>5393</v>
      </c>
      <c r="B4879">
        <v>40884</v>
      </c>
      <c r="C4879" t="s">
        <v>167</v>
      </c>
      <c r="D4879" s="167">
        <v>83971.62</v>
      </c>
      <c r="E4879" t="s">
        <v>188</v>
      </c>
      <c r="F4879" t="s">
        <v>169</v>
      </c>
      <c r="G4879" t="s">
        <v>284</v>
      </c>
      <c r="H4879" s="168">
        <v>41120</v>
      </c>
      <c r="I4879" t="s">
        <v>106</v>
      </c>
      <c r="J4879" s="169">
        <v>5.1589041095890407</v>
      </c>
      <c r="K4879">
        <v>2</v>
      </c>
    </row>
    <row r="4880" spans="1:11" x14ac:dyDescent="0.25">
      <c r="A4880" t="s">
        <v>5394</v>
      </c>
      <c r="B4880">
        <v>62049</v>
      </c>
      <c r="C4880" t="s">
        <v>172</v>
      </c>
      <c r="D4880" s="167">
        <v>54882.52</v>
      </c>
      <c r="E4880" t="s">
        <v>196</v>
      </c>
      <c r="F4880" t="s">
        <v>169</v>
      </c>
      <c r="G4880" t="s">
        <v>249</v>
      </c>
      <c r="H4880" s="168">
        <v>35065</v>
      </c>
      <c r="I4880" t="s">
        <v>106</v>
      </c>
      <c r="J4880" s="169">
        <v>21.747945205479454</v>
      </c>
      <c r="K4880">
        <v>5</v>
      </c>
    </row>
    <row r="4881" spans="1:11" x14ac:dyDescent="0.25">
      <c r="A4881" t="s">
        <v>5395</v>
      </c>
      <c r="B4881">
        <v>31886</v>
      </c>
      <c r="C4881" t="s">
        <v>172</v>
      </c>
      <c r="D4881" s="167">
        <v>156525</v>
      </c>
      <c r="E4881" t="s">
        <v>253</v>
      </c>
      <c r="F4881" t="s">
        <v>169</v>
      </c>
      <c r="G4881" t="s">
        <v>231</v>
      </c>
      <c r="H4881" s="168">
        <v>32643</v>
      </c>
      <c r="I4881" t="s">
        <v>108</v>
      </c>
      <c r="J4881" s="169">
        <v>28.383561643835616</v>
      </c>
      <c r="K4881">
        <v>6</v>
      </c>
    </row>
    <row r="4882" spans="1:11" x14ac:dyDescent="0.25">
      <c r="A4882" t="s">
        <v>5396</v>
      </c>
      <c r="B4882">
        <v>41051</v>
      </c>
      <c r="C4882" t="s">
        <v>172</v>
      </c>
      <c r="D4882" s="167">
        <v>50910</v>
      </c>
      <c r="E4882" t="s">
        <v>191</v>
      </c>
      <c r="F4882" t="s">
        <v>169</v>
      </c>
      <c r="G4882" t="s">
        <v>354</v>
      </c>
      <c r="H4882" s="168">
        <v>41904</v>
      </c>
      <c r="I4882" t="s">
        <v>105</v>
      </c>
      <c r="J4882" s="169">
        <v>3.010958904109589</v>
      </c>
      <c r="K4882">
        <v>1</v>
      </c>
    </row>
    <row r="4883" spans="1:11" x14ac:dyDescent="0.25">
      <c r="A4883" t="s">
        <v>5397</v>
      </c>
      <c r="B4883">
        <v>79758</v>
      </c>
      <c r="C4883" t="s">
        <v>172</v>
      </c>
      <c r="D4883" s="167">
        <v>88712.56</v>
      </c>
      <c r="E4883" t="s">
        <v>253</v>
      </c>
      <c r="F4883" t="s">
        <v>169</v>
      </c>
      <c r="G4883" t="s">
        <v>240</v>
      </c>
      <c r="H4883" s="168">
        <v>37732</v>
      </c>
      <c r="I4883" t="s">
        <v>103</v>
      </c>
      <c r="J4883" s="169">
        <v>14.441095890410958</v>
      </c>
      <c r="K4883">
        <v>3</v>
      </c>
    </row>
    <row r="4884" spans="1:11" x14ac:dyDescent="0.25">
      <c r="A4884" t="s">
        <v>5398</v>
      </c>
      <c r="B4884">
        <v>6798</v>
      </c>
      <c r="C4884" t="s">
        <v>167</v>
      </c>
      <c r="D4884" s="167">
        <v>34241.800000000003</v>
      </c>
      <c r="E4884" t="s">
        <v>216</v>
      </c>
      <c r="F4884" t="s">
        <v>202</v>
      </c>
      <c r="G4884" t="s">
        <v>217</v>
      </c>
      <c r="H4884" s="168">
        <v>37200</v>
      </c>
      <c r="I4884" t="s">
        <v>103</v>
      </c>
      <c r="J4884" s="169">
        <v>15.898630136986302</v>
      </c>
      <c r="K4884">
        <v>4</v>
      </c>
    </row>
    <row r="4885" spans="1:11" x14ac:dyDescent="0.25">
      <c r="A4885" t="s">
        <v>5399</v>
      </c>
      <c r="B4885">
        <v>93497</v>
      </c>
      <c r="C4885" t="s">
        <v>167</v>
      </c>
      <c r="D4885" s="167">
        <v>60201.440000000002</v>
      </c>
      <c r="E4885" t="s">
        <v>188</v>
      </c>
      <c r="F4885" t="s">
        <v>169</v>
      </c>
      <c r="G4885" t="s">
        <v>344</v>
      </c>
      <c r="H4885" s="168">
        <v>31825</v>
      </c>
      <c r="I4885" t="s">
        <v>105</v>
      </c>
      <c r="J4885" s="169">
        <v>30.624657534246577</v>
      </c>
      <c r="K4885">
        <v>7</v>
      </c>
    </row>
    <row r="4886" spans="1:11" x14ac:dyDescent="0.25">
      <c r="A4886" t="s">
        <v>5400</v>
      </c>
      <c r="B4886">
        <v>30004</v>
      </c>
      <c r="C4886" t="s">
        <v>172</v>
      </c>
      <c r="D4886" s="167">
        <v>64812</v>
      </c>
      <c r="E4886" t="s">
        <v>175</v>
      </c>
      <c r="F4886" t="s">
        <v>169</v>
      </c>
      <c r="G4886" t="s">
        <v>183</v>
      </c>
      <c r="H4886" s="168">
        <v>41162</v>
      </c>
      <c r="I4886" t="s">
        <v>107</v>
      </c>
      <c r="J4886" s="169">
        <v>5.043835616438356</v>
      </c>
      <c r="K4886">
        <v>1</v>
      </c>
    </row>
    <row r="4887" spans="1:11" x14ac:dyDescent="0.25">
      <c r="A4887" t="s">
        <v>5401</v>
      </c>
      <c r="B4887">
        <v>48174</v>
      </c>
      <c r="C4887" t="s">
        <v>172</v>
      </c>
      <c r="D4887" s="167">
        <v>92756.7</v>
      </c>
      <c r="E4887" t="s">
        <v>175</v>
      </c>
      <c r="F4887" t="s">
        <v>169</v>
      </c>
      <c r="G4887" t="s">
        <v>183</v>
      </c>
      <c r="H4887" s="168">
        <v>33791</v>
      </c>
      <c r="I4887" t="s">
        <v>106</v>
      </c>
      <c r="J4887" s="169">
        <v>25.238356164383561</v>
      </c>
      <c r="K4887">
        <v>6</v>
      </c>
    </row>
    <row r="4888" spans="1:11" x14ac:dyDescent="0.25">
      <c r="A4888" t="s">
        <v>5402</v>
      </c>
      <c r="B4888">
        <v>90651</v>
      </c>
      <c r="C4888" t="s">
        <v>167</v>
      </c>
      <c r="D4888" s="167">
        <v>69222.179999999993</v>
      </c>
      <c r="E4888" t="s">
        <v>268</v>
      </c>
      <c r="F4888" t="s">
        <v>169</v>
      </c>
      <c r="G4888" t="s">
        <v>170</v>
      </c>
      <c r="H4888" s="168">
        <v>32048</v>
      </c>
      <c r="I4888" t="s">
        <v>106</v>
      </c>
      <c r="J4888" s="169">
        <v>30.013698630136986</v>
      </c>
      <c r="K4888">
        <v>7</v>
      </c>
    </row>
    <row r="4889" spans="1:11" x14ac:dyDescent="0.25">
      <c r="A4889" t="s">
        <v>5403</v>
      </c>
      <c r="B4889">
        <v>41553</v>
      </c>
      <c r="C4889" t="s">
        <v>172</v>
      </c>
      <c r="D4889" s="167">
        <v>90045.25</v>
      </c>
      <c r="E4889" t="s">
        <v>199</v>
      </c>
      <c r="F4889" t="s">
        <v>169</v>
      </c>
      <c r="G4889" t="s">
        <v>305</v>
      </c>
      <c r="H4889" s="168">
        <v>41974</v>
      </c>
      <c r="I4889" t="s">
        <v>105</v>
      </c>
      <c r="J4889" s="169">
        <v>2.8191780821917809</v>
      </c>
      <c r="K4889">
        <v>1</v>
      </c>
    </row>
    <row r="4890" spans="1:11" x14ac:dyDescent="0.25">
      <c r="A4890" t="s">
        <v>5404</v>
      </c>
      <c r="B4890">
        <v>87377</v>
      </c>
      <c r="C4890" t="s">
        <v>172</v>
      </c>
      <c r="D4890" s="167">
        <v>45049.120000000003</v>
      </c>
      <c r="E4890" t="s">
        <v>199</v>
      </c>
      <c r="F4890" t="s">
        <v>169</v>
      </c>
      <c r="G4890" t="s">
        <v>205</v>
      </c>
      <c r="H4890" s="168">
        <v>41190</v>
      </c>
      <c r="I4890" t="s">
        <v>107</v>
      </c>
      <c r="J4890" s="169">
        <v>4.9671232876712326</v>
      </c>
      <c r="K4890">
        <v>1</v>
      </c>
    </row>
    <row r="4891" spans="1:11" x14ac:dyDescent="0.25">
      <c r="A4891" t="s">
        <v>5405</v>
      </c>
      <c r="B4891">
        <v>13027</v>
      </c>
      <c r="C4891" t="s">
        <v>172</v>
      </c>
      <c r="D4891" s="167">
        <v>21485.7</v>
      </c>
      <c r="E4891" t="s">
        <v>216</v>
      </c>
      <c r="F4891" t="s">
        <v>202</v>
      </c>
      <c r="G4891" t="s">
        <v>3128</v>
      </c>
      <c r="H4891" s="168">
        <v>32889</v>
      </c>
      <c r="I4891" t="s">
        <v>103</v>
      </c>
      <c r="J4891" s="169">
        <v>27.709589041095889</v>
      </c>
      <c r="K4891">
        <v>6</v>
      </c>
    </row>
    <row r="4892" spans="1:11" x14ac:dyDescent="0.25">
      <c r="A4892" t="s">
        <v>5406</v>
      </c>
      <c r="B4892">
        <v>81860</v>
      </c>
      <c r="C4892" t="s">
        <v>167</v>
      </c>
      <c r="D4892" s="167">
        <v>89485</v>
      </c>
      <c r="E4892" t="s">
        <v>191</v>
      </c>
      <c r="F4892" t="s">
        <v>169</v>
      </c>
      <c r="G4892" t="s">
        <v>192</v>
      </c>
      <c r="H4892" s="168">
        <v>35815</v>
      </c>
      <c r="I4892" t="s">
        <v>105</v>
      </c>
      <c r="J4892" s="169">
        <v>19.693150684931506</v>
      </c>
      <c r="K4892">
        <v>4</v>
      </c>
    </row>
    <row r="4893" spans="1:11" x14ac:dyDescent="0.25">
      <c r="A4893" t="s">
        <v>5407</v>
      </c>
      <c r="B4893">
        <v>27579</v>
      </c>
      <c r="D4893" s="167">
        <v>86225</v>
      </c>
      <c r="E4893" t="s">
        <v>199</v>
      </c>
      <c r="F4893" t="s">
        <v>169</v>
      </c>
      <c r="G4893" t="s">
        <v>240</v>
      </c>
      <c r="H4893" s="168">
        <v>42731</v>
      </c>
      <c r="I4893" t="s">
        <v>105</v>
      </c>
      <c r="J4893" s="169">
        <v>0.74520547945205484</v>
      </c>
      <c r="K4893">
        <v>1</v>
      </c>
    </row>
    <row r="4894" spans="1:11" x14ac:dyDescent="0.25">
      <c r="A4894" t="s">
        <v>5408</v>
      </c>
      <c r="B4894">
        <v>60359</v>
      </c>
      <c r="C4894" t="s">
        <v>172</v>
      </c>
      <c r="D4894" s="167">
        <v>45048.5</v>
      </c>
      <c r="E4894" t="s">
        <v>199</v>
      </c>
      <c r="F4894" t="s">
        <v>169</v>
      </c>
      <c r="G4894" t="s">
        <v>205</v>
      </c>
      <c r="H4894" s="168">
        <v>41148</v>
      </c>
      <c r="I4894" t="s">
        <v>106</v>
      </c>
      <c r="J4894" s="169">
        <v>5.0821917808219181</v>
      </c>
      <c r="K4894">
        <v>2</v>
      </c>
    </row>
    <row r="4895" spans="1:11" x14ac:dyDescent="0.25">
      <c r="A4895" t="s">
        <v>5409</v>
      </c>
      <c r="B4895">
        <v>37841</v>
      </c>
      <c r="C4895" t="s">
        <v>172</v>
      </c>
      <c r="D4895" s="167">
        <v>85405</v>
      </c>
      <c r="E4895" t="s">
        <v>168</v>
      </c>
      <c r="F4895" t="s">
        <v>169</v>
      </c>
      <c r="G4895" t="s">
        <v>265</v>
      </c>
      <c r="H4895" s="168">
        <v>36472</v>
      </c>
      <c r="I4895" t="s">
        <v>103</v>
      </c>
      <c r="J4895" s="169">
        <v>17.893150684931506</v>
      </c>
      <c r="K4895">
        <v>4</v>
      </c>
    </row>
    <row r="4896" spans="1:11" x14ac:dyDescent="0.25">
      <c r="A4896" t="s">
        <v>5410</v>
      </c>
      <c r="B4896">
        <v>39038</v>
      </c>
      <c r="C4896" t="s">
        <v>172</v>
      </c>
      <c r="D4896" s="167">
        <v>61384.75</v>
      </c>
      <c r="E4896" t="s">
        <v>196</v>
      </c>
      <c r="F4896" t="s">
        <v>169</v>
      </c>
      <c r="G4896" t="s">
        <v>228</v>
      </c>
      <c r="H4896" s="168">
        <v>41162</v>
      </c>
      <c r="I4896" t="s">
        <v>103</v>
      </c>
      <c r="J4896" s="169">
        <v>5.043835616438356</v>
      </c>
      <c r="K4896">
        <v>1</v>
      </c>
    </row>
    <row r="4897" spans="1:11" x14ac:dyDescent="0.25">
      <c r="A4897" t="s">
        <v>5411</v>
      </c>
      <c r="B4897">
        <v>96405</v>
      </c>
      <c r="C4897" t="s">
        <v>172</v>
      </c>
      <c r="D4897" s="167">
        <v>96763.35</v>
      </c>
      <c r="E4897" t="s">
        <v>168</v>
      </c>
      <c r="F4897" t="s">
        <v>169</v>
      </c>
      <c r="G4897" t="s">
        <v>384</v>
      </c>
      <c r="H4897" s="168">
        <v>34583</v>
      </c>
      <c r="I4897" t="s">
        <v>106</v>
      </c>
      <c r="J4897" s="169">
        <v>23.068493150684933</v>
      </c>
      <c r="K4897">
        <v>5</v>
      </c>
    </row>
    <row r="4898" spans="1:11" x14ac:dyDescent="0.25">
      <c r="A4898" t="s">
        <v>5412</v>
      </c>
      <c r="B4898">
        <v>87495</v>
      </c>
      <c r="C4898" t="s">
        <v>167</v>
      </c>
      <c r="D4898" s="167">
        <v>50579.18</v>
      </c>
      <c r="E4898" t="s">
        <v>270</v>
      </c>
      <c r="F4898" t="s">
        <v>169</v>
      </c>
      <c r="G4898" t="s">
        <v>1758</v>
      </c>
      <c r="H4898" s="168">
        <v>40561</v>
      </c>
      <c r="I4898" t="s">
        <v>107</v>
      </c>
      <c r="J4898" s="169">
        <v>6.6904109589041099</v>
      </c>
      <c r="K4898">
        <v>2</v>
      </c>
    </row>
    <row r="4899" spans="1:11" x14ac:dyDescent="0.25">
      <c r="A4899" t="s">
        <v>5413</v>
      </c>
      <c r="B4899">
        <v>95055</v>
      </c>
      <c r="C4899" t="s">
        <v>172</v>
      </c>
      <c r="D4899" s="167">
        <v>91969.07</v>
      </c>
      <c r="E4899" t="s">
        <v>185</v>
      </c>
      <c r="F4899" t="s">
        <v>169</v>
      </c>
      <c r="G4899" t="s">
        <v>416</v>
      </c>
      <c r="H4899" s="168">
        <v>34232</v>
      </c>
      <c r="I4899" t="s">
        <v>105</v>
      </c>
      <c r="J4899" s="169">
        <v>24.030136986301368</v>
      </c>
      <c r="K4899">
        <v>5</v>
      </c>
    </row>
    <row r="4900" spans="1:11" x14ac:dyDescent="0.25">
      <c r="A4900" t="s">
        <v>5414</v>
      </c>
      <c r="B4900">
        <v>83746</v>
      </c>
      <c r="C4900" t="s">
        <v>167</v>
      </c>
      <c r="D4900" s="167">
        <v>102664</v>
      </c>
      <c r="E4900" t="s">
        <v>168</v>
      </c>
      <c r="F4900" t="s">
        <v>169</v>
      </c>
      <c r="G4900" t="s">
        <v>598</v>
      </c>
      <c r="H4900" s="168">
        <v>39790</v>
      </c>
      <c r="I4900" t="s">
        <v>103</v>
      </c>
      <c r="J4900" s="169">
        <v>8.8027397260273972</v>
      </c>
      <c r="K4900">
        <v>2</v>
      </c>
    </row>
    <row r="4901" spans="1:11" x14ac:dyDescent="0.25">
      <c r="A4901" t="s">
        <v>5415</v>
      </c>
      <c r="B4901">
        <v>76778</v>
      </c>
      <c r="C4901" t="s">
        <v>172</v>
      </c>
      <c r="D4901" s="167">
        <v>52693</v>
      </c>
      <c r="E4901" t="s">
        <v>191</v>
      </c>
      <c r="F4901" t="s">
        <v>169</v>
      </c>
      <c r="G4901" t="s">
        <v>354</v>
      </c>
      <c r="H4901" s="168">
        <v>41484</v>
      </c>
      <c r="I4901" t="s">
        <v>106</v>
      </c>
      <c r="J4901" s="169">
        <v>4.161643835616438</v>
      </c>
      <c r="K4901">
        <v>1</v>
      </c>
    </row>
    <row r="4902" spans="1:11" x14ac:dyDescent="0.25">
      <c r="A4902" t="s">
        <v>5416</v>
      </c>
      <c r="B4902">
        <v>20885</v>
      </c>
      <c r="C4902" t="s">
        <v>172</v>
      </c>
      <c r="D4902" s="167">
        <v>148930.75</v>
      </c>
      <c r="E4902" t="s">
        <v>199</v>
      </c>
      <c r="F4902" t="s">
        <v>169</v>
      </c>
      <c r="G4902" t="s">
        <v>231</v>
      </c>
      <c r="H4902" s="168">
        <v>38264</v>
      </c>
      <c r="I4902" t="s">
        <v>104</v>
      </c>
      <c r="J4902" s="169">
        <v>12.983561643835616</v>
      </c>
      <c r="K4902">
        <v>3</v>
      </c>
    </row>
    <row r="4903" spans="1:11" x14ac:dyDescent="0.25">
      <c r="A4903" t="s">
        <v>5417</v>
      </c>
      <c r="B4903">
        <v>6114</v>
      </c>
      <c r="C4903" t="s">
        <v>167</v>
      </c>
      <c r="D4903" s="167">
        <v>69842.16</v>
      </c>
      <c r="E4903" t="s">
        <v>239</v>
      </c>
      <c r="F4903" t="s">
        <v>169</v>
      </c>
      <c r="G4903" t="s">
        <v>665</v>
      </c>
      <c r="H4903" s="168">
        <v>41666</v>
      </c>
      <c r="I4903" t="s">
        <v>107</v>
      </c>
      <c r="J4903" s="169">
        <v>3.6630136986301371</v>
      </c>
      <c r="K4903">
        <v>1</v>
      </c>
    </row>
    <row r="4904" spans="1:11" x14ac:dyDescent="0.25">
      <c r="A4904" t="s">
        <v>5418</v>
      </c>
      <c r="B4904">
        <v>46366</v>
      </c>
      <c r="C4904" t="s">
        <v>172</v>
      </c>
      <c r="D4904" s="167">
        <v>40368.82</v>
      </c>
      <c r="E4904" t="s">
        <v>199</v>
      </c>
      <c r="F4904" t="s">
        <v>169</v>
      </c>
      <c r="G4904" t="s">
        <v>295</v>
      </c>
      <c r="H4904" s="168">
        <v>41932</v>
      </c>
      <c r="I4904" t="s">
        <v>106</v>
      </c>
      <c r="J4904" s="169">
        <v>2.9342465753424656</v>
      </c>
      <c r="K4904">
        <v>1</v>
      </c>
    </row>
    <row r="4905" spans="1:11" x14ac:dyDescent="0.25">
      <c r="A4905" t="s">
        <v>5419</v>
      </c>
      <c r="B4905">
        <v>82837</v>
      </c>
      <c r="C4905" t="s">
        <v>172</v>
      </c>
      <c r="D4905" s="167">
        <v>48596</v>
      </c>
      <c r="E4905" t="s">
        <v>199</v>
      </c>
      <c r="F4905" t="s">
        <v>169</v>
      </c>
      <c r="G4905" t="s">
        <v>3409</v>
      </c>
      <c r="H4905" s="168">
        <v>38880</v>
      </c>
      <c r="I4905" t="s">
        <v>107</v>
      </c>
      <c r="J4905" s="169">
        <v>11.295890410958904</v>
      </c>
      <c r="K4905">
        <v>3</v>
      </c>
    </row>
    <row r="4906" spans="1:11" x14ac:dyDescent="0.25">
      <c r="A4906" t="s">
        <v>5420</v>
      </c>
      <c r="B4906">
        <v>83561</v>
      </c>
      <c r="C4906" t="s">
        <v>167</v>
      </c>
      <c r="D4906" s="167">
        <v>97912</v>
      </c>
      <c r="E4906" t="s">
        <v>188</v>
      </c>
      <c r="F4906" t="s">
        <v>169</v>
      </c>
      <c r="G4906" t="s">
        <v>284</v>
      </c>
      <c r="H4906" s="168">
        <v>36024</v>
      </c>
      <c r="I4906" t="s">
        <v>106</v>
      </c>
      <c r="J4906" s="169">
        <v>19.12054794520548</v>
      </c>
      <c r="K4906">
        <v>4</v>
      </c>
    </row>
    <row r="4907" spans="1:11" x14ac:dyDescent="0.25">
      <c r="A4907" t="s">
        <v>5421</v>
      </c>
      <c r="B4907">
        <v>97405</v>
      </c>
      <c r="C4907" t="s">
        <v>167</v>
      </c>
      <c r="D4907" s="167">
        <v>75002.25</v>
      </c>
      <c r="E4907" t="s">
        <v>168</v>
      </c>
      <c r="F4907" t="s">
        <v>169</v>
      </c>
      <c r="G4907" t="s">
        <v>858</v>
      </c>
      <c r="H4907" s="168">
        <v>38713</v>
      </c>
      <c r="I4907" t="s">
        <v>104</v>
      </c>
      <c r="J4907" s="169">
        <v>11.753424657534246</v>
      </c>
      <c r="K4907">
        <v>3</v>
      </c>
    </row>
    <row r="4908" spans="1:11" x14ac:dyDescent="0.25">
      <c r="A4908" t="s">
        <v>5422</v>
      </c>
      <c r="B4908">
        <v>24372</v>
      </c>
      <c r="C4908" t="s">
        <v>172</v>
      </c>
      <c r="D4908" s="167">
        <v>192769.12</v>
      </c>
      <c r="E4908" t="s">
        <v>239</v>
      </c>
      <c r="F4908" t="s">
        <v>169</v>
      </c>
      <c r="G4908" t="s">
        <v>5423</v>
      </c>
      <c r="H4908" s="168">
        <v>31747</v>
      </c>
      <c r="I4908" t="s">
        <v>103</v>
      </c>
      <c r="J4908" s="169">
        <v>30.838356164383562</v>
      </c>
      <c r="K4908">
        <v>7</v>
      </c>
    </row>
    <row r="4909" spans="1:11" x14ac:dyDescent="0.25">
      <c r="A4909" t="s">
        <v>5424</v>
      </c>
      <c r="B4909">
        <v>80148</v>
      </c>
      <c r="C4909" t="s">
        <v>172</v>
      </c>
      <c r="D4909" s="167">
        <v>54814</v>
      </c>
      <c r="E4909" t="s">
        <v>168</v>
      </c>
      <c r="F4909" t="s">
        <v>169</v>
      </c>
      <c r="G4909" t="s">
        <v>265</v>
      </c>
      <c r="H4909" s="168">
        <v>41862</v>
      </c>
      <c r="I4909" t="s">
        <v>106</v>
      </c>
      <c r="J4909" s="169">
        <v>3.1260273972602741</v>
      </c>
      <c r="K4909">
        <v>1</v>
      </c>
    </row>
    <row r="4910" spans="1:11" x14ac:dyDescent="0.25">
      <c r="A4910" t="s">
        <v>5425</v>
      </c>
      <c r="B4910">
        <v>98404</v>
      </c>
      <c r="C4910" t="s">
        <v>167</v>
      </c>
      <c r="D4910" s="167">
        <v>89620</v>
      </c>
      <c r="E4910" t="s">
        <v>175</v>
      </c>
      <c r="F4910" t="s">
        <v>169</v>
      </c>
      <c r="G4910" t="s">
        <v>183</v>
      </c>
      <c r="H4910" s="168">
        <v>36038</v>
      </c>
      <c r="I4910" t="s">
        <v>107</v>
      </c>
      <c r="J4910" s="169">
        <v>19.082191780821919</v>
      </c>
      <c r="K4910">
        <v>4</v>
      </c>
    </row>
    <row r="4911" spans="1:11" x14ac:dyDescent="0.25">
      <c r="A4911" t="s">
        <v>5426</v>
      </c>
      <c r="B4911">
        <v>85685</v>
      </c>
      <c r="C4911" t="s">
        <v>172</v>
      </c>
      <c r="D4911" s="167">
        <v>90871.7</v>
      </c>
      <c r="E4911" t="s">
        <v>188</v>
      </c>
      <c r="F4911" t="s">
        <v>169</v>
      </c>
      <c r="G4911" t="s">
        <v>305</v>
      </c>
      <c r="H4911" s="168">
        <v>40994</v>
      </c>
      <c r="I4911" t="s">
        <v>107</v>
      </c>
      <c r="J4911" s="169">
        <v>5.5041095890410956</v>
      </c>
      <c r="K4911">
        <v>2</v>
      </c>
    </row>
    <row r="4912" spans="1:11" x14ac:dyDescent="0.25">
      <c r="A4912" t="s">
        <v>5427</v>
      </c>
      <c r="B4912">
        <v>30082</v>
      </c>
      <c r="C4912" t="s">
        <v>172</v>
      </c>
      <c r="D4912" s="167">
        <v>113073.47</v>
      </c>
      <c r="E4912" t="s">
        <v>180</v>
      </c>
      <c r="F4912" t="s">
        <v>169</v>
      </c>
      <c r="G4912" t="s">
        <v>214</v>
      </c>
      <c r="H4912" s="168">
        <v>36207</v>
      </c>
      <c r="I4912" t="s">
        <v>107</v>
      </c>
      <c r="J4912" s="169">
        <v>18.61917808219178</v>
      </c>
      <c r="K4912">
        <v>4</v>
      </c>
    </row>
    <row r="4913" spans="1:11" x14ac:dyDescent="0.25">
      <c r="A4913" t="s">
        <v>5428</v>
      </c>
      <c r="B4913">
        <v>79716</v>
      </c>
      <c r="C4913" t="s">
        <v>172</v>
      </c>
      <c r="D4913" s="167">
        <v>96763.35</v>
      </c>
      <c r="E4913" t="s">
        <v>168</v>
      </c>
      <c r="F4913" t="s">
        <v>169</v>
      </c>
      <c r="G4913" t="s">
        <v>384</v>
      </c>
      <c r="H4913" s="168">
        <v>34736</v>
      </c>
      <c r="I4913" t="s">
        <v>103</v>
      </c>
      <c r="J4913" s="169">
        <v>22.649315068493152</v>
      </c>
      <c r="K4913">
        <v>5</v>
      </c>
    </row>
    <row r="4914" spans="1:11" x14ac:dyDescent="0.25">
      <c r="A4914" t="s">
        <v>5429</v>
      </c>
      <c r="B4914">
        <v>16009</v>
      </c>
      <c r="C4914" t="s">
        <v>172</v>
      </c>
      <c r="D4914" s="167">
        <v>84364.83</v>
      </c>
      <c r="E4914" t="s">
        <v>268</v>
      </c>
      <c r="F4914" t="s">
        <v>169</v>
      </c>
      <c r="G4914" t="s">
        <v>297</v>
      </c>
      <c r="H4914" s="168">
        <v>39664</v>
      </c>
      <c r="I4914" t="s">
        <v>105</v>
      </c>
      <c r="J4914" s="169">
        <v>9.1479452054794521</v>
      </c>
      <c r="K4914">
        <v>2</v>
      </c>
    </row>
    <row r="4915" spans="1:11" x14ac:dyDescent="0.25">
      <c r="A4915" t="s">
        <v>5430</v>
      </c>
      <c r="B4915">
        <v>93399</v>
      </c>
      <c r="C4915" t="s">
        <v>172</v>
      </c>
      <c r="D4915" s="167">
        <v>131348.75</v>
      </c>
      <c r="E4915" t="s">
        <v>185</v>
      </c>
      <c r="F4915" t="s">
        <v>169</v>
      </c>
      <c r="G4915" t="s">
        <v>774</v>
      </c>
      <c r="H4915" s="168">
        <v>32734</v>
      </c>
      <c r="I4915" t="s">
        <v>103</v>
      </c>
      <c r="J4915" s="169">
        <v>28.134246575342466</v>
      </c>
      <c r="K4915">
        <v>6</v>
      </c>
    </row>
    <row r="4916" spans="1:11" x14ac:dyDescent="0.25">
      <c r="A4916" t="s">
        <v>5431</v>
      </c>
      <c r="B4916">
        <v>45705</v>
      </c>
      <c r="C4916" t="s">
        <v>172</v>
      </c>
      <c r="D4916" s="167">
        <v>83611.44</v>
      </c>
      <c r="E4916" t="s">
        <v>191</v>
      </c>
      <c r="F4916" t="s">
        <v>169</v>
      </c>
      <c r="G4916" t="s">
        <v>192</v>
      </c>
      <c r="H4916" s="168">
        <v>34533</v>
      </c>
      <c r="I4916" t="s">
        <v>103</v>
      </c>
      <c r="J4916" s="169">
        <v>23.205479452054796</v>
      </c>
      <c r="K4916">
        <v>5</v>
      </c>
    </row>
    <row r="4917" spans="1:11" x14ac:dyDescent="0.25">
      <c r="A4917" t="s">
        <v>5432</v>
      </c>
      <c r="B4917">
        <v>59135</v>
      </c>
      <c r="C4917" t="s">
        <v>172</v>
      </c>
      <c r="D4917" s="167">
        <v>93396</v>
      </c>
      <c r="E4917" t="s">
        <v>199</v>
      </c>
      <c r="F4917" t="s">
        <v>169</v>
      </c>
      <c r="G4917" t="s">
        <v>5433</v>
      </c>
      <c r="H4917" s="168">
        <v>34092</v>
      </c>
      <c r="I4917" t="s">
        <v>103</v>
      </c>
      <c r="J4917" s="169">
        <v>24.413698630136988</v>
      </c>
      <c r="K4917">
        <v>5</v>
      </c>
    </row>
    <row r="4918" spans="1:11" x14ac:dyDescent="0.25">
      <c r="A4918" t="s">
        <v>5434</v>
      </c>
      <c r="B4918">
        <v>94725</v>
      </c>
      <c r="C4918" t="s">
        <v>167</v>
      </c>
      <c r="D4918" s="167">
        <v>45151.08</v>
      </c>
      <c r="E4918" t="s">
        <v>216</v>
      </c>
      <c r="F4918" t="s">
        <v>202</v>
      </c>
      <c r="G4918" t="s">
        <v>217</v>
      </c>
      <c r="H4918" s="168">
        <v>32757</v>
      </c>
      <c r="I4918" t="s">
        <v>106</v>
      </c>
      <c r="J4918" s="169">
        <v>28.07123287671233</v>
      </c>
      <c r="K4918">
        <v>6</v>
      </c>
    </row>
    <row r="4919" spans="1:11" x14ac:dyDescent="0.25">
      <c r="A4919" t="s">
        <v>5435</v>
      </c>
      <c r="B4919">
        <v>23266</v>
      </c>
      <c r="C4919" t="s">
        <v>172</v>
      </c>
      <c r="D4919" s="167">
        <v>65716</v>
      </c>
      <c r="E4919" t="s">
        <v>191</v>
      </c>
      <c r="F4919" t="s">
        <v>169</v>
      </c>
      <c r="G4919" t="s">
        <v>486</v>
      </c>
      <c r="H4919" s="168">
        <v>39160</v>
      </c>
      <c r="I4919" t="s">
        <v>106</v>
      </c>
      <c r="J4919" s="169">
        <v>10.528767123287672</v>
      </c>
      <c r="K4919">
        <v>3</v>
      </c>
    </row>
    <row r="4920" spans="1:11" x14ac:dyDescent="0.25">
      <c r="A4920" t="s">
        <v>5436</v>
      </c>
      <c r="B4920">
        <v>77598</v>
      </c>
      <c r="C4920" t="s">
        <v>172</v>
      </c>
      <c r="D4920" s="167">
        <v>89079</v>
      </c>
      <c r="E4920" t="s">
        <v>196</v>
      </c>
      <c r="F4920" t="s">
        <v>169</v>
      </c>
      <c r="G4920" t="s">
        <v>706</v>
      </c>
      <c r="H4920" s="168">
        <v>36640</v>
      </c>
      <c r="I4920" t="s">
        <v>106</v>
      </c>
      <c r="J4920" s="169">
        <v>17.432876712328767</v>
      </c>
      <c r="K4920">
        <v>4</v>
      </c>
    </row>
    <row r="4921" spans="1:11" x14ac:dyDescent="0.25">
      <c r="A4921" t="s">
        <v>5437</v>
      </c>
      <c r="B4921">
        <v>72918</v>
      </c>
      <c r="C4921" t="s">
        <v>172</v>
      </c>
      <c r="D4921" s="167">
        <v>52693</v>
      </c>
      <c r="E4921" t="s">
        <v>191</v>
      </c>
      <c r="F4921" t="s">
        <v>169</v>
      </c>
      <c r="G4921" t="s">
        <v>354</v>
      </c>
      <c r="H4921" s="168">
        <v>41288</v>
      </c>
      <c r="I4921" t="s">
        <v>107</v>
      </c>
      <c r="J4921" s="169">
        <v>4.6986301369863011</v>
      </c>
      <c r="K4921">
        <v>1</v>
      </c>
    </row>
    <row r="4922" spans="1:11" x14ac:dyDescent="0.25">
      <c r="A4922" t="s">
        <v>5438</v>
      </c>
      <c r="B4922">
        <v>3991</v>
      </c>
      <c r="C4922" t="s">
        <v>172</v>
      </c>
      <c r="D4922" s="167">
        <v>42053.42</v>
      </c>
      <c r="E4922" t="s">
        <v>199</v>
      </c>
      <c r="F4922" t="s">
        <v>169</v>
      </c>
      <c r="G4922" t="s">
        <v>220</v>
      </c>
      <c r="H4922" s="168">
        <v>41953</v>
      </c>
      <c r="I4922" t="s">
        <v>108</v>
      </c>
      <c r="J4922" s="169">
        <v>2.8767123287671232</v>
      </c>
      <c r="K4922">
        <v>1</v>
      </c>
    </row>
    <row r="4923" spans="1:11" x14ac:dyDescent="0.25">
      <c r="A4923" t="s">
        <v>5439</v>
      </c>
      <c r="B4923">
        <v>60391</v>
      </c>
      <c r="C4923" t="s">
        <v>167</v>
      </c>
      <c r="D4923" s="167">
        <v>80897.210000000006</v>
      </c>
      <c r="E4923" t="s">
        <v>185</v>
      </c>
      <c r="F4923" t="s">
        <v>169</v>
      </c>
      <c r="G4923" t="s">
        <v>397</v>
      </c>
      <c r="H4923" s="168">
        <v>42296</v>
      </c>
      <c r="I4923" t="s">
        <v>103</v>
      </c>
      <c r="J4923" s="169">
        <v>1.9369863013698629</v>
      </c>
      <c r="K4923">
        <v>1</v>
      </c>
    </row>
    <row r="4924" spans="1:11" x14ac:dyDescent="0.25">
      <c r="A4924" t="s">
        <v>5440</v>
      </c>
      <c r="B4924">
        <v>72312</v>
      </c>
      <c r="C4924" t="s">
        <v>167</v>
      </c>
      <c r="D4924" s="167">
        <v>84974</v>
      </c>
      <c r="E4924" t="s">
        <v>199</v>
      </c>
      <c r="F4924" t="s">
        <v>169</v>
      </c>
      <c r="G4924" t="s">
        <v>3453</v>
      </c>
      <c r="H4924" s="168">
        <v>36703</v>
      </c>
      <c r="I4924" t="s">
        <v>103</v>
      </c>
      <c r="J4924" s="169">
        <v>17.260273972602739</v>
      </c>
      <c r="K4924">
        <v>4</v>
      </c>
    </row>
    <row r="4925" spans="1:11" x14ac:dyDescent="0.25">
      <c r="A4925" t="s">
        <v>5441</v>
      </c>
      <c r="B4925">
        <v>65404</v>
      </c>
      <c r="C4925" t="s">
        <v>167</v>
      </c>
      <c r="D4925" s="167">
        <v>105743.92</v>
      </c>
      <c r="E4925" t="s">
        <v>168</v>
      </c>
      <c r="F4925" t="s">
        <v>169</v>
      </c>
      <c r="G4925" t="s">
        <v>397</v>
      </c>
      <c r="H4925" s="168">
        <v>32118</v>
      </c>
      <c r="I4925" t="s">
        <v>103</v>
      </c>
      <c r="J4925" s="169">
        <v>29.82191780821918</v>
      </c>
      <c r="K4925">
        <v>6</v>
      </c>
    </row>
    <row r="4926" spans="1:11" x14ac:dyDescent="0.25">
      <c r="A4926" t="s">
        <v>5442</v>
      </c>
      <c r="B4926">
        <v>80775</v>
      </c>
      <c r="C4926" t="s">
        <v>167</v>
      </c>
      <c r="D4926" s="167">
        <v>81066</v>
      </c>
      <c r="E4926" t="s">
        <v>188</v>
      </c>
      <c r="F4926" t="s">
        <v>169</v>
      </c>
      <c r="G4926" t="s">
        <v>677</v>
      </c>
      <c r="H4926" s="168">
        <v>36647</v>
      </c>
      <c r="I4926" t="s">
        <v>103</v>
      </c>
      <c r="J4926" s="169">
        <v>17.413698630136988</v>
      </c>
      <c r="K4926">
        <v>4</v>
      </c>
    </row>
    <row r="4927" spans="1:11" x14ac:dyDescent="0.25">
      <c r="A4927" t="s">
        <v>5443</v>
      </c>
      <c r="B4927">
        <v>93695</v>
      </c>
      <c r="C4927" t="s">
        <v>167</v>
      </c>
      <c r="D4927" s="167">
        <v>44207.44</v>
      </c>
      <c r="E4927" t="s">
        <v>199</v>
      </c>
      <c r="F4927" t="s">
        <v>169</v>
      </c>
      <c r="G4927" t="s">
        <v>2903</v>
      </c>
      <c r="H4927" s="168">
        <v>42255</v>
      </c>
      <c r="I4927" t="s">
        <v>104</v>
      </c>
      <c r="J4927" s="169">
        <v>2.0493150684931507</v>
      </c>
      <c r="K4927">
        <v>1</v>
      </c>
    </row>
    <row r="4928" spans="1:11" x14ac:dyDescent="0.25">
      <c r="A4928" t="s">
        <v>5444</v>
      </c>
      <c r="B4928">
        <v>32951</v>
      </c>
      <c r="C4928" t="s">
        <v>172</v>
      </c>
      <c r="D4928" s="167">
        <v>50272.2</v>
      </c>
      <c r="E4928" t="s">
        <v>175</v>
      </c>
      <c r="F4928" t="s">
        <v>169</v>
      </c>
      <c r="G4928" t="s">
        <v>209</v>
      </c>
      <c r="H4928" s="168">
        <v>41414</v>
      </c>
      <c r="I4928" t="s">
        <v>107</v>
      </c>
      <c r="J4928" s="169">
        <v>4.353424657534247</v>
      </c>
      <c r="K4928">
        <v>1</v>
      </c>
    </row>
    <row r="4929" spans="1:11" x14ac:dyDescent="0.25">
      <c r="A4929" t="s">
        <v>5445</v>
      </c>
      <c r="B4929">
        <v>91015</v>
      </c>
      <c r="C4929" t="s">
        <v>167</v>
      </c>
      <c r="D4929" s="167">
        <v>69222.179999999993</v>
      </c>
      <c r="E4929" t="s">
        <v>168</v>
      </c>
      <c r="F4929" t="s">
        <v>169</v>
      </c>
      <c r="G4929" t="s">
        <v>170</v>
      </c>
      <c r="H4929" s="168">
        <v>34687</v>
      </c>
      <c r="I4929" t="s">
        <v>106</v>
      </c>
      <c r="J4929" s="169">
        <v>22.783561643835615</v>
      </c>
      <c r="K4929">
        <v>5</v>
      </c>
    </row>
    <row r="4930" spans="1:11" x14ac:dyDescent="0.25">
      <c r="A4930" t="s">
        <v>5446</v>
      </c>
      <c r="B4930">
        <v>78002</v>
      </c>
      <c r="C4930" t="s">
        <v>172</v>
      </c>
      <c r="D4930" s="167">
        <v>50211</v>
      </c>
      <c r="E4930" t="s">
        <v>168</v>
      </c>
      <c r="F4930" t="s">
        <v>169</v>
      </c>
      <c r="G4930" t="s">
        <v>466</v>
      </c>
      <c r="H4930" s="168">
        <v>42562</v>
      </c>
      <c r="I4930" t="s">
        <v>107</v>
      </c>
      <c r="J4930" s="169">
        <v>1.2082191780821918</v>
      </c>
      <c r="K4930">
        <v>1</v>
      </c>
    </row>
    <row r="4931" spans="1:11" x14ac:dyDescent="0.25">
      <c r="A4931" t="s">
        <v>5447</v>
      </c>
      <c r="B4931">
        <v>9531</v>
      </c>
      <c r="C4931" t="s">
        <v>167</v>
      </c>
      <c r="D4931" s="167">
        <v>75446</v>
      </c>
      <c r="E4931" t="s">
        <v>191</v>
      </c>
      <c r="F4931" t="s">
        <v>169</v>
      </c>
      <c r="G4931" t="s">
        <v>192</v>
      </c>
      <c r="H4931" s="168">
        <v>38488</v>
      </c>
      <c r="I4931" t="s">
        <v>105</v>
      </c>
      <c r="J4931" s="169">
        <v>12.36986301369863</v>
      </c>
      <c r="K4931">
        <v>3</v>
      </c>
    </row>
    <row r="4932" spans="1:11" x14ac:dyDescent="0.25">
      <c r="A4932" t="s">
        <v>5448</v>
      </c>
      <c r="B4932">
        <v>48504</v>
      </c>
      <c r="C4932" t="s">
        <v>172</v>
      </c>
      <c r="D4932" s="167">
        <v>45261</v>
      </c>
      <c r="E4932" t="s">
        <v>191</v>
      </c>
      <c r="F4932" t="s">
        <v>169</v>
      </c>
      <c r="G4932" t="s">
        <v>1065</v>
      </c>
      <c r="H4932" s="168">
        <v>42716</v>
      </c>
      <c r="I4932" t="s">
        <v>106</v>
      </c>
      <c r="J4932" s="169">
        <v>0.78630136986301369</v>
      </c>
      <c r="K4932">
        <v>1</v>
      </c>
    </row>
    <row r="4933" spans="1:11" x14ac:dyDescent="0.25">
      <c r="A4933" t="s">
        <v>5449</v>
      </c>
      <c r="B4933">
        <v>25061</v>
      </c>
      <c r="C4933" t="s">
        <v>172</v>
      </c>
      <c r="D4933" s="167">
        <v>58455</v>
      </c>
      <c r="E4933" t="s">
        <v>175</v>
      </c>
      <c r="F4933" t="s">
        <v>169</v>
      </c>
      <c r="G4933" t="s">
        <v>183</v>
      </c>
      <c r="H4933" s="168">
        <v>41498</v>
      </c>
      <c r="I4933" t="s">
        <v>105</v>
      </c>
      <c r="J4933" s="169">
        <v>4.1232876712328768</v>
      </c>
      <c r="K4933">
        <v>1</v>
      </c>
    </row>
    <row r="4934" spans="1:11" x14ac:dyDescent="0.25">
      <c r="A4934" t="s">
        <v>5450</v>
      </c>
      <c r="B4934">
        <v>58341</v>
      </c>
      <c r="C4934" t="s">
        <v>172</v>
      </c>
      <c r="D4934" s="167">
        <v>53109.41</v>
      </c>
      <c r="E4934" t="s">
        <v>253</v>
      </c>
      <c r="F4934" t="s">
        <v>169</v>
      </c>
      <c r="G4934" t="s">
        <v>2030</v>
      </c>
      <c r="H4934" s="168">
        <v>35219</v>
      </c>
      <c r="I4934" t="s">
        <v>103</v>
      </c>
      <c r="J4934" s="169">
        <v>21.326027397260273</v>
      </c>
      <c r="K4934">
        <v>5</v>
      </c>
    </row>
    <row r="4935" spans="1:11" x14ac:dyDescent="0.25">
      <c r="A4935" t="s">
        <v>5451</v>
      </c>
      <c r="B4935">
        <v>55863</v>
      </c>
      <c r="C4935" t="s">
        <v>167</v>
      </c>
      <c r="D4935" s="167">
        <v>44289.72</v>
      </c>
      <c r="E4935" t="s">
        <v>188</v>
      </c>
      <c r="F4935" t="s">
        <v>169</v>
      </c>
      <c r="G4935" t="s">
        <v>282</v>
      </c>
      <c r="H4935" s="168">
        <v>42310</v>
      </c>
      <c r="I4935" t="s">
        <v>108</v>
      </c>
      <c r="J4935" s="169">
        <v>1.8986301369863015</v>
      </c>
      <c r="K4935">
        <v>1</v>
      </c>
    </row>
    <row r="4936" spans="1:11" x14ac:dyDescent="0.25">
      <c r="A4936" t="s">
        <v>5452</v>
      </c>
      <c r="B4936">
        <v>42829</v>
      </c>
      <c r="C4936" t="s">
        <v>172</v>
      </c>
      <c r="D4936" s="167">
        <v>52693</v>
      </c>
      <c r="E4936" t="s">
        <v>191</v>
      </c>
      <c r="F4936" t="s">
        <v>169</v>
      </c>
      <c r="G4936" t="s">
        <v>354</v>
      </c>
      <c r="H4936" s="168">
        <v>41288</v>
      </c>
      <c r="I4936" t="s">
        <v>106</v>
      </c>
      <c r="J4936" s="169">
        <v>4.6986301369863011</v>
      </c>
      <c r="K4936">
        <v>1</v>
      </c>
    </row>
    <row r="4937" spans="1:11" x14ac:dyDescent="0.25">
      <c r="A4937" t="s">
        <v>5453</v>
      </c>
      <c r="B4937">
        <v>93326</v>
      </c>
      <c r="C4937" t="s">
        <v>172</v>
      </c>
      <c r="D4937" s="167">
        <v>143609.88</v>
      </c>
      <c r="E4937" t="s">
        <v>325</v>
      </c>
      <c r="F4937" t="s">
        <v>169</v>
      </c>
      <c r="G4937" t="s">
        <v>533</v>
      </c>
      <c r="H4937" s="168">
        <v>33798</v>
      </c>
      <c r="I4937" t="s">
        <v>103</v>
      </c>
      <c r="J4937" s="169">
        <v>25.219178082191782</v>
      </c>
      <c r="K4937">
        <v>6</v>
      </c>
    </row>
    <row r="4938" spans="1:11" x14ac:dyDescent="0.25">
      <c r="A4938" t="s">
        <v>5454</v>
      </c>
      <c r="B4938">
        <v>17524</v>
      </c>
      <c r="C4938" t="s">
        <v>172</v>
      </c>
      <c r="D4938" s="167">
        <v>60201.440000000002</v>
      </c>
      <c r="E4938" t="s">
        <v>196</v>
      </c>
      <c r="F4938" t="s">
        <v>169</v>
      </c>
      <c r="G4938" t="s">
        <v>242</v>
      </c>
      <c r="H4938" s="168">
        <v>29292</v>
      </c>
      <c r="I4938" t="s">
        <v>104</v>
      </c>
      <c r="J4938" s="169">
        <v>37.564383561643837</v>
      </c>
      <c r="K4938">
        <v>8</v>
      </c>
    </row>
    <row r="4939" spans="1:11" x14ac:dyDescent="0.25">
      <c r="A4939" t="s">
        <v>5455</v>
      </c>
      <c r="B4939">
        <v>79831</v>
      </c>
      <c r="C4939" t="s">
        <v>172</v>
      </c>
      <c r="D4939" s="167">
        <v>45261</v>
      </c>
      <c r="E4939" t="s">
        <v>191</v>
      </c>
      <c r="F4939" t="s">
        <v>169</v>
      </c>
      <c r="G4939" t="s">
        <v>1065</v>
      </c>
      <c r="H4939" s="168">
        <v>42716</v>
      </c>
      <c r="I4939" t="s">
        <v>105</v>
      </c>
      <c r="J4939" s="169">
        <v>0.78630136986301369</v>
      </c>
      <c r="K4939">
        <v>1</v>
      </c>
    </row>
    <row r="4940" spans="1:11" x14ac:dyDescent="0.25">
      <c r="A4940" t="s">
        <v>5456</v>
      </c>
      <c r="B4940">
        <v>21074</v>
      </c>
      <c r="C4940" t="s">
        <v>167</v>
      </c>
      <c r="D4940" s="167">
        <v>70151.86</v>
      </c>
      <c r="E4940" t="s">
        <v>199</v>
      </c>
      <c r="F4940" t="s">
        <v>169</v>
      </c>
      <c r="G4940" t="s">
        <v>968</v>
      </c>
      <c r="H4940" s="168">
        <v>38810</v>
      </c>
      <c r="I4940" t="s">
        <v>107</v>
      </c>
      <c r="J4940" s="169">
        <v>11.487671232876712</v>
      </c>
      <c r="K4940">
        <v>3</v>
      </c>
    </row>
    <row r="4941" spans="1:11" x14ac:dyDescent="0.25">
      <c r="A4941" t="s">
        <v>5457</v>
      </c>
      <c r="B4941">
        <v>75924</v>
      </c>
      <c r="C4941" t="s">
        <v>167</v>
      </c>
      <c r="D4941" s="167">
        <v>102664</v>
      </c>
      <c r="E4941" t="s">
        <v>188</v>
      </c>
      <c r="F4941" t="s">
        <v>169</v>
      </c>
      <c r="G4941" t="s">
        <v>1210</v>
      </c>
      <c r="H4941" s="168">
        <v>37165</v>
      </c>
      <c r="I4941" t="s">
        <v>103</v>
      </c>
      <c r="J4941" s="169">
        <v>15.994520547945205</v>
      </c>
      <c r="K4941">
        <v>4</v>
      </c>
    </row>
    <row r="4942" spans="1:11" x14ac:dyDescent="0.25">
      <c r="A4942" t="s">
        <v>5458</v>
      </c>
      <c r="B4942">
        <v>53656</v>
      </c>
      <c r="C4942" t="s">
        <v>167</v>
      </c>
      <c r="D4942" s="167">
        <v>156525</v>
      </c>
      <c r="E4942" t="s">
        <v>188</v>
      </c>
      <c r="F4942" t="s">
        <v>169</v>
      </c>
      <c r="G4942" t="s">
        <v>231</v>
      </c>
      <c r="H4942" s="168">
        <v>39706</v>
      </c>
      <c r="I4942" t="s">
        <v>105</v>
      </c>
      <c r="J4942" s="169">
        <v>9.0328767123287665</v>
      </c>
      <c r="K4942">
        <v>2</v>
      </c>
    </row>
    <row r="4943" spans="1:11" x14ac:dyDescent="0.25">
      <c r="A4943" t="s">
        <v>5459</v>
      </c>
      <c r="B4943">
        <v>20615</v>
      </c>
      <c r="C4943" t="s">
        <v>172</v>
      </c>
      <c r="D4943" s="167">
        <v>83658</v>
      </c>
      <c r="E4943" t="s">
        <v>175</v>
      </c>
      <c r="F4943" t="s">
        <v>169</v>
      </c>
      <c r="G4943" t="s">
        <v>183</v>
      </c>
      <c r="H4943" s="168">
        <v>37431</v>
      </c>
      <c r="I4943" t="s">
        <v>104</v>
      </c>
      <c r="J4943" s="169">
        <v>15.265753424657534</v>
      </c>
      <c r="K4943">
        <v>4</v>
      </c>
    </row>
    <row r="4944" spans="1:11" x14ac:dyDescent="0.25">
      <c r="A4944" t="s">
        <v>5460</v>
      </c>
      <c r="B4944">
        <v>45972</v>
      </c>
      <c r="C4944" t="s">
        <v>172</v>
      </c>
      <c r="D4944" s="167">
        <v>70396</v>
      </c>
      <c r="E4944" t="s">
        <v>191</v>
      </c>
      <c r="F4944" t="s">
        <v>169</v>
      </c>
      <c r="G4944" t="s">
        <v>192</v>
      </c>
      <c r="H4944" s="168">
        <v>38642</v>
      </c>
      <c r="I4944" t="s">
        <v>106</v>
      </c>
      <c r="J4944" s="169">
        <v>11.947945205479453</v>
      </c>
      <c r="K4944">
        <v>3</v>
      </c>
    </row>
    <row r="4945" spans="1:11" x14ac:dyDescent="0.25">
      <c r="A4945" t="s">
        <v>5461</v>
      </c>
      <c r="B4945">
        <v>72911</v>
      </c>
      <c r="C4945" t="s">
        <v>172</v>
      </c>
      <c r="D4945" s="167">
        <v>156525</v>
      </c>
      <c r="E4945" t="s">
        <v>239</v>
      </c>
      <c r="F4945" t="s">
        <v>169</v>
      </c>
      <c r="G4945" t="s">
        <v>231</v>
      </c>
      <c r="H4945" s="168">
        <v>32776</v>
      </c>
      <c r="I4945" t="s">
        <v>106</v>
      </c>
      <c r="J4945" s="169">
        <v>28.019178082191782</v>
      </c>
      <c r="K4945">
        <v>6</v>
      </c>
    </row>
    <row r="4946" spans="1:11" x14ac:dyDescent="0.25">
      <c r="A4946" t="s">
        <v>5462</v>
      </c>
      <c r="B4946">
        <v>39256</v>
      </c>
      <c r="C4946" t="s">
        <v>172</v>
      </c>
      <c r="D4946" s="167">
        <v>57307.89</v>
      </c>
      <c r="E4946" t="s">
        <v>233</v>
      </c>
      <c r="F4946" t="s">
        <v>169</v>
      </c>
      <c r="G4946" t="s">
        <v>363</v>
      </c>
      <c r="H4946" s="168">
        <v>37924</v>
      </c>
      <c r="I4946" t="s">
        <v>106</v>
      </c>
      <c r="J4946" s="169">
        <v>13.915068493150685</v>
      </c>
      <c r="K4946">
        <v>3</v>
      </c>
    </row>
    <row r="4947" spans="1:11" x14ac:dyDescent="0.25">
      <c r="A4947" t="s">
        <v>5463</v>
      </c>
      <c r="B4947">
        <v>75918</v>
      </c>
      <c r="C4947" t="s">
        <v>172</v>
      </c>
      <c r="D4947" s="167">
        <v>128519</v>
      </c>
      <c r="E4947" t="s">
        <v>239</v>
      </c>
      <c r="F4947" t="s">
        <v>169</v>
      </c>
      <c r="G4947" t="s">
        <v>2909</v>
      </c>
      <c r="H4947" s="168">
        <v>37592</v>
      </c>
      <c r="I4947" t="s">
        <v>106</v>
      </c>
      <c r="J4947" s="169">
        <v>14.824657534246576</v>
      </c>
      <c r="K4947">
        <v>3</v>
      </c>
    </row>
    <row r="4948" spans="1:11" x14ac:dyDescent="0.25">
      <c r="A4948" t="s">
        <v>5464</v>
      </c>
      <c r="B4948">
        <v>45534</v>
      </c>
      <c r="C4948" t="s">
        <v>167</v>
      </c>
      <c r="D4948" s="167">
        <v>30100.720000000001</v>
      </c>
      <c r="E4948" t="s">
        <v>216</v>
      </c>
      <c r="F4948" t="s">
        <v>202</v>
      </c>
      <c r="G4948" t="s">
        <v>217</v>
      </c>
      <c r="H4948" s="168">
        <v>32399</v>
      </c>
      <c r="I4948" t="s">
        <v>105</v>
      </c>
      <c r="J4948" s="169">
        <v>29.052054794520547</v>
      </c>
      <c r="K4948">
        <v>6</v>
      </c>
    </row>
    <row r="4949" spans="1:11" x14ac:dyDescent="0.25">
      <c r="A4949" t="s">
        <v>5465</v>
      </c>
      <c r="B4949">
        <v>41568</v>
      </c>
      <c r="C4949" t="s">
        <v>167</v>
      </c>
      <c r="D4949" s="167">
        <v>61139.519999999997</v>
      </c>
      <c r="E4949" t="s">
        <v>191</v>
      </c>
      <c r="F4949" t="s">
        <v>169</v>
      </c>
      <c r="G4949" t="s">
        <v>610</v>
      </c>
      <c r="H4949" s="168">
        <v>42268</v>
      </c>
      <c r="I4949" t="s">
        <v>107</v>
      </c>
      <c r="J4949" s="169">
        <v>2.0136986301369864</v>
      </c>
      <c r="K4949">
        <v>1</v>
      </c>
    </row>
    <row r="4950" spans="1:11" x14ac:dyDescent="0.25">
      <c r="A4950" t="s">
        <v>5466</v>
      </c>
      <c r="B4950">
        <v>75320</v>
      </c>
      <c r="C4950" t="s">
        <v>167</v>
      </c>
      <c r="D4950" s="167">
        <v>100849.36</v>
      </c>
      <c r="E4950" t="s">
        <v>191</v>
      </c>
      <c r="F4950" t="s">
        <v>169</v>
      </c>
      <c r="G4950" t="s">
        <v>610</v>
      </c>
      <c r="H4950" s="168">
        <v>33000</v>
      </c>
      <c r="I4950" t="s">
        <v>103</v>
      </c>
      <c r="J4950" s="169">
        <v>27.405479452054795</v>
      </c>
      <c r="K4950">
        <v>6</v>
      </c>
    </row>
    <row r="4951" spans="1:11" x14ac:dyDescent="0.25">
      <c r="A4951" t="s">
        <v>5467</v>
      </c>
      <c r="B4951">
        <v>94219</v>
      </c>
      <c r="C4951" t="s">
        <v>167</v>
      </c>
      <c r="D4951" s="167">
        <v>28473.99</v>
      </c>
      <c r="E4951" t="s">
        <v>188</v>
      </c>
      <c r="F4951" t="s">
        <v>202</v>
      </c>
      <c r="G4951" t="s">
        <v>344</v>
      </c>
      <c r="H4951" s="168">
        <v>36024</v>
      </c>
      <c r="I4951" t="s">
        <v>106</v>
      </c>
      <c r="J4951" s="169">
        <v>19.12054794520548</v>
      </c>
      <c r="K4951">
        <v>4</v>
      </c>
    </row>
    <row r="4952" spans="1:11" x14ac:dyDescent="0.25">
      <c r="A4952" t="s">
        <v>5468</v>
      </c>
      <c r="B4952">
        <v>96675</v>
      </c>
      <c r="C4952" t="s">
        <v>167</v>
      </c>
      <c r="D4952" s="167">
        <v>77098.490000000005</v>
      </c>
      <c r="E4952" t="s">
        <v>308</v>
      </c>
      <c r="F4952" t="s">
        <v>169</v>
      </c>
      <c r="G4952" t="s">
        <v>181</v>
      </c>
      <c r="H4952" s="168">
        <v>41876</v>
      </c>
      <c r="I4952" t="s">
        <v>103</v>
      </c>
      <c r="J4952" s="169">
        <v>3.0876712328767124</v>
      </c>
      <c r="K4952">
        <v>1</v>
      </c>
    </row>
    <row r="4953" spans="1:11" x14ac:dyDescent="0.25">
      <c r="A4953" t="s">
        <v>5469</v>
      </c>
      <c r="B4953">
        <v>29194</v>
      </c>
      <c r="C4953" t="s">
        <v>172</v>
      </c>
      <c r="D4953" s="167">
        <v>69368.25</v>
      </c>
      <c r="E4953" t="s">
        <v>199</v>
      </c>
      <c r="F4953" t="s">
        <v>169</v>
      </c>
      <c r="G4953" t="s">
        <v>582</v>
      </c>
      <c r="H4953" s="168">
        <v>41330</v>
      </c>
      <c r="I4953" t="s">
        <v>107</v>
      </c>
      <c r="J4953" s="169">
        <v>4.5835616438356164</v>
      </c>
      <c r="K4953">
        <v>1</v>
      </c>
    </row>
    <row r="4954" spans="1:11" x14ac:dyDescent="0.25">
      <c r="A4954" t="s">
        <v>5470</v>
      </c>
      <c r="B4954">
        <v>37555</v>
      </c>
      <c r="C4954" t="s">
        <v>172</v>
      </c>
      <c r="D4954" s="167">
        <v>67139.649999999994</v>
      </c>
      <c r="E4954" t="s">
        <v>188</v>
      </c>
      <c r="F4954" t="s">
        <v>169</v>
      </c>
      <c r="G4954" t="s">
        <v>170</v>
      </c>
      <c r="H4954" s="168">
        <v>39412</v>
      </c>
      <c r="I4954" t="s">
        <v>103</v>
      </c>
      <c r="J4954" s="169">
        <v>9.838356164383562</v>
      </c>
      <c r="K4954">
        <v>2</v>
      </c>
    </row>
    <row r="4955" spans="1:11" x14ac:dyDescent="0.25">
      <c r="A4955" t="s">
        <v>5471</v>
      </c>
      <c r="B4955">
        <v>39007</v>
      </c>
      <c r="C4955" t="s">
        <v>167</v>
      </c>
      <c r="D4955" s="167">
        <v>67206</v>
      </c>
      <c r="E4955" t="s">
        <v>230</v>
      </c>
      <c r="F4955" t="s">
        <v>169</v>
      </c>
      <c r="G4955" t="s">
        <v>170</v>
      </c>
      <c r="H4955" s="168">
        <v>36676</v>
      </c>
      <c r="I4955" t="s">
        <v>103</v>
      </c>
      <c r="J4955" s="169">
        <v>17.334246575342465</v>
      </c>
      <c r="K4955">
        <v>4</v>
      </c>
    </row>
    <row r="4956" spans="1:11" x14ac:dyDescent="0.25">
      <c r="A4956" t="s">
        <v>5472</v>
      </c>
      <c r="B4956">
        <v>41115</v>
      </c>
      <c r="C4956" t="s">
        <v>172</v>
      </c>
      <c r="D4956" s="167">
        <v>37684</v>
      </c>
      <c r="E4956" t="s">
        <v>199</v>
      </c>
      <c r="F4956" t="s">
        <v>169</v>
      </c>
      <c r="G4956" t="s">
        <v>295</v>
      </c>
      <c r="H4956" s="168">
        <v>42521</v>
      </c>
      <c r="I4956" t="s">
        <v>103</v>
      </c>
      <c r="J4956" s="169">
        <v>1.3205479452054794</v>
      </c>
      <c r="K4956">
        <v>1</v>
      </c>
    </row>
    <row r="4957" spans="1:11" x14ac:dyDescent="0.25">
      <c r="A4957" t="s">
        <v>5473</v>
      </c>
      <c r="B4957">
        <v>35436</v>
      </c>
      <c r="C4957" t="s">
        <v>172</v>
      </c>
      <c r="D4957" s="167">
        <v>63493</v>
      </c>
      <c r="E4957" t="s">
        <v>191</v>
      </c>
      <c r="F4957" t="s">
        <v>169</v>
      </c>
      <c r="G4957" t="s">
        <v>486</v>
      </c>
      <c r="H4957" s="168">
        <v>39524</v>
      </c>
      <c r="I4957" t="s">
        <v>108</v>
      </c>
      <c r="J4957" s="169">
        <v>9.5315068493150683</v>
      </c>
      <c r="K4957">
        <v>2</v>
      </c>
    </row>
    <row r="4958" spans="1:11" x14ac:dyDescent="0.25">
      <c r="A4958" t="s">
        <v>5474</v>
      </c>
      <c r="B4958">
        <v>23597</v>
      </c>
      <c r="C4958" t="s">
        <v>167</v>
      </c>
      <c r="D4958" s="167">
        <v>55251.81</v>
      </c>
      <c r="E4958" t="s">
        <v>188</v>
      </c>
      <c r="F4958" t="s">
        <v>202</v>
      </c>
      <c r="G4958" t="s">
        <v>313</v>
      </c>
      <c r="H4958" s="168">
        <v>35569</v>
      </c>
      <c r="I4958" t="s">
        <v>107</v>
      </c>
      <c r="J4958" s="169">
        <v>20.367123287671234</v>
      </c>
      <c r="K4958">
        <v>5</v>
      </c>
    </row>
    <row r="4959" spans="1:11" x14ac:dyDescent="0.25">
      <c r="A4959" t="s">
        <v>5475</v>
      </c>
      <c r="B4959">
        <v>49313</v>
      </c>
      <c r="C4959" t="s">
        <v>172</v>
      </c>
      <c r="D4959" s="167">
        <v>70466.92</v>
      </c>
      <c r="E4959" t="s">
        <v>196</v>
      </c>
      <c r="F4959" t="s">
        <v>169</v>
      </c>
      <c r="G4959" t="s">
        <v>5476</v>
      </c>
      <c r="H4959" s="168">
        <v>36559</v>
      </c>
      <c r="I4959" t="s">
        <v>103</v>
      </c>
      <c r="J4959" s="169">
        <v>17.654794520547945</v>
      </c>
      <c r="K4959">
        <v>4</v>
      </c>
    </row>
    <row r="4960" spans="1:11" x14ac:dyDescent="0.25">
      <c r="A4960" t="s">
        <v>5477</v>
      </c>
      <c r="B4960">
        <v>58555</v>
      </c>
      <c r="C4960" t="s">
        <v>172</v>
      </c>
      <c r="D4960" s="167">
        <v>72185</v>
      </c>
      <c r="E4960" t="s">
        <v>168</v>
      </c>
      <c r="F4960" t="s">
        <v>169</v>
      </c>
      <c r="G4960" t="s">
        <v>265</v>
      </c>
      <c r="H4960" s="168">
        <v>37774</v>
      </c>
      <c r="I4960" t="s">
        <v>105</v>
      </c>
      <c r="J4960" s="169">
        <v>14.326027397260274</v>
      </c>
      <c r="K4960">
        <v>3</v>
      </c>
    </row>
    <row r="4961" spans="1:11" x14ac:dyDescent="0.25">
      <c r="A4961" t="s">
        <v>5478</v>
      </c>
      <c r="B4961">
        <v>7896</v>
      </c>
      <c r="C4961" t="s">
        <v>167</v>
      </c>
      <c r="D4961" s="167">
        <v>85425</v>
      </c>
      <c r="E4961" t="s">
        <v>188</v>
      </c>
      <c r="F4961" t="s">
        <v>169</v>
      </c>
      <c r="G4961" t="s">
        <v>498</v>
      </c>
      <c r="H4961" s="168">
        <v>42478</v>
      </c>
      <c r="I4961" t="s">
        <v>103</v>
      </c>
      <c r="J4961" s="169">
        <v>1.4383561643835616</v>
      </c>
      <c r="K4961">
        <v>1</v>
      </c>
    </row>
    <row r="4962" spans="1:11" x14ac:dyDescent="0.25">
      <c r="A4962" t="s">
        <v>5479</v>
      </c>
      <c r="B4962">
        <v>74306</v>
      </c>
      <c r="C4962" t="s">
        <v>172</v>
      </c>
      <c r="D4962" s="167">
        <v>52472.36</v>
      </c>
      <c r="E4962" t="s">
        <v>199</v>
      </c>
      <c r="F4962" t="s">
        <v>169</v>
      </c>
      <c r="G4962" t="s">
        <v>200</v>
      </c>
      <c r="H4962" s="168">
        <v>38579</v>
      </c>
      <c r="I4962" t="s">
        <v>105</v>
      </c>
      <c r="J4962" s="169">
        <v>12.12054794520548</v>
      </c>
      <c r="K4962">
        <v>3</v>
      </c>
    </row>
    <row r="4963" spans="1:11" x14ac:dyDescent="0.25">
      <c r="A4963" t="s">
        <v>5480</v>
      </c>
      <c r="B4963">
        <v>9976</v>
      </c>
      <c r="C4963" t="s">
        <v>172</v>
      </c>
      <c r="D4963" s="167">
        <v>76564.78</v>
      </c>
      <c r="E4963" t="s">
        <v>199</v>
      </c>
      <c r="F4963" t="s">
        <v>169</v>
      </c>
      <c r="G4963" t="s">
        <v>662</v>
      </c>
      <c r="H4963" s="168">
        <v>35675</v>
      </c>
      <c r="I4963" t="s">
        <v>103</v>
      </c>
      <c r="J4963" s="169">
        <v>20.076712328767123</v>
      </c>
      <c r="K4963">
        <v>5</v>
      </c>
    </row>
    <row r="4964" spans="1:11" x14ac:dyDescent="0.25">
      <c r="A4964" t="s">
        <v>5481</v>
      </c>
      <c r="B4964">
        <v>7961</v>
      </c>
      <c r="C4964" t="s">
        <v>172</v>
      </c>
      <c r="D4964" s="167">
        <v>65530</v>
      </c>
      <c r="E4964" t="s">
        <v>191</v>
      </c>
      <c r="F4964" t="s">
        <v>169</v>
      </c>
      <c r="G4964" t="s">
        <v>486</v>
      </c>
      <c r="H4964" s="168">
        <v>39693</v>
      </c>
      <c r="I4964" t="s">
        <v>106</v>
      </c>
      <c r="J4964" s="169">
        <v>9.0684931506849313</v>
      </c>
      <c r="K4964">
        <v>2</v>
      </c>
    </row>
    <row r="4965" spans="1:11" x14ac:dyDescent="0.25">
      <c r="A4965" t="s">
        <v>5482</v>
      </c>
      <c r="B4965">
        <v>94367</v>
      </c>
      <c r="C4965" t="s">
        <v>172</v>
      </c>
      <c r="D4965" s="167">
        <v>77343</v>
      </c>
      <c r="E4965" t="s">
        <v>196</v>
      </c>
      <c r="F4965" t="s">
        <v>169</v>
      </c>
      <c r="G4965" t="s">
        <v>2843</v>
      </c>
      <c r="H4965" s="168">
        <v>37123</v>
      </c>
      <c r="I4965" t="s">
        <v>104</v>
      </c>
      <c r="J4965" s="169">
        <v>16.109589041095891</v>
      </c>
      <c r="K4965">
        <v>4</v>
      </c>
    </row>
    <row r="4966" spans="1:11" x14ac:dyDescent="0.25">
      <c r="A4966" t="s">
        <v>5483</v>
      </c>
      <c r="B4966">
        <v>84384</v>
      </c>
      <c r="C4966" t="s">
        <v>172</v>
      </c>
      <c r="D4966" s="167">
        <v>43525.72</v>
      </c>
      <c r="E4966" t="s">
        <v>199</v>
      </c>
      <c r="F4966" t="s">
        <v>169</v>
      </c>
      <c r="G4966" t="s">
        <v>220</v>
      </c>
      <c r="H4966" s="168">
        <v>40651</v>
      </c>
      <c r="I4966" t="s">
        <v>103</v>
      </c>
      <c r="J4966" s="169">
        <v>6.4438356164383563</v>
      </c>
      <c r="K4966">
        <v>2</v>
      </c>
    </row>
    <row r="4967" spans="1:11" x14ac:dyDescent="0.25">
      <c r="A4967" t="s">
        <v>5484</v>
      </c>
      <c r="B4967">
        <v>54352</v>
      </c>
      <c r="C4967" t="s">
        <v>172</v>
      </c>
      <c r="D4967" s="167">
        <v>105290</v>
      </c>
      <c r="E4967" t="s">
        <v>216</v>
      </c>
      <c r="F4967" t="s">
        <v>169</v>
      </c>
      <c r="G4967" t="s">
        <v>275</v>
      </c>
      <c r="H4967" s="168">
        <v>37557</v>
      </c>
      <c r="I4967" t="s">
        <v>107</v>
      </c>
      <c r="J4967" s="169">
        <v>14.920547945205479</v>
      </c>
      <c r="K4967">
        <v>3</v>
      </c>
    </row>
    <row r="4968" spans="1:11" x14ac:dyDescent="0.25">
      <c r="A4968" t="s">
        <v>5485</v>
      </c>
      <c r="B4968">
        <v>69014</v>
      </c>
      <c r="C4968" t="s">
        <v>167</v>
      </c>
      <c r="D4968" s="167">
        <v>82802.649999999994</v>
      </c>
      <c r="E4968" t="s">
        <v>188</v>
      </c>
      <c r="F4968" t="s">
        <v>169</v>
      </c>
      <c r="G4968" t="s">
        <v>284</v>
      </c>
      <c r="H4968" s="168">
        <v>41666</v>
      </c>
      <c r="I4968" t="s">
        <v>106</v>
      </c>
      <c r="J4968" s="169">
        <v>3.6630136986301371</v>
      </c>
      <c r="K4968">
        <v>1</v>
      </c>
    </row>
    <row r="4969" spans="1:11" x14ac:dyDescent="0.25">
      <c r="A4969" t="s">
        <v>5486</v>
      </c>
      <c r="B4969">
        <v>96899</v>
      </c>
      <c r="C4969" t="s">
        <v>167</v>
      </c>
      <c r="D4969" s="167">
        <v>63315</v>
      </c>
      <c r="E4969" t="s">
        <v>196</v>
      </c>
      <c r="F4969" t="s">
        <v>169</v>
      </c>
      <c r="G4969" t="s">
        <v>539</v>
      </c>
      <c r="H4969" s="168">
        <v>42534</v>
      </c>
      <c r="I4969" t="s">
        <v>105</v>
      </c>
      <c r="J4969" s="169">
        <v>1.284931506849315</v>
      </c>
      <c r="K4969">
        <v>1</v>
      </c>
    </row>
    <row r="4970" spans="1:11" x14ac:dyDescent="0.25">
      <c r="A4970" t="s">
        <v>5487</v>
      </c>
      <c r="B4970">
        <v>42894</v>
      </c>
      <c r="C4970" t="s">
        <v>167</v>
      </c>
      <c r="D4970" s="167">
        <v>100849.36</v>
      </c>
      <c r="E4970" t="s">
        <v>216</v>
      </c>
      <c r="F4970" t="s">
        <v>169</v>
      </c>
      <c r="G4970" t="s">
        <v>369</v>
      </c>
      <c r="H4970" s="168">
        <v>33097</v>
      </c>
      <c r="I4970" t="s">
        <v>106</v>
      </c>
      <c r="J4970" s="169">
        <v>27.139726027397259</v>
      </c>
      <c r="K4970">
        <v>6</v>
      </c>
    </row>
    <row r="4971" spans="1:11" x14ac:dyDescent="0.25">
      <c r="A4971" t="s">
        <v>5488</v>
      </c>
      <c r="B4971">
        <v>32462</v>
      </c>
      <c r="C4971" t="s">
        <v>167</v>
      </c>
      <c r="D4971" s="167">
        <v>106448.44</v>
      </c>
      <c r="E4971" t="s">
        <v>168</v>
      </c>
      <c r="F4971" t="s">
        <v>169</v>
      </c>
      <c r="G4971" t="s">
        <v>1166</v>
      </c>
      <c r="H4971" s="168">
        <v>33252</v>
      </c>
      <c r="I4971" t="s">
        <v>107</v>
      </c>
      <c r="J4971" s="169">
        <v>26.715068493150685</v>
      </c>
      <c r="K4971">
        <v>6</v>
      </c>
    </row>
    <row r="4972" spans="1:11" x14ac:dyDescent="0.25">
      <c r="A4972" t="s">
        <v>5489</v>
      </c>
      <c r="B4972">
        <v>57243</v>
      </c>
      <c r="C4972" t="s">
        <v>172</v>
      </c>
      <c r="D4972" s="167">
        <v>89620</v>
      </c>
      <c r="E4972" t="s">
        <v>175</v>
      </c>
      <c r="F4972" t="s">
        <v>169</v>
      </c>
      <c r="G4972" t="s">
        <v>183</v>
      </c>
      <c r="H4972" s="168">
        <v>36038</v>
      </c>
      <c r="I4972" t="s">
        <v>103</v>
      </c>
      <c r="J4972" s="169">
        <v>19.082191780821919</v>
      </c>
      <c r="K4972">
        <v>4</v>
      </c>
    </row>
    <row r="4973" spans="1:11" x14ac:dyDescent="0.25">
      <c r="A4973" t="s">
        <v>5490</v>
      </c>
      <c r="B4973">
        <v>59368</v>
      </c>
      <c r="C4973" t="s">
        <v>172</v>
      </c>
      <c r="D4973" s="167">
        <v>85425</v>
      </c>
      <c r="E4973" t="s">
        <v>185</v>
      </c>
      <c r="F4973" t="s">
        <v>169</v>
      </c>
      <c r="G4973" t="s">
        <v>350</v>
      </c>
      <c r="H4973" s="168">
        <v>42492</v>
      </c>
      <c r="I4973" t="s">
        <v>106</v>
      </c>
      <c r="J4973" s="169">
        <v>1.4</v>
      </c>
      <c r="K4973">
        <v>1</v>
      </c>
    </row>
    <row r="4974" spans="1:11" x14ac:dyDescent="0.25">
      <c r="A4974" t="s">
        <v>5491</v>
      </c>
      <c r="B4974">
        <v>97256</v>
      </c>
      <c r="C4974" t="s">
        <v>167</v>
      </c>
      <c r="D4974" s="167">
        <v>24134.31</v>
      </c>
      <c r="E4974" t="s">
        <v>196</v>
      </c>
      <c r="F4974" t="s">
        <v>202</v>
      </c>
      <c r="G4974" t="s">
        <v>367</v>
      </c>
      <c r="H4974" s="168">
        <v>36801</v>
      </c>
      <c r="I4974" t="s">
        <v>103</v>
      </c>
      <c r="J4974" s="169">
        <v>16.991780821917807</v>
      </c>
      <c r="K4974">
        <v>4</v>
      </c>
    </row>
    <row r="4975" spans="1:11" x14ac:dyDescent="0.25">
      <c r="A4975" t="s">
        <v>5492</v>
      </c>
      <c r="B4975">
        <v>4000</v>
      </c>
      <c r="C4975" t="s">
        <v>167</v>
      </c>
      <c r="D4975" s="167">
        <v>118400</v>
      </c>
      <c r="E4975" t="s">
        <v>213</v>
      </c>
      <c r="F4975" t="s">
        <v>169</v>
      </c>
      <c r="G4975" t="s">
        <v>214</v>
      </c>
      <c r="H4975" s="168">
        <v>38628</v>
      </c>
      <c r="I4975" t="s">
        <v>103</v>
      </c>
      <c r="J4975" s="169">
        <v>11.986301369863014</v>
      </c>
      <c r="K4975">
        <v>3</v>
      </c>
    </row>
    <row r="4976" spans="1:11" x14ac:dyDescent="0.25">
      <c r="A4976" t="s">
        <v>5493</v>
      </c>
      <c r="B4976">
        <v>68066</v>
      </c>
      <c r="C4976" t="s">
        <v>167</v>
      </c>
      <c r="D4976" s="167">
        <v>96736.28</v>
      </c>
      <c r="E4976" t="s">
        <v>168</v>
      </c>
      <c r="F4976" t="s">
        <v>169</v>
      </c>
      <c r="G4976" t="s">
        <v>240</v>
      </c>
      <c r="H4976" s="168">
        <v>42324</v>
      </c>
      <c r="I4976" t="s">
        <v>103</v>
      </c>
      <c r="J4976" s="169">
        <v>1.8602739726027397</v>
      </c>
      <c r="K4976">
        <v>1</v>
      </c>
    </row>
    <row r="4977" spans="1:11" x14ac:dyDescent="0.25">
      <c r="A4977" t="s">
        <v>5494</v>
      </c>
      <c r="B4977">
        <v>65542</v>
      </c>
      <c r="C4977" t="s">
        <v>167</v>
      </c>
      <c r="D4977" s="167">
        <v>117783.53</v>
      </c>
      <c r="E4977" t="s">
        <v>3062</v>
      </c>
      <c r="F4977" t="s">
        <v>169</v>
      </c>
      <c r="G4977" t="s">
        <v>275</v>
      </c>
      <c r="H4977" s="168">
        <v>40812</v>
      </c>
      <c r="I4977" t="s">
        <v>103</v>
      </c>
      <c r="J4977" s="169">
        <v>6.0027397260273974</v>
      </c>
      <c r="K4977">
        <v>2</v>
      </c>
    </row>
    <row r="4978" spans="1:11" x14ac:dyDescent="0.25">
      <c r="A4978" t="s">
        <v>5495</v>
      </c>
      <c r="B4978">
        <v>29888</v>
      </c>
      <c r="C4978" t="s">
        <v>167</v>
      </c>
      <c r="D4978" s="167">
        <v>50424.68</v>
      </c>
      <c r="E4978" t="s">
        <v>216</v>
      </c>
      <c r="F4978" t="s">
        <v>202</v>
      </c>
      <c r="G4978" t="s">
        <v>369</v>
      </c>
      <c r="H4978" s="168">
        <v>32470</v>
      </c>
      <c r="I4978" t="s">
        <v>104</v>
      </c>
      <c r="J4978" s="169">
        <v>28.857534246575341</v>
      </c>
      <c r="K4978">
        <v>6</v>
      </c>
    </row>
    <row r="4979" spans="1:11" x14ac:dyDescent="0.25">
      <c r="A4979" t="s">
        <v>5496</v>
      </c>
      <c r="B4979">
        <v>68817</v>
      </c>
      <c r="C4979" t="s">
        <v>167</v>
      </c>
      <c r="D4979" s="167">
        <v>39455.54</v>
      </c>
      <c r="E4979" t="s">
        <v>325</v>
      </c>
      <c r="F4979" t="s">
        <v>169</v>
      </c>
      <c r="G4979" t="s">
        <v>5497</v>
      </c>
      <c r="H4979" s="168">
        <v>39111</v>
      </c>
      <c r="I4979" t="s">
        <v>103</v>
      </c>
      <c r="J4979" s="169">
        <v>10.663013698630136</v>
      </c>
      <c r="K4979">
        <v>3</v>
      </c>
    </row>
    <row r="4980" spans="1:11" x14ac:dyDescent="0.25">
      <c r="A4980" t="s">
        <v>5498</v>
      </c>
      <c r="B4980">
        <v>89639</v>
      </c>
      <c r="C4980" t="s">
        <v>167</v>
      </c>
      <c r="D4980" s="167">
        <v>118400</v>
      </c>
      <c r="E4980" t="s">
        <v>213</v>
      </c>
      <c r="F4980" t="s">
        <v>169</v>
      </c>
      <c r="G4980" t="s">
        <v>214</v>
      </c>
      <c r="H4980" s="168">
        <v>38334</v>
      </c>
      <c r="I4980" t="s">
        <v>103</v>
      </c>
      <c r="J4980" s="169">
        <v>12.791780821917808</v>
      </c>
      <c r="K4980">
        <v>3</v>
      </c>
    </row>
    <row r="4981" spans="1:11" x14ac:dyDescent="0.25">
      <c r="A4981" t="s">
        <v>5499</v>
      </c>
      <c r="B4981">
        <v>2569</v>
      </c>
      <c r="C4981" t="s">
        <v>167</v>
      </c>
      <c r="D4981" s="167">
        <v>116633.77</v>
      </c>
      <c r="E4981" t="s">
        <v>230</v>
      </c>
      <c r="F4981" t="s">
        <v>169</v>
      </c>
      <c r="G4981" t="s">
        <v>214</v>
      </c>
      <c r="H4981" s="168">
        <v>39342</v>
      </c>
      <c r="I4981" t="s">
        <v>103</v>
      </c>
      <c r="J4981" s="169">
        <v>10.03013698630137</v>
      </c>
      <c r="K4981">
        <v>3</v>
      </c>
    </row>
    <row r="4982" spans="1:11" x14ac:dyDescent="0.25">
      <c r="A4982" t="s">
        <v>5500</v>
      </c>
      <c r="B4982">
        <v>22809</v>
      </c>
      <c r="C4982" t="s">
        <v>172</v>
      </c>
      <c r="D4982" s="167">
        <v>102664</v>
      </c>
      <c r="E4982" t="s">
        <v>199</v>
      </c>
      <c r="F4982" t="s">
        <v>169</v>
      </c>
      <c r="G4982" t="s">
        <v>443</v>
      </c>
      <c r="H4982" s="168">
        <v>37410</v>
      </c>
      <c r="I4982" t="s">
        <v>106</v>
      </c>
      <c r="J4982" s="169">
        <v>15.323287671232876</v>
      </c>
      <c r="K4982">
        <v>4</v>
      </c>
    </row>
    <row r="4983" spans="1:11" x14ac:dyDescent="0.25">
      <c r="A4983" t="s">
        <v>5501</v>
      </c>
      <c r="B4983">
        <v>30717</v>
      </c>
      <c r="C4983" t="s">
        <v>172</v>
      </c>
      <c r="D4983" s="167">
        <v>56687.16</v>
      </c>
      <c r="E4983" t="s">
        <v>199</v>
      </c>
      <c r="F4983" t="s">
        <v>169</v>
      </c>
      <c r="G4983" t="s">
        <v>200</v>
      </c>
      <c r="H4983" s="168">
        <v>37514</v>
      </c>
      <c r="I4983" t="s">
        <v>103</v>
      </c>
      <c r="J4983" s="169">
        <v>15.038356164383561</v>
      </c>
      <c r="K4983">
        <v>3</v>
      </c>
    </row>
    <row r="4984" spans="1:11" x14ac:dyDescent="0.25">
      <c r="A4984" t="s">
        <v>5502</v>
      </c>
      <c r="B4984">
        <v>321</v>
      </c>
      <c r="C4984" t="s">
        <v>167</v>
      </c>
      <c r="D4984" s="167">
        <v>97912</v>
      </c>
      <c r="E4984" t="s">
        <v>175</v>
      </c>
      <c r="F4984" t="s">
        <v>169</v>
      </c>
      <c r="G4984" t="s">
        <v>211</v>
      </c>
      <c r="H4984" s="168">
        <v>37788</v>
      </c>
      <c r="I4984" t="s">
        <v>104</v>
      </c>
      <c r="J4984" s="169">
        <v>14.287671232876713</v>
      </c>
      <c r="K4984">
        <v>3</v>
      </c>
    </row>
    <row r="4985" spans="1:11" x14ac:dyDescent="0.25">
      <c r="A4985" t="s">
        <v>5503</v>
      </c>
      <c r="B4985">
        <v>81238</v>
      </c>
      <c r="C4985" t="s">
        <v>172</v>
      </c>
      <c r="D4985" s="167">
        <v>64141</v>
      </c>
      <c r="E4985" t="s">
        <v>196</v>
      </c>
      <c r="F4985" t="s">
        <v>169</v>
      </c>
      <c r="G4985" t="s">
        <v>750</v>
      </c>
      <c r="H4985" s="168">
        <v>38348</v>
      </c>
      <c r="I4985" t="s">
        <v>103</v>
      </c>
      <c r="J4985" s="169">
        <v>12.753424657534246</v>
      </c>
      <c r="K4985">
        <v>3</v>
      </c>
    </row>
    <row r="4986" spans="1:11" x14ac:dyDescent="0.25">
      <c r="A4986" t="s">
        <v>5504</v>
      </c>
      <c r="B4986">
        <v>11984</v>
      </c>
      <c r="C4986" t="s">
        <v>167</v>
      </c>
      <c r="D4986" s="167">
        <v>69024.509999999995</v>
      </c>
      <c r="E4986" t="s">
        <v>188</v>
      </c>
      <c r="F4986" t="s">
        <v>202</v>
      </c>
      <c r="G4986" t="s">
        <v>284</v>
      </c>
      <c r="H4986" s="168">
        <v>41485</v>
      </c>
      <c r="I4986" t="s">
        <v>104</v>
      </c>
      <c r="J4986" s="169">
        <v>4.1589041095890407</v>
      </c>
      <c r="K4986">
        <v>1</v>
      </c>
    </row>
    <row r="4987" spans="1:11" x14ac:dyDescent="0.25">
      <c r="A4987" t="s">
        <v>5505</v>
      </c>
      <c r="B4987">
        <v>87478</v>
      </c>
      <c r="C4987" t="s">
        <v>172</v>
      </c>
      <c r="D4987" s="167">
        <v>94413.38</v>
      </c>
      <c r="E4987" t="s">
        <v>308</v>
      </c>
      <c r="F4987" t="s">
        <v>169</v>
      </c>
      <c r="G4987" t="s">
        <v>176</v>
      </c>
      <c r="H4987" s="168">
        <v>40182</v>
      </c>
      <c r="I4987" t="s">
        <v>105</v>
      </c>
      <c r="J4987" s="169">
        <v>7.7287671232876711</v>
      </c>
      <c r="K4987">
        <v>2</v>
      </c>
    </row>
    <row r="4988" spans="1:11" x14ac:dyDescent="0.25">
      <c r="A4988" t="s">
        <v>5506</v>
      </c>
      <c r="B4988">
        <v>76882</v>
      </c>
      <c r="C4988" t="s">
        <v>172</v>
      </c>
      <c r="D4988" s="167">
        <v>40631.32</v>
      </c>
      <c r="E4988" t="s">
        <v>185</v>
      </c>
      <c r="F4988" t="s">
        <v>169</v>
      </c>
      <c r="G4988" t="s">
        <v>209</v>
      </c>
      <c r="H4988" s="168">
        <v>42170</v>
      </c>
      <c r="I4988" t="s">
        <v>103</v>
      </c>
      <c r="J4988" s="169">
        <v>2.2821917808219179</v>
      </c>
      <c r="K4988">
        <v>1</v>
      </c>
    </row>
    <row r="4989" spans="1:11" x14ac:dyDescent="0.25">
      <c r="A4989" t="s">
        <v>5507</v>
      </c>
      <c r="B4989">
        <v>68704</v>
      </c>
      <c r="C4989" t="s">
        <v>172</v>
      </c>
      <c r="D4989" s="167">
        <v>60501</v>
      </c>
      <c r="E4989" t="s">
        <v>175</v>
      </c>
      <c r="F4989" t="s">
        <v>169</v>
      </c>
      <c r="G4989" t="s">
        <v>183</v>
      </c>
      <c r="H4989" s="168">
        <v>41106</v>
      </c>
      <c r="I4989" t="s">
        <v>104</v>
      </c>
      <c r="J4989" s="169">
        <v>5.1972602739726028</v>
      </c>
      <c r="K4989">
        <v>2</v>
      </c>
    </row>
    <row r="4990" spans="1:11" x14ac:dyDescent="0.25">
      <c r="A4990" t="s">
        <v>5508</v>
      </c>
      <c r="B4990">
        <v>99019</v>
      </c>
      <c r="C4990" t="s">
        <v>172</v>
      </c>
      <c r="D4990" s="167">
        <v>47940.52</v>
      </c>
      <c r="E4990" t="s">
        <v>168</v>
      </c>
      <c r="F4990" t="s">
        <v>169</v>
      </c>
      <c r="G4990" t="s">
        <v>539</v>
      </c>
      <c r="H4990" s="168">
        <v>41820</v>
      </c>
      <c r="I4990" t="s">
        <v>104</v>
      </c>
      <c r="J4990" s="169">
        <v>3.2410958904109588</v>
      </c>
      <c r="K4990">
        <v>1</v>
      </c>
    </row>
    <row r="4991" spans="1:11" x14ac:dyDescent="0.25">
      <c r="A4991" t="s">
        <v>5509</v>
      </c>
      <c r="B4991">
        <v>39449</v>
      </c>
      <c r="C4991" t="s">
        <v>172</v>
      </c>
      <c r="D4991" s="167">
        <v>98523</v>
      </c>
      <c r="E4991" t="s">
        <v>185</v>
      </c>
      <c r="F4991" t="s">
        <v>169</v>
      </c>
      <c r="G4991" t="s">
        <v>495</v>
      </c>
      <c r="H4991" s="168">
        <v>37298</v>
      </c>
      <c r="I4991" t="s">
        <v>107</v>
      </c>
      <c r="J4991" s="169">
        <v>15.63013698630137</v>
      </c>
      <c r="K4991">
        <v>4</v>
      </c>
    </row>
    <row r="4992" spans="1:11" x14ac:dyDescent="0.25">
      <c r="A4992" t="s">
        <v>5510</v>
      </c>
      <c r="B4992">
        <v>6176</v>
      </c>
      <c r="C4992" t="s">
        <v>167</v>
      </c>
      <c r="D4992" s="167">
        <v>23318.28</v>
      </c>
      <c r="E4992" t="s">
        <v>196</v>
      </c>
      <c r="F4992" t="s">
        <v>202</v>
      </c>
      <c r="G4992" t="s">
        <v>367</v>
      </c>
      <c r="H4992" s="168">
        <v>37312</v>
      </c>
      <c r="I4992" t="s">
        <v>103</v>
      </c>
      <c r="J4992" s="169">
        <v>15.591780821917808</v>
      </c>
      <c r="K4992">
        <v>4</v>
      </c>
    </row>
    <row r="4993" spans="1:11" x14ac:dyDescent="0.25">
      <c r="A4993" t="s">
        <v>5511</v>
      </c>
      <c r="B4993">
        <v>20874</v>
      </c>
      <c r="C4993" t="s">
        <v>167</v>
      </c>
      <c r="D4993" s="167">
        <v>95933.26</v>
      </c>
      <c r="E4993" t="s">
        <v>168</v>
      </c>
      <c r="F4993" t="s">
        <v>169</v>
      </c>
      <c r="G4993" t="s">
        <v>5512</v>
      </c>
      <c r="H4993" s="168">
        <v>41218</v>
      </c>
      <c r="I4993" t="s">
        <v>106</v>
      </c>
      <c r="J4993" s="169">
        <v>4.8904109589041092</v>
      </c>
      <c r="K4993">
        <v>1</v>
      </c>
    </row>
    <row r="4994" spans="1:11" x14ac:dyDescent="0.25">
      <c r="A4994" t="s">
        <v>5513</v>
      </c>
      <c r="B4994">
        <v>89028</v>
      </c>
      <c r="C4994" t="s">
        <v>167</v>
      </c>
      <c r="D4994" s="167">
        <v>63488.38</v>
      </c>
      <c r="E4994" t="s">
        <v>188</v>
      </c>
      <c r="F4994" t="s">
        <v>169</v>
      </c>
      <c r="G4994" t="s">
        <v>170</v>
      </c>
      <c r="H4994" s="168">
        <v>37886</v>
      </c>
      <c r="I4994" t="s">
        <v>108</v>
      </c>
      <c r="J4994" s="169">
        <v>14.019178082191781</v>
      </c>
      <c r="K4994">
        <v>3</v>
      </c>
    </row>
    <row r="4995" spans="1:11" x14ac:dyDescent="0.25">
      <c r="A4995" t="s">
        <v>5514</v>
      </c>
      <c r="B4995">
        <v>11208</v>
      </c>
      <c r="C4995" t="s">
        <v>167</v>
      </c>
      <c r="D4995" s="167">
        <v>16685.02</v>
      </c>
      <c r="E4995" t="s">
        <v>216</v>
      </c>
      <c r="F4995" t="s">
        <v>202</v>
      </c>
      <c r="G4995" t="s">
        <v>303</v>
      </c>
      <c r="H4995" s="168">
        <v>40966</v>
      </c>
      <c r="I4995" t="s">
        <v>108</v>
      </c>
      <c r="J4995" s="169">
        <v>5.580821917808219</v>
      </c>
      <c r="K4995">
        <v>2</v>
      </c>
    </row>
    <row r="4996" spans="1:11" x14ac:dyDescent="0.25">
      <c r="A4996" t="s">
        <v>5515</v>
      </c>
      <c r="B4996">
        <v>59780</v>
      </c>
      <c r="C4996" t="s">
        <v>167</v>
      </c>
      <c r="D4996" s="167">
        <v>39162.870000000003</v>
      </c>
      <c r="E4996" t="s">
        <v>188</v>
      </c>
      <c r="F4996" t="s">
        <v>202</v>
      </c>
      <c r="G4996" t="s">
        <v>313</v>
      </c>
      <c r="H4996" s="168">
        <v>39664</v>
      </c>
      <c r="I4996" t="s">
        <v>104</v>
      </c>
      <c r="J4996" s="169">
        <v>9.1479452054794521</v>
      </c>
      <c r="K4996">
        <v>2</v>
      </c>
    </row>
    <row r="4997" spans="1:11" x14ac:dyDescent="0.25">
      <c r="A4997" t="s">
        <v>5516</v>
      </c>
      <c r="B4997">
        <v>18389</v>
      </c>
      <c r="C4997" t="s">
        <v>167</v>
      </c>
      <c r="D4997" s="167">
        <v>75318.27</v>
      </c>
      <c r="E4997" t="s">
        <v>188</v>
      </c>
      <c r="F4997" t="s">
        <v>169</v>
      </c>
      <c r="G4997" t="s">
        <v>282</v>
      </c>
      <c r="H4997" s="168">
        <v>36787</v>
      </c>
      <c r="I4997" t="s">
        <v>107</v>
      </c>
      <c r="J4997" s="169">
        <v>17.030136986301368</v>
      </c>
      <c r="K4997">
        <v>4</v>
      </c>
    </row>
    <row r="4998" spans="1:11" x14ac:dyDescent="0.25">
      <c r="A4998" t="s">
        <v>5517</v>
      </c>
      <c r="B4998">
        <v>77936</v>
      </c>
      <c r="C4998" t="s">
        <v>172</v>
      </c>
      <c r="D4998" s="167">
        <v>45048.5</v>
      </c>
      <c r="E4998" t="s">
        <v>199</v>
      </c>
      <c r="F4998" t="s">
        <v>169</v>
      </c>
      <c r="G4998" t="s">
        <v>205</v>
      </c>
      <c r="H4998" s="168">
        <v>41148</v>
      </c>
      <c r="I4998" t="s">
        <v>107</v>
      </c>
      <c r="J4998" s="169">
        <v>5.0821917808219181</v>
      </c>
      <c r="K4998">
        <v>2</v>
      </c>
    </row>
    <row r="4999" spans="1:11" x14ac:dyDescent="0.25">
      <c r="A4999" t="s">
        <v>5518</v>
      </c>
      <c r="B4999">
        <v>83824</v>
      </c>
      <c r="C4999" t="s">
        <v>167</v>
      </c>
      <c r="D4999" s="167">
        <v>28294.42</v>
      </c>
      <c r="E4999" t="s">
        <v>216</v>
      </c>
      <c r="F4999" t="s">
        <v>202</v>
      </c>
      <c r="G4999" t="s">
        <v>217</v>
      </c>
      <c r="H4999" s="168">
        <v>36124</v>
      </c>
      <c r="I4999" t="s">
        <v>104</v>
      </c>
      <c r="J4999" s="169">
        <v>18.846575342465755</v>
      </c>
      <c r="K4999">
        <v>4</v>
      </c>
    </row>
    <row r="5000" spans="1:11" x14ac:dyDescent="0.25">
      <c r="A5000" t="s">
        <v>5519</v>
      </c>
      <c r="B5000">
        <v>89489</v>
      </c>
      <c r="C5000" t="s">
        <v>167</v>
      </c>
      <c r="D5000" s="167">
        <v>20071.75</v>
      </c>
      <c r="E5000" t="s">
        <v>216</v>
      </c>
      <c r="F5000" t="s">
        <v>202</v>
      </c>
      <c r="G5000" t="s">
        <v>217</v>
      </c>
      <c r="H5000" s="168">
        <v>39114</v>
      </c>
      <c r="I5000" t="s">
        <v>106</v>
      </c>
      <c r="J5000" s="169">
        <v>10.654794520547945</v>
      </c>
      <c r="K5000">
        <v>3</v>
      </c>
    </row>
    <row r="5001" spans="1:11" x14ac:dyDescent="0.25">
      <c r="A5001" t="s">
        <v>5520</v>
      </c>
      <c r="B5001">
        <v>79634</v>
      </c>
      <c r="C5001" t="s">
        <v>167</v>
      </c>
      <c r="D5001" s="167">
        <v>22429.61</v>
      </c>
      <c r="E5001" t="s">
        <v>216</v>
      </c>
      <c r="F5001" t="s">
        <v>202</v>
      </c>
      <c r="G5001" t="s">
        <v>217</v>
      </c>
      <c r="H5001" s="168">
        <v>36164</v>
      </c>
      <c r="I5001" t="s">
        <v>105</v>
      </c>
      <c r="J5001" s="169">
        <v>18.736986301369864</v>
      </c>
      <c r="K5001">
        <v>4</v>
      </c>
    </row>
    <row r="5002" spans="1:11" x14ac:dyDescent="0.25">
      <c r="A5002" t="s">
        <v>5521</v>
      </c>
      <c r="B5002">
        <v>87059</v>
      </c>
      <c r="C5002" t="s">
        <v>172</v>
      </c>
      <c r="D5002" s="167">
        <v>118400</v>
      </c>
      <c r="E5002" t="s">
        <v>213</v>
      </c>
      <c r="F5002" t="s">
        <v>169</v>
      </c>
      <c r="G5002" t="s">
        <v>214</v>
      </c>
      <c r="H5002" s="168">
        <v>37410</v>
      </c>
      <c r="I5002" t="s">
        <v>108</v>
      </c>
      <c r="J5002" s="169">
        <v>15.323287671232876</v>
      </c>
      <c r="K5002">
        <v>4</v>
      </c>
    </row>
    <row r="5003" spans="1:11" x14ac:dyDescent="0.25">
      <c r="A5003" t="s">
        <v>5522</v>
      </c>
      <c r="B5003">
        <v>84415</v>
      </c>
      <c r="C5003" t="s">
        <v>167</v>
      </c>
      <c r="D5003" s="167">
        <v>67206</v>
      </c>
      <c r="E5003" t="s">
        <v>175</v>
      </c>
      <c r="F5003" t="s">
        <v>169</v>
      </c>
      <c r="G5003" t="s">
        <v>904</v>
      </c>
      <c r="H5003" s="168">
        <v>37459</v>
      </c>
      <c r="I5003" t="s">
        <v>107</v>
      </c>
      <c r="J5003" s="169">
        <v>15.189041095890412</v>
      </c>
      <c r="K5003">
        <v>4</v>
      </c>
    </row>
    <row r="5004" spans="1:11" x14ac:dyDescent="0.25">
      <c r="A5004" t="s">
        <v>5523</v>
      </c>
      <c r="B5004">
        <v>77377</v>
      </c>
      <c r="C5004" t="s">
        <v>167</v>
      </c>
      <c r="D5004" s="167">
        <v>46341.94</v>
      </c>
      <c r="E5004" t="s">
        <v>216</v>
      </c>
      <c r="F5004" t="s">
        <v>169</v>
      </c>
      <c r="G5004" t="s">
        <v>1091</v>
      </c>
      <c r="H5004" s="168">
        <v>38493</v>
      </c>
      <c r="I5004" t="s">
        <v>104</v>
      </c>
      <c r="J5004" s="169">
        <v>12.356164383561644</v>
      </c>
      <c r="K5004">
        <v>3</v>
      </c>
    </row>
    <row r="5005" spans="1:11" x14ac:dyDescent="0.25">
      <c r="A5005" t="s">
        <v>5524</v>
      </c>
      <c r="B5005">
        <v>63434</v>
      </c>
      <c r="C5005" t="s">
        <v>167</v>
      </c>
      <c r="D5005" s="167">
        <v>64615.14</v>
      </c>
      <c r="E5005" t="s">
        <v>188</v>
      </c>
      <c r="F5005" t="s">
        <v>169</v>
      </c>
      <c r="G5005" t="s">
        <v>282</v>
      </c>
      <c r="H5005" s="168">
        <v>38684</v>
      </c>
      <c r="I5005" t="s">
        <v>103</v>
      </c>
      <c r="J5005" s="169">
        <v>11.832876712328767</v>
      </c>
      <c r="K5005">
        <v>3</v>
      </c>
    </row>
    <row r="5006" spans="1:11" x14ac:dyDescent="0.25">
      <c r="A5006" t="s">
        <v>5525</v>
      </c>
      <c r="B5006">
        <v>83066</v>
      </c>
      <c r="C5006" t="s">
        <v>167</v>
      </c>
      <c r="D5006" s="167">
        <v>65643.259999999995</v>
      </c>
      <c r="E5006" t="s">
        <v>175</v>
      </c>
      <c r="F5006" t="s">
        <v>169</v>
      </c>
      <c r="G5006" t="s">
        <v>211</v>
      </c>
      <c r="H5006" s="168">
        <v>40925</v>
      </c>
      <c r="I5006" t="s">
        <v>108</v>
      </c>
      <c r="J5006" s="169">
        <v>5.6931506849315072</v>
      </c>
      <c r="K5006">
        <v>2</v>
      </c>
    </row>
    <row r="5007" spans="1:11" x14ac:dyDescent="0.25">
      <c r="A5007" t="s">
        <v>5526</v>
      </c>
      <c r="B5007">
        <v>70392</v>
      </c>
      <c r="C5007" t="s">
        <v>167</v>
      </c>
      <c r="D5007" s="167">
        <v>43761.61</v>
      </c>
      <c r="E5007" t="s">
        <v>216</v>
      </c>
      <c r="F5007" t="s">
        <v>202</v>
      </c>
      <c r="G5007" t="s">
        <v>1058</v>
      </c>
      <c r="H5007" s="168">
        <v>29556</v>
      </c>
      <c r="I5007" t="s">
        <v>103</v>
      </c>
      <c r="J5007" s="169">
        <v>36.841095890410962</v>
      </c>
      <c r="K5007">
        <v>8</v>
      </c>
    </row>
    <row r="5008" spans="1:11" x14ac:dyDescent="0.25">
      <c r="A5008" t="s">
        <v>5527</v>
      </c>
      <c r="B5008">
        <v>94702</v>
      </c>
      <c r="C5008" t="s">
        <v>172</v>
      </c>
      <c r="D5008" s="167">
        <v>43525.72</v>
      </c>
      <c r="E5008" t="s">
        <v>199</v>
      </c>
      <c r="F5008" t="s">
        <v>169</v>
      </c>
      <c r="G5008" t="s">
        <v>220</v>
      </c>
      <c r="H5008" s="168">
        <v>40651</v>
      </c>
      <c r="I5008" t="s">
        <v>108</v>
      </c>
      <c r="J5008" s="169">
        <v>6.4438356164383563</v>
      </c>
      <c r="K5008">
        <v>2</v>
      </c>
    </row>
    <row r="5009" spans="1:11" x14ac:dyDescent="0.25">
      <c r="A5009" t="s">
        <v>5528</v>
      </c>
      <c r="B5009">
        <v>78386</v>
      </c>
      <c r="C5009" t="s">
        <v>172</v>
      </c>
      <c r="D5009" s="167">
        <v>78198.3</v>
      </c>
      <c r="E5009" t="s">
        <v>239</v>
      </c>
      <c r="F5009" t="s">
        <v>169</v>
      </c>
      <c r="G5009" t="s">
        <v>617</v>
      </c>
      <c r="H5009" s="168">
        <v>41862</v>
      </c>
      <c r="I5009" t="s">
        <v>105</v>
      </c>
      <c r="J5009" s="169">
        <v>3.1260273972602741</v>
      </c>
      <c r="K5009">
        <v>1</v>
      </c>
    </row>
    <row r="5010" spans="1:11" x14ac:dyDescent="0.25">
      <c r="A5010" t="s">
        <v>5529</v>
      </c>
      <c r="B5010">
        <v>35800</v>
      </c>
      <c r="C5010" t="s">
        <v>167</v>
      </c>
      <c r="D5010" s="167">
        <v>18247.04</v>
      </c>
      <c r="E5010" t="s">
        <v>216</v>
      </c>
      <c r="F5010" t="s">
        <v>202</v>
      </c>
      <c r="G5010" t="s">
        <v>303</v>
      </c>
      <c r="H5010" s="168">
        <v>37375</v>
      </c>
      <c r="I5010" t="s">
        <v>106</v>
      </c>
      <c r="J5010" s="169">
        <v>15.419178082191781</v>
      </c>
      <c r="K5010">
        <v>4</v>
      </c>
    </row>
    <row r="5011" spans="1:11" x14ac:dyDescent="0.25">
      <c r="A5011" t="s">
        <v>5530</v>
      </c>
      <c r="B5011">
        <v>11370</v>
      </c>
      <c r="C5011" t="s">
        <v>167</v>
      </c>
      <c r="D5011" s="167">
        <v>95263.92</v>
      </c>
      <c r="E5011" t="s">
        <v>168</v>
      </c>
      <c r="F5011" t="s">
        <v>169</v>
      </c>
      <c r="G5011" t="s">
        <v>428</v>
      </c>
      <c r="H5011" s="168">
        <v>30487</v>
      </c>
      <c r="I5011" t="s">
        <v>103</v>
      </c>
      <c r="J5011" s="169">
        <v>34.290410958904111</v>
      </c>
      <c r="K5011">
        <v>7</v>
      </c>
    </row>
    <row r="5012" spans="1:11" x14ac:dyDescent="0.25">
      <c r="A5012" t="s">
        <v>5531</v>
      </c>
      <c r="B5012">
        <v>6819</v>
      </c>
      <c r="C5012" t="s">
        <v>172</v>
      </c>
      <c r="D5012" s="167">
        <v>84229.41</v>
      </c>
      <c r="E5012" t="s">
        <v>196</v>
      </c>
      <c r="F5012" t="s">
        <v>169</v>
      </c>
      <c r="G5012" t="s">
        <v>706</v>
      </c>
      <c r="H5012" s="168">
        <v>39426</v>
      </c>
      <c r="I5012" t="s">
        <v>107</v>
      </c>
      <c r="J5012" s="169">
        <v>9.8000000000000007</v>
      </c>
      <c r="K5012">
        <v>2</v>
      </c>
    </row>
    <row r="5013" spans="1:11" x14ac:dyDescent="0.25">
      <c r="A5013" t="s">
        <v>5532</v>
      </c>
      <c r="B5013">
        <v>74390</v>
      </c>
      <c r="C5013" t="s">
        <v>172</v>
      </c>
      <c r="D5013" s="167">
        <v>126781.06</v>
      </c>
      <c r="E5013" t="s">
        <v>185</v>
      </c>
      <c r="F5013" t="s">
        <v>169</v>
      </c>
      <c r="G5013" t="s">
        <v>382</v>
      </c>
      <c r="H5013" s="168">
        <v>32307</v>
      </c>
      <c r="I5013" t="s">
        <v>107</v>
      </c>
      <c r="J5013" s="169">
        <v>29.304109589041097</v>
      </c>
      <c r="K5013">
        <v>6</v>
      </c>
    </row>
    <row r="5014" spans="1:11" x14ac:dyDescent="0.25">
      <c r="A5014" t="s">
        <v>5533</v>
      </c>
      <c r="B5014">
        <v>31849</v>
      </c>
      <c r="C5014" t="s">
        <v>172</v>
      </c>
      <c r="D5014" s="167">
        <v>49364</v>
      </c>
      <c r="E5014" t="s">
        <v>168</v>
      </c>
      <c r="F5014" t="s">
        <v>169</v>
      </c>
      <c r="G5014" t="s">
        <v>265</v>
      </c>
      <c r="H5014" s="168">
        <v>42156</v>
      </c>
      <c r="I5014" t="s">
        <v>103</v>
      </c>
      <c r="J5014" s="169">
        <v>2.3205479452054796</v>
      </c>
      <c r="K5014">
        <v>1</v>
      </c>
    </row>
    <row r="5015" spans="1:11" x14ac:dyDescent="0.25">
      <c r="A5015" t="s">
        <v>5534</v>
      </c>
      <c r="B5015">
        <v>4640</v>
      </c>
      <c r="C5015" t="s">
        <v>167</v>
      </c>
      <c r="D5015" s="167">
        <v>47631.96</v>
      </c>
      <c r="E5015" t="s">
        <v>188</v>
      </c>
      <c r="F5015" t="s">
        <v>202</v>
      </c>
      <c r="G5015" t="s">
        <v>428</v>
      </c>
      <c r="H5015" s="168">
        <v>34064</v>
      </c>
      <c r="I5015" t="s">
        <v>105</v>
      </c>
      <c r="J5015" s="169">
        <v>24.490410958904111</v>
      </c>
      <c r="K5015">
        <v>5</v>
      </c>
    </row>
    <row r="5016" spans="1:11" x14ac:dyDescent="0.25">
      <c r="A5016" t="s">
        <v>5535</v>
      </c>
      <c r="B5016">
        <v>93498</v>
      </c>
      <c r="C5016" t="s">
        <v>167</v>
      </c>
      <c r="D5016" s="167">
        <v>52472.35</v>
      </c>
      <c r="E5016" t="s">
        <v>199</v>
      </c>
      <c r="F5016" t="s">
        <v>169</v>
      </c>
      <c r="G5016" t="s">
        <v>200</v>
      </c>
      <c r="H5016" s="168">
        <v>38467</v>
      </c>
      <c r="I5016" t="s">
        <v>104</v>
      </c>
      <c r="J5016" s="169">
        <v>12.427397260273972</v>
      </c>
      <c r="K5016">
        <v>3</v>
      </c>
    </row>
    <row r="5017" spans="1:11" x14ac:dyDescent="0.25">
      <c r="A5017" t="s">
        <v>5536</v>
      </c>
      <c r="B5017">
        <v>46041</v>
      </c>
      <c r="C5017" t="s">
        <v>172</v>
      </c>
      <c r="D5017" s="167">
        <v>57718.21</v>
      </c>
      <c r="E5017" t="s">
        <v>199</v>
      </c>
      <c r="F5017" t="s">
        <v>169</v>
      </c>
      <c r="G5017" t="s">
        <v>698</v>
      </c>
      <c r="H5017" s="168">
        <v>35806</v>
      </c>
      <c r="I5017" t="s">
        <v>108</v>
      </c>
      <c r="J5017" s="169">
        <v>19.717808219178082</v>
      </c>
      <c r="K5017">
        <v>4</v>
      </c>
    </row>
    <row r="5018" spans="1:11" x14ac:dyDescent="0.25">
      <c r="A5018" t="s">
        <v>5537</v>
      </c>
      <c r="B5018">
        <v>59639</v>
      </c>
      <c r="C5018" t="s">
        <v>172</v>
      </c>
      <c r="D5018" s="167">
        <v>120452.71</v>
      </c>
      <c r="E5018" t="s">
        <v>199</v>
      </c>
      <c r="F5018" t="s">
        <v>169</v>
      </c>
      <c r="G5018" t="s">
        <v>275</v>
      </c>
      <c r="H5018" s="168">
        <v>38922</v>
      </c>
      <c r="I5018" t="s">
        <v>103</v>
      </c>
      <c r="J5018" s="169">
        <v>11.180821917808219</v>
      </c>
      <c r="K5018">
        <v>3</v>
      </c>
    </row>
    <row r="5019" spans="1:11" x14ac:dyDescent="0.25">
      <c r="A5019" t="s">
        <v>5538</v>
      </c>
      <c r="B5019">
        <v>79987</v>
      </c>
      <c r="C5019" t="s">
        <v>172</v>
      </c>
      <c r="D5019" s="167">
        <v>69744</v>
      </c>
      <c r="E5019" t="s">
        <v>168</v>
      </c>
      <c r="F5019" t="s">
        <v>169</v>
      </c>
      <c r="G5019" t="s">
        <v>265</v>
      </c>
      <c r="H5019" s="168">
        <v>38208</v>
      </c>
      <c r="I5019" t="s">
        <v>103</v>
      </c>
      <c r="J5019" s="169">
        <v>13.136986301369863</v>
      </c>
      <c r="K5019">
        <v>3</v>
      </c>
    </row>
    <row r="5020" spans="1:11" x14ac:dyDescent="0.25">
      <c r="A5020" t="s">
        <v>5539</v>
      </c>
      <c r="B5020">
        <v>62702</v>
      </c>
      <c r="C5020" t="s">
        <v>167</v>
      </c>
      <c r="D5020" s="167">
        <v>50697.91</v>
      </c>
      <c r="E5020" t="s">
        <v>199</v>
      </c>
      <c r="F5020" t="s">
        <v>169</v>
      </c>
      <c r="G5020" t="s">
        <v>200</v>
      </c>
      <c r="H5020" s="168">
        <v>38761</v>
      </c>
      <c r="I5020" t="s">
        <v>103</v>
      </c>
      <c r="J5020" s="169">
        <v>11.621917808219179</v>
      </c>
      <c r="K5020">
        <v>3</v>
      </c>
    </row>
    <row r="5021" spans="1:11" x14ac:dyDescent="0.25">
      <c r="A5021" t="s">
        <v>5540</v>
      </c>
      <c r="B5021">
        <v>94729</v>
      </c>
      <c r="C5021" t="s">
        <v>172</v>
      </c>
      <c r="D5021" s="167">
        <v>72861</v>
      </c>
      <c r="E5021" t="s">
        <v>191</v>
      </c>
      <c r="F5021" t="s">
        <v>169</v>
      </c>
      <c r="G5021" t="s">
        <v>192</v>
      </c>
      <c r="H5021" s="168">
        <v>38334</v>
      </c>
      <c r="I5021" t="s">
        <v>106</v>
      </c>
      <c r="J5021" s="169">
        <v>12.791780821917808</v>
      </c>
      <c r="K5021">
        <v>3</v>
      </c>
    </row>
    <row r="5022" spans="1:11" x14ac:dyDescent="0.25">
      <c r="A5022" t="s">
        <v>5541</v>
      </c>
      <c r="B5022">
        <v>39952</v>
      </c>
      <c r="C5022" t="s">
        <v>172</v>
      </c>
      <c r="D5022" s="167">
        <v>112899</v>
      </c>
      <c r="E5022" t="s">
        <v>308</v>
      </c>
      <c r="F5022" t="s">
        <v>169</v>
      </c>
      <c r="G5022" t="s">
        <v>620</v>
      </c>
      <c r="H5022" s="168">
        <v>37956</v>
      </c>
      <c r="I5022" t="s">
        <v>103</v>
      </c>
      <c r="J5022" s="169">
        <v>13.827397260273973</v>
      </c>
      <c r="K5022">
        <v>3</v>
      </c>
    </row>
    <row r="5023" spans="1:11" x14ac:dyDescent="0.25">
      <c r="A5023" t="s">
        <v>5542</v>
      </c>
      <c r="B5023">
        <v>425</v>
      </c>
      <c r="C5023" t="s">
        <v>172</v>
      </c>
      <c r="D5023" s="167">
        <v>118080.06</v>
      </c>
      <c r="E5023" t="s">
        <v>185</v>
      </c>
      <c r="F5023" t="s">
        <v>169</v>
      </c>
      <c r="G5023" t="s">
        <v>382</v>
      </c>
      <c r="H5023" s="168">
        <v>31508</v>
      </c>
      <c r="I5023" t="s">
        <v>108</v>
      </c>
      <c r="J5023" s="169">
        <v>31.493150684931507</v>
      </c>
      <c r="K5023">
        <v>7</v>
      </c>
    </row>
    <row r="5024" spans="1:11" x14ac:dyDescent="0.25">
      <c r="A5024" t="s">
        <v>5543</v>
      </c>
      <c r="B5024">
        <v>75825</v>
      </c>
      <c r="C5024" t="s">
        <v>172</v>
      </c>
      <c r="D5024" s="167">
        <v>131905.06</v>
      </c>
      <c r="E5024" t="s">
        <v>185</v>
      </c>
      <c r="F5024" t="s">
        <v>169</v>
      </c>
      <c r="G5024" t="s">
        <v>382</v>
      </c>
      <c r="H5024" s="168">
        <v>32068</v>
      </c>
      <c r="I5024" t="s">
        <v>108</v>
      </c>
      <c r="J5024" s="169">
        <v>29.958904109589042</v>
      </c>
      <c r="K5024">
        <v>7</v>
      </c>
    </row>
    <row r="5025" spans="1:11" x14ac:dyDescent="0.25">
      <c r="A5025" t="s">
        <v>5544</v>
      </c>
      <c r="B5025">
        <v>86960</v>
      </c>
      <c r="C5025" t="s">
        <v>172</v>
      </c>
      <c r="D5025" s="167">
        <v>55122.12</v>
      </c>
      <c r="E5025" t="s">
        <v>199</v>
      </c>
      <c r="F5025" t="s">
        <v>169</v>
      </c>
      <c r="G5025" t="s">
        <v>200</v>
      </c>
      <c r="H5025" s="168">
        <v>38117</v>
      </c>
      <c r="I5025" t="s">
        <v>108</v>
      </c>
      <c r="J5025" s="169">
        <v>13.386301369863014</v>
      </c>
      <c r="K5025">
        <v>3</v>
      </c>
    </row>
    <row r="5026" spans="1:11" x14ac:dyDescent="0.25">
      <c r="A5026" t="s">
        <v>5545</v>
      </c>
      <c r="B5026">
        <v>80463</v>
      </c>
      <c r="C5026" t="s">
        <v>172</v>
      </c>
      <c r="D5026" s="167">
        <v>37822.53</v>
      </c>
      <c r="E5026" t="s">
        <v>233</v>
      </c>
      <c r="F5026" t="s">
        <v>169</v>
      </c>
      <c r="G5026" t="s">
        <v>242</v>
      </c>
      <c r="H5026" s="168">
        <v>41386</v>
      </c>
      <c r="I5026" t="s">
        <v>108</v>
      </c>
      <c r="J5026" s="169">
        <v>4.4301369863013695</v>
      </c>
      <c r="K5026">
        <v>1</v>
      </c>
    </row>
    <row r="5027" spans="1:11" x14ac:dyDescent="0.25">
      <c r="A5027" t="s">
        <v>5546</v>
      </c>
      <c r="B5027">
        <v>30403</v>
      </c>
      <c r="C5027" t="s">
        <v>172</v>
      </c>
      <c r="D5027" s="167">
        <v>66065.23</v>
      </c>
      <c r="E5027" t="s">
        <v>199</v>
      </c>
      <c r="F5027" t="s">
        <v>169</v>
      </c>
      <c r="G5027" t="s">
        <v>200</v>
      </c>
      <c r="H5027" s="168">
        <v>31299</v>
      </c>
      <c r="I5027" t="s">
        <v>107</v>
      </c>
      <c r="J5027" s="169">
        <v>32.065753424657537</v>
      </c>
      <c r="K5027">
        <v>7</v>
      </c>
    </row>
    <row r="5028" spans="1:11" x14ac:dyDescent="0.25">
      <c r="A5028" t="s">
        <v>5547</v>
      </c>
      <c r="B5028">
        <v>3243</v>
      </c>
      <c r="C5028" t="s">
        <v>172</v>
      </c>
      <c r="D5028" s="167">
        <v>64564</v>
      </c>
      <c r="E5028" t="s">
        <v>191</v>
      </c>
      <c r="F5028" t="s">
        <v>169</v>
      </c>
      <c r="G5028" t="s">
        <v>486</v>
      </c>
      <c r="H5028" s="168">
        <v>40085</v>
      </c>
      <c r="I5028" t="s">
        <v>105</v>
      </c>
      <c r="J5028" s="169">
        <v>7.9945205479452053</v>
      </c>
      <c r="K5028">
        <v>2</v>
      </c>
    </row>
    <row r="5029" spans="1:11" x14ac:dyDescent="0.25">
      <c r="A5029" t="s">
        <v>5548</v>
      </c>
      <c r="B5029">
        <v>99607</v>
      </c>
      <c r="C5029" t="s">
        <v>167</v>
      </c>
      <c r="D5029" s="167">
        <v>47821.87</v>
      </c>
      <c r="E5029" t="s">
        <v>168</v>
      </c>
      <c r="F5029" t="s">
        <v>169</v>
      </c>
      <c r="G5029" t="s">
        <v>207</v>
      </c>
      <c r="H5029" s="168">
        <v>39370</v>
      </c>
      <c r="I5029" t="s">
        <v>107</v>
      </c>
      <c r="J5029" s="169">
        <v>9.9534246575342458</v>
      </c>
      <c r="K5029">
        <v>3</v>
      </c>
    </row>
    <row r="5030" spans="1:11" x14ac:dyDescent="0.25">
      <c r="A5030" t="s">
        <v>5549</v>
      </c>
      <c r="B5030">
        <v>83033</v>
      </c>
      <c r="C5030" t="s">
        <v>167</v>
      </c>
      <c r="D5030" s="167">
        <v>57361.81</v>
      </c>
      <c r="E5030" t="s">
        <v>268</v>
      </c>
      <c r="F5030" t="s">
        <v>169</v>
      </c>
      <c r="G5030" t="s">
        <v>170</v>
      </c>
      <c r="H5030" s="168">
        <v>38208</v>
      </c>
      <c r="I5030" t="s">
        <v>103</v>
      </c>
      <c r="J5030" s="169">
        <v>13.136986301369863</v>
      </c>
      <c r="K5030">
        <v>3</v>
      </c>
    </row>
    <row r="5031" spans="1:11" x14ac:dyDescent="0.25">
      <c r="A5031" t="s">
        <v>5550</v>
      </c>
      <c r="B5031">
        <v>40191</v>
      </c>
      <c r="C5031" t="s">
        <v>167</v>
      </c>
      <c r="D5031" s="167">
        <v>87523.22</v>
      </c>
      <c r="E5031" t="s">
        <v>216</v>
      </c>
      <c r="F5031" t="s">
        <v>169</v>
      </c>
      <c r="G5031" t="s">
        <v>422</v>
      </c>
      <c r="H5031" s="168">
        <v>31271</v>
      </c>
      <c r="I5031" t="s">
        <v>104</v>
      </c>
      <c r="J5031" s="169">
        <v>32.142465753424659</v>
      </c>
      <c r="K5031">
        <v>7</v>
      </c>
    </row>
    <row r="5032" spans="1:11" x14ac:dyDescent="0.25">
      <c r="A5032" t="s">
        <v>5551</v>
      </c>
      <c r="B5032">
        <v>22296</v>
      </c>
      <c r="C5032" t="s">
        <v>167</v>
      </c>
      <c r="D5032" s="167">
        <v>99939.88</v>
      </c>
      <c r="E5032" t="s">
        <v>308</v>
      </c>
      <c r="F5032" t="s">
        <v>169</v>
      </c>
      <c r="G5032" t="s">
        <v>176</v>
      </c>
      <c r="H5032" s="168">
        <v>39818</v>
      </c>
      <c r="I5032" t="s">
        <v>107</v>
      </c>
      <c r="J5032" s="169">
        <v>8.7260273972602747</v>
      </c>
      <c r="K5032">
        <v>2</v>
      </c>
    </row>
    <row r="5033" spans="1:11" x14ac:dyDescent="0.25">
      <c r="A5033" t="s">
        <v>5552</v>
      </c>
      <c r="B5033">
        <v>52052</v>
      </c>
      <c r="C5033" t="s">
        <v>167</v>
      </c>
      <c r="D5033" s="167">
        <v>93396</v>
      </c>
      <c r="E5033" t="s">
        <v>230</v>
      </c>
      <c r="F5033" t="s">
        <v>169</v>
      </c>
      <c r="G5033" t="s">
        <v>305</v>
      </c>
      <c r="H5033" s="168">
        <v>41386</v>
      </c>
      <c r="I5033" t="s">
        <v>106</v>
      </c>
      <c r="J5033" s="169">
        <v>4.4301369863013695</v>
      </c>
      <c r="K5033">
        <v>1</v>
      </c>
    </row>
    <row r="5034" spans="1:11" x14ac:dyDescent="0.25">
      <c r="A5034" t="s">
        <v>5553</v>
      </c>
      <c r="B5034">
        <v>21979</v>
      </c>
      <c r="C5034" t="s">
        <v>172</v>
      </c>
      <c r="D5034" s="167">
        <v>117174.02</v>
      </c>
      <c r="E5034" t="s">
        <v>185</v>
      </c>
      <c r="F5034" t="s">
        <v>169</v>
      </c>
      <c r="G5034" t="s">
        <v>382</v>
      </c>
      <c r="H5034" s="168">
        <v>33455</v>
      </c>
      <c r="I5034" t="s">
        <v>103</v>
      </c>
      <c r="J5034" s="169">
        <v>26.158904109589042</v>
      </c>
      <c r="K5034">
        <v>6</v>
      </c>
    </row>
    <row r="5035" spans="1:11" x14ac:dyDescent="0.25">
      <c r="A5035" t="s">
        <v>5554</v>
      </c>
      <c r="B5035">
        <v>29119</v>
      </c>
      <c r="C5035" t="s">
        <v>172</v>
      </c>
      <c r="D5035" s="167">
        <v>39257</v>
      </c>
      <c r="E5035" t="s">
        <v>168</v>
      </c>
      <c r="F5035" t="s">
        <v>169</v>
      </c>
      <c r="G5035" t="s">
        <v>869</v>
      </c>
      <c r="H5035" s="168">
        <v>42646</v>
      </c>
      <c r="I5035" t="s">
        <v>106</v>
      </c>
      <c r="J5035" s="169">
        <v>0.9780821917808219</v>
      </c>
      <c r="K5035">
        <v>1</v>
      </c>
    </row>
    <row r="5036" spans="1:11" x14ac:dyDescent="0.25">
      <c r="A5036" t="s">
        <v>5555</v>
      </c>
      <c r="B5036">
        <v>16748</v>
      </c>
      <c r="C5036" t="s">
        <v>172</v>
      </c>
      <c r="D5036" s="167">
        <v>65716</v>
      </c>
      <c r="E5036" t="s">
        <v>191</v>
      </c>
      <c r="F5036" t="s">
        <v>169</v>
      </c>
      <c r="G5036" t="s">
        <v>486</v>
      </c>
      <c r="H5036" s="168">
        <v>39329</v>
      </c>
      <c r="I5036" t="s">
        <v>107</v>
      </c>
      <c r="J5036" s="169">
        <v>10.065753424657535</v>
      </c>
      <c r="K5036">
        <v>3</v>
      </c>
    </row>
    <row r="5037" spans="1:11" x14ac:dyDescent="0.25">
      <c r="A5037" t="s">
        <v>5556</v>
      </c>
      <c r="B5037">
        <v>13876</v>
      </c>
      <c r="C5037" t="s">
        <v>167</v>
      </c>
      <c r="D5037" s="167">
        <v>92756.7</v>
      </c>
      <c r="E5037" t="s">
        <v>175</v>
      </c>
      <c r="F5037" t="s">
        <v>169</v>
      </c>
      <c r="G5037" t="s">
        <v>183</v>
      </c>
      <c r="H5037" s="168">
        <v>34176</v>
      </c>
      <c r="I5037" t="s">
        <v>107</v>
      </c>
      <c r="J5037" s="169">
        <v>24.183561643835617</v>
      </c>
      <c r="K5037">
        <v>5</v>
      </c>
    </row>
    <row r="5038" spans="1:11" x14ac:dyDescent="0.25">
      <c r="A5038" t="s">
        <v>5557</v>
      </c>
      <c r="B5038">
        <v>30628</v>
      </c>
      <c r="C5038" t="s">
        <v>167</v>
      </c>
      <c r="D5038" s="167">
        <v>21357.88</v>
      </c>
      <c r="E5038" t="s">
        <v>216</v>
      </c>
      <c r="F5038" t="s">
        <v>202</v>
      </c>
      <c r="G5038" t="s">
        <v>588</v>
      </c>
      <c r="H5038" s="168">
        <v>38825</v>
      </c>
      <c r="I5038" t="s">
        <v>103</v>
      </c>
      <c r="J5038" s="169">
        <v>11.446575342465753</v>
      </c>
      <c r="K5038">
        <v>3</v>
      </c>
    </row>
    <row r="5039" spans="1:11" x14ac:dyDescent="0.25">
      <c r="A5039" t="s">
        <v>5558</v>
      </c>
      <c r="B5039">
        <v>94882</v>
      </c>
      <c r="C5039" t="s">
        <v>172</v>
      </c>
      <c r="D5039" s="167">
        <v>37934.69</v>
      </c>
      <c r="E5039" t="s">
        <v>233</v>
      </c>
      <c r="F5039" t="s">
        <v>169</v>
      </c>
      <c r="G5039" t="s">
        <v>475</v>
      </c>
      <c r="H5039" s="168">
        <v>39182</v>
      </c>
      <c r="I5039" t="s">
        <v>106</v>
      </c>
      <c r="J5039" s="169">
        <v>10.468493150684932</v>
      </c>
      <c r="K5039">
        <v>3</v>
      </c>
    </row>
    <row r="5040" spans="1:11" x14ac:dyDescent="0.25">
      <c r="A5040" t="s">
        <v>5559</v>
      </c>
      <c r="B5040">
        <v>88483</v>
      </c>
      <c r="C5040" t="s">
        <v>172</v>
      </c>
      <c r="D5040" s="167">
        <v>55802</v>
      </c>
      <c r="E5040" t="s">
        <v>233</v>
      </c>
      <c r="F5040" t="s">
        <v>169</v>
      </c>
      <c r="G5040" t="s">
        <v>824</v>
      </c>
      <c r="H5040" s="168">
        <v>37104</v>
      </c>
      <c r="I5040" t="s">
        <v>105</v>
      </c>
      <c r="J5040" s="169">
        <v>16.161643835616438</v>
      </c>
      <c r="K5040">
        <v>4</v>
      </c>
    </row>
    <row r="5041" spans="1:11" x14ac:dyDescent="0.25">
      <c r="A5041" t="s">
        <v>5560</v>
      </c>
      <c r="B5041">
        <v>26482</v>
      </c>
      <c r="C5041" t="s">
        <v>167</v>
      </c>
      <c r="D5041" s="167">
        <v>59072</v>
      </c>
      <c r="E5041" t="s">
        <v>191</v>
      </c>
      <c r="F5041" t="s">
        <v>169</v>
      </c>
      <c r="G5041" t="s">
        <v>610</v>
      </c>
      <c r="H5041" s="168">
        <v>42492</v>
      </c>
      <c r="I5041" t="s">
        <v>104</v>
      </c>
      <c r="J5041" s="169">
        <v>1.4</v>
      </c>
      <c r="K5041">
        <v>1</v>
      </c>
    </row>
    <row r="5042" spans="1:11" x14ac:dyDescent="0.25">
      <c r="A5042" t="s">
        <v>5561</v>
      </c>
      <c r="B5042">
        <v>96221</v>
      </c>
      <c r="C5042" t="s">
        <v>172</v>
      </c>
      <c r="D5042" s="167">
        <v>43525.72</v>
      </c>
      <c r="E5042" t="s">
        <v>233</v>
      </c>
      <c r="F5042" t="s">
        <v>169</v>
      </c>
      <c r="G5042" t="s">
        <v>514</v>
      </c>
      <c r="H5042" s="168">
        <v>41596</v>
      </c>
      <c r="I5042" t="s">
        <v>106</v>
      </c>
      <c r="J5042" s="169">
        <v>3.8547945205479452</v>
      </c>
      <c r="K5042">
        <v>1</v>
      </c>
    </row>
    <row r="5043" spans="1:11" x14ac:dyDescent="0.25">
      <c r="A5043" t="s">
        <v>5562</v>
      </c>
      <c r="B5043">
        <v>1295</v>
      </c>
      <c r="C5043" t="s">
        <v>172</v>
      </c>
      <c r="D5043" s="167">
        <v>52032.89</v>
      </c>
      <c r="E5043" t="s">
        <v>199</v>
      </c>
      <c r="F5043" t="s">
        <v>169</v>
      </c>
      <c r="G5043" t="s">
        <v>2357</v>
      </c>
      <c r="H5043" s="168">
        <v>39468</v>
      </c>
      <c r="I5043" t="s">
        <v>103</v>
      </c>
      <c r="J5043" s="169">
        <v>9.6849315068493151</v>
      </c>
      <c r="K5043">
        <v>2</v>
      </c>
    </row>
    <row r="5044" spans="1:11" x14ac:dyDescent="0.25">
      <c r="A5044" t="s">
        <v>5563</v>
      </c>
      <c r="B5044">
        <v>21903</v>
      </c>
      <c r="C5044" t="s">
        <v>172</v>
      </c>
      <c r="D5044" s="167">
        <v>97560</v>
      </c>
      <c r="E5044" t="s">
        <v>185</v>
      </c>
      <c r="F5044" t="s">
        <v>169</v>
      </c>
      <c r="G5044" t="s">
        <v>416</v>
      </c>
      <c r="H5044" s="168">
        <v>36024</v>
      </c>
      <c r="I5044" t="s">
        <v>107</v>
      </c>
      <c r="J5044" s="169">
        <v>19.12054794520548</v>
      </c>
      <c r="K5044">
        <v>4</v>
      </c>
    </row>
    <row r="5045" spans="1:11" x14ac:dyDescent="0.25">
      <c r="A5045" t="s">
        <v>5564</v>
      </c>
      <c r="B5045">
        <v>37211</v>
      </c>
      <c r="C5045" t="s">
        <v>172</v>
      </c>
      <c r="D5045" s="167">
        <v>84974</v>
      </c>
      <c r="E5045" t="s">
        <v>268</v>
      </c>
      <c r="F5045" t="s">
        <v>169</v>
      </c>
      <c r="G5045" t="s">
        <v>418</v>
      </c>
      <c r="H5045" s="168">
        <v>41190</v>
      </c>
      <c r="I5045" t="s">
        <v>107</v>
      </c>
      <c r="J5045" s="169">
        <v>4.9671232876712326</v>
      </c>
      <c r="K5045">
        <v>1</v>
      </c>
    </row>
    <row r="5046" spans="1:11" x14ac:dyDescent="0.25">
      <c r="A5046" t="s">
        <v>5565</v>
      </c>
      <c r="B5046">
        <v>51042</v>
      </c>
      <c r="C5046" t="s">
        <v>167</v>
      </c>
      <c r="D5046" s="167">
        <v>100394.16</v>
      </c>
      <c r="E5046" t="s">
        <v>325</v>
      </c>
      <c r="F5046" t="s">
        <v>169</v>
      </c>
      <c r="G5046" t="s">
        <v>533</v>
      </c>
      <c r="H5046" s="168">
        <v>38978</v>
      </c>
      <c r="I5046" t="s">
        <v>103</v>
      </c>
      <c r="J5046" s="169">
        <v>11.027397260273972</v>
      </c>
      <c r="K5046">
        <v>3</v>
      </c>
    </row>
    <row r="5047" spans="1:11" x14ac:dyDescent="0.25">
      <c r="A5047" t="s">
        <v>5566</v>
      </c>
      <c r="B5047">
        <v>27652</v>
      </c>
      <c r="C5047" t="s">
        <v>172</v>
      </c>
      <c r="D5047" s="167">
        <v>58455</v>
      </c>
      <c r="E5047" t="s">
        <v>175</v>
      </c>
      <c r="F5047" t="s">
        <v>169</v>
      </c>
      <c r="G5047" t="s">
        <v>183</v>
      </c>
      <c r="H5047" s="168">
        <v>41498</v>
      </c>
      <c r="I5047" t="s">
        <v>104</v>
      </c>
      <c r="J5047" s="169">
        <v>4.1232876712328768</v>
      </c>
      <c r="K5047">
        <v>1</v>
      </c>
    </row>
    <row r="5048" spans="1:11" x14ac:dyDescent="0.25">
      <c r="A5048" t="s">
        <v>5567</v>
      </c>
      <c r="B5048">
        <v>92325</v>
      </c>
      <c r="C5048" t="s">
        <v>172</v>
      </c>
      <c r="D5048" s="167">
        <v>59000</v>
      </c>
      <c r="E5048" t="s">
        <v>616</v>
      </c>
      <c r="F5048" t="s">
        <v>169</v>
      </c>
      <c r="G5048" t="s">
        <v>617</v>
      </c>
      <c r="H5048" s="168">
        <v>42674</v>
      </c>
      <c r="I5048" t="s">
        <v>103</v>
      </c>
      <c r="J5048" s="169">
        <v>0.90136986301369859</v>
      </c>
      <c r="K5048">
        <v>1</v>
      </c>
    </row>
    <row r="5049" spans="1:11" x14ac:dyDescent="0.25">
      <c r="A5049" t="s">
        <v>5568</v>
      </c>
      <c r="B5049">
        <v>8472</v>
      </c>
      <c r="C5049" t="s">
        <v>167</v>
      </c>
      <c r="D5049" s="167">
        <v>78740.52</v>
      </c>
      <c r="E5049" t="s">
        <v>1353</v>
      </c>
      <c r="F5049" t="s">
        <v>169</v>
      </c>
      <c r="G5049" t="s">
        <v>882</v>
      </c>
      <c r="H5049" s="168">
        <v>38992</v>
      </c>
      <c r="I5049" t="s">
        <v>106</v>
      </c>
      <c r="J5049" s="169">
        <v>10.989041095890411</v>
      </c>
      <c r="K5049">
        <v>3</v>
      </c>
    </row>
    <row r="5050" spans="1:11" x14ac:dyDescent="0.25">
      <c r="A5050" t="s">
        <v>5569</v>
      </c>
      <c r="B5050">
        <v>81598</v>
      </c>
      <c r="C5050" t="s">
        <v>167</v>
      </c>
      <c r="D5050" s="167">
        <v>102664</v>
      </c>
      <c r="E5050" t="s">
        <v>188</v>
      </c>
      <c r="F5050" t="s">
        <v>169</v>
      </c>
      <c r="G5050" t="s">
        <v>410</v>
      </c>
      <c r="H5050" s="168">
        <v>38769</v>
      </c>
      <c r="I5050" t="s">
        <v>104</v>
      </c>
      <c r="J5050" s="169">
        <v>11.6</v>
      </c>
      <c r="K5050">
        <v>3</v>
      </c>
    </row>
    <row r="5051" spans="1:11" x14ac:dyDescent="0.25">
      <c r="A5051" t="s">
        <v>5570</v>
      </c>
      <c r="B5051">
        <v>15660</v>
      </c>
      <c r="C5051" t="s">
        <v>172</v>
      </c>
      <c r="D5051" s="167">
        <v>175127</v>
      </c>
      <c r="E5051" t="s">
        <v>308</v>
      </c>
      <c r="F5051" t="s">
        <v>169</v>
      </c>
      <c r="G5051" t="s">
        <v>637</v>
      </c>
      <c r="H5051" s="168">
        <v>35492</v>
      </c>
      <c r="I5051" t="s">
        <v>107</v>
      </c>
      <c r="J5051" s="169">
        <v>20.578082191780823</v>
      </c>
      <c r="K5051">
        <v>5</v>
      </c>
    </row>
    <row r="5052" spans="1:11" x14ac:dyDescent="0.25">
      <c r="A5052" t="s">
        <v>5571</v>
      </c>
      <c r="B5052">
        <v>93341</v>
      </c>
      <c r="C5052" t="s">
        <v>172</v>
      </c>
      <c r="D5052" s="167">
        <v>47947.55</v>
      </c>
      <c r="E5052" t="s">
        <v>199</v>
      </c>
      <c r="F5052" t="s">
        <v>169</v>
      </c>
      <c r="G5052" t="s">
        <v>295</v>
      </c>
      <c r="H5052" s="168">
        <v>38657</v>
      </c>
      <c r="I5052" t="s">
        <v>106</v>
      </c>
      <c r="J5052" s="169">
        <v>11.906849315068493</v>
      </c>
      <c r="K5052">
        <v>3</v>
      </c>
    </row>
    <row r="5053" spans="1:11" x14ac:dyDescent="0.25">
      <c r="A5053" t="s">
        <v>5572</v>
      </c>
      <c r="B5053">
        <v>95957</v>
      </c>
      <c r="C5053" t="s">
        <v>172</v>
      </c>
      <c r="D5053" s="167">
        <v>60501</v>
      </c>
      <c r="E5053" t="s">
        <v>175</v>
      </c>
      <c r="F5053" t="s">
        <v>169</v>
      </c>
      <c r="G5053" t="s">
        <v>183</v>
      </c>
      <c r="H5053" s="168">
        <v>41106</v>
      </c>
      <c r="I5053" t="s">
        <v>104</v>
      </c>
      <c r="J5053" s="169">
        <v>5.1972602739726028</v>
      </c>
      <c r="K5053">
        <v>2</v>
      </c>
    </row>
    <row r="5054" spans="1:11" x14ac:dyDescent="0.25">
      <c r="A5054" t="s">
        <v>5573</v>
      </c>
      <c r="B5054">
        <v>51623</v>
      </c>
      <c r="C5054" t="s">
        <v>167</v>
      </c>
      <c r="D5054" s="167">
        <v>81066</v>
      </c>
      <c r="E5054" t="s">
        <v>188</v>
      </c>
      <c r="F5054" t="s">
        <v>169</v>
      </c>
      <c r="G5054" t="s">
        <v>282</v>
      </c>
      <c r="H5054" s="168">
        <v>36247</v>
      </c>
      <c r="I5054" t="s">
        <v>103</v>
      </c>
      <c r="J5054" s="169">
        <v>18.509589041095889</v>
      </c>
      <c r="K5054">
        <v>4</v>
      </c>
    </row>
    <row r="5055" spans="1:11" x14ac:dyDescent="0.25">
      <c r="A5055" t="s">
        <v>5574</v>
      </c>
      <c r="B5055">
        <v>40730</v>
      </c>
      <c r="C5055" t="s">
        <v>172</v>
      </c>
      <c r="D5055" s="167">
        <v>126781.06</v>
      </c>
      <c r="E5055" t="s">
        <v>185</v>
      </c>
      <c r="F5055" t="s">
        <v>169</v>
      </c>
      <c r="G5055" t="s">
        <v>382</v>
      </c>
      <c r="H5055" s="168">
        <v>31411</v>
      </c>
      <c r="I5055" t="s">
        <v>106</v>
      </c>
      <c r="J5055" s="169">
        <v>31.758904109589039</v>
      </c>
      <c r="K5055">
        <v>7</v>
      </c>
    </row>
    <row r="5056" spans="1:11" x14ac:dyDescent="0.25">
      <c r="A5056" t="s">
        <v>5575</v>
      </c>
      <c r="B5056">
        <v>26620</v>
      </c>
      <c r="C5056" t="s">
        <v>167</v>
      </c>
      <c r="D5056" s="167">
        <v>68344.59</v>
      </c>
      <c r="E5056" t="s">
        <v>191</v>
      </c>
      <c r="F5056" t="s">
        <v>169</v>
      </c>
      <c r="G5056" t="s">
        <v>610</v>
      </c>
      <c r="H5056" s="168">
        <v>41162</v>
      </c>
      <c r="I5056" t="s">
        <v>105</v>
      </c>
      <c r="J5056" s="169">
        <v>5.043835616438356</v>
      </c>
      <c r="K5056">
        <v>1</v>
      </c>
    </row>
    <row r="5057" spans="1:11" x14ac:dyDescent="0.25">
      <c r="A5057" t="s">
        <v>5576</v>
      </c>
      <c r="B5057">
        <v>2778</v>
      </c>
      <c r="C5057" t="s">
        <v>172</v>
      </c>
      <c r="D5057" s="167">
        <v>66065.23</v>
      </c>
      <c r="E5057" t="s">
        <v>199</v>
      </c>
      <c r="F5057" t="s">
        <v>169</v>
      </c>
      <c r="G5057" t="s">
        <v>200</v>
      </c>
      <c r="H5057" s="168">
        <v>32902</v>
      </c>
      <c r="I5057" t="s">
        <v>106</v>
      </c>
      <c r="J5057" s="169">
        <v>27.673972602739727</v>
      </c>
      <c r="K5057">
        <v>6</v>
      </c>
    </row>
    <row r="5058" spans="1:11" x14ac:dyDescent="0.25">
      <c r="A5058" t="s">
        <v>5577</v>
      </c>
      <c r="B5058">
        <v>90723</v>
      </c>
      <c r="C5058" t="s">
        <v>172</v>
      </c>
      <c r="D5058" s="167">
        <v>86588</v>
      </c>
      <c r="E5058" t="s">
        <v>175</v>
      </c>
      <c r="F5058" t="s">
        <v>169</v>
      </c>
      <c r="G5058" t="s">
        <v>183</v>
      </c>
      <c r="H5058" s="168">
        <v>38642</v>
      </c>
      <c r="I5058" t="s">
        <v>105</v>
      </c>
      <c r="J5058" s="169">
        <v>11.947945205479453</v>
      </c>
      <c r="K5058">
        <v>3</v>
      </c>
    </row>
    <row r="5059" spans="1:11" x14ac:dyDescent="0.25">
      <c r="A5059" t="s">
        <v>5578</v>
      </c>
      <c r="B5059">
        <v>823</v>
      </c>
      <c r="C5059" t="s">
        <v>172</v>
      </c>
      <c r="D5059" s="167">
        <v>104717.6</v>
      </c>
      <c r="E5059" t="s">
        <v>185</v>
      </c>
      <c r="F5059" t="s">
        <v>169</v>
      </c>
      <c r="G5059" t="s">
        <v>495</v>
      </c>
      <c r="H5059" s="168">
        <v>31130</v>
      </c>
      <c r="I5059" t="s">
        <v>105</v>
      </c>
      <c r="J5059" s="169">
        <v>32.528767123287672</v>
      </c>
      <c r="K5059">
        <v>7</v>
      </c>
    </row>
    <row r="5060" spans="1:11" x14ac:dyDescent="0.25">
      <c r="A5060" t="s">
        <v>5579</v>
      </c>
      <c r="B5060">
        <v>71621</v>
      </c>
      <c r="C5060" t="s">
        <v>172</v>
      </c>
      <c r="D5060" s="167">
        <v>86537.84</v>
      </c>
      <c r="E5060" t="s">
        <v>191</v>
      </c>
      <c r="F5060" t="s">
        <v>169</v>
      </c>
      <c r="G5060" t="s">
        <v>192</v>
      </c>
      <c r="H5060" s="168">
        <v>32475</v>
      </c>
      <c r="I5060" t="s">
        <v>107</v>
      </c>
      <c r="J5060" s="169">
        <v>28.843835616438355</v>
      </c>
      <c r="K5060">
        <v>6</v>
      </c>
    </row>
    <row r="5061" spans="1:11" x14ac:dyDescent="0.25">
      <c r="A5061" t="s">
        <v>5580</v>
      </c>
      <c r="B5061">
        <v>19473</v>
      </c>
      <c r="C5061" t="s">
        <v>172</v>
      </c>
      <c r="D5061" s="167">
        <v>87536</v>
      </c>
      <c r="E5061" t="s">
        <v>185</v>
      </c>
      <c r="F5061" t="s">
        <v>169</v>
      </c>
      <c r="G5061" t="s">
        <v>416</v>
      </c>
      <c r="H5061" s="168">
        <v>38145</v>
      </c>
      <c r="I5061" t="s">
        <v>104</v>
      </c>
      <c r="J5061" s="169">
        <v>13.30958904109589</v>
      </c>
      <c r="K5061">
        <v>3</v>
      </c>
    </row>
    <row r="5062" spans="1:11" x14ac:dyDescent="0.25">
      <c r="A5062" t="s">
        <v>5581</v>
      </c>
      <c r="B5062">
        <v>34197</v>
      </c>
      <c r="C5062" t="s">
        <v>172</v>
      </c>
      <c r="D5062" s="167">
        <v>92756.7</v>
      </c>
      <c r="E5062" t="s">
        <v>175</v>
      </c>
      <c r="F5062" t="s">
        <v>169</v>
      </c>
      <c r="G5062" t="s">
        <v>183</v>
      </c>
      <c r="H5062" s="168">
        <v>35296</v>
      </c>
      <c r="I5062" t="s">
        <v>105</v>
      </c>
      <c r="J5062" s="169">
        <v>21.115068493150684</v>
      </c>
      <c r="K5062">
        <v>5</v>
      </c>
    </row>
    <row r="5063" spans="1:11" x14ac:dyDescent="0.25">
      <c r="A5063" t="s">
        <v>5582</v>
      </c>
      <c r="B5063">
        <v>69048</v>
      </c>
      <c r="C5063" t="s">
        <v>172</v>
      </c>
      <c r="D5063" s="167">
        <v>50053.88</v>
      </c>
      <c r="E5063" t="s">
        <v>199</v>
      </c>
      <c r="F5063" t="s">
        <v>169</v>
      </c>
      <c r="G5063" t="s">
        <v>3409</v>
      </c>
      <c r="H5063" s="168">
        <v>35100</v>
      </c>
      <c r="I5063" t="s">
        <v>104</v>
      </c>
      <c r="J5063" s="169">
        <v>21.652054794520549</v>
      </c>
      <c r="K5063">
        <v>5</v>
      </c>
    </row>
    <row r="5064" spans="1:11" x14ac:dyDescent="0.25">
      <c r="A5064" t="s">
        <v>5583</v>
      </c>
      <c r="B5064">
        <v>3941</v>
      </c>
      <c r="C5064" t="s">
        <v>167</v>
      </c>
      <c r="D5064" s="167">
        <v>86370.52</v>
      </c>
      <c r="E5064" t="s">
        <v>188</v>
      </c>
      <c r="F5064" t="s">
        <v>169</v>
      </c>
      <c r="G5064" t="s">
        <v>428</v>
      </c>
      <c r="H5064" s="168">
        <v>35870</v>
      </c>
      <c r="I5064" t="s">
        <v>107</v>
      </c>
      <c r="J5064" s="169">
        <v>19.542465753424658</v>
      </c>
      <c r="K5064">
        <v>4</v>
      </c>
    </row>
    <row r="5065" spans="1:11" x14ac:dyDescent="0.25">
      <c r="A5065" t="s">
        <v>5584</v>
      </c>
      <c r="B5065">
        <v>82728</v>
      </c>
      <c r="C5065" t="s">
        <v>172</v>
      </c>
      <c r="D5065" s="167">
        <v>97912</v>
      </c>
      <c r="E5065" t="s">
        <v>199</v>
      </c>
      <c r="F5065" t="s">
        <v>169</v>
      </c>
      <c r="G5065" t="s">
        <v>5585</v>
      </c>
      <c r="H5065" s="168">
        <v>39762</v>
      </c>
      <c r="I5065" t="s">
        <v>103</v>
      </c>
      <c r="J5065" s="169">
        <v>8.8794520547945197</v>
      </c>
      <c r="K5065">
        <v>2</v>
      </c>
    </row>
    <row r="5066" spans="1:11" x14ac:dyDescent="0.25">
      <c r="A5066" t="s">
        <v>5586</v>
      </c>
      <c r="B5066">
        <v>302</v>
      </c>
      <c r="C5066" t="s">
        <v>172</v>
      </c>
      <c r="D5066" s="167">
        <v>57265</v>
      </c>
      <c r="E5066" t="s">
        <v>191</v>
      </c>
      <c r="F5066" t="s">
        <v>169</v>
      </c>
      <c r="G5066" t="s">
        <v>354</v>
      </c>
      <c r="H5066" s="168">
        <v>40330</v>
      </c>
      <c r="I5066" t="s">
        <v>106</v>
      </c>
      <c r="J5066" s="169">
        <v>7.3232876712328769</v>
      </c>
      <c r="K5066">
        <v>2</v>
      </c>
    </row>
    <row r="5067" spans="1:11" x14ac:dyDescent="0.25">
      <c r="A5067" t="s">
        <v>5587</v>
      </c>
      <c r="B5067">
        <v>20332</v>
      </c>
      <c r="C5067" t="s">
        <v>172</v>
      </c>
      <c r="D5067" s="167">
        <v>87523.22</v>
      </c>
      <c r="E5067" t="s">
        <v>196</v>
      </c>
      <c r="F5067" t="s">
        <v>169</v>
      </c>
      <c r="G5067" t="s">
        <v>1795</v>
      </c>
      <c r="H5067" s="168">
        <v>34645</v>
      </c>
      <c r="I5067" t="s">
        <v>106</v>
      </c>
      <c r="J5067" s="169">
        <v>22.898630136986302</v>
      </c>
      <c r="K5067">
        <v>5</v>
      </c>
    </row>
    <row r="5068" spans="1:11" x14ac:dyDescent="0.25">
      <c r="A5068" t="s">
        <v>5588</v>
      </c>
      <c r="B5068">
        <v>15308</v>
      </c>
      <c r="C5068" t="s">
        <v>167</v>
      </c>
      <c r="D5068" s="167">
        <v>71796.52</v>
      </c>
      <c r="E5068" t="s">
        <v>199</v>
      </c>
      <c r="F5068" t="s">
        <v>169</v>
      </c>
      <c r="G5068" t="s">
        <v>582</v>
      </c>
      <c r="H5068" s="168">
        <v>38523</v>
      </c>
      <c r="I5068" t="s">
        <v>104</v>
      </c>
      <c r="J5068" s="169">
        <v>12.273972602739725</v>
      </c>
      <c r="K5068">
        <v>3</v>
      </c>
    </row>
    <row r="5069" spans="1:11" x14ac:dyDescent="0.25">
      <c r="A5069" t="s">
        <v>5589</v>
      </c>
      <c r="B5069">
        <v>82424</v>
      </c>
      <c r="C5069" t="s">
        <v>172</v>
      </c>
      <c r="D5069" s="167">
        <v>50785.5</v>
      </c>
      <c r="E5069" t="s">
        <v>1353</v>
      </c>
      <c r="F5069" t="s">
        <v>169</v>
      </c>
      <c r="G5069" t="s">
        <v>1354</v>
      </c>
      <c r="H5069" s="168">
        <v>42310</v>
      </c>
      <c r="I5069" t="s">
        <v>103</v>
      </c>
      <c r="J5069" s="169">
        <v>1.8986301369863015</v>
      </c>
      <c r="K5069">
        <v>1</v>
      </c>
    </row>
    <row r="5070" spans="1:11" x14ac:dyDescent="0.25">
      <c r="A5070" t="s">
        <v>5590</v>
      </c>
      <c r="B5070">
        <v>42305</v>
      </c>
      <c r="C5070" t="s">
        <v>172</v>
      </c>
      <c r="D5070" s="167">
        <v>118930</v>
      </c>
      <c r="E5070" t="s">
        <v>185</v>
      </c>
      <c r="F5070" t="s">
        <v>169</v>
      </c>
      <c r="G5070" t="s">
        <v>382</v>
      </c>
      <c r="H5070" s="168">
        <v>36024</v>
      </c>
      <c r="I5070" t="s">
        <v>103</v>
      </c>
      <c r="J5070" s="169">
        <v>19.12054794520548</v>
      </c>
      <c r="K5070">
        <v>4</v>
      </c>
    </row>
    <row r="5071" spans="1:11" x14ac:dyDescent="0.25">
      <c r="A5071" t="s">
        <v>5591</v>
      </c>
      <c r="B5071">
        <v>89432</v>
      </c>
      <c r="C5071" t="s">
        <v>172</v>
      </c>
      <c r="D5071" s="167">
        <v>59302</v>
      </c>
      <c r="E5071" t="s">
        <v>191</v>
      </c>
      <c r="F5071" t="s">
        <v>169</v>
      </c>
      <c r="G5071" t="s">
        <v>354</v>
      </c>
      <c r="H5071" s="168">
        <v>40330</v>
      </c>
      <c r="I5071" t="s">
        <v>108</v>
      </c>
      <c r="J5071" s="169">
        <v>7.3232876712328769</v>
      </c>
      <c r="K5071">
        <v>2</v>
      </c>
    </row>
    <row r="5072" spans="1:11" x14ac:dyDescent="0.25">
      <c r="A5072" t="s">
        <v>5592</v>
      </c>
      <c r="B5072">
        <v>95878</v>
      </c>
      <c r="C5072" t="s">
        <v>172</v>
      </c>
      <c r="D5072" s="167">
        <v>52701.95</v>
      </c>
      <c r="E5072" t="s">
        <v>199</v>
      </c>
      <c r="F5072" t="s">
        <v>169</v>
      </c>
      <c r="G5072" t="s">
        <v>200</v>
      </c>
      <c r="H5072" s="168">
        <v>39509</v>
      </c>
      <c r="I5072" t="s">
        <v>103</v>
      </c>
      <c r="J5072" s="169">
        <v>9.5726027397260278</v>
      </c>
      <c r="K5072">
        <v>2</v>
      </c>
    </row>
    <row r="5073" spans="1:11" x14ac:dyDescent="0.25">
      <c r="A5073" t="s">
        <v>5593</v>
      </c>
      <c r="B5073">
        <v>92082</v>
      </c>
      <c r="C5073" t="s">
        <v>167</v>
      </c>
      <c r="D5073" s="167">
        <v>60097.19</v>
      </c>
      <c r="E5073" t="s">
        <v>175</v>
      </c>
      <c r="F5073" t="s">
        <v>169</v>
      </c>
      <c r="G5073" t="s">
        <v>209</v>
      </c>
      <c r="H5073" s="168">
        <v>40140</v>
      </c>
      <c r="I5073" t="s">
        <v>104</v>
      </c>
      <c r="J5073" s="169">
        <v>7.8438356164383558</v>
      </c>
      <c r="K5073">
        <v>2</v>
      </c>
    </row>
    <row r="5074" spans="1:11" x14ac:dyDescent="0.25">
      <c r="A5074" t="s">
        <v>5594</v>
      </c>
      <c r="B5074">
        <v>19578</v>
      </c>
      <c r="C5074" t="s">
        <v>167</v>
      </c>
      <c r="D5074" s="167">
        <v>64854</v>
      </c>
      <c r="E5074" t="s">
        <v>168</v>
      </c>
      <c r="F5074" t="s">
        <v>169</v>
      </c>
      <c r="G5074" t="s">
        <v>265</v>
      </c>
      <c r="H5074" s="168">
        <v>39461</v>
      </c>
      <c r="I5074" t="s">
        <v>108</v>
      </c>
      <c r="J5074" s="169">
        <v>9.7041095890410958</v>
      </c>
      <c r="K5074">
        <v>2</v>
      </c>
    </row>
    <row r="5075" spans="1:11" x14ac:dyDescent="0.25">
      <c r="A5075" t="s">
        <v>5595</v>
      </c>
      <c r="B5075">
        <v>12339</v>
      </c>
      <c r="C5075" t="s">
        <v>172</v>
      </c>
      <c r="D5075" s="167">
        <v>45775.85</v>
      </c>
      <c r="E5075" t="s">
        <v>196</v>
      </c>
      <c r="F5075" t="s">
        <v>169</v>
      </c>
      <c r="G5075" t="s">
        <v>503</v>
      </c>
      <c r="H5075" s="168">
        <v>37886</v>
      </c>
      <c r="I5075" t="s">
        <v>104</v>
      </c>
      <c r="J5075" s="169">
        <v>14.019178082191781</v>
      </c>
      <c r="K5075">
        <v>3</v>
      </c>
    </row>
    <row r="5076" spans="1:11" x14ac:dyDescent="0.25">
      <c r="A5076" t="s">
        <v>5596</v>
      </c>
      <c r="B5076">
        <v>53651</v>
      </c>
      <c r="C5076" t="s">
        <v>167</v>
      </c>
      <c r="D5076" s="167">
        <v>49068.12</v>
      </c>
      <c r="E5076" t="s">
        <v>188</v>
      </c>
      <c r="F5076" t="s">
        <v>169</v>
      </c>
      <c r="G5076" t="s">
        <v>282</v>
      </c>
      <c r="H5076" s="168">
        <v>41862</v>
      </c>
      <c r="I5076" t="s">
        <v>107</v>
      </c>
      <c r="J5076" s="169">
        <v>3.1260273972602741</v>
      </c>
      <c r="K5076">
        <v>1</v>
      </c>
    </row>
    <row r="5077" spans="1:11" x14ac:dyDescent="0.25">
      <c r="A5077" t="s">
        <v>5597</v>
      </c>
      <c r="B5077">
        <v>32026</v>
      </c>
      <c r="C5077" t="s">
        <v>172</v>
      </c>
      <c r="D5077" s="167">
        <v>45261</v>
      </c>
      <c r="E5077" t="s">
        <v>191</v>
      </c>
      <c r="F5077" t="s">
        <v>169</v>
      </c>
      <c r="G5077" t="s">
        <v>1065</v>
      </c>
      <c r="H5077" s="168">
        <v>42716</v>
      </c>
      <c r="I5077" t="s">
        <v>106</v>
      </c>
      <c r="J5077" s="169">
        <v>0.78630136986301369</v>
      </c>
      <c r="K5077">
        <v>1</v>
      </c>
    </row>
    <row r="5078" spans="1:11" x14ac:dyDescent="0.25">
      <c r="A5078" t="s">
        <v>5598</v>
      </c>
      <c r="B5078">
        <v>36236</v>
      </c>
      <c r="C5078" t="s">
        <v>172</v>
      </c>
      <c r="D5078" s="167">
        <v>65752</v>
      </c>
      <c r="E5078" t="s">
        <v>175</v>
      </c>
      <c r="F5078" t="s">
        <v>169</v>
      </c>
      <c r="G5078" t="s">
        <v>183</v>
      </c>
      <c r="H5078" s="168">
        <v>40742</v>
      </c>
      <c r="I5078" t="s">
        <v>105</v>
      </c>
      <c r="J5078" s="169">
        <v>6.1945205479452055</v>
      </c>
      <c r="K5078">
        <v>2</v>
      </c>
    </row>
    <row r="5079" spans="1:11" x14ac:dyDescent="0.25">
      <c r="A5079" t="s">
        <v>5599</v>
      </c>
      <c r="B5079">
        <v>52179</v>
      </c>
      <c r="C5079" t="s">
        <v>172</v>
      </c>
      <c r="D5079" s="167">
        <v>67753</v>
      </c>
      <c r="E5079" t="s">
        <v>191</v>
      </c>
      <c r="F5079" t="s">
        <v>169</v>
      </c>
      <c r="G5079" t="s">
        <v>486</v>
      </c>
      <c r="H5079" s="168">
        <v>39160</v>
      </c>
      <c r="I5079" t="s">
        <v>103</v>
      </c>
      <c r="J5079" s="169">
        <v>10.528767123287672</v>
      </c>
      <c r="K5079">
        <v>3</v>
      </c>
    </row>
    <row r="5080" spans="1:11" x14ac:dyDescent="0.25">
      <c r="A5080" t="s">
        <v>5600</v>
      </c>
      <c r="B5080">
        <v>12950</v>
      </c>
      <c r="C5080" t="s">
        <v>172</v>
      </c>
      <c r="D5080" s="167">
        <v>41228.720000000001</v>
      </c>
      <c r="E5080" t="s">
        <v>233</v>
      </c>
      <c r="F5080" t="s">
        <v>169</v>
      </c>
      <c r="G5080" t="s">
        <v>399</v>
      </c>
      <c r="H5080" s="168">
        <v>38868</v>
      </c>
      <c r="I5080" t="s">
        <v>103</v>
      </c>
      <c r="J5080" s="169">
        <v>11.328767123287671</v>
      </c>
      <c r="K5080">
        <v>3</v>
      </c>
    </row>
    <row r="5081" spans="1:11" x14ac:dyDescent="0.25">
      <c r="A5081" t="s">
        <v>5601</v>
      </c>
      <c r="B5081">
        <v>83823</v>
      </c>
      <c r="C5081" t="s">
        <v>172</v>
      </c>
      <c r="D5081" s="167">
        <v>54444.26</v>
      </c>
      <c r="E5081" t="s">
        <v>168</v>
      </c>
      <c r="F5081" t="s">
        <v>169</v>
      </c>
      <c r="G5081" t="s">
        <v>649</v>
      </c>
      <c r="H5081" s="168">
        <v>38865</v>
      </c>
      <c r="I5081" t="s">
        <v>104</v>
      </c>
      <c r="J5081" s="169">
        <v>11.336986301369864</v>
      </c>
      <c r="K5081">
        <v>3</v>
      </c>
    </row>
    <row r="5082" spans="1:11" x14ac:dyDescent="0.25">
      <c r="A5082" t="s">
        <v>5602</v>
      </c>
      <c r="B5082">
        <v>21131</v>
      </c>
      <c r="C5082" t="s">
        <v>172</v>
      </c>
      <c r="D5082" s="167">
        <v>73801</v>
      </c>
      <c r="E5082" t="s">
        <v>196</v>
      </c>
      <c r="F5082" t="s">
        <v>169</v>
      </c>
      <c r="G5082" t="s">
        <v>2178</v>
      </c>
      <c r="H5082" s="168">
        <v>38544</v>
      </c>
      <c r="I5082" t="s">
        <v>103</v>
      </c>
      <c r="J5082" s="169">
        <v>12.216438356164383</v>
      </c>
      <c r="K5082">
        <v>3</v>
      </c>
    </row>
    <row r="5083" spans="1:11" x14ac:dyDescent="0.25">
      <c r="A5083" t="s">
        <v>5603</v>
      </c>
      <c r="B5083">
        <v>8611</v>
      </c>
      <c r="C5083" t="s">
        <v>167</v>
      </c>
      <c r="D5083" s="167">
        <v>49068</v>
      </c>
      <c r="E5083" t="s">
        <v>188</v>
      </c>
      <c r="F5083" t="s">
        <v>169</v>
      </c>
      <c r="G5083" t="s">
        <v>282</v>
      </c>
      <c r="H5083" s="168">
        <v>42619</v>
      </c>
      <c r="I5083" t="s">
        <v>104</v>
      </c>
      <c r="J5083" s="169">
        <v>1.0520547945205478</v>
      </c>
      <c r="K5083">
        <v>1</v>
      </c>
    </row>
    <row r="5084" spans="1:11" x14ac:dyDescent="0.25">
      <c r="A5084" t="s">
        <v>5604</v>
      </c>
      <c r="B5084">
        <v>33712</v>
      </c>
      <c r="C5084" t="s">
        <v>167</v>
      </c>
      <c r="D5084" s="167">
        <v>76271.8</v>
      </c>
      <c r="E5084" t="s">
        <v>188</v>
      </c>
      <c r="F5084" t="s">
        <v>169</v>
      </c>
      <c r="G5084" t="s">
        <v>261</v>
      </c>
      <c r="H5084" s="168">
        <v>38222</v>
      </c>
      <c r="I5084" t="s">
        <v>103</v>
      </c>
      <c r="J5084" s="169">
        <v>13.098630136986301</v>
      </c>
      <c r="K5084">
        <v>3</v>
      </c>
    </row>
    <row r="5085" spans="1:11" x14ac:dyDescent="0.25">
      <c r="A5085" t="s">
        <v>5605</v>
      </c>
      <c r="B5085">
        <v>91707</v>
      </c>
      <c r="C5085" t="s">
        <v>167</v>
      </c>
      <c r="D5085" s="167">
        <v>61135.199999999997</v>
      </c>
      <c r="E5085" t="s">
        <v>168</v>
      </c>
      <c r="F5085" t="s">
        <v>169</v>
      </c>
      <c r="G5085" t="s">
        <v>170</v>
      </c>
      <c r="H5085" s="168">
        <v>36472</v>
      </c>
      <c r="I5085" t="s">
        <v>104</v>
      </c>
      <c r="J5085" s="169">
        <v>17.893150684931506</v>
      </c>
      <c r="K5085">
        <v>4</v>
      </c>
    </row>
    <row r="5086" spans="1:11" x14ac:dyDescent="0.25">
      <c r="A5086" t="s">
        <v>5606</v>
      </c>
      <c r="B5086">
        <v>21337</v>
      </c>
      <c r="C5086" t="s">
        <v>172</v>
      </c>
      <c r="D5086" s="167">
        <v>56689.66</v>
      </c>
      <c r="E5086" t="s">
        <v>199</v>
      </c>
      <c r="F5086" t="s">
        <v>169</v>
      </c>
      <c r="G5086" t="s">
        <v>200</v>
      </c>
      <c r="H5086" s="168">
        <v>37599</v>
      </c>
      <c r="I5086" t="s">
        <v>104</v>
      </c>
      <c r="J5086" s="169">
        <v>14.805479452054794</v>
      </c>
      <c r="K5086">
        <v>3</v>
      </c>
    </row>
    <row r="5087" spans="1:11" x14ac:dyDescent="0.25">
      <c r="A5087" t="s">
        <v>5607</v>
      </c>
      <c r="B5087">
        <v>28345</v>
      </c>
      <c r="C5087" t="s">
        <v>172</v>
      </c>
      <c r="D5087" s="167">
        <v>56306.83</v>
      </c>
      <c r="E5087" t="s">
        <v>168</v>
      </c>
      <c r="F5087" t="s">
        <v>169</v>
      </c>
      <c r="G5087" t="s">
        <v>1533</v>
      </c>
      <c r="H5087" s="168">
        <v>39370</v>
      </c>
      <c r="I5087" t="s">
        <v>104</v>
      </c>
      <c r="J5087" s="169">
        <v>9.9534246575342458</v>
      </c>
      <c r="K5087">
        <v>3</v>
      </c>
    </row>
    <row r="5088" spans="1:11" x14ac:dyDescent="0.25">
      <c r="A5088" t="s">
        <v>5608</v>
      </c>
      <c r="B5088">
        <v>11512</v>
      </c>
      <c r="C5088" t="s">
        <v>167</v>
      </c>
      <c r="D5088" s="167">
        <v>55139.73</v>
      </c>
      <c r="E5088" t="s">
        <v>188</v>
      </c>
      <c r="F5088" t="s">
        <v>169</v>
      </c>
      <c r="G5088" t="s">
        <v>344</v>
      </c>
      <c r="H5088" s="168">
        <v>36948</v>
      </c>
      <c r="I5088" t="s">
        <v>106</v>
      </c>
      <c r="J5088" s="169">
        <v>16.589041095890412</v>
      </c>
      <c r="K5088">
        <v>4</v>
      </c>
    </row>
    <row r="5089" spans="1:11" x14ac:dyDescent="0.25">
      <c r="A5089" t="s">
        <v>5609</v>
      </c>
      <c r="B5089">
        <v>34823</v>
      </c>
      <c r="C5089" t="s">
        <v>167</v>
      </c>
      <c r="D5089" s="167">
        <v>51466.63</v>
      </c>
      <c r="E5089" t="s">
        <v>168</v>
      </c>
      <c r="F5089" t="s">
        <v>169</v>
      </c>
      <c r="G5089" t="s">
        <v>170</v>
      </c>
      <c r="H5089" s="168">
        <v>38054</v>
      </c>
      <c r="I5089" t="s">
        <v>107</v>
      </c>
      <c r="J5089" s="169">
        <v>13.558904109589042</v>
      </c>
      <c r="K5089">
        <v>3</v>
      </c>
    </row>
    <row r="5090" spans="1:11" x14ac:dyDescent="0.25">
      <c r="A5090" t="s">
        <v>5610</v>
      </c>
      <c r="B5090">
        <v>74146</v>
      </c>
      <c r="C5090" t="s">
        <v>172</v>
      </c>
      <c r="D5090" s="167">
        <v>107128.71</v>
      </c>
      <c r="E5090" t="s">
        <v>175</v>
      </c>
      <c r="F5090" t="s">
        <v>169</v>
      </c>
      <c r="G5090" t="s">
        <v>586</v>
      </c>
      <c r="H5090" s="168">
        <v>33049</v>
      </c>
      <c r="I5090" t="s">
        <v>106</v>
      </c>
      <c r="J5090" s="169">
        <v>27.271232876712329</v>
      </c>
      <c r="K5090">
        <v>6</v>
      </c>
    </row>
    <row r="5091" spans="1:11" x14ac:dyDescent="0.25">
      <c r="A5091" t="s">
        <v>5611</v>
      </c>
      <c r="B5091">
        <v>92829</v>
      </c>
      <c r="C5091" t="s">
        <v>167</v>
      </c>
      <c r="D5091" s="167">
        <v>91827.56</v>
      </c>
      <c r="E5091" t="s">
        <v>188</v>
      </c>
      <c r="F5091" t="s">
        <v>169</v>
      </c>
      <c r="G5091" t="s">
        <v>284</v>
      </c>
      <c r="H5091" s="168">
        <v>38516</v>
      </c>
      <c r="I5091" t="s">
        <v>105</v>
      </c>
      <c r="J5091" s="169">
        <v>12.293150684931506</v>
      </c>
      <c r="K5091">
        <v>3</v>
      </c>
    </row>
    <row r="5092" spans="1:11" x14ac:dyDescent="0.25">
      <c r="A5092" t="s">
        <v>5612</v>
      </c>
      <c r="B5092">
        <v>90993</v>
      </c>
      <c r="C5092" t="s">
        <v>167</v>
      </c>
      <c r="D5092" s="167">
        <v>135392</v>
      </c>
      <c r="E5092" t="s">
        <v>188</v>
      </c>
      <c r="F5092" t="s">
        <v>169</v>
      </c>
      <c r="G5092" t="s">
        <v>275</v>
      </c>
      <c r="H5092" s="168">
        <v>32594</v>
      </c>
      <c r="I5092" t="s">
        <v>103</v>
      </c>
      <c r="J5092" s="169">
        <v>28.517808219178082</v>
      </c>
      <c r="K5092">
        <v>6</v>
      </c>
    </row>
    <row r="5093" spans="1:11" x14ac:dyDescent="0.25">
      <c r="A5093" t="s">
        <v>5613</v>
      </c>
      <c r="B5093">
        <v>55688</v>
      </c>
      <c r="C5093" t="s">
        <v>172</v>
      </c>
      <c r="D5093" s="167">
        <v>79323.240000000005</v>
      </c>
      <c r="E5093" t="s">
        <v>268</v>
      </c>
      <c r="F5093" t="s">
        <v>169</v>
      </c>
      <c r="G5093" t="s">
        <v>418</v>
      </c>
      <c r="H5093" s="168">
        <v>41568</v>
      </c>
      <c r="I5093" t="s">
        <v>107</v>
      </c>
      <c r="J5093" s="169">
        <v>3.9315068493150687</v>
      </c>
      <c r="K5093">
        <v>1</v>
      </c>
    </row>
    <row r="5094" spans="1:11" x14ac:dyDescent="0.25">
      <c r="A5094" t="s">
        <v>5614</v>
      </c>
      <c r="B5094">
        <v>75785</v>
      </c>
      <c r="C5094" t="s">
        <v>172</v>
      </c>
      <c r="D5094" s="167">
        <v>95187.98</v>
      </c>
      <c r="E5094" t="s">
        <v>185</v>
      </c>
      <c r="F5094" t="s">
        <v>169</v>
      </c>
      <c r="G5094" t="s">
        <v>416</v>
      </c>
      <c r="H5094" s="168">
        <v>30766</v>
      </c>
      <c r="I5094" t="s">
        <v>107</v>
      </c>
      <c r="J5094" s="169">
        <v>33.526027397260272</v>
      </c>
      <c r="K5094">
        <v>7</v>
      </c>
    </row>
    <row r="5095" spans="1:11" x14ac:dyDescent="0.25">
      <c r="A5095" t="s">
        <v>5615</v>
      </c>
      <c r="B5095">
        <v>44412</v>
      </c>
      <c r="C5095" t="s">
        <v>172</v>
      </c>
      <c r="D5095" s="167">
        <v>63493</v>
      </c>
      <c r="E5095" t="s">
        <v>191</v>
      </c>
      <c r="F5095" t="s">
        <v>169</v>
      </c>
      <c r="G5095" t="s">
        <v>486</v>
      </c>
      <c r="H5095" s="168">
        <v>39524</v>
      </c>
      <c r="I5095" t="s">
        <v>104</v>
      </c>
      <c r="J5095" s="169">
        <v>9.5315068493150683</v>
      </c>
      <c r="K5095">
        <v>2</v>
      </c>
    </row>
    <row r="5096" spans="1:11" x14ac:dyDescent="0.25">
      <c r="A5096" t="s">
        <v>5616</v>
      </c>
      <c r="B5096">
        <v>84879</v>
      </c>
      <c r="C5096" t="s">
        <v>172</v>
      </c>
      <c r="D5096" s="167">
        <v>83497.98</v>
      </c>
      <c r="E5096" t="s">
        <v>196</v>
      </c>
      <c r="F5096" t="s">
        <v>169</v>
      </c>
      <c r="G5096" t="s">
        <v>5617</v>
      </c>
      <c r="H5096" s="168">
        <v>31097</v>
      </c>
      <c r="I5096" t="s">
        <v>106</v>
      </c>
      <c r="J5096" s="169">
        <v>32.61917808219178</v>
      </c>
      <c r="K5096">
        <v>7</v>
      </c>
    </row>
    <row r="5097" spans="1:11" x14ac:dyDescent="0.25">
      <c r="A5097" t="s">
        <v>5618</v>
      </c>
      <c r="B5097">
        <v>24178</v>
      </c>
      <c r="C5097" t="s">
        <v>172</v>
      </c>
      <c r="D5097" s="167">
        <v>121952</v>
      </c>
      <c r="E5097" t="s">
        <v>196</v>
      </c>
      <c r="F5097" t="s">
        <v>169</v>
      </c>
      <c r="G5097" t="s">
        <v>2060</v>
      </c>
      <c r="H5097" s="168">
        <v>33322</v>
      </c>
      <c r="I5097" t="s">
        <v>106</v>
      </c>
      <c r="J5097" s="169">
        <v>26.523287671232875</v>
      </c>
      <c r="K5097">
        <v>6</v>
      </c>
    </row>
    <row r="5098" spans="1:11" x14ac:dyDescent="0.25">
      <c r="A5098" t="s">
        <v>5619</v>
      </c>
      <c r="B5098">
        <v>21222</v>
      </c>
      <c r="C5098" t="s">
        <v>172</v>
      </c>
      <c r="D5098" s="167">
        <v>48260.15</v>
      </c>
      <c r="E5098" t="s">
        <v>199</v>
      </c>
      <c r="F5098" t="s">
        <v>169</v>
      </c>
      <c r="G5098" t="s">
        <v>330</v>
      </c>
      <c r="H5098" s="168">
        <v>39020</v>
      </c>
      <c r="I5098" t="s">
        <v>108</v>
      </c>
      <c r="J5098" s="169">
        <v>10.912328767123288</v>
      </c>
      <c r="K5098">
        <v>3</v>
      </c>
    </row>
    <row r="5099" spans="1:11" x14ac:dyDescent="0.25">
      <c r="A5099" t="s">
        <v>5620</v>
      </c>
      <c r="B5099">
        <v>86794</v>
      </c>
      <c r="C5099" t="s">
        <v>172</v>
      </c>
      <c r="D5099" s="167">
        <v>92756.7</v>
      </c>
      <c r="E5099" t="s">
        <v>175</v>
      </c>
      <c r="F5099" t="s">
        <v>169</v>
      </c>
      <c r="G5099" t="s">
        <v>183</v>
      </c>
      <c r="H5099" s="168">
        <v>32174</v>
      </c>
      <c r="I5099" t="s">
        <v>107</v>
      </c>
      <c r="J5099" s="169">
        <v>29.668493150684931</v>
      </c>
      <c r="K5099">
        <v>6</v>
      </c>
    </row>
    <row r="5100" spans="1:11" x14ac:dyDescent="0.25">
      <c r="A5100" t="s">
        <v>5621</v>
      </c>
      <c r="B5100">
        <v>77265</v>
      </c>
      <c r="C5100" t="s">
        <v>167</v>
      </c>
      <c r="D5100" s="167">
        <v>68866.34</v>
      </c>
      <c r="E5100" t="s">
        <v>196</v>
      </c>
      <c r="F5100" t="s">
        <v>169</v>
      </c>
      <c r="G5100" t="s">
        <v>539</v>
      </c>
      <c r="H5100" s="168">
        <v>38554</v>
      </c>
      <c r="I5100" t="s">
        <v>103</v>
      </c>
      <c r="J5100" s="169">
        <v>12.189041095890412</v>
      </c>
      <c r="K5100">
        <v>3</v>
      </c>
    </row>
    <row r="5101" spans="1:11" x14ac:dyDescent="0.25">
      <c r="A5101" t="s">
        <v>5622</v>
      </c>
      <c r="B5101">
        <v>16767</v>
      </c>
      <c r="C5101" t="s">
        <v>167</v>
      </c>
      <c r="D5101" s="167">
        <v>55702.43</v>
      </c>
      <c r="E5101" t="s">
        <v>188</v>
      </c>
      <c r="F5101" t="s">
        <v>169</v>
      </c>
      <c r="G5101" t="s">
        <v>282</v>
      </c>
      <c r="H5101" s="168">
        <v>38795</v>
      </c>
      <c r="I5101" t="s">
        <v>108</v>
      </c>
      <c r="J5101" s="169">
        <v>11.528767123287672</v>
      </c>
      <c r="K5101">
        <v>3</v>
      </c>
    </row>
    <row r="5102" spans="1:11" x14ac:dyDescent="0.25">
      <c r="A5102" t="s">
        <v>5623</v>
      </c>
      <c r="B5102">
        <v>19757</v>
      </c>
      <c r="C5102" t="s">
        <v>172</v>
      </c>
      <c r="D5102" s="167">
        <v>44708.88</v>
      </c>
      <c r="E5102" t="s">
        <v>199</v>
      </c>
      <c r="F5102" t="s">
        <v>169</v>
      </c>
      <c r="G5102" t="s">
        <v>3985</v>
      </c>
      <c r="H5102" s="168">
        <v>40561</v>
      </c>
      <c r="I5102" t="s">
        <v>104</v>
      </c>
      <c r="J5102" s="169">
        <v>6.6904109589041099</v>
      </c>
      <c r="K5102">
        <v>2</v>
      </c>
    </row>
    <row r="5103" spans="1:11" x14ac:dyDescent="0.25">
      <c r="A5103" t="s">
        <v>5624</v>
      </c>
      <c r="B5103">
        <v>20166</v>
      </c>
      <c r="C5103" t="s">
        <v>167</v>
      </c>
      <c r="D5103" s="167">
        <v>48046.91</v>
      </c>
      <c r="E5103" t="s">
        <v>216</v>
      </c>
      <c r="F5103" t="s">
        <v>169</v>
      </c>
      <c r="G5103" t="s">
        <v>217</v>
      </c>
      <c r="H5103" s="168">
        <v>38057</v>
      </c>
      <c r="I5103" t="s">
        <v>104</v>
      </c>
      <c r="J5103" s="169">
        <v>13.550684931506849</v>
      </c>
      <c r="K5103">
        <v>3</v>
      </c>
    </row>
    <row r="5104" spans="1:11" x14ac:dyDescent="0.25">
      <c r="A5104" t="s">
        <v>5625</v>
      </c>
      <c r="B5104">
        <v>49083</v>
      </c>
      <c r="C5104" t="s">
        <v>172</v>
      </c>
      <c r="D5104" s="167">
        <v>59276.91</v>
      </c>
      <c r="E5104" t="s">
        <v>196</v>
      </c>
      <c r="F5104" t="s">
        <v>169</v>
      </c>
      <c r="G5104" t="s">
        <v>5626</v>
      </c>
      <c r="H5104" s="168">
        <v>42492</v>
      </c>
      <c r="I5104" t="s">
        <v>104</v>
      </c>
      <c r="J5104" s="169">
        <v>1.4</v>
      </c>
      <c r="K5104">
        <v>1</v>
      </c>
    </row>
    <row r="5105" spans="1:11" x14ac:dyDescent="0.25">
      <c r="A5105" t="s">
        <v>5627</v>
      </c>
      <c r="B5105">
        <v>15316</v>
      </c>
      <c r="C5105" t="s">
        <v>167</v>
      </c>
      <c r="D5105" s="167">
        <v>65493.51</v>
      </c>
      <c r="E5105" t="s">
        <v>191</v>
      </c>
      <c r="F5105" t="s">
        <v>169</v>
      </c>
      <c r="G5105" t="s">
        <v>610</v>
      </c>
      <c r="H5105" s="168">
        <v>38684</v>
      </c>
      <c r="I5105" t="s">
        <v>103</v>
      </c>
      <c r="J5105" s="169">
        <v>11.832876712328767</v>
      </c>
      <c r="K5105">
        <v>3</v>
      </c>
    </row>
    <row r="5106" spans="1:11" x14ac:dyDescent="0.25">
      <c r="A5106" t="s">
        <v>5628</v>
      </c>
      <c r="B5106">
        <v>58220</v>
      </c>
      <c r="C5106" t="s">
        <v>172</v>
      </c>
      <c r="D5106" s="167">
        <v>54089.1</v>
      </c>
      <c r="E5106" t="s">
        <v>230</v>
      </c>
      <c r="F5106" t="s">
        <v>169</v>
      </c>
      <c r="G5106" t="s">
        <v>170</v>
      </c>
      <c r="H5106" s="168">
        <v>42255</v>
      </c>
      <c r="I5106" t="s">
        <v>107</v>
      </c>
      <c r="J5106" s="169">
        <v>2.0493150684931507</v>
      </c>
      <c r="K5106">
        <v>1</v>
      </c>
    </row>
    <row r="5107" spans="1:11" x14ac:dyDescent="0.25">
      <c r="A5107" t="s">
        <v>5629</v>
      </c>
      <c r="B5107">
        <v>88202</v>
      </c>
      <c r="C5107" t="s">
        <v>172</v>
      </c>
      <c r="D5107" s="167">
        <v>39257</v>
      </c>
      <c r="E5107" t="s">
        <v>175</v>
      </c>
      <c r="F5107" t="s">
        <v>169</v>
      </c>
      <c r="G5107" t="s">
        <v>209</v>
      </c>
      <c r="H5107" s="168">
        <v>39945</v>
      </c>
      <c r="I5107" t="s">
        <v>103</v>
      </c>
      <c r="J5107" s="169">
        <v>8.3780821917808215</v>
      </c>
      <c r="K5107">
        <v>2</v>
      </c>
    </row>
    <row r="5108" spans="1:11" x14ac:dyDescent="0.25">
      <c r="A5108" t="s">
        <v>5630</v>
      </c>
      <c r="B5108">
        <v>53668</v>
      </c>
      <c r="C5108" t="s">
        <v>172</v>
      </c>
      <c r="D5108" s="167">
        <v>69368.62</v>
      </c>
      <c r="E5108" t="s">
        <v>199</v>
      </c>
      <c r="F5108" t="s">
        <v>169</v>
      </c>
      <c r="G5108" t="s">
        <v>582</v>
      </c>
      <c r="H5108" s="168">
        <v>39055</v>
      </c>
      <c r="I5108" t="s">
        <v>104</v>
      </c>
      <c r="J5108" s="169">
        <v>10.816438356164383</v>
      </c>
      <c r="K5108">
        <v>3</v>
      </c>
    </row>
    <row r="5109" spans="1:11" x14ac:dyDescent="0.25">
      <c r="A5109" t="s">
        <v>5631</v>
      </c>
      <c r="B5109">
        <v>93585</v>
      </c>
      <c r="C5109" t="s">
        <v>172</v>
      </c>
      <c r="D5109" s="167">
        <v>39257.31</v>
      </c>
      <c r="E5109" t="s">
        <v>199</v>
      </c>
      <c r="F5109" t="s">
        <v>169</v>
      </c>
      <c r="G5109" t="s">
        <v>200</v>
      </c>
      <c r="H5109" s="168">
        <v>42506</v>
      </c>
      <c r="I5109" t="s">
        <v>103</v>
      </c>
      <c r="J5109" s="169">
        <v>1.3616438356164384</v>
      </c>
      <c r="K5109">
        <v>1</v>
      </c>
    </row>
    <row r="5110" spans="1:11" x14ac:dyDescent="0.25">
      <c r="A5110" t="s">
        <v>5632</v>
      </c>
      <c r="B5110">
        <v>95714</v>
      </c>
      <c r="C5110" t="s">
        <v>167</v>
      </c>
      <c r="D5110" s="167">
        <v>132143.01999999999</v>
      </c>
      <c r="E5110" t="s">
        <v>268</v>
      </c>
      <c r="F5110" t="s">
        <v>169</v>
      </c>
      <c r="G5110" t="s">
        <v>275</v>
      </c>
      <c r="H5110" s="168">
        <v>37718</v>
      </c>
      <c r="I5110" t="s">
        <v>104</v>
      </c>
      <c r="J5110" s="169">
        <v>14.479452054794521</v>
      </c>
      <c r="K5110">
        <v>3</v>
      </c>
    </row>
    <row r="5111" spans="1:11" x14ac:dyDescent="0.25">
      <c r="A5111" t="s">
        <v>5633</v>
      </c>
      <c r="B5111">
        <v>64091</v>
      </c>
      <c r="C5111" t="s">
        <v>167</v>
      </c>
      <c r="D5111" s="167">
        <v>48957.37</v>
      </c>
      <c r="E5111" t="s">
        <v>175</v>
      </c>
      <c r="F5111" t="s">
        <v>169</v>
      </c>
      <c r="G5111" t="s">
        <v>904</v>
      </c>
      <c r="H5111" s="168">
        <v>39174</v>
      </c>
      <c r="I5111" t="s">
        <v>104</v>
      </c>
      <c r="J5111" s="169">
        <v>10.490410958904109</v>
      </c>
      <c r="K5111">
        <v>3</v>
      </c>
    </row>
    <row r="5112" spans="1:11" x14ac:dyDescent="0.25">
      <c r="A5112" t="s">
        <v>5634</v>
      </c>
      <c r="B5112">
        <v>27135</v>
      </c>
      <c r="C5112" t="s">
        <v>167</v>
      </c>
      <c r="D5112" s="167">
        <v>67206</v>
      </c>
      <c r="E5112" t="s">
        <v>199</v>
      </c>
      <c r="F5112" t="s">
        <v>169</v>
      </c>
      <c r="G5112" t="s">
        <v>170</v>
      </c>
      <c r="H5112" s="168">
        <v>36500</v>
      </c>
      <c r="I5112" t="s">
        <v>106</v>
      </c>
      <c r="J5112" s="169">
        <v>17.816438356164383</v>
      </c>
      <c r="K5112">
        <v>4</v>
      </c>
    </row>
    <row r="5113" spans="1:11" x14ac:dyDescent="0.25">
      <c r="A5113" t="s">
        <v>5635</v>
      </c>
      <c r="B5113">
        <v>73427</v>
      </c>
      <c r="C5113" t="s">
        <v>167</v>
      </c>
      <c r="D5113" s="167">
        <v>112175.51</v>
      </c>
      <c r="E5113" t="s">
        <v>188</v>
      </c>
      <c r="F5113" t="s">
        <v>169</v>
      </c>
      <c r="G5113" t="s">
        <v>452</v>
      </c>
      <c r="H5113" s="168">
        <v>31789</v>
      </c>
      <c r="I5113" t="s">
        <v>104</v>
      </c>
      <c r="J5113" s="169">
        <v>30.723287671232878</v>
      </c>
      <c r="K5113">
        <v>7</v>
      </c>
    </row>
    <row r="5114" spans="1:11" x14ac:dyDescent="0.25">
      <c r="A5114" t="s">
        <v>5636</v>
      </c>
      <c r="B5114">
        <v>38421</v>
      </c>
      <c r="C5114" t="s">
        <v>172</v>
      </c>
      <c r="D5114" s="167">
        <v>58455</v>
      </c>
      <c r="E5114" t="s">
        <v>175</v>
      </c>
      <c r="F5114" t="s">
        <v>169</v>
      </c>
      <c r="G5114" t="s">
        <v>183</v>
      </c>
      <c r="H5114" s="168">
        <v>41498</v>
      </c>
      <c r="I5114" t="s">
        <v>107</v>
      </c>
      <c r="J5114" s="169">
        <v>4.1232876712328768</v>
      </c>
      <c r="K5114">
        <v>1</v>
      </c>
    </row>
    <row r="5115" spans="1:11" x14ac:dyDescent="0.25">
      <c r="A5115" t="s">
        <v>5637</v>
      </c>
      <c r="B5115">
        <v>65461</v>
      </c>
      <c r="C5115" t="s">
        <v>172</v>
      </c>
      <c r="D5115" s="167">
        <v>90883</v>
      </c>
      <c r="E5115" t="s">
        <v>185</v>
      </c>
      <c r="F5115" t="s">
        <v>169</v>
      </c>
      <c r="G5115" t="s">
        <v>416</v>
      </c>
      <c r="H5115" s="168">
        <v>38145</v>
      </c>
      <c r="I5115" t="s">
        <v>106</v>
      </c>
      <c r="J5115" s="169">
        <v>13.30958904109589</v>
      </c>
      <c r="K5115">
        <v>3</v>
      </c>
    </row>
    <row r="5116" spans="1:11" x14ac:dyDescent="0.25">
      <c r="A5116" t="s">
        <v>5638</v>
      </c>
      <c r="B5116">
        <v>8164</v>
      </c>
      <c r="C5116" t="s">
        <v>167</v>
      </c>
      <c r="D5116" s="167">
        <v>118400</v>
      </c>
      <c r="E5116" t="s">
        <v>213</v>
      </c>
      <c r="F5116" t="s">
        <v>169</v>
      </c>
      <c r="G5116" t="s">
        <v>214</v>
      </c>
      <c r="H5116" s="168">
        <v>39902</v>
      </c>
      <c r="I5116" t="s">
        <v>107</v>
      </c>
      <c r="J5116" s="169">
        <v>8.4958904109589035</v>
      </c>
      <c r="K5116">
        <v>2</v>
      </c>
    </row>
    <row r="5117" spans="1:11" x14ac:dyDescent="0.25">
      <c r="A5117" t="s">
        <v>5639</v>
      </c>
      <c r="B5117">
        <v>87124</v>
      </c>
      <c r="C5117" t="s">
        <v>167</v>
      </c>
      <c r="D5117" s="167">
        <v>65752</v>
      </c>
      <c r="E5117" t="s">
        <v>175</v>
      </c>
      <c r="F5117" t="s">
        <v>169</v>
      </c>
      <c r="G5117" t="s">
        <v>183</v>
      </c>
      <c r="H5117" s="168">
        <v>40742</v>
      </c>
      <c r="I5117" t="s">
        <v>107</v>
      </c>
      <c r="J5117" s="169">
        <v>6.1945205479452055</v>
      </c>
      <c r="K5117">
        <v>2</v>
      </c>
    </row>
    <row r="5118" spans="1:11" x14ac:dyDescent="0.25">
      <c r="A5118" t="s">
        <v>5640</v>
      </c>
      <c r="B5118">
        <v>77860</v>
      </c>
      <c r="C5118" t="s">
        <v>167</v>
      </c>
      <c r="D5118" s="167">
        <v>102664</v>
      </c>
      <c r="E5118" t="s">
        <v>188</v>
      </c>
      <c r="F5118" t="s">
        <v>169</v>
      </c>
      <c r="G5118" t="s">
        <v>1210</v>
      </c>
      <c r="H5118" s="168">
        <v>38978</v>
      </c>
      <c r="I5118" t="s">
        <v>107</v>
      </c>
      <c r="J5118" s="169">
        <v>11.027397260273972</v>
      </c>
      <c r="K5118">
        <v>3</v>
      </c>
    </row>
    <row r="5119" spans="1:11" x14ac:dyDescent="0.25">
      <c r="A5119" t="s">
        <v>5641</v>
      </c>
      <c r="B5119">
        <v>88473</v>
      </c>
      <c r="C5119" t="s">
        <v>167</v>
      </c>
      <c r="D5119" s="167">
        <v>56941.54</v>
      </c>
      <c r="E5119" t="s">
        <v>233</v>
      </c>
      <c r="F5119" t="s">
        <v>169</v>
      </c>
      <c r="G5119" t="s">
        <v>703</v>
      </c>
      <c r="H5119" s="168">
        <v>37409</v>
      </c>
      <c r="I5119" t="s">
        <v>108</v>
      </c>
      <c r="J5119" s="169">
        <v>15.326027397260274</v>
      </c>
      <c r="K5119">
        <v>4</v>
      </c>
    </row>
    <row r="5120" spans="1:11" x14ac:dyDescent="0.25">
      <c r="A5120" t="s">
        <v>5642</v>
      </c>
      <c r="B5120">
        <v>28807</v>
      </c>
      <c r="C5120" t="s">
        <v>172</v>
      </c>
      <c r="D5120" s="167">
        <v>49618.44</v>
      </c>
      <c r="E5120" t="s">
        <v>233</v>
      </c>
      <c r="F5120" t="s">
        <v>169</v>
      </c>
      <c r="G5120" t="s">
        <v>363</v>
      </c>
      <c r="H5120" s="168">
        <v>39943</v>
      </c>
      <c r="I5120" t="s">
        <v>103</v>
      </c>
      <c r="J5120" s="169">
        <v>8.3835616438356162</v>
      </c>
      <c r="K5120">
        <v>2</v>
      </c>
    </row>
    <row r="5121" spans="1:11" x14ac:dyDescent="0.25">
      <c r="A5121" t="s">
        <v>5643</v>
      </c>
      <c r="B5121">
        <v>6328</v>
      </c>
      <c r="C5121" t="s">
        <v>172</v>
      </c>
      <c r="D5121" s="167">
        <v>103506</v>
      </c>
      <c r="E5121" t="s">
        <v>175</v>
      </c>
      <c r="F5121" t="s">
        <v>169</v>
      </c>
      <c r="G5121" t="s">
        <v>586</v>
      </c>
      <c r="H5121" s="168">
        <v>35492</v>
      </c>
      <c r="I5121" t="s">
        <v>106</v>
      </c>
      <c r="J5121" s="169">
        <v>20.578082191780823</v>
      </c>
      <c r="K5121">
        <v>5</v>
      </c>
    </row>
    <row r="5122" spans="1:11" x14ac:dyDescent="0.25">
      <c r="A5122" t="s">
        <v>5644</v>
      </c>
      <c r="B5122">
        <v>41344</v>
      </c>
      <c r="C5122" t="s">
        <v>167</v>
      </c>
      <c r="D5122" s="167">
        <v>34350.15</v>
      </c>
      <c r="E5122" t="s">
        <v>188</v>
      </c>
      <c r="F5122" t="s">
        <v>202</v>
      </c>
      <c r="G5122" t="s">
        <v>313</v>
      </c>
      <c r="H5122" s="168">
        <v>42101</v>
      </c>
      <c r="I5122" t="s">
        <v>106</v>
      </c>
      <c r="J5122" s="169">
        <v>2.4712328767123286</v>
      </c>
      <c r="K5122">
        <v>1</v>
      </c>
    </row>
    <row r="5123" spans="1:11" x14ac:dyDescent="0.25">
      <c r="A5123" t="s">
        <v>5645</v>
      </c>
      <c r="B5123">
        <v>46107</v>
      </c>
      <c r="C5123" t="s">
        <v>167</v>
      </c>
      <c r="D5123" s="167">
        <v>100849.36</v>
      </c>
      <c r="E5123" t="s">
        <v>216</v>
      </c>
      <c r="F5123" t="s">
        <v>169</v>
      </c>
      <c r="G5123" t="s">
        <v>369</v>
      </c>
      <c r="H5123" s="168">
        <v>31326</v>
      </c>
      <c r="I5123" t="s">
        <v>106</v>
      </c>
      <c r="J5123" s="169">
        <v>31.991780821917807</v>
      </c>
      <c r="K5123">
        <v>7</v>
      </c>
    </row>
    <row r="5124" spans="1:11" x14ac:dyDescent="0.25">
      <c r="A5124" t="s">
        <v>5646</v>
      </c>
      <c r="B5124">
        <v>84058</v>
      </c>
      <c r="C5124" t="s">
        <v>167</v>
      </c>
      <c r="D5124" s="167">
        <v>101901.18</v>
      </c>
      <c r="E5124" t="s">
        <v>180</v>
      </c>
      <c r="F5124" t="s">
        <v>169</v>
      </c>
      <c r="G5124" t="s">
        <v>397</v>
      </c>
      <c r="H5124" s="168">
        <v>34876</v>
      </c>
      <c r="I5124" t="s">
        <v>108</v>
      </c>
      <c r="J5124" s="169">
        <v>22.265753424657536</v>
      </c>
      <c r="K5124">
        <v>5</v>
      </c>
    </row>
    <row r="5125" spans="1:11" x14ac:dyDescent="0.25">
      <c r="A5125" t="s">
        <v>5647</v>
      </c>
      <c r="B5125">
        <v>48967</v>
      </c>
      <c r="C5125" t="s">
        <v>172</v>
      </c>
      <c r="D5125" s="167">
        <v>52383.94</v>
      </c>
      <c r="E5125" t="s">
        <v>270</v>
      </c>
      <c r="F5125" t="s">
        <v>169</v>
      </c>
      <c r="G5125" t="s">
        <v>801</v>
      </c>
      <c r="H5125" s="168">
        <v>41218</v>
      </c>
      <c r="I5125" t="s">
        <v>107</v>
      </c>
      <c r="J5125" s="169">
        <v>4.8904109589041092</v>
      </c>
      <c r="K5125">
        <v>1</v>
      </c>
    </row>
    <row r="5126" spans="1:11" x14ac:dyDescent="0.25">
      <c r="A5126" t="s">
        <v>5648</v>
      </c>
      <c r="B5126">
        <v>13782</v>
      </c>
      <c r="C5126" t="s">
        <v>172</v>
      </c>
      <c r="D5126" s="167">
        <v>152285.5</v>
      </c>
      <c r="E5126" t="s">
        <v>196</v>
      </c>
      <c r="F5126" t="s">
        <v>169</v>
      </c>
      <c r="G5126" t="s">
        <v>231</v>
      </c>
      <c r="H5126" s="168">
        <v>39902</v>
      </c>
      <c r="I5126" t="s">
        <v>105</v>
      </c>
      <c r="J5126" s="169">
        <v>8.4958904109589035</v>
      </c>
      <c r="K5126">
        <v>2</v>
      </c>
    </row>
    <row r="5127" spans="1:11" x14ac:dyDescent="0.25">
      <c r="A5127" t="s">
        <v>5649</v>
      </c>
      <c r="B5127">
        <v>65339</v>
      </c>
      <c r="C5127" t="s">
        <v>172</v>
      </c>
      <c r="D5127" s="167">
        <v>27799.200000000001</v>
      </c>
      <c r="E5127" t="s">
        <v>233</v>
      </c>
      <c r="F5127" t="s">
        <v>202</v>
      </c>
      <c r="G5127" t="s">
        <v>234</v>
      </c>
      <c r="H5127" s="168">
        <v>42268</v>
      </c>
      <c r="I5127" t="s">
        <v>103</v>
      </c>
      <c r="J5127" s="169">
        <v>2.0136986301369864</v>
      </c>
      <c r="K5127">
        <v>1</v>
      </c>
    </row>
    <row r="5128" spans="1:11" x14ac:dyDescent="0.25">
      <c r="A5128" t="s">
        <v>5650</v>
      </c>
      <c r="B5128">
        <v>76684</v>
      </c>
      <c r="C5128" t="s">
        <v>167</v>
      </c>
      <c r="D5128" s="167">
        <v>87523.22</v>
      </c>
      <c r="E5128" t="s">
        <v>188</v>
      </c>
      <c r="F5128" t="s">
        <v>169</v>
      </c>
      <c r="G5128" t="s">
        <v>226</v>
      </c>
      <c r="H5128" s="168">
        <v>31471</v>
      </c>
      <c r="I5128" t="s">
        <v>108</v>
      </c>
      <c r="J5128" s="169">
        <v>31.594520547945205</v>
      </c>
      <c r="K5128">
        <v>7</v>
      </c>
    </row>
    <row r="5129" spans="1:11" x14ac:dyDescent="0.25">
      <c r="A5129" t="s">
        <v>5651</v>
      </c>
      <c r="B5129">
        <v>60144</v>
      </c>
      <c r="C5129" t="s">
        <v>172</v>
      </c>
      <c r="D5129" s="167">
        <v>89620</v>
      </c>
      <c r="E5129" t="s">
        <v>175</v>
      </c>
      <c r="F5129" t="s">
        <v>169</v>
      </c>
      <c r="G5129" t="s">
        <v>183</v>
      </c>
      <c r="H5129" s="168">
        <v>36724</v>
      </c>
      <c r="I5129" t="s">
        <v>105</v>
      </c>
      <c r="J5129" s="169">
        <v>17.202739726027396</v>
      </c>
      <c r="K5129">
        <v>4</v>
      </c>
    </row>
    <row r="5130" spans="1:11" x14ac:dyDescent="0.25">
      <c r="A5130" t="s">
        <v>5652</v>
      </c>
      <c r="B5130">
        <v>53662</v>
      </c>
      <c r="C5130" t="s">
        <v>167</v>
      </c>
      <c r="D5130" s="167">
        <v>62777.97</v>
      </c>
      <c r="E5130" t="s">
        <v>213</v>
      </c>
      <c r="F5130" t="s">
        <v>169</v>
      </c>
      <c r="G5130" t="s">
        <v>170</v>
      </c>
      <c r="H5130" s="168">
        <v>36745</v>
      </c>
      <c r="I5130" t="s">
        <v>106</v>
      </c>
      <c r="J5130" s="169">
        <v>17.145205479452056</v>
      </c>
      <c r="K5130">
        <v>4</v>
      </c>
    </row>
    <row r="5131" spans="1:11" x14ac:dyDescent="0.25">
      <c r="A5131" t="s">
        <v>5653</v>
      </c>
      <c r="B5131">
        <v>87</v>
      </c>
      <c r="C5131" t="s">
        <v>167</v>
      </c>
      <c r="D5131" s="167">
        <v>58455</v>
      </c>
      <c r="E5131" t="s">
        <v>175</v>
      </c>
      <c r="F5131" t="s">
        <v>169</v>
      </c>
      <c r="G5131" t="s">
        <v>183</v>
      </c>
      <c r="H5131" s="168">
        <v>41302</v>
      </c>
      <c r="I5131" t="s">
        <v>107</v>
      </c>
      <c r="J5131" s="169">
        <v>4.6602739726027398</v>
      </c>
      <c r="K5131">
        <v>1</v>
      </c>
    </row>
    <row r="5132" spans="1:11" x14ac:dyDescent="0.25">
      <c r="A5132" t="s">
        <v>5654</v>
      </c>
      <c r="B5132">
        <v>65533</v>
      </c>
      <c r="C5132" t="s">
        <v>172</v>
      </c>
      <c r="D5132" s="167">
        <v>54580.21</v>
      </c>
      <c r="E5132" t="s">
        <v>168</v>
      </c>
      <c r="F5132" t="s">
        <v>169</v>
      </c>
      <c r="G5132" t="s">
        <v>178</v>
      </c>
      <c r="H5132" s="168">
        <v>37713</v>
      </c>
      <c r="I5132" t="s">
        <v>106</v>
      </c>
      <c r="J5132" s="169">
        <v>14.493150684931507</v>
      </c>
      <c r="K5132">
        <v>3</v>
      </c>
    </row>
    <row r="5133" spans="1:11" x14ac:dyDescent="0.25">
      <c r="A5133" t="s">
        <v>5655</v>
      </c>
      <c r="B5133">
        <v>60735</v>
      </c>
      <c r="C5133" t="s">
        <v>167</v>
      </c>
      <c r="D5133" s="167">
        <v>100849.36</v>
      </c>
      <c r="E5133" t="s">
        <v>188</v>
      </c>
      <c r="F5133" t="s">
        <v>169</v>
      </c>
      <c r="G5133" t="s">
        <v>284</v>
      </c>
      <c r="H5133" s="168">
        <v>33959</v>
      </c>
      <c r="I5133" t="s">
        <v>103</v>
      </c>
      <c r="J5133" s="169">
        <v>24.778082191780822</v>
      </c>
      <c r="K5133">
        <v>5</v>
      </c>
    </row>
    <row r="5134" spans="1:11" x14ac:dyDescent="0.25">
      <c r="A5134" t="s">
        <v>5656</v>
      </c>
      <c r="B5134">
        <v>8593</v>
      </c>
      <c r="C5134" t="s">
        <v>167</v>
      </c>
      <c r="D5134" s="167">
        <v>70435</v>
      </c>
      <c r="E5134" t="s">
        <v>175</v>
      </c>
      <c r="F5134" t="s">
        <v>169</v>
      </c>
      <c r="G5134" t="s">
        <v>183</v>
      </c>
      <c r="H5134" s="168">
        <v>39098</v>
      </c>
      <c r="I5134" t="s">
        <v>103</v>
      </c>
      <c r="J5134" s="169">
        <v>10.698630136986301</v>
      </c>
      <c r="K5134">
        <v>3</v>
      </c>
    </row>
    <row r="5135" spans="1:11" x14ac:dyDescent="0.25">
      <c r="A5135" t="s">
        <v>5657</v>
      </c>
      <c r="B5135">
        <v>87623</v>
      </c>
      <c r="C5135" t="s">
        <v>167</v>
      </c>
      <c r="D5135" s="167">
        <v>40113.21</v>
      </c>
      <c r="E5135" t="s">
        <v>230</v>
      </c>
      <c r="F5135" t="s">
        <v>169</v>
      </c>
      <c r="G5135" t="s">
        <v>344</v>
      </c>
      <c r="H5135" s="168">
        <v>41470</v>
      </c>
      <c r="I5135" t="s">
        <v>107</v>
      </c>
      <c r="J5135" s="169">
        <v>4.2</v>
      </c>
      <c r="K5135">
        <v>1</v>
      </c>
    </row>
    <row r="5136" spans="1:11" x14ac:dyDescent="0.25">
      <c r="A5136" t="s">
        <v>5658</v>
      </c>
      <c r="B5136">
        <v>39001</v>
      </c>
      <c r="C5136" t="s">
        <v>167</v>
      </c>
      <c r="D5136" s="167">
        <v>93396</v>
      </c>
      <c r="E5136" t="s">
        <v>270</v>
      </c>
      <c r="F5136" t="s">
        <v>169</v>
      </c>
      <c r="G5136" t="s">
        <v>271</v>
      </c>
      <c r="H5136" s="168">
        <v>32189</v>
      </c>
      <c r="I5136" t="s">
        <v>105</v>
      </c>
      <c r="J5136" s="169">
        <v>29.627397260273973</v>
      </c>
      <c r="K5136">
        <v>6</v>
      </c>
    </row>
    <row r="5137" spans="1:11" x14ac:dyDescent="0.25">
      <c r="A5137" t="s">
        <v>5659</v>
      </c>
      <c r="B5137">
        <v>17357</v>
      </c>
      <c r="C5137" t="s">
        <v>172</v>
      </c>
      <c r="D5137" s="167">
        <v>57365</v>
      </c>
      <c r="E5137" t="s">
        <v>191</v>
      </c>
      <c r="F5137" t="s">
        <v>169</v>
      </c>
      <c r="G5137" t="s">
        <v>354</v>
      </c>
      <c r="H5137" s="168">
        <v>41288</v>
      </c>
      <c r="I5137" t="s">
        <v>105</v>
      </c>
      <c r="J5137" s="169">
        <v>4.6986301369863011</v>
      </c>
      <c r="K5137">
        <v>1</v>
      </c>
    </row>
    <row r="5138" spans="1:11" x14ac:dyDescent="0.25">
      <c r="A5138" t="s">
        <v>5660</v>
      </c>
      <c r="B5138">
        <v>36131</v>
      </c>
      <c r="C5138" t="s">
        <v>167</v>
      </c>
      <c r="D5138" s="167">
        <v>85443</v>
      </c>
      <c r="E5138" t="s">
        <v>191</v>
      </c>
      <c r="F5138" t="s">
        <v>169</v>
      </c>
      <c r="G5138" t="s">
        <v>192</v>
      </c>
      <c r="H5138" s="168">
        <v>37298</v>
      </c>
      <c r="I5138" t="s">
        <v>103</v>
      </c>
      <c r="J5138" s="169">
        <v>15.63013698630137</v>
      </c>
      <c r="K5138">
        <v>4</v>
      </c>
    </row>
    <row r="5139" spans="1:11" x14ac:dyDescent="0.25">
      <c r="A5139" t="s">
        <v>5661</v>
      </c>
      <c r="B5139">
        <v>8318</v>
      </c>
      <c r="C5139" t="s">
        <v>172</v>
      </c>
      <c r="D5139" s="167">
        <v>72185</v>
      </c>
      <c r="E5139" t="s">
        <v>168</v>
      </c>
      <c r="F5139" t="s">
        <v>169</v>
      </c>
      <c r="G5139" t="s">
        <v>265</v>
      </c>
      <c r="H5139" s="168">
        <v>37928</v>
      </c>
      <c r="I5139" t="s">
        <v>105</v>
      </c>
      <c r="J5139" s="169">
        <v>13.904109589041095</v>
      </c>
      <c r="K5139">
        <v>3</v>
      </c>
    </row>
    <row r="5140" spans="1:11" x14ac:dyDescent="0.25">
      <c r="A5140" t="s">
        <v>5662</v>
      </c>
      <c r="B5140">
        <v>66167</v>
      </c>
      <c r="C5140" t="s">
        <v>172</v>
      </c>
      <c r="D5140" s="167">
        <v>67384</v>
      </c>
      <c r="E5140" t="s">
        <v>168</v>
      </c>
      <c r="F5140" t="s">
        <v>169</v>
      </c>
      <c r="G5140" t="s">
        <v>265</v>
      </c>
      <c r="H5140" s="168">
        <v>38405</v>
      </c>
      <c r="I5140" t="s">
        <v>106</v>
      </c>
      <c r="J5140" s="169">
        <v>12.597260273972603</v>
      </c>
      <c r="K5140">
        <v>3</v>
      </c>
    </row>
    <row r="5141" spans="1:11" x14ac:dyDescent="0.25">
      <c r="A5141" t="s">
        <v>5663</v>
      </c>
      <c r="B5141">
        <v>92421</v>
      </c>
      <c r="C5141" t="s">
        <v>167</v>
      </c>
      <c r="D5141" s="167">
        <v>82159</v>
      </c>
      <c r="E5141" t="s">
        <v>188</v>
      </c>
      <c r="F5141" t="s">
        <v>169</v>
      </c>
      <c r="G5141" t="s">
        <v>226</v>
      </c>
      <c r="H5141" s="168">
        <v>30511</v>
      </c>
      <c r="I5141" t="s">
        <v>105</v>
      </c>
      <c r="J5141" s="169">
        <v>34.224657534246575</v>
      </c>
      <c r="K5141">
        <v>7</v>
      </c>
    </row>
    <row r="5142" spans="1:11" x14ac:dyDescent="0.25">
      <c r="A5142" t="s">
        <v>5664</v>
      </c>
      <c r="B5142">
        <v>68138</v>
      </c>
      <c r="C5142" t="s">
        <v>172</v>
      </c>
      <c r="D5142" s="167">
        <v>143609.88</v>
      </c>
      <c r="E5142" t="s">
        <v>230</v>
      </c>
      <c r="F5142" t="s">
        <v>169</v>
      </c>
      <c r="G5142" t="s">
        <v>754</v>
      </c>
      <c r="H5142" s="168">
        <v>34491</v>
      </c>
      <c r="I5142" t="s">
        <v>108</v>
      </c>
      <c r="J5142" s="169">
        <v>23.32054794520548</v>
      </c>
      <c r="K5142">
        <v>5</v>
      </c>
    </row>
    <row r="5143" spans="1:11" x14ac:dyDescent="0.25">
      <c r="A5143" t="s">
        <v>5665</v>
      </c>
      <c r="B5143">
        <v>93042</v>
      </c>
      <c r="C5143" t="s">
        <v>172</v>
      </c>
      <c r="D5143" s="167">
        <v>87841</v>
      </c>
      <c r="E5143" t="s">
        <v>168</v>
      </c>
      <c r="F5143" t="s">
        <v>169</v>
      </c>
      <c r="G5143" t="s">
        <v>173</v>
      </c>
      <c r="H5143" s="168">
        <v>35702</v>
      </c>
      <c r="I5143" t="s">
        <v>105</v>
      </c>
      <c r="J5143" s="169">
        <v>20.002739726027396</v>
      </c>
      <c r="K5143">
        <v>5</v>
      </c>
    </row>
    <row r="5144" spans="1:11" x14ac:dyDescent="0.25">
      <c r="A5144" t="s">
        <v>5666</v>
      </c>
      <c r="B5144">
        <v>28882</v>
      </c>
      <c r="C5144" t="s">
        <v>167</v>
      </c>
      <c r="D5144" s="167">
        <v>134345.28</v>
      </c>
      <c r="E5144" t="s">
        <v>196</v>
      </c>
      <c r="F5144" t="s">
        <v>169</v>
      </c>
      <c r="G5144" t="s">
        <v>275</v>
      </c>
      <c r="H5144" s="168">
        <v>39356</v>
      </c>
      <c r="I5144" t="s">
        <v>106</v>
      </c>
      <c r="J5144" s="169">
        <v>9.9917808219178088</v>
      </c>
      <c r="K5144">
        <v>3</v>
      </c>
    </row>
    <row r="5145" spans="1:11" x14ac:dyDescent="0.25">
      <c r="A5145" t="s">
        <v>5667</v>
      </c>
      <c r="B5145">
        <v>51660</v>
      </c>
      <c r="C5145" t="s">
        <v>172</v>
      </c>
      <c r="D5145" s="167">
        <v>61166.35</v>
      </c>
      <c r="E5145" t="s">
        <v>199</v>
      </c>
      <c r="F5145" t="s">
        <v>169</v>
      </c>
      <c r="G5145" t="s">
        <v>200</v>
      </c>
      <c r="H5145" s="168">
        <v>39509</v>
      </c>
      <c r="I5145" t="s">
        <v>106</v>
      </c>
      <c r="J5145" s="169">
        <v>9.5726027397260278</v>
      </c>
      <c r="K5145">
        <v>2</v>
      </c>
    </row>
    <row r="5146" spans="1:11" x14ac:dyDescent="0.25">
      <c r="A5146" t="s">
        <v>5668</v>
      </c>
      <c r="B5146">
        <v>21022</v>
      </c>
      <c r="C5146" t="s">
        <v>172</v>
      </c>
      <c r="D5146" s="167">
        <v>60501</v>
      </c>
      <c r="E5146" t="s">
        <v>175</v>
      </c>
      <c r="F5146" t="s">
        <v>169</v>
      </c>
      <c r="G5146" t="s">
        <v>183</v>
      </c>
      <c r="H5146" s="168">
        <v>41694</v>
      </c>
      <c r="I5146" t="s">
        <v>103</v>
      </c>
      <c r="J5146" s="169">
        <v>3.5863013698630137</v>
      </c>
      <c r="K5146">
        <v>1</v>
      </c>
    </row>
    <row r="5147" spans="1:11" x14ac:dyDescent="0.25">
      <c r="A5147" t="s">
        <v>5669</v>
      </c>
      <c r="B5147">
        <v>54285</v>
      </c>
      <c r="C5147" t="s">
        <v>167</v>
      </c>
      <c r="D5147" s="167">
        <v>100849.36</v>
      </c>
      <c r="E5147" t="s">
        <v>175</v>
      </c>
      <c r="F5147" t="s">
        <v>169</v>
      </c>
      <c r="G5147" t="s">
        <v>211</v>
      </c>
      <c r="H5147" s="168">
        <v>24627</v>
      </c>
      <c r="I5147" t="s">
        <v>103</v>
      </c>
      <c r="J5147" s="169">
        <v>50.345205479452055</v>
      </c>
      <c r="K5147">
        <v>9</v>
      </c>
    </row>
    <row r="5148" spans="1:11" x14ac:dyDescent="0.25">
      <c r="A5148" t="s">
        <v>5670</v>
      </c>
      <c r="B5148">
        <v>10006</v>
      </c>
      <c r="C5148" t="s">
        <v>172</v>
      </c>
      <c r="D5148" s="167">
        <v>92756.7</v>
      </c>
      <c r="E5148" t="s">
        <v>175</v>
      </c>
      <c r="F5148" t="s">
        <v>169</v>
      </c>
      <c r="G5148" t="s">
        <v>183</v>
      </c>
      <c r="H5148" s="168">
        <v>29982</v>
      </c>
      <c r="I5148" t="s">
        <v>104</v>
      </c>
      <c r="J5148" s="169">
        <v>35.673972602739724</v>
      </c>
      <c r="K5148">
        <v>8</v>
      </c>
    </row>
    <row r="5149" spans="1:11" x14ac:dyDescent="0.25">
      <c r="A5149" t="s">
        <v>5671</v>
      </c>
      <c r="B5149">
        <v>58755</v>
      </c>
      <c r="C5149" t="s">
        <v>167</v>
      </c>
      <c r="D5149" s="167">
        <v>35960.660000000003</v>
      </c>
      <c r="E5149" t="s">
        <v>188</v>
      </c>
      <c r="F5149" t="s">
        <v>202</v>
      </c>
      <c r="G5149" t="s">
        <v>313</v>
      </c>
      <c r="H5149" s="168">
        <v>38572</v>
      </c>
      <c r="I5149" t="s">
        <v>104</v>
      </c>
      <c r="J5149" s="169">
        <v>12.139726027397261</v>
      </c>
      <c r="K5149">
        <v>3</v>
      </c>
    </row>
    <row r="5150" spans="1:11" x14ac:dyDescent="0.25">
      <c r="A5150" t="s">
        <v>5672</v>
      </c>
      <c r="B5150">
        <v>80935</v>
      </c>
      <c r="C5150" t="s">
        <v>167</v>
      </c>
      <c r="D5150" s="167">
        <v>83088.570000000007</v>
      </c>
      <c r="E5150" t="s">
        <v>188</v>
      </c>
      <c r="F5150" t="s">
        <v>169</v>
      </c>
      <c r="G5150" t="s">
        <v>468</v>
      </c>
      <c r="H5150" s="168">
        <v>38544</v>
      </c>
      <c r="I5150" t="s">
        <v>103</v>
      </c>
      <c r="J5150" s="169">
        <v>12.216438356164383</v>
      </c>
      <c r="K5150">
        <v>3</v>
      </c>
    </row>
    <row r="5151" spans="1:11" x14ac:dyDescent="0.25">
      <c r="A5151" t="s">
        <v>5673</v>
      </c>
      <c r="B5151">
        <v>87426</v>
      </c>
      <c r="C5151" t="s">
        <v>167</v>
      </c>
      <c r="D5151" s="167">
        <v>49512.33</v>
      </c>
      <c r="E5151" t="s">
        <v>188</v>
      </c>
      <c r="F5151" t="s">
        <v>169</v>
      </c>
      <c r="G5151" t="s">
        <v>539</v>
      </c>
      <c r="H5151" s="168">
        <v>42240</v>
      </c>
      <c r="I5151" t="s">
        <v>105</v>
      </c>
      <c r="J5151" s="169">
        <v>2.0904109589041098</v>
      </c>
      <c r="K5151">
        <v>1</v>
      </c>
    </row>
    <row r="5152" spans="1:11" x14ac:dyDescent="0.25">
      <c r="A5152" t="s">
        <v>5674</v>
      </c>
      <c r="B5152">
        <v>62974</v>
      </c>
      <c r="C5152" t="s">
        <v>172</v>
      </c>
      <c r="D5152" s="167">
        <v>88846</v>
      </c>
      <c r="E5152" t="s">
        <v>185</v>
      </c>
      <c r="F5152" t="s">
        <v>169</v>
      </c>
      <c r="G5152" t="s">
        <v>416</v>
      </c>
      <c r="H5152" s="168">
        <v>38145</v>
      </c>
      <c r="I5152" t="s">
        <v>104</v>
      </c>
      <c r="J5152" s="169">
        <v>13.30958904109589</v>
      </c>
      <c r="K5152">
        <v>3</v>
      </c>
    </row>
    <row r="5153" spans="1:11" x14ac:dyDescent="0.25">
      <c r="A5153" t="s">
        <v>5675</v>
      </c>
      <c r="B5153">
        <v>3099</v>
      </c>
      <c r="C5153" t="s">
        <v>172</v>
      </c>
      <c r="D5153" s="167">
        <v>80784</v>
      </c>
      <c r="E5153" t="s">
        <v>191</v>
      </c>
      <c r="F5153" t="s">
        <v>169</v>
      </c>
      <c r="G5153" t="s">
        <v>192</v>
      </c>
      <c r="H5153" s="168">
        <v>35751</v>
      </c>
      <c r="I5153" t="s">
        <v>104</v>
      </c>
      <c r="J5153" s="169">
        <v>19.86849315068493</v>
      </c>
      <c r="K5153">
        <v>4</v>
      </c>
    </row>
    <row r="5154" spans="1:11" x14ac:dyDescent="0.25">
      <c r="A5154" t="s">
        <v>5676</v>
      </c>
      <c r="B5154">
        <v>23648</v>
      </c>
      <c r="C5154" t="s">
        <v>172</v>
      </c>
      <c r="D5154" s="167">
        <v>84974</v>
      </c>
      <c r="E5154" t="s">
        <v>196</v>
      </c>
      <c r="F5154" t="s">
        <v>169</v>
      </c>
      <c r="G5154" t="s">
        <v>1795</v>
      </c>
      <c r="H5154" s="168">
        <v>35730</v>
      </c>
      <c r="I5154" t="s">
        <v>105</v>
      </c>
      <c r="J5154" s="169">
        <v>19.926027397260274</v>
      </c>
      <c r="K5154">
        <v>4</v>
      </c>
    </row>
    <row r="5155" spans="1:11" x14ac:dyDescent="0.25">
      <c r="A5155" t="s">
        <v>5677</v>
      </c>
      <c r="B5155">
        <v>32837</v>
      </c>
      <c r="C5155" t="s">
        <v>167</v>
      </c>
      <c r="D5155" s="167">
        <v>67206</v>
      </c>
      <c r="E5155" t="s">
        <v>168</v>
      </c>
      <c r="F5155" t="s">
        <v>169</v>
      </c>
      <c r="G5155" t="s">
        <v>357</v>
      </c>
      <c r="H5155" s="168">
        <v>37564</v>
      </c>
      <c r="I5155" t="s">
        <v>103</v>
      </c>
      <c r="J5155" s="169">
        <v>14.901369863013699</v>
      </c>
      <c r="K5155">
        <v>3</v>
      </c>
    </row>
    <row r="5156" spans="1:11" x14ac:dyDescent="0.25">
      <c r="A5156" t="s">
        <v>5678</v>
      </c>
      <c r="B5156">
        <v>39546</v>
      </c>
      <c r="C5156" t="s">
        <v>172</v>
      </c>
      <c r="D5156" s="167">
        <v>16610.72</v>
      </c>
      <c r="E5156" t="s">
        <v>196</v>
      </c>
      <c r="F5156" t="s">
        <v>202</v>
      </c>
      <c r="G5156" t="s">
        <v>222</v>
      </c>
      <c r="H5156" s="168">
        <v>42324</v>
      </c>
      <c r="I5156" t="s">
        <v>108</v>
      </c>
      <c r="J5156" s="169">
        <v>1.8602739726027397</v>
      </c>
      <c r="K5156">
        <v>1</v>
      </c>
    </row>
    <row r="5157" spans="1:11" x14ac:dyDescent="0.25">
      <c r="A5157" t="s">
        <v>5679</v>
      </c>
      <c r="B5157">
        <v>93840</v>
      </c>
      <c r="C5157" t="s">
        <v>172</v>
      </c>
      <c r="D5157" s="167">
        <v>66065.23</v>
      </c>
      <c r="E5157" t="s">
        <v>199</v>
      </c>
      <c r="F5157" t="s">
        <v>169</v>
      </c>
      <c r="G5157" t="s">
        <v>200</v>
      </c>
      <c r="H5157" s="168">
        <v>33679</v>
      </c>
      <c r="I5157" t="s">
        <v>103</v>
      </c>
      <c r="J5157" s="169">
        <v>25.545205479452054</v>
      </c>
      <c r="K5157">
        <v>6</v>
      </c>
    </row>
    <row r="5158" spans="1:11" x14ac:dyDescent="0.25">
      <c r="A5158" t="s">
        <v>5680</v>
      </c>
      <c r="B5158">
        <v>54359</v>
      </c>
      <c r="C5158" t="s">
        <v>167</v>
      </c>
      <c r="D5158" s="167">
        <v>78293.440000000002</v>
      </c>
      <c r="E5158" t="s">
        <v>239</v>
      </c>
      <c r="F5158" t="s">
        <v>169</v>
      </c>
      <c r="G5158" t="s">
        <v>189</v>
      </c>
      <c r="H5158" s="168">
        <v>38628</v>
      </c>
      <c r="I5158" t="s">
        <v>107</v>
      </c>
      <c r="J5158" s="169">
        <v>11.986301369863014</v>
      </c>
      <c r="K5158">
        <v>3</v>
      </c>
    </row>
    <row r="5159" spans="1:11" x14ac:dyDescent="0.25">
      <c r="A5159" t="s">
        <v>5681</v>
      </c>
      <c r="B5159">
        <v>93406</v>
      </c>
      <c r="C5159" t="s">
        <v>172</v>
      </c>
      <c r="D5159" s="167">
        <v>42053.83</v>
      </c>
      <c r="E5159" t="s">
        <v>199</v>
      </c>
      <c r="F5159" t="s">
        <v>169</v>
      </c>
      <c r="G5159" t="s">
        <v>220</v>
      </c>
      <c r="H5159" s="168">
        <v>41786</v>
      </c>
      <c r="I5159" t="s">
        <v>103</v>
      </c>
      <c r="J5159" s="169">
        <v>3.3342465753424659</v>
      </c>
      <c r="K5159">
        <v>1</v>
      </c>
    </row>
    <row r="5160" spans="1:11" x14ac:dyDescent="0.25">
      <c r="A5160" t="s">
        <v>5682</v>
      </c>
      <c r="B5160">
        <v>86171</v>
      </c>
      <c r="C5160" t="s">
        <v>167</v>
      </c>
      <c r="D5160" s="167">
        <v>63275</v>
      </c>
      <c r="E5160" t="s">
        <v>191</v>
      </c>
      <c r="F5160" t="s">
        <v>169</v>
      </c>
      <c r="G5160" t="s">
        <v>610</v>
      </c>
      <c r="H5160" s="168">
        <v>42702</v>
      </c>
      <c r="I5160" t="s">
        <v>106</v>
      </c>
      <c r="J5160" s="169">
        <v>0.8246575342465754</v>
      </c>
      <c r="K5160">
        <v>1</v>
      </c>
    </row>
    <row r="5161" spans="1:11" x14ac:dyDescent="0.25">
      <c r="A5161" t="s">
        <v>5683</v>
      </c>
      <c r="B5161">
        <v>9484</v>
      </c>
      <c r="C5161" t="s">
        <v>172</v>
      </c>
      <c r="D5161" s="167">
        <v>83497.98</v>
      </c>
      <c r="E5161" t="s">
        <v>1258</v>
      </c>
      <c r="F5161" t="s">
        <v>169</v>
      </c>
      <c r="G5161" t="s">
        <v>418</v>
      </c>
      <c r="H5161" s="168">
        <v>34141</v>
      </c>
      <c r="I5161" t="s">
        <v>103</v>
      </c>
      <c r="J5161" s="169">
        <v>24.279452054794522</v>
      </c>
      <c r="K5161">
        <v>5</v>
      </c>
    </row>
    <row r="5162" spans="1:11" x14ac:dyDescent="0.25">
      <c r="A5162" t="s">
        <v>5684</v>
      </c>
      <c r="B5162">
        <v>78164</v>
      </c>
      <c r="C5162" t="s">
        <v>167</v>
      </c>
      <c r="D5162" s="167">
        <v>34611.089999999997</v>
      </c>
      <c r="E5162" t="s">
        <v>233</v>
      </c>
      <c r="F5162" t="s">
        <v>202</v>
      </c>
      <c r="G5162" t="s">
        <v>357</v>
      </c>
      <c r="H5162" s="168">
        <v>32185</v>
      </c>
      <c r="I5162" t="s">
        <v>103</v>
      </c>
      <c r="J5162" s="169">
        <v>29.638356164383563</v>
      </c>
      <c r="K5162">
        <v>6</v>
      </c>
    </row>
    <row r="5163" spans="1:11" x14ac:dyDescent="0.25">
      <c r="A5163" t="s">
        <v>5685</v>
      </c>
      <c r="B5163">
        <v>27268</v>
      </c>
      <c r="C5163" t="s">
        <v>172</v>
      </c>
      <c r="D5163" s="167">
        <v>50910</v>
      </c>
      <c r="E5163" t="s">
        <v>191</v>
      </c>
      <c r="F5163" t="s">
        <v>169</v>
      </c>
      <c r="G5163" t="s">
        <v>354</v>
      </c>
      <c r="H5163" s="168">
        <v>41708</v>
      </c>
      <c r="I5163" t="s">
        <v>105</v>
      </c>
      <c r="J5163" s="169">
        <v>3.547945205479452</v>
      </c>
      <c r="K5163">
        <v>1</v>
      </c>
    </row>
    <row r="5164" spans="1:11" x14ac:dyDescent="0.25">
      <c r="A5164" t="s">
        <v>5686</v>
      </c>
      <c r="B5164">
        <v>22937</v>
      </c>
      <c r="C5164" t="s">
        <v>172</v>
      </c>
      <c r="D5164" s="167">
        <v>75453</v>
      </c>
      <c r="E5164" t="s">
        <v>175</v>
      </c>
      <c r="F5164" t="s">
        <v>169</v>
      </c>
      <c r="G5164" t="s">
        <v>183</v>
      </c>
      <c r="H5164" s="168">
        <v>38551</v>
      </c>
      <c r="I5164" t="s">
        <v>105</v>
      </c>
      <c r="J5164" s="169">
        <v>12.197260273972603</v>
      </c>
      <c r="K5164">
        <v>3</v>
      </c>
    </row>
    <row r="5165" spans="1:11" x14ac:dyDescent="0.25">
      <c r="A5165" t="s">
        <v>5687</v>
      </c>
      <c r="B5165">
        <v>32419</v>
      </c>
      <c r="C5165" t="s">
        <v>167</v>
      </c>
      <c r="D5165" s="167">
        <v>68364.67</v>
      </c>
      <c r="E5165" t="s">
        <v>175</v>
      </c>
      <c r="F5165" t="s">
        <v>169</v>
      </c>
      <c r="G5165" t="s">
        <v>211</v>
      </c>
      <c r="H5165" s="168">
        <v>40378</v>
      </c>
      <c r="I5165" t="s">
        <v>103</v>
      </c>
      <c r="J5165" s="169">
        <v>7.1917808219178081</v>
      </c>
      <c r="K5165">
        <v>2</v>
      </c>
    </row>
    <row r="5166" spans="1:11" x14ac:dyDescent="0.25">
      <c r="A5166" t="s">
        <v>5688</v>
      </c>
      <c r="B5166">
        <v>32464</v>
      </c>
      <c r="C5166" t="s">
        <v>167</v>
      </c>
      <c r="D5166" s="167">
        <v>89485</v>
      </c>
      <c r="E5166" t="s">
        <v>191</v>
      </c>
      <c r="F5166" t="s">
        <v>169</v>
      </c>
      <c r="G5166" t="s">
        <v>192</v>
      </c>
      <c r="H5166" s="168">
        <v>35807</v>
      </c>
      <c r="I5166" t="s">
        <v>105</v>
      </c>
      <c r="J5166" s="169">
        <v>19.715068493150685</v>
      </c>
      <c r="K5166">
        <v>4</v>
      </c>
    </row>
    <row r="5167" spans="1:11" x14ac:dyDescent="0.25">
      <c r="A5167" t="s">
        <v>5689</v>
      </c>
      <c r="B5167">
        <v>95884</v>
      </c>
      <c r="C5167" t="s">
        <v>172</v>
      </c>
      <c r="D5167" s="167">
        <v>97912</v>
      </c>
      <c r="E5167" t="s">
        <v>199</v>
      </c>
      <c r="F5167" t="s">
        <v>169</v>
      </c>
      <c r="G5167" t="s">
        <v>1457</v>
      </c>
      <c r="H5167" s="168">
        <v>29528</v>
      </c>
      <c r="I5167" t="s">
        <v>105</v>
      </c>
      <c r="J5167" s="169">
        <v>36.917808219178085</v>
      </c>
      <c r="K5167">
        <v>8</v>
      </c>
    </row>
    <row r="5168" spans="1:11" x14ac:dyDescent="0.25">
      <c r="A5168" t="s">
        <v>5690</v>
      </c>
      <c r="B5168">
        <v>23225</v>
      </c>
      <c r="C5168" t="s">
        <v>172</v>
      </c>
      <c r="D5168" s="167">
        <v>70435</v>
      </c>
      <c r="E5168" t="s">
        <v>175</v>
      </c>
      <c r="F5168" t="s">
        <v>169</v>
      </c>
      <c r="G5168" t="s">
        <v>183</v>
      </c>
      <c r="H5168" s="168">
        <v>39098</v>
      </c>
      <c r="I5168" t="s">
        <v>108</v>
      </c>
      <c r="J5168" s="169">
        <v>10.698630136986301</v>
      </c>
      <c r="K5168">
        <v>3</v>
      </c>
    </row>
    <row r="5169" spans="1:11" x14ac:dyDescent="0.25">
      <c r="A5169" t="s">
        <v>5691</v>
      </c>
      <c r="B5169">
        <v>27375</v>
      </c>
      <c r="C5169" t="s">
        <v>172</v>
      </c>
      <c r="D5169" s="167">
        <v>64216.01</v>
      </c>
      <c r="E5169" t="s">
        <v>308</v>
      </c>
      <c r="F5169" t="s">
        <v>169</v>
      </c>
      <c r="G5169" t="s">
        <v>3713</v>
      </c>
      <c r="H5169" s="168">
        <v>41008</v>
      </c>
      <c r="I5169" t="s">
        <v>107</v>
      </c>
      <c r="J5169" s="169">
        <v>5.4657534246575343</v>
      </c>
      <c r="K5169">
        <v>2</v>
      </c>
    </row>
    <row r="5170" spans="1:11" x14ac:dyDescent="0.25">
      <c r="A5170" t="s">
        <v>5692</v>
      </c>
      <c r="B5170">
        <v>85151</v>
      </c>
      <c r="C5170" t="s">
        <v>172</v>
      </c>
      <c r="D5170" s="167">
        <v>70435</v>
      </c>
      <c r="E5170" t="s">
        <v>175</v>
      </c>
      <c r="F5170" t="s">
        <v>169</v>
      </c>
      <c r="G5170" t="s">
        <v>183</v>
      </c>
      <c r="H5170" s="168">
        <v>39098</v>
      </c>
      <c r="I5170" t="s">
        <v>103</v>
      </c>
      <c r="J5170" s="169">
        <v>10.698630136986301</v>
      </c>
      <c r="K5170">
        <v>3</v>
      </c>
    </row>
    <row r="5171" spans="1:11" x14ac:dyDescent="0.25">
      <c r="A5171" t="s">
        <v>5693</v>
      </c>
      <c r="B5171">
        <v>30669</v>
      </c>
      <c r="C5171" t="s">
        <v>172</v>
      </c>
      <c r="D5171" s="167">
        <v>87298.39</v>
      </c>
      <c r="E5171" t="s">
        <v>168</v>
      </c>
      <c r="F5171" t="s">
        <v>169</v>
      </c>
      <c r="G5171" t="s">
        <v>529</v>
      </c>
      <c r="H5171" s="168">
        <v>32489</v>
      </c>
      <c r="I5171" t="s">
        <v>103</v>
      </c>
      <c r="J5171" s="169">
        <v>28.805479452054794</v>
      </c>
      <c r="K5171">
        <v>6</v>
      </c>
    </row>
    <row r="5172" spans="1:11" x14ac:dyDescent="0.25">
      <c r="A5172" t="s">
        <v>5694</v>
      </c>
      <c r="B5172">
        <v>54870</v>
      </c>
      <c r="C5172" t="s">
        <v>167</v>
      </c>
      <c r="D5172" s="167">
        <v>120768</v>
      </c>
      <c r="E5172" t="s">
        <v>213</v>
      </c>
      <c r="F5172" t="s">
        <v>169</v>
      </c>
      <c r="G5172" t="s">
        <v>214</v>
      </c>
      <c r="H5172" s="168">
        <v>32392</v>
      </c>
      <c r="I5172" t="s">
        <v>103</v>
      </c>
      <c r="J5172" s="169">
        <v>29.07123287671233</v>
      </c>
      <c r="K5172">
        <v>6</v>
      </c>
    </row>
    <row r="5173" spans="1:11" x14ac:dyDescent="0.25">
      <c r="A5173" t="s">
        <v>5695</v>
      </c>
      <c r="B5173">
        <v>23217</v>
      </c>
      <c r="C5173" t="s">
        <v>172</v>
      </c>
      <c r="D5173" s="167">
        <v>33395.15</v>
      </c>
      <c r="E5173" t="s">
        <v>199</v>
      </c>
      <c r="F5173" t="s">
        <v>169</v>
      </c>
      <c r="G5173" t="s">
        <v>295</v>
      </c>
      <c r="H5173" s="168">
        <v>42478</v>
      </c>
      <c r="I5173" t="s">
        <v>103</v>
      </c>
      <c r="J5173" s="169">
        <v>1.4383561643835616</v>
      </c>
      <c r="K5173">
        <v>1</v>
      </c>
    </row>
    <row r="5174" spans="1:11" x14ac:dyDescent="0.25">
      <c r="A5174" t="s">
        <v>5696</v>
      </c>
      <c r="B5174">
        <v>92076</v>
      </c>
      <c r="C5174" t="s">
        <v>172</v>
      </c>
      <c r="D5174" s="167">
        <v>48640.89</v>
      </c>
      <c r="E5174" t="s">
        <v>188</v>
      </c>
      <c r="F5174" t="s">
        <v>202</v>
      </c>
      <c r="G5174" t="s">
        <v>170</v>
      </c>
      <c r="H5174" s="168">
        <v>35625</v>
      </c>
      <c r="I5174" t="s">
        <v>103</v>
      </c>
      <c r="J5174" s="169">
        <v>20.213698630136985</v>
      </c>
      <c r="K5174">
        <v>5</v>
      </c>
    </row>
    <row r="5175" spans="1:11" x14ac:dyDescent="0.25">
      <c r="A5175" t="s">
        <v>5697</v>
      </c>
      <c r="B5175">
        <v>63657</v>
      </c>
      <c r="C5175" t="s">
        <v>167</v>
      </c>
      <c r="D5175" s="167">
        <v>92756.7</v>
      </c>
      <c r="E5175" t="s">
        <v>175</v>
      </c>
      <c r="F5175" t="s">
        <v>169</v>
      </c>
      <c r="G5175" t="s">
        <v>183</v>
      </c>
      <c r="H5175" s="168">
        <v>33791</v>
      </c>
      <c r="I5175" t="s">
        <v>106</v>
      </c>
      <c r="J5175" s="169">
        <v>25.238356164383561</v>
      </c>
      <c r="K5175">
        <v>6</v>
      </c>
    </row>
    <row r="5176" spans="1:11" x14ac:dyDescent="0.25">
      <c r="A5176" t="s">
        <v>5698</v>
      </c>
      <c r="B5176">
        <v>5698</v>
      </c>
      <c r="C5176" t="s">
        <v>172</v>
      </c>
      <c r="D5176" s="167">
        <v>90097.47</v>
      </c>
      <c r="E5176" t="s">
        <v>268</v>
      </c>
      <c r="F5176" t="s">
        <v>169</v>
      </c>
      <c r="G5176" t="s">
        <v>418</v>
      </c>
      <c r="H5176" s="168">
        <v>39006</v>
      </c>
      <c r="I5176" t="s">
        <v>108</v>
      </c>
      <c r="J5176" s="169">
        <v>10.950684931506849</v>
      </c>
      <c r="K5176">
        <v>3</v>
      </c>
    </row>
    <row r="5177" spans="1:11" x14ac:dyDescent="0.25">
      <c r="A5177" t="s">
        <v>5699</v>
      </c>
      <c r="B5177">
        <v>45881</v>
      </c>
      <c r="C5177" t="s">
        <v>167</v>
      </c>
      <c r="D5177" s="167">
        <v>44694.45</v>
      </c>
      <c r="E5177" t="s">
        <v>185</v>
      </c>
      <c r="F5177" t="s">
        <v>169</v>
      </c>
      <c r="G5177" t="s">
        <v>209</v>
      </c>
      <c r="H5177" s="168">
        <v>42030</v>
      </c>
      <c r="I5177" t="s">
        <v>106</v>
      </c>
      <c r="J5177" s="169">
        <v>2.6657534246575341</v>
      </c>
      <c r="K5177">
        <v>1</v>
      </c>
    </row>
    <row r="5178" spans="1:11" x14ac:dyDescent="0.25">
      <c r="A5178" t="s">
        <v>5700</v>
      </c>
      <c r="B5178">
        <v>47772</v>
      </c>
      <c r="C5178" t="s">
        <v>172</v>
      </c>
      <c r="D5178" s="167">
        <v>67206</v>
      </c>
      <c r="E5178" t="s">
        <v>168</v>
      </c>
      <c r="F5178" t="s">
        <v>169</v>
      </c>
      <c r="G5178" t="s">
        <v>1054</v>
      </c>
      <c r="H5178" s="168">
        <v>35954</v>
      </c>
      <c r="I5178" t="s">
        <v>103</v>
      </c>
      <c r="J5178" s="169">
        <v>19.312328767123287</v>
      </c>
      <c r="K5178">
        <v>4</v>
      </c>
    </row>
    <row r="5179" spans="1:11" x14ac:dyDescent="0.25">
      <c r="A5179" t="s">
        <v>5701</v>
      </c>
      <c r="B5179">
        <v>18596</v>
      </c>
      <c r="C5179" t="s">
        <v>167</v>
      </c>
      <c r="D5179" s="167">
        <v>89620</v>
      </c>
      <c r="E5179" t="s">
        <v>175</v>
      </c>
      <c r="F5179" t="s">
        <v>169</v>
      </c>
      <c r="G5179" t="s">
        <v>183</v>
      </c>
      <c r="H5179" s="168">
        <v>35044</v>
      </c>
      <c r="I5179" t="s">
        <v>108</v>
      </c>
      <c r="J5179" s="169">
        <v>21.805479452054794</v>
      </c>
      <c r="K5179">
        <v>5</v>
      </c>
    </row>
    <row r="5180" spans="1:11" x14ac:dyDescent="0.25">
      <c r="A5180" t="s">
        <v>5702</v>
      </c>
      <c r="B5180">
        <v>84211</v>
      </c>
      <c r="C5180" t="s">
        <v>172</v>
      </c>
      <c r="D5180" s="167">
        <v>62585</v>
      </c>
      <c r="E5180" t="s">
        <v>191</v>
      </c>
      <c r="F5180" t="s">
        <v>169</v>
      </c>
      <c r="G5180" t="s">
        <v>486</v>
      </c>
      <c r="H5180" s="168">
        <v>39160</v>
      </c>
      <c r="I5180" t="s">
        <v>104</v>
      </c>
      <c r="J5180" s="169">
        <v>10.528767123287672</v>
      </c>
      <c r="K5180">
        <v>3</v>
      </c>
    </row>
    <row r="5181" spans="1:11" x14ac:dyDescent="0.25">
      <c r="A5181" t="s">
        <v>5703</v>
      </c>
      <c r="B5181">
        <v>58692</v>
      </c>
      <c r="C5181" t="s">
        <v>172</v>
      </c>
      <c r="D5181" s="167">
        <v>88859</v>
      </c>
      <c r="E5181" t="s">
        <v>185</v>
      </c>
      <c r="F5181" t="s">
        <v>169</v>
      </c>
      <c r="G5181" t="s">
        <v>416</v>
      </c>
      <c r="H5181" s="168">
        <v>36199</v>
      </c>
      <c r="I5181" t="s">
        <v>106</v>
      </c>
      <c r="J5181" s="169">
        <v>18.641095890410959</v>
      </c>
      <c r="K5181">
        <v>4</v>
      </c>
    </row>
    <row r="5182" spans="1:11" x14ac:dyDescent="0.25">
      <c r="A5182" t="s">
        <v>5704</v>
      </c>
      <c r="B5182">
        <v>69073</v>
      </c>
      <c r="C5182" t="s">
        <v>172</v>
      </c>
      <c r="D5182" s="167">
        <v>68015</v>
      </c>
      <c r="E5182" t="s">
        <v>191</v>
      </c>
      <c r="F5182" t="s">
        <v>169</v>
      </c>
      <c r="G5182" t="s">
        <v>486</v>
      </c>
      <c r="H5182" s="168">
        <v>38747</v>
      </c>
      <c r="I5182" t="s">
        <v>104</v>
      </c>
      <c r="J5182" s="169">
        <v>11.66027397260274</v>
      </c>
      <c r="K5182">
        <v>3</v>
      </c>
    </row>
    <row r="5183" spans="1:11" x14ac:dyDescent="0.25">
      <c r="A5183" t="s">
        <v>5705</v>
      </c>
      <c r="B5183">
        <v>13863</v>
      </c>
      <c r="C5183" t="s">
        <v>167</v>
      </c>
      <c r="D5183" s="167">
        <v>140700</v>
      </c>
      <c r="E5183" t="s">
        <v>213</v>
      </c>
      <c r="F5183" t="s">
        <v>169</v>
      </c>
      <c r="G5183" t="s">
        <v>5706</v>
      </c>
      <c r="H5183" s="168">
        <v>42548</v>
      </c>
      <c r="I5183" t="s">
        <v>106</v>
      </c>
      <c r="J5183" s="169">
        <v>1.2465753424657535</v>
      </c>
      <c r="K5183">
        <v>1</v>
      </c>
    </row>
    <row r="5184" spans="1:11" x14ac:dyDescent="0.25">
      <c r="A5184" t="s">
        <v>5707</v>
      </c>
      <c r="B5184">
        <v>67167</v>
      </c>
      <c r="C5184" t="s">
        <v>167</v>
      </c>
      <c r="D5184" s="167">
        <v>100849.36</v>
      </c>
      <c r="E5184" t="s">
        <v>216</v>
      </c>
      <c r="F5184" t="s">
        <v>169</v>
      </c>
      <c r="G5184" t="s">
        <v>369</v>
      </c>
      <c r="H5184" s="168">
        <v>30165</v>
      </c>
      <c r="I5184" t="s">
        <v>107</v>
      </c>
      <c r="J5184" s="169">
        <v>35.172602739726024</v>
      </c>
      <c r="K5184">
        <v>8</v>
      </c>
    </row>
    <row r="5185" spans="1:11" x14ac:dyDescent="0.25">
      <c r="A5185" t="s">
        <v>5708</v>
      </c>
      <c r="B5185">
        <v>50556</v>
      </c>
      <c r="C5185" t="s">
        <v>167</v>
      </c>
      <c r="D5185" s="167">
        <v>76201.98</v>
      </c>
      <c r="E5185" t="s">
        <v>168</v>
      </c>
      <c r="F5185" t="s">
        <v>169</v>
      </c>
      <c r="G5185" t="s">
        <v>4708</v>
      </c>
      <c r="H5185" s="168">
        <v>36150</v>
      </c>
      <c r="I5185" t="s">
        <v>104</v>
      </c>
      <c r="J5185" s="169">
        <v>18.775342465753425</v>
      </c>
      <c r="K5185">
        <v>4</v>
      </c>
    </row>
    <row r="5186" spans="1:11" x14ac:dyDescent="0.25">
      <c r="A5186" t="s">
        <v>5709</v>
      </c>
      <c r="B5186">
        <v>73857</v>
      </c>
      <c r="C5186" t="s">
        <v>167</v>
      </c>
      <c r="D5186" s="167">
        <v>87435</v>
      </c>
      <c r="E5186" t="s">
        <v>268</v>
      </c>
      <c r="F5186" t="s">
        <v>169</v>
      </c>
      <c r="G5186" t="s">
        <v>297</v>
      </c>
      <c r="H5186" s="168">
        <v>42380</v>
      </c>
      <c r="I5186" t="s">
        <v>105</v>
      </c>
      <c r="J5186" s="169">
        <v>1.7068493150684931</v>
      </c>
      <c r="K5186">
        <v>1</v>
      </c>
    </row>
    <row r="5187" spans="1:11" x14ac:dyDescent="0.25">
      <c r="A5187" t="s">
        <v>5710</v>
      </c>
      <c r="B5187">
        <v>97084</v>
      </c>
      <c r="C5187" t="s">
        <v>172</v>
      </c>
      <c r="D5187" s="167">
        <v>87523.22</v>
      </c>
      <c r="E5187" t="s">
        <v>188</v>
      </c>
      <c r="F5187" t="s">
        <v>169</v>
      </c>
      <c r="G5187" t="s">
        <v>226</v>
      </c>
      <c r="H5187" s="168">
        <v>31994</v>
      </c>
      <c r="I5187" t="s">
        <v>103</v>
      </c>
      <c r="J5187" s="169">
        <v>30.161643835616438</v>
      </c>
      <c r="K5187">
        <v>7</v>
      </c>
    </row>
    <row r="5188" spans="1:11" x14ac:dyDescent="0.25">
      <c r="A5188" t="s">
        <v>5711</v>
      </c>
      <c r="B5188">
        <v>52020</v>
      </c>
      <c r="C5188" t="s">
        <v>167</v>
      </c>
      <c r="D5188" s="167">
        <v>79326.14</v>
      </c>
      <c r="E5188" t="s">
        <v>175</v>
      </c>
      <c r="F5188" t="s">
        <v>169</v>
      </c>
      <c r="G5188" t="s">
        <v>211</v>
      </c>
      <c r="H5188" s="168">
        <v>38936</v>
      </c>
      <c r="I5188" t="s">
        <v>106</v>
      </c>
      <c r="J5188" s="169">
        <v>11.142465753424657</v>
      </c>
      <c r="K5188">
        <v>3</v>
      </c>
    </row>
    <row r="5189" spans="1:11" x14ac:dyDescent="0.25">
      <c r="A5189" t="s">
        <v>5712</v>
      </c>
      <c r="B5189">
        <v>47760</v>
      </c>
      <c r="C5189" t="s">
        <v>167</v>
      </c>
      <c r="D5189" s="167">
        <v>36180</v>
      </c>
      <c r="E5189" t="s">
        <v>188</v>
      </c>
      <c r="F5189" t="s">
        <v>169</v>
      </c>
      <c r="G5189" t="s">
        <v>344</v>
      </c>
      <c r="H5189" s="168">
        <v>42436</v>
      </c>
      <c r="I5189" t="s">
        <v>106</v>
      </c>
      <c r="J5189" s="169">
        <v>1.5534246575342465</v>
      </c>
      <c r="K5189">
        <v>1</v>
      </c>
    </row>
    <row r="5190" spans="1:11" x14ac:dyDescent="0.25">
      <c r="A5190" t="s">
        <v>5713</v>
      </c>
      <c r="B5190">
        <v>11488</v>
      </c>
      <c r="C5190" t="s">
        <v>172</v>
      </c>
      <c r="D5190" s="167">
        <v>58956.61</v>
      </c>
      <c r="E5190" t="s">
        <v>188</v>
      </c>
      <c r="F5190" t="s">
        <v>169</v>
      </c>
      <c r="G5190" t="s">
        <v>226</v>
      </c>
      <c r="H5190" s="168">
        <v>41348</v>
      </c>
      <c r="I5190" t="s">
        <v>105</v>
      </c>
      <c r="J5190" s="169">
        <v>4.5342465753424657</v>
      </c>
      <c r="K5190">
        <v>1</v>
      </c>
    </row>
    <row r="5191" spans="1:11" x14ac:dyDescent="0.25">
      <c r="A5191" t="s">
        <v>5714</v>
      </c>
      <c r="B5191">
        <v>49297</v>
      </c>
      <c r="C5191" t="s">
        <v>167</v>
      </c>
      <c r="D5191" s="167">
        <v>65812.13</v>
      </c>
      <c r="E5191" t="s">
        <v>175</v>
      </c>
      <c r="F5191" t="s">
        <v>169</v>
      </c>
      <c r="G5191" t="s">
        <v>211</v>
      </c>
      <c r="H5191" s="168">
        <v>40700</v>
      </c>
      <c r="I5191" t="s">
        <v>107</v>
      </c>
      <c r="J5191" s="169">
        <v>6.3095890410958901</v>
      </c>
      <c r="K5191">
        <v>2</v>
      </c>
    </row>
    <row r="5192" spans="1:11" x14ac:dyDescent="0.25">
      <c r="A5192" t="s">
        <v>5715</v>
      </c>
      <c r="B5192">
        <v>7745</v>
      </c>
      <c r="C5192" t="s">
        <v>172</v>
      </c>
      <c r="D5192" s="167">
        <v>50910</v>
      </c>
      <c r="E5192" t="s">
        <v>191</v>
      </c>
      <c r="F5192" t="s">
        <v>169</v>
      </c>
      <c r="G5192" t="s">
        <v>354</v>
      </c>
      <c r="H5192" s="168">
        <v>41708</v>
      </c>
      <c r="I5192" t="s">
        <v>103</v>
      </c>
      <c r="J5192" s="169">
        <v>3.547945205479452</v>
      </c>
      <c r="K5192">
        <v>1</v>
      </c>
    </row>
    <row r="5193" spans="1:11" x14ac:dyDescent="0.25">
      <c r="A5193" t="s">
        <v>5716</v>
      </c>
      <c r="B5193">
        <v>57953</v>
      </c>
      <c r="C5193" t="s">
        <v>172</v>
      </c>
      <c r="D5193" s="167">
        <v>81066</v>
      </c>
      <c r="E5193" t="s">
        <v>196</v>
      </c>
      <c r="F5193" t="s">
        <v>169</v>
      </c>
      <c r="G5193" t="s">
        <v>328</v>
      </c>
      <c r="H5193" s="168">
        <v>37109</v>
      </c>
      <c r="I5193" t="s">
        <v>106</v>
      </c>
      <c r="J5193" s="169">
        <v>16.147945205479452</v>
      </c>
      <c r="K5193">
        <v>4</v>
      </c>
    </row>
    <row r="5194" spans="1:11" x14ac:dyDescent="0.25">
      <c r="A5194" t="s">
        <v>5717</v>
      </c>
      <c r="B5194">
        <v>66305</v>
      </c>
      <c r="C5194" t="s">
        <v>172</v>
      </c>
      <c r="D5194" s="167">
        <v>44753</v>
      </c>
      <c r="E5194" t="s">
        <v>188</v>
      </c>
      <c r="F5194" t="s">
        <v>169</v>
      </c>
      <c r="G5194" t="s">
        <v>5718</v>
      </c>
      <c r="H5194" s="168">
        <v>38698</v>
      </c>
      <c r="I5194" t="s">
        <v>108</v>
      </c>
      <c r="J5194" s="169">
        <v>11.794520547945206</v>
      </c>
      <c r="K5194">
        <v>3</v>
      </c>
    </row>
    <row r="5195" spans="1:11" x14ac:dyDescent="0.25">
      <c r="A5195" t="s">
        <v>5719</v>
      </c>
      <c r="B5195">
        <v>58624</v>
      </c>
      <c r="C5195" t="s">
        <v>172</v>
      </c>
      <c r="D5195" s="167">
        <v>94099</v>
      </c>
      <c r="E5195" t="s">
        <v>168</v>
      </c>
      <c r="F5195" t="s">
        <v>169</v>
      </c>
      <c r="G5195" t="s">
        <v>173</v>
      </c>
      <c r="H5195" s="168">
        <v>35702</v>
      </c>
      <c r="I5195" t="s">
        <v>104</v>
      </c>
      <c r="J5195" s="169">
        <v>20.002739726027396</v>
      </c>
      <c r="K5195">
        <v>5</v>
      </c>
    </row>
    <row r="5196" spans="1:11" x14ac:dyDescent="0.25">
      <c r="A5196" t="s">
        <v>5720</v>
      </c>
      <c r="B5196">
        <v>8490</v>
      </c>
      <c r="C5196" t="s">
        <v>167</v>
      </c>
      <c r="D5196" s="167">
        <v>103506</v>
      </c>
      <c r="E5196" t="s">
        <v>175</v>
      </c>
      <c r="F5196" t="s">
        <v>169</v>
      </c>
      <c r="G5196" t="s">
        <v>586</v>
      </c>
      <c r="H5196" s="168">
        <v>37480</v>
      </c>
      <c r="I5196" t="s">
        <v>104</v>
      </c>
      <c r="J5196" s="169">
        <v>15.131506849315068</v>
      </c>
      <c r="K5196">
        <v>4</v>
      </c>
    </row>
    <row r="5197" spans="1:11" x14ac:dyDescent="0.25">
      <c r="A5197" t="s">
        <v>5721</v>
      </c>
      <c r="B5197">
        <v>42579</v>
      </c>
      <c r="C5197" t="s">
        <v>167</v>
      </c>
      <c r="D5197" s="167">
        <v>36797.11</v>
      </c>
      <c r="E5197" t="s">
        <v>188</v>
      </c>
      <c r="F5197" t="s">
        <v>202</v>
      </c>
      <c r="G5197" t="s">
        <v>313</v>
      </c>
      <c r="H5197" s="168">
        <v>41345</v>
      </c>
      <c r="I5197" t="s">
        <v>103</v>
      </c>
      <c r="J5197" s="169">
        <v>4.5424657534246577</v>
      </c>
      <c r="K5197">
        <v>1</v>
      </c>
    </row>
    <row r="5198" spans="1:11" x14ac:dyDescent="0.25">
      <c r="A5198" t="s">
        <v>5722</v>
      </c>
      <c r="B5198">
        <v>77782</v>
      </c>
      <c r="C5198" t="s">
        <v>167</v>
      </c>
      <c r="D5198" s="167">
        <v>102664</v>
      </c>
      <c r="E5198" t="s">
        <v>180</v>
      </c>
      <c r="F5198" t="s">
        <v>169</v>
      </c>
      <c r="G5198" t="s">
        <v>443</v>
      </c>
      <c r="H5198" s="168">
        <v>38950</v>
      </c>
      <c r="I5198" t="s">
        <v>104</v>
      </c>
      <c r="J5198" s="169">
        <v>11.104109589041096</v>
      </c>
      <c r="K5198">
        <v>3</v>
      </c>
    </row>
    <row r="5199" spans="1:11" x14ac:dyDescent="0.25">
      <c r="A5199" t="s">
        <v>5723</v>
      </c>
      <c r="B5199">
        <v>34484</v>
      </c>
      <c r="C5199" t="s">
        <v>167</v>
      </c>
      <c r="D5199" s="167">
        <v>88436</v>
      </c>
      <c r="E5199" t="s">
        <v>168</v>
      </c>
      <c r="F5199" t="s">
        <v>169</v>
      </c>
      <c r="G5199" t="s">
        <v>524</v>
      </c>
      <c r="H5199" s="168">
        <v>36774</v>
      </c>
      <c r="I5199" t="s">
        <v>103</v>
      </c>
      <c r="J5199" s="169">
        <v>17.065753424657533</v>
      </c>
      <c r="K5199">
        <v>4</v>
      </c>
    </row>
    <row r="5200" spans="1:11" x14ac:dyDescent="0.25">
      <c r="A5200" t="s">
        <v>5724</v>
      </c>
      <c r="B5200">
        <v>15563</v>
      </c>
      <c r="C5200" t="s">
        <v>167</v>
      </c>
      <c r="D5200" s="167">
        <v>45352.05</v>
      </c>
      <c r="E5200" t="s">
        <v>188</v>
      </c>
      <c r="F5200" t="s">
        <v>202</v>
      </c>
      <c r="G5200" t="s">
        <v>428</v>
      </c>
      <c r="H5200" s="168">
        <v>41652</v>
      </c>
      <c r="I5200" t="s">
        <v>106</v>
      </c>
      <c r="J5200" s="169">
        <v>3.7013698630136984</v>
      </c>
      <c r="K5200">
        <v>1</v>
      </c>
    </row>
    <row r="5201" spans="1:11" x14ac:dyDescent="0.25">
      <c r="A5201" t="s">
        <v>5725</v>
      </c>
      <c r="B5201">
        <v>60617</v>
      </c>
      <c r="C5201" t="s">
        <v>172</v>
      </c>
      <c r="D5201" s="167">
        <v>70771.31</v>
      </c>
      <c r="E5201" t="s">
        <v>196</v>
      </c>
      <c r="F5201" t="s">
        <v>169</v>
      </c>
      <c r="G5201" t="s">
        <v>750</v>
      </c>
      <c r="H5201" s="168">
        <v>35141</v>
      </c>
      <c r="I5201" t="s">
        <v>103</v>
      </c>
      <c r="J5201" s="169">
        <v>21.539726027397261</v>
      </c>
      <c r="K5201">
        <v>5</v>
      </c>
    </row>
    <row r="5202" spans="1:11" x14ac:dyDescent="0.25">
      <c r="A5202" t="s">
        <v>5726</v>
      </c>
      <c r="B5202">
        <v>38046</v>
      </c>
      <c r="C5202" t="s">
        <v>167</v>
      </c>
      <c r="D5202" s="167">
        <v>70435</v>
      </c>
      <c r="E5202" t="s">
        <v>175</v>
      </c>
      <c r="F5202" t="s">
        <v>169</v>
      </c>
      <c r="G5202" t="s">
        <v>183</v>
      </c>
      <c r="H5202" s="168">
        <v>39279</v>
      </c>
      <c r="I5202" t="s">
        <v>107</v>
      </c>
      <c r="J5202" s="169">
        <v>10.202739726027398</v>
      </c>
      <c r="K5202">
        <v>3</v>
      </c>
    </row>
    <row r="5203" spans="1:11" x14ac:dyDescent="0.25">
      <c r="A5203" t="s">
        <v>5727</v>
      </c>
      <c r="B5203">
        <v>57461</v>
      </c>
      <c r="C5203" t="s">
        <v>172</v>
      </c>
      <c r="D5203" s="167">
        <v>75453</v>
      </c>
      <c r="E5203" t="s">
        <v>175</v>
      </c>
      <c r="F5203" t="s">
        <v>169</v>
      </c>
      <c r="G5203" t="s">
        <v>183</v>
      </c>
      <c r="H5203" s="168">
        <v>37059</v>
      </c>
      <c r="I5203" t="s">
        <v>103</v>
      </c>
      <c r="J5203" s="169">
        <v>16.284931506849315</v>
      </c>
      <c r="K5203">
        <v>4</v>
      </c>
    </row>
    <row r="5204" spans="1:11" x14ac:dyDescent="0.25">
      <c r="A5204" t="s">
        <v>5728</v>
      </c>
      <c r="B5204">
        <v>26931</v>
      </c>
      <c r="C5204" t="s">
        <v>167</v>
      </c>
      <c r="D5204" s="167">
        <v>38085.07</v>
      </c>
      <c r="E5204" t="s">
        <v>188</v>
      </c>
      <c r="F5204" t="s">
        <v>202</v>
      </c>
      <c r="G5204" t="s">
        <v>313</v>
      </c>
      <c r="H5204" s="168">
        <v>41485</v>
      </c>
      <c r="I5204" t="s">
        <v>108</v>
      </c>
      <c r="J5204" s="169">
        <v>4.1589041095890407</v>
      </c>
      <c r="K5204">
        <v>1</v>
      </c>
    </row>
    <row r="5205" spans="1:11" x14ac:dyDescent="0.25">
      <c r="A5205" t="s">
        <v>5729</v>
      </c>
      <c r="B5205">
        <v>41961</v>
      </c>
      <c r="C5205" t="s">
        <v>172</v>
      </c>
      <c r="D5205" s="167">
        <v>135392</v>
      </c>
      <c r="E5205" t="s">
        <v>196</v>
      </c>
      <c r="F5205" t="s">
        <v>169</v>
      </c>
      <c r="G5205" t="s">
        <v>275</v>
      </c>
      <c r="H5205" s="168">
        <v>30543</v>
      </c>
      <c r="I5205" t="s">
        <v>103</v>
      </c>
      <c r="J5205" s="169">
        <v>34.136986301369866</v>
      </c>
      <c r="K5205">
        <v>7</v>
      </c>
    </row>
    <row r="5206" spans="1:11" x14ac:dyDescent="0.25">
      <c r="A5206" t="s">
        <v>5730</v>
      </c>
      <c r="B5206">
        <v>39531</v>
      </c>
      <c r="C5206" t="s">
        <v>172</v>
      </c>
      <c r="D5206" s="167">
        <v>42053.83</v>
      </c>
      <c r="E5206" t="s">
        <v>199</v>
      </c>
      <c r="F5206" t="s">
        <v>169</v>
      </c>
      <c r="G5206" t="s">
        <v>220</v>
      </c>
      <c r="H5206" s="168">
        <v>41869</v>
      </c>
      <c r="I5206" t="s">
        <v>104</v>
      </c>
      <c r="J5206" s="169">
        <v>3.106849315068493</v>
      </c>
      <c r="K5206">
        <v>1</v>
      </c>
    </row>
    <row r="5207" spans="1:11" x14ac:dyDescent="0.25">
      <c r="A5207" t="s">
        <v>5731</v>
      </c>
      <c r="B5207">
        <v>47689</v>
      </c>
      <c r="C5207" t="s">
        <v>172</v>
      </c>
      <c r="D5207" s="167">
        <v>84554.68</v>
      </c>
      <c r="E5207" t="s">
        <v>268</v>
      </c>
      <c r="F5207" t="s">
        <v>169</v>
      </c>
      <c r="G5207" t="s">
        <v>418</v>
      </c>
      <c r="H5207" s="168">
        <v>41974</v>
      </c>
      <c r="I5207" t="s">
        <v>107</v>
      </c>
      <c r="J5207" s="169">
        <v>2.8191780821917809</v>
      </c>
      <c r="K5207">
        <v>1</v>
      </c>
    </row>
    <row r="5208" spans="1:11" x14ac:dyDescent="0.25">
      <c r="A5208" t="s">
        <v>5732</v>
      </c>
      <c r="B5208">
        <v>47602</v>
      </c>
      <c r="C5208" t="s">
        <v>167</v>
      </c>
      <c r="D5208" s="167">
        <v>154872.51999999999</v>
      </c>
      <c r="E5208" t="s">
        <v>168</v>
      </c>
      <c r="F5208" t="s">
        <v>169</v>
      </c>
      <c r="G5208" t="s">
        <v>231</v>
      </c>
      <c r="H5208" s="168">
        <v>32398</v>
      </c>
      <c r="I5208" t="s">
        <v>105</v>
      </c>
      <c r="J5208" s="169">
        <v>29.054794520547944</v>
      </c>
      <c r="K5208">
        <v>6</v>
      </c>
    </row>
    <row r="5209" spans="1:11" x14ac:dyDescent="0.25">
      <c r="A5209" t="s">
        <v>5733</v>
      </c>
      <c r="B5209">
        <v>18304</v>
      </c>
      <c r="C5209" t="s">
        <v>167</v>
      </c>
      <c r="D5209" s="167">
        <v>120768</v>
      </c>
      <c r="E5209" t="s">
        <v>213</v>
      </c>
      <c r="F5209" t="s">
        <v>169</v>
      </c>
      <c r="G5209" t="s">
        <v>214</v>
      </c>
      <c r="H5209" s="168">
        <v>34680</v>
      </c>
      <c r="I5209" t="s">
        <v>107</v>
      </c>
      <c r="J5209" s="169">
        <v>22.802739726027397</v>
      </c>
      <c r="K5209">
        <v>5</v>
      </c>
    </row>
    <row r="5210" spans="1:11" x14ac:dyDescent="0.25">
      <c r="A5210" t="s">
        <v>5734</v>
      </c>
      <c r="B5210">
        <v>95211</v>
      </c>
      <c r="C5210" t="s">
        <v>172</v>
      </c>
      <c r="D5210" s="167">
        <v>83611.44</v>
      </c>
      <c r="E5210" t="s">
        <v>191</v>
      </c>
      <c r="F5210" t="s">
        <v>169</v>
      </c>
      <c r="G5210" t="s">
        <v>192</v>
      </c>
      <c r="H5210" s="168">
        <v>34232</v>
      </c>
      <c r="I5210" t="s">
        <v>104</v>
      </c>
      <c r="J5210" s="169">
        <v>24.030136986301368</v>
      </c>
      <c r="K5210">
        <v>5</v>
      </c>
    </row>
    <row r="5211" spans="1:11" x14ac:dyDescent="0.25">
      <c r="A5211" t="s">
        <v>5735</v>
      </c>
      <c r="B5211">
        <v>55643</v>
      </c>
      <c r="C5211" t="s">
        <v>167</v>
      </c>
      <c r="D5211" s="167">
        <v>102664</v>
      </c>
      <c r="E5211" t="s">
        <v>270</v>
      </c>
      <c r="F5211" t="s">
        <v>169</v>
      </c>
      <c r="G5211" t="s">
        <v>2394</v>
      </c>
      <c r="H5211" s="168">
        <v>33526</v>
      </c>
      <c r="I5211" t="s">
        <v>103</v>
      </c>
      <c r="J5211" s="169">
        <v>25.964383561643835</v>
      </c>
      <c r="K5211">
        <v>6</v>
      </c>
    </row>
    <row r="5212" spans="1:11" x14ac:dyDescent="0.25">
      <c r="A5212" t="s">
        <v>5736</v>
      </c>
      <c r="B5212">
        <v>71470</v>
      </c>
      <c r="C5212" t="s">
        <v>167</v>
      </c>
      <c r="D5212" s="167">
        <v>42662.89</v>
      </c>
      <c r="E5212" t="s">
        <v>175</v>
      </c>
      <c r="F5212" t="s">
        <v>169</v>
      </c>
      <c r="G5212" t="s">
        <v>209</v>
      </c>
      <c r="H5212" s="168">
        <v>42338</v>
      </c>
      <c r="I5212" t="s">
        <v>103</v>
      </c>
      <c r="J5212" s="169">
        <v>1.821917808219178</v>
      </c>
      <c r="K5212">
        <v>1</v>
      </c>
    </row>
    <row r="5213" spans="1:11" x14ac:dyDescent="0.25">
      <c r="A5213" t="s">
        <v>5737</v>
      </c>
      <c r="B5213">
        <v>96513</v>
      </c>
      <c r="C5213" t="s">
        <v>172</v>
      </c>
      <c r="D5213" s="167">
        <v>45261</v>
      </c>
      <c r="E5213" t="s">
        <v>191</v>
      </c>
      <c r="F5213" t="s">
        <v>169</v>
      </c>
      <c r="G5213" t="s">
        <v>1065</v>
      </c>
      <c r="H5213" s="168">
        <v>42716</v>
      </c>
      <c r="I5213" t="s">
        <v>103</v>
      </c>
      <c r="J5213" s="169">
        <v>0.78630136986301369</v>
      </c>
      <c r="K5213">
        <v>1</v>
      </c>
    </row>
    <row r="5214" spans="1:11" x14ac:dyDescent="0.25">
      <c r="A5214" t="s">
        <v>5738</v>
      </c>
      <c r="B5214">
        <v>97171</v>
      </c>
      <c r="C5214" t="s">
        <v>172</v>
      </c>
      <c r="D5214" s="167">
        <v>80784</v>
      </c>
      <c r="E5214" t="s">
        <v>191</v>
      </c>
      <c r="F5214" t="s">
        <v>169</v>
      </c>
      <c r="G5214" t="s">
        <v>192</v>
      </c>
      <c r="H5214" s="168">
        <v>36570</v>
      </c>
      <c r="I5214" t="s">
        <v>103</v>
      </c>
      <c r="J5214" s="169">
        <v>17.624657534246577</v>
      </c>
      <c r="K5214">
        <v>4</v>
      </c>
    </row>
    <row r="5215" spans="1:11" x14ac:dyDescent="0.25">
      <c r="A5215" t="s">
        <v>5739</v>
      </c>
      <c r="B5215">
        <v>84280</v>
      </c>
      <c r="C5215" t="s">
        <v>172</v>
      </c>
      <c r="D5215" s="167">
        <v>67450.850000000006</v>
      </c>
      <c r="E5215" t="s">
        <v>233</v>
      </c>
      <c r="F5215" t="s">
        <v>169</v>
      </c>
      <c r="G5215" t="s">
        <v>363</v>
      </c>
      <c r="H5215" s="168">
        <v>36836</v>
      </c>
      <c r="I5215" t="s">
        <v>104</v>
      </c>
      <c r="J5215" s="169">
        <v>16.895890410958906</v>
      </c>
      <c r="K5215">
        <v>4</v>
      </c>
    </row>
    <row r="5216" spans="1:11" x14ac:dyDescent="0.25">
      <c r="A5216" t="s">
        <v>5740</v>
      </c>
      <c r="B5216">
        <v>34403</v>
      </c>
      <c r="C5216" t="s">
        <v>172</v>
      </c>
      <c r="D5216" s="167">
        <v>53788</v>
      </c>
      <c r="E5216" t="s">
        <v>175</v>
      </c>
      <c r="F5216" t="s">
        <v>169</v>
      </c>
      <c r="G5216" t="s">
        <v>183</v>
      </c>
      <c r="H5216" s="168">
        <v>41652</v>
      </c>
      <c r="I5216" t="s">
        <v>104</v>
      </c>
      <c r="J5216" s="169">
        <v>3.7013698630136984</v>
      </c>
      <c r="K5216">
        <v>1</v>
      </c>
    </row>
    <row r="5217" spans="1:11" x14ac:dyDescent="0.25">
      <c r="A5217" t="s">
        <v>5741</v>
      </c>
      <c r="B5217">
        <v>39190</v>
      </c>
      <c r="C5217" t="s">
        <v>167</v>
      </c>
      <c r="D5217" s="167">
        <v>66327.39</v>
      </c>
      <c r="E5217" t="s">
        <v>216</v>
      </c>
      <c r="F5217" t="s">
        <v>169</v>
      </c>
      <c r="G5217" t="s">
        <v>369</v>
      </c>
      <c r="H5217" s="168">
        <v>41862</v>
      </c>
      <c r="I5217" t="s">
        <v>106</v>
      </c>
      <c r="J5217" s="169">
        <v>3.1260273972602741</v>
      </c>
      <c r="K5217">
        <v>1</v>
      </c>
    </row>
    <row r="5218" spans="1:11" x14ac:dyDescent="0.25">
      <c r="A5218" t="s">
        <v>5742</v>
      </c>
      <c r="B5218">
        <v>72859</v>
      </c>
      <c r="C5218" t="s">
        <v>172</v>
      </c>
      <c r="D5218" s="167">
        <v>56733</v>
      </c>
      <c r="E5218" t="s">
        <v>168</v>
      </c>
      <c r="F5218" t="s">
        <v>169</v>
      </c>
      <c r="G5218" t="s">
        <v>265</v>
      </c>
      <c r="H5218" s="168">
        <v>41414</v>
      </c>
      <c r="I5218" t="s">
        <v>107</v>
      </c>
      <c r="J5218" s="169">
        <v>4.353424657534247</v>
      </c>
      <c r="K5218">
        <v>1</v>
      </c>
    </row>
    <row r="5219" spans="1:11" x14ac:dyDescent="0.25">
      <c r="A5219" t="s">
        <v>5743</v>
      </c>
      <c r="B5219">
        <v>70322</v>
      </c>
      <c r="C5219" t="s">
        <v>167</v>
      </c>
      <c r="D5219" s="167">
        <v>44810</v>
      </c>
      <c r="E5219" t="s">
        <v>175</v>
      </c>
      <c r="F5219" t="s">
        <v>202</v>
      </c>
      <c r="G5219" t="s">
        <v>183</v>
      </c>
      <c r="H5219" s="168">
        <v>34352</v>
      </c>
      <c r="I5219" t="s">
        <v>106</v>
      </c>
      <c r="J5219" s="169">
        <v>23.701369863013699</v>
      </c>
      <c r="K5219">
        <v>5</v>
      </c>
    </row>
    <row r="5220" spans="1:11" x14ac:dyDescent="0.25">
      <c r="A5220" t="s">
        <v>5744</v>
      </c>
      <c r="B5220">
        <v>97589</v>
      </c>
      <c r="C5220" t="s">
        <v>172</v>
      </c>
      <c r="D5220" s="167">
        <v>102042.12</v>
      </c>
      <c r="E5220" t="s">
        <v>308</v>
      </c>
      <c r="F5220" t="s">
        <v>169</v>
      </c>
      <c r="G5220" t="s">
        <v>620</v>
      </c>
      <c r="H5220" s="168">
        <v>41666</v>
      </c>
      <c r="I5220" t="s">
        <v>103</v>
      </c>
      <c r="J5220" s="169">
        <v>3.6630136986301371</v>
      </c>
      <c r="K5220">
        <v>1</v>
      </c>
    </row>
    <row r="5221" spans="1:11" x14ac:dyDescent="0.25">
      <c r="A5221" t="s">
        <v>5745</v>
      </c>
      <c r="B5221">
        <v>111</v>
      </c>
      <c r="C5221" t="s">
        <v>167</v>
      </c>
      <c r="D5221" s="167">
        <v>100849.36</v>
      </c>
      <c r="E5221" t="s">
        <v>188</v>
      </c>
      <c r="F5221" t="s">
        <v>169</v>
      </c>
      <c r="G5221" t="s">
        <v>406</v>
      </c>
      <c r="H5221" s="168">
        <v>31383</v>
      </c>
      <c r="I5221" t="s">
        <v>103</v>
      </c>
      <c r="J5221" s="169">
        <v>31.835616438356166</v>
      </c>
      <c r="K5221">
        <v>7</v>
      </c>
    </row>
    <row r="5222" spans="1:11" x14ac:dyDescent="0.25">
      <c r="A5222" t="s">
        <v>5746</v>
      </c>
      <c r="B5222">
        <v>47827</v>
      </c>
      <c r="C5222" t="s">
        <v>167</v>
      </c>
      <c r="D5222" s="167">
        <v>54644.19</v>
      </c>
      <c r="E5222" t="s">
        <v>188</v>
      </c>
      <c r="F5222" t="s">
        <v>169</v>
      </c>
      <c r="G5222" t="s">
        <v>282</v>
      </c>
      <c r="H5222" s="168">
        <v>40994</v>
      </c>
      <c r="I5222" t="s">
        <v>105</v>
      </c>
      <c r="J5222" s="169">
        <v>5.5041095890410956</v>
      </c>
      <c r="K5222">
        <v>2</v>
      </c>
    </row>
    <row r="5223" spans="1:11" x14ac:dyDescent="0.25">
      <c r="A5223" t="s">
        <v>5747</v>
      </c>
      <c r="B5223">
        <v>4385</v>
      </c>
      <c r="C5223" t="s">
        <v>167</v>
      </c>
      <c r="D5223" s="167">
        <v>114940.25</v>
      </c>
      <c r="E5223" t="s">
        <v>325</v>
      </c>
      <c r="F5223" t="s">
        <v>169</v>
      </c>
      <c r="G5223" t="s">
        <v>533</v>
      </c>
      <c r="H5223" s="168">
        <v>41708</v>
      </c>
      <c r="I5223" t="s">
        <v>104</v>
      </c>
      <c r="J5223" s="169">
        <v>3.547945205479452</v>
      </c>
      <c r="K5223">
        <v>1</v>
      </c>
    </row>
    <row r="5224" spans="1:11" x14ac:dyDescent="0.25">
      <c r="A5224" t="s">
        <v>5748</v>
      </c>
      <c r="B5224">
        <v>27526</v>
      </c>
      <c r="C5224" t="s">
        <v>167</v>
      </c>
      <c r="D5224" s="167">
        <v>83658</v>
      </c>
      <c r="E5224" t="s">
        <v>175</v>
      </c>
      <c r="F5224" t="s">
        <v>169</v>
      </c>
      <c r="G5224" t="s">
        <v>183</v>
      </c>
      <c r="H5224" s="168">
        <v>38915</v>
      </c>
      <c r="I5224" t="s">
        <v>103</v>
      </c>
      <c r="J5224" s="169">
        <v>11.2</v>
      </c>
      <c r="K5224">
        <v>3</v>
      </c>
    </row>
    <row r="5225" spans="1:11" x14ac:dyDescent="0.25">
      <c r="A5225" t="s">
        <v>5749</v>
      </c>
      <c r="B5225">
        <v>46624</v>
      </c>
      <c r="C5225" t="s">
        <v>172</v>
      </c>
      <c r="D5225" s="167">
        <v>43244.28</v>
      </c>
      <c r="E5225" t="s">
        <v>199</v>
      </c>
      <c r="F5225" t="s">
        <v>169</v>
      </c>
      <c r="G5225" t="s">
        <v>295</v>
      </c>
      <c r="H5225" s="168">
        <v>41204</v>
      </c>
      <c r="I5225" t="s">
        <v>108</v>
      </c>
      <c r="J5225" s="169">
        <v>4.9287671232876713</v>
      </c>
      <c r="K5225">
        <v>1</v>
      </c>
    </row>
    <row r="5226" spans="1:11" x14ac:dyDescent="0.25">
      <c r="A5226" t="s">
        <v>5750</v>
      </c>
      <c r="B5226">
        <v>14558</v>
      </c>
      <c r="C5226" t="s">
        <v>172</v>
      </c>
      <c r="D5226" s="167">
        <v>63067.93</v>
      </c>
      <c r="E5226" t="s">
        <v>199</v>
      </c>
      <c r="F5226" t="s">
        <v>169</v>
      </c>
      <c r="G5226" t="s">
        <v>295</v>
      </c>
      <c r="H5226" s="168">
        <v>32811</v>
      </c>
      <c r="I5226" t="s">
        <v>103</v>
      </c>
      <c r="J5226" s="169">
        <v>27.923287671232877</v>
      </c>
      <c r="K5226">
        <v>6</v>
      </c>
    </row>
    <row r="5227" spans="1:11" x14ac:dyDescent="0.25">
      <c r="A5227" t="s">
        <v>5751</v>
      </c>
      <c r="B5227">
        <v>96901</v>
      </c>
      <c r="C5227" t="s">
        <v>172</v>
      </c>
      <c r="D5227" s="167">
        <v>35175</v>
      </c>
      <c r="E5227" t="s">
        <v>253</v>
      </c>
      <c r="F5227" t="s">
        <v>169</v>
      </c>
      <c r="G5227" t="s">
        <v>207</v>
      </c>
      <c r="H5227" s="168">
        <v>42396</v>
      </c>
      <c r="I5227" t="s">
        <v>106</v>
      </c>
      <c r="J5227" s="169">
        <v>1.6630136986301369</v>
      </c>
      <c r="K5227">
        <v>1</v>
      </c>
    </row>
    <row r="5228" spans="1:11" x14ac:dyDescent="0.25">
      <c r="A5228" t="s">
        <v>5752</v>
      </c>
      <c r="B5228">
        <v>29807</v>
      </c>
      <c r="C5228" t="s">
        <v>172</v>
      </c>
      <c r="D5228" s="167">
        <v>49831</v>
      </c>
      <c r="E5228" t="s">
        <v>168</v>
      </c>
      <c r="F5228" t="s">
        <v>169</v>
      </c>
      <c r="G5228" t="s">
        <v>265</v>
      </c>
      <c r="H5228" s="168">
        <v>41862</v>
      </c>
      <c r="I5228" t="s">
        <v>106</v>
      </c>
      <c r="J5228" s="169">
        <v>3.1260273972602741</v>
      </c>
      <c r="K5228">
        <v>1</v>
      </c>
    </row>
    <row r="5229" spans="1:11" x14ac:dyDescent="0.25">
      <c r="A5229" t="s">
        <v>5753</v>
      </c>
      <c r="B5229">
        <v>52507</v>
      </c>
      <c r="C5229" t="s">
        <v>172</v>
      </c>
      <c r="D5229" s="167">
        <v>74815</v>
      </c>
      <c r="E5229" t="s">
        <v>185</v>
      </c>
      <c r="F5229" t="s">
        <v>169</v>
      </c>
      <c r="G5229" t="s">
        <v>416</v>
      </c>
      <c r="H5229" s="168">
        <v>38747</v>
      </c>
      <c r="I5229" t="s">
        <v>105</v>
      </c>
      <c r="J5229" s="169">
        <v>11.66027397260274</v>
      </c>
      <c r="K5229">
        <v>3</v>
      </c>
    </row>
    <row r="5230" spans="1:11" x14ac:dyDescent="0.25">
      <c r="A5230" t="s">
        <v>5754</v>
      </c>
      <c r="B5230">
        <v>12575</v>
      </c>
      <c r="C5230" t="s">
        <v>172</v>
      </c>
      <c r="D5230" s="167">
        <v>83658</v>
      </c>
      <c r="E5230" t="s">
        <v>175</v>
      </c>
      <c r="F5230" t="s">
        <v>169</v>
      </c>
      <c r="G5230" t="s">
        <v>183</v>
      </c>
      <c r="H5230" s="168">
        <v>37459</v>
      </c>
      <c r="I5230" t="s">
        <v>107</v>
      </c>
      <c r="J5230" s="169">
        <v>15.189041095890412</v>
      </c>
      <c r="K5230">
        <v>4</v>
      </c>
    </row>
    <row r="5231" spans="1:11" x14ac:dyDescent="0.25">
      <c r="A5231" t="s">
        <v>5755</v>
      </c>
      <c r="B5231">
        <v>68906</v>
      </c>
      <c r="C5231" t="s">
        <v>167</v>
      </c>
      <c r="D5231" s="167">
        <v>89620</v>
      </c>
      <c r="E5231" t="s">
        <v>175</v>
      </c>
      <c r="F5231" t="s">
        <v>169</v>
      </c>
      <c r="G5231" t="s">
        <v>183</v>
      </c>
      <c r="H5231" s="168">
        <v>36248</v>
      </c>
      <c r="I5231" t="s">
        <v>103</v>
      </c>
      <c r="J5231" s="169">
        <v>18.506849315068493</v>
      </c>
      <c r="K5231">
        <v>4</v>
      </c>
    </row>
    <row r="5232" spans="1:11" x14ac:dyDescent="0.25">
      <c r="A5232" t="s">
        <v>5756</v>
      </c>
      <c r="B5232">
        <v>2160</v>
      </c>
      <c r="C5232" t="s">
        <v>172</v>
      </c>
      <c r="D5232" s="167">
        <v>40631.32</v>
      </c>
      <c r="E5232" t="s">
        <v>199</v>
      </c>
      <c r="F5232" t="s">
        <v>169</v>
      </c>
      <c r="G5232" t="s">
        <v>200</v>
      </c>
      <c r="H5232" s="168">
        <v>42177</v>
      </c>
      <c r="I5232" t="s">
        <v>106</v>
      </c>
      <c r="J5232" s="169">
        <v>2.2630136986301368</v>
      </c>
      <c r="K5232">
        <v>1</v>
      </c>
    </row>
    <row r="5233" spans="1:11" x14ac:dyDescent="0.25">
      <c r="A5233" t="s">
        <v>5757</v>
      </c>
      <c r="B5233">
        <v>76465</v>
      </c>
      <c r="C5233" t="s">
        <v>167</v>
      </c>
      <c r="D5233" s="167">
        <v>84974</v>
      </c>
      <c r="E5233" t="s">
        <v>325</v>
      </c>
      <c r="F5233" t="s">
        <v>169</v>
      </c>
      <c r="G5233" t="s">
        <v>282</v>
      </c>
      <c r="H5233" s="168">
        <v>35275</v>
      </c>
      <c r="I5233" t="s">
        <v>105</v>
      </c>
      <c r="J5233" s="169">
        <v>21.172602739726027</v>
      </c>
      <c r="K5233">
        <v>5</v>
      </c>
    </row>
    <row r="5234" spans="1:11" x14ac:dyDescent="0.25">
      <c r="A5234" t="s">
        <v>5758</v>
      </c>
      <c r="B5234">
        <v>55267</v>
      </c>
      <c r="C5234" t="s">
        <v>167</v>
      </c>
      <c r="D5234" s="167">
        <v>36386.93</v>
      </c>
      <c r="E5234" t="s">
        <v>196</v>
      </c>
      <c r="F5234" t="s">
        <v>169</v>
      </c>
      <c r="G5234" t="s">
        <v>503</v>
      </c>
      <c r="H5234" s="168">
        <v>39329</v>
      </c>
      <c r="I5234" t="s">
        <v>106</v>
      </c>
      <c r="J5234" s="169">
        <v>10.065753424657535</v>
      </c>
      <c r="K5234">
        <v>3</v>
      </c>
    </row>
    <row r="5235" spans="1:11" x14ac:dyDescent="0.25">
      <c r="A5235" t="s">
        <v>5759</v>
      </c>
      <c r="B5235">
        <v>76950</v>
      </c>
      <c r="C5235" t="s">
        <v>172</v>
      </c>
      <c r="D5235" s="167">
        <v>55328</v>
      </c>
      <c r="E5235" t="s">
        <v>191</v>
      </c>
      <c r="F5235" t="s">
        <v>169</v>
      </c>
      <c r="G5235" t="s">
        <v>354</v>
      </c>
      <c r="H5235" s="168">
        <v>41288</v>
      </c>
      <c r="I5235" t="s">
        <v>104</v>
      </c>
      <c r="J5235" s="169">
        <v>4.6986301369863011</v>
      </c>
      <c r="K5235">
        <v>1</v>
      </c>
    </row>
    <row r="5236" spans="1:11" x14ac:dyDescent="0.25">
      <c r="A5236" t="s">
        <v>5760</v>
      </c>
      <c r="B5236">
        <v>63977</v>
      </c>
      <c r="C5236" t="s">
        <v>167</v>
      </c>
      <c r="D5236" s="167">
        <v>58455</v>
      </c>
      <c r="E5236" t="s">
        <v>175</v>
      </c>
      <c r="F5236" t="s">
        <v>169</v>
      </c>
      <c r="G5236" t="s">
        <v>183</v>
      </c>
      <c r="H5236" s="168">
        <v>41498</v>
      </c>
      <c r="I5236" t="s">
        <v>104</v>
      </c>
      <c r="J5236" s="169">
        <v>4.1232876712328768</v>
      </c>
      <c r="K5236">
        <v>1</v>
      </c>
    </row>
    <row r="5237" spans="1:11" x14ac:dyDescent="0.25">
      <c r="A5237" t="s">
        <v>5761</v>
      </c>
      <c r="B5237">
        <v>52628</v>
      </c>
      <c r="C5237" t="s">
        <v>172</v>
      </c>
      <c r="D5237" s="167">
        <v>65752</v>
      </c>
      <c r="E5237" t="s">
        <v>175</v>
      </c>
      <c r="F5237" t="s">
        <v>169</v>
      </c>
      <c r="G5237" t="s">
        <v>183</v>
      </c>
      <c r="H5237" s="168">
        <v>39825</v>
      </c>
      <c r="I5237" t="s">
        <v>108</v>
      </c>
      <c r="J5237" s="169">
        <v>8.706849315068494</v>
      </c>
      <c r="K5237">
        <v>2</v>
      </c>
    </row>
    <row r="5238" spans="1:11" x14ac:dyDescent="0.25">
      <c r="A5238" t="s">
        <v>5762</v>
      </c>
      <c r="B5238">
        <v>26506</v>
      </c>
      <c r="C5238" t="s">
        <v>172</v>
      </c>
      <c r="D5238" s="167">
        <v>71860</v>
      </c>
      <c r="E5238" t="s">
        <v>175</v>
      </c>
      <c r="F5238" t="s">
        <v>169</v>
      </c>
      <c r="G5238" t="s">
        <v>183</v>
      </c>
      <c r="H5238" s="168">
        <v>41162</v>
      </c>
      <c r="I5238" t="s">
        <v>106</v>
      </c>
      <c r="J5238" s="169">
        <v>5.043835616438356</v>
      </c>
      <c r="K5238">
        <v>1</v>
      </c>
    </row>
    <row r="5239" spans="1:11" x14ac:dyDescent="0.25">
      <c r="A5239" t="s">
        <v>5763</v>
      </c>
      <c r="B5239">
        <v>82379</v>
      </c>
      <c r="C5239" t="s">
        <v>172</v>
      </c>
      <c r="D5239" s="167">
        <v>29779.06</v>
      </c>
      <c r="E5239" t="s">
        <v>233</v>
      </c>
      <c r="F5239" t="s">
        <v>202</v>
      </c>
      <c r="G5239" t="s">
        <v>234</v>
      </c>
      <c r="H5239" s="168">
        <v>41350</v>
      </c>
      <c r="I5239" t="s">
        <v>103</v>
      </c>
      <c r="J5239" s="169">
        <v>4.5287671232876709</v>
      </c>
      <c r="K5239">
        <v>1</v>
      </c>
    </row>
    <row r="5240" spans="1:11" x14ac:dyDescent="0.25">
      <c r="A5240" t="s">
        <v>5764</v>
      </c>
      <c r="B5240">
        <v>21683</v>
      </c>
      <c r="C5240" t="s">
        <v>172</v>
      </c>
      <c r="D5240" s="167">
        <v>91532</v>
      </c>
      <c r="E5240" t="s">
        <v>168</v>
      </c>
      <c r="F5240" t="s">
        <v>169</v>
      </c>
      <c r="G5240" t="s">
        <v>524</v>
      </c>
      <c r="H5240" s="168">
        <v>36073</v>
      </c>
      <c r="I5240" t="s">
        <v>104</v>
      </c>
      <c r="J5240" s="169">
        <v>18.986301369863014</v>
      </c>
      <c r="K5240">
        <v>4</v>
      </c>
    </row>
    <row r="5241" spans="1:11" x14ac:dyDescent="0.25">
      <c r="A5241" t="s">
        <v>5765</v>
      </c>
      <c r="B5241">
        <v>36328</v>
      </c>
      <c r="C5241" t="s">
        <v>167</v>
      </c>
      <c r="D5241" s="167">
        <v>153735.78</v>
      </c>
      <c r="E5241" t="s">
        <v>239</v>
      </c>
      <c r="F5241" t="s">
        <v>169</v>
      </c>
      <c r="G5241" t="s">
        <v>3189</v>
      </c>
      <c r="H5241" s="168">
        <v>36136</v>
      </c>
      <c r="I5241" t="s">
        <v>104</v>
      </c>
      <c r="J5241" s="169">
        <v>18.813698630136987</v>
      </c>
      <c r="K5241">
        <v>4</v>
      </c>
    </row>
    <row r="5242" spans="1:11" x14ac:dyDescent="0.25">
      <c r="A5242" t="s">
        <v>5766</v>
      </c>
      <c r="B5242">
        <v>33361</v>
      </c>
      <c r="C5242" t="s">
        <v>172</v>
      </c>
      <c r="D5242" s="167">
        <v>64141</v>
      </c>
      <c r="E5242" t="s">
        <v>199</v>
      </c>
      <c r="F5242" t="s">
        <v>169</v>
      </c>
      <c r="G5242" t="s">
        <v>200</v>
      </c>
      <c r="H5242" s="168">
        <v>36233</v>
      </c>
      <c r="I5242" t="s">
        <v>108</v>
      </c>
      <c r="J5242" s="169">
        <v>18.547945205479451</v>
      </c>
      <c r="K5242">
        <v>4</v>
      </c>
    </row>
    <row r="5243" spans="1:11" x14ac:dyDescent="0.25">
      <c r="A5243" t="s">
        <v>5767</v>
      </c>
      <c r="B5243">
        <v>80572</v>
      </c>
      <c r="C5243" t="s">
        <v>172</v>
      </c>
      <c r="D5243" s="167">
        <v>120117.06</v>
      </c>
      <c r="E5243" t="s">
        <v>185</v>
      </c>
      <c r="F5243" t="s">
        <v>169</v>
      </c>
      <c r="G5243" t="s">
        <v>382</v>
      </c>
      <c r="H5243" s="168">
        <v>32202</v>
      </c>
      <c r="I5243" t="s">
        <v>105</v>
      </c>
      <c r="J5243" s="169">
        <v>29.591780821917808</v>
      </c>
      <c r="K5243">
        <v>6</v>
      </c>
    </row>
    <row r="5244" spans="1:11" x14ac:dyDescent="0.25">
      <c r="A5244" t="s">
        <v>5768</v>
      </c>
      <c r="B5244">
        <v>41458</v>
      </c>
      <c r="C5244" t="s">
        <v>172</v>
      </c>
      <c r="D5244" s="167">
        <v>56939.77</v>
      </c>
      <c r="E5244" t="s">
        <v>168</v>
      </c>
      <c r="F5244" t="s">
        <v>169</v>
      </c>
      <c r="G5244" t="s">
        <v>207</v>
      </c>
      <c r="H5244" s="168">
        <v>38751</v>
      </c>
      <c r="I5244" t="s">
        <v>103</v>
      </c>
      <c r="J5244" s="169">
        <v>11.64931506849315</v>
      </c>
      <c r="K5244">
        <v>3</v>
      </c>
    </row>
    <row r="5245" spans="1:11" x14ac:dyDescent="0.25">
      <c r="A5245" t="s">
        <v>5769</v>
      </c>
      <c r="B5245">
        <v>49449</v>
      </c>
      <c r="C5245" t="s">
        <v>172</v>
      </c>
      <c r="D5245" s="167">
        <v>96339.57</v>
      </c>
      <c r="E5245" t="s">
        <v>199</v>
      </c>
      <c r="F5245" t="s">
        <v>169</v>
      </c>
      <c r="G5245" t="s">
        <v>397</v>
      </c>
      <c r="H5245" s="168">
        <v>33630</v>
      </c>
      <c r="I5245" t="s">
        <v>103</v>
      </c>
      <c r="J5245" s="169">
        <v>25.67945205479452</v>
      </c>
      <c r="K5245">
        <v>6</v>
      </c>
    </row>
    <row r="5246" spans="1:11" x14ac:dyDescent="0.25">
      <c r="A5246" t="s">
        <v>5770</v>
      </c>
      <c r="B5246">
        <v>75133</v>
      </c>
      <c r="C5246" t="s">
        <v>172</v>
      </c>
      <c r="D5246" s="167">
        <v>239566</v>
      </c>
      <c r="E5246" t="s">
        <v>168</v>
      </c>
      <c r="F5246" t="s">
        <v>169</v>
      </c>
      <c r="G5246" t="s">
        <v>5771</v>
      </c>
      <c r="H5246" s="168">
        <v>38019</v>
      </c>
      <c r="I5246" t="s">
        <v>107</v>
      </c>
      <c r="J5246" s="169">
        <v>13.654794520547945</v>
      </c>
      <c r="K5246">
        <v>3</v>
      </c>
    </row>
    <row r="5247" spans="1:11" x14ac:dyDescent="0.25">
      <c r="A5247" t="s">
        <v>5772</v>
      </c>
      <c r="B5247">
        <v>81719</v>
      </c>
      <c r="C5247" t="s">
        <v>172</v>
      </c>
      <c r="D5247" s="167">
        <v>86537.84</v>
      </c>
      <c r="E5247" t="s">
        <v>191</v>
      </c>
      <c r="F5247" t="s">
        <v>169</v>
      </c>
      <c r="G5247" t="s">
        <v>192</v>
      </c>
      <c r="H5247" s="168">
        <v>32202</v>
      </c>
      <c r="I5247" t="s">
        <v>107</v>
      </c>
      <c r="J5247" s="169">
        <v>29.591780821917808</v>
      </c>
      <c r="K5247">
        <v>6</v>
      </c>
    </row>
    <row r="5248" spans="1:11" x14ac:dyDescent="0.25">
      <c r="A5248" t="s">
        <v>5773</v>
      </c>
      <c r="B5248">
        <v>38645</v>
      </c>
      <c r="C5248" t="s">
        <v>167</v>
      </c>
      <c r="D5248" s="167">
        <v>24134.31</v>
      </c>
      <c r="E5248" t="s">
        <v>196</v>
      </c>
      <c r="F5248" t="s">
        <v>202</v>
      </c>
      <c r="G5248" t="s">
        <v>367</v>
      </c>
      <c r="H5248" s="168">
        <v>36913</v>
      </c>
      <c r="I5248" t="s">
        <v>107</v>
      </c>
      <c r="J5248" s="169">
        <v>16.684931506849313</v>
      </c>
      <c r="K5248">
        <v>4</v>
      </c>
    </row>
    <row r="5249" spans="1:11" x14ac:dyDescent="0.25">
      <c r="A5249" t="s">
        <v>5774</v>
      </c>
      <c r="B5249">
        <v>91897</v>
      </c>
      <c r="C5249" t="s">
        <v>172</v>
      </c>
      <c r="D5249" s="167">
        <v>49336.81</v>
      </c>
      <c r="E5249" t="s">
        <v>196</v>
      </c>
      <c r="F5249" t="s">
        <v>169</v>
      </c>
      <c r="G5249" t="s">
        <v>2476</v>
      </c>
      <c r="H5249" s="168">
        <v>38237</v>
      </c>
      <c r="I5249" t="s">
        <v>106</v>
      </c>
      <c r="J5249" s="169">
        <v>13.057534246575342</v>
      </c>
      <c r="K5249">
        <v>3</v>
      </c>
    </row>
    <row r="5250" spans="1:11" x14ac:dyDescent="0.25">
      <c r="A5250" t="s">
        <v>5775</v>
      </c>
      <c r="B5250">
        <v>76050</v>
      </c>
      <c r="C5250" t="s">
        <v>172</v>
      </c>
      <c r="D5250" s="167">
        <v>40946.22</v>
      </c>
      <c r="E5250" t="s">
        <v>233</v>
      </c>
      <c r="F5250" t="s">
        <v>169</v>
      </c>
      <c r="G5250" t="s">
        <v>554</v>
      </c>
      <c r="H5250" s="168">
        <v>41260</v>
      </c>
      <c r="I5250" t="s">
        <v>103</v>
      </c>
      <c r="J5250" s="169">
        <v>4.7753424657534245</v>
      </c>
      <c r="K5250">
        <v>1</v>
      </c>
    </row>
    <row r="5251" spans="1:11" x14ac:dyDescent="0.25">
      <c r="A5251" t="s">
        <v>5776</v>
      </c>
      <c r="B5251">
        <v>34856</v>
      </c>
      <c r="C5251" t="s">
        <v>167</v>
      </c>
      <c r="D5251" s="167">
        <v>51575.26</v>
      </c>
      <c r="E5251" t="s">
        <v>188</v>
      </c>
      <c r="F5251" t="s">
        <v>202</v>
      </c>
      <c r="G5251" t="s">
        <v>313</v>
      </c>
      <c r="H5251" s="168">
        <v>36752</v>
      </c>
      <c r="I5251" t="s">
        <v>104</v>
      </c>
      <c r="J5251" s="169">
        <v>17.126027397260273</v>
      </c>
      <c r="K5251">
        <v>4</v>
      </c>
    </row>
    <row r="5252" spans="1:11" x14ac:dyDescent="0.25">
      <c r="A5252" t="s">
        <v>5777</v>
      </c>
      <c r="B5252">
        <v>12166</v>
      </c>
      <c r="C5252" t="s">
        <v>172</v>
      </c>
      <c r="D5252" s="167">
        <v>44300</v>
      </c>
      <c r="E5252" t="s">
        <v>168</v>
      </c>
      <c r="F5252" t="s">
        <v>169</v>
      </c>
      <c r="G5252" t="s">
        <v>265</v>
      </c>
      <c r="H5252" s="168">
        <v>42590</v>
      </c>
      <c r="I5252" t="s">
        <v>103</v>
      </c>
      <c r="J5252" s="169">
        <v>1.1315068493150684</v>
      </c>
      <c r="K5252">
        <v>1</v>
      </c>
    </row>
    <row r="5253" spans="1:11" x14ac:dyDescent="0.25">
      <c r="A5253" t="s">
        <v>5778</v>
      </c>
      <c r="B5253">
        <v>41872</v>
      </c>
      <c r="C5253" t="s">
        <v>172</v>
      </c>
      <c r="D5253" s="167">
        <v>87524.35</v>
      </c>
      <c r="E5253" t="s">
        <v>168</v>
      </c>
      <c r="F5253" t="s">
        <v>169</v>
      </c>
      <c r="G5253" t="s">
        <v>275</v>
      </c>
      <c r="H5253" s="168">
        <v>41456</v>
      </c>
      <c r="I5253" t="s">
        <v>107</v>
      </c>
      <c r="J5253" s="169">
        <v>4.2383561643835614</v>
      </c>
      <c r="K5253">
        <v>1</v>
      </c>
    </row>
    <row r="5254" spans="1:11" x14ac:dyDescent="0.25">
      <c r="A5254" t="s">
        <v>5779</v>
      </c>
      <c r="B5254">
        <v>2863</v>
      </c>
      <c r="C5254" t="s">
        <v>172</v>
      </c>
      <c r="D5254" s="167">
        <v>61408</v>
      </c>
      <c r="E5254" t="s">
        <v>191</v>
      </c>
      <c r="F5254" t="s">
        <v>169</v>
      </c>
      <c r="G5254" t="s">
        <v>486</v>
      </c>
      <c r="H5254" s="168">
        <v>41288</v>
      </c>
      <c r="I5254" t="s">
        <v>108</v>
      </c>
      <c r="J5254" s="169">
        <v>4.6986301369863011</v>
      </c>
      <c r="K5254">
        <v>1</v>
      </c>
    </row>
    <row r="5255" spans="1:11" x14ac:dyDescent="0.25">
      <c r="A5255" t="s">
        <v>5780</v>
      </c>
      <c r="B5255">
        <v>99655</v>
      </c>
      <c r="C5255" t="s">
        <v>172</v>
      </c>
      <c r="D5255" s="167">
        <v>45261</v>
      </c>
      <c r="E5255" t="s">
        <v>191</v>
      </c>
      <c r="F5255" t="s">
        <v>169</v>
      </c>
      <c r="G5255" t="s">
        <v>1065</v>
      </c>
      <c r="H5255" s="168">
        <v>42716</v>
      </c>
      <c r="I5255" t="s">
        <v>107</v>
      </c>
      <c r="J5255" s="169">
        <v>0.78630136986301369</v>
      </c>
      <c r="K5255">
        <v>1</v>
      </c>
    </row>
    <row r="5256" spans="1:11" x14ac:dyDescent="0.25">
      <c r="A5256" t="s">
        <v>5781</v>
      </c>
      <c r="B5256">
        <v>26515</v>
      </c>
      <c r="C5256" t="s">
        <v>172</v>
      </c>
      <c r="D5256" s="167">
        <v>131348.75</v>
      </c>
      <c r="E5256" t="s">
        <v>185</v>
      </c>
      <c r="F5256" t="s">
        <v>169</v>
      </c>
      <c r="G5256" t="s">
        <v>774</v>
      </c>
      <c r="H5256" s="168">
        <v>33112</v>
      </c>
      <c r="I5256" t="s">
        <v>103</v>
      </c>
      <c r="J5256" s="169">
        <v>27.098630136986301</v>
      </c>
      <c r="K5256">
        <v>6</v>
      </c>
    </row>
    <row r="5257" spans="1:11" x14ac:dyDescent="0.25">
      <c r="A5257" t="s">
        <v>5782</v>
      </c>
      <c r="B5257">
        <v>94476</v>
      </c>
      <c r="C5257" t="s">
        <v>167</v>
      </c>
      <c r="D5257" s="167">
        <v>83497.98</v>
      </c>
      <c r="E5257" t="s">
        <v>188</v>
      </c>
      <c r="F5257" t="s">
        <v>169</v>
      </c>
      <c r="G5257" t="s">
        <v>282</v>
      </c>
      <c r="H5257" s="168">
        <v>34290</v>
      </c>
      <c r="I5257" t="s">
        <v>103</v>
      </c>
      <c r="J5257" s="169">
        <v>23.87123287671233</v>
      </c>
      <c r="K5257">
        <v>5</v>
      </c>
    </row>
    <row r="5258" spans="1:11" x14ac:dyDescent="0.25">
      <c r="A5258" t="s">
        <v>5783</v>
      </c>
      <c r="B5258">
        <v>20210</v>
      </c>
      <c r="C5258" t="s">
        <v>167</v>
      </c>
      <c r="D5258" s="167">
        <v>67206</v>
      </c>
      <c r="E5258" t="s">
        <v>168</v>
      </c>
      <c r="F5258" t="s">
        <v>169</v>
      </c>
      <c r="G5258" t="s">
        <v>357</v>
      </c>
      <c r="H5258" s="168">
        <v>36787</v>
      </c>
      <c r="I5258" t="s">
        <v>105</v>
      </c>
      <c r="J5258" s="169">
        <v>17.030136986301368</v>
      </c>
      <c r="K5258">
        <v>4</v>
      </c>
    </row>
    <row r="5259" spans="1:11" x14ac:dyDescent="0.25">
      <c r="A5259" t="s">
        <v>5784</v>
      </c>
      <c r="B5259">
        <v>47624</v>
      </c>
      <c r="C5259" t="s">
        <v>172</v>
      </c>
      <c r="D5259" s="167">
        <v>100849.36</v>
      </c>
      <c r="E5259" t="s">
        <v>268</v>
      </c>
      <c r="F5259" t="s">
        <v>169</v>
      </c>
      <c r="G5259" t="s">
        <v>297</v>
      </c>
      <c r="H5259" s="168">
        <v>33014</v>
      </c>
      <c r="I5259" t="s">
        <v>108</v>
      </c>
      <c r="J5259" s="169">
        <v>27.367123287671234</v>
      </c>
      <c r="K5259">
        <v>6</v>
      </c>
    </row>
    <row r="5260" spans="1:11" x14ac:dyDescent="0.25">
      <c r="A5260" t="s">
        <v>5785</v>
      </c>
      <c r="B5260">
        <v>19793</v>
      </c>
      <c r="C5260" t="s">
        <v>172</v>
      </c>
      <c r="D5260" s="167">
        <v>73697.09</v>
      </c>
      <c r="E5260" t="s">
        <v>196</v>
      </c>
      <c r="F5260" t="s">
        <v>169</v>
      </c>
      <c r="G5260" t="s">
        <v>2178</v>
      </c>
      <c r="H5260" s="168">
        <v>41820</v>
      </c>
      <c r="I5260" t="s">
        <v>108</v>
      </c>
      <c r="J5260" s="169">
        <v>3.2410958904109588</v>
      </c>
      <c r="K5260">
        <v>1</v>
      </c>
    </row>
    <row r="5261" spans="1:11" x14ac:dyDescent="0.25">
      <c r="A5261" t="s">
        <v>5786</v>
      </c>
      <c r="B5261">
        <v>23335</v>
      </c>
      <c r="C5261" t="s">
        <v>172</v>
      </c>
      <c r="D5261" s="167">
        <v>92756.7</v>
      </c>
      <c r="E5261" t="s">
        <v>175</v>
      </c>
      <c r="F5261" t="s">
        <v>169</v>
      </c>
      <c r="G5261" t="s">
        <v>183</v>
      </c>
      <c r="H5261" s="168">
        <v>34736</v>
      </c>
      <c r="I5261" t="s">
        <v>103</v>
      </c>
      <c r="J5261" s="169">
        <v>22.649315068493152</v>
      </c>
      <c r="K5261">
        <v>5</v>
      </c>
    </row>
    <row r="5262" spans="1:11" x14ac:dyDescent="0.25">
      <c r="A5262" t="s">
        <v>5787</v>
      </c>
      <c r="B5262">
        <v>82057</v>
      </c>
      <c r="C5262" t="s">
        <v>172</v>
      </c>
      <c r="D5262" s="167">
        <v>56733</v>
      </c>
      <c r="E5262" t="s">
        <v>168</v>
      </c>
      <c r="F5262" t="s">
        <v>169</v>
      </c>
      <c r="G5262" t="s">
        <v>265</v>
      </c>
      <c r="H5262" s="168">
        <v>41414</v>
      </c>
      <c r="I5262" t="s">
        <v>106</v>
      </c>
      <c r="J5262" s="169">
        <v>4.353424657534247</v>
      </c>
      <c r="K5262">
        <v>1</v>
      </c>
    </row>
    <row r="5263" spans="1:11" x14ac:dyDescent="0.25">
      <c r="A5263" t="s">
        <v>5788</v>
      </c>
      <c r="B5263">
        <v>52333</v>
      </c>
      <c r="C5263" t="s">
        <v>167</v>
      </c>
      <c r="D5263" s="167">
        <v>68065.33</v>
      </c>
      <c r="E5263" t="s">
        <v>168</v>
      </c>
      <c r="F5263" t="s">
        <v>169</v>
      </c>
      <c r="G5263" t="s">
        <v>3056</v>
      </c>
      <c r="H5263" s="168">
        <v>38446</v>
      </c>
      <c r="I5263" t="s">
        <v>103</v>
      </c>
      <c r="J5263" s="169">
        <v>12.484931506849316</v>
      </c>
      <c r="K5263">
        <v>3</v>
      </c>
    </row>
    <row r="5264" spans="1:11" x14ac:dyDescent="0.25">
      <c r="A5264" t="s">
        <v>5789</v>
      </c>
      <c r="B5264">
        <v>76271</v>
      </c>
      <c r="C5264" t="s">
        <v>172</v>
      </c>
      <c r="D5264" s="167">
        <v>44289.62</v>
      </c>
      <c r="E5264" t="s">
        <v>188</v>
      </c>
      <c r="F5264" t="s">
        <v>169</v>
      </c>
      <c r="G5264" t="s">
        <v>282</v>
      </c>
      <c r="H5264" s="168">
        <v>42030</v>
      </c>
      <c r="I5264" t="s">
        <v>107</v>
      </c>
      <c r="J5264" s="169">
        <v>2.6657534246575341</v>
      </c>
      <c r="K5264">
        <v>1</v>
      </c>
    </row>
    <row r="5265" spans="1:11" x14ac:dyDescent="0.25">
      <c r="A5265" t="s">
        <v>5790</v>
      </c>
      <c r="B5265">
        <v>3695</v>
      </c>
      <c r="C5265" t="s">
        <v>167</v>
      </c>
      <c r="D5265" s="167">
        <v>35965.22</v>
      </c>
      <c r="E5265" t="s">
        <v>233</v>
      </c>
      <c r="F5265" t="s">
        <v>169</v>
      </c>
      <c r="G5265" t="s">
        <v>242</v>
      </c>
      <c r="H5265" s="168">
        <v>42310</v>
      </c>
      <c r="I5265" t="s">
        <v>106</v>
      </c>
      <c r="J5265" s="169">
        <v>1.8986301369863015</v>
      </c>
      <c r="K5265">
        <v>1</v>
      </c>
    </row>
    <row r="5266" spans="1:11" x14ac:dyDescent="0.25">
      <c r="A5266" t="s">
        <v>5791</v>
      </c>
      <c r="B5266">
        <v>26969</v>
      </c>
      <c r="C5266" t="s">
        <v>167</v>
      </c>
      <c r="D5266" s="167">
        <v>68769.14</v>
      </c>
      <c r="E5266" t="s">
        <v>188</v>
      </c>
      <c r="F5266" t="s">
        <v>169</v>
      </c>
      <c r="G5266" t="s">
        <v>261</v>
      </c>
      <c r="H5266" s="168">
        <v>38137</v>
      </c>
      <c r="I5266" t="s">
        <v>103</v>
      </c>
      <c r="J5266" s="169">
        <v>13.331506849315069</v>
      </c>
      <c r="K5266">
        <v>3</v>
      </c>
    </row>
    <row r="5267" spans="1:11" x14ac:dyDescent="0.25">
      <c r="A5267" t="s">
        <v>5792</v>
      </c>
      <c r="B5267">
        <v>34382</v>
      </c>
      <c r="C5267" t="s">
        <v>172</v>
      </c>
      <c r="D5267" s="167">
        <v>71891.64</v>
      </c>
      <c r="E5267" t="s">
        <v>196</v>
      </c>
      <c r="F5267" t="s">
        <v>169</v>
      </c>
      <c r="G5267" t="s">
        <v>228</v>
      </c>
      <c r="H5267" s="168">
        <v>38390</v>
      </c>
      <c r="I5267" t="s">
        <v>108</v>
      </c>
      <c r="J5267" s="169">
        <v>12.638356164383561</v>
      </c>
      <c r="K5267">
        <v>3</v>
      </c>
    </row>
    <row r="5268" spans="1:11" x14ac:dyDescent="0.25">
      <c r="A5268" t="s">
        <v>5793</v>
      </c>
      <c r="B5268">
        <v>9855</v>
      </c>
      <c r="C5268" t="s">
        <v>172</v>
      </c>
      <c r="D5268" s="167">
        <v>40631.32</v>
      </c>
      <c r="E5268" t="s">
        <v>199</v>
      </c>
      <c r="F5268" t="s">
        <v>169</v>
      </c>
      <c r="G5268" t="s">
        <v>200</v>
      </c>
      <c r="H5268" s="168">
        <v>42037</v>
      </c>
      <c r="I5268" t="s">
        <v>106</v>
      </c>
      <c r="J5268" s="169">
        <v>2.6465753424657534</v>
      </c>
      <c r="K5268">
        <v>1</v>
      </c>
    </row>
    <row r="5269" spans="1:11" x14ac:dyDescent="0.25">
      <c r="A5269" t="s">
        <v>5794</v>
      </c>
      <c r="B5269">
        <v>14469</v>
      </c>
      <c r="C5269" t="s">
        <v>172</v>
      </c>
      <c r="D5269" s="167">
        <v>103506</v>
      </c>
      <c r="E5269" t="s">
        <v>175</v>
      </c>
      <c r="F5269" t="s">
        <v>169</v>
      </c>
      <c r="G5269" t="s">
        <v>586</v>
      </c>
      <c r="H5269" s="168">
        <v>37270</v>
      </c>
      <c r="I5269" t="s">
        <v>106</v>
      </c>
      <c r="J5269" s="169">
        <v>15.706849315068494</v>
      </c>
      <c r="K5269">
        <v>4</v>
      </c>
    </row>
    <row r="5270" spans="1:11" x14ac:dyDescent="0.25">
      <c r="A5270" t="s">
        <v>5795</v>
      </c>
      <c r="B5270">
        <v>71178</v>
      </c>
      <c r="C5270" t="s">
        <v>172</v>
      </c>
      <c r="D5270" s="167">
        <v>64812</v>
      </c>
      <c r="E5270" t="s">
        <v>175</v>
      </c>
      <c r="F5270" t="s">
        <v>169</v>
      </c>
      <c r="G5270" t="s">
        <v>183</v>
      </c>
      <c r="H5270" s="168">
        <v>41806</v>
      </c>
      <c r="I5270" t="s">
        <v>104</v>
      </c>
      <c r="J5270" s="169">
        <v>3.2794520547945205</v>
      </c>
      <c r="K5270">
        <v>1</v>
      </c>
    </row>
    <row r="5271" spans="1:11" x14ac:dyDescent="0.25">
      <c r="A5271" t="s">
        <v>5796</v>
      </c>
      <c r="B5271">
        <v>42802</v>
      </c>
      <c r="C5271" t="s">
        <v>167</v>
      </c>
      <c r="D5271" s="167">
        <v>87523.22</v>
      </c>
      <c r="E5271" t="s">
        <v>216</v>
      </c>
      <c r="F5271" t="s">
        <v>169</v>
      </c>
      <c r="G5271" t="s">
        <v>1058</v>
      </c>
      <c r="H5271" s="168">
        <v>34638</v>
      </c>
      <c r="I5271" t="s">
        <v>107</v>
      </c>
      <c r="J5271" s="169">
        <v>22.917808219178081</v>
      </c>
      <c r="K5271">
        <v>5</v>
      </c>
    </row>
    <row r="5272" spans="1:11" x14ac:dyDescent="0.25">
      <c r="A5272" t="s">
        <v>5797</v>
      </c>
      <c r="B5272">
        <v>81772</v>
      </c>
      <c r="C5272" t="s">
        <v>172</v>
      </c>
      <c r="D5272" s="167">
        <v>74079.009999999995</v>
      </c>
      <c r="E5272" t="s">
        <v>188</v>
      </c>
      <c r="F5272" t="s">
        <v>169</v>
      </c>
      <c r="G5272" t="s">
        <v>240</v>
      </c>
      <c r="H5272" s="168">
        <v>42030</v>
      </c>
      <c r="I5272" t="s">
        <v>106</v>
      </c>
      <c r="J5272" s="169">
        <v>2.6657534246575341</v>
      </c>
      <c r="K5272">
        <v>1</v>
      </c>
    </row>
    <row r="5273" spans="1:11" x14ac:dyDescent="0.25">
      <c r="A5273" t="s">
        <v>5798</v>
      </c>
      <c r="B5273">
        <v>41808</v>
      </c>
      <c r="C5273" t="s">
        <v>172</v>
      </c>
      <c r="D5273" s="167">
        <v>50910</v>
      </c>
      <c r="E5273" t="s">
        <v>191</v>
      </c>
      <c r="F5273" t="s">
        <v>169</v>
      </c>
      <c r="G5273" t="s">
        <v>354</v>
      </c>
      <c r="H5273" s="168">
        <v>41904</v>
      </c>
      <c r="I5273" t="s">
        <v>103</v>
      </c>
      <c r="J5273" s="169">
        <v>3.010958904109589</v>
      </c>
      <c r="K5273">
        <v>1</v>
      </c>
    </row>
    <row r="5274" spans="1:11" x14ac:dyDescent="0.25">
      <c r="A5274" t="s">
        <v>5799</v>
      </c>
      <c r="B5274">
        <v>72819</v>
      </c>
      <c r="C5274" t="s">
        <v>167</v>
      </c>
      <c r="D5274" s="167">
        <v>65752</v>
      </c>
      <c r="E5274" t="s">
        <v>175</v>
      </c>
      <c r="F5274" t="s">
        <v>169</v>
      </c>
      <c r="G5274" t="s">
        <v>183</v>
      </c>
      <c r="H5274" s="168">
        <v>39800</v>
      </c>
      <c r="I5274" t="s">
        <v>105</v>
      </c>
      <c r="J5274" s="169">
        <v>8.7753424657534254</v>
      </c>
      <c r="K5274">
        <v>2</v>
      </c>
    </row>
    <row r="5275" spans="1:11" x14ac:dyDescent="0.25">
      <c r="A5275" t="s">
        <v>5800</v>
      </c>
      <c r="B5275">
        <v>64351</v>
      </c>
      <c r="C5275" t="s">
        <v>167</v>
      </c>
      <c r="D5275" s="167">
        <v>76015.03</v>
      </c>
      <c r="E5275" t="s">
        <v>188</v>
      </c>
      <c r="F5275" t="s">
        <v>169</v>
      </c>
      <c r="G5275" t="s">
        <v>3324</v>
      </c>
      <c r="H5275" s="168">
        <v>24705</v>
      </c>
      <c r="I5275" t="s">
        <v>105</v>
      </c>
      <c r="J5275" s="169">
        <v>50.131506849315066</v>
      </c>
      <c r="K5275">
        <v>9</v>
      </c>
    </row>
    <row r="5276" spans="1:11" x14ac:dyDescent="0.25">
      <c r="A5276" t="s">
        <v>5801</v>
      </c>
      <c r="B5276">
        <v>68934</v>
      </c>
      <c r="C5276" t="s">
        <v>172</v>
      </c>
      <c r="D5276" s="167">
        <v>99870.24</v>
      </c>
      <c r="E5276" t="s">
        <v>196</v>
      </c>
      <c r="F5276" t="s">
        <v>169</v>
      </c>
      <c r="G5276" t="s">
        <v>790</v>
      </c>
      <c r="H5276" s="168">
        <v>32013</v>
      </c>
      <c r="I5276" t="s">
        <v>103</v>
      </c>
      <c r="J5276" s="169">
        <v>30.109589041095891</v>
      </c>
      <c r="K5276">
        <v>7</v>
      </c>
    </row>
    <row r="5277" spans="1:11" x14ac:dyDescent="0.25">
      <c r="A5277" t="s">
        <v>5802</v>
      </c>
      <c r="B5277">
        <v>31715</v>
      </c>
      <c r="C5277" t="s">
        <v>172</v>
      </c>
      <c r="D5277" s="167">
        <v>87963.8</v>
      </c>
      <c r="E5277" t="s">
        <v>268</v>
      </c>
      <c r="F5277" t="s">
        <v>169</v>
      </c>
      <c r="G5277" t="s">
        <v>418</v>
      </c>
      <c r="H5277" s="168">
        <v>41624</v>
      </c>
      <c r="I5277" t="s">
        <v>106</v>
      </c>
      <c r="J5277" s="169">
        <v>3.7780821917808218</v>
      </c>
      <c r="K5277">
        <v>1</v>
      </c>
    </row>
    <row r="5278" spans="1:11" x14ac:dyDescent="0.25">
      <c r="A5278" t="s">
        <v>5803</v>
      </c>
      <c r="B5278">
        <v>71754</v>
      </c>
      <c r="C5278" t="s">
        <v>167</v>
      </c>
      <c r="D5278" s="167">
        <v>50785.5</v>
      </c>
      <c r="E5278" t="s">
        <v>188</v>
      </c>
      <c r="F5278" t="s">
        <v>169</v>
      </c>
      <c r="G5278" t="s">
        <v>282</v>
      </c>
      <c r="H5278" s="168">
        <v>41862</v>
      </c>
      <c r="I5278" t="s">
        <v>107</v>
      </c>
      <c r="J5278" s="169">
        <v>3.1260273972602741</v>
      </c>
      <c r="K5278">
        <v>1</v>
      </c>
    </row>
    <row r="5279" spans="1:11" x14ac:dyDescent="0.25">
      <c r="A5279" t="s">
        <v>5804</v>
      </c>
      <c r="B5279">
        <v>5350</v>
      </c>
      <c r="C5279" t="s">
        <v>172</v>
      </c>
      <c r="D5279" s="167">
        <v>42268.33</v>
      </c>
      <c r="E5279" t="s">
        <v>196</v>
      </c>
      <c r="F5279" t="s">
        <v>169</v>
      </c>
      <c r="G5279" t="s">
        <v>503</v>
      </c>
      <c r="H5279" s="168">
        <v>36856</v>
      </c>
      <c r="I5279" t="s">
        <v>106</v>
      </c>
      <c r="J5279" s="169">
        <v>16.841095890410958</v>
      </c>
      <c r="K5279">
        <v>4</v>
      </c>
    </row>
    <row r="5280" spans="1:11" x14ac:dyDescent="0.25">
      <c r="A5280" t="s">
        <v>5805</v>
      </c>
      <c r="B5280">
        <v>69319</v>
      </c>
      <c r="C5280" t="s">
        <v>167</v>
      </c>
      <c r="D5280" s="167">
        <v>69222.179999999993</v>
      </c>
      <c r="E5280" t="s">
        <v>188</v>
      </c>
      <c r="F5280" t="s">
        <v>169</v>
      </c>
      <c r="G5280" t="s">
        <v>170</v>
      </c>
      <c r="H5280" s="168">
        <v>31376</v>
      </c>
      <c r="I5280" t="s">
        <v>105</v>
      </c>
      <c r="J5280" s="169">
        <v>31.854794520547944</v>
      </c>
      <c r="K5280">
        <v>7</v>
      </c>
    </row>
    <row r="5281" spans="1:11" x14ac:dyDescent="0.25">
      <c r="A5281" t="s">
        <v>5806</v>
      </c>
      <c r="B5281">
        <v>27861</v>
      </c>
      <c r="C5281" t="s">
        <v>172</v>
      </c>
      <c r="D5281" s="167">
        <v>69805.94</v>
      </c>
      <c r="E5281" t="s">
        <v>168</v>
      </c>
      <c r="F5281" t="s">
        <v>169</v>
      </c>
      <c r="G5281" t="s">
        <v>1533</v>
      </c>
      <c r="H5281" s="168">
        <v>38754</v>
      </c>
      <c r="I5281" t="s">
        <v>107</v>
      </c>
      <c r="J5281" s="169">
        <v>11.641095890410959</v>
      </c>
      <c r="K5281">
        <v>3</v>
      </c>
    </row>
    <row r="5282" spans="1:11" x14ac:dyDescent="0.25">
      <c r="A5282" t="s">
        <v>5807</v>
      </c>
      <c r="B5282">
        <v>98353</v>
      </c>
      <c r="C5282" t="s">
        <v>167</v>
      </c>
      <c r="D5282" s="167">
        <v>105743.92</v>
      </c>
      <c r="E5282" t="s">
        <v>325</v>
      </c>
      <c r="F5282" t="s">
        <v>169</v>
      </c>
      <c r="G5282" t="s">
        <v>457</v>
      </c>
      <c r="H5282" s="168">
        <v>34387</v>
      </c>
      <c r="I5282" t="s">
        <v>106</v>
      </c>
      <c r="J5282" s="169">
        <v>23.605479452054794</v>
      </c>
      <c r="K5282">
        <v>5</v>
      </c>
    </row>
    <row r="5283" spans="1:11" x14ac:dyDescent="0.25">
      <c r="A5283" t="s">
        <v>5808</v>
      </c>
      <c r="B5283">
        <v>25967</v>
      </c>
      <c r="C5283" t="s">
        <v>167</v>
      </c>
      <c r="D5283" s="167">
        <v>59420.09</v>
      </c>
      <c r="E5283" t="s">
        <v>239</v>
      </c>
      <c r="F5283" t="s">
        <v>169</v>
      </c>
      <c r="G5283" t="s">
        <v>189</v>
      </c>
      <c r="H5283" s="168">
        <v>39846</v>
      </c>
      <c r="I5283" t="s">
        <v>106</v>
      </c>
      <c r="J5283" s="169">
        <v>8.6493150684931503</v>
      </c>
      <c r="K5283">
        <v>2</v>
      </c>
    </row>
    <row r="5284" spans="1:11" x14ac:dyDescent="0.25">
      <c r="A5284" t="s">
        <v>5809</v>
      </c>
      <c r="B5284">
        <v>63996</v>
      </c>
      <c r="C5284" t="s">
        <v>167</v>
      </c>
      <c r="D5284" s="167">
        <v>69023.5</v>
      </c>
      <c r="E5284" t="s">
        <v>188</v>
      </c>
      <c r="F5284" t="s">
        <v>202</v>
      </c>
      <c r="G5284" t="s">
        <v>284</v>
      </c>
      <c r="H5284" s="168">
        <v>41344</v>
      </c>
      <c r="I5284" t="s">
        <v>103</v>
      </c>
      <c r="J5284" s="169">
        <v>4.5452054794520551</v>
      </c>
      <c r="K5284">
        <v>1</v>
      </c>
    </row>
    <row r="5285" spans="1:11" x14ac:dyDescent="0.25">
      <c r="A5285" t="s">
        <v>5810</v>
      </c>
      <c r="B5285">
        <v>43631</v>
      </c>
      <c r="C5285" t="s">
        <v>167</v>
      </c>
      <c r="D5285" s="167">
        <v>53318.05</v>
      </c>
      <c r="E5285" t="s">
        <v>175</v>
      </c>
      <c r="F5285" t="s">
        <v>169</v>
      </c>
      <c r="G5285" t="s">
        <v>904</v>
      </c>
      <c r="H5285" s="168">
        <v>39622</v>
      </c>
      <c r="I5285" t="s">
        <v>104</v>
      </c>
      <c r="J5285" s="169">
        <v>9.2630136986301377</v>
      </c>
      <c r="K5285">
        <v>2</v>
      </c>
    </row>
    <row r="5286" spans="1:11" x14ac:dyDescent="0.25">
      <c r="A5286" t="s">
        <v>5811</v>
      </c>
      <c r="B5286">
        <v>21026</v>
      </c>
      <c r="C5286" t="s">
        <v>167</v>
      </c>
      <c r="D5286" s="167">
        <v>22529.52</v>
      </c>
      <c r="E5286" t="s">
        <v>196</v>
      </c>
      <c r="F5286" t="s">
        <v>202</v>
      </c>
      <c r="G5286" t="s">
        <v>222</v>
      </c>
      <c r="H5286" s="168">
        <v>37424</v>
      </c>
      <c r="I5286" t="s">
        <v>106</v>
      </c>
      <c r="J5286" s="169">
        <v>15.284931506849315</v>
      </c>
      <c r="K5286">
        <v>4</v>
      </c>
    </row>
    <row r="5287" spans="1:11" x14ac:dyDescent="0.25">
      <c r="A5287" t="s">
        <v>5812</v>
      </c>
      <c r="B5287">
        <v>21374</v>
      </c>
      <c r="C5287" t="s">
        <v>167</v>
      </c>
      <c r="D5287" s="167">
        <v>18416.04</v>
      </c>
      <c r="E5287" t="s">
        <v>196</v>
      </c>
      <c r="F5287" t="s">
        <v>202</v>
      </c>
      <c r="G5287" t="s">
        <v>222</v>
      </c>
      <c r="H5287" s="168">
        <v>40056</v>
      </c>
      <c r="I5287" t="s">
        <v>108</v>
      </c>
      <c r="J5287" s="169">
        <v>8.0739726027397261</v>
      </c>
      <c r="K5287">
        <v>2</v>
      </c>
    </row>
    <row r="5288" spans="1:11" x14ac:dyDescent="0.25">
      <c r="A5288" t="s">
        <v>5813</v>
      </c>
      <c r="B5288">
        <v>47010</v>
      </c>
      <c r="C5288" t="s">
        <v>172</v>
      </c>
      <c r="D5288" s="167">
        <v>53788</v>
      </c>
      <c r="E5288" t="s">
        <v>175</v>
      </c>
      <c r="F5288" t="s">
        <v>169</v>
      </c>
      <c r="G5288" t="s">
        <v>183</v>
      </c>
      <c r="H5288" s="168">
        <v>41694</v>
      </c>
      <c r="I5288" t="s">
        <v>107</v>
      </c>
      <c r="J5288" s="169">
        <v>3.5863013698630137</v>
      </c>
      <c r="K5288">
        <v>1</v>
      </c>
    </row>
    <row r="5289" spans="1:11" x14ac:dyDescent="0.25">
      <c r="A5289" t="s">
        <v>5814</v>
      </c>
      <c r="B5289">
        <v>76606</v>
      </c>
      <c r="C5289" t="s">
        <v>167</v>
      </c>
      <c r="D5289" s="167">
        <v>99355.12</v>
      </c>
      <c r="E5289" t="s">
        <v>188</v>
      </c>
      <c r="F5289" t="s">
        <v>169</v>
      </c>
      <c r="G5289" t="s">
        <v>498</v>
      </c>
      <c r="H5289" s="168">
        <v>35625</v>
      </c>
      <c r="I5289" t="s">
        <v>104</v>
      </c>
      <c r="J5289" s="169">
        <v>20.213698630136985</v>
      </c>
      <c r="K5289">
        <v>5</v>
      </c>
    </row>
    <row r="5290" spans="1:11" x14ac:dyDescent="0.25">
      <c r="A5290" t="s">
        <v>5815</v>
      </c>
      <c r="B5290">
        <v>74157</v>
      </c>
      <c r="C5290" t="s">
        <v>172</v>
      </c>
      <c r="D5290" s="167">
        <v>88859</v>
      </c>
      <c r="E5290" t="s">
        <v>185</v>
      </c>
      <c r="F5290" t="s">
        <v>169</v>
      </c>
      <c r="G5290" t="s">
        <v>416</v>
      </c>
      <c r="H5290" s="168">
        <v>36493</v>
      </c>
      <c r="I5290" t="s">
        <v>105</v>
      </c>
      <c r="J5290" s="169">
        <v>17.835616438356166</v>
      </c>
      <c r="K5290">
        <v>4</v>
      </c>
    </row>
    <row r="5291" spans="1:11" x14ac:dyDescent="0.25">
      <c r="A5291" t="s">
        <v>5816</v>
      </c>
      <c r="B5291">
        <v>55688</v>
      </c>
      <c r="C5291" t="s">
        <v>172</v>
      </c>
      <c r="D5291" s="167">
        <v>45261</v>
      </c>
      <c r="E5291" t="s">
        <v>191</v>
      </c>
      <c r="F5291" t="s">
        <v>169</v>
      </c>
      <c r="G5291" t="s">
        <v>1065</v>
      </c>
      <c r="H5291" s="168">
        <v>42716</v>
      </c>
      <c r="I5291" t="s">
        <v>107</v>
      </c>
      <c r="J5291" s="169">
        <v>0.78630136986301369</v>
      </c>
      <c r="K5291">
        <v>1</v>
      </c>
    </row>
    <row r="5292" spans="1:11" x14ac:dyDescent="0.25">
      <c r="A5292" t="s">
        <v>5817</v>
      </c>
      <c r="B5292">
        <v>48997</v>
      </c>
      <c r="C5292" t="s">
        <v>172</v>
      </c>
      <c r="D5292" s="167">
        <v>45261</v>
      </c>
      <c r="E5292" t="s">
        <v>191</v>
      </c>
      <c r="F5292" t="s">
        <v>169</v>
      </c>
      <c r="G5292" t="s">
        <v>1065</v>
      </c>
      <c r="H5292" s="168">
        <v>42716</v>
      </c>
      <c r="I5292" t="s">
        <v>107</v>
      </c>
      <c r="J5292" s="169">
        <v>0.78630136986301369</v>
      </c>
      <c r="K5292">
        <v>1</v>
      </c>
    </row>
    <row r="5293" spans="1:11" x14ac:dyDescent="0.25">
      <c r="A5293" t="s">
        <v>5818</v>
      </c>
      <c r="B5293">
        <v>39387</v>
      </c>
      <c r="C5293" t="s">
        <v>172</v>
      </c>
      <c r="D5293" s="167">
        <v>175127</v>
      </c>
      <c r="E5293" t="s">
        <v>325</v>
      </c>
      <c r="F5293" t="s">
        <v>169</v>
      </c>
      <c r="G5293" t="s">
        <v>637</v>
      </c>
      <c r="H5293" s="168">
        <v>39090</v>
      </c>
      <c r="I5293" t="s">
        <v>103</v>
      </c>
      <c r="J5293" s="169">
        <v>10.72054794520548</v>
      </c>
      <c r="K5293">
        <v>3</v>
      </c>
    </row>
    <row r="5294" spans="1:11" x14ac:dyDescent="0.25">
      <c r="A5294" t="s">
        <v>5819</v>
      </c>
      <c r="B5294">
        <v>11958</v>
      </c>
      <c r="C5294" t="s">
        <v>167</v>
      </c>
      <c r="D5294" s="167">
        <v>48098.94</v>
      </c>
      <c r="E5294" t="s">
        <v>175</v>
      </c>
      <c r="F5294" t="s">
        <v>202</v>
      </c>
      <c r="G5294" t="s">
        <v>311</v>
      </c>
      <c r="H5294" s="168">
        <v>32195</v>
      </c>
      <c r="I5294" t="s">
        <v>106</v>
      </c>
      <c r="J5294" s="169">
        <v>29.610958904109587</v>
      </c>
      <c r="K5294">
        <v>6</v>
      </c>
    </row>
    <row r="5295" spans="1:11" x14ac:dyDescent="0.25">
      <c r="A5295" t="s">
        <v>5820</v>
      </c>
      <c r="B5295">
        <v>96475</v>
      </c>
      <c r="C5295" t="s">
        <v>172</v>
      </c>
      <c r="D5295" s="167">
        <v>54538</v>
      </c>
      <c r="E5295" t="s">
        <v>191</v>
      </c>
      <c r="F5295" t="s">
        <v>169</v>
      </c>
      <c r="G5295" t="s">
        <v>354</v>
      </c>
      <c r="H5295" s="168">
        <v>41064</v>
      </c>
      <c r="I5295" t="s">
        <v>103</v>
      </c>
      <c r="J5295" s="169">
        <v>5.3123287671232875</v>
      </c>
      <c r="K5295">
        <v>2</v>
      </c>
    </row>
    <row r="5296" spans="1:11" x14ac:dyDescent="0.25">
      <c r="A5296" t="s">
        <v>5821</v>
      </c>
      <c r="B5296">
        <v>80773</v>
      </c>
      <c r="C5296" t="s">
        <v>172</v>
      </c>
      <c r="D5296" s="167">
        <v>69429</v>
      </c>
      <c r="E5296" t="s">
        <v>175</v>
      </c>
      <c r="F5296" t="s">
        <v>169</v>
      </c>
      <c r="G5296" t="s">
        <v>183</v>
      </c>
      <c r="H5296" s="168">
        <v>41498</v>
      </c>
      <c r="I5296" t="s">
        <v>104</v>
      </c>
      <c r="J5296" s="169">
        <v>4.1232876712328768</v>
      </c>
      <c r="K5296">
        <v>1</v>
      </c>
    </row>
    <row r="5297" spans="1:11" x14ac:dyDescent="0.25">
      <c r="A5297" t="s">
        <v>5822</v>
      </c>
      <c r="B5297">
        <v>55907</v>
      </c>
      <c r="C5297" t="s">
        <v>172</v>
      </c>
      <c r="D5297" s="167">
        <v>94277.96</v>
      </c>
      <c r="E5297" t="s">
        <v>168</v>
      </c>
      <c r="F5297" t="s">
        <v>169</v>
      </c>
      <c r="G5297" t="s">
        <v>524</v>
      </c>
      <c r="H5297" s="168">
        <v>34512</v>
      </c>
      <c r="I5297" t="s">
        <v>103</v>
      </c>
      <c r="J5297" s="169">
        <v>23.263013698630136</v>
      </c>
      <c r="K5297">
        <v>5</v>
      </c>
    </row>
    <row r="5298" spans="1:11" x14ac:dyDescent="0.25">
      <c r="A5298" t="s">
        <v>5823</v>
      </c>
      <c r="B5298">
        <v>52084</v>
      </c>
      <c r="C5298" t="s">
        <v>172</v>
      </c>
      <c r="D5298" s="167">
        <v>55328</v>
      </c>
      <c r="E5298" t="s">
        <v>191</v>
      </c>
      <c r="F5298" t="s">
        <v>169</v>
      </c>
      <c r="G5298" t="s">
        <v>354</v>
      </c>
      <c r="H5298" s="168">
        <v>41484</v>
      </c>
      <c r="I5298" t="s">
        <v>106</v>
      </c>
      <c r="J5298" s="169">
        <v>4.161643835616438</v>
      </c>
      <c r="K5298">
        <v>1</v>
      </c>
    </row>
    <row r="5299" spans="1:11" x14ac:dyDescent="0.25">
      <c r="A5299" t="s">
        <v>5824</v>
      </c>
      <c r="B5299">
        <v>26981</v>
      </c>
      <c r="C5299" t="s">
        <v>167</v>
      </c>
      <c r="D5299" s="167">
        <v>35552.800000000003</v>
      </c>
      <c r="E5299" t="s">
        <v>188</v>
      </c>
      <c r="F5299" t="s">
        <v>202</v>
      </c>
      <c r="G5299" t="s">
        <v>313</v>
      </c>
      <c r="H5299" s="168">
        <v>41666</v>
      </c>
      <c r="I5299" t="s">
        <v>105</v>
      </c>
      <c r="J5299" s="169">
        <v>3.6630136986301371</v>
      </c>
      <c r="K5299">
        <v>1</v>
      </c>
    </row>
    <row r="5300" spans="1:11" x14ac:dyDescent="0.25">
      <c r="A5300" t="s">
        <v>5825</v>
      </c>
      <c r="B5300">
        <v>38884</v>
      </c>
      <c r="C5300" t="s">
        <v>167</v>
      </c>
      <c r="D5300" s="167">
        <v>44300</v>
      </c>
      <c r="E5300" t="s">
        <v>168</v>
      </c>
      <c r="F5300" t="s">
        <v>169</v>
      </c>
      <c r="G5300" t="s">
        <v>265</v>
      </c>
      <c r="H5300" s="168">
        <v>42716</v>
      </c>
      <c r="I5300" t="s">
        <v>106</v>
      </c>
      <c r="J5300" s="169">
        <v>0.78630136986301369</v>
      </c>
      <c r="K5300">
        <v>1</v>
      </c>
    </row>
    <row r="5301" spans="1:11" x14ac:dyDescent="0.25">
      <c r="A5301" t="s">
        <v>5826</v>
      </c>
      <c r="B5301">
        <v>20363</v>
      </c>
      <c r="C5301" t="s">
        <v>167</v>
      </c>
      <c r="D5301" s="167">
        <v>129833.85</v>
      </c>
      <c r="E5301" t="s">
        <v>213</v>
      </c>
      <c r="F5301" t="s">
        <v>169</v>
      </c>
      <c r="G5301" t="s">
        <v>4878</v>
      </c>
      <c r="H5301" s="168">
        <v>35429</v>
      </c>
      <c r="I5301" t="s">
        <v>103</v>
      </c>
      <c r="J5301" s="169">
        <v>20.75068493150685</v>
      </c>
      <c r="K5301">
        <v>5</v>
      </c>
    </row>
    <row r="5302" spans="1:11" x14ac:dyDescent="0.25">
      <c r="A5302" t="s">
        <v>5827</v>
      </c>
      <c r="B5302">
        <v>38571</v>
      </c>
      <c r="C5302" t="s">
        <v>172</v>
      </c>
      <c r="D5302" s="167">
        <v>73801</v>
      </c>
      <c r="E5302" t="s">
        <v>196</v>
      </c>
      <c r="F5302" t="s">
        <v>169</v>
      </c>
      <c r="G5302" t="s">
        <v>228</v>
      </c>
      <c r="H5302" s="168">
        <v>35499</v>
      </c>
      <c r="I5302" t="s">
        <v>104</v>
      </c>
      <c r="J5302" s="169">
        <v>20.55890410958904</v>
      </c>
      <c r="K5302">
        <v>5</v>
      </c>
    </row>
    <row r="5303" spans="1:11" x14ac:dyDescent="0.25">
      <c r="A5303" t="s">
        <v>5828</v>
      </c>
      <c r="B5303">
        <v>42979</v>
      </c>
      <c r="C5303" t="s">
        <v>172</v>
      </c>
      <c r="D5303" s="167">
        <v>79227</v>
      </c>
      <c r="E5303" t="s">
        <v>168</v>
      </c>
      <c r="F5303" t="s">
        <v>169</v>
      </c>
      <c r="G5303" t="s">
        <v>173</v>
      </c>
      <c r="H5303" s="168">
        <v>38551</v>
      </c>
      <c r="I5303" t="s">
        <v>108</v>
      </c>
      <c r="J5303" s="169">
        <v>12.197260273972603</v>
      </c>
      <c r="K5303">
        <v>3</v>
      </c>
    </row>
    <row r="5304" spans="1:11" x14ac:dyDescent="0.25">
      <c r="A5304" t="s">
        <v>5829</v>
      </c>
      <c r="B5304">
        <v>79990</v>
      </c>
      <c r="C5304" t="s">
        <v>172</v>
      </c>
      <c r="D5304" s="167">
        <v>53788</v>
      </c>
      <c r="E5304" t="s">
        <v>175</v>
      </c>
      <c r="F5304" t="s">
        <v>169</v>
      </c>
      <c r="G5304" t="s">
        <v>183</v>
      </c>
      <c r="H5304" s="168">
        <v>41918</v>
      </c>
      <c r="I5304" t="s">
        <v>105</v>
      </c>
      <c r="J5304" s="169">
        <v>2.9726027397260273</v>
      </c>
      <c r="K5304">
        <v>1</v>
      </c>
    </row>
    <row r="5305" spans="1:11" x14ac:dyDescent="0.25">
      <c r="A5305" t="s">
        <v>5830</v>
      </c>
      <c r="B5305">
        <v>64117</v>
      </c>
      <c r="C5305" t="s">
        <v>172</v>
      </c>
      <c r="D5305" s="167">
        <v>27799.200000000001</v>
      </c>
      <c r="E5305" t="s">
        <v>233</v>
      </c>
      <c r="F5305" t="s">
        <v>202</v>
      </c>
      <c r="G5305" t="s">
        <v>234</v>
      </c>
      <c r="H5305" s="168">
        <v>42478</v>
      </c>
      <c r="I5305" t="s">
        <v>105</v>
      </c>
      <c r="J5305" s="169">
        <v>1.4383561643835616</v>
      </c>
      <c r="K5305">
        <v>1</v>
      </c>
    </row>
    <row r="5306" spans="1:11" x14ac:dyDescent="0.25">
      <c r="A5306" t="s">
        <v>5831</v>
      </c>
      <c r="B5306">
        <v>7715</v>
      </c>
      <c r="C5306" t="s">
        <v>167</v>
      </c>
      <c r="D5306" s="167">
        <v>93595.75</v>
      </c>
      <c r="E5306" t="s">
        <v>216</v>
      </c>
      <c r="F5306" t="s">
        <v>169</v>
      </c>
      <c r="G5306" t="s">
        <v>369</v>
      </c>
      <c r="H5306" s="168">
        <v>34917</v>
      </c>
      <c r="I5306" t="s">
        <v>107</v>
      </c>
      <c r="J5306" s="169">
        <v>22.153424657534245</v>
      </c>
      <c r="K5306">
        <v>5</v>
      </c>
    </row>
    <row r="5307" spans="1:11" x14ac:dyDescent="0.25">
      <c r="A5307" t="s">
        <v>5832</v>
      </c>
      <c r="B5307">
        <v>95131</v>
      </c>
      <c r="C5307" t="s">
        <v>172</v>
      </c>
      <c r="D5307" s="167">
        <v>92756.7</v>
      </c>
      <c r="E5307" t="s">
        <v>175</v>
      </c>
      <c r="F5307" t="s">
        <v>169</v>
      </c>
      <c r="G5307" t="s">
        <v>183</v>
      </c>
      <c r="H5307" s="168">
        <v>34176</v>
      </c>
      <c r="I5307" t="s">
        <v>107</v>
      </c>
      <c r="J5307" s="169">
        <v>24.183561643835617</v>
      </c>
      <c r="K5307">
        <v>5</v>
      </c>
    </row>
    <row r="5308" spans="1:11" x14ac:dyDescent="0.25">
      <c r="A5308" t="s">
        <v>5833</v>
      </c>
      <c r="B5308">
        <v>61100</v>
      </c>
      <c r="C5308" t="s">
        <v>172</v>
      </c>
      <c r="D5308" s="167">
        <v>89620</v>
      </c>
      <c r="E5308" t="s">
        <v>175</v>
      </c>
      <c r="F5308" t="s">
        <v>169</v>
      </c>
      <c r="G5308" t="s">
        <v>183</v>
      </c>
      <c r="H5308" s="168">
        <v>37116</v>
      </c>
      <c r="I5308" t="s">
        <v>108</v>
      </c>
      <c r="J5308" s="169">
        <v>16.12876712328767</v>
      </c>
      <c r="K5308">
        <v>4</v>
      </c>
    </row>
    <row r="5309" spans="1:11" x14ac:dyDescent="0.25">
      <c r="A5309" t="s">
        <v>5834</v>
      </c>
      <c r="B5309">
        <v>94058</v>
      </c>
      <c r="C5309" t="s">
        <v>172</v>
      </c>
      <c r="D5309" s="167">
        <v>84974</v>
      </c>
      <c r="E5309" t="s">
        <v>268</v>
      </c>
      <c r="F5309" t="s">
        <v>169</v>
      </c>
      <c r="G5309" t="s">
        <v>418</v>
      </c>
      <c r="H5309" s="168">
        <v>36507</v>
      </c>
      <c r="I5309" t="s">
        <v>108</v>
      </c>
      <c r="J5309" s="169">
        <v>17.797260273972604</v>
      </c>
      <c r="K5309">
        <v>4</v>
      </c>
    </row>
    <row r="5310" spans="1:11" x14ac:dyDescent="0.25">
      <c r="A5310" t="s">
        <v>5835</v>
      </c>
      <c r="B5310">
        <v>52610</v>
      </c>
      <c r="C5310" t="s">
        <v>172</v>
      </c>
      <c r="D5310" s="167">
        <v>19728.849999999999</v>
      </c>
      <c r="E5310" t="s">
        <v>196</v>
      </c>
      <c r="F5310" t="s">
        <v>202</v>
      </c>
      <c r="G5310" t="s">
        <v>222</v>
      </c>
      <c r="H5310" s="168">
        <v>39133</v>
      </c>
      <c r="I5310" t="s">
        <v>105</v>
      </c>
      <c r="J5310" s="169">
        <v>10.602739726027398</v>
      </c>
      <c r="K5310">
        <v>3</v>
      </c>
    </row>
    <row r="5311" spans="1:11" x14ac:dyDescent="0.25">
      <c r="A5311" t="s">
        <v>5836</v>
      </c>
      <c r="B5311">
        <v>88647</v>
      </c>
      <c r="C5311" t="s">
        <v>172</v>
      </c>
      <c r="D5311" s="167">
        <v>90860.58</v>
      </c>
      <c r="E5311" t="s">
        <v>196</v>
      </c>
      <c r="F5311" t="s">
        <v>169</v>
      </c>
      <c r="G5311" t="s">
        <v>706</v>
      </c>
      <c r="H5311" s="168">
        <v>32937</v>
      </c>
      <c r="I5311" t="s">
        <v>105</v>
      </c>
      <c r="J5311" s="169">
        <v>27.578082191780823</v>
      </c>
      <c r="K5311">
        <v>6</v>
      </c>
    </row>
    <row r="5312" spans="1:11" x14ac:dyDescent="0.25">
      <c r="A5312" t="s">
        <v>5837</v>
      </c>
      <c r="B5312">
        <v>50531</v>
      </c>
      <c r="C5312" t="s">
        <v>167</v>
      </c>
      <c r="D5312" s="167">
        <v>48098.94</v>
      </c>
      <c r="E5312" t="s">
        <v>175</v>
      </c>
      <c r="F5312" t="s">
        <v>202</v>
      </c>
      <c r="G5312" t="s">
        <v>311</v>
      </c>
      <c r="H5312" s="168">
        <v>34702</v>
      </c>
      <c r="I5312" t="s">
        <v>107</v>
      </c>
      <c r="J5312" s="169">
        <v>22.742465753424657</v>
      </c>
      <c r="K5312">
        <v>5</v>
      </c>
    </row>
    <row r="5313" spans="1:11" x14ac:dyDescent="0.25">
      <c r="A5313" t="s">
        <v>5838</v>
      </c>
      <c r="B5313">
        <v>44940</v>
      </c>
      <c r="C5313" t="s">
        <v>167</v>
      </c>
      <c r="D5313" s="167">
        <v>56607.63</v>
      </c>
      <c r="E5313" t="s">
        <v>188</v>
      </c>
      <c r="F5313" t="s">
        <v>169</v>
      </c>
      <c r="G5313" t="s">
        <v>426</v>
      </c>
      <c r="H5313" s="168">
        <v>42436</v>
      </c>
      <c r="I5313" t="s">
        <v>104</v>
      </c>
      <c r="J5313" s="169">
        <v>1.5534246575342465</v>
      </c>
      <c r="K5313">
        <v>1</v>
      </c>
    </row>
    <row r="5314" spans="1:11" x14ac:dyDescent="0.25">
      <c r="A5314" t="s">
        <v>5839</v>
      </c>
      <c r="B5314">
        <v>56495</v>
      </c>
      <c r="C5314" t="s">
        <v>172</v>
      </c>
      <c r="D5314" s="167">
        <v>102042.13</v>
      </c>
      <c r="E5314" t="s">
        <v>230</v>
      </c>
      <c r="F5314" t="s">
        <v>169</v>
      </c>
      <c r="G5314" t="s">
        <v>5840</v>
      </c>
      <c r="H5314" s="168">
        <v>41722</v>
      </c>
      <c r="I5314" t="s">
        <v>107</v>
      </c>
      <c r="J5314" s="169">
        <v>3.5095890410958903</v>
      </c>
      <c r="K5314">
        <v>1</v>
      </c>
    </row>
    <row r="5315" spans="1:11" x14ac:dyDescent="0.25">
      <c r="A5315" t="s">
        <v>5841</v>
      </c>
      <c r="B5315">
        <v>72870</v>
      </c>
      <c r="C5315" t="s">
        <v>172</v>
      </c>
      <c r="D5315" s="167">
        <v>26049.96</v>
      </c>
      <c r="E5315" t="s">
        <v>216</v>
      </c>
      <c r="F5315" t="s">
        <v>202</v>
      </c>
      <c r="G5315" t="s">
        <v>588</v>
      </c>
      <c r="H5315" s="168">
        <v>38309</v>
      </c>
      <c r="I5315" t="s">
        <v>103</v>
      </c>
      <c r="J5315" s="169">
        <v>12.860273972602739</v>
      </c>
      <c r="K5315">
        <v>3</v>
      </c>
    </row>
    <row r="5316" spans="1:11" x14ac:dyDescent="0.25">
      <c r="A5316" t="s">
        <v>5842</v>
      </c>
      <c r="B5316">
        <v>38744</v>
      </c>
      <c r="C5316" t="s">
        <v>172</v>
      </c>
      <c r="D5316" s="167">
        <v>37684</v>
      </c>
      <c r="E5316" t="s">
        <v>199</v>
      </c>
      <c r="F5316" t="s">
        <v>169</v>
      </c>
      <c r="G5316" t="s">
        <v>295</v>
      </c>
      <c r="H5316" s="168">
        <v>42464</v>
      </c>
      <c r="I5316" t="s">
        <v>106</v>
      </c>
      <c r="J5316" s="169">
        <v>1.4767123287671233</v>
      </c>
      <c r="K5316">
        <v>1</v>
      </c>
    </row>
    <row r="5317" spans="1:11" x14ac:dyDescent="0.25">
      <c r="A5317" t="s">
        <v>5843</v>
      </c>
      <c r="B5317">
        <v>70654</v>
      </c>
      <c r="C5317" t="s">
        <v>172</v>
      </c>
      <c r="D5317" s="167">
        <v>55328</v>
      </c>
      <c r="E5317" t="s">
        <v>191</v>
      </c>
      <c r="F5317" t="s">
        <v>169</v>
      </c>
      <c r="G5317" t="s">
        <v>354</v>
      </c>
      <c r="H5317" s="168">
        <v>41288</v>
      </c>
      <c r="I5317" t="s">
        <v>104</v>
      </c>
      <c r="J5317" s="169">
        <v>4.6986301369863011</v>
      </c>
      <c r="K5317">
        <v>1</v>
      </c>
    </row>
    <row r="5318" spans="1:11" x14ac:dyDescent="0.25">
      <c r="A5318" t="s">
        <v>5844</v>
      </c>
      <c r="B5318">
        <v>64167</v>
      </c>
      <c r="C5318" t="s">
        <v>167</v>
      </c>
      <c r="D5318" s="167">
        <v>34350.15</v>
      </c>
      <c r="E5318" t="s">
        <v>188</v>
      </c>
      <c r="F5318" t="s">
        <v>202</v>
      </c>
      <c r="G5318" t="s">
        <v>313</v>
      </c>
      <c r="H5318" s="168">
        <v>42213</v>
      </c>
      <c r="I5318" t="s">
        <v>104</v>
      </c>
      <c r="J5318" s="169">
        <v>2.1643835616438358</v>
      </c>
      <c r="K5318">
        <v>1</v>
      </c>
    </row>
    <row r="5319" spans="1:11" x14ac:dyDescent="0.25">
      <c r="A5319" t="s">
        <v>5845</v>
      </c>
      <c r="B5319">
        <v>92418</v>
      </c>
      <c r="C5319" t="s">
        <v>167</v>
      </c>
      <c r="D5319" s="167">
        <v>69222.179999999993</v>
      </c>
      <c r="E5319" t="s">
        <v>325</v>
      </c>
      <c r="F5319" t="s">
        <v>169</v>
      </c>
      <c r="G5319" t="s">
        <v>170</v>
      </c>
      <c r="H5319" s="168">
        <v>32440</v>
      </c>
      <c r="I5319" t="s">
        <v>108</v>
      </c>
      <c r="J5319" s="169">
        <v>28.93972602739726</v>
      </c>
      <c r="K5319">
        <v>6</v>
      </c>
    </row>
    <row r="5320" spans="1:11" x14ac:dyDescent="0.25">
      <c r="A5320" t="s">
        <v>5846</v>
      </c>
      <c r="B5320">
        <v>17250</v>
      </c>
      <c r="C5320" t="s">
        <v>172</v>
      </c>
      <c r="D5320" s="167">
        <v>120768</v>
      </c>
      <c r="E5320" t="s">
        <v>188</v>
      </c>
      <c r="F5320" t="s">
        <v>169</v>
      </c>
      <c r="G5320" t="s">
        <v>214</v>
      </c>
      <c r="H5320" s="168">
        <v>31054</v>
      </c>
      <c r="I5320" t="s">
        <v>105</v>
      </c>
      <c r="J5320" s="169">
        <v>32.736986301369861</v>
      </c>
      <c r="K5320">
        <v>7</v>
      </c>
    </row>
    <row r="5321" spans="1:11" x14ac:dyDescent="0.25">
      <c r="A5321" t="s">
        <v>5847</v>
      </c>
      <c r="B5321">
        <v>76058</v>
      </c>
      <c r="C5321" t="s">
        <v>172</v>
      </c>
      <c r="D5321" s="167">
        <v>58448</v>
      </c>
      <c r="E5321" t="s">
        <v>196</v>
      </c>
      <c r="F5321" t="s">
        <v>169</v>
      </c>
      <c r="G5321" t="s">
        <v>242</v>
      </c>
      <c r="H5321" s="168">
        <v>36689</v>
      </c>
      <c r="I5321" t="s">
        <v>104</v>
      </c>
      <c r="J5321" s="169">
        <v>17.298630136986301</v>
      </c>
      <c r="K5321">
        <v>4</v>
      </c>
    </row>
    <row r="5322" spans="1:11" x14ac:dyDescent="0.25">
      <c r="A5322" t="s">
        <v>5848</v>
      </c>
      <c r="B5322">
        <v>6091</v>
      </c>
      <c r="C5322" t="s">
        <v>172</v>
      </c>
      <c r="D5322" s="167">
        <v>90917</v>
      </c>
      <c r="E5322" t="s">
        <v>168</v>
      </c>
      <c r="F5322" t="s">
        <v>169</v>
      </c>
      <c r="G5322" t="s">
        <v>173</v>
      </c>
      <c r="H5322" s="168">
        <v>38551</v>
      </c>
      <c r="I5322" t="s">
        <v>104</v>
      </c>
      <c r="J5322" s="169">
        <v>12.197260273972603</v>
      </c>
      <c r="K5322">
        <v>3</v>
      </c>
    </row>
    <row r="5323" spans="1:11" x14ac:dyDescent="0.25">
      <c r="A5323" t="s">
        <v>5849</v>
      </c>
      <c r="B5323">
        <v>10561</v>
      </c>
      <c r="C5323" t="s">
        <v>167</v>
      </c>
      <c r="D5323" s="167">
        <v>86058.93</v>
      </c>
      <c r="E5323" t="s">
        <v>188</v>
      </c>
      <c r="F5323" t="s">
        <v>202</v>
      </c>
      <c r="G5323" t="s">
        <v>498</v>
      </c>
      <c r="H5323" s="168">
        <v>37074</v>
      </c>
      <c r="I5323" t="s">
        <v>103</v>
      </c>
      <c r="J5323" s="169">
        <v>16.243835616438357</v>
      </c>
      <c r="K5323">
        <v>4</v>
      </c>
    </row>
    <row r="5324" spans="1:11" x14ac:dyDescent="0.25">
      <c r="A5324" t="s">
        <v>5850</v>
      </c>
      <c r="B5324">
        <v>84823</v>
      </c>
      <c r="C5324" t="s">
        <v>167</v>
      </c>
      <c r="D5324" s="167">
        <v>19060.62</v>
      </c>
      <c r="E5324" t="s">
        <v>196</v>
      </c>
      <c r="F5324" t="s">
        <v>202</v>
      </c>
      <c r="G5324" t="s">
        <v>222</v>
      </c>
      <c r="H5324" s="168">
        <v>39678</v>
      </c>
      <c r="I5324" t="s">
        <v>104</v>
      </c>
      <c r="J5324" s="169">
        <v>9.1095890410958908</v>
      </c>
      <c r="K5324">
        <v>2</v>
      </c>
    </row>
    <row r="5325" spans="1:11" x14ac:dyDescent="0.25">
      <c r="A5325" t="s">
        <v>5851</v>
      </c>
      <c r="B5325">
        <v>51699</v>
      </c>
      <c r="C5325" t="s">
        <v>172</v>
      </c>
      <c r="D5325" s="167">
        <v>96197.88</v>
      </c>
      <c r="E5325" t="s">
        <v>308</v>
      </c>
      <c r="F5325" t="s">
        <v>169</v>
      </c>
      <c r="G5325" t="s">
        <v>181</v>
      </c>
      <c r="H5325" s="168">
        <v>35100</v>
      </c>
      <c r="I5325" t="s">
        <v>108</v>
      </c>
      <c r="J5325" s="169">
        <v>21.652054794520549</v>
      </c>
      <c r="K5325">
        <v>5</v>
      </c>
    </row>
    <row r="5326" spans="1:11" x14ac:dyDescent="0.25">
      <c r="A5326" t="s">
        <v>5852</v>
      </c>
      <c r="B5326">
        <v>19816</v>
      </c>
      <c r="C5326" t="s">
        <v>172</v>
      </c>
      <c r="D5326" s="167">
        <v>45261</v>
      </c>
      <c r="E5326" t="s">
        <v>191</v>
      </c>
      <c r="F5326" t="s">
        <v>169</v>
      </c>
      <c r="G5326" t="s">
        <v>1065</v>
      </c>
      <c r="H5326" s="168">
        <v>42716</v>
      </c>
      <c r="I5326" t="s">
        <v>107</v>
      </c>
      <c r="J5326" s="169">
        <v>0.78630136986301369</v>
      </c>
      <c r="K5326">
        <v>1</v>
      </c>
    </row>
    <row r="5327" spans="1:11" x14ac:dyDescent="0.25">
      <c r="A5327" t="s">
        <v>5853</v>
      </c>
      <c r="B5327">
        <v>61313</v>
      </c>
      <c r="C5327" t="s">
        <v>172</v>
      </c>
      <c r="D5327" s="167">
        <v>75277.02</v>
      </c>
      <c r="E5327" t="s">
        <v>199</v>
      </c>
      <c r="F5327" t="s">
        <v>169</v>
      </c>
      <c r="G5327" t="s">
        <v>2357</v>
      </c>
      <c r="H5327" s="168">
        <v>32972</v>
      </c>
      <c r="I5327" t="s">
        <v>108</v>
      </c>
      <c r="J5327" s="169">
        <v>27.482191780821918</v>
      </c>
      <c r="K5327">
        <v>6</v>
      </c>
    </row>
    <row r="5328" spans="1:11" x14ac:dyDescent="0.25">
      <c r="A5328" t="s">
        <v>5854</v>
      </c>
      <c r="B5328">
        <v>75630</v>
      </c>
      <c r="C5328" t="s">
        <v>172</v>
      </c>
      <c r="D5328" s="167">
        <v>20419.48</v>
      </c>
      <c r="E5328" t="s">
        <v>196</v>
      </c>
      <c r="F5328" t="s">
        <v>202</v>
      </c>
      <c r="G5328" t="s">
        <v>222</v>
      </c>
      <c r="H5328" s="168">
        <v>34399</v>
      </c>
      <c r="I5328" t="s">
        <v>106</v>
      </c>
      <c r="J5328" s="169">
        <v>23.572602739726026</v>
      </c>
      <c r="K5328">
        <v>5</v>
      </c>
    </row>
    <row r="5329" spans="1:11" x14ac:dyDescent="0.25">
      <c r="A5329" t="s">
        <v>5855</v>
      </c>
      <c r="B5329">
        <v>21545</v>
      </c>
      <c r="C5329" t="s">
        <v>172</v>
      </c>
      <c r="D5329" s="167">
        <v>80829</v>
      </c>
      <c r="E5329" t="s">
        <v>175</v>
      </c>
      <c r="F5329" t="s">
        <v>169</v>
      </c>
      <c r="G5329" t="s">
        <v>183</v>
      </c>
      <c r="H5329" s="168">
        <v>37774</v>
      </c>
      <c r="I5329" t="s">
        <v>103</v>
      </c>
      <c r="J5329" s="169">
        <v>14.326027397260274</v>
      </c>
      <c r="K5329">
        <v>3</v>
      </c>
    </row>
    <row r="5330" spans="1:11" x14ac:dyDescent="0.25">
      <c r="A5330" t="s">
        <v>5856</v>
      </c>
      <c r="B5330">
        <v>73548</v>
      </c>
      <c r="C5330" t="s">
        <v>172</v>
      </c>
      <c r="D5330" s="167">
        <v>43525.72</v>
      </c>
      <c r="E5330" t="s">
        <v>199</v>
      </c>
      <c r="F5330" t="s">
        <v>169</v>
      </c>
      <c r="G5330" t="s">
        <v>220</v>
      </c>
      <c r="H5330" s="168">
        <v>41645</v>
      </c>
      <c r="I5330" t="s">
        <v>103</v>
      </c>
      <c r="J5330" s="169">
        <v>3.7205479452054795</v>
      </c>
      <c r="K5330">
        <v>1</v>
      </c>
    </row>
    <row r="5331" spans="1:11" x14ac:dyDescent="0.25">
      <c r="A5331" t="s">
        <v>5857</v>
      </c>
      <c r="B5331">
        <v>31299</v>
      </c>
      <c r="C5331" t="s">
        <v>167</v>
      </c>
      <c r="D5331" s="167">
        <v>100849.36</v>
      </c>
      <c r="E5331" t="s">
        <v>216</v>
      </c>
      <c r="F5331" t="s">
        <v>169</v>
      </c>
      <c r="G5331" t="s">
        <v>369</v>
      </c>
      <c r="H5331" s="168">
        <v>32069</v>
      </c>
      <c r="I5331" t="s">
        <v>104</v>
      </c>
      <c r="J5331" s="169">
        <v>29.956164383561642</v>
      </c>
      <c r="K5331">
        <v>7</v>
      </c>
    </row>
    <row r="5332" spans="1:11" x14ac:dyDescent="0.25">
      <c r="A5332" t="s">
        <v>5858</v>
      </c>
      <c r="B5332">
        <v>97482</v>
      </c>
      <c r="C5332" t="s">
        <v>167</v>
      </c>
      <c r="D5332" s="167">
        <v>104717.28</v>
      </c>
      <c r="E5332" t="s">
        <v>175</v>
      </c>
      <c r="F5332" t="s">
        <v>169</v>
      </c>
      <c r="G5332" t="s">
        <v>176</v>
      </c>
      <c r="H5332" s="168">
        <v>28065</v>
      </c>
      <c r="I5332" t="s">
        <v>103</v>
      </c>
      <c r="J5332" s="169">
        <v>40.926027397260277</v>
      </c>
      <c r="K5332">
        <v>8</v>
      </c>
    </row>
    <row r="5333" spans="1:11" x14ac:dyDescent="0.25">
      <c r="A5333" t="s">
        <v>5859</v>
      </c>
      <c r="B5333">
        <v>82986</v>
      </c>
      <c r="C5333" t="s">
        <v>172</v>
      </c>
      <c r="D5333" s="167">
        <v>53788</v>
      </c>
      <c r="E5333" t="s">
        <v>175</v>
      </c>
      <c r="F5333" t="s">
        <v>169</v>
      </c>
      <c r="G5333" t="s">
        <v>183</v>
      </c>
      <c r="H5333" s="168">
        <v>41918</v>
      </c>
      <c r="I5333" t="s">
        <v>103</v>
      </c>
      <c r="J5333" s="169">
        <v>2.9726027397260273</v>
      </c>
      <c r="K5333">
        <v>1</v>
      </c>
    </row>
    <row r="5334" spans="1:11" x14ac:dyDescent="0.25">
      <c r="A5334" t="s">
        <v>5860</v>
      </c>
      <c r="B5334">
        <v>19605</v>
      </c>
      <c r="C5334" t="s">
        <v>172</v>
      </c>
      <c r="D5334" s="167">
        <v>97392.47</v>
      </c>
      <c r="E5334" t="s">
        <v>168</v>
      </c>
      <c r="F5334" t="s">
        <v>169</v>
      </c>
      <c r="G5334" t="s">
        <v>173</v>
      </c>
      <c r="H5334" s="168">
        <v>34736</v>
      </c>
      <c r="I5334" t="s">
        <v>103</v>
      </c>
      <c r="J5334" s="169">
        <v>22.649315068493152</v>
      </c>
      <c r="K5334">
        <v>5</v>
      </c>
    </row>
    <row r="5335" spans="1:11" x14ac:dyDescent="0.25">
      <c r="A5335" t="s">
        <v>5861</v>
      </c>
      <c r="B5335">
        <v>87246</v>
      </c>
      <c r="C5335" t="s">
        <v>172</v>
      </c>
      <c r="D5335" s="167">
        <v>52944.76</v>
      </c>
      <c r="E5335" t="s">
        <v>1258</v>
      </c>
      <c r="F5335" t="s">
        <v>169</v>
      </c>
      <c r="G5335" t="s">
        <v>418</v>
      </c>
      <c r="H5335" s="168">
        <v>41722</v>
      </c>
      <c r="I5335" t="s">
        <v>108</v>
      </c>
      <c r="J5335" s="169">
        <v>3.5095890410958903</v>
      </c>
      <c r="K5335">
        <v>1</v>
      </c>
    </row>
    <row r="5336" spans="1:11" x14ac:dyDescent="0.25">
      <c r="A5336" t="s">
        <v>5862</v>
      </c>
      <c r="B5336">
        <v>83735</v>
      </c>
      <c r="C5336" t="s">
        <v>172</v>
      </c>
      <c r="D5336" s="167">
        <v>56990</v>
      </c>
      <c r="E5336" t="s">
        <v>191</v>
      </c>
      <c r="F5336" t="s">
        <v>169</v>
      </c>
      <c r="G5336" t="s">
        <v>354</v>
      </c>
      <c r="H5336" s="168">
        <v>40330</v>
      </c>
      <c r="I5336" t="s">
        <v>103</v>
      </c>
      <c r="J5336" s="169">
        <v>7.3232876712328769</v>
      </c>
      <c r="K5336">
        <v>2</v>
      </c>
    </row>
    <row r="5337" spans="1:11" x14ac:dyDescent="0.25">
      <c r="A5337" t="s">
        <v>5863</v>
      </c>
      <c r="B5337">
        <v>84392</v>
      </c>
      <c r="C5337" t="s">
        <v>167</v>
      </c>
      <c r="D5337" s="167">
        <v>64710.559999999998</v>
      </c>
      <c r="E5337" t="s">
        <v>168</v>
      </c>
      <c r="F5337" t="s">
        <v>169</v>
      </c>
      <c r="G5337" t="s">
        <v>1364</v>
      </c>
      <c r="H5337" s="168">
        <v>39693</v>
      </c>
      <c r="I5337" t="s">
        <v>105</v>
      </c>
      <c r="J5337" s="169">
        <v>9.0684931506849313</v>
      </c>
      <c r="K5337">
        <v>2</v>
      </c>
    </row>
    <row r="5338" spans="1:11" x14ac:dyDescent="0.25">
      <c r="A5338" t="s">
        <v>5864</v>
      </c>
      <c r="B5338">
        <v>72704</v>
      </c>
      <c r="C5338" t="s">
        <v>172</v>
      </c>
      <c r="D5338" s="167">
        <v>77343</v>
      </c>
      <c r="E5338" t="s">
        <v>199</v>
      </c>
      <c r="F5338" t="s">
        <v>169</v>
      </c>
      <c r="G5338" t="s">
        <v>2276</v>
      </c>
      <c r="H5338" s="168">
        <v>34274</v>
      </c>
      <c r="I5338" t="s">
        <v>103</v>
      </c>
      <c r="J5338" s="169">
        <v>23.915068493150685</v>
      </c>
      <c r="K5338">
        <v>5</v>
      </c>
    </row>
    <row r="5339" spans="1:11" x14ac:dyDescent="0.25">
      <c r="A5339" t="s">
        <v>5865</v>
      </c>
      <c r="B5339">
        <v>85588</v>
      </c>
      <c r="C5339" t="s">
        <v>172</v>
      </c>
      <c r="D5339" s="167">
        <v>58720</v>
      </c>
      <c r="E5339" t="s">
        <v>168</v>
      </c>
      <c r="F5339" t="s">
        <v>169</v>
      </c>
      <c r="G5339" t="s">
        <v>265</v>
      </c>
      <c r="H5339" s="168">
        <v>41246</v>
      </c>
      <c r="I5339" t="s">
        <v>103</v>
      </c>
      <c r="J5339" s="169">
        <v>4.8136986301369866</v>
      </c>
      <c r="K5339">
        <v>1</v>
      </c>
    </row>
    <row r="5340" spans="1:11" x14ac:dyDescent="0.25">
      <c r="A5340" t="s">
        <v>5866</v>
      </c>
      <c r="B5340">
        <v>78285</v>
      </c>
      <c r="C5340" t="s">
        <v>172</v>
      </c>
      <c r="D5340" s="167">
        <v>55022.21</v>
      </c>
      <c r="E5340" t="s">
        <v>199</v>
      </c>
      <c r="F5340" t="s">
        <v>169</v>
      </c>
      <c r="G5340" t="s">
        <v>295</v>
      </c>
      <c r="H5340" s="168">
        <v>37283</v>
      </c>
      <c r="I5340" t="s">
        <v>106</v>
      </c>
      <c r="J5340" s="169">
        <v>15.671232876712329</v>
      </c>
      <c r="K5340">
        <v>4</v>
      </c>
    </row>
    <row r="5341" spans="1:11" x14ac:dyDescent="0.25">
      <c r="A5341" t="s">
        <v>5867</v>
      </c>
      <c r="B5341">
        <v>65265</v>
      </c>
      <c r="C5341" t="s">
        <v>172</v>
      </c>
      <c r="D5341" s="167">
        <v>33395.15</v>
      </c>
      <c r="E5341" t="s">
        <v>199</v>
      </c>
      <c r="F5341" t="s">
        <v>169</v>
      </c>
      <c r="G5341" t="s">
        <v>295</v>
      </c>
      <c r="H5341" s="168">
        <v>42464</v>
      </c>
      <c r="I5341" t="s">
        <v>103</v>
      </c>
      <c r="J5341" s="169">
        <v>1.4767123287671233</v>
      </c>
      <c r="K5341">
        <v>1</v>
      </c>
    </row>
    <row r="5342" spans="1:11" x14ac:dyDescent="0.25">
      <c r="A5342" t="s">
        <v>5868</v>
      </c>
      <c r="B5342">
        <v>58786</v>
      </c>
      <c r="C5342" t="s">
        <v>172</v>
      </c>
      <c r="D5342" s="167">
        <v>60468</v>
      </c>
      <c r="E5342" t="s">
        <v>191</v>
      </c>
      <c r="F5342" t="s">
        <v>169</v>
      </c>
      <c r="G5342" t="s">
        <v>354</v>
      </c>
      <c r="H5342" s="168">
        <v>39693</v>
      </c>
      <c r="I5342" t="s">
        <v>103</v>
      </c>
      <c r="J5342" s="169">
        <v>9.0684931506849313</v>
      </c>
      <c r="K5342">
        <v>2</v>
      </c>
    </row>
    <row r="5343" spans="1:11" x14ac:dyDescent="0.25">
      <c r="A5343" t="s">
        <v>5869</v>
      </c>
      <c r="B5343">
        <v>97561</v>
      </c>
      <c r="C5343" t="s">
        <v>172</v>
      </c>
      <c r="D5343" s="167">
        <v>111964.91</v>
      </c>
      <c r="E5343" t="s">
        <v>188</v>
      </c>
      <c r="F5343" t="s">
        <v>202</v>
      </c>
      <c r="G5343" t="s">
        <v>231</v>
      </c>
      <c r="H5343" s="168">
        <v>42184</v>
      </c>
      <c r="I5343" t="s">
        <v>106</v>
      </c>
      <c r="J5343" s="169">
        <v>2.2438356164383562</v>
      </c>
      <c r="K5343">
        <v>1</v>
      </c>
    </row>
    <row r="5344" spans="1:11" x14ac:dyDescent="0.25">
      <c r="A5344" t="s">
        <v>5870</v>
      </c>
      <c r="B5344">
        <v>97102</v>
      </c>
      <c r="C5344" t="s">
        <v>172</v>
      </c>
      <c r="D5344" s="167">
        <v>44476.25</v>
      </c>
      <c r="E5344" t="s">
        <v>233</v>
      </c>
      <c r="F5344" t="s">
        <v>169</v>
      </c>
      <c r="G5344" t="s">
        <v>1241</v>
      </c>
      <c r="H5344" s="168">
        <v>38911</v>
      </c>
      <c r="I5344" t="s">
        <v>104</v>
      </c>
      <c r="J5344" s="169">
        <v>11.210958904109589</v>
      </c>
      <c r="K5344">
        <v>3</v>
      </c>
    </row>
    <row r="5345" spans="1:11" x14ac:dyDescent="0.25">
      <c r="A5345" t="s">
        <v>5871</v>
      </c>
      <c r="B5345">
        <v>92602</v>
      </c>
      <c r="C5345" t="s">
        <v>167</v>
      </c>
      <c r="D5345" s="167">
        <v>41121.94</v>
      </c>
      <c r="E5345" t="s">
        <v>188</v>
      </c>
      <c r="F5345" t="s">
        <v>202</v>
      </c>
      <c r="G5345" t="s">
        <v>313</v>
      </c>
      <c r="H5345" s="168">
        <v>39497</v>
      </c>
      <c r="I5345" t="s">
        <v>106</v>
      </c>
      <c r="J5345" s="169">
        <v>9.6054794520547944</v>
      </c>
      <c r="K5345">
        <v>2</v>
      </c>
    </row>
    <row r="5346" spans="1:11" x14ac:dyDescent="0.25">
      <c r="A5346" t="s">
        <v>5872</v>
      </c>
      <c r="B5346">
        <v>97121</v>
      </c>
      <c r="C5346" t="s">
        <v>167</v>
      </c>
      <c r="D5346" s="167">
        <v>21073.29</v>
      </c>
      <c r="E5346" t="s">
        <v>216</v>
      </c>
      <c r="F5346" t="s">
        <v>202</v>
      </c>
      <c r="G5346" t="s">
        <v>224</v>
      </c>
      <c r="H5346" s="168">
        <v>32251</v>
      </c>
      <c r="I5346" t="s">
        <v>108</v>
      </c>
      <c r="J5346" s="169">
        <v>29.457534246575342</v>
      </c>
      <c r="K5346">
        <v>6</v>
      </c>
    </row>
    <row r="5347" spans="1:11" x14ac:dyDescent="0.25">
      <c r="A5347" t="s">
        <v>5873</v>
      </c>
      <c r="B5347">
        <v>73790</v>
      </c>
      <c r="C5347" t="s">
        <v>172</v>
      </c>
      <c r="D5347" s="167">
        <v>71592.56</v>
      </c>
      <c r="E5347" t="s">
        <v>196</v>
      </c>
      <c r="F5347" t="s">
        <v>169</v>
      </c>
      <c r="G5347" t="s">
        <v>228</v>
      </c>
      <c r="H5347" s="168">
        <v>38670</v>
      </c>
      <c r="I5347" t="s">
        <v>104</v>
      </c>
      <c r="J5347" s="169">
        <v>11.871232876712329</v>
      </c>
      <c r="K5347">
        <v>3</v>
      </c>
    </row>
    <row r="5348" spans="1:11" x14ac:dyDescent="0.25">
      <c r="A5348" t="s">
        <v>5874</v>
      </c>
      <c r="B5348">
        <v>80657</v>
      </c>
      <c r="C5348" t="s">
        <v>167</v>
      </c>
      <c r="D5348" s="167">
        <v>93396</v>
      </c>
      <c r="E5348" t="s">
        <v>185</v>
      </c>
      <c r="F5348" t="s">
        <v>169</v>
      </c>
      <c r="G5348" t="s">
        <v>261</v>
      </c>
      <c r="H5348" s="168">
        <v>35381</v>
      </c>
      <c r="I5348" t="s">
        <v>106</v>
      </c>
      <c r="J5348" s="169">
        <v>20.882191780821916</v>
      </c>
      <c r="K5348">
        <v>5</v>
      </c>
    </row>
    <row r="5349" spans="1:11" x14ac:dyDescent="0.25">
      <c r="A5349" t="s">
        <v>5875</v>
      </c>
      <c r="B5349">
        <v>63301</v>
      </c>
      <c r="C5349" t="s">
        <v>167</v>
      </c>
      <c r="D5349" s="167">
        <v>74146.460000000006</v>
      </c>
      <c r="E5349" t="s">
        <v>188</v>
      </c>
      <c r="F5349" t="s">
        <v>169</v>
      </c>
      <c r="G5349" t="s">
        <v>282</v>
      </c>
      <c r="H5349" s="168">
        <v>35843</v>
      </c>
      <c r="I5349" t="s">
        <v>103</v>
      </c>
      <c r="J5349" s="169">
        <v>19.616438356164384</v>
      </c>
      <c r="K5349">
        <v>4</v>
      </c>
    </row>
    <row r="5350" spans="1:11" x14ac:dyDescent="0.25">
      <c r="A5350" t="s">
        <v>5876</v>
      </c>
      <c r="B5350">
        <v>40033</v>
      </c>
      <c r="C5350" t="s">
        <v>172</v>
      </c>
      <c r="D5350" s="167">
        <v>42053.83</v>
      </c>
      <c r="E5350" t="s">
        <v>199</v>
      </c>
      <c r="F5350" t="s">
        <v>169</v>
      </c>
      <c r="G5350" t="s">
        <v>220</v>
      </c>
      <c r="H5350" s="168">
        <v>41786</v>
      </c>
      <c r="I5350" t="s">
        <v>103</v>
      </c>
      <c r="J5350" s="169">
        <v>3.3342465753424659</v>
      </c>
      <c r="K5350">
        <v>1</v>
      </c>
    </row>
    <row r="5351" spans="1:11" x14ac:dyDescent="0.25">
      <c r="A5351" t="s">
        <v>5877</v>
      </c>
      <c r="B5351">
        <v>30772</v>
      </c>
      <c r="C5351" t="s">
        <v>167</v>
      </c>
      <c r="D5351" s="167">
        <v>110336.91</v>
      </c>
      <c r="E5351" t="s">
        <v>188</v>
      </c>
      <c r="F5351" t="s">
        <v>169</v>
      </c>
      <c r="G5351" t="s">
        <v>275</v>
      </c>
      <c r="H5351" s="168">
        <v>39384</v>
      </c>
      <c r="I5351" t="s">
        <v>108</v>
      </c>
      <c r="J5351" s="169">
        <v>9.9150684931506845</v>
      </c>
      <c r="K5351">
        <v>2</v>
      </c>
    </row>
    <row r="5352" spans="1:11" x14ac:dyDescent="0.25">
      <c r="A5352" t="s">
        <v>5878</v>
      </c>
      <c r="B5352">
        <v>31048</v>
      </c>
      <c r="C5352" t="s">
        <v>172</v>
      </c>
      <c r="D5352" s="167">
        <v>40631.32</v>
      </c>
      <c r="E5352" t="s">
        <v>233</v>
      </c>
      <c r="F5352" t="s">
        <v>169</v>
      </c>
      <c r="G5352" t="s">
        <v>514</v>
      </c>
      <c r="H5352" s="168">
        <v>41988</v>
      </c>
      <c r="I5352" t="s">
        <v>104</v>
      </c>
      <c r="J5352" s="169">
        <v>2.7808219178082192</v>
      </c>
      <c r="K5352">
        <v>1</v>
      </c>
    </row>
    <row r="5353" spans="1:11" x14ac:dyDescent="0.25">
      <c r="A5353" t="s">
        <v>5879</v>
      </c>
      <c r="B5353">
        <v>38560</v>
      </c>
      <c r="C5353" t="s">
        <v>167</v>
      </c>
      <c r="D5353" s="167">
        <v>29779.07</v>
      </c>
      <c r="E5353" t="s">
        <v>233</v>
      </c>
      <c r="F5353" t="s">
        <v>202</v>
      </c>
      <c r="G5353" t="s">
        <v>234</v>
      </c>
      <c r="H5353" s="168">
        <v>41049</v>
      </c>
      <c r="I5353" t="s">
        <v>106</v>
      </c>
      <c r="J5353" s="169">
        <v>5.353424657534247</v>
      </c>
      <c r="K5353">
        <v>2</v>
      </c>
    </row>
    <row r="5354" spans="1:11" x14ac:dyDescent="0.25">
      <c r="A5354" t="s">
        <v>5880</v>
      </c>
      <c r="B5354">
        <v>760</v>
      </c>
      <c r="C5354" t="s">
        <v>172</v>
      </c>
      <c r="D5354" s="167">
        <v>92652.35</v>
      </c>
      <c r="E5354" t="s">
        <v>196</v>
      </c>
      <c r="F5354" t="s">
        <v>169</v>
      </c>
      <c r="G5354" t="s">
        <v>3022</v>
      </c>
      <c r="H5354" s="168">
        <v>38264</v>
      </c>
      <c r="I5354" t="s">
        <v>107</v>
      </c>
      <c r="J5354" s="169">
        <v>12.983561643835616</v>
      </c>
      <c r="K5354">
        <v>3</v>
      </c>
    </row>
    <row r="5355" spans="1:11" x14ac:dyDescent="0.25">
      <c r="A5355" t="s">
        <v>5881</v>
      </c>
      <c r="B5355">
        <v>32060</v>
      </c>
      <c r="C5355" t="s">
        <v>172</v>
      </c>
      <c r="D5355" s="167">
        <v>84974</v>
      </c>
      <c r="E5355" t="s">
        <v>188</v>
      </c>
      <c r="F5355" t="s">
        <v>169</v>
      </c>
      <c r="G5355" t="s">
        <v>226</v>
      </c>
      <c r="H5355" s="168">
        <v>36682</v>
      </c>
      <c r="I5355" t="s">
        <v>104</v>
      </c>
      <c r="J5355" s="169">
        <v>17.317808219178083</v>
      </c>
      <c r="K5355">
        <v>4</v>
      </c>
    </row>
    <row r="5356" spans="1:11" x14ac:dyDescent="0.25">
      <c r="A5356" t="s">
        <v>5882</v>
      </c>
      <c r="B5356">
        <v>46243</v>
      </c>
      <c r="C5356" t="s">
        <v>167</v>
      </c>
      <c r="D5356" s="167">
        <v>104717.28</v>
      </c>
      <c r="E5356" t="s">
        <v>188</v>
      </c>
      <c r="F5356" t="s">
        <v>169</v>
      </c>
      <c r="G5356" t="s">
        <v>498</v>
      </c>
      <c r="H5356" s="168">
        <v>33735</v>
      </c>
      <c r="I5356" t="s">
        <v>104</v>
      </c>
      <c r="J5356" s="169">
        <v>25.391780821917809</v>
      </c>
      <c r="K5356">
        <v>6</v>
      </c>
    </row>
    <row r="5357" spans="1:11" x14ac:dyDescent="0.25">
      <c r="A5357" t="s">
        <v>5883</v>
      </c>
      <c r="B5357">
        <v>61630</v>
      </c>
      <c r="C5357" t="s">
        <v>172</v>
      </c>
      <c r="D5357" s="167">
        <v>118400</v>
      </c>
      <c r="E5357" t="s">
        <v>185</v>
      </c>
      <c r="F5357" t="s">
        <v>169</v>
      </c>
      <c r="G5357" t="s">
        <v>214</v>
      </c>
      <c r="H5357" s="168">
        <v>37711</v>
      </c>
      <c r="I5357" t="s">
        <v>105</v>
      </c>
      <c r="J5357" s="169">
        <v>14.498630136986302</v>
      </c>
      <c r="K5357">
        <v>3</v>
      </c>
    </row>
    <row r="5358" spans="1:11" x14ac:dyDescent="0.25">
      <c r="A5358" t="s">
        <v>5884</v>
      </c>
      <c r="B5358">
        <v>97244</v>
      </c>
      <c r="C5358" t="s">
        <v>172</v>
      </c>
      <c r="D5358" s="167">
        <v>107657</v>
      </c>
      <c r="E5358" t="s">
        <v>308</v>
      </c>
      <c r="F5358" t="s">
        <v>169</v>
      </c>
      <c r="G5358" t="s">
        <v>5885</v>
      </c>
      <c r="H5358" s="168">
        <v>36563</v>
      </c>
      <c r="I5358" t="s">
        <v>108</v>
      </c>
      <c r="J5358" s="169">
        <v>17.643835616438356</v>
      </c>
      <c r="K5358">
        <v>4</v>
      </c>
    </row>
    <row r="5359" spans="1:11" x14ac:dyDescent="0.25">
      <c r="A5359" t="s">
        <v>5886</v>
      </c>
      <c r="B5359">
        <v>66503</v>
      </c>
      <c r="C5359" t="s">
        <v>167</v>
      </c>
      <c r="D5359" s="167">
        <v>105743.92</v>
      </c>
      <c r="E5359" t="s">
        <v>213</v>
      </c>
      <c r="F5359" t="s">
        <v>169</v>
      </c>
      <c r="G5359" t="s">
        <v>598</v>
      </c>
      <c r="H5359" s="168">
        <v>32006</v>
      </c>
      <c r="I5359" t="s">
        <v>106</v>
      </c>
      <c r="J5359" s="169">
        <v>30.12876712328767</v>
      </c>
      <c r="K5359">
        <v>7</v>
      </c>
    </row>
    <row r="5360" spans="1:11" x14ac:dyDescent="0.25">
      <c r="A5360" t="s">
        <v>5887</v>
      </c>
      <c r="B5360">
        <v>91318</v>
      </c>
      <c r="C5360" t="s">
        <v>172</v>
      </c>
      <c r="D5360" s="167">
        <v>36707.050000000003</v>
      </c>
      <c r="E5360" t="s">
        <v>233</v>
      </c>
      <c r="F5360" t="s">
        <v>169</v>
      </c>
      <c r="G5360" t="s">
        <v>242</v>
      </c>
      <c r="H5360" s="168">
        <v>41001</v>
      </c>
      <c r="I5360" t="s">
        <v>108</v>
      </c>
      <c r="J5360" s="169">
        <v>5.484931506849315</v>
      </c>
      <c r="K5360">
        <v>2</v>
      </c>
    </row>
    <row r="5361" spans="1:11" x14ac:dyDescent="0.25">
      <c r="A5361" t="s">
        <v>5888</v>
      </c>
      <c r="B5361">
        <v>53176</v>
      </c>
      <c r="C5361" t="s">
        <v>172</v>
      </c>
      <c r="D5361" s="167">
        <v>65752</v>
      </c>
      <c r="E5361" t="s">
        <v>175</v>
      </c>
      <c r="F5361" t="s">
        <v>169</v>
      </c>
      <c r="G5361" t="s">
        <v>183</v>
      </c>
      <c r="H5361" s="168">
        <v>40742</v>
      </c>
      <c r="I5361" t="s">
        <v>107</v>
      </c>
      <c r="J5361" s="169">
        <v>6.1945205479452055</v>
      </c>
      <c r="K5361">
        <v>2</v>
      </c>
    </row>
    <row r="5362" spans="1:11" x14ac:dyDescent="0.25">
      <c r="A5362" t="s">
        <v>5889</v>
      </c>
      <c r="B5362">
        <v>32543</v>
      </c>
      <c r="C5362" t="s">
        <v>167</v>
      </c>
      <c r="D5362" s="167">
        <v>46469</v>
      </c>
      <c r="E5362" t="s">
        <v>196</v>
      </c>
      <c r="F5362" t="s">
        <v>169</v>
      </c>
      <c r="G5362" t="s">
        <v>503</v>
      </c>
      <c r="H5362" s="168">
        <v>36584</v>
      </c>
      <c r="I5362" t="s">
        <v>104</v>
      </c>
      <c r="J5362" s="169">
        <v>17.586301369863012</v>
      </c>
      <c r="K5362">
        <v>4</v>
      </c>
    </row>
    <row r="5363" spans="1:11" x14ac:dyDescent="0.25">
      <c r="A5363" t="s">
        <v>5890</v>
      </c>
      <c r="B5363">
        <v>74376</v>
      </c>
      <c r="C5363" t="s">
        <v>172</v>
      </c>
      <c r="D5363" s="167">
        <v>88859</v>
      </c>
      <c r="E5363" t="s">
        <v>185</v>
      </c>
      <c r="F5363" t="s">
        <v>169</v>
      </c>
      <c r="G5363" t="s">
        <v>416</v>
      </c>
      <c r="H5363" s="168">
        <v>36942</v>
      </c>
      <c r="I5363" t="s">
        <v>104</v>
      </c>
      <c r="J5363" s="169">
        <v>16.605479452054794</v>
      </c>
      <c r="K5363">
        <v>4</v>
      </c>
    </row>
    <row r="5364" spans="1:11" x14ac:dyDescent="0.25">
      <c r="A5364" t="s">
        <v>5891</v>
      </c>
      <c r="B5364">
        <v>24400</v>
      </c>
      <c r="C5364" t="s">
        <v>167</v>
      </c>
      <c r="D5364" s="167">
        <v>59072</v>
      </c>
      <c r="E5364" t="s">
        <v>191</v>
      </c>
      <c r="F5364" t="s">
        <v>169</v>
      </c>
      <c r="G5364" t="s">
        <v>610</v>
      </c>
      <c r="H5364" s="168">
        <v>42604</v>
      </c>
      <c r="I5364" t="s">
        <v>103</v>
      </c>
      <c r="J5364" s="169">
        <v>1.0931506849315069</v>
      </c>
      <c r="K5364">
        <v>1</v>
      </c>
    </row>
    <row r="5365" spans="1:11" x14ac:dyDescent="0.25">
      <c r="A5365" t="s">
        <v>5892</v>
      </c>
      <c r="B5365">
        <v>37538</v>
      </c>
      <c r="C5365" t="s">
        <v>172</v>
      </c>
      <c r="D5365" s="167">
        <v>89620</v>
      </c>
      <c r="E5365" t="s">
        <v>175</v>
      </c>
      <c r="F5365" t="s">
        <v>169</v>
      </c>
      <c r="G5365" t="s">
        <v>183</v>
      </c>
      <c r="H5365" s="168">
        <v>36220</v>
      </c>
      <c r="I5365" t="s">
        <v>103</v>
      </c>
      <c r="J5365" s="169">
        <v>18.583561643835615</v>
      </c>
      <c r="K5365">
        <v>4</v>
      </c>
    </row>
    <row r="5366" spans="1:11" x14ac:dyDescent="0.25">
      <c r="A5366" t="s">
        <v>5893</v>
      </c>
      <c r="B5366">
        <v>5172</v>
      </c>
      <c r="C5366" t="s">
        <v>172</v>
      </c>
      <c r="D5366" s="167">
        <v>52472.35</v>
      </c>
      <c r="E5366" t="s">
        <v>199</v>
      </c>
      <c r="F5366" t="s">
        <v>169</v>
      </c>
      <c r="G5366" t="s">
        <v>200</v>
      </c>
      <c r="H5366" s="168">
        <v>38467</v>
      </c>
      <c r="I5366" t="s">
        <v>103</v>
      </c>
      <c r="J5366" s="169">
        <v>12.427397260273972</v>
      </c>
      <c r="K5366">
        <v>3</v>
      </c>
    </row>
    <row r="5367" spans="1:11" x14ac:dyDescent="0.25">
      <c r="A5367" t="s">
        <v>5894</v>
      </c>
      <c r="B5367">
        <v>64962</v>
      </c>
      <c r="C5367" t="s">
        <v>172</v>
      </c>
      <c r="D5367" s="167">
        <v>16049</v>
      </c>
      <c r="E5367" t="s">
        <v>168</v>
      </c>
      <c r="F5367" t="s">
        <v>202</v>
      </c>
      <c r="G5367" t="s">
        <v>246</v>
      </c>
      <c r="H5367" s="168">
        <v>42674</v>
      </c>
      <c r="I5367" t="s">
        <v>103</v>
      </c>
      <c r="J5367" s="169">
        <v>0.90136986301369859</v>
      </c>
      <c r="K5367">
        <v>1</v>
      </c>
    </row>
    <row r="5368" spans="1:11" x14ac:dyDescent="0.25">
      <c r="A5368" t="s">
        <v>5895</v>
      </c>
      <c r="B5368">
        <v>8798</v>
      </c>
      <c r="C5368" t="s">
        <v>172</v>
      </c>
      <c r="D5368" s="167">
        <v>104717.28</v>
      </c>
      <c r="E5368" t="s">
        <v>188</v>
      </c>
      <c r="F5368" t="s">
        <v>169</v>
      </c>
      <c r="G5368" t="s">
        <v>397</v>
      </c>
      <c r="H5368" s="168">
        <v>34148</v>
      </c>
      <c r="I5368" t="s">
        <v>104</v>
      </c>
      <c r="J5368" s="169">
        <v>24.260273972602739</v>
      </c>
      <c r="K5368">
        <v>5</v>
      </c>
    </row>
    <row r="5369" spans="1:11" x14ac:dyDescent="0.25">
      <c r="A5369" t="s">
        <v>5896</v>
      </c>
      <c r="B5369">
        <v>64351</v>
      </c>
      <c r="C5369" t="s">
        <v>167</v>
      </c>
      <c r="D5369" s="167">
        <v>40534.480000000003</v>
      </c>
      <c r="E5369" t="s">
        <v>188</v>
      </c>
      <c r="F5369" t="s">
        <v>202</v>
      </c>
      <c r="G5369" t="s">
        <v>313</v>
      </c>
      <c r="H5369" s="168">
        <v>39006</v>
      </c>
      <c r="I5369" t="s">
        <v>103</v>
      </c>
      <c r="J5369" s="169">
        <v>10.950684931506849</v>
      </c>
      <c r="K5369">
        <v>3</v>
      </c>
    </row>
    <row r="5370" spans="1:11" x14ac:dyDescent="0.25">
      <c r="A5370" t="s">
        <v>5897</v>
      </c>
      <c r="B5370">
        <v>59478</v>
      </c>
      <c r="C5370" t="s">
        <v>167</v>
      </c>
      <c r="D5370" s="167">
        <v>44694.45</v>
      </c>
      <c r="E5370" t="s">
        <v>185</v>
      </c>
      <c r="F5370" t="s">
        <v>169</v>
      </c>
      <c r="G5370" t="s">
        <v>209</v>
      </c>
      <c r="H5370" s="168">
        <v>42030</v>
      </c>
      <c r="I5370" t="s">
        <v>107</v>
      </c>
      <c r="J5370" s="169">
        <v>2.6657534246575341</v>
      </c>
      <c r="K5370">
        <v>1</v>
      </c>
    </row>
    <row r="5371" spans="1:11" x14ac:dyDescent="0.25">
      <c r="A5371" t="s">
        <v>5898</v>
      </c>
      <c r="B5371">
        <v>50037</v>
      </c>
      <c r="D5371" s="167">
        <v>23920</v>
      </c>
      <c r="E5371" t="s">
        <v>253</v>
      </c>
      <c r="F5371" t="s">
        <v>202</v>
      </c>
      <c r="G5371" t="s">
        <v>344</v>
      </c>
      <c r="H5371" s="168">
        <v>42731</v>
      </c>
      <c r="I5371" t="s">
        <v>103</v>
      </c>
      <c r="J5371" s="169">
        <v>0.74520547945205484</v>
      </c>
      <c r="K5371">
        <v>1</v>
      </c>
    </row>
    <row r="5372" spans="1:11" x14ac:dyDescent="0.25">
      <c r="A5372" t="s">
        <v>5899</v>
      </c>
      <c r="B5372">
        <v>54755</v>
      </c>
      <c r="C5372" t="s">
        <v>167</v>
      </c>
      <c r="D5372" s="167">
        <v>44598.62</v>
      </c>
      <c r="E5372" t="s">
        <v>268</v>
      </c>
      <c r="F5372" t="s">
        <v>169</v>
      </c>
      <c r="G5372" t="s">
        <v>630</v>
      </c>
      <c r="H5372" s="168">
        <v>41022</v>
      </c>
      <c r="I5372" t="s">
        <v>103</v>
      </c>
      <c r="J5372" s="169">
        <v>5.4273972602739722</v>
      </c>
      <c r="K5372">
        <v>2</v>
      </c>
    </row>
    <row r="5373" spans="1:11" x14ac:dyDescent="0.25">
      <c r="A5373" t="s">
        <v>5900</v>
      </c>
      <c r="B5373">
        <v>21849</v>
      </c>
      <c r="C5373" t="s">
        <v>167</v>
      </c>
      <c r="D5373" s="167">
        <v>62430.09</v>
      </c>
      <c r="E5373" t="s">
        <v>188</v>
      </c>
      <c r="F5373" t="s">
        <v>169</v>
      </c>
      <c r="G5373" t="s">
        <v>282</v>
      </c>
      <c r="H5373" s="168">
        <v>38432</v>
      </c>
      <c r="I5373" t="s">
        <v>104</v>
      </c>
      <c r="J5373" s="169">
        <v>12.523287671232877</v>
      </c>
      <c r="K5373">
        <v>3</v>
      </c>
    </row>
    <row r="5374" spans="1:11" x14ac:dyDescent="0.25">
      <c r="A5374" t="s">
        <v>5901</v>
      </c>
      <c r="B5374">
        <v>44814</v>
      </c>
      <c r="C5374" t="s">
        <v>167</v>
      </c>
      <c r="D5374" s="167">
        <v>56306.54</v>
      </c>
      <c r="E5374" t="s">
        <v>188</v>
      </c>
      <c r="F5374" t="s">
        <v>169</v>
      </c>
      <c r="G5374" t="s">
        <v>282</v>
      </c>
      <c r="H5374" s="168">
        <v>39433</v>
      </c>
      <c r="I5374" t="s">
        <v>108</v>
      </c>
      <c r="J5374" s="169">
        <v>9.7808219178082183</v>
      </c>
      <c r="K5374">
        <v>2</v>
      </c>
    </row>
    <row r="5375" spans="1:11" x14ac:dyDescent="0.25">
      <c r="A5375" t="s">
        <v>5902</v>
      </c>
      <c r="B5375">
        <v>28139</v>
      </c>
      <c r="C5375" t="s">
        <v>172</v>
      </c>
      <c r="D5375" s="167">
        <v>67753</v>
      </c>
      <c r="E5375" t="s">
        <v>191</v>
      </c>
      <c r="F5375" t="s">
        <v>169</v>
      </c>
      <c r="G5375" t="s">
        <v>486</v>
      </c>
      <c r="H5375" s="168">
        <v>39329</v>
      </c>
      <c r="I5375" t="s">
        <v>108</v>
      </c>
      <c r="J5375" s="169">
        <v>10.065753424657535</v>
      </c>
      <c r="K5375">
        <v>3</v>
      </c>
    </row>
    <row r="5376" spans="1:11" x14ac:dyDescent="0.25">
      <c r="A5376" t="s">
        <v>5903</v>
      </c>
      <c r="B5376">
        <v>53401</v>
      </c>
      <c r="C5376" t="s">
        <v>167</v>
      </c>
      <c r="D5376" s="167">
        <v>64349.41</v>
      </c>
      <c r="E5376" t="s">
        <v>216</v>
      </c>
      <c r="F5376" t="s">
        <v>169</v>
      </c>
      <c r="G5376" t="s">
        <v>369</v>
      </c>
      <c r="H5376" s="168">
        <v>41890</v>
      </c>
      <c r="I5376" t="s">
        <v>108</v>
      </c>
      <c r="J5376" s="169">
        <v>3.0493150684931507</v>
      </c>
      <c r="K5376">
        <v>1</v>
      </c>
    </row>
    <row r="5377" spans="1:11" x14ac:dyDescent="0.25">
      <c r="A5377" t="s">
        <v>5904</v>
      </c>
      <c r="B5377">
        <v>81833</v>
      </c>
      <c r="C5377" t="s">
        <v>172</v>
      </c>
      <c r="D5377" s="167">
        <v>43814.23</v>
      </c>
      <c r="E5377" t="s">
        <v>233</v>
      </c>
      <c r="F5377" t="s">
        <v>169</v>
      </c>
      <c r="G5377" t="s">
        <v>514</v>
      </c>
      <c r="H5377" s="168">
        <v>39406</v>
      </c>
      <c r="I5377" t="s">
        <v>104</v>
      </c>
      <c r="J5377" s="169">
        <v>9.8547945205479444</v>
      </c>
      <c r="K5377">
        <v>2</v>
      </c>
    </row>
    <row r="5378" spans="1:11" x14ac:dyDescent="0.25">
      <c r="A5378" t="s">
        <v>5905</v>
      </c>
      <c r="B5378">
        <v>82643</v>
      </c>
      <c r="C5378" t="s">
        <v>167</v>
      </c>
      <c r="D5378" s="167">
        <v>57230</v>
      </c>
      <c r="E5378" t="s">
        <v>175</v>
      </c>
      <c r="F5378" t="s">
        <v>169</v>
      </c>
      <c r="G5378" t="s">
        <v>311</v>
      </c>
      <c r="H5378" s="168">
        <v>42731</v>
      </c>
      <c r="I5378" t="s">
        <v>107</v>
      </c>
      <c r="J5378" s="169">
        <v>0.74520547945205484</v>
      </c>
      <c r="K5378">
        <v>1</v>
      </c>
    </row>
    <row r="5379" spans="1:11" x14ac:dyDescent="0.25">
      <c r="A5379" t="s">
        <v>5906</v>
      </c>
      <c r="B5379">
        <v>77340</v>
      </c>
      <c r="C5379" t="s">
        <v>167</v>
      </c>
      <c r="D5379" s="167">
        <v>100849.36</v>
      </c>
      <c r="E5379" t="s">
        <v>175</v>
      </c>
      <c r="F5379" t="s">
        <v>169</v>
      </c>
      <c r="G5379" t="s">
        <v>211</v>
      </c>
      <c r="H5379" s="168">
        <v>33882</v>
      </c>
      <c r="I5379" t="s">
        <v>104</v>
      </c>
      <c r="J5379" s="169">
        <v>24.989041095890411</v>
      </c>
      <c r="K5379">
        <v>6</v>
      </c>
    </row>
    <row r="5380" spans="1:11" x14ac:dyDescent="0.25">
      <c r="A5380" t="s">
        <v>5907</v>
      </c>
      <c r="B5380">
        <v>59085</v>
      </c>
      <c r="C5380" t="s">
        <v>167</v>
      </c>
      <c r="D5380" s="167">
        <v>73801</v>
      </c>
      <c r="E5380" t="s">
        <v>168</v>
      </c>
      <c r="F5380" t="s">
        <v>169</v>
      </c>
      <c r="G5380" t="s">
        <v>665</v>
      </c>
      <c r="H5380" s="168">
        <v>35675</v>
      </c>
      <c r="I5380" t="s">
        <v>103</v>
      </c>
      <c r="J5380" s="169">
        <v>20.076712328767123</v>
      </c>
      <c r="K5380">
        <v>5</v>
      </c>
    </row>
    <row r="5381" spans="1:11" x14ac:dyDescent="0.25">
      <c r="A5381" t="s">
        <v>5908</v>
      </c>
      <c r="B5381">
        <v>95874</v>
      </c>
      <c r="C5381" t="s">
        <v>167</v>
      </c>
      <c r="D5381" s="167">
        <v>76217.81</v>
      </c>
      <c r="E5381" t="s">
        <v>188</v>
      </c>
      <c r="F5381" t="s">
        <v>169</v>
      </c>
      <c r="G5381" t="s">
        <v>284</v>
      </c>
      <c r="H5381" s="168">
        <v>41988</v>
      </c>
      <c r="I5381" t="s">
        <v>105</v>
      </c>
      <c r="J5381" s="169">
        <v>2.7808219178082192</v>
      </c>
      <c r="K5381">
        <v>1</v>
      </c>
    </row>
    <row r="5382" spans="1:11" x14ac:dyDescent="0.25">
      <c r="A5382" t="s">
        <v>5909</v>
      </c>
      <c r="B5382">
        <v>85259</v>
      </c>
      <c r="C5382" t="s">
        <v>167</v>
      </c>
      <c r="D5382" s="167">
        <v>97912</v>
      </c>
      <c r="E5382" t="s">
        <v>188</v>
      </c>
      <c r="F5382" t="s">
        <v>169</v>
      </c>
      <c r="G5382" t="s">
        <v>284</v>
      </c>
      <c r="H5382" s="168">
        <v>36927</v>
      </c>
      <c r="I5382" t="s">
        <v>103</v>
      </c>
      <c r="J5382" s="169">
        <v>16.646575342465752</v>
      </c>
      <c r="K5382">
        <v>4</v>
      </c>
    </row>
    <row r="5383" spans="1:11" x14ac:dyDescent="0.25">
      <c r="A5383" t="s">
        <v>5910</v>
      </c>
      <c r="B5383">
        <v>7531</v>
      </c>
      <c r="C5383" t="s">
        <v>167</v>
      </c>
      <c r="D5383" s="167">
        <v>36073.14</v>
      </c>
      <c r="E5383" t="s">
        <v>216</v>
      </c>
      <c r="F5383" t="s">
        <v>202</v>
      </c>
      <c r="G5383" t="s">
        <v>980</v>
      </c>
      <c r="H5383" s="168">
        <v>34695</v>
      </c>
      <c r="I5383" t="s">
        <v>104</v>
      </c>
      <c r="J5383" s="169">
        <v>22.761643835616439</v>
      </c>
      <c r="K5383">
        <v>5</v>
      </c>
    </row>
    <row r="5384" spans="1:11" x14ac:dyDescent="0.25">
      <c r="A5384" t="s">
        <v>5911</v>
      </c>
      <c r="B5384">
        <v>32335</v>
      </c>
      <c r="C5384" t="s">
        <v>167</v>
      </c>
      <c r="D5384" s="167">
        <v>69222.179999999993</v>
      </c>
      <c r="E5384" t="s">
        <v>188</v>
      </c>
      <c r="F5384" t="s">
        <v>169</v>
      </c>
      <c r="G5384" t="s">
        <v>170</v>
      </c>
      <c r="H5384" s="168">
        <v>27729</v>
      </c>
      <c r="I5384" t="s">
        <v>107</v>
      </c>
      <c r="J5384" s="169">
        <v>41.846575342465755</v>
      </c>
      <c r="K5384">
        <v>9</v>
      </c>
    </row>
    <row r="5385" spans="1:11" x14ac:dyDescent="0.25">
      <c r="A5385" t="s">
        <v>5912</v>
      </c>
      <c r="B5385">
        <v>87522</v>
      </c>
      <c r="C5385" t="s">
        <v>172</v>
      </c>
      <c r="D5385" s="167">
        <v>64705.41</v>
      </c>
      <c r="E5385" t="s">
        <v>168</v>
      </c>
      <c r="F5385" t="s">
        <v>169</v>
      </c>
      <c r="G5385" t="s">
        <v>491</v>
      </c>
      <c r="H5385" s="168">
        <v>40770</v>
      </c>
      <c r="I5385" t="s">
        <v>104</v>
      </c>
      <c r="J5385" s="169">
        <v>6.117808219178082</v>
      </c>
      <c r="K5385">
        <v>2</v>
      </c>
    </row>
    <row r="5386" spans="1:11" x14ac:dyDescent="0.25">
      <c r="A5386" t="s">
        <v>5913</v>
      </c>
      <c r="B5386">
        <v>90795</v>
      </c>
      <c r="C5386" t="s">
        <v>172</v>
      </c>
      <c r="D5386" s="167">
        <v>56580</v>
      </c>
      <c r="E5386" t="s">
        <v>168</v>
      </c>
      <c r="F5386" t="s">
        <v>169</v>
      </c>
      <c r="G5386" t="s">
        <v>265</v>
      </c>
      <c r="H5386" s="168">
        <v>41498</v>
      </c>
      <c r="I5386" t="s">
        <v>103</v>
      </c>
      <c r="J5386" s="169">
        <v>4.1232876712328768</v>
      </c>
      <c r="K5386">
        <v>1</v>
      </c>
    </row>
    <row r="5387" spans="1:11" x14ac:dyDescent="0.25">
      <c r="A5387" t="s">
        <v>5914</v>
      </c>
      <c r="B5387">
        <v>86506</v>
      </c>
      <c r="C5387" t="s">
        <v>167</v>
      </c>
      <c r="D5387" s="167">
        <v>49717.45</v>
      </c>
      <c r="E5387" t="s">
        <v>188</v>
      </c>
      <c r="F5387" t="s">
        <v>169</v>
      </c>
      <c r="G5387" t="s">
        <v>282</v>
      </c>
      <c r="H5387" s="168">
        <v>42016</v>
      </c>
      <c r="I5387" t="s">
        <v>106</v>
      </c>
      <c r="J5387" s="169">
        <v>2.7041095890410958</v>
      </c>
      <c r="K5387">
        <v>1</v>
      </c>
    </row>
    <row r="5388" spans="1:11" x14ac:dyDescent="0.25">
      <c r="A5388" t="s">
        <v>5915</v>
      </c>
      <c r="B5388">
        <v>90003</v>
      </c>
      <c r="C5388" t="s">
        <v>172</v>
      </c>
      <c r="D5388" s="167">
        <v>56733</v>
      </c>
      <c r="E5388" t="s">
        <v>168</v>
      </c>
      <c r="F5388" t="s">
        <v>169</v>
      </c>
      <c r="G5388" t="s">
        <v>265</v>
      </c>
      <c r="H5388" s="168">
        <v>40875</v>
      </c>
      <c r="I5388" t="s">
        <v>106</v>
      </c>
      <c r="J5388" s="169">
        <v>5.8301369863013699</v>
      </c>
      <c r="K5388">
        <v>2</v>
      </c>
    </row>
    <row r="5389" spans="1:11" x14ac:dyDescent="0.25">
      <c r="A5389" t="s">
        <v>5916</v>
      </c>
      <c r="B5389">
        <v>67414</v>
      </c>
      <c r="C5389" t="s">
        <v>172</v>
      </c>
      <c r="D5389" s="167">
        <v>67384</v>
      </c>
      <c r="E5389" t="s">
        <v>168</v>
      </c>
      <c r="F5389" t="s">
        <v>169</v>
      </c>
      <c r="G5389" t="s">
        <v>265</v>
      </c>
      <c r="H5389" s="168">
        <v>38601</v>
      </c>
      <c r="I5389" t="s">
        <v>103</v>
      </c>
      <c r="J5389" s="169">
        <v>12.06027397260274</v>
      </c>
      <c r="K5389">
        <v>3</v>
      </c>
    </row>
    <row r="5390" spans="1:11" x14ac:dyDescent="0.25">
      <c r="A5390" t="s">
        <v>5917</v>
      </c>
      <c r="B5390">
        <v>82818</v>
      </c>
      <c r="C5390" t="s">
        <v>167</v>
      </c>
      <c r="D5390" s="167">
        <v>65105</v>
      </c>
      <c r="E5390" t="s">
        <v>168</v>
      </c>
      <c r="F5390" t="s">
        <v>169</v>
      </c>
      <c r="G5390" t="s">
        <v>265</v>
      </c>
      <c r="H5390" s="168">
        <v>38824</v>
      </c>
      <c r="I5390" t="s">
        <v>106</v>
      </c>
      <c r="J5390" s="169">
        <v>11.449315068493151</v>
      </c>
      <c r="K5390">
        <v>3</v>
      </c>
    </row>
    <row r="5391" spans="1:11" x14ac:dyDescent="0.25">
      <c r="A5391" t="s">
        <v>5918</v>
      </c>
      <c r="B5391">
        <v>3253</v>
      </c>
      <c r="C5391" t="s">
        <v>167</v>
      </c>
      <c r="D5391" s="167">
        <v>94052.2</v>
      </c>
      <c r="E5391" t="s">
        <v>188</v>
      </c>
      <c r="F5391" t="s">
        <v>169</v>
      </c>
      <c r="G5391" t="s">
        <v>498</v>
      </c>
      <c r="H5391" s="168">
        <v>39888</v>
      </c>
      <c r="I5391" t="s">
        <v>104</v>
      </c>
      <c r="J5391" s="169">
        <v>8.5342465753424666</v>
      </c>
      <c r="K5391">
        <v>2</v>
      </c>
    </row>
    <row r="5392" spans="1:11" x14ac:dyDescent="0.25">
      <c r="A5392" t="s">
        <v>5919</v>
      </c>
      <c r="B5392">
        <v>89217</v>
      </c>
      <c r="C5392" t="s">
        <v>167</v>
      </c>
      <c r="D5392" s="167">
        <v>79663.289999999994</v>
      </c>
      <c r="E5392" t="s">
        <v>268</v>
      </c>
      <c r="F5392" t="s">
        <v>169</v>
      </c>
      <c r="G5392" t="s">
        <v>630</v>
      </c>
      <c r="H5392" s="168">
        <v>33024</v>
      </c>
      <c r="I5392" t="s">
        <v>105</v>
      </c>
      <c r="J5392" s="169">
        <v>27.339726027397262</v>
      </c>
      <c r="K5392">
        <v>6</v>
      </c>
    </row>
    <row r="5393" spans="1:11" x14ac:dyDescent="0.25">
      <c r="A5393" t="s">
        <v>5920</v>
      </c>
      <c r="B5393">
        <v>475</v>
      </c>
      <c r="C5393" t="s">
        <v>167</v>
      </c>
      <c r="D5393" s="167">
        <v>23970.080000000002</v>
      </c>
      <c r="E5393" t="s">
        <v>216</v>
      </c>
      <c r="F5393" t="s">
        <v>202</v>
      </c>
      <c r="G5393" t="s">
        <v>980</v>
      </c>
      <c r="H5393" s="168">
        <v>41539</v>
      </c>
      <c r="I5393" t="s">
        <v>104</v>
      </c>
      <c r="J5393" s="169">
        <v>4.0109589041095894</v>
      </c>
      <c r="K5393">
        <v>1</v>
      </c>
    </row>
    <row r="5394" spans="1:11" x14ac:dyDescent="0.25">
      <c r="A5394" t="s">
        <v>5921</v>
      </c>
      <c r="B5394">
        <v>56537</v>
      </c>
      <c r="C5394" t="s">
        <v>167</v>
      </c>
      <c r="D5394" s="167">
        <v>82275</v>
      </c>
      <c r="E5394" t="s">
        <v>239</v>
      </c>
      <c r="F5394" t="s">
        <v>169</v>
      </c>
      <c r="G5394" t="s">
        <v>397</v>
      </c>
      <c r="H5394" s="168">
        <v>42688</v>
      </c>
      <c r="I5394" t="s">
        <v>106</v>
      </c>
      <c r="J5394" s="169">
        <v>0.86301369863013699</v>
      </c>
      <c r="K5394">
        <v>1</v>
      </c>
    </row>
    <row r="5395" spans="1:11" x14ac:dyDescent="0.25">
      <c r="A5395" t="s">
        <v>5922</v>
      </c>
      <c r="B5395">
        <v>86005</v>
      </c>
      <c r="C5395" t="s">
        <v>167</v>
      </c>
      <c r="D5395" s="167">
        <v>55139.73</v>
      </c>
      <c r="E5395" t="s">
        <v>188</v>
      </c>
      <c r="F5395" t="s">
        <v>169</v>
      </c>
      <c r="G5395" t="s">
        <v>344</v>
      </c>
      <c r="H5395" s="168">
        <v>37046</v>
      </c>
      <c r="I5395" t="s">
        <v>103</v>
      </c>
      <c r="J5395" s="169">
        <v>16.32054794520548</v>
      </c>
      <c r="K5395">
        <v>4</v>
      </c>
    </row>
    <row r="5396" spans="1:11" x14ac:dyDescent="0.25">
      <c r="A5396" t="s">
        <v>5923</v>
      </c>
      <c r="B5396">
        <v>65535</v>
      </c>
      <c r="C5396" t="s">
        <v>172</v>
      </c>
      <c r="D5396" s="167">
        <v>65752</v>
      </c>
      <c r="E5396" t="s">
        <v>175</v>
      </c>
      <c r="F5396" t="s">
        <v>169</v>
      </c>
      <c r="G5396" t="s">
        <v>183</v>
      </c>
      <c r="H5396" s="168">
        <v>40182</v>
      </c>
      <c r="I5396" t="s">
        <v>107</v>
      </c>
      <c r="J5396" s="169">
        <v>7.7287671232876711</v>
      </c>
      <c r="K5396">
        <v>2</v>
      </c>
    </row>
    <row r="5397" spans="1:11" x14ac:dyDescent="0.25">
      <c r="A5397" t="s">
        <v>5924</v>
      </c>
      <c r="B5397">
        <v>7384</v>
      </c>
      <c r="C5397" t="s">
        <v>172</v>
      </c>
      <c r="D5397" s="167">
        <v>45261</v>
      </c>
      <c r="E5397" t="s">
        <v>191</v>
      </c>
      <c r="F5397" t="s">
        <v>169</v>
      </c>
      <c r="G5397" t="s">
        <v>1065</v>
      </c>
      <c r="H5397" s="168">
        <v>42716</v>
      </c>
      <c r="I5397" t="s">
        <v>107</v>
      </c>
      <c r="J5397" s="169">
        <v>0.78630136986301369</v>
      </c>
      <c r="K5397">
        <v>1</v>
      </c>
    </row>
    <row r="5398" spans="1:11" x14ac:dyDescent="0.25">
      <c r="A5398" t="s">
        <v>5925</v>
      </c>
      <c r="B5398">
        <v>17006</v>
      </c>
      <c r="C5398" t="s">
        <v>172</v>
      </c>
      <c r="D5398" s="167">
        <v>57476.06</v>
      </c>
      <c r="E5398" t="s">
        <v>233</v>
      </c>
      <c r="F5398" t="s">
        <v>169</v>
      </c>
      <c r="G5398" t="s">
        <v>352</v>
      </c>
      <c r="H5398" s="168">
        <v>34851</v>
      </c>
      <c r="I5398" t="s">
        <v>107</v>
      </c>
      <c r="J5398" s="169">
        <v>22.334246575342465</v>
      </c>
      <c r="K5398">
        <v>5</v>
      </c>
    </row>
    <row r="5399" spans="1:11" x14ac:dyDescent="0.25">
      <c r="A5399" t="s">
        <v>5926</v>
      </c>
      <c r="B5399">
        <v>97148</v>
      </c>
      <c r="C5399" t="s">
        <v>172</v>
      </c>
      <c r="D5399" s="167">
        <v>43525.72</v>
      </c>
      <c r="E5399" t="s">
        <v>199</v>
      </c>
      <c r="F5399" t="s">
        <v>169</v>
      </c>
      <c r="G5399" t="s">
        <v>220</v>
      </c>
      <c r="H5399" s="168">
        <v>41372</v>
      </c>
      <c r="I5399" t="s">
        <v>104</v>
      </c>
      <c r="J5399" s="169">
        <v>4.4684931506849317</v>
      </c>
      <c r="K5399">
        <v>1</v>
      </c>
    </row>
    <row r="5400" spans="1:11" x14ac:dyDescent="0.25">
      <c r="A5400" t="s">
        <v>5927</v>
      </c>
      <c r="B5400">
        <v>7840</v>
      </c>
      <c r="C5400" t="s">
        <v>172</v>
      </c>
      <c r="D5400" s="167">
        <v>56340.45</v>
      </c>
      <c r="E5400" t="s">
        <v>196</v>
      </c>
      <c r="F5400" t="s">
        <v>169</v>
      </c>
      <c r="G5400" t="s">
        <v>750</v>
      </c>
      <c r="H5400" s="168">
        <v>41512</v>
      </c>
      <c r="I5400" t="s">
        <v>106</v>
      </c>
      <c r="J5400" s="169">
        <v>4.0849315068493155</v>
      </c>
      <c r="K5400">
        <v>1</v>
      </c>
    </row>
    <row r="5401" spans="1:11" x14ac:dyDescent="0.25">
      <c r="A5401" t="s">
        <v>5928</v>
      </c>
      <c r="B5401">
        <v>20312</v>
      </c>
      <c r="C5401" t="s">
        <v>172</v>
      </c>
      <c r="D5401" s="167">
        <v>80895</v>
      </c>
      <c r="E5401" t="s">
        <v>185</v>
      </c>
      <c r="F5401" t="s">
        <v>169</v>
      </c>
      <c r="G5401" t="s">
        <v>416</v>
      </c>
      <c r="H5401" s="168">
        <v>38249</v>
      </c>
      <c r="I5401" t="s">
        <v>105</v>
      </c>
      <c r="J5401" s="169">
        <v>13.024657534246575</v>
      </c>
      <c r="K5401">
        <v>3</v>
      </c>
    </row>
    <row r="5402" spans="1:11" x14ac:dyDescent="0.25">
      <c r="A5402" t="s">
        <v>5929</v>
      </c>
      <c r="B5402">
        <v>75454</v>
      </c>
      <c r="C5402" t="s">
        <v>167</v>
      </c>
      <c r="D5402" s="167">
        <v>84974</v>
      </c>
      <c r="E5402" t="s">
        <v>168</v>
      </c>
      <c r="F5402" t="s">
        <v>169</v>
      </c>
      <c r="G5402" t="s">
        <v>1203</v>
      </c>
      <c r="H5402" s="168">
        <v>34736</v>
      </c>
      <c r="I5402" t="s">
        <v>106</v>
      </c>
      <c r="J5402" s="169">
        <v>22.649315068493152</v>
      </c>
      <c r="K5402">
        <v>5</v>
      </c>
    </row>
    <row r="5403" spans="1:11" x14ac:dyDescent="0.25">
      <c r="A5403" t="s">
        <v>5930</v>
      </c>
      <c r="B5403">
        <v>5495</v>
      </c>
      <c r="C5403" t="s">
        <v>172</v>
      </c>
      <c r="D5403" s="167">
        <v>107128.71</v>
      </c>
      <c r="E5403" t="s">
        <v>175</v>
      </c>
      <c r="F5403" t="s">
        <v>169</v>
      </c>
      <c r="G5403" t="s">
        <v>586</v>
      </c>
      <c r="H5403" s="168">
        <v>34498</v>
      </c>
      <c r="I5403" t="s">
        <v>104</v>
      </c>
      <c r="J5403" s="169">
        <v>23.301369863013697</v>
      </c>
      <c r="K5403">
        <v>5</v>
      </c>
    </row>
    <row r="5404" spans="1:11" x14ac:dyDescent="0.25">
      <c r="A5404" t="s">
        <v>5931</v>
      </c>
      <c r="B5404">
        <v>48638</v>
      </c>
      <c r="C5404" t="s">
        <v>172</v>
      </c>
      <c r="D5404" s="167">
        <v>112266</v>
      </c>
      <c r="E5404" t="s">
        <v>185</v>
      </c>
      <c r="F5404" t="s">
        <v>169</v>
      </c>
      <c r="G5404" t="s">
        <v>382</v>
      </c>
      <c r="H5404" s="168">
        <v>36570</v>
      </c>
      <c r="I5404" t="s">
        <v>106</v>
      </c>
      <c r="J5404" s="169">
        <v>17.624657534246577</v>
      </c>
      <c r="K5404">
        <v>4</v>
      </c>
    </row>
    <row r="5405" spans="1:11" x14ac:dyDescent="0.25">
      <c r="A5405" t="s">
        <v>5932</v>
      </c>
      <c r="B5405">
        <v>86876</v>
      </c>
      <c r="C5405" t="s">
        <v>172</v>
      </c>
      <c r="D5405" s="167">
        <v>92756.7</v>
      </c>
      <c r="E5405" t="s">
        <v>175</v>
      </c>
      <c r="F5405" t="s">
        <v>169</v>
      </c>
      <c r="G5405" t="s">
        <v>183</v>
      </c>
      <c r="H5405" s="168">
        <v>34736</v>
      </c>
      <c r="I5405" t="s">
        <v>104</v>
      </c>
      <c r="J5405" s="169">
        <v>22.649315068493152</v>
      </c>
      <c r="K5405">
        <v>5</v>
      </c>
    </row>
    <row r="5406" spans="1:11" x14ac:dyDescent="0.25">
      <c r="A5406" t="s">
        <v>5933</v>
      </c>
      <c r="B5406">
        <v>96768</v>
      </c>
      <c r="C5406" t="s">
        <v>167</v>
      </c>
      <c r="D5406" s="167">
        <v>81066</v>
      </c>
      <c r="E5406" t="s">
        <v>188</v>
      </c>
      <c r="F5406" t="s">
        <v>169</v>
      </c>
      <c r="G5406" t="s">
        <v>282</v>
      </c>
      <c r="H5406" s="168">
        <v>37942</v>
      </c>
      <c r="I5406" t="s">
        <v>105</v>
      </c>
      <c r="J5406" s="169">
        <v>13.865753424657534</v>
      </c>
      <c r="K5406">
        <v>3</v>
      </c>
    </row>
    <row r="5407" spans="1:11" x14ac:dyDescent="0.25">
      <c r="A5407" t="s">
        <v>5934</v>
      </c>
      <c r="B5407">
        <v>1058</v>
      </c>
      <c r="C5407" t="s">
        <v>167</v>
      </c>
      <c r="D5407" s="167">
        <v>67940.77</v>
      </c>
      <c r="E5407" t="s">
        <v>175</v>
      </c>
      <c r="F5407" t="s">
        <v>169</v>
      </c>
      <c r="G5407" t="s">
        <v>211</v>
      </c>
      <c r="H5407" s="168">
        <v>40504</v>
      </c>
      <c r="I5407" t="s">
        <v>107</v>
      </c>
      <c r="J5407" s="169">
        <v>6.8465753424657532</v>
      </c>
      <c r="K5407">
        <v>2</v>
      </c>
    </row>
    <row r="5408" spans="1:11" x14ac:dyDescent="0.25">
      <c r="A5408" t="s">
        <v>5935</v>
      </c>
      <c r="B5408">
        <v>75717</v>
      </c>
      <c r="C5408" t="s">
        <v>172</v>
      </c>
      <c r="D5408" s="167">
        <v>187596.12</v>
      </c>
      <c r="E5408" t="s">
        <v>233</v>
      </c>
      <c r="F5408" t="s">
        <v>169</v>
      </c>
      <c r="G5408" t="s">
        <v>637</v>
      </c>
      <c r="H5408" s="168">
        <v>39412</v>
      </c>
      <c r="I5408" t="s">
        <v>108</v>
      </c>
      <c r="J5408" s="169">
        <v>9.838356164383562</v>
      </c>
      <c r="K5408">
        <v>2</v>
      </c>
    </row>
    <row r="5409" spans="1:11" x14ac:dyDescent="0.25">
      <c r="A5409" t="s">
        <v>5936</v>
      </c>
      <c r="B5409">
        <v>659</v>
      </c>
      <c r="C5409" t="s">
        <v>172</v>
      </c>
      <c r="D5409" s="167">
        <v>84019.97</v>
      </c>
      <c r="E5409" t="s">
        <v>239</v>
      </c>
      <c r="F5409" t="s">
        <v>169</v>
      </c>
      <c r="G5409" t="s">
        <v>428</v>
      </c>
      <c r="H5409" s="168">
        <v>40391</v>
      </c>
      <c r="I5409" t="s">
        <v>105</v>
      </c>
      <c r="J5409" s="169">
        <v>7.1561643835616442</v>
      </c>
      <c r="K5409">
        <v>2</v>
      </c>
    </row>
    <row r="5410" spans="1:11" x14ac:dyDescent="0.25">
      <c r="A5410" t="s">
        <v>5937</v>
      </c>
      <c r="B5410">
        <v>27782</v>
      </c>
      <c r="C5410" t="s">
        <v>172</v>
      </c>
      <c r="D5410" s="167">
        <v>91007.15</v>
      </c>
      <c r="E5410" t="s">
        <v>233</v>
      </c>
      <c r="F5410" t="s">
        <v>169</v>
      </c>
      <c r="G5410" t="s">
        <v>637</v>
      </c>
      <c r="H5410" s="168">
        <v>29613</v>
      </c>
      <c r="I5410" t="s">
        <v>107</v>
      </c>
      <c r="J5410" s="169">
        <v>36.684931506849317</v>
      </c>
      <c r="K5410">
        <v>8</v>
      </c>
    </row>
    <row r="5411" spans="1:11" x14ac:dyDescent="0.25">
      <c r="A5411" t="s">
        <v>5938</v>
      </c>
      <c r="B5411">
        <v>96097</v>
      </c>
      <c r="C5411" t="s">
        <v>167</v>
      </c>
      <c r="D5411" s="167">
        <v>97912</v>
      </c>
      <c r="E5411" t="s">
        <v>188</v>
      </c>
      <c r="F5411" t="s">
        <v>169</v>
      </c>
      <c r="G5411" t="s">
        <v>284</v>
      </c>
      <c r="H5411" s="168">
        <v>36927</v>
      </c>
      <c r="I5411" t="s">
        <v>103</v>
      </c>
      <c r="J5411" s="169">
        <v>16.646575342465752</v>
      </c>
      <c r="K5411">
        <v>4</v>
      </c>
    </row>
    <row r="5412" spans="1:11" x14ac:dyDescent="0.25">
      <c r="A5412" t="s">
        <v>5939</v>
      </c>
      <c r="B5412">
        <v>78121</v>
      </c>
      <c r="C5412" t="s">
        <v>167</v>
      </c>
      <c r="D5412" s="167">
        <v>68472.52</v>
      </c>
      <c r="E5412" t="s">
        <v>216</v>
      </c>
      <c r="F5412" t="s">
        <v>169</v>
      </c>
      <c r="G5412" t="s">
        <v>361</v>
      </c>
      <c r="H5412" s="168">
        <v>36221</v>
      </c>
      <c r="I5412" t="s">
        <v>104</v>
      </c>
      <c r="J5412" s="169">
        <v>18.580821917808219</v>
      </c>
      <c r="K5412">
        <v>4</v>
      </c>
    </row>
    <row r="5413" spans="1:11" x14ac:dyDescent="0.25">
      <c r="A5413" t="s">
        <v>5940</v>
      </c>
      <c r="B5413">
        <v>25611</v>
      </c>
      <c r="C5413" t="s">
        <v>167</v>
      </c>
      <c r="D5413" s="167">
        <v>17192.05</v>
      </c>
      <c r="E5413" t="s">
        <v>196</v>
      </c>
      <c r="F5413" t="s">
        <v>202</v>
      </c>
      <c r="G5413" t="s">
        <v>222</v>
      </c>
      <c r="H5413" s="168">
        <v>41960</v>
      </c>
      <c r="I5413" t="s">
        <v>108</v>
      </c>
      <c r="J5413" s="169">
        <v>2.8575342465753426</v>
      </c>
      <c r="K5413">
        <v>1</v>
      </c>
    </row>
    <row r="5414" spans="1:11" x14ac:dyDescent="0.25">
      <c r="A5414" t="s">
        <v>5941</v>
      </c>
      <c r="B5414">
        <v>24272</v>
      </c>
      <c r="C5414" t="s">
        <v>172</v>
      </c>
      <c r="D5414" s="167">
        <v>61035.5</v>
      </c>
      <c r="E5414" t="s">
        <v>196</v>
      </c>
      <c r="F5414" t="s">
        <v>169</v>
      </c>
      <c r="G5414" t="s">
        <v>228</v>
      </c>
      <c r="H5414" s="168">
        <v>39552</v>
      </c>
      <c r="I5414" t="s">
        <v>103</v>
      </c>
      <c r="J5414" s="169">
        <v>9.4547945205479458</v>
      </c>
      <c r="K5414">
        <v>2</v>
      </c>
    </row>
    <row r="5415" spans="1:11" x14ac:dyDescent="0.25">
      <c r="A5415" t="s">
        <v>5942</v>
      </c>
      <c r="B5415">
        <v>45603</v>
      </c>
      <c r="C5415" t="s">
        <v>167</v>
      </c>
      <c r="D5415" s="167">
        <v>58455</v>
      </c>
      <c r="E5415" t="s">
        <v>175</v>
      </c>
      <c r="F5415" t="s">
        <v>169</v>
      </c>
      <c r="G5415" t="s">
        <v>183</v>
      </c>
      <c r="H5415" s="168">
        <v>41302</v>
      </c>
      <c r="I5415" t="s">
        <v>104</v>
      </c>
      <c r="J5415" s="169">
        <v>4.6602739726027398</v>
      </c>
      <c r="K5415">
        <v>1</v>
      </c>
    </row>
    <row r="5416" spans="1:11" x14ac:dyDescent="0.25">
      <c r="A5416" t="s">
        <v>5943</v>
      </c>
      <c r="B5416">
        <v>76204</v>
      </c>
      <c r="C5416" t="s">
        <v>172</v>
      </c>
      <c r="D5416" s="167">
        <v>52693</v>
      </c>
      <c r="E5416" t="s">
        <v>191</v>
      </c>
      <c r="F5416" t="s">
        <v>169</v>
      </c>
      <c r="G5416" t="s">
        <v>354</v>
      </c>
      <c r="H5416" s="168">
        <v>41288</v>
      </c>
      <c r="I5416" t="s">
        <v>108</v>
      </c>
      <c r="J5416" s="169">
        <v>4.6986301369863011</v>
      </c>
      <c r="K5416">
        <v>1</v>
      </c>
    </row>
    <row r="5417" spans="1:11" x14ac:dyDescent="0.25">
      <c r="A5417" t="s">
        <v>5944</v>
      </c>
      <c r="B5417">
        <v>97593</v>
      </c>
      <c r="C5417" t="s">
        <v>172</v>
      </c>
      <c r="D5417" s="167">
        <v>44561.1</v>
      </c>
      <c r="E5417" t="s">
        <v>239</v>
      </c>
      <c r="F5417" t="s">
        <v>169</v>
      </c>
      <c r="G5417" t="s">
        <v>535</v>
      </c>
      <c r="H5417" s="168">
        <v>42128</v>
      </c>
      <c r="I5417" t="s">
        <v>103</v>
      </c>
      <c r="J5417" s="169">
        <v>2.3972602739726026</v>
      </c>
      <c r="K5417">
        <v>1</v>
      </c>
    </row>
    <row r="5418" spans="1:11" x14ac:dyDescent="0.25">
      <c r="A5418" t="s">
        <v>5945</v>
      </c>
      <c r="B5418">
        <v>96259</v>
      </c>
      <c r="C5418" t="s">
        <v>172</v>
      </c>
      <c r="D5418" s="167">
        <v>36914.25</v>
      </c>
      <c r="E5418" t="s">
        <v>196</v>
      </c>
      <c r="F5418" t="s">
        <v>169</v>
      </c>
      <c r="G5418" t="s">
        <v>503</v>
      </c>
      <c r="H5418" s="168">
        <v>41470</v>
      </c>
      <c r="I5418" t="s">
        <v>103</v>
      </c>
      <c r="J5418" s="169">
        <v>4.2</v>
      </c>
      <c r="K5418">
        <v>1</v>
      </c>
    </row>
    <row r="5419" spans="1:11" x14ac:dyDescent="0.25">
      <c r="A5419" t="s">
        <v>5946</v>
      </c>
      <c r="B5419">
        <v>57788</v>
      </c>
      <c r="C5419" t="s">
        <v>172</v>
      </c>
      <c r="D5419" s="167">
        <v>58773</v>
      </c>
      <c r="E5419" t="s">
        <v>191</v>
      </c>
      <c r="F5419" t="s">
        <v>169</v>
      </c>
      <c r="G5419" t="s">
        <v>354</v>
      </c>
      <c r="H5419" s="168">
        <v>41288</v>
      </c>
      <c r="I5419" t="s">
        <v>103</v>
      </c>
      <c r="J5419" s="169">
        <v>4.6986301369863011</v>
      </c>
      <c r="K5419">
        <v>1</v>
      </c>
    </row>
    <row r="5420" spans="1:11" x14ac:dyDescent="0.25">
      <c r="A5420" t="s">
        <v>5947</v>
      </c>
      <c r="B5420">
        <v>75266</v>
      </c>
      <c r="C5420" t="s">
        <v>167</v>
      </c>
      <c r="D5420" s="167">
        <v>84974</v>
      </c>
      <c r="E5420" t="s">
        <v>199</v>
      </c>
      <c r="F5420" t="s">
        <v>169</v>
      </c>
      <c r="G5420" t="s">
        <v>3701</v>
      </c>
      <c r="H5420" s="168">
        <v>35107</v>
      </c>
      <c r="I5420" t="s">
        <v>106</v>
      </c>
      <c r="J5420" s="169">
        <v>21.632876712328766</v>
      </c>
      <c r="K5420">
        <v>5</v>
      </c>
    </row>
    <row r="5421" spans="1:11" x14ac:dyDescent="0.25">
      <c r="A5421" t="s">
        <v>5948</v>
      </c>
      <c r="B5421">
        <v>17397</v>
      </c>
      <c r="C5421" t="s">
        <v>172</v>
      </c>
      <c r="D5421" s="167">
        <v>73801</v>
      </c>
      <c r="E5421" t="s">
        <v>196</v>
      </c>
      <c r="F5421" t="s">
        <v>169</v>
      </c>
      <c r="G5421" t="s">
        <v>228</v>
      </c>
      <c r="H5421" s="168">
        <v>37452</v>
      </c>
      <c r="I5421" t="s">
        <v>107</v>
      </c>
      <c r="J5421" s="169">
        <v>15.208219178082192</v>
      </c>
      <c r="K5421">
        <v>4</v>
      </c>
    </row>
    <row r="5422" spans="1:11" x14ac:dyDescent="0.25">
      <c r="A5422" t="s">
        <v>5949</v>
      </c>
      <c r="B5422">
        <v>17727</v>
      </c>
      <c r="C5422" t="s">
        <v>167</v>
      </c>
      <c r="D5422" s="167">
        <v>174661.34</v>
      </c>
      <c r="E5422" t="s">
        <v>253</v>
      </c>
      <c r="F5422" t="s">
        <v>169</v>
      </c>
      <c r="G5422" t="s">
        <v>637</v>
      </c>
      <c r="H5422" s="168">
        <v>25010</v>
      </c>
      <c r="I5422" t="s">
        <v>108</v>
      </c>
      <c r="J5422" s="169">
        <v>49.295890410958904</v>
      </c>
      <c r="K5422">
        <v>9</v>
      </c>
    </row>
    <row r="5423" spans="1:11" x14ac:dyDescent="0.25">
      <c r="A5423" t="s">
        <v>5950</v>
      </c>
      <c r="B5423">
        <v>49234</v>
      </c>
      <c r="C5423" t="s">
        <v>167</v>
      </c>
      <c r="D5423" s="167">
        <v>46325.1</v>
      </c>
      <c r="E5423" t="s">
        <v>188</v>
      </c>
      <c r="F5423" t="s">
        <v>169</v>
      </c>
      <c r="G5423" t="s">
        <v>344</v>
      </c>
      <c r="H5423" s="168">
        <v>39384</v>
      </c>
      <c r="I5423" t="s">
        <v>107</v>
      </c>
      <c r="J5423" s="169">
        <v>9.9150684931506845</v>
      </c>
      <c r="K5423">
        <v>2</v>
      </c>
    </row>
    <row r="5424" spans="1:11" x14ac:dyDescent="0.25">
      <c r="A5424" t="s">
        <v>5951</v>
      </c>
      <c r="B5424">
        <v>2990</v>
      </c>
      <c r="C5424" t="s">
        <v>172</v>
      </c>
      <c r="D5424" s="167">
        <v>87523.22</v>
      </c>
      <c r="E5424" t="s">
        <v>188</v>
      </c>
      <c r="F5424" t="s">
        <v>169</v>
      </c>
      <c r="G5424" t="s">
        <v>2539</v>
      </c>
      <c r="H5424" s="168">
        <v>31054</v>
      </c>
      <c r="I5424" t="s">
        <v>108</v>
      </c>
      <c r="J5424" s="169">
        <v>32.736986301369861</v>
      </c>
      <c r="K5424">
        <v>7</v>
      </c>
    </row>
    <row r="5425" spans="1:11" x14ac:dyDescent="0.25">
      <c r="A5425" t="s">
        <v>5952</v>
      </c>
      <c r="B5425">
        <v>44383</v>
      </c>
      <c r="C5425" t="s">
        <v>172</v>
      </c>
      <c r="D5425" s="167">
        <v>74713</v>
      </c>
      <c r="E5425" t="s">
        <v>168</v>
      </c>
      <c r="F5425" t="s">
        <v>169</v>
      </c>
      <c r="G5425" t="s">
        <v>265</v>
      </c>
      <c r="H5425" s="168">
        <v>37557</v>
      </c>
      <c r="I5425" t="s">
        <v>108</v>
      </c>
      <c r="J5425" s="169">
        <v>14.920547945205479</v>
      </c>
      <c r="K5425">
        <v>3</v>
      </c>
    </row>
    <row r="5426" spans="1:11" x14ac:dyDescent="0.25">
      <c r="A5426" t="s">
        <v>5953</v>
      </c>
      <c r="B5426">
        <v>64311</v>
      </c>
      <c r="C5426" t="s">
        <v>172</v>
      </c>
      <c r="D5426" s="167">
        <v>61775.8</v>
      </c>
      <c r="E5426" t="s">
        <v>168</v>
      </c>
      <c r="F5426" t="s">
        <v>169</v>
      </c>
      <c r="G5426" t="s">
        <v>869</v>
      </c>
      <c r="H5426" s="168">
        <v>38068</v>
      </c>
      <c r="I5426" t="s">
        <v>108</v>
      </c>
      <c r="J5426" s="169">
        <v>13.520547945205479</v>
      </c>
      <c r="K5426">
        <v>3</v>
      </c>
    </row>
    <row r="5427" spans="1:11" x14ac:dyDescent="0.25">
      <c r="A5427" t="s">
        <v>5954</v>
      </c>
      <c r="B5427">
        <v>99016</v>
      </c>
      <c r="C5427" t="s">
        <v>172</v>
      </c>
      <c r="D5427" s="167">
        <v>68971.62</v>
      </c>
      <c r="E5427" t="s">
        <v>213</v>
      </c>
      <c r="F5427" t="s">
        <v>169</v>
      </c>
      <c r="G5427" t="s">
        <v>1680</v>
      </c>
      <c r="H5427" s="168">
        <v>40420</v>
      </c>
      <c r="I5427" t="s">
        <v>106</v>
      </c>
      <c r="J5427" s="169">
        <v>7.0767123287671234</v>
      </c>
      <c r="K5427">
        <v>2</v>
      </c>
    </row>
    <row r="5428" spans="1:11" x14ac:dyDescent="0.25">
      <c r="A5428" t="s">
        <v>5955</v>
      </c>
      <c r="B5428">
        <v>9708</v>
      </c>
      <c r="C5428" t="s">
        <v>172</v>
      </c>
      <c r="D5428" s="167">
        <v>91248.21</v>
      </c>
      <c r="E5428" t="s">
        <v>188</v>
      </c>
      <c r="F5428" t="s">
        <v>169</v>
      </c>
      <c r="G5428" t="s">
        <v>406</v>
      </c>
      <c r="H5428" s="168">
        <v>39356</v>
      </c>
      <c r="I5428" t="s">
        <v>103</v>
      </c>
      <c r="J5428" s="169">
        <v>9.9917808219178088</v>
      </c>
      <c r="K5428">
        <v>3</v>
      </c>
    </row>
    <row r="5429" spans="1:11" x14ac:dyDescent="0.25">
      <c r="A5429" t="s">
        <v>5956</v>
      </c>
      <c r="B5429">
        <v>45579</v>
      </c>
      <c r="C5429" t="s">
        <v>167</v>
      </c>
      <c r="D5429" s="167">
        <v>105743.92</v>
      </c>
      <c r="E5429" t="s">
        <v>325</v>
      </c>
      <c r="F5429" t="s">
        <v>169</v>
      </c>
      <c r="G5429" t="s">
        <v>457</v>
      </c>
      <c r="H5429" s="168">
        <v>32552</v>
      </c>
      <c r="I5429" t="s">
        <v>105</v>
      </c>
      <c r="J5429" s="169">
        <v>28.632876712328766</v>
      </c>
      <c r="K5429">
        <v>6</v>
      </c>
    </row>
    <row r="5430" spans="1:11" x14ac:dyDescent="0.25">
      <c r="A5430" t="s">
        <v>5957</v>
      </c>
      <c r="B5430">
        <v>99076</v>
      </c>
      <c r="C5430" t="s">
        <v>167</v>
      </c>
      <c r="D5430" s="167">
        <v>65752</v>
      </c>
      <c r="E5430" t="s">
        <v>175</v>
      </c>
      <c r="F5430" t="s">
        <v>169</v>
      </c>
      <c r="G5430" t="s">
        <v>183</v>
      </c>
      <c r="H5430" s="168">
        <v>40371</v>
      </c>
      <c r="I5430" t="s">
        <v>107</v>
      </c>
      <c r="J5430" s="169">
        <v>7.2109589041095887</v>
      </c>
      <c r="K5430">
        <v>2</v>
      </c>
    </row>
    <row r="5431" spans="1:11" x14ac:dyDescent="0.25">
      <c r="A5431" t="s">
        <v>5958</v>
      </c>
      <c r="B5431">
        <v>27187</v>
      </c>
      <c r="C5431" t="s">
        <v>172</v>
      </c>
      <c r="D5431" s="167">
        <v>47821.87</v>
      </c>
      <c r="E5431" t="s">
        <v>168</v>
      </c>
      <c r="F5431" t="s">
        <v>169</v>
      </c>
      <c r="G5431" t="s">
        <v>207</v>
      </c>
      <c r="H5431" s="168">
        <v>36955</v>
      </c>
      <c r="I5431" t="s">
        <v>105</v>
      </c>
      <c r="J5431" s="169">
        <v>16.56986301369863</v>
      </c>
      <c r="K5431">
        <v>4</v>
      </c>
    </row>
    <row r="5432" spans="1:11" x14ac:dyDescent="0.25">
      <c r="A5432" t="s">
        <v>5959</v>
      </c>
      <c r="B5432">
        <v>65357</v>
      </c>
      <c r="C5432" t="s">
        <v>167</v>
      </c>
      <c r="D5432" s="167">
        <v>58455</v>
      </c>
      <c r="E5432" t="s">
        <v>175</v>
      </c>
      <c r="F5432" t="s">
        <v>169</v>
      </c>
      <c r="G5432" t="s">
        <v>183</v>
      </c>
      <c r="H5432" s="168">
        <v>41302</v>
      </c>
      <c r="I5432" t="s">
        <v>103</v>
      </c>
      <c r="J5432" s="169">
        <v>4.6602739726027398</v>
      </c>
      <c r="K5432">
        <v>1</v>
      </c>
    </row>
    <row r="5433" spans="1:11" x14ac:dyDescent="0.25">
      <c r="A5433" t="s">
        <v>5960</v>
      </c>
      <c r="B5433">
        <v>165</v>
      </c>
      <c r="C5433" t="s">
        <v>167</v>
      </c>
      <c r="D5433" s="167">
        <v>69222.179999999993</v>
      </c>
      <c r="E5433" t="s">
        <v>188</v>
      </c>
      <c r="F5433" t="s">
        <v>169</v>
      </c>
      <c r="G5433" t="s">
        <v>170</v>
      </c>
      <c r="H5433" s="168">
        <v>34520</v>
      </c>
      <c r="I5433" t="s">
        <v>103</v>
      </c>
      <c r="J5433" s="169">
        <v>23.241095890410961</v>
      </c>
      <c r="K5433">
        <v>5</v>
      </c>
    </row>
    <row r="5434" spans="1:11" x14ac:dyDescent="0.25">
      <c r="A5434" t="s">
        <v>5961</v>
      </c>
      <c r="B5434">
        <v>70543</v>
      </c>
      <c r="C5434" t="s">
        <v>172</v>
      </c>
      <c r="D5434" s="167">
        <v>72902</v>
      </c>
      <c r="E5434" t="s">
        <v>175</v>
      </c>
      <c r="F5434" t="s">
        <v>169</v>
      </c>
      <c r="G5434" t="s">
        <v>183</v>
      </c>
      <c r="H5434" s="168">
        <v>38915</v>
      </c>
      <c r="I5434" t="s">
        <v>106</v>
      </c>
      <c r="J5434" s="169">
        <v>11.2</v>
      </c>
      <c r="K5434">
        <v>3</v>
      </c>
    </row>
    <row r="5435" spans="1:11" x14ac:dyDescent="0.25">
      <c r="A5435" t="s">
        <v>5962</v>
      </c>
      <c r="B5435">
        <v>27381</v>
      </c>
      <c r="C5435" t="s">
        <v>172</v>
      </c>
      <c r="D5435" s="167">
        <v>57265</v>
      </c>
      <c r="E5435" t="s">
        <v>191</v>
      </c>
      <c r="F5435" t="s">
        <v>169</v>
      </c>
      <c r="G5435" t="s">
        <v>354</v>
      </c>
      <c r="H5435" s="168">
        <v>40966</v>
      </c>
      <c r="I5435" t="s">
        <v>106</v>
      </c>
      <c r="J5435" s="169">
        <v>5.580821917808219</v>
      </c>
      <c r="K5435">
        <v>2</v>
      </c>
    </row>
    <row r="5436" spans="1:11" x14ac:dyDescent="0.25">
      <c r="A5436" t="s">
        <v>5963</v>
      </c>
      <c r="B5436">
        <v>84915</v>
      </c>
      <c r="C5436" t="s">
        <v>172</v>
      </c>
      <c r="D5436" s="167">
        <v>83658</v>
      </c>
      <c r="E5436" t="s">
        <v>175</v>
      </c>
      <c r="F5436" t="s">
        <v>169</v>
      </c>
      <c r="G5436" t="s">
        <v>183</v>
      </c>
      <c r="H5436" s="168">
        <v>37459</v>
      </c>
      <c r="I5436" t="s">
        <v>107</v>
      </c>
      <c r="J5436" s="169">
        <v>15.189041095890412</v>
      </c>
      <c r="K5436">
        <v>4</v>
      </c>
    </row>
    <row r="5437" spans="1:11" x14ac:dyDescent="0.25">
      <c r="A5437" t="s">
        <v>5964</v>
      </c>
      <c r="B5437">
        <v>29866</v>
      </c>
      <c r="C5437" t="s">
        <v>172</v>
      </c>
      <c r="D5437" s="167">
        <v>107657</v>
      </c>
      <c r="E5437" t="s">
        <v>268</v>
      </c>
      <c r="F5437" t="s">
        <v>169</v>
      </c>
      <c r="G5437" t="s">
        <v>297</v>
      </c>
      <c r="H5437" s="168">
        <v>38488</v>
      </c>
      <c r="I5437" t="s">
        <v>106</v>
      </c>
      <c r="J5437" s="169">
        <v>12.36986301369863</v>
      </c>
      <c r="K5437">
        <v>3</v>
      </c>
    </row>
    <row r="5438" spans="1:11" x14ac:dyDescent="0.25">
      <c r="A5438" t="s">
        <v>5965</v>
      </c>
      <c r="B5438">
        <v>58073</v>
      </c>
      <c r="C5438" t="s">
        <v>167</v>
      </c>
      <c r="D5438" s="167">
        <v>122589.42</v>
      </c>
      <c r="E5438" t="s">
        <v>185</v>
      </c>
      <c r="F5438" t="s">
        <v>169</v>
      </c>
      <c r="G5438" t="s">
        <v>275</v>
      </c>
      <c r="H5438" s="168">
        <v>37914</v>
      </c>
      <c r="I5438" t="s">
        <v>103</v>
      </c>
      <c r="J5438" s="169">
        <v>13.942465753424658</v>
      </c>
      <c r="K5438">
        <v>3</v>
      </c>
    </row>
    <row r="5439" spans="1:11" x14ac:dyDescent="0.25">
      <c r="A5439" t="s">
        <v>5966</v>
      </c>
      <c r="B5439">
        <v>39419</v>
      </c>
      <c r="C5439" t="s">
        <v>172</v>
      </c>
      <c r="D5439" s="167">
        <v>73801</v>
      </c>
      <c r="E5439" t="s">
        <v>196</v>
      </c>
      <c r="F5439" t="s">
        <v>169</v>
      </c>
      <c r="G5439" t="s">
        <v>2178</v>
      </c>
      <c r="H5439" s="168">
        <v>38320</v>
      </c>
      <c r="I5439" t="s">
        <v>106</v>
      </c>
      <c r="J5439" s="169">
        <v>12.830136986301369</v>
      </c>
      <c r="K5439">
        <v>3</v>
      </c>
    </row>
    <row r="5440" spans="1:11" x14ac:dyDescent="0.25">
      <c r="A5440" t="s">
        <v>5967</v>
      </c>
      <c r="B5440">
        <v>51272</v>
      </c>
      <c r="C5440" t="s">
        <v>167</v>
      </c>
      <c r="D5440" s="167">
        <v>33564.74</v>
      </c>
      <c r="E5440" t="s">
        <v>188</v>
      </c>
      <c r="F5440" t="s">
        <v>202</v>
      </c>
      <c r="G5440" t="s">
        <v>337</v>
      </c>
      <c r="H5440" s="168">
        <v>38989</v>
      </c>
      <c r="I5440" t="s">
        <v>103</v>
      </c>
      <c r="J5440" s="169">
        <v>10.997260273972604</v>
      </c>
      <c r="K5440">
        <v>3</v>
      </c>
    </row>
    <row r="5441" spans="1:11" x14ac:dyDescent="0.25">
      <c r="A5441" t="s">
        <v>5968</v>
      </c>
      <c r="B5441">
        <v>11861</v>
      </c>
      <c r="C5441" t="s">
        <v>172</v>
      </c>
      <c r="D5441" s="167">
        <v>110424.49</v>
      </c>
      <c r="E5441" t="s">
        <v>253</v>
      </c>
      <c r="F5441" t="s">
        <v>169</v>
      </c>
      <c r="G5441" t="s">
        <v>275</v>
      </c>
      <c r="H5441" s="168">
        <v>32482</v>
      </c>
      <c r="I5441" t="s">
        <v>104</v>
      </c>
      <c r="J5441" s="169">
        <v>28.824657534246576</v>
      </c>
      <c r="K5441">
        <v>6</v>
      </c>
    </row>
    <row r="5442" spans="1:11" x14ac:dyDescent="0.25">
      <c r="A5442" t="s">
        <v>5969</v>
      </c>
      <c r="B5442">
        <v>51719</v>
      </c>
      <c r="C5442" t="s">
        <v>167</v>
      </c>
      <c r="D5442" s="167">
        <v>58178.18</v>
      </c>
      <c r="E5442" t="s">
        <v>253</v>
      </c>
      <c r="F5442" t="s">
        <v>169</v>
      </c>
      <c r="G5442" t="s">
        <v>539</v>
      </c>
      <c r="H5442" s="168">
        <v>38863</v>
      </c>
      <c r="I5442" t="s">
        <v>107</v>
      </c>
      <c r="J5442" s="169">
        <v>11.342465753424657</v>
      </c>
      <c r="K5442">
        <v>3</v>
      </c>
    </row>
    <row r="5443" spans="1:11" x14ac:dyDescent="0.25">
      <c r="A5443" t="s">
        <v>5970</v>
      </c>
      <c r="B5443">
        <v>84341</v>
      </c>
      <c r="C5443" t="s">
        <v>172</v>
      </c>
      <c r="D5443" s="167">
        <v>115455.6</v>
      </c>
      <c r="E5443" t="s">
        <v>185</v>
      </c>
      <c r="F5443" t="s">
        <v>169</v>
      </c>
      <c r="G5443" t="s">
        <v>495</v>
      </c>
      <c r="H5443" s="168">
        <v>31392</v>
      </c>
      <c r="I5443" t="s">
        <v>104</v>
      </c>
      <c r="J5443" s="169">
        <v>31.81095890410959</v>
      </c>
      <c r="K5443">
        <v>7</v>
      </c>
    </row>
    <row r="5444" spans="1:11" x14ac:dyDescent="0.25">
      <c r="A5444" t="s">
        <v>5971</v>
      </c>
      <c r="B5444">
        <v>1901</v>
      </c>
      <c r="C5444" t="s">
        <v>172</v>
      </c>
      <c r="D5444" s="167">
        <v>77343</v>
      </c>
      <c r="E5444" t="s">
        <v>268</v>
      </c>
      <c r="F5444" t="s">
        <v>169</v>
      </c>
      <c r="G5444" t="s">
        <v>630</v>
      </c>
      <c r="H5444" s="168">
        <v>37144</v>
      </c>
      <c r="I5444" t="s">
        <v>105</v>
      </c>
      <c r="J5444" s="169">
        <v>16.052054794520547</v>
      </c>
      <c r="K5444">
        <v>4</v>
      </c>
    </row>
    <row r="5445" spans="1:11" x14ac:dyDescent="0.25">
      <c r="A5445" t="s">
        <v>5972</v>
      </c>
      <c r="B5445">
        <v>64694</v>
      </c>
      <c r="C5445" t="s">
        <v>172</v>
      </c>
      <c r="D5445" s="167">
        <v>88859</v>
      </c>
      <c r="E5445" t="s">
        <v>185</v>
      </c>
      <c r="F5445" t="s">
        <v>169</v>
      </c>
      <c r="G5445" t="s">
        <v>416</v>
      </c>
      <c r="H5445" s="168">
        <v>36024</v>
      </c>
      <c r="I5445" t="s">
        <v>103</v>
      </c>
      <c r="J5445" s="169">
        <v>19.12054794520548</v>
      </c>
      <c r="K5445">
        <v>4</v>
      </c>
    </row>
    <row r="5446" spans="1:11" x14ac:dyDescent="0.25">
      <c r="A5446" t="s">
        <v>5973</v>
      </c>
      <c r="B5446">
        <v>18520</v>
      </c>
      <c r="C5446" t="s">
        <v>172</v>
      </c>
      <c r="D5446" s="167">
        <v>95187.98</v>
      </c>
      <c r="E5446" t="s">
        <v>185</v>
      </c>
      <c r="F5446" t="s">
        <v>169</v>
      </c>
      <c r="G5446" t="s">
        <v>416</v>
      </c>
      <c r="H5446" s="168">
        <v>31977</v>
      </c>
      <c r="I5446" t="s">
        <v>107</v>
      </c>
      <c r="J5446" s="169">
        <v>30.208219178082192</v>
      </c>
      <c r="K5446">
        <v>7</v>
      </c>
    </row>
    <row r="5447" spans="1:11" x14ac:dyDescent="0.25">
      <c r="A5447" t="s">
        <v>5974</v>
      </c>
      <c r="B5447">
        <v>78950</v>
      </c>
      <c r="C5447" t="s">
        <v>167</v>
      </c>
      <c r="D5447" s="167">
        <v>20419.48</v>
      </c>
      <c r="E5447" t="s">
        <v>196</v>
      </c>
      <c r="F5447" t="s">
        <v>202</v>
      </c>
      <c r="G5447" t="s">
        <v>222</v>
      </c>
      <c r="H5447" s="168">
        <v>38992</v>
      </c>
      <c r="I5447" t="s">
        <v>108</v>
      </c>
      <c r="J5447" s="169">
        <v>10.989041095890411</v>
      </c>
      <c r="K5447">
        <v>3</v>
      </c>
    </row>
    <row r="5448" spans="1:11" x14ac:dyDescent="0.25">
      <c r="A5448" t="s">
        <v>5975</v>
      </c>
      <c r="B5448">
        <v>81939</v>
      </c>
      <c r="C5448" t="s">
        <v>172</v>
      </c>
      <c r="D5448" s="167">
        <v>64141</v>
      </c>
      <c r="E5448" t="s">
        <v>199</v>
      </c>
      <c r="F5448" t="s">
        <v>169</v>
      </c>
      <c r="G5448" t="s">
        <v>200</v>
      </c>
      <c r="H5448" s="168">
        <v>35953</v>
      </c>
      <c r="I5448" t="s">
        <v>107</v>
      </c>
      <c r="J5448" s="169">
        <v>19.315068493150687</v>
      </c>
      <c r="K5448">
        <v>4</v>
      </c>
    </row>
    <row r="5449" spans="1:11" x14ac:dyDescent="0.25">
      <c r="A5449" t="s">
        <v>5976</v>
      </c>
      <c r="B5449">
        <v>92562</v>
      </c>
      <c r="C5449" t="s">
        <v>167</v>
      </c>
      <c r="D5449" s="167">
        <v>110886.71</v>
      </c>
      <c r="E5449" t="s">
        <v>188</v>
      </c>
      <c r="F5449" t="s">
        <v>169</v>
      </c>
      <c r="G5449" t="s">
        <v>240</v>
      </c>
      <c r="H5449" s="168">
        <v>30298</v>
      </c>
      <c r="I5449" t="s">
        <v>105</v>
      </c>
      <c r="J5449" s="169">
        <v>34.80821917808219</v>
      </c>
      <c r="K5449">
        <v>7</v>
      </c>
    </row>
    <row r="5450" spans="1:11" x14ac:dyDescent="0.25">
      <c r="A5450" t="s">
        <v>5977</v>
      </c>
      <c r="B5450">
        <v>25183</v>
      </c>
      <c r="C5450" t="s">
        <v>167</v>
      </c>
      <c r="D5450" s="167">
        <v>75928.94</v>
      </c>
      <c r="E5450" t="s">
        <v>175</v>
      </c>
      <c r="F5450" t="s">
        <v>169</v>
      </c>
      <c r="G5450" t="s">
        <v>211</v>
      </c>
      <c r="H5450" s="168">
        <v>38810</v>
      </c>
      <c r="I5450" t="s">
        <v>104</v>
      </c>
      <c r="J5450" s="169">
        <v>11.487671232876712</v>
      </c>
      <c r="K5450">
        <v>3</v>
      </c>
    </row>
    <row r="5451" spans="1:11" x14ac:dyDescent="0.25">
      <c r="A5451" t="s">
        <v>5978</v>
      </c>
      <c r="B5451">
        <v>14005</v>
      </c>
      <c r="C5451" t="s">
        <v>172</v>
      </c>
      <c r="D5451" s="167">
        <v>43985</v>
      </c>
      <c r="E5451" t="s">
        <v>199</v>
      </c>
      <c r="F5451" t="s">
        <v>169</v>
      </c>
      <c r="G5451" t="s">
        <v>3985</v>
      </c>
      <c r="H5451" s="168">
        <v>42562</v>
      </c>
      <c r="I5451" t="s">
        <v>103</v>
      </c>
      <c r="J5451" s="169">
        <v>1.2082191780821918</v>
      </c>
      <c r="K5451">
        <v>1</v>
      </c>
    </row>
    <row r="5452" spans="1:11" x14ac:dyDescent="0.25">
      <c r="A5452" t="s">
        <v>5979</v>
      </c>
      <c r="B5452">
        <v>25534</v>
      </c>
      <c r="C5452" t="s">
        <v>172</v>
      </c>
      <c r="D5452" s="167">
        <v>27805.439999999999</v>
      </c>
      <c r="E5452" t="s">
        <v>233</v>
      </c>
      <c r="F5452" t="s">
        <v>202</v>
      </c>
      <c r="G5452" t="s">
        <v>234</v>
      </c>
      <c r="H5452" s="168">
        <v>42471</v>
      </c>
      <c r="I5452" t="s">
        <v>103</v>
      </c>
      <c r="J5452" s="169">
        <v>1.4575342465753425</v>
      </c>
      <c r="K5452">
        <v>1</v>
      </c>
    </row>
    <row r="5453" spans="1:11" x14ac:dyDescent="0.25">
      <c r="A5453" t="s">
        <v>5980</v>
      </c>
      <c r="B5453">
        <v>93442</v>
      </c>
      <c r="C5453" t="s">
        <v>172</v>
      </c>
      <c r="D5453" s="167">
        <v>55802</v>
      </c>
      <c r="E5453" t="s">
        <v>199</v>
      </c>
      <c r="F5453" t="s">
        <v>169</v>
      </c>
      <c r="G5453" t="s">
        <v>630</v>
      </c>
      <c r="H5453" s="168">
        <v>37515</v>
      </c>
      <c r="I5453" t="s">
        <v>107</v>
      </c>
      <c r="J5453" s="169">
        <v>15.035616438356165</v>
      </c>
      <c r="K5453">
        <v>3</v>
      </c>
    </row>
    <row r="5454" spans="1:11" x14ac:dyDescent="0.25">
      <c r="A5454" t="s">
        <v>5981</v>
      </c>
      <c r="B5454">
        <v>83201</v>
      </c>
      <c r="C5454" t="s">
        <v>172</v>
      </c>
      <c r="D5454" s="167">
        <v>69222.179999999993</v>
      </c>
      <c r="E5454" t="s">
        <v>199</v>
      </c>
      <c r="F5454" t="s">
        <v>169</v>
      </c>
      <c r="G5454" t="s">
        <v>2935</v>
      </c>
      <c r="H5454" s="168">
        <v>30587</v>
      </c>
      <c r="I5454" t="s">
        <v>106</v>
      </c>
      <c r="J5454" s="169">
        <v>34.016438356164386</v>
      </c>
      <c r="K5454">
        <v>7</v>
      </c>
    </row>
    <row r="5455" spans="1:11" x14ac:dyDescent="0.25">
      <c r="A5455" t="s">
        <v>5982</v>
      </c>
      <c r="B5455">
        <v>4256</v>
      </c>
      <c r="C5455" t="s">
        <v>172</v>
      </c>
      <c r="D5455" s="167">
        <v>43861.82</v>
      </c>
      <c r="E5455" t="s">
        <v>233</v>
      </c>
      <c r="F5455" t="s">
        <v>169</v>
      </c>
      <c r="G5455" t="s">
        <v>554</v>
      </c>
      <c r="H5455" s="168">
        <v>40489</v>
      </c>
      <c r="I5455" t="s">
        <v>105</v>
      </c>
      <c r="J5455" s="169">
        <v>6.8876712328767127</v>
      </c>
      <c r="K5455">
        <v>2</v>
      </c>
    </row>
    <row r="5456" spans="1:11" x14ac:dyDescent="0.25">
      <c r="A5456" t="s">
        <v>5983</v>
      </c>
      <c r="B5456">
        <v>95726</v>
      </c>
      <c r="C5456" t="s">
        <v>172</v>
      </c>
      <c r="D5456" s="167">
        <v>63493</v>
      </c>
      <c r="E5456" t="s">
        <v>191</v>
      </c>
      <c r="F5456" t="s">
        <v>169</v>
      </c>
      <c r="G5456" t="s">
        <v>486</v>
      </c>
      <c r="H5456" s="168">
        <v>39693</v>
      </c>
      <c r="I5456" t="s">
        <v>105</v>
      </c>
      <c r="J5456" s="169">
        <v>9.0684931506849313</v>
      </c>
      <c r="K5456">
        <v>2</v>
      </c>
    </row>
    <row r="5457" spans="1:11" x14ac:dyDescent="0.25">
      <c r="A5457" t="s">
        <v>5984</v>
      </c>
      <c r="B5457">
        <v>91552</v>
      </c>
      <c r="C5457" t="s">
        <v>167</v>
      </c>
      <c r="D5457" s="167">
        <v>144375.87</v>
      </c>
      <c r="E5457" t="s">
        <v>188</v>
      </c>
      <c r="F5457" t="s">
        <v>169</v>
      </c>
      <c r="G5457" t="s">
        <v>231</v>
      </c>
      <c r="H5457" s="168">
        <v>37572</v>
      </c>
      <c r="I5457" t="s">
        <v>103</v>
      </c>
      <c r="J5457" s="169">
        <v>14.87945205479452</v>
      </c>
      <c r="K5457">
        <v>3</v>
      </c>
    </row>
    <row r="5458" spans="1:11" x14ac:dyDescent="0.25">
      <c r="A5458" t="s">
        <v>5985</v>
      </c>
      <c r="B5458">
        <v>70658</v>
      </c>
      <c r="C5458" t="s">
        <v>172</v>
      </c>
      <c r="D5458" s="167">
        <v>50910</v>
      </c>
      <c r="E5458" t="s">
        <v>191</v>
      </c>
      <c r="F5458" t="s">
        <v>169</v>
      </c>
      <c r="G5458" t="s">
        <v>354</v>
      </c>
      <c r="H5458" s="168">
        <v>41708</v>
      </c>
      <c r="I5458" t="s">
        <v>106</v>
      </c>
      <c r="J5458" s="169">
        <v>3.547945205479452</v>
      </c>
      <c r="K5458">
        <v>1</v>
      </c>
    </row>
    <row r="5459" spans="1:11" x14ac:dyDescent="0.25">
      <c r="A5459" t="s">
        <v>5986</v>
      </c>
      <c r="B5459">
        <v>86030</v>
      </c>
      <c r="C5459" t="s">
        <v>172</v>
      </c>
      <c r="D5459" s="167">
        <v>40631.32</v>
      </c>
      <c r="E5459" t="s">
        <v>199</v>
      </c>
      <c r="F5459" t="s">
        <v>169</v>
      </c>
      <c r="G5459" t="s">
        <v>200</v>
      </c>
      <c r="H5459" s="168">
        <v>42093</v>
      </c>
      <c r="I5459" t="s">
        <v>105</v>
      </c>
      <c r="J5459" s="169">
        <v>2.493150684931507</v>
      </c>
      <c r="K5459">
        <v>1</v>
      </c>
    </row>
    <row r="5460" spans="1:11" x14ac:dyDescent="0.25">
      <c r="A5460" t="s">
        <v>5987</v>
      </c>
      <c r="B5460">
        <v>64078</v>
      </c>
      <c r="C5460" t="s">
        <v>172</v>
      </c>
      <c r="D5460" s="167">
        <v>56733</v>
      </c>
      <c r="E5460" t="s">
        <v>168</v>
      </c>
      <c r="F5460" t="s">
        <v>169</v>
      </c>
      <c r="G5460" t="s">
        <v>265</v>
      </c>
      <c r="H5460" s="168">
        <v>41596</v>
      </c>
      <c r="I5460" t="s">
        <v>105</v>
      </c>
      <c r="J5460" s="169">
        <v>3.8547945205479452</v>
      </c>
      <c r="K5460">
        <v>1</v>
      </c>
    </row>
    <row r="5461" spans="1:11" x14ac:dyDescent="0.25">
      <c r="A5461" t="s">
        <v>5988</v>
      </c>
      <c r="B5461">
        <v>79759</v>
      </c>
      <c r="C5461" t="s">
        <v>172</v>
      </c>
      <c r="D5461" s="167">
        <v>42053.33</v>
      </c>
      <c r="E5461" t="s">
        <v>199</v>
      </c>
      <c r="F5461" t="s">
        <v>169</v>
      </c>
      <c r="G5461" t="s">
        <v>220</v>
      </c>
      <c r="H5461" s="168">
        <v>41820</v>
      </c>
      <c r="I5461" t="s">
        <v>105</v>
      </c>
      <c r="J5461" s="169">
        <v>3.2410958904109588</v>
      </c>
      <c r="K5461">
        <v>1</v>
      </c>
    </row>
    <row r="5462" spans="1:11" x14ac:dyDescent="0.25">
      <c r="A5462" t="s">
        <v>5989</v>
      </c>
      <c r="B5462">
        <v>66798</v>
      </c>
      <c r="C5462" t="s">
        <v>172</v>
      </c>
      <c r="D5462" s="167">
        <v>114079.71</v>
      </c>
      <c r="E5462" t="s">
        <v>168</v>
      </c>
      <c r="F5462" t="s">
        <v>169</v>
      </c>
      <c r="G5462" t="s">
        <v>2341</v>
      </c>
      <c r="H5462" s="168">
        <v>32929</v>
      </c>
      <c r="I5462" t="s">
        <v>106</v>
      </c>
      <c r="J5462" s="169">
        <v>27.6</v>
      </c>
      <c r="K5462">
        <v>6</v>
      </c>
    </row>
    <row r="5463" spans="1:11" x14ac:dyDescent="0.25">
      <c r="A5463" t="s">
        <v>5990</v>
      </c>
      <c r="B5463">
        <v>52048</v>
      </c>
      <c r="C5463" t="s">
        <v>172</v>
      </c>
      <c r="D5463" s="167">
        <v>46626.87</v>
      </c>
      <c r="E5463" t="s">
        <v>199</v>
      </c>
      <c r="F5463" t="s">
        <v>169</v>
      </c>
      <c r="G5463" t="s">
        <v>205</v>
      </c>
      <c r="H5463" s="168">
        <v>39509</v>
      </c>
      <c r="I5463" t="s">
        <v>103</v>
      </c>
      <c r="J5463" s="169">
        <v>9.5726027397260278</v>
      </c>
      <c r="K5463">
        <v>2</v>
      </c>
    </row>
    <row r="5464" spans="1:11" x14ac:dyDescent="0.25">
      <c r="A5464" t="s">
        <v>5991</v>
      </c>
      <c r="B5464">
        <v>90170</v>
      </c>
      <c r="C5464" t="s">
        <v>167</v>
      </c>
      <c r="D5464" s="167">
        <v>55054</v>
      </c>
      <c r="E5464" t="s">
        <v>188</v>
      </c>
      <c r="F5464" t="s">
        <v>169</v>
      </c>
      <c r="G5464" t="s">
        <v>282</v>
      </c>
      <c r="H5464" s="168">
        <v>42408</v>
      </c>
      <c r="I5464" t="s">
        <v>103</v>
      </c>
      <c r="J5464" s="169">
        <v>1.6301369863013699</v>
      </c>
      <c r="K5464">
        <v>1</v>
      </c>
    </row>
    <row r="5465" spans="1:11" x14ac:dyDescent="0.25">
      <c r="A5465" t="s">
        <v>5992</v>
      </c>
      <c r="B5465">
        <v>43361</v>
      </c>
      <c r="C5465" t="s">
        <v>167</v>
      </c>
      <c r="D5465" s="167">
        <v>19060.64</v>
      </c>
      <c r="E5465" t="s">
        <v>196</v>
      </c>
      <c r="F5465" t="s">
        <v>202</v>
      </c>
      <c r="G5465" t="s">
        <v>222</v>
      </c>
      <c r="H5465" s="168">
        <v>39497</v>
      </c>
      <c r="I5465" t="s">
        <v>104</v>
      </c>
      <c r="J5465" s="169">
        <v>9.6054794520547944</v>
      </c>
      <c r="K5465">
        <v>2</v>
      </c>
    </row>
    <row r="5466" spans="1:11" x14ac:dyDescent="0.25">
      <c r="A5466" t="s">
        <v>5993</v>
      </c>
      <c r="B5466">
        <v>72025</v>
      </c>
      <c r="C5466" t="s">
        <v>167</v>
      </c>
      <c r="D5466" s="167">
        <v>39257</v>
      </c>
      <c r="E5466" t="s">
        <v>175</v>
      </c>
      <c r="F5466" t="s">
        <v>169</v>
      </c>
      <c r="G5466" t="s">
        <v>209</v>
      </c>
      <c r="H5466" s="168">
        <v>42632</v>
      </c>
      <c r="I5466" t="s">
        <v>104</v>
      </c>
      <c r="J5466" s="169">
        <v>1.0164383561643835</v>
      </c>
      <c r="K5466">
        <v>1</v>
      </c>
    </row>
    <row r="5467" spans="1:11" x14ac:dyDescent="0.25">
      <c r="A5467" t="s">
        <v>5994</v>
      </c>
      <c r="B5467">
        <v>83451</v>
      </c>
      <c r="C5467" t="s">
        <v>167</v>
      </c>
      <c r="D5467" s="167">
        <v>130020.2</v>
      </c>
      <c r="E5467" t="s">
        <v>188</v>
      </c>
      <c r="F5467" t="s">
        <v>169</v>
      </c>
      <c r="G5467" t="s">
        <v>275</v>
      </c>
      <c r="H5467" s="168">
        <v>31403</v>
      </c>
      <c r="I5467" t="s">
        <v>104</v>
      </c>
      <c r="J5467" s="169">
        <v>31.780821917808218</v>
      </c>
      <c r="K5467">
        <v>7</v>
      </c>
    </row>
    <row r="5468" spans="1:11" x14ac:dyDescent="0.25">
      <c r="A5468" t="s">
        <v>5995</v>
      </c>
      <c r="B5468">
        <v>94121</v>
      </c>
      <c r="C5468" t="s">
        <v>167</v>
      </c>
      <c r="D5468" s="167">
        <v>52042.22</v>
      </c>
      <c r="E5468" t="s">
        <v>168</v>
      </c>
      <c r="F5468" t="s">
        <v>169</v>
      </c>
      <c r="G5468" t="s">
        <v>194</v>
      </c>
      <c r="H5468" s="168">
        <v>37760</v>
      </c>
      <c r="I5468" t="s">
        <v>105</v>
      </c>
      <c r="J5468" s="169">
        <v>14.364383561643836</v>
      </c>
      <c r="K5468">
        <v>3</v>
      </c>
    </row>
    <row r="5469" spans="1:11" x14ac:dyDescent="0.25">
      <c r="A5469" t="s">
        <v>5996</v>
      </c>
      <c r="B5469">
        <v>98854</v>
      </c>
      <c r="C5469" t="s">
        <v>172</v>
      </c>
      <c r="D5469" s="167">
        <v>45261</v>
      </c>
      <c r="E5469" t="s">
        <v>191</v>
      </c>
      <c r="F5469" t="s">
        <v>169</v>
      </c>
      <c r="G5469" t="s">
        <v>1065</v>
      </c>
      <c r="H5469" s="168">
        <v>42716</v>
      </c>
      <c r="I5469" t="s">
        <v>103</v>
      </c>
      <c r="J5469" s="169">
        <v>0.78630136986301369</v>
      </c>
      <c r="K5469">
        <v>1</v>
      </c>
    </row>
    <row r="5470" spans="1:11" x14ac:dyDescent="0.25">
      <c r="A5470" t="s">
        <v>5997</v>
      </c>
      <c r="B5470">
        <v>21846</v>
      </c>
      <c r="C5470" t="s">
        <v>167</v>
      </c>
      <c r="D5470" s="167">
        <v>58448</v>
      </c>
      <c r="E5470" t="s">
        <v>188</v>
      </c>
      <c r="F5470" t="s">
        <v>169</v>
      </c>
      <c r="G5470" t="s">
        <v>344</v>
      </c>
      <c r="H5470" s="168">
        <v>36080</v>
      </c>
      <c r="I5470" t="s">
        <v>107</v>
      </c>
      <c r="J5470" s="169">
        <v>18.967123287671232</v>
      </c>
      <c r="K5470">
        <v>4</v>
      </c>
    </row>
    <row r="5471" spans="1:11" x14ac:dyDescent="0.25">
      <c r="A5471" t="s">
        <v>5998</v>
      </c>
      <c r="B5471">
        <v>34158</v>
      </c>
      <c r="C5471" t="s">
        <v>172</v>
      </c>
      <c r="D5471" s="167">
        <v>80788.59</v>
      </c>
      <c r="E5471" t="s">
        <v>168</v>
      </c>
      <c r="F5471" t="s">
        <v>169</v>
      </c>
      <c r="G5471" t="s">
        <v>1203</v>
      </c>
      <c r="H5471" s="168">
        <v>37942</v>
      </c>
      <c r="I5471" t="s">
        <v>104</v>
      </c>
      <c r="J5471" s="169">
        <v>13.865753424657534</v>
      </c>
      <c r="K5471">
        <v>3</v>
      </c>
    </row>
    <row r="5472" spans="1:11" x14ac:dyDescent="0.25">
      <c r="A5472" t="s">
        <v>5999</v>
      </c>
      <c r="B5472">
        <v>60834</v>
      </c>
      <c r="C5472" t="s">
        <v>172</v>
      </c>
      <c r="D5472" s="167">
        <v>123902.96</v>
      </c>
      <c r="E5472" t="s">
        <v>175</v>
      </c>
      <c r="F5472" t="s">
        <v>169</v>
      </c>
      <c r="G5472" t="s">
        <v>291</v>
      </c>
      <c r="H5472" s="168">
        <v>34176</v>
      </c>
      <c r="I5472" t="s">
        <v>103</v>
      </c>
      <c r="J5472" s="169">
        <v>24.183561643835617</v>
      </c>
      <c r="K5472">
        <v>5</v>
      </c>
    </row>
    <row r="5473" spans="1:11" x14ac:dyDescent="0.25">
      <c r="A5473" t="s">
        <v>6000</v>
      </c>
      <c r="B5473">
        <v>79821</v>
      </c>
      <c r="C5473" t="s">
        <v>172</v>
      </c>
      <c r="D5473" s="167">
        <v>63123.37</v>
      </c>
      <c r="E5473" t="s">
        <v>199</v>
      </c>
      <c r="F5473" t="s">
        <v>169</v>
      </c>
      <c r="G5473" t="s">
        <v>287</v>
      </c>
      <c r="H5473" s="168">
        <v>37928</v>
      </c>
      <c r="I5473" t="s">
        <v>106</v>
      </c>
      <c r="J5473" s="169">
        <v>13.904109589041095</v>
      </c>
      <c r="K5473">
        <v>3</v>
      </c>
    </row>
    <row r="5474" spans="1:11" x14ac:dyDescent="0.25">
      <c r="A5474" t="s">
        <v>6001</v>
      </c>
      <c r="B5474">
        <v>95554</v>
      </c>
      <c r="C5474" t="s">
        <v>172</v>
      </c>
      <c r="D5474" s="167">
        <v>70435</v>
      </c>
      <c r="E5474" t="s">
        <v>175</v>
      </c>
      <c r="F5474" t="s">
        <v>169</v>
      </c>
      <c r="G5474" t="s">
        <v>183</v>
      </c>
      <c r="H5474" s="168">
        <v>39098</v>
      </c>
      <c r="I5474" t="s">
        <v>105</v>
      </c>
      <c r="J5474" s="169">
        <v>10.698630136986301</v>
      </c>
      <c r="K5474">
        <v>3</v>
      </c>
    </row>
    <row r="5475" spans="1:11" x14ac:dyDescent="0.25">
      <c r="A5475" t="s">
        <v>6002</v>
      </c>
      <c r="B5475">
        <v>87201</v>
      </c>
      <c r="C5475" t="s">
        <v>172</v>
      </c>
      <c r="D5475" s="167">
        <v>66409.05</v>
      </c>
      <c r="E5475" t="s">
        <v>168</v>
      </c>
      <c r="F5475" t="s">
        <v>169</v>
      </c>
      <c r="G5475" t="s">
        <v>178</v>
      </c>
      <c r="H5475" s="168">
        <v>37634</v>
      </c>
      <c r="I5475" t="s">
        <v>103</v>
      </c>
      <c r="J5475" s="169">
        <v>14.70958904109589</v>
      </c>
      <c r="K5475">
        <v>3</v>
      </c>
    </row>
    <row r="5476" spans="1:11" x14ac:dyDescent="0.25">
      <c r="A5476" t="s">
        <v>6003</v>
      </c>
      <c r="B5476">
        <v>15606</v>
      </c>
      <c r="C5476" t="s">
        <v>167</v>
      </c>
      <c r="D5476" s="167">
        <v>44350.02</v>
      </c>
      <c r="E5476" t="s">
        <v>188</v>
      </c>
      <c r="F5476" t="s">
        <v>202</v>
      </c>
      <c r="G5476" t="s">
        <v>284</v>
      </c>
      <c r="H5476" s="168">
        <v>41127</v>
      </c>
      <c r="I5476" t="s">
        <v>106</v>
      </c>
      <c r="J5476" s="169">
        <v>5.13972602739726</v>
      </c>
      <c r="K5476">
        <v>2</v>
      </c>
    </row>
    <row r="5477" spans="1:11" x14ac:dyDescent="0.25">
      <c r="A5477" t="s">
        <v>6004</v>
      </c>
      <c r="B5477">
        <v>59833</v>
      </c>
      <c r="C5477" t="s">
        <v>172</v>
      </c>
      <c r="D5477" s="167">
        <v>84968.68</v>
      </c>
      <c r="E5477" t="s">
        <v>308</v>
      </c>
      <c r="F5477" t="s">
        <v>169</v>
      </c>
      <c r="G5477" t="s">
        <v>406</v>
      </c>
      <c r="H5477" s="168">
        <v>38082</v>
      </c>
      <c r="I5477" t="s">
        <v>103</v>
      </c>
      <c r="J5477" s="169">
        <v>13.482191780821918</v>
      </c>
      <c r="K5477">
        <v>3</v>
      </c>
    </row>
    <row r="5478" spans="1:11" x14ac:dyDescent="0.25">
      <c r="A5478" t="s">
        <v>6005</v>
      </c>
      <c r="B5478">
        <v>80400</v>
      </c>
      <c r="C5478" t="s">
        <v>172</v>
      </c>
      <c r="D5478" s="167">
        <v>40631.32</v>
      </c>
      <c r="E5478" t="s">
        <v>199</v>
      </c>
      <c r="F5478" t="s">
        <v>169</v>
      </c>
      <c r="G5478" t="s">
        <v>200</v>
      </c>
      <c r="H5478" s="168">
        <v>42065</v>
      </c>
      <c r="I5478" t="s">
        <v>107</v>
      </c>
      <c r="J5478" s="169">
        <v>2.56986301369863</v>
      </c>
      <c r="K5478">
        <v>1</v>
      </c>
    </row>
    <row r="5479" spans="1:11" x14ac:dyDescent="0.25">
      <c r="A5479" t="s">
        <v>6006</v>
      </c>
      <c r="B5479">
        <v>38881</v>
      </c>
      <c r="C5479" t="s">
        <v>172</v>
      </c>
      <c r="D5479" s="167">
        <v>57265</v>
      </c>
      <c r="E5479" t="s">
        <v>191</v>
      </c>
      <c r="F5479" t="s">
        <v>169</v>
      </c>
      <c r="G5479" t="s">
        <v>354</v>
      </c>
      <c r="H5479" s="168">
        <v>40966</v>
      </c>
      <c r="I5479" t="s">
        <v>105</v>
      </c>
      <c r="J5479" s="169">
        <v>5.580821917808219</v>
      </c>
      <c r="K5479">
        <v>2</v>
      </c>
    </row>
    <row r="5480" spans="1:11" x14ac:dyDescent="0.25">
      <c r="A5480" t="s">
        <v>6007</v>
      </c>
      <c r="B5480">
        <v>54245</v>
      </c>
      <c r="C5480" t="s">
        <v>167</v>
      </c>
      <c r="D5480" s="167">
        <v>31588.82</v>
      </c>
      <c r="E5480" t="s">
        <v>216</v>
      </c>
      <c r="F5480" t="s">
        <v>202</v>
      </c>
      <c r="G5480" t="s">
        <v>1058</v>
      </c>
      <c r="H5480" s="168">
        <v>38977</v>
      </c>
      <c r="I5480" t="s">
        <v>106</v>
      </c>
      <c r="J5480" s="169">
        <v>11.03013698630137</v>
      </c>
      <c r="K5480">
        <v>3</v>
      </c>
    </row>
    <row r="5481" spans="1:11" x14ac:dyDescent="0.25">
      <c r="A5481" t="s">
        <v>6008</v>
      </c>
      <c r="B5481">
        <v>73020</v>
      </c>
      <c r="C5481" t="s">
        <v>167</v>
      </c>
      <c r="D5481" s="167">
        <v>91571.74</v>
      </c>
      <c r="E5481" t="s">
        <v>180</v>
      </c>
      <c r="F5481" t="s">
        <v>169</v>
      </c>
      <c r="G5481" t="s">
        <v>428</v>
      </c>
      <c r="H5481" s="168">
        <v>38992</v>
      </c>
      <c r="I5481" t="s">
        <v>104</v>
      </c>
      <c r="J5481" s="169">
        <v>10.989041095890411</v>
      </c>
      <c r="K5481">
        <v>3</v>
      </c>
    </row>
    <row r="5482" spans="1:11" x14ac:dyDescent="0.25">
      <c r="A5482" t="s">
        <v>6009</v>
      </c>
      <c r="B5482">
        <v>7525</v>
      </c>
      <c r="C5482" t="s">
        <v>172</v>
      </c>
      <c r="D5482" s="167">
        <v>62620</v>
      </c>
      <c r="E5482" t="s">
        <v>175</v>
      </c>
      <c r="F5482" t="s">
        <v>169</v>
      </c>
      <c r="G5482" t="s">
        <v>183</v>
      </c>
      <c r="H5482" s="168">
        <v>41694</v>
      </c>
      <c r="I5482" t="s">
        <v>107</v>
      </c>
      <c r="J5482" s="169">
        <v>3.5863013698630137</v>
      </c>
      <c r="K5482">
        <v>1</v>
      </c>
    </row>
    <row r="5483" spans="1:11" x14ac:dyDescent="0.25">
      <c r="A5483" t="s">
        <v>6010</v>
      </c>
      <c r="B5483">
        <v>58927</v>
      </c>
      <c r="C5483" t="s">
        <v>167</v>
      </c>
      <c r="D5483" s="167">
        <v>71927.98</v>
      </c>
      <c r="E5483" t="s">
        <v>216</v>
      </c>
      <c r="F5483" t="s">
        <v>169</v>
      </c>
      <c r="G5483" t="s">
        <v>369</v>
      </c>
      <c r="H5483" s="168">
        <v>38852</v>
      </c>
      <c r="I5483" t="s">
        <v>104</v>
      </c>
      <c r="J5483" s="169">
        <v>11.372602739726027</v>
      </c>
      <c r="K5483">
        <v>3</v>
      </c>
    </row>
    <row r="5484" spans="1:11" x14ac:dyDescent="0.25">
      <c r="A5484" t="s">
        <v>6011</v>
      </c>
      <c r="B5484">
        <v>10502</v>
      </c>
      <c r="C5484" t="s">
        <v>167</v>
      </c>
      <c r="D5484" s="167">
        <v>123486.7</v>
      </c>
      <c r="E5484" t="s">
        <v>188</v>
      </c>
      <c r="F5484" t="s">
        <v>169</v>
      </c>
      <c r="G5484" t="s">
        <v>275</v>
      </c>
      <c r="H5484" s="168">
        <v>36234</v>
      </c>
      <c r="I5484" t="s">
        <v>103</v>
      </c>
      <c r="J5484" s="169">
        <v>18.545205479452054</v>
      </c>
      <c r="K5484">
        <v>4</v>
      </c>
    </row>
    <row r="5485" spans="1:11" x14ac:dyDescent="0.25">
      <c r="A5485" t="s">
        <v>6012</v>
      </c>
      <c r="B5485">
        <v>76993</v>
      </c>
      <c r="C5485" t="s">
        <v>167</v>
      </c>
      <c r="D5485" s="167">
        <v>49027.33</v>
      </c>
      <c r="E5485" t="s">
        <v>168</v>
      </c>
      <c r="F5485" t="s">
        <v>169</v>
      </c>
      <c r="G5485" t="s">
        <v>344</v>
      </c>
      <c r="H5485" s="168">
        <v>41974</v>
      </c>
      <c r="I5485" t="s">
        <v>105</v>
      </c>
      <c r="J5485" s="169">
        <v>2.8191780821917809</v>
      </c>
      <c r="K5485">
        <v>1</v>
      </c>
    </row>
    <row r="5486" spans="1:11" x14ac:dyDescent="0.25">
      <c r="A5486" t="s">
        <v>6013</v>
      </c>
      <c r="B5486">
        <v>84508</v>
      </c>
      <c r="C5486" t="s">
        <v>167</v>
      </c>
      <c r="D5486" s="167">
        <v>63450.68</v>
      </c>
      <c r="E5486" t="s">
        <v>188</v>
      </c>
      <c r="F5486" t="s">
        <v>169</v>
      </c>
      <c r="G5486" t="s">
        <v>3457</v>
      </c>
      <c r="H5486" s="168">
        <v>42226</v>
      </c>
      <c r="I5486" t="s">
        <v>104</v>
      </c>
      <c r="J5486" s="169">
        <v>2.128767123287671</v>
      </c>
      <c r="K5486">
        <v>1</v>
      </c>
    </row>
    <row r="5487" spans="1:11" x14ac:dyDescent="0.25">
      <c r="A5487" t="s">
        <v>6014</v>
      </c>
      <c r="B5487">
        <v>49777</v>
      </c>
      <c r="C5487" t="s">
        <v>172</v>
      </c>
      <c r="D5487" s="167">
        <v>57186</v>
      </c>
      <c r="E5487" t="s">
        <v>168</v>
      </c>
      <c r="F5487" t="s">
        <v>169</v>
      </c>
      <c r="G5487" t="s">
        <v>265</v>
      </c>
      <c r="H5487" s="168">
        <v>39384</v>
      </c>
      <c r="I5487" t="s">
        <v>108</v>
      </c>
      <c r="J5487" s="169">
        <v>9.9150684931506845</v>
      </c>
      <c r="K5487">
        <v>2</v>
      </c>
    </row>
    <row r="5488" spans="1:11" x14ac:dyDescent="0.25">
      <c r="A5488" t="s">
        <v>6015</v>
      </c>
      <c r="B5488">
        <v>54691</v>
      </c>
      <c r="C5488" t="s">
        <v>167</v>
      </c>
      <c r="D5488" s="167">
        <v>83497.98</v>
      </c>
      <c r="E5488" t="s">
        <v>188</v>
      </c>
      <c r="F5488" t="s">
        <v>169</v>
      </c>
      <c r="G5488" t="s">
        <v>282</v>
      </c>
      <c r="H5488" s="168">
        <v>31679</v>
      </c>
      <c r="I5488" t="s">
        <v>107</v>
      </c>
      <c r="J5488" s="169">
        <v>31.024657534246575</v>
      </c>
      <c r="K5488">
        <v>7</v>
      </c>
    </row>
    <row r="5489" spans="1:11" x14ac:dyDescent="0.25">
      <c r="A5489" t="s">
        <v>6016</v>
      </c>
      <c r="B5489">
        <v>58166</v>
      </c>
      <c r="C5489" t="s">
        <v>167</v>
      </c>
      <c r="D5489" s="167">
        <v>104717.28</v>
      </c>
      <c r="E5489" t="s">
        <v>188</v>
      </c>
      <c r="F5489" t="s">
        <v>169</v>
      </c>
      <c r="G5489" t="s">
        <v>410</v>
      </c>
      <c r="H5489" s="168">
        <v>33427</v>
      </c>
      <c r="I5489" t="s">
        <v>103</v>
      </c>
      <c r="J5489" s="169">
        <v>26.235616438356164</v>
      </c>
      <c r="K5489">
        <v>6</v>
      </c>
    </row>
    <row r="5490" spans="1:11" x14ac:dyDescent="0.25">
      <c r="A5490" t="s">
        <v>6017</v>
      </c>
      <c r="B5490">
        <v>23258</v>
      </c>
      <c r="C5490" t="s">
        <v>172</v>
      </c>
      <c r="D5490" s="167">
        <v>100849.36</v>
      </c>
      <c r="E5490" t="s">
        <v>268</v>
      </c>
      <c r="F5490" t="s">
        <v>169</v>
      </c>
      <c r="G5490" t="s">
        <v>297</v>
      </c>
      <c r="H5490" s="168">
        <v>33035</v>
      </c>
      <c r="I5490" t="s">
        <v>106</v>
      </c>
      <c r="J5490" s="169">
        <v>27.30958904109589</v>
      </c>
      <c r="K5490">
        <v>6</v>
      </c>
    </row>
    <row r="5491" spans="1:11" x14ac:dyDescent="0.25">
      <c r="A5491" t="s">
        <v>6018</v>
      </c>
      <c r="B5491">
        <v>10391</v>
      </c>
      <c r="C5491" t="s">
        <v>172</v>
      </c>
      <c r="D5491" s="167">
        <v>58455</v>
      </c>
      <c r="E5491" t="s">
        <v>175</v>
      </c>
      <c r="F5491" t="s">
        <v>169</v>
      </c>
      <c r="G5491" t="s">
        <v>183</v>
      </c>
      <c r="H5491" s="168">
        <v>41498</v>
      </c>
      <c r="I5491" t="s">
        <v>108</v>
      </c>
      <c r="J5491" s="169">
        <v>4.1232876712328768</v>
      </c>
      <c r="K5491">
        <v>1</v>
      </c>
    </row>
    <row r="5492" spans="1:11" x14ac:dyDescent="0.25">
      <c r="A5492" t="s">
        <v>6019</v>
      </c>
      <c r="B5492">
        <v>78320</v>
      </c>
      <c r="C5492" t="s">
        <v>172</v>
      </c>
      <c r="D5492" s="167">
        <v>81066</v>
      </c>
      <c r="E5492" t="s">
        <v>188</v>
      </c>
      <c r="F5492" t="s">
        <v>169</v>
      </c>
      <c r="G5492" t="s">
        <v>282</v>
      </c>
      <c r="H5492" s="168">
        <v>38405</v>
      </c>
      <c r="I5492" t="s">
        <v>104</v>
      </c>
      <c r="J5492" s="169">
        <v>12.597260273972603</v>
      </c>
      <c r="K5492">
        <v>3</v>
      </c>
    </row>
    <row r="5493" spans="1:11" x14ac:dyDescent="0.25">
      <c r="A5493" t="s">
        <v>6020</v>
      </c>
      <c r="B5493">
        <v>28070</v>
      </c>
      <c r="C5493" t="s">
        <v>167</v>
      </c>
      <c r="D5493" s="167">
        <v>121962.43</v>
      </c>
      <c r="E5493" t="s">
        <v>216</v>
      </c>
      <c r="F5493" t="s">
        <v>169</v>
      </c>
      <c r="G5493" t="s">
        <v>275</v>
      </c>
      <c r="H5493" s="168">
        <v>34189</v>
      </c>
      <c r="I5493" t="s">
        <v>103</v>
      </c>
      <c r="J5493" s="169">
        <v>24.147945205479452</v>
      </c>
      <c r="K5493">
        <v>5</v>
      </c>
    </row>
    <row r="5494" spans="1:11" x14ac:dyDescent="0.25">
      <c r="A5494" t="s">
        <v>6021</v>
      </c>
      <c r="B5494">
        <v>25554</v>
      </c>
      <c r="C5494" t="s">
        <v>172</v>
      </c>
      <c r="D5494" s="167">
        <v>61725</v>
      </c>
      <c r="E5494" t="s">
        <v>175</v>
      </c>
      <c r="F5494" t="s">
        <v>169</v>
      </c>
      <c r="G5494" t="s">
        <v>183</v>
      </c>
      <c r="H5494" s="168">
        <v>42156</v>
      </c>
      <c r="I5494" t="s">
        <v>103</v>
      </c>
      <c r="J5494" s="169">
        <v>2.3205479452054796</v>
      </c>
      <c r="K5494">
        <v>1</v>
      </c>
    </row>
    <row r="5495" spans="1:11" x14ac:dyDescent="0.25">
      <c r="A5495" t="s">
        <v>6022</v>
      </c>
      <c r="B5495">
        <v>40987</v>
      </c>
      <c r="C5495" t="s">
        <v>172</v>
      </c>
      <c r="D5495" s="167">
        <v>94491.13</v>
      </c>
      <c r="E5495" t="s">
        <v>168</v>
      </c>
      <c r="F5495" t="s">
        <v>169</v>
      </c>
      <c r="G5495" t="s">
        <v>1516</v>
      </c>
      <c r="H5495" s="168">
        <v>41190</v>
      </c>
      <c r="I5495" t="s">
        <v>103</v>
      </c>
      <c r="J5495" s="169">
        <v>4.9671232876712326</v>
      </c>
      <c r="K5495">
        <v>1</v>
      </c>
    </row>
    <row r="5496" spans="1:11" x14ac:dyDescent="0.25">
      <c r="A5496" t="s">
        <v>6023</v>
      </c>
      <c r="B5496">
        <v>91105</v>
      </c>
      <c r="C5496" t="s">
        <v>172</v>
      </c>
      <c r="D5496" s="167">
        <v>70435</v>
      </c>
      <c r="E5496" t="s">
        <v>175</v>
      </c>
      <c r="F5496" t="s">
        <v>169</v>
      </c>
      <c r="G5496" t="s">
        <v>183</v>
      </c>
      <c r="H5496" s="168">
        <v>39279</v>
      </c>
      <c r="I5496" t="s">
        <v>106</v>
      </c>
      <c r="J5496" s="169">
        <v>10.202739726027398</v>
      </c>
      <c r="K5496">
        <v>3</v>
      </c>
    </row>
    <row r="5497" spans="1:11" x14ac:dyDescent="0.25">
      <c r="A5497" t="s">
        <v>6024</v>
      </c>
      <c r="B5497">
        <v>86239</v>
      </c>
      <c r="C5497" t="s">
        <v>167</v>
      </c>
      <c r="D5497" s="167">
        <v>58715.54</v>
      </c>
      <c r="E5497" t="s">
        <v>168</v>
      </c>
      <c r="F5497" t="s">
        <v>169</v>
      </c>
      <c r="G5497" t="s">
        <v>1364</v>
      </c>
      <c r="H5497" s="168">
        <v>40756</v>
      </c>
      <c r="I5497" t="s">
        <v>108</v>
      </c>
      <c r="J5497" s="169">
        <v>6.1561643835616442</v>
      </c>
      <c r="K5497">
        <v>2</v>
      </c>
    </row>
    <row r="5498" spans="1:11" x14ac:dyDescent="0.25">
      <c r="A5498" t="s">
        <v>6025</v>
      </c>
      <c r="B5498">
        <v>42669</v>
      </c>
      <c r="C5498" t="s">
        <v>172</v>
      </c>
      <c r="D5498" s="167">
        <v>102664</v>
      </c>
      <c r="E5498" t="s">
        <v>308</v>
      </c>
      <c r="F5498" t="s">
        <v>169</v>
      </c>
      <c r="G5498" t="s">
        <v>598</v>
      </c>
      <c r="H5498" s="168">
        <v>37459</v>
      </c>
      <c r="I5498" t="s">
        <v>107</v>
      </c>
      <c r="J5498" s="169">
        <v>15.189041095890412</v>
      </c>
      <c r="K5498">
        <v>4</v>
      </c>
    </row>
    <row r="5499" spans="1:11" x14ac:dyDescent="0.25">
      <c r="A5499" t="s">
        <v>6026</v>
      </c>
      <c r="B5499">
        <v>31913</v>
      </c>
      <c r="C5499" t="s">
        <v>172</v>
      </c>
      <c r="D5499" s="167">
        <v>72861</v>
      </c>
      <c r="E5499" t="s">
        <v>191</v>
      </c>
      <c r="F5499" t="s">
        <v>169</v>
      </c>
      <c r="G5499" t="s">
        <v>192</v>
      </c>
      <c r="H5499" s="168">
        <v>38145</v>
      </c>
      <c r="I5499" t="s">
        <v>103</v>
      </c>
      <c r="J5499" s="169">
        <v>13.30958904109589</v>
      </c>
      <c r="K5499">
        <v>3</v>
      </c>
    </row>
    <row r="5500" spans="1:11" x14ac:dyDescent="0.25">
      <c r="A5500" t="s">
        <v>6027</v>
      </c>
      <c r="B5500">
        <v>56979</v>
      </c>
      <c r="C5500" t="s">
        <v>172</v>
      </c>
      <c r="D5500" s="167">
        <v>59302</v>
      </c>
      <c r="E5500" t="s">
        <v>191</v>
      </c>
      <c r="F5500" t="s">
        <v>169</v>
      </c>
      <c r="G5500" t="s">
        <v>354</v>
      </c>
      <c r="H5500" s="168">
        <v>41064</v>
      </c>
      <c r="I5500" t="s">
        <v>108</v>
      </c>
      <c r="J5500" s="169">
        <v>5.3123287671232875</v>
      </c>
      <c r="K5500">
        <v>2</v>
      </c>
    </row>
    <row r="5501" spans="1:11" x14ac:dyDescent="0.25">
      <c r="A5501" t="s">
        <v>6028</v>
      </c>
      <c r="B5501">
        <v>60675</v>
      </c>
      <c r="C5501" t="s">
        <v>167</v>
      </c>
      <c r="D5501" s="167">
        <v>55142.18</v>
      </c>
      <c r="E5501" t="s">
        <v>188</v>
      </c>
      <c r="F5501" t="s">
        <v>169</v>
      </c>
      <c r="G5501" t="s">
        <v>539</v>
      </c>
      <c r="H5501" s="168">
        <v>37599</v>
      </c>
      <c r="I5501" t="s">
        <v>107</v>
      </c>
      <c r="J5501" s="169">
        <v>14.805479452054794</v>
      </c>
      <c r="K5501">
        <v>3</v>
      </c>
    </row>
    <row r="5502" spans="1:11" x14ac:dyDescent="0.25">
      <c r="A5502" t="s">
        <v>6029</v>
      </c>
      <c r="B5502">
        <v>46431</v>
      </c>
      <c r="C5502" t="s">
        <v>172</v>
      </c>
      <c r="D5502" s="167">
        <v>72861</v>
      </c>
      <c r="E5502" t="s">
        <v>191</v>
      </c>
      <c r="F5502" t="s">
        <v>169</v>
      </c>
      <c r="G5502" t="s">
        <v>192</v>
      </c>
      <c r="H5502" s="168">
        <v>37138</v>
      </c>
      <c r="I5502" t="s">
        <v>107</v>
      </c>
      <c r="J5502" s="169">
        <v>16.068493150684933</v>
      </c>
      <c r="K5502">
        <v>4</v>
      </c>
    </row>
    <row r="5503" spans="1:11" x14ac:dyDescent="0.25">
      <c r="A5503" t="s">
        <v>6030</v>
      </c>
      <c r="B5503">
        <v>86554</v>
      </c>
      <c r="C5503" t="s">
        <v>172</v>
      </c>
      <c r="D5503" s="167">
        <v>89620</v>
      </c>
      <c r="E5503" t="s">
        <v>175</v>
      </c>
      <c r="F5503" t="s">
        <v>169</v>
      </c>
      <c r="G5503" t="s">
        <v>183</v>
      </c>
      <c r="H5503" s="168">
        <v>37242</v>
      </c>
      <c r="I5503" t="s">
        <v>106</v>
      </c>
      <c r="J5503" s="169">
        <v>15.783561643835617</v>
      </c>
      <c r="K5503">
        <v>4</v>
      </c>
    </row>
    <row r="5504" spans="1:11" x14ac:dyDescent="0.25">
      <c r="A5504" t="s">
        <v>6031</v>
      </c>
      <c r="B5504">
        <v>81311</v>
      </c>
      <c r="C5504" t="s">
        <v>167</v>
      </c>
      <c r="D5504" s="167">
        <v>69222.179999999993</v>
      </c>
      <c r="E5504" t="s">
        <v>168</v>
      </c>
      <c r="F5504" t="s">
        <v>169</v>
      </c>
      <c r="G5504" t="s">
        <v>170</v>
      </c>
      <c r="H5504" s="168">
        <v>34834</v>
      </c>
      <c r="I5504" t="s">
        <v>106</v>
      </c>
      <c r="J5504" s="169">
        <v>22.38082191780822</v>
      </c>
      <c r="K5504">
        <v>5</v>
      </c>
    </row>
    <row r="5505" spans="1:11" x14ac:dyDescent="0.25">
      <c r="A5505" t="s">
        <v>6032</v>
      </c>
      <c r="B5505">
        <v>63916</v>
      </c>
      <c r="C5505" t="s">
        <v>172</v>
      </c>
      <c r="D5505" s="167">
        <v>107128.71</v>
      </c>
      <c r="E5505" t="s">
        <v>175</v>
      </c>
      <c r="F5505" t="s">
        <v>169</v>
      </c>
      <c r="G5505" t="s">
        <v>586</v>
      </c>
      <c r="H5505" s="168">
        <v>34736</v>
      </c>
      <c r="I5505" t="s">
        <v>105</v>
      </c>
      <c r="J5505" s="169">
        <v>22.649315068493152</v>
      </c>
      <c r="K5505">
        <v>5</v>
      </c>
    </row>
    <row r="5506" spans="1:11" x14ac:dyDescent="0.25">
      <c r="A5506" t="s">
        <v>6033</v>
      </c>
      <c r="B5506">
        <v>25207</v>
      </c>
      <c r="C5506" t="s">
        <v>167</v>
      </c>
      <c r="D5506" s="167">
        <v>100849.36</v>
      </c>
      <c r="E5506" t="s">
        <v>188</v>
      </c>
      <c r="F5506" t="s">
        <v>169</v>
      </c>
      <c r="G5506" t="s">
        <v>406</v>
      </c>
      <c r="H5506" s="168">
        <v>30103</v>
      </c>
      <c r="I5506" t="s">
        <v>104</v>
      </c>
      <c r="J5506" s="169">
        <v>35.342465753424655</v>
      </c>
      <c r="K5506">
        <v>8</v>
      </c>
    </row>
    <row r="5507" spans="1:11" x14ac:dyDescent="0.25">
      <c r="A5507" t="s">
        <v>6034</v>
      </c>
      <c r="B5507">
        <v>32283</v>
      </c>
      <c r="C5507" t="s">
        <v>172</v>
      </c>
      <c r="D5507" s="167">
        <v>72822.17</v>
      </c>
      <c r="E5507" t="s">
        <v>175</v>
      </c>
      <c r="F5507" t="s">
        <v>169</v>
      </c>
      <c r="G5507" t="s">
        <v>209</v>
      </c>
      <c r="H5507" s="168">
        <v>37235</v>
      </c>
      <c r="I5507" t="s">
        <v>106</v>
      </c>
      <c r="J5507" s="169">
        <v>15.802739726027397</v>
      </c>
      <c r="K5507">
        <v>4</v>
      </c>
    </row>
    <row r="5508" spans="1:11" x14ac:dyDescent="0.25">
      <c r="A5508" t="s">
        <v>6035</v>
      </c>
      <c r="B5508">
        <v>97617</v>
      </c>
      <c r="C5508" t="s">
        <v>172</v>
      </c>
      <c r="D5508" s="167">
        <v>125424</v>
      </c>
      <c r="E5508" t="s">
        <v>188</v>
      </c>
      <c r="F5508" t="s">
        <v>169</v>
      </c>
      <c r="G5508" t="s">
        <v>231</v>
      </c>
      <c r="H5508" s="168">
        <v>42268</v>
      </c>
      <c r="I5508" t="s">
        <v>103</v>
      </c>
      <c r="J5508" s="169">
        <v>2.0136986301369864</v>
      </c>
      <c r="K5508">
        <v>1</v>
      </c>
    </row>
    <row r="5509" spans="1:11" x14ac:dyDescent="0.25">
      <c r="A5509" t="s">
        <v>6036</v>
      </c>
      <c r="B5509">
        <v>72360</v>
      </c>
      <c r="C5509" t="s">
        <v>167</v>
      </c>
      <c r="D5509" s="167">
        <v>126107.66</v>
      </c>
      <c r="E5509" t="s">
        <v>180</v>
      </c>
      <c r="F5509" t="s">
        <v>169</v>
      </c>
      <c r="G5509" t="s">
        <v>275</v>
      </c>
      <c r="H5509" s="168">
        <v>32902</v>
      </c>
      <c r="I5509" t="s">
        <v>106</v>
      </c>
      <c r="J5509" s="169">
        <v>27.673972602739727</v>
      </c>
      <c r="K5509">
        <v>6</v>
      </c>
    </row>
    <row r="5510" spans="1:11" x14ac:dyDescent="0.25">
      <c r="A5510" t="s">
        <v>6037</v>
      </c>
      <c r="B5510">
        <v>66407</v>
      </c>
      <c r="C5510" t="s">
        <v>167</v>
      </c>
      <c r="D5510" s="167">
        <v>93396</v>
      </c>
      <c r="E5510" t="s">
        <v>180</v>
      </c>
      <c r="F5510" t="s">
        <v>169</v>
      </c>
      <c r="G5510" t="s">
        <v>386</v>
      </c>
      <c r="H5510" s="168">
        <v>36640</v>
      </c>
      <c r="I5510" t="s">
        <v>107</v>
      </c>
      <c r="J5510" s="169">
        <v>17.432876712328767</v>
      </c>
      <c r="K5510">
        <v>4</v>
      </c>
    </row>
    <row r="5511" spans="1:11" x14ac:dyDescent="0.25">
      <c r="A5511" t="s">
        <v>6038</v>
      </c>
      <c r="B5511">
        <v>64576</v>
      </c>
      <c r="C5511" t="s">
        <v>172</v>
      </c>
      <c r="D5511" s="167">
        <v>39257.31</v>
      </c>
      <c r="E5511" t="s">
        <v>199</v>
      </c>
      <c r="F5511" t="s">
        <v>169</v>
      </c>
      <c r="G5511" t="s">
        <v>200</v>
      </c>
      <c r="H5511" s="168">
        <v>42233</v>
      </c>
      <c r="I5511" t="s">
        <v>103</v>
      </c>
      <c r="J5511" s="169">
        <v>2.1095890410958904</v>
      </c>
      <c r="K5511">
        <v>1</v>
      </c>
    </row>
    <row r="5512" spans="1:11" x14ac:dyDescent="0.25">
      <c r="A5512" t="s">
        <v>6039</v>
      </c>
      <c r="B5512">
        <v>55996</v>
      </c>
      <c r="C5512" t="s">
        <v>172</v>
      </c>
      <c r="D5512" s="167">
        <v>50910</v>
      </c>
      <c r="E5512" t="s">
        <v>191</v>
      </c>
      <c r="F5512" t="s">
        <v>169</v>
      </c>
      <c r="G5512" t="s">
        <v>354</v>
      </c>
      <c r="H5512" s="168">
        <v>41904</v>
      </c>
      <c r="I5512" t="s">
        <v>106</v>
      </c>
      <c r="J5512" s="169">
        <v>3.010958904109589</v>
      </c>
      <c r="K5512">
        <v>1</v>
      </c>
    </row>
    <row r="5513" spans="1:11" x14ac:dyDescent="0.25">
      <c r="A5513" t="s">
        <v>6040</v>
      </c>
      <c r="B5513">
        <v>69263</v>
      </c>
      <c r="C5513" t="s">
        <v>167</v>
      </c>
      <c r="D5513" s="167">
        <v>93396</v>
      </c>
      <c r="E5513" t="s">
        <v>270</v>
      </c>
      <c r="F5513" t="s">
        <v>169</v>
      </c>
      <c r="G5513" t="s">
        <v>271</v>
      </c>
      <c r="H5513" s="168">
        <v>32791</v>
      </c>
      <c r="I5513" t="s">
        <v>108</v>
      </c>
      <c r="J5513" s="169">
        <v>27.978082191780821</v>
      </c>
      <c r="K5513">
        <v>6</v>
      </c>
    </row>
    <row r="5514" spans="1:11" x14ac:dyDescent="0.25">
      <c r="A5514" t="s">
        <v>6041</v>
      </c>
      <c r="B5514">
        <v>39703</v>
      </c>
      <c r="C5514" t="s">
        <v>172</v>
      </c>
      <c r="D5514" s="167">
        <v>55328</v>
      </c>
      <c r="E5514" t="s">
        <v>191</v>
      </c>
      <c r="F5514" t="s">
        <v>169</v>
      </c>
      <c r="G5514" t="s">
        <v>354</v>
      </c>
      <c r="H5514" s="168">
        <v>41288</v>
      </c>
      <c r="I5514" t="s">
        <v>103</v>
      </c>
      <c r="J5514" s="169">
        <v>4.6986301369863011</v>
      </c>
      <c r="K5514">
        <v>1</v>
      </c>
    </row>
    <row r="5515" spans="1:11" x14ac:dyDescent="0.25">
      <c r="A5515" t="s">
        <v>6042</v>
      </c>
      <c r="B5515">
        <v>33534</v>
      </c>
      <c r="C5515" t="s">
        <v>167</v>
      </c>
      <c r="D5515" s="167">
        <v>93396</v>
      </c>
      <c r="E5515" t="s">
        <v>188</v>
      </c>
      <c r="F5515" t="s">
        <v>169</v>
      </c>
      <c r="G5515" t="s">
        <v>261</v>
      </c>
      <c r="H5515" s="168">
        <v>37830</v>
      </c>
      <c r="I5515" t="s">
        <v>103</v>
      </c>
      <c r="J5515" s="169">
        <v>14.172602739726027</v>
      </c>
      <c r="K5515">
        <v>3</v>
      </c>
    </row>
    <row r="5516" spans="1:11" x14ac:dyDescent="0.25">
      <c r="A5516" t="s">
        <v>6043</v>
      </c>
      <c r="B5516">
        <v>25245</v>
      </c>
      <c r="C5516" t="s">
        <v>172</v>
      </c>
      <c r="D5516" s="167">
        <v>85445</v>
      </c>
      <c r="E5516" t="s">
        <v>168</v>
      </c>
      <c r="F5516" t="s">
        <v>169</v>
      </c>
      <c r="G5516" t="s">
        <v>524</v>
      </c>
      <c r="H5516" s="168">
        <v>36955</v>
      </c>
      <c r="I5516" t="s">
        <v>103</v>
      </c>
      <c r="J5516" s="169">
        <v>16.56986301369863</v>
      </c>
      <c r="K5516">
        <v>4</v>
      </c>
    </row>
    <row r="5517" spans="1:11" x14ac:dyDescent="0.25">
      <c r="A5517" t="s">
        <v>6044</v>
      </c>
      <c r="B5517">
        <v>54806</v>
      </c>
      <c r="C5517" t="s">
        <v>172</v>
      </c>
      <c r="D5517" s="167">
        <v>74713</v>
      </c>
      <c r="E5517" t="s">
        <v>168</v>
      </c>
      <c r="F5517" t="s">
        <v>169</v>
      </c>
      <c r="G5517" t="s">
        <v>265</v>
      </c>
      <c r="H5517" s="168">
        <v>37487</v>
      </c>
      <c r="I5517" t="s">
        <v>108</v>
      </c>
      <c r="J5517" s="169">
        <v>15.112328767123287</v>
      </c>
      <c r="K5517">
        <v>4</v>
      </c>
    </row>
    <row r="5518" spans="1:11" x14ac:dyDescent="0.25">
      <c r="A5518" t="s">
        <v>6045</v>
      </c>
      <c r="B5518">
        <v>93416</v>
      </c>
      <c r="C5518" t="s">
        <v>167</v>
      </c>
      <c r="D5518" s="167">
        <v>40631.32</v>
      </c>
      <c r="E5518" t="s">
        <v>199</v>
      </c>
      <c r="F5518" t="s">
        <v>169</v>
      </c>
      <c r="G5518" t="s">
        <v>200</v>
      </c>
      <c r="H5518" s="168">
        <v>42373</v>
      </c>
      <c r="I5518" t="s">
        <v>103</v>
      </c>
      <c r="J5518" s="169">
        <v>1.726027397260274</v>
      </c>
      <c r="K5518">
        <v>1</v>
      </c>
    </row>
    <row r="5519" spans="1:11" x14ac:dyDescent="0.25">
      <c r="A5519" t="s">
        <v>6046</v>
      </c>
      <c r="B5519">
        <v>81962</v>
      </c>
      <c r="C5519" t="s">
        <v>172</v>
      </c>
      <c r="D5519" s="167">
        <v>45049.120000000003</v>
      </c>
      <c r="E5519" t="s">
        <v>199</v>
      </c>
      <c r="F5519" t="s">
        <v>169</v>
      </c>
      <c r="G5519" t="s">
        <v>205</v>
      </c>
      <c r="H5519" s="168">
        <v>40798</v>
      </c>
      <c r="I5519" t="s">
        <v>106</v>
      </c>
      <c r="J5519" s="169">
        <v>6.0410958904109586</v>
      </c>
      <c r="K5519">
        <v>2</v>
      </c>
    </row>
    <row r="5520" spans="1:11" x14ac:dyDescent="0.25">
      <c r="A5520" t="s">
        <v>6047</v>
      </c>
      <c r="B5520">
        <v>56026</v>
      </c>
      <c r="C5520" t="s">
        <v>167</v>
      </c>
      <c r="D5520" s="167">
        <v>43525.72</v>
      </c>
      <c r="E5520" t="s">
        <v>199</v>
      </c>
      <c r="F5520" t="s">
        <v>169</v>
      </c>
      <c r="G5520" t="s">
        <v>220</v>
      </c>
      <c r="H5520" s="168">
        <v>41415</v>
      </c>
      <c r="I5520" t="s">
        <v>103</v>
      </c>
      <c r="J5520" s="169">
        <v>4.3506849315068497</v>
      </c>
      <c r="K5520">
        <v>1</v>
      </c>
    </row>
    <row r="5521" spans="1:11" x14ac:dyDescent="0.25">
      <c r="A5521" t="s">
        <v>6048</v>
      </c>
      <c r="B5521">
        <v>17072</v>
      </c>
      <c r="C5521" t="s">
        <v>172</v>
      </c>
      <c r="D5521" s="167">
        <v>103506</v>
      </c>
      <c r="E5521" t="s">
        <v>175</v>
      </c>
      <c r="F5521" t="s">
        <v>169</v>
      </c>
      <c r="G5521" t="s">
        <v>586</v>
      </c>
      <c r="H5521" s="168">
        <v>35702</v>
      </c>
      <c r="I5521" t="s">
        <v>103</v>
      </c>
      <c r="J5521" s="169">
        <v>20.002739726027396</v>
      </c>
      <c r="K5521">
        <v>5</v>
      </c>
    </row>
    <row r="5522" spans="1:11" x14ac:dyDescent="0.25">
      <c r="A5522" t="s">
        <v>6049</v>
      </c>
      <c r="B5522">
        <v>9733</v>
      </c>
      <c r="C5522" t="s">
        <v>172</v>
      </c>
      <c r="D5522" s="167">
        <v>110229</v>
      </c>
      <c r="E5522" t="s">
        <v>185</v>
      </c>
      <c r="F5522" t="s">
        <v>169</v>
      </c>
      <c r="G5522" t="s">
        <v>382</v>
      </c>
      <c r="H5522" s="168">
        <v>36199</v>
      </c>
      <c r="I5522" t="s">
        <v>104</v>
      </c>
      <c r="J5522" s="169">
        <v>18.641095890410959</v>
      </c>
      <c r="K5522">
        <v>4</v>
      </c>
    </row>
    <row r="5523" spans="1:11" x14ac:dyDescent="0.25">
      <c r="A5523" t="s">
        <v>6050</v>
      </c>
      <c r="B5523">
        <v>15635</v>
      </c>
      <c r="C5523" t="s">
        <v>172</v>
      </c>
      <c r="D5523" s="167">
        <v>63171.73</v>
      </c>
      <c r="E5523" t="s">
        <v>196</v>
      </c>
      <c r="F5523" t="s">
        <v>169</v>
      </c>
      <c r="G5523" t="s">
        <v>228</v>
      </c>
      <c r="H5523" s="168">
        <v>39300</v>
      </c>
      <c r="I5523" t="s">
        <v>107</v>
      </c>
      <c r="J5523" s="169">
        <v>10.145205479452056</v>
      </c>
      <c r="K5523">
        <v>3</v>
      </c>
    </row>
    <row r="5524" spans="1:11" x14ac:dyDescent="0.25">
      <c r="A5524" t="s">
        <v>6051</v>
      </c>
      <c r="B5524">
        <v>62171</v>
      </c>
      <c r="C5524" t="s">
        <v>172</v>
      </c>
      <c r="D5524" s="167">
        <v>83611.44</v>
      </c>
      <c r="E5524" t="s">
        <v>191</v>
      </c>
      <c r="F5524" t="s">
        <v>169</v>
      </c>
      <c r="G5524" t="s">
        <v>192</v>
      </c>
      <c r="H5524" s="168">
        <v>34387</v>
      </c>
      <c r="I5524" t="s">
        <v>106</v>
      </c>
      <c r="J5524" s="169">
        <v>23.605479452054794</v>
      </c>
      <c r="K5524">
        <v>5</v>
      </c>
    </row>
    <row r="5525" spans="1:11" x14ac:dyDescent="0.25">
      <c r="A5525" t="s">
        <v>6052</v>
      </c>
      <c r="B5525">
        <v>45025</v>
      </c>
      <c r="C5525" t="s">
        <v>172</v>
      </c>
      <c r="D5525" s="167">
        <v>44753</v>
      </c>
      <c r="E5525" t="s">
        <v>188</v>
      </c>
      <c r="F5525" t="s">
        <v>169</v>
      </c>
      <c r="G5525" t="s">
        <v>5718</v>
      </c>
      <c r="H5525" s="168">
        <v>37222</v>
      </c>
      <c r="I5525" t="s">
        <v>107</v>
      </c>
      <c r="J5525" s="169">
        <v>15.838356164383562</v>
      </c>
      <c r="K5525">
        <v>4</v>
      </c>
    </row>
    <row r="5526" spans="1:11" x14ac:dyDescent="0.25">
      <c r="A5526" t="s">
        <v>6053</v>
      </c>
      <c r="B5526">
        <v>16384</v>
      </c>
      <c r="C5526" t="s">
        <v>172</v>
      </c>
      <c r="D5526" s="167">
        <v>80986</v>
      </c>
      <c r="E5526" t="s">
        <v>185</v>
      </c>
      <c r="F5526" t="s">
        <v>169</v>
      </c>
      <c r="G5526" t="s">
        <v>416</v>
      </c>
      <c r="H5526" s="168">
        <v>39160</v>
      </c>
      <c r="I5526" t="s">
        <v>103</v>
      </c>
      <c r="J5526" s="169">
        <v>10.528767123287672</v>
      </c>
      <c r="K5526">
        <v>3</v>
      </c>
    </row>
    <row r="5527" spans="1:11" x14ac:dyDescent="0.25">
      <c r="A5527" t="s">
        <v>6054</v>
      </c>
      <c r="B5527">
        <v>2112</v>
      </c>
      <c r="C5527" t="s">
        <v>172</v>
      </c>
      <c r="D5527" s="167">
        <v>84974</v>
      </c>
      <c r="E5527" t="s">
        <v>168</v>
      </c>
      <c r="F5527" t="s">
        <v>169</v>
      </c>
      <c r="G5527" t="s">
        <v>1795</v>
      </c>
      <c r="H5527" s="168">
        <v>36800</v>
      </c>
      <c r="I5527" t="s">
        <v>106</v>
      </c>
      <c r="J5527" s="169">
        <v>16.994520547945207</v>
      </c>
      <c r="K5527">
        <v>4</v>
      </c>
    </row>
    <row r="5528" spans="1:11" x14ac:dyDescent="0.25">
      <c r="A5528" t="s">
        <v>6055</v>
      </c>
      <c r="B5528">
        <v>19782</v>
      </c>
      <c r="C5528" t="s">
        <v>167</v>
      </c>
      <c r="D5528" s="167">
        <v>71945.679999999993</v>
      </c>
      <c r="E5528" t="s">
        <v>168</v>
      </c>
      <c r="F5528" t="s">
        <v>169</v>
      </c>
      <c r="G5528" t="s">
        <v>4708</v>
      </c>
      <c r="H5528" s="168">
        <v>35255</v>
      </c>
      <c r="I5528" t="s">
        <v>105</v>
      </c>
      <c r="J5528" s="169">
        <v>21.227397260273971</v>
      </c>
      <c r="K5528">
        <v>5</v>
      </c>
    </row>
    <row r="5529" spans="1:11" x14ac:dyDescent="0.25">
      <c r="A5529" t="s">
        <v>6056</v>
      </c>
      <c r="B5529">
        <v>84145</v>
      </c>
      <c r="C5529" t="s">
        <v>172</v>
      </c>
      <c r="D5529" s="167">
        <v>50910</v>
      </c>
      <c r="E5529" t="s">
        <v>191</v>
      </c>
      <c r="F5529" t="s">
        <v>169</v>
      </c>
      <c r="G5529" t="s">
        <v>354</v>
      </c>
      <c r="H5529" s="168">
        <v>41904</v>
      </c>
      <c r="I5529" t="s">
        <v>103</v>
      </c>
      <c r="J5529" s="169">
        <v>3.010958904109589</v>
      </c>
      <c r="K5529">
        <v>1</v>
      </c>
    </row>
    <row r="5530" spans="1:11" x14ac:dyDescent="0.25">
      <c r="A5530" t="s">
        <v>6057</v>
      </c>
      <c r="B5530">
        <v>80634</v>
      </c>
      <c r="C5530" t="s">
        <v>172</v>
      </c>
      <c r="D5530" s="167">
        <v>56580</v>
      </c>
      <c r="E5530" t="s">
        <v>168</v>
      </c>
      <c r="F5530" t="s">
        <v>169</v>
      </c>
      <c r="G5530" t="s">
        <v>265</v>
      </c>
      <c r="H5530" s="168">
        <v>41302</v>
      </c>
      <c r="I5530" t="s">
        <v>103</v>
      </c>
      <c r="J5530" s="169">
        <v>4.6602739726027398</v>
      </c>
      <c r="K5530">
        <v>1</v>
      </c>
    </row>
    <row r="5531" spans="1:11" x14ac:dyDescent="0.25">
      <c r="A5531" t="s">
        <v>6058</v>
      </c>
      <c r="B5531">
        <v>10632</v>
      </c>
      <c r="C5531" t="s">
        <v>167</v>
      </c>
      <c r="D5531" s="167">
        <v>95263.92</v>
      </c>
      <c r="E5531" t="s">
        <v>188</v>
      </c>
      <c r="F5531" t="s">
        <v>169</v>
      </c>
      <c r="G5531" t="s">
        <v>468</v>
      </c>
      <c r="H5531" s="168">
        <v>32006</v>
      </c>
      <c r="I5531" t="s">
        <v>103</v>
      </c>
      <c r="J5531" s="169">
        <v>30.12876712328767</v>
      </c>
      <c r="K5531">
        <v>7</v>
      </c>
    </row>
    <row r="5532" spans="1:11" x14ac:dyDescent="0.25">
      <c r="A5532" t="s">
        <v>6059</v>
      </c>
      <c r="B5532">
        <v>7577</v>
      </c>
      <c r="C5532" t="s">
        <v>167</v>
      </c>
      <c r="D5532" s="167">
        <v>51364.31</v>
      </c>
      <c r="E5532" t="s">
        <v>188</v>
      </c>
      <c r="F5532" t="s">
        <v>169</v>
      </c>
      <c r="G5532" t="s">
        <v>344</v>
      </c>
      <c r="H5532" s="168">
        <v>38012</v>
      </c>
      <c r="I5532" t="s">
        <v>103</v>
      </c>
      <c r="J5532" s="169">
        <v>13.673972602739726</v>
      </c>
      <c r="K5532">
        <v>3</v>
      </c>
    </row>
    <row r="5533" spans="1:11" x14ac:dyDescent="0.25">
      <c r="A5533" t="s">
        <v>6060</v>
      </c>
      <c r="B5533">
        <v>66292</v>
      </c>
      <c r="C5533" t="s">
        <v>172</v>
      </c>
      <c r="D5533" s="167">
        <v>92756.7</v>
      </c>
      <c r="E5533" t="s">
        <v>175</v>
      </c>
      <c r="F5533" t="s">
        <v>169</v>
      </c>
      <c r="G5533" t="s">
        <v>183</v>
      </c>
      <c r="H5533" s="168">
        <v>34352</v>
      </c>
      <c r="I5533" t="s">
        <v>103</v>
      </c>
      <c r="J5533" s="169">
        <v>23.701369863013699</v>
      </c>
      <c r="K5533">
        <v>5</v>
      </c>
    </row>
    <row r="5534" spans="1:11" x14ac:dyDescent="0.25">
      <c r="A5534" t="s">
        <v>6061</v>
      </c>
      <c r="B5534">
        <v>93556</v>
      </c>
      <c r="C5534" t="s">
        <v>167</v>
      </c>
      <c r="D5534" s="167">
        <v>41953.24</v>
      </c>
      <c r="E5534" t="s">
        <v>188</v>
      </c>
      <c r="F5534" t="s">
        <v>202</v>
      </c>
      <c r="G5534" t="s">
        <v>313</v>
      </c>
      <c r="H5534" s="168">
        <v>38656</v>
      </c>
      <c r="I5534" t="s">
        <v>105</v>
      </c>
      <c r="J5534" s="169">
        <v>11.90958904109589</v>
      </c>
      <c r="K5534">
        <v>3</v>
      </c>
    </row>
    <row r="5535" spans="1:11" x14ac:dyDescent="0.25">
      <c r="A5535" t="s">
        <v>6062</v>
      </c>
      <c r="B5535">
        <v>21598</v>
      </c>
      <c r="C5535" t="s">
        <v>172</v>
      </c>
      <c r="D5535" s="167">
        <v>85854</v>
      </c>
      <c r="E5535" t="s">
        <v>185</v>
      </c>
      <c r="F5535" t="s">
        <v>169</v>
      </c>
      <c r="G5535" t="s">
        <v>416</v>
      </c>
      <c r="H5535" s="168">
        <v>37502</v>
      </c>
      <c r="I5535" t="s">
        <v>103</v>
      </c>
      <c r="J5535" s="169">
        <v>15.07123287671233</v>
      </c>
      <c r="K5535">
        <v>4</v>
      </c>
    </row>
    <row r="5536" spans="1:11" x14ac:dyDescent="0.25">
      <c r="A5536" t="s">
        <v>6063</v>
      </c>
      <c r="B5536">
        <v>85746</v>
      </c>
      <c r="C5536" t="s">
        <v>172</v>
      </c>
      <c r="D5536" s="167">
        <v>35411.300000000003</v>
      </c>
      <c r="E5536" t="s">
        <v>253</v>
      </c>
      <c r="F5536" t="s">
        <v>169</v>
      </c>
      <c r="G5536" t="s">
        <v>207</v>
      </c>
      <c r="H5536" s="168">
        <v>41036</v>
      </c>
      <c r="I5536" t="s">
        <v>108</v>
      </c>
      <c r="J5536" s="169">
        <v>5.3890410958904109</v>
      </c>
      <c r="K5536">
        <v>2</v>
      </c>
    </row>
    <row r="5537" spans="1:11" x14ac:dyDescent="0.25">
      <c r="A5537" t="s">
        <v>6064</v>
      </c>
      <c r="B5537">
        <v>20618</v>
      </c>
      <c r="C5537" t="s">
        <v>172</v>
      </c>
      <c r="D5537" s="167">
        <v>88859</v>
      </c>
      <c r="E5537" t="s">
        <v>185</v>
      </c>
      <c r="F5537" t="s">
        <v>169</v>
      </c>
      <c r="G5537" t="s">
        <v>416</v>
      </c>
      <c r="H5537" s="168">
        <v>35807</v>
      </c>
      <c r="I5537" t="s">
        <v>103</v>
      </c>
      <c r="J5537" s="169">
        <v>19.715068493150685</v>
      </c>
      <c r="K5537">
        <v>4</v>
      </c>
    </row>
    <row r="5538" spans="1:11" x14ac:dyDescent="0.25">
      <c r="A5538" t="s">
        <v>6065</v>
      </c>
      <c r="B5538">
        <v>53402</v>
      </c>
      <c r="C5538" t="s">
        <v>172</v>
      </c>
      <c r="D5538" s="167">
        <v>50699.16</v>
      </c>
      <c r="E5538" t="s">
        <v>199</v>
      </c>
      <c r="F5538" t="s">
        <v>169</v>
      </c>
      <c r="G5538" t="s">
        <v>200</v>
      </c>
      <c r="H5538" s="168">
        <v>38943</v>
      </c>
      <c r="I5538" t="s">
        <v>106</v>
      </c>
      <c r="J5538" s="169">
        <v>11.123287671232877</v>
      </c>
      <c r="K5538">
        <v>3</v>
      </c>
    </row>
    <row r="5539" spans="1:11" x14ac:dyDescent="0.25">
      <c r="A5539" t="s">
        <v>6066</v>
      </c>
      <c r="B5539">
        <v>21886</v>
      </c>
      <c r="C5539" t="s">
        <v>172</v>
      </c>
      <c r="D5539" s="167">
        <v>107128.71</v>
      </c>
      <c r="E5539" t="s">
        <v>175</v>
      </c>
      <c r="F5539" t="s">
        <v>169</v>
      </c>
      <c r="G5539" t="s">
        <v>586</v>
      </c>
      <c r="H5539" s="168">
        <v>34736</v>
      </c>
      <c r="I5539" t="s">
        <v>108</v>
      </c>
      <c r="J5539" s="169">
        <v>22.649315068493152</v>
      </c>
      <c r="K5539">
        <v>5</v>
      </c>
    </row>
    <row r="5540" spans="1:11" x14ac:dyDescent="0.25">
      <c r="A5540" t="s">
        <v>6067</v>
      </c>
      <c r="B5540">
        <v>1792</v>
      </c>
      <c r="C5540" t="s">
        <v>172</v>
      </c>
      <c r="D5540" s="167">
        <v>79647.839999999997</v>
      </c>
      <c r="E5540" t="s">
        <v>168</v>
      </c>
      <c r="F5540" t="s">
        <v>169</v>
      </c>
      <c r="G5540" t="s">
        <v>265</v>
      </c>
      <c r="H5540" s="168">
        <v>34884</v>
      </c>
      <c r="I5540" t="s">
        <v>106</v>
      </c>
      <c r="J5540" s="169">
        <v>22.243835616438357</v>
      </c>
      <c r="K5540">
        <v>5</v>
      </c>
    </row>
    <row r="5541" spans="1:11" x14ac:dyDescent="0.25">
      <c r="A5541" t="s">
        <v>6068</v>
      </c>
      <c r="B5541">
        <v>44169</v>
      </c>
      <c r="C5541" t="s">
        <v>172</v>
      </c>
      <c r="D5541" s="167">
        <v>92756.7</v>
      </c>
      <c r="E5541" t="s">
        <v>175</v>
      </c>
      <c r="F5541" t="s">
        <v>169</v>
      </c>
      <c r="G5541" t="s">
        <v>183</v>
      </c>
      <c r="H5541" s="168">
        <v>34352</v>
      </c>
      <c r="I5541" t="s">
        <v>105</v>
      </c>
      <c r="J5541" s="169">
        <v>23.701369863013699</v>
      </c>
      <c r="K5541">
        <v>5</v>
      </c>
    </row>
    <row r="5542" spans="1:11" x14ac:dyDescent="0.25">
      <c r="A5542" t="s">
        <v>6069</v>
      </c>
      <c r="B5542">
        <v>88301</v>
      </c>
      <c r="C5542" t="s">
        <v>167</v>
      </c>
      <c r="D5542" s="167">
        <v>29779.07</v>
      </c>
      <c r="E5542" t="s">
        <v>233</v>
      </c>
      <c r="F5542" t="s">
        <v>202</v>
      </c>
      <c r="G5542" t="s">
        <v>234</v>
      </c>
      <c r="H5542" s="168">
        <v>41137</v>
      </c>
      <c r="I5542" t="s">
        <v>103</v>
      </c>
      <c r="J5542" s="169">
        <v>5.1123287671232873</v>
      </c>
      <c r="K5542">
        <v>2</v>
      </c>
    </row>
    <row r="5543" spans="1:11" x14ac:dyDescent="0.25">
      <c r="A5543" t="s">
        <v>6070</v>
      </c>
      <c r="B5543">
        <v>37004</v>
      </c>
      <c r="C5543" t="s">
        <v>172</v>
      </c>
      <c r="D5543" s="167">
        <v>93396</v>
      </c>
      <c r="E5543" t="s">
        <v>168</v>
      </c>
      <c r="F5543" t="s">
        <v>169</v>
      </c>
      <c r="G5543" t="s">
        <v>428</v>
      </c>
      <c r="H5543" s="168">
        <v>36164</v>
      </c>
      <c r="I5543" t="s">
        <v>106</v>
      </c>
      <c r="J5543" s="169">
        <v>18.736986301369864</v>
      </c>
      <c r="K5543">
        <v>4</v>
      </c>
    </row>
    <row r="5544" spans="1:11" x14ac:dyDescent="0.25">
      <c r="A5544" t="s">
        <v>6071</v>
      </c>
      <c r="B5544">
        <v>43365</v>
      </c>
      <c r="C5544" t="s">
        <v>172</v>
      </c>
      <c r="D5544" s="167">
        <v>57265</v>
      </c>
      <c r="E5544" t="s">
        <v>191</v>
      </c>
      <c r="F5544" t="s">
        <v>169</v>
      </c>
      <c r="G5544" t="s">
        <v>354</v>
      </c>
      <c r="H5544" s="168">
        <v>41064</v>
      </c>
      <c r="I5544" t="s">
        <v>103</v>
      </c>
      <c r="J5544" s="169">
        <v>5.3123287671232875</v>
      </c>
      <c r="K5544">
        <v>2</v>
      </c>
    </row>
    <row r="5545" spans="1:11" x14ac:dyDescent="0.25">
      <c r="A5545" t="s">
        <v>6072</v>
      </c>
      <c r="B5545">
        <v>47797</v>
      </c>
      <c r="C5545" t="s">
        <v>172</v>
      </c>
      <c r="D5545" s="167">
        <v>75920</v>
      </c>
      <c r="E5545" t="s">
        <v>185</v>
      </c>
      <c r="F5545" t="s">
        <v>169</v>
      </c>
      <c r="G5545" t="s">
        <v>416</v>
      </c>
      <c r="H5545" s="168">
        <v>39524</v>
      </c>
      <c r="I5545" t="s">
        <v>106</v>
      </c>
      <c r="J5545" s="169">
        <v>9.5315068493150683</v>
      </c>
      <c r="K5545">
        <v>2</v>
      </c>
    </row>
    <row r="5546" spans="1:11" x14ac:dyDescent="0.25">
      <c r="A5546" t="s">
        <v>6073</v>
      </c>
      <c r="B5546">
        <v>34951</v>
      </c>
      <c r="C5546" t="s">
        <v>172</v>
      </c>
      <c r="D5546" s="167">
        <v>102664</v>
      </c>
      <c r="E5546" t="s">
        <v>196</v>
      </c>
      <c r="F5546" t="s">
        <v>169</v>
      </c>
      <c r="G5546" t="s">
        <v>3975</v>
      </c>
      <c r="H5546" s="168">
        <v>36912</v>
      </c>
      <c r="I5546" t="s">
        <v>107</v>
      </c>
      <c r="J5546" s="169">
        <v>16.687671232876713</v>
      </c>
      <c r="K5546">
        <v>4</v>
      </c>
    </row>
    <row r="5547" spans="1:11" x14ac:dyDescent="0.25">
      <c r="A5547" t="s">
        <v>6074</v>
      </c>
      <c r="B5547">
        <v>1602</v>
      </c>
      <c r="C5547" t="s">
        <v>167</v>
      </c>
      <c r="D5547" s="167">
        <v>67729.710000000006</v>
      </c>
      <c r="E5547" t="s">
        <v>175</v>
      </c>
      <c r="F5547" t="s">
        <v>169</v>
      </c>
      <c r="G5547" t="s">
        <v>211</v>
      </c>
      <c r="H5547" s="168">
        <v>41316</v>
      </c>
      <c r="I5547" t="s">
        <v>106</v>
      </c>
      <c r="J5547" s="169">
        <v>4.6219178082191785</v>
      </c>
      <c r="K5547">
        <v>1</v>
      </c>
    </row>
    <row r="5548" spans="1:11" x14ac:dyDescent="0.25">
      <c r="A5548" t="s">
        <v>6075</v>
      </c>
      <c r="B5548">
        <v>39881</v>
      </c>
      <c r="C5548" t="s">
        <v>172</v>
      </c>
      <c r="D5548" s="167">
        <v>70435</v>
      </c>
      <c r="E5548" t="s">
        <v>175</v>
      </c>
      <c r="F5548" t="s">
        <v>169</v>
      </c>
      <c r="G5548" t="s">
        <v>183</v>
      </c>
      <c r="H5548" s="168">
        <v>39098</v>
      </c>
      <c r="I5548" t="s">
        <v>104</v>
      </c>
      <c r="J5548" s="169">
        <v>10.698630136986301</v>
      </c>
      <c r="K5548">
        <v>3</v>
      </c>
    </row>
    <row r="5549" spans="1:11" x14ac:dyDescent="0.25">
      <c r="A5549" t="s">
        <v>6076</v>
      </c>
      <c r="B5549">
        <v>9079</v>
      </c>
      <c r="C5549" t="s">
        <v>167</v>
      </c>
      <c r="D5549" s="167">
        <v>39730.39</v>
      </c>
      <c r="E5549" t="s">
        <v>188</v>
      </c>
      <c r="F5549" t="s">
        <v>202</v>
      </c>
      <c r="G5549" t="s">
        <v>313</v>
      </c>
      <c r="H5549" s="168">
        <v>40756</v>
      </c>
      <c r="I5549" t="s">
        <v>106</v>
      </c>
      <c r="J5549" s="169">
        <v>6.1561643835616442</v>
      </c>
      <c r="K5549">
        <v>2</v>
      </c>
    </row>
    <row r="5550" spans="1:11" x14ac:dyDescent="0.25">
      <c r="A5550" t="s">
        <v>6077</v>
      </c>
      <c r="B5550">
        <v>98492</v>
      </c>
      <c r="C5550" t="s">
        <v>172</v>
      </c>
      <c r="D5550" s="167">
        <v>65752</v>
      </c>
      <c r="E5550" t="s">
        <v>175</v>
      </c>
      <c r="F5550" t="s">
        <v>169</v>
      </c>
      <c r="G5550" t="s">
        <v>183</v>
      </c>
      <c r="H5550" s="168">
        <v>40742</v>
      </c>
      <c r="I5550" t="s">
        <v>107</v>
      </c>
      <c r="J5550" s="169">
        <v>6.1945205479452055</v>
      </c>
      <c r="K5550">
        <v>2</v>
      </c>
    </row>
    <row r="5551" spans="1:11" x14ac:dyDescent="0.25">
      <c r="A5551" t="s">
        <v>6078</v>
      </c>
      <c r="B5551">
        <v>89081</v>
      </c>
      <c r="C5551" t="s">
        <v>172</v>
      </c>
      <c r="D5551" s="167">
        <v>79268</v>
      </c>
      <c r="E5551" t="s">
        <v>185</v>
      </c>
      <c r="F5551" t="s">
        <v>169</v>
      </c>
      <c r="G5551" t="s">
        <v>416</v>
      </c>
      <c r="H5551" s="168">
        <v>39524</v>
      </c>
      <c r="I5551" t="s">
        <v>104</v>
      </c>
      <c r="J5551" s="169">
        <v>9.5315068493150683</v>
      </c>
      <c r="K5551">
        <v>2</v>
      </c>
    </row>
    <row r="5552" spans="1:11" x14ac:dyDescent="0.25">
      <c r="A5552" t="s">
        <v>6079</v>
      </c>
      <c r="B5552">
        <v>91414</v>
      </c>
      <c r="C5552" t="s">
        <v>172</v>
      </c>
      <c r="D5552" s="167">
        <v>55014.29</v>
      </c>
      <c r="E5552" t="s">
        <v>233</v>
      </c>
      <c r="F5552" t="s">
        <v>169</v>
      </c>
      <c r="G5552" t="s">
        <v>554</v>
      </c>
      <c r="H5552" s="168">
        <v>36037</v>
      </c>
      <c r="I5552" t="s">
        <v>103</v>
      </c>
      <c r="J5552" s="169">
        <v>19.084931506849315</v>
      </c>
      <c r="K5552">
        <v>4</v>
      </c>
    </row>
    <row r="5553" spans="1:11" x14ac:dyDescent="0.25">
      <c r="A5553" t="s">
        <v>6080</v>
      </c>
      <c r="B5553">
        <v>86474</v>
      </c>
      <c r="C5553" t="s">
        <v>172</v>
      </c>
      <c r="D5553" s="167">
        <v>97912</v>
      </c>
      <c r="E5553" t="s">
        <v>168</v>
      </c>
      <c r="F5553" t="s">
        <v>169</v>
      </c>
      <c r="G5553" t="s">
        <v>858</v>
      </c>
      <c r="H5553" s="168">
        <v>36185</v>
      </c>
      <c r="I5553" t="s">
        <v>106</v>
      </c>
      <c r="J5553" s="169">
        <v>18.67945205479452</v>
      </c>
      <c r="K5553">
        <v>4</v>
      </c>
    </row>
    <row r="5554" spans="1:11" x14ac:dyDescent="0.25">
      <c r="A5554" t="s">
        <v>6081</v>
      </c>
      <c r="B5554">
        <v>16528</v>
      </c>
      <c r="C5554" t="s">
        <v>172</v>
      </c>
      <c r="D5554" s="167">
        <v>65776.570000000007</v>
      </c>
      <c r="E5554" t="s">
        <v>175</v>
      </c>
      <c r="F5554" t="s">
        <v>169</v>
      </c>
      <c r="G5554" t="s">
        <v>904</v>
      </c>
      <c r="H5554" s="168">
        <v>35954</v>
      </c>
      <c r="I5554" t="s">
        <v>107</v>
      </c>
      <c r="J5554" s="169">
        <v>19.312328767123287</v>
      </c>
      <c r="K5554">
        <v>4</v>
      </c>
    </row>
    <row r="5555" spans="1:11" x14ac:dyDescent="0.25">
      <c r="A5555" t="s">
        <v>6082</v>
      </c>
      <c r="B5555">
        <v>74343</v>
      </c>
      <c r="C5555" t="s">
        <v>167</v>
      </c>
      <c r="D5555" s="167">
        <v>128377.54</v>
      </c>
      <c r="E5555" t="s">
        <v>216</v>
      </c>
      <c r="F5555" t="s">
        <v>169</v>
      </c>
      <c r="G5555" t="s">
        <v>275</v>
      </c>
      <c r="H5555" s="168">
        <v>32678</v>
      </c>
      <c r="I5555" t="s">
        <v>107</v>
      </c>
      <c r="J5555" s="169">
        <v>28.287671232876711</v>
      </c>
      <c r="K5555">
        <v>6</v>
      </c>
    </row>
    <row r="5556" spans="1:11" x14ac:dyDescent="0.25">
      <c r="A5556" t="s">
        <v>6083</v>
      </c>
      <c r="B5556">
        <v>10620</v>
      </c>
      <c r="C5556" t="s">
        <v>172</v>
      </c>
      <c r="D5556" s="167">
        <v>104717.28</v>
      </c>
      <c r="E5556" t="s">
        <v>196</v>
      </c>
      <c r="F5556" t="s">
        <v>169</v>
      </c>
      <c r="G5556" t="s">
        <v>840</v>
      </c>
      <c r="H5556" s="168">
        <v>32720</v>
      </c>
      <c r="I5556" t="s">
        <v>108</v>
      </c>
      <c r="J5556" s="169">
        <v>28.172602739726027</v>
      </c>
      <c r="K5556">
        <v>6</v>
      </c>
    </row>
    <row r="5557" spans="1:11" x14ac:dyDescent="0.25">
      <c r="A5557" t="s">
        <v>6084</v>
      </c>
      <c r="B5557">
        <v>39191</v>
      </c>
      <c r="C5557" t="s">
        <v>172</v>
      </c>
      <c r="D5557" s="167">
        <v>128160.85</v>
      </c>
      <c r="E5557" t="s">
        <v>180</v>
      </c>
      <c r="F5557" t="s">
        <v>169</v>
      </c>
      <c r="G5557" t="s">
        <v>275</v>
      </c>
      <c r="H5557" s="168">
        <v>32370</v>
      </c>
      <c r="I5557" t="s">
        <v>103</v>
      </c>
      <c r="J5557" s="169">
        <v>29.13150684931507</v>
      </c>
      <c r="K5557">
        <v>6</v>
      </c>
    </row>
    <row r="5558" spans="1:11" x14ac:dyDescent="0.25">
      <c r="A5558" t="s">
        <v>6085</v>
      </c>
      <c r="B5558">
        <v>27573</v>
      </c>
      <c r="C5558" t="s">
        <v>167</v>
      </c>
      <c r="D5558" s="167">
        <v>78677.31</v>
      </c>
      <c r="E5558" t="s">
        <v>233</v>
      </c>
      <c r="F5558" t="s">
        <v>169</v>
      </c>
      <c r="G5558" t="s">
        <v>637</v>
      </c>
      <c r="H5558" s="168">
        <v>36361</v>
      </c>
      <c r="I5558" t="s">
        <v>103</v>
      </c>
      <c r="J5558" s="169">
        <v>18.197260273972603</v>
      </c>
      <c r="K5558">
        <v>4</v>
      </c>
    </row>
    <row r="5559" spans="1:11" x14ac:dyDescent="0.25">
      <c r="A5559" t="s">
        <v>6086</v>
      </c>
      <c r="B5559">
        <v>9781</v>
      </c>
      <c r="C5559" t="s">
        <v>167</v>
      </c>
      <c r="D5559" s="167">
        <v>55328</v>
      </c>
      <c r="E5559" t="s">
        <v>191</v>
      </c>
      <c r="F5559" t="s">
        <v>169</v>
      </c>
      <c r="G5559" t="s">
        <v>354</v>
      </c>
      <c r="H5559" s="168">
        <v>41288</v>
      </c>
      <c r="I5559" t="s">
        <v>103</v>
      </c>
      <c r="J5559" s="169">
        <v>4.6986301369863011</v>
      </c>
      <c r="K5559">
        <v>1</v>
      </c>
    </row>
    <row r="5560" spans="1:11" x14ac:dyDescent="0.25">
      <c r="A5560" t="s">
        <v>6087</v>
      </c>
      <c r="B5560">
        <v>26796</v>
      </c>
      <c r="C5560" t="s">
        <v>167</v>
      </c>
      <c r="D5560" s="167">
        <v>125401.04</v>
      </c>
      <c r="E5560" t="s">
        <v>199</v>
      </c>
      <c r="F5560" t="s">
        <v>169</v>
      </c>
      <c r="G5560" t="s">
        <v>275</v>
      </c>
      <c r="H5560" s="168">
        <v>31461</v>
      </c>
      <c r="I5560" t="s">
        <v>106</v>
      </c>
      <c r="J5560" s="169">
        <v>31.621917808219177</v>
      </c>
      <c r="K5560">
        <v>7</v>
      </c>
    </row>
    <row r="5561" spans="1:11" x14ac:dyDescent="0.25">
      <c r="A5561" t="s">
        <v>6088</v>
      </c>
      <c r="B5561">
        <v>73017</v>
      </c>
      <c r="C5561" t="s">
        <v>172</v>
      </c>
      <c r="D5561" s="167">
        <v>43525.71</v>
      </c>
      <c r="E5561" t="s">
        <v>199</v>
      </c>
      <c r="F5561" t="s">
        <v>169</v>
      </c>
      <c r="G5561" t="s">
        <v>220</v>
      </c>
      <c r="H5561" s="168">
        <v>41498</v>
      </c>
      <c r="I5561" t="s">
        <v>103</v>
      </c>
      <c r="J5561" s="169">
        <v>4.1232876712328768</v>
      </c>
      <c r="K5561">
        <v>1</v>
      </c>
    </row>
    <row r="5562" spans="1:11" x14ac:dyDescent="0.25">
      <c r="A5562" t="s">
        <v>6089</v>
      </c>
      <c r="B5562">
        <v>98113</v>
      </c>
      <c r="C5562" t="s">
        <v>167</v>
      </c>
      <c r="D5562" s="167">
        <v>85280.06</v>
      </c>
      <c r="E5562" t="s">
        <v>175</v>
      </c>
      <c r="F5562" t="s">
        <v>169</v>
      </c>
      <c r="G5562" t="s">
        <v>311</v>
      </c>
      <c r="H5562" s="168">
        <v>37676</v>
      </c>
      <c r="I5562" t="s">
        <v>107</v>
      </c>
      <c r="J5562" s="169">
        <v>14.594520547945205</v>
      </c>
      <c r="K5562">
        <v>3</v>
      </c>
    </row>
    <row r="5563" spans="1:11" x14ac:dyDescent="0.25">
      <c r="A5563" t="s">
        <v>6090</v>
      </c>
      <c r="B5563">
        <v>18157</v>
      </c>
      <c r="C5563" t="s">
        <v>172</v>
      </c>
      <c r="D5563" s="167">
        <v>42053.83</v>
      </c>
      <c r="E5563" t="s">
        <v>199</v>
      </c>
      <c r="F5563" t="s">
        <v>169</v>
      </c>
      <c r="G5563" t="s">
        <v>220</v>
      </c>
      <c r="H5563" s="168">
        <v>41694</v>
      </c>
      <c r="I5563" t="s">
        <v>105</v>
      </c>
      <c r="J5563" s="169">
        <v>3.5863013698630137</v>
      </c>
      <c r="K5563">
        <v>1</v>
      </c>
    </row>
    <row r="5564" spans="1:11" x14ac:dyDescent="0.25">
      <c r="A5564" t="s">
        <v>6091</v>
      </c>
      <c r="B5564">
        <v>36831</v>
      </c>
      <c r="C5564" t="s">
        <v>167</v>
      </c>
      <c r="D5564" s="167">
        <v>92756.7</v>
      </c>
      <c r="E5564" t="s">
        <v>175</v>
      </c>
      <c r="F5564" t="s">
        <v>169</v>
      </c>
      <c r="G5564" t="s">
        <v>183</v>
      </c>
      <c r="H5564" s="168">
        <v>33791</v>
      </c>
      <c r="I5564" t="s">
        <v>106</v>
      </c>
      <c r="J5564" s="169">
        <v>25.238356164383561</v>
      </c>
      <c r="K5564">
        <v>6</v>
      </c>
    </row>
    <row r="5565" spans="1:11" x14ac:dyDescent="0.25">
      <c r="A5565" t="s">
        <v>6092</v>
      </c>
      <c r="B5565">
        <v>83556</v>
      </c>
      <c r="C5565" t="s">
        <v>172</v>
      </c>
      <c r="D5565" s="167">
        <v>68015</v>
      </c>
      <c r="E5565" t="s">
        <v>191</v>
      </c>
      <c r="F5565" t="s">
        <v>169</v>
      </c>
      <c r="G5565" t="s">
        <v>486</v>
      </c>
      <c r="H5565" s="168">
        <v>38747</v>
      </c>
      <c r="I5565" t="s">
        <v>105</v>
      </c>
      <c r="J5565" s="169">
        <v>11.66027397260274</v>
      </c>
      <c r="K5565">
        <v>3</v>
      </c>
    </row>
    <row r="5566" spans="1:11" x14ac:dyDescent="0.25">
      <c r="A5566" t="s">
        <v>6093</v>
      </c>
      <c r="B5566">
        <v>82963</v>
      </c>
      <c r="C5566" t="s">
        <v>172</v>
      </c>
      <c r="D5566" s="167">
        <v>46626.87</v>
      </c>
      <c r="E5566" t="s">
        <v>199</v>
      </c>
      <c r="F5566" t="s">
        <v>169</v>
      </c>
      <c r="G5566" t="s">
        <v>205</v>
      </c>
      <c r="H5566" s="168">
        <v>39509</v>
      </c>
      <c r="I5566" t="s">
        <v>107</v>
      </c>
      <c r="J5566" s="169">
        <v>9.5726027397260278</v>
      </c>
      <c r="K5566">
        <v>2</v>
      </c>
    </row>
    <row r="5567" spans="1:11" x14ac:dyDescent="0.25">
      <c r="A5567" t="s">
        <v>6094</v>
      </c>
      <c r="B5567">
        <v>39929</v>
      </c>
      <c r="C5567" t="s">
        <v>167</v>
      </c>
      <c r="D5567" s="167">
        <v>82851.509999999995</v>
      </c>
      <c r="E5567" t="s">
        <v>188</v>
      </c>
      <c r="F5567" t="s">
        <v>169</v>
      </c>
      <c r="G5567" t="s">
        <v>600</v>
      </c>
      <c r="H5567" s="168">
        <v>37123</v>
      </c>
      <c r="I5567" t="s">
        <v>108</v>
      </c>
      <c r="J5567" s="169">
        <v>16.109589041095891</v>
      </c>
      <c r="K5567">
        <v>4</v>
      </c>
    </row>
    <row r="5568" spans="1:11" x14ac:dyDescent="0.25">
      <c r="A5568" t="s">
        <v>6095</v>
      </c>
      <c r="B5568">
        <v>43113</v>
      </c>
      <c r="C5568" t="s">
        <v>172</v>
      </c>
      <c r="D5568" s="167">
        <v>65716</v>
      </c>
      <c r="E5568" t="s">
        <v>191</v>
      </c>
      <c r="F5568" t="s">
        <v>169</v>
      </c>
      <c r="G5568" t="s">
        <v>486</v>
      </c>
      <c r="H5568" s="168">
        <v>39329</v>
      </c>
      <c r="I5568" t="s">
        <v>108</v>
      </c>
      <c r="J5568" s="169">
        <v>10.065753424657535</v>
      </c>
      <c r="K5568">
        <v>3</v>
      </c>
    </row>
    <row r="5569" spans="1:11" x14ac:dyDescent="0.25">
      <c r="A5569" t="s">
        <v>6096</v>
      </c>
      <c r="B5569">
        <v>28875</v>
      </c>
      <c r="C5569" t="s">
        <v>172</v>
      </c>
      <c r="D5569" s="167">
        <v>86588</v>
      </c>
      <c r="E5569" t="s">
        <v>175</v>
      </c>
      <c r="F5569" t="s">
        <v>169</v>
      </c>
      <c r="G5569" t="s">
        <v>183</v>
      </c>
      <c r="H5569" s="168">
        <v>38734</v>
      </c>
      <c r="I5569" t="s">
        <v>106</v>
      </c>
      <c r="J5569" s="169">
        <v>11.695890410958905</v>
      </c>
      <c r="K5569">
        <v>3</v>
      </c>
    </row>
    <row r="5570" spans="1:11" x14ac:dyDescent="0.25">
      <c r="A5570" t="s">
        <v>6097</v>
      </c>
      <c r="B5570">
        <v>37066</v>
      </c>
      <c r="C5570" t="s">
        <v>167</v>
      </c>
      <c r="D5570" s="167">
        <v>83545.960000000006</v>
      </c>
      <c r="E5570" t="s">
        <v>175</v>
      </c>
      <c r="F5570" t="s">
        <v>169</v>
      </c>
      <c r="G5570" t="s">
        <v>311</v>
      </c>
      <c r="H5570" s="168">
        <v>37802</v>
      </c>
      <c r="I5570" t="s">
        <v>103</v>
      </c>
      <c r="J5570" s="169">
        <v>14.24931506849315</v>
      </c>
      <c r="K5570">
        <v>3</v>
      </c>
    </row>
    <row r="5571" spans="1:11" x14ac:dyDescent="0.25">
      <c r="A5571" t="s">
        <v>6098</v>
      </c>
      <c r="B5571">
        <v>27605</v>
      </c>
      <c r="C5571" t="s">
        <v>167</v>
      </c>
      <c r="D5571" s="167">
        <v>130506.3</v>
      </c>
      <c r="E5571" t="s">
        <v>1684</v>
      </c>
      <c r="F5571" t="s">
        <v>169</v>
      </c>
      <c r="G5571" t="s">
        <v>275</v>
      </c>
      <c r="H5571" s="168">
        <v>41106</v>
      </c>
      <c r="I5571" t="s">
        <v>108</v>
      </c>
      <c r="J5571" s="169">
        <v>5.1972602739726028</v>
      </c>
      <c r="K5571">
        <v>2</v>
      </c>
    </row>
    <row r="5572" spans="1:11" x14ac:dyDescent="0.25">
      <c r="A5572" t="s">
        <v>6099</v>
      </c>
      <c r="B5572">
        <v>93987</v>
      </c>
      <c r="C5572" t="s">
        <v>167</v>
      </c>
      <c r="D5572" s="167">
        <v>76015.03</v>
      </c>
      <c r="E5572" t="s">
        <v>168</v>
      </c>
      <c r="F5572" t="s">
        <v>169</v>
      </c>
      <c r="G5572" t="s">
        <v>539</v>
      </c>
      <c r="H5572" s="168">
        <v>32889</v>
      </c>
      <c r="I5572" t="s">
        <v>106</v>
      </c>
      <c r="J5572" s="169">
        <v>27.709589041095889</v>
      </c>
      <c r="K5572">
        <v>6</v>
      </c>
    </row>
    <row r="5573" spans="1:11" x14ac:dyDescent="0.25">
      <c r="A5573" t="s">
        <v>6100</v>
      </c>
      <c r="B5573">
        <v>41702</v>
      </c>
      <c r="C5573" t="s">
        <v>172</v>
      </c>
      <c r="D5573" s="167">
        <v>91969.07</v>
      </c>
      <c r="E5573" t="s">
        <v>185</v>
      </c>
      <c r="F5573" t="s">
        <v>169</v>
      </c>
      <c r="G5573" t="s">
        <v>416</v>
      </c>
      <c r="H5573" s="168">
        <v>33112</v>
      </c>
      <c r="I5573" t="s">
        <v>103</v>
      </c>
      <c r="J5573" s="169">
        <v>27.098630136986301</v>
      </c>
      <c r="K5573">
        <v>6</v>
      </c>
    </row>
    <row r="5574" spans="1:11" x14ac:dyDescent="0.25">
      <c r="A5574" t="s">
        <v>6101</v>
      </c>
      <c r="B5574">
        <v>8290</v>
      </c>
      <c r="C5574" t="s">
        <v>172</v>
      </c>
      <c r="D5574" s="167">
        <v>148931.20000000001</v>
      </c>
      <c r="E5574" t="s">
        <v>199</v>
      </c>
      <c r="F5574" t="s">
        <v>169</v>
      </c>
      <c r="G5574" t="s">
        <v>275</v>
      </c>
      <c r="H5574" s="168">
        <v>36780</v>
      </c>
      <c r="I5574" t="s">
        <v>103</v>
      </c>
      <c r="J5574" s="169">
        <v>17.049315068493151</v>
      </c>
      <c r="K5574">
        <v>4</v>
      </c>
    </row>
    <row r="5575" spans="1:11" x14ac:dyDescent="0.25">
      <c r="A5575" t="s">
        <v>6102</v>
      </c>
      <c r="B5575">
        <v>7079</v>
      </c>
      <c r="C5575" t="s">
        <v>172</v>
      </c>
      <c r="D5575" s="167">
        <v>58455</v>
      </c>
      <c r="E5575" t="s">
        <v>175</v>
      </c>
      <c r="F5575" t="s">
        <v>169</v>
      </c>
      <c r="G5575" t="s">
        <v>183</v>
      </c>
      <c r="H5575" s="168">
        <v>41694</v>
      </c>
      <c r="I5575" t="s">
        <v>104</v>
      </c>
      <c r="J5575" s="169">
        <v>3.5863013698630137</v>
      </c>
      <c r="K5575">
        <v>1</v>
      </c>
    </row>
    <row r="5576" spans="1:11" x14ac:dyDescent="0.25">
      <c r="A5576" t="s">
        <v>6103</v>
      </c>
      <c r="B5576">
        <v>3942</v>
      </c>
      <c r="C5576" t="s">
        <v>167</v>
      </c>
      <c r="D5576" s="167">
        <v>53505.68</v>
      </c>
      <c r="E5576" t="s">
        <v>168</v>
      </c>
      <c r="F5576" t="s">
        <v>169</v>
      </c>
      <c r="G5576" t="s">
        <v>869</v>
      </c>
      <c r="H5576" s="168">
        <v>38237</v>
      </c>
      <c r="I5576" t="s">
        <v>108</v>
      </c>
      <c r="J5576" s="169">
        <v>13.057534246575342</v>
      </c>
      <c r="K5576">
        <v>3</v>
      </c>
    </row>
    <row r="5577" spans="1:11" x14ac:dyDescent="0.25">
      <c r="A5577" t="s">
        <v>6104</v>
      </c>
      <c r="B5577">
        <v>54931</v>
      </c>
      <c r="C5577" t="s">
        <v>167</v>
      </c>
      <c r="D5577" s="167">
        <v>64216.01</v>
      </c>
      <c r="E5577" t="s">
        <v>188</v>
      </c>
      <c r="F5577" t="s">
        <v>169</v>
      </c>
      <c r="G5577" t="s">
        <v>560</v>
      </c>
      <c r="H5577" s="168">
        <v>40056</v>
      </c>
      <c r="I5577" t="s">
        <v>103</v>
      </c>
      <c r="J5577" s="169">
        <v>8.0739726027397261</v>
      </c>
      <c r="K5577">
        <v>2</v>
      </c>
    </row>
    <row r="5578" spans="1:11" x14ac:dyDescent="0.25">
      <c r="A5578" t="s">
        <v>6105</v>
      </c>
      <c r="B5578">
        <v>22812</v>
      </c>
      <c r="C5578" t="s">
        <v>167</v>
      </c>
      <c r="D5578" s="167">
        <v>67941.56</v>
      </c>
      <c r="E5578" t="s">
        <v>168</v>
      </c>
      <c r="F5578" t="s">
        <v>169</v>
      </c>
      <c r="G5578" t="s">
        <v>858</v>
      </c>
      <c r="H5578" s="168">
        <v>40518</v>
      </c>
      <c r="I5578" t="s">
        <v>107</v>
      </c>
      <c r="J5578" s="169">
        <v>6.8082191780821919</v>
      </c>
      <c r="K5578">
        <v>2</v>
      </c>
    </row>
    <row r="5579" spans="1:11" x14ac:dyDescent="0.25">
      <c r="A5579" t="s">
        <v>6106</v>
      </c>
      <c r="B5579">
        <v>80423</v>
      </c>
      <c r="C5579" t="s">
        <v>167</v>
      </c>
      <c r="D5579" s="167">
        <v>23318.28</v>
      </c>
      <c r="E5579" t="s">
        <v>196</v>
      </c>
      <c r="F5579" t="s">
        <v>202</v>
      </c>
      <c r="G5579" t="s">
        <v>367</v>
      </c>
      <c r="H5579" s="168">
        <v>37242</v>
      </c>
      <c r="I5579" t="s">
        <v>106</v>
      </c>
      <c r="J5579" s="169">
        <v>15.783561643835617</v>
      </c>
      <c r="K5579">
        <v>4</v>
      </c>
    </row>
    <row r="5580" spans="1:11" x14ac:dyDescent="0.25">
      <c r="A5580" t="s">
        <v>6107</v>
      </c>
      <c r="B5580">
        <v>17406</v>
      </c>
      <c r="C5580" t="s">
        <v>167</v>
      </c>
      <c r="D5580" s="167">
        <v>39074.839999999997</v>
      </c>
      <c r="E5580" t="s">
        <v>175</v>
      </c>
      <c r="F5580" t="s">
        <v>202</v>
      </c>
      <c r="G5580" t="s">
        <v>211</v>
      </c>
      <c r="H5580" s="168">
        <v>34610</v>
      </c>
      <c r="I5580" t="s">
        <v>104</v>
      </c>
      <c r="J5580" s="169">
        <v>22.994520547945207</v>
      </c>
      <c r="K5580">
        <v>5</v>
      </c>
    </row>
    <row r="5581" spans="1:11" x14ac:dyDescent="0.25">
      <c r="A5581" t="s">
        <v>6108</v>
      </c>
      <c r="B5581">
        <v>67100</v>
      </c>
      <c r="C5581" t="s">
        <v>167</v>
      </c>
      <c r="D5581" s="167">
        <v>57625.16</v>
      </c>
      <c r="E5581" t="s">
        <v>168</v>
      </c>
      <c r="F5581" t="s">
        <v>169</v>
      </c>
      <c r="G5581" t="s">
        <v>170</v>
      </c>
      <c r="H5581" s="168">
        <v>37040</v>
      </c>
      <c r="I5581" t="s">
        <v>103</v>
      </c>
      <c r="J5581" s="169">
        <v>16.336986301369862</v>
      </c>
      <c r="K5581">
        <v>4</v>
      </c>
    </row>
    <row r="5582" spans="1:11" x14ac:dyDescent="0.25">
      <c r="A5582" t="s">
        <v>6109</v>
      </c>
      <c r="B5582">
        <v>72971</v>
      </c>
      <c r="C5582" t="s">
        <v>167</v>
      </c>
      <c r="D5582" s="167">
        <v>69222.179999999993</v>
      </c>
      <c r="E5582" t="s">
        <v>175</v>
      </c>
      <c r="F5582" t="s">
        <v>169</v>
      </c>
      <c r="G5582" t="s">
        <v>904</v>
      </c>
      <c r="H5582" s="168">
        <v>33293</v>
      </c>
      <c r="I5582" t="s">
        <v>108</v>
      </c>
      <c r="J5582" s="169">
        <v>26.602739726027398</v>
      </c>
      <c r="K5582">
        <v>6</v>
      </c>
    </row>
    <row r="5583" spans="1:11" x14ac:dyDescent="0.25">
      <c r="A5583" t="s">
        <v>6110</v>
      </c>
      <c r="B5583">
        <v>62593</v>
      </c>
      <c r="C5583" t="s">
        <v>172</v>
      </c>
      <c r="D5583" s="167">
        <v>100237.98</v>
      </c>
      <c r="E5583" t="s">
        <v>185</v>
      </c>
      <c r="F5583" t="s">
        <v>169</v>
      </c>
      <c r="G5583" t="s">
        <v>416</v>
      </c>
      <c r="H5583" s="168">
        <v>32195</v>
      </c>
      <c r="I5583" t="s">
        <v>103</v>
      </c>
      <c r="J5583" s="169">
        <v>29.610958904109587</v>
      </c>
      <c r="K5583">
        <v>6</v>
      </c>
    </row>
    <row r="5584" spans="1:11" x14ac:dyDescent="0.25">
      <c r="A5584" t="s">
        <v>6111</v>
      </c>
      <c r="B5584">
        <v>11322</v>
      </c>
      <c r="C5584" t="s">
        <v>167</v>
      </c>
      <c r="D5584" s="167">
        <v>156525</v>
      </c>
      <c r="E5584" t="s">
        <v>239</v>
      </c>
      <c r="F5584" t="s">
        <v>169</v>
      </c>
      <c r="G5584" t="s">
        <v>231</v>
      </c>
      <c r="H5584" s="168">
        <v>31795</v>
      </c>
      <c r="I5584" t="s">
        <v>105</v>
      </c>
      <c r="J5584" s="169">
        <v>30.706849315068492</v>
      </c>
      <c r="K5584">
        <v>7</v>
      </c>
    </row>
    <row r="5585" spans="1:11" x14ac:dyDescent="0.25">
      <c r="A5585" t="s">
        <v>6112</v>
      </c>
      <c r="B5585">
        <v>78912</v>
      </c>
      <c r="C5585" t="s">
        <v>172</v>
      </c>
      <c r="D5585" s="167">
        <v>39257</v>
      </c>
      <c r="E5585" t="s">
        <v>199</v>
      </c>
      <c r="F5585" t="s">
        <v>169</v>
      </c>
      <c r="G5585" t="s">
        <v>200</v>
      </c>
      <c r="H5585" s="168">
        <v>42590</v>
      </c>
      <c r="I5585" t="s">
        <v>103</v>
      </c>
      <c r="J5585" s="169">
        <v>1.1315068493150684</v>
      </c>
      <c r="K5585">
        <v>1</v>
      </c>
    </row>
    <row r="5586" spans="1:11" x14ac:dyDescent="0.25">
      <c r="A5586" t="s">
        <v>6113</v>
      </c>
      <c r="B5586">
        <v>11192</v>
      </c>
      <c r="C5586" t="s">
        <v>167</v>
      </c>
      <c r="D5586" s="167">
        <v>65680.86</v>
      </c>
      <c r="E5586" t="s">
        <v>175</v>
      </c>
      <c r="F5586" t="s">
        <v>169</v>
      </c>
      <c r="G5586" t="s">
        <v>209</v>
      </c>
      <c r="H5586" s="168">
        <v>38488</v>
      </c>
      <c r="I5586" t="s">
        <v>103</v>
      </c>
      <c r="J5586" s="169">
        <v>12.36986301369863</v>
      </c>
      <c r="K5586">
        <v>3</v>
      </c>
    </row>
    <row r="5587" spans="1:11" x14ac:dyDescent="0.25">
      <c r="A5587" t="s">
        <v>6114</v>
      </c>
      <c r="B5587">
        <v>30535</v>
      </c>
      <c r="C5587" t="s">
        <v>172</v>
      </c>
      <c r="D5587" s="167">
        <v>53788</v>
      </c>
      <c r="E5587" t="s">
        <v>175</v>
      </c>
      <c r="F5587" t="s">
        <v>169</v>
      </c>
      <c r="G5587" t="s">
        <v>183</v>
      </c>
      <c r="H5587" s="168">
        <v>41918</v>
      </c>
      <c r="I5587" t="s">
        <v>106</v>
      </c>
      <c r="J5587" s="169">
        <v>2.9726027397260273</v>
      </c>
      <c r="K5587">
        <v>1</v>
      </c>
    </row>
    <row r="5588" spans="1:11" x14ac:dyDescent="0.25">
      <c r="A5588" t="s">
        <v>6115</v>
      </c>
      <c r="B5588">
        <v>74780</v>
      </c>
      <c r="C5588" t="s">
        <v>172</v>
      </c>
      <c r="D5588" s="167">
        <v>84832.58</v>
      </c>
      <c r="E5588" t="s">
        <v>168</v>
      </c>
      <c r="F5588" t="s">
        <v>169</v>
      </c>
      <c r="G5588" t="s">
        <v>1931</v>
      </c>
      <c r="H5588" s="168">
        <v>26329</v>
      </c>
      <c r="I5588" t="s">
        <v>104</v>
      </c>
      <c r="J5588" s="169">
        <v>45.682191780821917</v>
      </c>
      <c r="K5588">
        <v>9</v>
      </c>
    </row>
    <row r="5589" spans="1:11" x14ac:dyDescent="0.25">
      <c r="A5589" t="s">
        <v>6116</v>
      </c>
      <c r="B5589">
        <v>50476</v>
      </c>
      <c r="C5589" t="s">
        <v>172</v>
      </c>
      <c r="D5589" s="167">
        <v>79227</v>
      </c>
      <c r="E5589" t="s">
        <v>168</v>
      </c>
      <c r="F5589" t="s">
        <v>169</v>
      </c>
      <c r="G5589" t="s">
        <v>173</v>
      </c>
      <c r="H5589" s="168">
        <v>38551</v>
      </c>
      <c r="I5589" t="s">
        <v>106</v>
      </c>
      <c r="J5589" s="169">
        <v>12.197260273972603</v>
      </c>
      <c r="K5589">
        <v>3</v>
      </c>
    </row>
    <row r="5590" spans="1:11" x14ac:dyDescent="0.25">
      <c r="A5590" t="s">
        <v>6117</v>
      </c>
      <c r="B5590">
        <v>79551</v>
      </c>
      <c r="C5590" t="s">
        <v>172</v>
      </c>
      <c r="D5590" s="167">
        <v>70435</v>
      </c>
      <c r="E5590" t="s">
        <v>175</v>
      </c>
      <c r="F5590" t="s">
        <v>169</v>
      </c>
      <c r="G5590" t="s">
        <v>183</v>
      </c>
      <c r="H5590" s="168">
        <v>39098</v>
      </c>
      <c r="I5590" t="s">
        <v>108</v>
      </c>
      <c r="J5590" s="169">
        <v>10.698630136986301</v>
      </c>
      <c r="K5590">
        <v>3</v>
      </c>
    </row>
    <row r="5591" spans="1:11" x14ac:dyDescent="0.25">
      <c r="A5591" t="s">
        <v>6118</v>
      </c>
      <c r="B5591">
        <v>10186</v>
      </c>
      <c r="C5591" t="s">
        <v>172</v>
      </c>
      <c r="D5591" s="167">
        <v>61314.52</v>
      </c>
      <c r="E5591" t="s">
        <v>1258</v>
      </c>
      <c r="F5591" t="s">
        <v>169</v>
      </c>
      <c r="G5591" t="s">
        <v>418</v>
      </c>
      <c r="H5591" s="168">
        <v>39426</v>
      </c>
      <c r="I5591" t="s">
        <v>104</v>
      </c>
      <c r="J5591" s="169">
        <v>9.8000000000000007</v>
      </c>
      <c r="K5591">
        <v>2</v>
      </c>
    </row>
    <row r="5592" spans="1:11" x14ac:dyDescent="0.25">
      <c r="A5592" t="s">
        <v>6119</v>
      </c>
      <c r="B5592">
        <v>4917</v>
      </c>
      <c r="C5592" t="s">
        <v>167</v>
      </c>
      <c r="D5592" s="167">
        <v>17793.77</v>
      </c>
      <c r="E5592" t="s">
        <v>196</v>
      </c>
      <c r="F5592" t="s">
        <v>202</v>
      </c>
      <c r="G5592" t="s">
        <v>222</v>
      </c>
      <c r="H5592" s="168">
        <v>41582</v>
      </c>
      <c r="I5592" t="s">
        <v>104</v>
      </c>
      <c r="J5592" s="169">
        <v>3.893150684931507</v>
      </c>
      <c r="K5592">
        <v>1</v>
      </c>
    </row>
    <row r="5593" spans="1:11" x14ac:dyDescent="0.25">
      <c r="A5593" t="s">
        <v>6120</v>
      </c>
      <c r="B5593">
        <v>13367</v>
      </c>
      <c r="C5593" t="s">
        <v>167</v>
      </c>
      <c r="D5593" s="167">
        <v>83497.98</v>
      </c>
      <c r="E5593" t="s">
        <v>188</v>
      </c>
      <c r="F5593" t="s">
        <v>169</v>
      </c>
      <c r="G5593" t="s">
        <v>282</v>
      </c>
      <c r="H5593" s="168">
        <v>31525</v>
      </c>
      <c r="I5593" t="s">
        <v>103</v>
      </c>
      <c r="J5593" s="169">
        <v>31.446575342465753</v>
      </c>
      <c r="K5593">
        <v>7</v>
      </c>
    </row>
    <row r="5594" spans="1:11" x14ac:dyDescent="0.25">
      <c r="A5594" t="s">
        <v>6121</v>
      </c>
      <c r="B5594">
        <v>38682</v>
      </c>
      <c r="C5594" t="s">
        <v>172</v>
      </c>
      <c r="D5594" s="167">
        <v>94325.19</v>
      </c>
      <c r="E5594" t="s">
        <v>196</v>
      </c>
      <c r="F5594" t="s">
        <v>169</v>
      </c>
      <c r="G5594" t="s">
        <v>240</v>
      </c>
      <c r="H5594" s="168">
        <v>33322</v>
      </c>
      <c r="I5594" t="s">
        <v>103</v>
      </c>
      <c r="J5594" s="169">
        <v>26.523287671232875</v>
      </c>
      <c r="K5594">
        <v>6</v>
      </c>
    </row>
    <row r="5595" spans="1:11" x14ac:dyDescent="0.25">
      <c r="A5595" t="s">
        <v>6122</v>
      </c>
      <c r="B5595">
        <v>21764</v>
      </c>
      <c r="C5595" t="s">
        <v>167</v>
      </c>
      <c r="D5595" s="167">
        <v>39163.74</v>
      </c>
      <c r="E5595" t="s">
        <v>188</v>
      </c>
      <c r="F5595" t="s">
        <v>202</v>
      </c>
      <c r="G5595" t="s">
        <v>313</v>
      </c>
      <c r="H5595" s="168">
        <v>39497</v>
      </c>
      <c r="I5595" t="s">
        <v>103</v>
      </c>
      <c r="J5595" s="169">
        <v>9.6054794520547944</v>
      </c>
      <c r="K5595">
        <v>2</v>
      </c>
    </row>
    <row r="5596" spans="1:11" x14ac:dyDescent="0.25">
      <c r="A5596" t="s">
        <v>6123</v>
      </c>
      <c r="B5596">
        <v>26298</v>
      </c>
      <c r="C5596" t="s">
        <v>172</v>
      </c>
      <c r="D5596" s="167">
        <v>83611.44</v>
      </c>
      <c r="E5596" t="s">
        <v>191</v>
      </c>
      <c r="F5596" t="s">
        <v>169</v>
      </c>
      <c r="G5596" t="s">
        <v>192</v>
      </c>
      <c r="H5596" s="168">
        <v>34232</v>
      </c>
      <c r="I5596" t="s">
        <v>108</v>
      </c>
      <c r="J5596" s="169">
        <v>24.030136986301368</v>
      </c>
      <c r="K5596">
        <v>5</v>
      </c>
    </row>
    <row r="5597" spans="1:11" x14ac:dyDescent="0.25">
      <c r="A5597" t="s">
        <v>6124</v>
      </c>
      <c r="B5597">
        <v>79000</v>
      </c>
      <c r="C5597" t="s">
        <v>172</v>
      </c>
      <c r="D5597" s="167">
        <v>123902.96</v>
      </c>
      <c r="E5597" t="s">
        <v>175</v>
      </c>
      <c r="F5597" t="s">
        <v>169</v>
      </c>
      <c r="G5597" t="s">
        <v>291</v>
      </c>
      <c r="H5597" s="168">
        <v>32727</v>
      </c>
      <c r="I5597" t="s">
        <v>104</v>
      </c>
      <c r="J5597" s="169">
        <v>28.153424657534245</v>
      </c>
      <c r="K5597">
        <v>6</v>
      </c>
    </row>
    <row r="5598" spans="1:11" x14ac:dyDescent="0.25">
      <c r="A5598" t="s">
        <v>6125</v>
      </c>
      <c r="B5598">
        <v>34960</v>
      </c>
      <c r="C5598" t="s">
        <v>172</v>
      </c>
      <c r="D5598" s="167">
        <v>57265</v>
      </c>
      <c r="E5598" t="s">
        <v>191</v>
      </c>
      <c r="F5598" t="s">
        <v>169</v>
      </c>
      <c r="G5598" t="s">
        <v>354</v>
      </c>
      <c r="H5598" s="168">
        <v>40330</v>
      </c>
      <c r="I5598" t="s">
        <v>104</v>
      </c>
      <c r="J5598" s="169">
        <v>7.3232876712328769</v>
      </c>
      <c r="K5598">
        <v>2</v>
      </c>
    </row>
    <row r="5599" spans="1:11" x14ac:dyDescent="0.25">
      <c r="A5599" t="s">
        <v>6126</v>
      </c>
      <c r="B5599">
        <v>20405</v>
      </c>
      <c r="C5599" t="s">
        <v>172</v>
      </c>
      <c r="D5599" s="167">
        <v>78052</v>
      </c>
      <c r="E5599" t="s">
        <v>191</v>
      </c>
      <c r="F5599" t="s">
        <v>169</v>
      </c>
      <c r="G5599" t="s">
        <v>192</v>
      </c>
      <c r="H5599" s="168">
        <v>37298</v>
      </c>
      <c r="I5599" t="s">
        <v>105</v>
      </c>
      <c r="J5599" s="169">
        <v>15.63013698630137</v>
      </c>
      <c r="K5599">
        <v>4</v>
      </c>
    </row>
    <row r="5600" spans="1:11" x14ac:dyDescent="0.25">
      <c r="A5600" t="s">
        <v>6127</v>
      </c>
      <c r="B5600">
        <v>66316</v>
      </c>
      <c r="C5600" t="s">
        <v>172</v>
      </c>
      <c r="D5600" s="167">
        <v>64705.5</v>
      </c>
      <c r="E5600" t="s">
        <v>253</v>
      </c>
      <c r="F5600" t="s">
        <v>169</v>
      </c>
      <c r="G5600" t="s">
        <v>428</v>
      </c>
      <c r="H5600" s="168">
        <v>40515</v>
      </c>
      <c r="I5600" t="s">
        <v>106</v>
      </c>
      <c r="J5600" s="169">
        <v>6.816438356164384</v>
      </c>
      <c r="K5600">
        <v>2</v>
      </c>
    </row>
    <row r="5601" spans="1:11" x14ac:dyDescent="0.25">
      <c r="A5601" t="s">
        <v>6128</v>
      </c>
      <c r="B5601">
        <v>63315</v>
      </c>
      <c r="C5601" t="s">
        <v>172</v>
      </c>
      <c r="D5601" s="167">
        <v>71610</v>
      </c>
      <c r="E5601" t="s">
        <v>191</v>
      </c>
      <c r="F5601" t="s">
        <v>169</v>
      </c>
      <c r="G5601" t="s">
        <v>192</v>
      </c>
      <c r="H5601" s="168">
        <v>39524</v>
      </c>
      <c r="I5601" t="s">
        <v>106</v>
      </c>
      <c r="J5601" s="169">
        <v>9.5315068493150683</v>
      </c>
      <c r="K5601">
        <v>2</v>
      </c>
    </row>
    <row r="5602" spans="1:11" x14ac:dyDescent="0.25">
      <c r="A5602" t="s">
        <v>6129</v>
      </c>
      <c r="B5602">
        <v>58635</v>
      </c>
      <c r="C5602" t="s">
        <v>172</v>
      </c>
      <c r="D5602" s="167">
        <v>82996.149999999994</v>
      </c>
      <c r="E5602" t="s">
        <v>168</v>
      </c>
      <c r="F5602" t="s">
        <v>169</v>
      </c>
      <c r="G5602" t="s">
        <v>428</v>
      </c>
      <c r="H5602" s="168">
        <v>41008</v>
      </c>
      <c r="I5602" t="s">
        <v>104</v>
      </c>
      <c r="J5602" s="169">
        <v>5.4657534246575343</v>
      </c>
      <c r="K5602">
        <v>2</v>
      </c>
    </row>
    <row r="5603" spans="1:11" x14ac:dyDescent="0.25">
      <c r="A5603" t="s">
        <v>6130</v>
      </c>
      <c r="B5603">
        <v>18619</v>
      </c>
      <c r="C5603" t="s">
        <v>172</v>
      </c>
      <c r="D5603" s="167">
        <v>57265</v>
      </c>
      <c r="E5603" t="s">
        <v>191</v>
      </c>
      <c r="F5603" t="s">
        <v>169</v>
      </c>
      <c r="G5603" t="s">
        <v>354</v>
      </c>
      <c r="H5603" s="168">
        <v>40966</v>
      </c>
      <c r="I5603" t="s">
        <v>105</v>
      </c>
      <c r="J5603" s="169">
        <v>5.580821917808219</v>
      </c>
      <c r="K5603">
        <v>2</v>
      </c>
    </row>
    <row r="5604" spans="1:11" x14ac:dyDescent="0.25">
      <c r="A5604" t="s">
        <v>6131</v>
      </c>
      <c r="B5604">
        <v>36446</v>
      </c>
      <c r="C5604" t="s">
        <v>167</v>
      </c>
      <c r="D5604" s="167">
        <v>46972.959999999999</v>
      </c>
      <c r="E5604" t="s">
        <v>188</v>
      </c>
      <c r="F5604" t="s">
        <v>169</v>
      </c>
      <c r="G5604" t="s">
        <v>170</v>
      </c>
      <c r="H5604" s="168">
        <v>40462</v>
      </c>
      <c r="I5604" t="s">
        <v>108</v>
      </c>
      <c r="J5604" s="169">
        <v>6.9616438356164387</v>
      </c>
      <c r="K5604">
        <v>2</v>
      </c>
    </row>
    <row r="5605" spans="1:11" x14ac:dyDescent="0.25">
      <c r="A5605" t="s">
        <v>6132</v>
      </c>
      <c r="B5605">
        <v>34223</v>
      </c>
      <c r="C5605" t="s">
        <v>172</v>
      </c>
      <c r="D5605" s="167">
        <v>83658</v>
      </c>
      <c r="E5605" t="s">
        <v>175</v>
      </c>
      <c r="F5605" t="s">
        <v>169</v>
      </c>
      <c r="G5605" t="s">
        <v>183</v>
      </c>
      <c r="H5605" s="168">
        <v>37424</v>
      </c>
      <c r="I5605" t="s">
        <v>108</v>
      </c>
      <c r="J5605" s="169">
        <v>15.284931506849315</v>
      </c>
      <c r="K5605">
        <v>4</v>
      </c>
    </row>
    <row r="5606" spans="1:11" x14ac:dyDescent="0.25">
      <c r="A5606" t="s">
        <v>6133</v>
      </c>
      <c r="B5606">
        <v>88254</v>
      </c>
      <c r="C5606" t="s">
        <v>172</v>
      </c>
      <c r="D5606" s="167">
        <v>92756.7</v>
      </c>
      <c r="E5606" t="s">
        <v>175</v>
      </c>
      <c r="F5606" t="s">
        <v>169</v>
      </c>
      <c r="G5606" t="s">
        <v>183</v>
      </c>
      <c r="H5606" s="168">
        <v>35296</v>
      </c>
      <c r="I5606" t="s">
        <v>106</v>
      </c>
      <c r="J5606" s="169">
        <v>21.115068493150684</v>
      </c>
      <c r="K5606">
        <v>5</v>
      </c>
    </row>
    <row r="5607" spans="1:11" x14ac:dyDescent="0.25">
      <c r="A5607" t="s">
        <v>6134</v>
      </c>
      <c r="B5607">
        <v>49145</v>
      </c>
      <c r="C5607" t="s">
        <v>167</v>
      </c>
      <c r="D5607" s="167">
        <v>91257.12</v>
      </c>
      <c r="E5607" t="s">
        <v>253</v>
      </c>
      <c r="F5607" t="s">
        <v>169</v>
      </c>
      <c r="G5607" t="s">
        <v>1406</v>
      </c>
      <c r="H5607" s="168">
        <v>38754</v>
      </c>
      <c r="I5607" t="s">
        <v>104</v>
      </c>
      <c r="J5607" s="169">
        <v>11.641095890410959</v>
      </c>
      <c r="K5607">
        <v>3</v>
      </c>
    </row>
    <row r="5608" spans="1:11" x14ac:dyDescent="0.25">
      <c r="A5608" t="s">
        <v>6135</v>
      </c>
      <c r="B5608">
        <v>62739</v>
      </c>
      <c r="C5608" t="s">
        <v>172</v>
      </c>
      <c r="D5608" s="167">
        <v>40631.32</v>
      </c>
      <c r="E5608" t="s">
        <v>199</v>
      </c>
      <c r="F5608" t="s">
        <v>169</v>
      </c>
      <c r="G5608" t="s">
        <v>200</v>
      </c>
      <c r="H5608" s="168">
        <v>42150</v>
      </c>
      <c r="I5608" t="s">
        <v>106</v>
      </c>
      <c r="J5608" s="169">
        <v>2.3369863013698629</v>
      </c>
      <c r="K5608">
        <v>1</v>
      </c>
    </row>
    <row r="5609" spans="1:11" x14ac:dyDescent="0.25">
      <c r="A5609" t="s">
        <v>6136</v>
      </c>
      <c r="B5609">
        <v>34368</v>
      </c>
      <c r="C5609" t="s">
        <v>172</v>
      </c>
      <c r="D5609" s="167">
        <v>88168</v>
      </c>
      <c r="E5609" t="s">
        <v>185</v>
      </c>
      <c r="F5609" t="s">
        <v>169</v>
      </c>
      <c r="G5609" t="s">
        <v>495</v>
      </c>
      <c r="H5609" s="168">
        <v>38145</v>
      </c>
      <c r="I5609" t="s">
        <v>104</v>
      </c>
      <c r="J5609" s="169">
        <v>13.30958904109589</v>
      </c>
      <c r="K5609">
        <v>3</v>
      </c>
    </row>
    <row r="5610" spans="1:11" x14ac:dyDescent="0.25">
      <c r="A5610" t="s">
        <v>6137</v>
      </c>
      <c r="B5610">
        <v>47925</v>
      </c>
      <c r="C5610" t="s">
        <v>172</v>
      </c>
      <c r="D5610" s="167">
        <v>174166</v>
      </c>
      <c r="E5610" t="s">
        <v>168</v>
      </c>
      <c r="F5610" t="s">
        <v>169</v>
      </c>
      <c r="G5610" t="s">
        <v>2352</v>
      </c>
      <c r="H5610" s="168">
        <v>32370</v>
      </c>
      <c r="I5610" t="s">
        <v>108</v>
      </c>
      <c r="J5610" s="169">
        <v>29.13150684931507</v>
      </c>
      <c r="K5610">
        <v>6</v>
      </c>
    </row>
    <row r="5611" spans="1:11" x14ac:dyDescent="0.25">
      <c r="A5611" t="s">
        <v>6138</v>
      </c>
      <c r="B5611">
        <v>45485</v>
      </c>
      <c r="C5611" t="s">
        <v>172</v>
      </c>
      <c r="D5611" s="167">
        <v>77774.66</v>
      </c>
      <c r="E5611" t="s">
        <v>268</v>
      </c>
      <c r="F5611" t="s">
        <v>169</v>
      </c>
      <c r="G5611" t="s">
        <v>418</v>
      </c>
      <c r="H5611" s="168">
        <v>42268</v>
      </c>
      <c r="I5611" t="s">
        <v>103</v>
      </c>
      <c r="J5611" s="169">
        <v>2.0136986301369864</v>
      </c>
      <c r="K5611">
        <v>1</v>
      </c>
    </row>
    <row r="5612" spans="1:11" x14ac:dyDescent="0.25">
      <c r="A5612" t="s">
        <v>6139</v>
      </c>
      <c r="B5612">
        <v>57167</v>
      </c>
      <c r="C5612" t="s">
        <v>167</v>
      </c>
      <c r="D5612" s="167">
        <v>69222.179999999993</v>
      </c>
      <c r="E5612" t="s">
        <v>188</v>
      </c>
      <c r="F5612" t="s">
        <v>169</v>
      </c>
      <c r="G5612" t="s">
        <v>170</v>
      </c>
      <c r="H5612" s="168">
        <v>29787</v>
      </c>
      <c r="I5612" t="s">
        <v>106</v>
      </c>
      <c r="J5612" s="169">
        <v>36.208219178082189</v>
      </c>
      <c r="K5612">
        <v>8</v>
      </c>
    </row>
    <row r="5613" spans="1:11" x14ac:dyDescent="0.25">
      <c r="A5613" t="s">
        <v>6140</v>
      </c>
      <c r="B5613">
        <v>83506</v>
      </c>
      <c r="C5613" t="s">
        <v>172</v>
      </c>
      <c r="D5613" s="167">
        <v>49946.85</v>
      </c>
      <c r="E5613" t="s">
        <v>199</v>
      </c>
      <c r="F5613" t="s">
        <v>169</v>
      </c>
      <c r="G5613" t="s">
        <v>2276</v>
      </c>
      <c r="H5613" s="168">
        <v>39706</v>
      </c>
      <c r="I5613" t="s">
        <v>106</v>
      </c>
      <c r="J5613" s="169">
        <v>9.0328767123287665</v>
      </c>
      <c r="K5613">
        <v>2</v>
      </c>
    </row>
    <row r="5614" spans="1:11" x14ac:dyDescent="0.25">
      <c r="A5614" t="s">
        <v>6141</v>
      </c>
      <c r="B5614">
        <v>53933</v>
      </c>
      <c r="C5614" t="s">
        <v>172</v>
      </c>
      <c r="D5614" s="167">
        <v>97912</v>
      </c>
      <c r="E5614" t="s">
        <v>199</v>
      </c>
      <c r="F5614" t="s">
        <v>169</v>
      </c>
      <c r="G5614" t="s">
        <v>1457</v>
      </c>
      <c r="H5614" s="168">
        <v>31187</v>
      </c>
      <c r="I5614" t="s">
        <v>104</v>
      </c>
      <c r="J5614" s="169">
        <v>32.372602739726027</v>
      </c>
      <c r="K5614">
        <v>7</v>
      </c>
    </row>
    <row r="5615" spans="1:11" x14ac:dyDescent="0.25">
      <c r="A5615" t="s">
        <v>6142</v>
      </c>
      <c r="B5615">
        <v>69640</v>
      </c>
      <c r="C5615" t="s">
        <v>172</v>
      </c>
      <c r="D5615" s="167">
        <v>39351.08</v>
      </c>
      <c r="E5615" t="s">
        <v>199</v>
      </c>
      <c r="F5615" t="s">
        <v>169</v>
      </c>
      <c r="G5615" t="s">
        <v>295</v>
      </c>
      <c r="H5615" s="168">
        <v>41652</v>
      </c>
      <c r="I5615" t="s">
        <v>108</v>
      </c>
      <c r="J5615" s="169">
        <v>3.7013698630136984</v>
      </c>
      <c r="K5615">
        <v>1</v>
      </c>
    </row>
    <row r="5616" spans="1:11" x14ac:dyDescent="0.25">
      <c r="A5616" t="s">
        <v>6143</v>
      </c>
      <c r="B5616">
        <v>40068</v>
      </c>
      <c r="C5616" t="s">
        <v>167</v>
      </c>
      <c r="D5616" s="167">
        <v>89620</v>
      </c>
      <c r="E5616" t="s">
        <v>175</v>
      </c>
      <c r="F5616" t="s">
        <v>169</v>
      </c>
      <c r="G5616" t="s">
        <v>183</v>
      </c>
      <c r="H5616" s="168">
        <v>37480</v>
      </c>
      <c r="I5616" t="s">
        <v>105</v>
      </c>
      <c r="J5616" s="169">
        <v>15.131506849315068</v>
      </c>
      <c r="K5616">
        <v>4</v>
      </c>
    </row>
    <row r="5617" spans="1:11" x14ac:dyDescent="0.25">
      <c r="A5617" t="s">
        <v>6144</v>
      </c>
      <c r="B5617">
        <v>65576</v>
      </c>
      <c r="C5617" t="s">
        <v>172</v>
      </c>
      <c r="D5617" s="167">
        <v>62875.6</v>
      </c>
      <c r="E5617" t="s">
        <v>199</v>
      </c>
      <c r="F5617" t="s">
        <v>169</v>
      </c>
      <c r="G5617" t="s">
        <v>1390</v>
      </c>
      <c r="H5617" s="168">
        <v>32811</v>
      </c>
      <c r="I5617" t="s">
        <v>104</v>
      </c>
      <c r="J5617" s="169">
        <v>27.923287671232877</v>
      </c>
      <c r="K5617">
        <v>6</v>
      </c>
    </row>
    <row r="5618" spans="1:11" x14ac:dyDescent="0.25">
      <c r="A5618" t="s">
        <v>6145</v>
      </c>
      <c r="B5618">
        <v>80519</v>
      </c>
      <c r="C5618" t="s">
        <v>167</v>
      </c>
      <c r="D5618" s="167">
        <v>97912</v>
      </c>
      <c r="E5618" t="s">
        <v>188</v>
      </c>
      <c r="F5618" t="s">
        <v>169</v>
      </c>
      <c r="G5618" t="s">
        <v>284</v>
      </c>
      <c r="H5618" s="168">
        <v>37564</v>
      </c>
      <c r="I5618" t="s">
        <v>103</v>
      </c>
      <c r="J5618" s="169">
        <v>14.901369863013699</v>
      </c>
      <c r="K5618">
        <v>3</v>
      </c>
    </row>
    <row r="5619" spans="1:11" x14ac:dyDescent="0.25">
      <c r="A5619" t="s">
        <v>6146</v>
      </c>
      <c r="B5619">
        <v>99158</v>
      </c>
      <c r="C5619" t="s">
        <v>167</v>
      </c>
      <c r="D5619" s="167">
        <v>94870.47</v>
      </c>
      <c r="E5619" t="s">
        <v>216</v>
      </c>
      <c r="F5619" t="s">
        <v>169</v>
      </c>
      <c r="G5619" t="s">
        <v>1150</v>
      </c>
      <c r="H5619" s="168">
        <v>36396</v>
      </c>
      <c r="I5619" t="s">
        <v>105</v>
      </c>
      <c r="J5619" s="169">
        <v>18.101369863013698</v>
      </c>
      <c r="K5619">
        <v>4</v>
      </c>
    </row>
    <row r="5620" spans="1:11" x14ac:dyDescent="0.25">
      <c r="A5620" t="s">
        <v>6147</v>
      </c>
      <c r="B5620">
        <v>38469</v>
      </c>
      <c r="C5620" t="s">
        <v>172</v>
      </c>
      <c r="D5620" s="167">
        <v>80089</v>
      </c>
      <c r="E5620" t="s">
        <v>191</v>
      </c>
      <c r="F5620" t="s">
        <v>169</v>
      </c>
      <c r="G5620" t="s">
        <v>192</v>
      </c>
      <c r="H5620" s="168">
        <v>37138</v>
      </c>
      <c r="I5620" t="s">
        <v>104</v>
      </c>
      <c r="J5620" s="169">
        <v>16.068493150684933</v>
      </c>
      <c r="K5620">
        <v>4</v>
      </c>
    </row>
    <row r="5621" spans="1:11" x14ac:dyDescent="0.25">
      <c r="A5621" t="s">
        <v>6148</v>
      </c>
      <c r="B5621">
        <v>7551</v>
      </c>
      <c r="C5621" t="s">
        <v>167</v>
      </c>
      <c r="D5621" s="167">
        <v>54905.64</v>
      </c>
      <c r="E5621" t="s">
        <v>216</v>
      </c>
      <c r="F5621" t="s">
        <v>169</v>
      </c>
      <c r="G5621" t="s">
        <v>980</v>
      </c>
      <c r="H5621" s="168">
        <v>41988</v>
      </c>
      <c r="I5621" t="s">
        <v>103</v>
      </c>
      <c r="J5621" s="169">
        <v>2.7808219178082192</v>
      </c>
      <c r="K5621">
        <v>1</v>
      </c>
    </row>
    <row r="5622" spans="1:11" x14ac:dyDescent="0.25">
      <c r="A5622" t="s">
        <v>6149</v>
      </c>
      <c r="B5622">
        <v>85488</v>
      </c>
      <c r="C5622" t="s">
        <v>167</v>
      </c>
      <c r="D5622" s="167">
        <v>64872.75</v>
      </c>
      <c r="E5622" t="s">
        <v>216</v>
      </c>
      <c r="F5622" t="s">
        <v>169</v>
      </c>
      <c r="G5622" t="s">
        <v>369</v>
      </c>
      <c r="H5622" s="168">
        <v>41218</v>
      </c>
      <c r="I5622" t="s">
        <v>104</v>
      </c>
      <c r="J5622" s="169">
        <v>4.8904109589041092</v>
      </c>
      <c r="K5622">
        <v>1</v>
      </c>
    </row>
    <row r="5623" spans="1:11" x14ac:dyDescent="0.25">
      <c r="A5623" t="s">
        <v>6150</v>
      </c>
      <c r="B5623">
        <v>98861</v>
      </c>
      <c r="C5623" t="s">
        <v>167</v>
      </c>
      <c r="D5623" s="167">
        <v>112899</v>
      </c>
      <c r="E5623" t="s">
        <v>196</v>
      </c>
      <c r="F5623" t="s">
        <v>169</v>
      </c>
      <c r="G5623" t="s">
        <v>620</v>
      </c>
      <c r="H5623" s="168">
        <v>35799</v>
      </c>
      <c r="I5623" t="s">
        <v>105</v>
      </c>
      <c r="J5623" s="169">
        <v>19.736986301369864</v>
      </c>
      <c r="K5623">
        <v>4</v>
      </c>
    </row>
    <row r="5624" spans="1:11" x14ac:dyDescent="0.25">
      <c r="A5624" t="s">
        <v>6151</v>
      </c>
      <c r="B5624">
        <v>13637</v>
      </c>
      <c r="C5624" t="s">
        <v>172</v>
      </c>
      <c r="D5624" s="167">
        <v>70422</v>
      </c>
      <c r="E5624" t="s">
        <v>196</v>
      </c>
      <c r="F5624" t="s">
        <v>169</v>
      </c>
      <c r="G5624" t="s">
        <v>426</v>
      </c>
      <c r="H5624" s="168">
        <v>38796</v>
      </c>
      <c r="I5624" t="s">
        <v>107</v>
      </c>
      <c r="J5624" s="169">
        <v>11.526027397260274</v>
      </c>
      <c r="K5624">
        <v>3</v>
      </c>
    </row>
    <row r="5625" spans="1:11" x14ac:dyDescent="0.25">
      <c r="A5625" t="s">
        <v>6152</v>
      </c>
      <c r="B5625">
        <v>90100</v>
      </c>
      <c r="C5625" t="s">
        <v>172</v>
      </c>
      <c r="D5625" s="167">
        <v>64141</v>
      </c>
      <c r="E5625" t="s">
        <v>199</v>
      </c>
      <c r="F5625" t="s">
        <v>169</v>
      </c>
      <c r="G5625" t="s">
        <v>200</v>
      </c>
      <c r="H5625" s="168">
        <v>35582</v>
      </c>
      <c r="I5625" t="s">
        <v>106</v>
      </c>
      <c r="J5625" s="169">
        <v>20.331506849315069</v>
      </c>
      <c r="K5625">
        <v>5</v>
      </c>
    </row>
    <row r="5626" spans="1:11" x14ac:dyDescent="0.25">
      <c r="A5626" t="s">
        <v>6153</v>
      </c>
      <c r="B5626">
        <v>21074</v>
      </c>
      <c r="C5626" t="s">
        <v>172</v>
      </c>
      <c r="D5626" s="167">
        <v>76745.39</v>
      </c>
      <c r="E5626" t="s">
        <v>188</v>
      </c>
      <c r="F5626" t="s">
        <v>169</v>
      </c>
      <c r="G5626" t="s">
        <v>282</v>
      </c>
      <c r="H5626" s="168">
        <v>35562</v>
      </c>
      <c r="I5626" t="s">
        <v>108</v>
      </c>
      <c r="J5626" s="169">
        <v>20.386301369863013</v>
      </c>
      <c r="K5626">
        <v>5</v>
      </c>
    </row>
    <row r="5627" spans="1:11" x14ac:dyDescent="0.25">
      <c r="A5627" t="s">
        <v>6154</v>
      </c>
      <c r="B5627">
        <v>38362</v>
      </c>
      <c r="C5627" t="s">
        <v>167</v>
      </c>
      <c r="D5627" s="167">
        <v>49068</v>
      </c>
      <c r="E5627" t="s">
        <v>168</v>
      </c>
      <c r="F5627" t="s">
        <v>169</v>
      </c>
      <c r="G5627" t="s">
        <v>1533</v>
      </c>
      <c r="H5627" s="168">
        <v>42716</v>
      </c>
      <c r="I5627" t="s">
        <v>104</v>
      </c>
      <c r="J5627" s="169">
        <v>0.78630136986301369</v>
      </c>
      <c r="K5627">
        <v>1</v>
      </c>
    </row>
    <row r="5628" spans="1:11" x14ac:dyDescent="0.25">
      <c r="A5628" t="s">
        <v>6155</v>
      </c>
      <c r="B5628">
        <v>92953</v>
      </c>
      <c r="C5628" t="s">
        <v>172</v>
      </c>
      <c r="D5628" s="167">
        <v>43525.120000000003</v>
      </c>
      <c r="E5628" t="s">
        <v>199</v>
      </c>
      <c r="F5628" t="s">
        <v>169</v>
      </c>
      <c r="G5628" t="s">
        <v>220</v>
      </c>
      <c r="H5628" s="168">
        <v>40917</v>
      </c>
      <c r="I5628" t="s">
        <v>106</v>
      </c>
      <c r="J5628" s="169">
        <v>5.7150684931506852</v>
      </c>
      <c r="K5628">
        <v>2</v>
      </c>
    </row>
    <row r="5629" spans="1:11" x14ac:dyDescent="0.25">
      <c r="A5629" t="s">
        <v>6156</v>
      </c>
      <c r="B5629">
        <v>96994</v>
      </c>
      <c r="C5629" t="s">
        <v>172</v>
      </c>
      <c r="D5629" s="167">
        <v>92756.7</v>
      </c>
      <c r="E5629" t="s">
        <v>175</v>
      </c>
      <c r="F5629" t="s">
        <v>169</v>
      </c>
      <c r="G5629" t="s">
        <v>183</v>
      </c>
      <c r="H5629" s="168">
        <v>32028</v>
      </c>
      <c r="I5629" t="s">
        <v>106</v>
      </c>
      <c r="J5629" s="169">
        <v>30.068493150684933</v>
      </c>
      <c r="K5629">
        <v>7</v>
      </c>
    </row>
    <row r="5630" spans="1:11" x14ac:dyDescent="0.25">
      <c r="A5630" t="s">
        <v>6157</v>
      </c>
      <c r="B5630">
        <v>50294</v>
      </c>
      <c r="C5630" t="s">
        <v>172</v>
      </c>
      <c r="D5630" s="167">
        <v>43525.72</v>
      </c>
      <c r="E5630" t="s">
        <v>199</v>
      </c>
      <c r="F5630" t="s">
        <v>169</v>
      </c>
      <c r="G5630" t="s">
        <v>220</v>
      </c>
      <c r="H5630" s="168">
        <v>39671</v>
      </c>
      <c r="I5630" t="s">
        <v>104</v>
      </c>
      <c r="J5630" s="169">
        <v>9.1287671232876715</v>
      </c>
      <c r="K5630">
        <v>2</v>
      </c>
    </row>
    <row r="5631" spans="1:11" x14ac:dyDescent="0.25">
      <c r="A5631" t="s">
        <v>6158</v>
      </c>
      <c r="B5631">
        <v>8697</v>
      </c>
      <c r="C5631" t="s">
        <v>167</v>
      </c>
      <c r="D5631" s="167">
        <v>64052.33</v>
      </c>
      <c r="E5631" t="s">
        <v>188</v>
      </c>
      <c r="F5631" t="s">
        <v>169</v>
      </c>
      <c r="G5631" t="s">
        <v>397</v>
      </c>
      <c r="H5631" s="168">
        <v>40826</v>
      </c>
      <c r="I5631" t="s">
        <v>104</v>
      </c>
      <c r="J5631" s="169">
        <v>5.9643835616438352</v>
      </c>
      <c r="K5631">
        <v>2</v>
      </c>
    </row>
    <row r="5632" spans="1:11" x14ac:dyDescent="0.25">
      <c r="A5632" t="s">
        <v>6159</v>
      </c>
      <c r="B5632">
        <v>35202</v>
      </c>
      <c r="C5632" t="s">
        <v>167</v>
      </c>
      <c r="D5632" s="167">
        <v>47280.91</v>
      </c>
      <c r="E5632" t="s">
        <v>239</v>
      </c>
      <c r="F5632" t="s">
        <v>202</v>
      </c>
      <c r="G5632" t="s">
        <v>2466</v>
      </c>
      <c r="H5632" s="168">
        <v>39356</v>
      </c>
      <c r="I5632" t="s">
        <v>104</v>
      </c>
      <c r="J5632" s="169">
        <v>9.9917808219178088</v>
      </c>
      <c r="K5632">
        <v>3</v>
      </c>
    </row>
    <row r="5633" spans="1:11" x14ac:dyDescent="0.25">
      <c r="A5633" t="s">
        <v>6160</v>
      </c>
      <c r="B5633">
        <v>70535</v>
      </c>
      <c r="C5633" t="s">
        <v>167</v>
      </c>
      <c r="D5633" s="167">
        <v>18193.45</v>
      </c>
      <c r="E5633" t="s">
        <v>216</v>
      </c>
      <c r="F5633" t="s">
        <v>202</v>
      </c>
      <c r="G5633" t="s">
        <v>303</v>
      </c>
      <c r="H5633" s="168">
        <v>39721</v>
      </c>
      <c r="I5633" t="s">
        <v>104</v>
      </c>
      <c r="J5633" s="169">
        <v>8.9917808219178088</v>
      </c>
      <c r="K5633">
        <v>2</v>
      </c>
    </row>
    <row r="5634" spans="1:11" x14ac:dyDescent="0.25">
      <c r="A5634" t="s">
        <v>6161</v>
      </c>
      <c r="B5634">
        <v>7054</v>
      </c>
      <c r="C5634" t="s">
        <v>167</v>
      </c>
      <c r="D5634" s="167">
        <v>68550.12</v>
      </c>
      <c r="E5634" t="s">
        <v>325</v>
      </c>
      <c r="F5634" t="s">
        <v>169</v>
      </c>
      <c r="G5634" t="s">
        <v>5291</v>
      </c>
      <c r="H5634" s="168">
        <v>34953</v>
      </c>
      <c r="I5634" t="s">
        <v>103</v>
      </c>
      <c r="J5634" s="169">
        <v>22.054794520547944</v>
      </c>
      <c r="K5634">
        <v>5</v>
      </c>
    </row>
    <row r="5635" spans="1:11" x14ac:dyDescent="0.25">
      <c r="A5635" t="s">
        <v>6162</v>
      </c>
      <c r="B5635">
        <v>75077</v>
      </c>
      <c r="C5635" t="s">
        <v>172</v>
      </c>
      <c r="D5635" s="167">
        <v>51696.32</v>
      </c>
      <c r="E5635" t="s">
        <v>199</v>
      </c>
      <c r="F5635" t="s">
        <v>169</v>
      </c>
      <c r="G5635" t="s">
        <v>200</v>
      </c>
      <c r="H5635" s="168">
        <v>38418</v>
      </c>
      <c r="I5635" t="s">
        <v>103</v>
      </c>
      <c r="J5635" s="169">
        <v>12.561643835616438</v>
      </c>
      <c r="K5635">
        <v>3</v>
      </c>
    </row>
    <row r="5636" spans="1:11" x14ac:dyDescent="0.25">
      <c r="A5636" t="s">
        <v>6163</v>
      </c>
      <c r="B5636">
        <v>56855</v>
      </c>
      <c r="C5636" t="s">
        <v>167</v>
      </c>
      <c r="D5636" s="167">
        <v>102664</v>
      </c>
      <c r="E5636" t="s">
        <v>3062</v>
      </c>
      <c r="F5636" t="s">
        <v>169</v>
      </c>
      <c r="G5636" t="s">
        <v>840</v>
      </c>
      <c r="H5636" s="168">
        <v>41806</v>
      </c>
      <c r="I5636" t="s">
        <v>104</v>
      </c>
      <c r="J5636" s="169">
        <v>3.2794520547945205</v>
      </c>
      <c r="K5636">
        <v>1</v>
      </c>
    </row>
    <row r="5637" spans="1:11" x14ac:dyDescent="0.25">
      <c r="A5637" t="s">
        <v>6164</v>
      </c>
      <c r="B5637">
        <v>60364</v>
      </c>
      <c r="C5637" t="s">
        <v>167</v>
      </c>
      <c r="D5637" s="167">
        <v>18247.04</v>
      </c>
      <c r="E5637" t="s">
        <v>216</v>
      </c>
      <c r="F5637" t="s">
        <v>202</v>
      </c>
      <c r="G5637" t="s">
        <v>303</v>
      </c>
      <c r="H5637" s="168">
        <v>37891</v>
      </c>
      <c r="I5637" t="s">
        <v>108</v>
      </c>
      <c r="J5637" s="169">
        <v>14.005479452054795</v>
      </c>
      <c r="K5637">
        <v>3</v>
      </c>
    </row>
    <row r="5638" spans="1:11" x14ac:dyDescent="0.25">
      <c r="A5638" t="s">
        <v>6165</v>
      </c>
      <c r="B5638">
        <v>37497</v>
      </c>
      <c r="C5638" t="s">
        <v>167</v>
      </c>
      <c r="D5638" s="167">
        <v>43422.51</v>
      </c>
      <c r="E5638" t="s">
        <v>188</v>
      </c>
      <c r="F5638" t="s">
        <v>202</v>
      </c>
      <c r="G5638" t="s">
        <v>313</v>
      </c>
      <c r="H5638" s="168">
        <v>38034</v>
      </c>
      <c r="I5638" t="s">
        <v>103</v>
      </c>
      <c r="J5638" s="169">
        <v>13.613698630136986</v>
      </c>
      <c r="K5638">
        <v>3</v>
      </c>
    </row>
    <row r="5639" spans="1:11" x14ac:dyDescent="0.25">
      <c r="A5639" t="s">
        <v>6166</v>
      </c>
      <c r="B5639">
        <v>37052</v>
      </c>
      <c r="C5639" t="s">
        <v>172</v>
      </c>
      <c r="D5639" s="167">
        <v>115156.98</v>
      </c>
      <c r="E5639" t="s">
        <v>616</v>
      </c>
      <c r="F5639" t="s">
        <v>169</v>
      </c>
      <c r="G5639" t="s">
        <v>617</v>
      </c>
      <c r="H5639" s="168">
        <v>32314</v>
      </c>
      <c r="I5639" t="s">
        <v>103</v>
      </c>
      <c r="J5639" s="169">
        <v>29.284931506849315</v>
      </c>
      <c r="K5639">
        <v>6</v>
      </c>
    </row>
    <row r="5640" spans="1:11" x14ac:dyDescent="0.25">
      <c r="A5640" t="s">
        <v>6167</v>
      </c>
      <c r="B5640">
        <v>56967</v>
      </c>
      <c r="C5640" t="s">
        <v>167</v>
      </c>
      <c r="D5640" s="167">
        <v>64854</v>
      </c>
      <c r="E5640" t="s">
        <v>168</v>
      </c>
      <c r="F5640" t="s">
        <v>169</v>
      </c>
      <c r="G5640" t="s">
        <v>265</v>
      </c>
      <c r="H5640" s="168">
        <v>37404</v>
      </c>
      <c r="I5640" t="s">
        <v>105</v>
      </c>
      <c r="J5640" s="169">
        <v>15.33972602739726</v>
      </c>
      <c r="K5640">
        <v>4</v>
      </c>
    </row>
    <row r="5641" spans="1:11" x14ac:dyDescent="0.25">
      <c r="A5641" t="s">
        <v>6168</v>
      </c>
      <c r="B5641">
        <v>2841</v>
      </c>
      <c r="C5641" t="s">
        <v>167</v>
      </c>
      <c r="D5641" s="167">
        <v>106448.44</v>
      </c>
      <c r="E5641" t="s">
        <v>168</v>
      </c>
      <c r="F5641" t="s">
        <v>169</v>
      </c>
      <c r="G5641" t="s">
        <v>1166</v>
      </c>
      <c r="H5641" s="168">
        <v>34352</v>
      </c>
      <c r="I5641" t="s">
        <v>103</v>
      </c>
      <c r="J5641" s="169">
        <v>23.701369863013699</v>
      </c>
      <c r="K5641">
        <v>5</v>
      </c>
    </row>
    <row r="5642" spans="1:11" x14ac:dyDescent="0.25">
      <c r="A5642" t="s">
        <v>6169</v>
      </c>
      <c r="B5642">
        <v>19670</v>
      </c>
      <c r="C5642" t="s">
        <v>172</v>
      </c>
      <c r="D5642" s="167">
        <v>87967.15</v>
      </c>
      <c r="E5642" t="s">
        <v>168</v>
      </c>
      <c r="F5642" t="s">
        <v>169</v>
      </c>
      <c r="G5642" t="s">
        <v>265</v>
      </c>
      <c r="H5642" s="168">
        <v>34736</v>
      </c>
      <c r="I5642" t="s">
        <v>103</v>
      </c>
      <c r="J5642" s="169">
        <v>22.649315068493152</v>
      </c>
      <c r="K5642">
        <v>5</v>
      </c>
    </row>
    <row r="5643" spans="1:11" x14ac:dyDescent="0.25">
      <c r="A5643" t="s">
        <v>6170</v>
      </c>
      <c r="B5643">
        <v>32558</v>
      </c>
      <c r="C5643" t="s">
        <v>172</v>
      </c>
      <c r="D5643" s="167">
        <v>30100.720000000001</v>
      </c>
      <c r="E5643" t="s">
        <v>216</v>
      </c>
      <c r="F5643" t="s">
        <v>202</v>
      </c>
      <c r="G5643" t="s">
        <v>217</v>
      </c>
      <c r="H5643" s="168">
        <v>34498</v>
      </c>
      <c r="I5643" t="s">
        <v>104</v>
      </c>
      <c r="J5643" s="169">
        <v>23.301369863013697</v>
      </c>
      <c r="K5643">
        <v>5</v>
      </c>
    </row>
    <row r="5644" spans="1:11" x14ac:dyDescent="0.25">
      <c r="A5644" t="s">
        <v>6171</v>
      </c>
      <c r="B5644">
        <v>13799</v>
      </c>
      <c r="C5644" t="s">
        <v>167</v>
      </c>
      <c r="D5644" s="167">
        <v>135043.59</v>
      </c>
      <c r="E5644" t="s">
        <v>216</v>
      </c>
      <c r="F5644" t="s">
        <v>169</v>
      </c>
      <c r="G5644" t="s">
        <v>275</v>
      </c>
      <c r="H5644" s="168">
        <v>30319</v>
      </c>
      <c r="I5644" t="s">
        <v>103</v>
      </c>
      <c r="J5644" s="169">
        <v>34.750684931506846</v>
      </c>
      <c r="K5644">
        <v>7</v>
      </c>
    </row>
    <row r="5645" spans="1:11" x14ac:dyDescent="0.25">
      <c r="A5645" t="s">
        <v>6172</v>
      </c>
      <c r="B5645">
        <v>38465</v>
      </c>
      <c r="C5645" t="s">
        <v>172</v>
      </c>
      <c r="D5645" s="167">
        <v>36363.339999999997</v>
      </c>
      <c r="E5645" t="s">
        <v>233</v>
      </c>
      <c r="F5645" t="s">
        <v>169</v>
      </c>
      <c r="G5645" t="s">
        <v>242</v>
      </c>
      <c r="H5645" s="168">
        <v>41470</v>
      </c>
      <c r="I5645" t="s">
        <v>103</v>
      </c>
      <c r="J5645" s="169">
        <v>4.2</v>
      </c>
      <c r="K5645">
        <v>1</v>
      </c>
    </row>
    <row r="5646" spans="1:11" x14ac:dyDescent="0.25">
      <c r="A5646" t="s">
        <v>6173</v>
      </c>
      <c r="B5646">
        <v>71113</v>
      </c>
      <c r="C5646" t="s">
        <v>167</v>
      </c>
      <c r="D5646" s="167">
        <v>46636.1</v>
      </c>
      <c r="E5646" t="s">
        <v>199</v>
      </c>
      <c r="F5646" t="s">
        <v>169</v>
      </c>
      <c r="G5646" t="s">
        <v>205</v>
      </c>
      <c r="H5646" s="168">
        <v>39509</v>
      </c>
      <c r="I5646" t="s">
        <v>106</v>
      </c>
      <c r="J5646" s="169">
        <v>9.5726027397260278</v>
      </c>
      <c r="K5646">
        <v>2</v>
      </c>
    </row>
    <row r="5647" spans="1:11" x14ac:dyDescent="0.25">
      <c r="A5647" t="s">
        <v>6174</v>
      </c>
      <c r="B5647">
        <v>51928</v>
      </c>
      <c r="C5647" t="s">
        <v>172</v>
      </c>
      <c r="D5647" s="167">
        <v>46683.05</v>
      </c>
      <c r="E5647" t="s">
        <v>196</v>
      </c>
      <c r="F5647" t="s">
        <v>169</v>
      </c>
      <c r="G5647" t="s">
        <v>228</v>
      </c>
      <c r="H5647" s="168">
        <v>42016</v>
      </c>
      <c r="I5647" t="s">
        <v>105</v>
      </c>
      <c r="J5647" s="169">
        <v>2.7041095890410958</v>
      </c>
      <c r="K5647">
        <v>1</v>
      </c>
    </row>
    <row r="5648" spans="1:11" x14ac:dyDescent="0.25">
      <c r="A5648" t="s">
        <v>6175</v>
      </c>
      <c r="B5648">
        <v>7353</v>
      </c>
      <c r="C5648" t="s">
        <v>172</v>
      </c>
      <c r="D5648" s="167">
        <v>42367.73</v>
      </c>
      <c r="E5648" t="s">
        <v>180</v>
      </c>
      <c r="F5648" t="s">
        <v>169</v>
      </c>
      <c r="G5648" t="s">
        <v>386</v>
      </c>
      <c r="H5648" s="168">
        <v>42240</v>
      </c>
      <c r="I5648" t="s">
        <v>104</v>
      </c>
      <c r="J5648" s="169">
        <v>2.0904109589041098</v>
      </c>
      <c r="K5648">
        <v>1</v>
      </c>
    </row>
    <row r="5649" spans="1:11" x14ac:dyDescent="0.25">
      <c r="A5649" t="s">
        <v>6176</v>
      </c>
      <c r="B5649">
        <v>38610</v>
      </c>
      <c r="C5649" t="s">
        <v>172</v>
      </c>
      <c r="D5649" s="167">
        <v>51355.08</v>
      </c>
      <c r="E5649" t="s">
        <v>188</v>
      </c>
      <c r="F5649" t="s">
        <v>169</v>
      </c>
      <c r="G5649" t="s">
        <v>273</v>
      </c>
      <c r="H5649" s="168">
        <v>41246</v>
      </c>
      <c r="I5649" t="s">
        <v>107</v>
      </c>
      <c r="J5649" s="169">
        <v>4.8136986301369866</v>
      </c>
      <c r="K5649">
        <v>1</v>
      </c>
    </row>
    <row r="5650" spans="1:11" x14ac:dyDescent="0.25">
      <c r="A5650" t="s">
        <v>6177</v>
      </c>
      <c r="B5650">
        <v>73708</v>
      </c>
      <c r="C5650" t="s">
        <v>167</v>
      </c>
      <c r="D5650" s="167">
        <v>24978.81</v>
      </c>
      <c r="E5650" t="s">
        <v>196</v>
      </c>
      <c r="F5650" t="s">
        <v>202</v>
      </c>
      <c r="G5650" t="s">
        <v>367</v>
      </c>
      <c r="H5650" s="168">
        <v>36668</v>
      </c>
      <c r="I5650" t="s">
        <v>106</v>
      </c>
      <c r="J5650" s="169">
        <v>17.356164383561644</v>
      </c>
      <c r="K5650">
        <v>4</v>
      </c>
    </row>
    <row r="5651" spans="1:11" x14ac:dyDescent="0.25">
      <c r="A5651" t="s">
        <v>6178</v>
      </c>
      <c r="B5651">
        <v>97128</v>
      </c>
      <c r="C5651" t="s">
        <v>172</v>
      </c>
      <c r="D5651" s="167">
        <v>38480.14</v>
      </c>
      <c r="E5651" t="s">
        <v>233</v>
      </c>
      <c r="F5651" t="s">
        <v>169</v>
      </c>
      <c r="G5651" t="s">
        <v>399</v>
      </c>
      <c r="H5651" s="168">
        <v>39643</v>
      </c>
      <c r="I5651" t="s">
        <v>107</v>
      </c>
      <c r="J5651" s="169">
        <v>9.205479452054794</v>
      </c>
      <c r="K5651">
        <v>2</v>
      </c>
    </row>
    <row r="5652" spans="1:11" x14ac:dyDescent="0.25">
      <c r="A5652" t="s">
        <v>6179</v>
      </c>
      <c r="B5652">
        <v>75236</v>
      </c>
      <c r="C5652" t="s">
        <v>172</v>
      </c>
      <c r="D5652" s="167">
        <v>67753</v>
      </c>
      <c r="E5652" t="s">
        <v>191</v>
      </c>
      <c r="F5652" t="s">
        <v>169</v>
      </c>
      <c r="G5652" t="s">
        <v>486</v>
      </c>
      <c r="H5652" s="168">
        <v>39329</v>
      </c>
      <c r="I5652" t="s">
        <v>103</v>
      </c>
      <c r="J5652" s="169">
        <v>10.065753424657535</v>
      </c>
      <c r="K5652">
        <v>3</v>
      </c>
    </row>
    <row r="5653" spans="1:11" x14ac:dyDescent="0.25">
      <c r="A5653" t="s">
        <v>6180</v>
      </c>
      <c r="B5653">
        <v>63967</v>
      </c>
      <c r="C5653" t="s">
        <v>172</v>
      </c>
      <c r="D5653" s="167">
        <v>143609.88</v>
      </c>
      <c r="E5653" t="s">
        <v>325</v>
      </c>
      <c r="F5653" t="s">
        <v>169</v>
      </c>
      <c r="G5653" t="s">
        <v>533</v>
      </c>
      <c r="H5653" s="168">
        <v>31264</v>
      </c>
      <c r="I5653" t="s">
        <v>104</v>
      </c>
      <c r="J5653" s="169">
        <v>32.161643835616438</v>
      </c>
      <c r="K5653">
        <v>7</v>
      </c>
    </row>
    <row r="5654" spans="1:11" x14ac:dyDescent="0.25">
      <c r="A5654" t="s">
        <v>6181</v>
      </c>
      <c r="B5654">
        <v>40101</v>
      </c>
      <c r="C5654" t="s">
        <v>172</v>
      </c>
      <c r="D5654" s="167">
        <v>92756.7</v>
      </c>
      <c r="E5654" t="s">
        <v>175</v>
      </c>
      <c r="F5654" t="s">
        <v>169</v>
      </c>
      <c r="G5654" t="s">
        <v>183</v>
      </c>
      <c r="H5654" s="168">
        <v>34960</v>
      </c>
      <c r="I5654" t="s">
        <v>106</v>
      </c>
      <c r="J5654" s="169">
        <v>22.035616438356165</v>
      </c>
      <c r="K5654">
        <v>5</v>
      </c>
    </row>
    <row r="5655" spans="1:11" x14ac:dyDescent="0.25">
      <c r="A5655" t="s">
        <v>6182</v>
      </c>
      <c r="B5655">
        <v>25052</v>
      </c>
      <c r="C5655" t="s">
        <v>167</v>
      </c>
      <c r="D5655" s="167">
        <v>49068.12</v>
      </c>
      <c r="E5655" t="s">
        <v>188</v>
      </c>
      <c r="F5655" t="s">
        <v>169</v>
      </c>
      <c r="G5655" t="s">
        <v>282</v>
      </c>
      <c r="H5655" s="168">
        <v>42422</v>
      </c>
      <c r="I5655" t="s">
        <v>104</v>
      </c>
      <c r="J5655" s="169">
        <v>1.5917808219178082</v>
      </c>
      <c r="K5655">
        <v>1</v>
      </c>
    </row>
    <row r="5656" spans="1:11" x14ac:dyDescent="0.25">
      <c r="A5656" t="s">
        <v>6183</v>
      </c>
      <c r="B5656">
        <v>20920</v>
      </c>
      <c r="C5656" t="s">
        <v>172</v>
      </c>
      <c r="D5656" s="167">
        <v>33395</v>
      </c>
      <c r="E5656" t="s">
        <v>199</v>
      </c>
      <c r="F5656" t="s">
        <v>169</v>
      </c>
      <c r="G5656" t="s">
        <v>295</v>
      </c>
      <c r="H5656" s="168">
        <v>42674</v>
      </c>
      <c r="I5656" t="s">
        <v>103</v>
      </c>
      <c r="J5656" s="169">
        <v>0.90136986301369859</v>
      </c>
      <c r="K5656">
        <v>1</v>
      </c>
    </row>
    <row r="5657" spans="1:11" x14ac:dyDescent="0.25">
      <c r="A5657" t="s">
        <v>6184</v>
      </c>
      <c r="B5657">
        <v>6000</v>
      </c>
      <c r="C5657" t="s">
        <v>167</v>
      </c>
      <c r="D5657" s="167">
        <v>40912.36</v>
      </c>
      <c r="E5657" t="s">
        <v>199</v>
      </c>
      <c r="F5657" t="s">
        <v>202</v>
      </c>
      <c r="G5657" t="s">
        <v>6185</v>
      </c>
      <c r="H5657" s="168">
        <v>35107</v>
      </c>
      <c r="I5657" t="s">
        <v>108</v>
      </c>
      <c r="J5657" s="169">
        <v>21.632876712328766</v>
      </c>
      <c r="K5657">
        <v>5</v>
      </c>
    </row>
    <row r="5658" spans="1:11" x14ac:dyDescent="0.25">
      <c r="A5658" t="s">
        <v>6186</v>
      </c>
      <c r="B5658">
        <v>39381</v>
      </c>
      <c r="C5658" t="s">
        <v>167</v>
      </c>
      <c r="D5658" s="167">
        <v>57807.08</v>
      </c>
      <c r="E5658" t="s">
        <v>188</v>
      </c>
      <c r="F5658" t="s">
        <v>202</v>
      </c>
      <c r="G5658" t="s">
        <v>313</v>
      </c>
      <c r="H5658" s="168">
        <v>33098</v>
      </c>
      <c r="I5658" t="s">
        <v>103</v>
      </c>
      <c r="J5658" s="169">
        <v>27.136986301369863</v>
      </c>
      <c r="K5658">
        <v>6</v>
      </c>
    </row>
    <row r="5659" spans="1:11" x14ac:dyDescent="0.25">
      <c r="A5659" t="s">
        <v>6187</v>
      </c>
      <c r="B5659">
        <v>61160</v>
      </c>
      <c r="C5659" t="s">
        <v>167</v>
      </c>
      <c r="D5659" s="167">
        <v>56306.83</v>
      </c>
      <c r="E5659" t="s">
        <v>168</v>
      </c>
      <c r="F5659" t="s">
        <v>169</v>
      </c>
      <c r="G5659" t="s">
        <v>560</v>
      </c>
      <c r="H5659" s="168">
        <v>41162</v>
      </c>
      <c r="I5659" t="s">
        <v>104</v>
      </c>
      <c r="J5659" s="169">
        <v>5.043835616438356</v>
      </c>
      <c r="K5659">
        <v>1</v>
      </c>
    </row>
    <row r="5660" spans="1:11" x14ac:dyDescent="0.25">
      <c r="A5660" t="s">
        <v>6188</v>
      </c>
      <c r="B5660">
        <v>42159</v>
      </c>
      <c r="C5660" t="s">
        <v>172</v>
      </c>
      <c r="D5660" s="167">
        <v>120768</v>
      </c>
      <c r="E5660" t="s">
        <v>213</v>
      </c>
      <c r="F5660" t="s">
        <v>169</v>
      </c>
      <c r="G5660" t="s">
        <v>214</v>
      </c>
      <c r="H5660" s="168">
        <v>35023</v>
      </c>
      <c r="I5660" t="s">
        <v>107</v>
      </c>
      <c r="J5660" s="169">
        <v>21.863013698630137</v>
      </c>
      <c r="K5660">
        <v>5</v>
      </c>
    </row>
    <row r="5661" spans="1:11" x14ac:dyDescent="0.25">
      <c r="A5661" t="s">
        <v>6189</v>
      </c>
      <c r="B5661">
        <v>83198</v>
      </c>
      <c r="C5661" t="s">
        <v>172</v>
      </c>
      <c r="D5661" s="167">
        <v>39831.65</v>
      </c>
      <c r="E5661" t="s">
        <v>216</v>
      </c>
      <c r="F5661" t="s">
        <v>202</v>
      </c>
      <c r="G5661" t="s">
        <v>237</v>
      </c>
      <c r="H5661" s="168">
        <v>31788</v>
      </c>
      <c r="I5661" t="s">
        <v>106</v>
      </c>
      <c r="J5661" s="169">
        <v>30.726027397260275</v>
      </c>
      <c r="K5661">
        <v>7</v>
      </c>
    </row>
    <row r="5662" spans="1:11" x14ac:dyDescent="0.25">
      <c r="A5662" t="s">
        <v>6190</v>
      </c>
      <c r="B5662">
        <v>88487</v>
      </c>
      <c r="C5662" t="s">
        <v>167</v>
      </c>
      <c r="D5662" s="167">
        <v>46476.85</v>
      </c>
      <c r="E5662" t="s">
        <v>180</v>
      </c>
      <c r="F5662" t="s">
        <v>169</v>
      </c>
      <c r="G5662" t="s">
        <v>170</v>
      </c>
      <c r="H5662" s="168">
        <v>38965</v>
      </c>
      <c r="I5662" t="s">
        <v>104</v>
      </c>
      <c r="J5662" s="169">
        <v>11.063013698630137</v>
      </c>
      <c r="K5662">
        <v>3</v>
      </c>
    </row>
    <row r="5663" spans="1:11" x14ac:dyDescent="0.25">
      <c r="A5663" t="s">
        <v>6191</v>
      </c>
      <c r="B5663">
        <v>52224</v>
      </c>
      <c r="C5663" t="s">
        <v>172</v>
      </c>
      <c r="D5663" s="167">
        <v>43525.72</v>
      </c>
      <c r="E5663" t="s">
        <v>199</v>
      </c>
      <c r="F5663" t="s">
        <v>169</v>
      </c>
      <c r="G5663" t="s">
        <v>220</v>
      </c>
      <c r="H5663" s="168">
        <v>41414</v>
      </c>
      <c r="I5663" t="s">
        <v>106</v>
      </c>
      <c r="J5663" s="169">
        <v>4.353424657534247</v>
      </c>
      <c r="K5663">
        <v>1</v>
      </c>
    </row>
    <row r="5664" spans="1:11" x14ac:dyDescent="0.25">
      <c r="A5664" t="s">
        <v>6192</v>
      </c>
      <c r="B5664">
        <v>97524</v>
      </c>
      <c r="C5664" t="s">
        <v>172</v>
      </c>
      <c r="D5664" s="167">
        <v>92756.7</v>
      </c>
      <c r="E5664" t="s">
        <v>175</v>
      </c>
      <c r="F5664" t="s">
        <v>169</v>
      </c>
      <c r="G5664" t="s">
        <v>183</v>
      </c>
      <c r="H5664" s="168">
        <v>34960</v>
      </c>
      <c r="I5664" t="s">
        <v>107</v>
      </c>
      <c r="J5664" s="169">
        <v>22.035616438356165</v>
      </c>
      <c r="K5664">
        <v>5</v>
      </c>
    </row>
    <row r="5665" spans="1:11" x14ac:dyDescent="0.25">
      <c r="A5665" t="s">
        <v>6193</v>
      </c>
      <c r="B5665">
        <v>42263</v>
      </c>
      <c r="C5665" t="s">
        <v>172</v>
      </c>
      <c r="D5665" s="167">
        <v>58940.639999999999</v>
      </c>
      <c r="E5665" t="s">
        <v>185</v>
      </c>
      <c r="F5665" t="s">
        <v>169</v>
      </c>
      <c r="G5665" t="s">
        <v>426</v>
      </c>
      <c r="H5665" s="168">
        <v>38684</v>
      </c>
      <c r="I5665" t="s">
        <v>103</v>
      </c>
      <c r="J5665" s="169">
        <v>11.832876712328767</v>
      </c>
      <c r="K5665">
        <v>3</v>
      </c>
    </row>
    <row r="5666" spans="1:11" x14ac:dyDescent="0.25">
      <c r="A5666" t="s">
        <v>6194</v>
      </c>
      <c r="B5666">
        <v>62955</v>
      </c>
      <c r="C5666" t="s">
        <v>172</v>
      </c>
      <c r="D5666" s="167">
        <v>73801</v>
      </c>
      <c r="E5666" t="s">
        <v>196</v>
      </c>
      <c r="F5666" t="s">
        <v>169</v>
      </c>
      <c r="G5666" t="s">
        <v>2178</v>
      </c>
      <c r="H5666" s="168">
        <v>39006</v>
      </c>
      <c r="I5666" t="s">
        <v>103</v>
      </c>
      <c r="J5666" s="169">
        <v>10.950684931506849</v>
      </c>
      <c r="K5666">
        <v>3</v>
      </c>
    </row>
    <row r="5667" spans="1:11" x14ac:dyDescent="0.25">
      <c r="A5667" t="s">
        <v>6195</v>
      </c>
      <c r="B5667">
        <v>92469</v>
      </c>
      <c r="C5667" t="s">
        <v>167</v>
      </c>
      <c r="D5667" s="167">
        <v>41954.12</v>
      </c>
      <c r="E5667" t="s">
        <v>188</v>
      </c>
      <c r="F5667" t="s">
        <v>202</v>
      </c>
      <c r="G5667" t="s">
        <v>313</v>
      </c>
      <c r="H5667" s="168">
        <v>38572</v>
      </c>
      <c r="I5667" t="s">
        <v>103</v>
      </c>
      <c r="J5667" s="169">
        <v>12.139726027397261</v>
      </c>
      <c r="K5667">
        <v>3</v>
      </c>
    </row>
    <row r="5668" spans="1:11" x14ac:dyDescent="0.25">
      <c r="A5668" t="s">
        <v>6196</v>
      </c>
      <c r="B5668">
        <v>85215</v>
      </c>
      <c r="C5668" t="s">
        <v>167</v>
      </c>
      <c r="D5668" s="167">
        <v>28772.07</v>
      </c>
      <c r="E5668" t="s">
        <v>233</v>
      </c>
      <c r="F5668" t="s">
        <v>202</v>
      </c>
      <c r="G5668" t="s">
        <v>234</v>
      </c>
      <c r="H5668" s="168">
        <v>42184</v>
      </c>
      <c r="I5668" t="s">
        <v>105</v>
      </c>
      <c r="J5668" s="169">
        <v>2.2438356164383562</v>
      </c>
      <c r="K5668">
        <v>1</v>
      </c>
    </row>
    <row r="5669" spans="1:11" x14ac:dyDescent="0.25">
      <c r="A5669" t="s">
        <v>6197</v>
      </c>
      <c r="B5669">
        <v>72906</v>
      </c>
      <c r="C5669" t="s">
        <v>172</v>
      </c>
      <c r="D5669" s="167">
        <v>42053.42</v>
      </c>
      <c r="E5669" t="s">
        <v>199</v>
      </c>
      <c r="F5669" t="s">
        <v>169</v>
      </c>
      <c r="G5669" t="s">
        <v>220</v>
      </c>
      <c r="H5669" s="168">
        <v>41995</v>
      </c>
      <c r="I5669" t="s">
        <v>103</v>
      </c>
      <c r="J5669" s="169">
        <v>2.7616438356164386</v>
      </c>
      <c r="K5669">
        <v>1</v>
      </c>
    </row>
    <row r="5670" spans="1:11" x14ac:dyDescent="0.25">
      <c r="A5670" t="s">
        <v>6198</v>
      </c>
      <c r="B5670">
        <v>93479</v>
      </c>
      <c r="C5670" t="s">
        <v>167</v>
      </c>
      <c r="D5670" s="167">
        <v>60501</v>
      </c>
      <c r="E5670" t="s">
        <v>175</v>
      </c>
      <c r="F5670" t="s">
        <v>169</v>
      </c>
      <c r="G5670" t="s">
        <v>183</v>
      </c>
      <c r="H5670" s="168">
        <v>41498</v>
      </c>
      <c r="I5670" t="s">
        <v>108</v>
      </c>
      <c r="J5670" s="169">
        <v>4.1232876712328768</v>
      </c>
      <c r="K5670">
        <v>1</v>
      </c>
    </row>
    <row r="5671" spans="1:11" x14ac:dyDescent="0.25">
      <c r="A5671" t="s">
        <v>6199</v>
      </c>
      <c r="B5671">
        <v>70923</v>
      </c>
      <c r="C5671" t="s">
        <v>172</v>
      </c>
      <c r="D5671" s="167">
        <v>110229</v>
      </c>
      <c r="E5671" t="s">
        <v>185</v>
      </c>
      <c r="F5671" t="s">
        <v>169</v>
      </c>
      <c r="G5671" t="s">
        <v>382</v>
      </c>
      <c r="H5671" s="168">
        <v>36942</v>
      </c>
      <c r="I5671" t="s">
        <v>108</v>
      </c>
      <c r="J5671" s="169">
        <v>16.605479452054794</v>
      </c>
      <c r="K5671">
        <v>4</v>
      </c>
    </row>
    <row r="5672" spans="1:11" x14ac:dyDescent="0.25">
      <c r="A5672" t="s">
        <v>6200</v>
      </c>
      <c r="B5672">
        <v>11473</v>
      </c>
      <c r="C5672" t="s">
        <v>172</v>
      </c>
      <c r="D5672" s="167">
        <v>107128.71</v>
      </c>
      <c r="E5672" t="s">
        <v>175</v>
      </c>
      <c r="F5672" t="s">
        <v>169</v>
      </c>
      <c r="G5672" t="s">
        <v>586</v>
      </c>
      <c r="H5672" s="168">
        <v>32727</v>
      </c>
      <c r="I5672" t="s">
        <v>103</v>
      </c>
      <c r="J5672" s="169">
        <v>28.153424657534245</v>
      </c>
      <c r="K5672">
        <v>6</v>
      </c>
    </row>
    <row r="5673" spans="1:11" x14ac:dyDescent="0.25">
      <c r="A5673" t="s">
        <v>6201</v>
      </c>
      <c r="B5673">
        <v>77414</v>
      </c>
      <c r="C5673" t="s">
        <v>172</v>
      </c>
      <c r="D5673" s="167">
        <v>92756.7</v>
      </c>
      <c r="E5673" t="s">
        <v>175</v>
      </c>
      <c r="F5673" t="s">
        <v>169</v>
      </c>
      <c r="G5673" t="s">
        <v>183</v>
      </c>
      <c r="H5673" s="168">
        <v>34736</v>
      </c>
      <c r="I5673" t="s">
        <v>103</v>
      </c>
      <c r="J5673" s="169">
        <v>22.649315068493152</v>
      </c>
      <c r="K5673">
        <v>5</v>
      </c>
    </row>
    <row r="5674" spans="1:11" x14ac:dyDescent="0.25">
      <c r="A5674" t="s">
        <v>6202</v>
      </c>
      <c r="B5674">
        <v>31897</v>
      </c>
      <c r="C5674" t="s">
        <v>167</v>
      </c>
      <c r="D5674" s="167">
        <v>95352.51</v>
      </c>
      <c r="E5674" t="s">
        <v>188</v>
      </c>
      <c r="F5674" t="s">
        <v>169</v>
      </c>
      <c r="G5674" t="s">
        <v>1210</v>
      </c>
      <c r="H5674" s="168">
        <v>39664</v>
      </c>
      <c r="I5674" t="s">
        <v>106</v>
      </c>
      <c r="J5674" s="169">
        <v>9.1479452054794521</v>
      </c>
      <c r="K5674">
        <v>2</v>
      </c>
    </row>
    <row r="5675" spans="1:11" x14ac:dyDescent="0.25">
      <c r="A5675" t="s">
        <v>6203</v>
      </c>
      <c r="B5675">
        <v>1176</v>
      </c>
      <c r="C5675" t="s">
        <v>172</v>
      </c>
      <c r="D5675" s="167">
        <v>82094.17</v>
      </c>
      <c r="E5675" t="s">
        <v>199</v>
      </c>
      <c r="F5675" t="s">
        <v>169</v>
      </c>
      <c r="G5675" t="s">
        <v>1603</v>
      </c>
      <c r="H5675" s="168">
        <v>39776</v>
      </c>
      <c r="I5675" t="s">
        <v>104</v>
      </c>
      <c r="J5675" s="169">
        <v>8.8410958904109584</v>
      </c>
      <c r="K5675">
        <v>2</v>
      </c>
    </row>
    <row r="5676" spans="1:11" x14ac:dyDescent="0.25">
      <c r="A5676" t="s">
        <v>6204</v>
      </c>
      <c r="B5676">
        <v>18586</v>
      </c>
      <c r="C5676" t="s">
        <v>167</v>
      </c>
      <c r="D5676" s="167">
        <v>108844.93</v>
      </c>
      <c r="E5676" t="s">
        <v>616</v>
      </c>
      <c r="F5676" t="s">
        <v>169</v>
      </c>
      <c r="G5676" t="s">
        <v>214</v>
      </c>
      <c r="H5676" s="168">
        <v>41666</v>
      </c>
      <c r="I5676" t="s">
        <v>107</v>
      </c>
      <c r="J5676" s="169">
        <v>3.6630136986301371</v>
      </c>
      <c r="K5676">
        <v>1</v>
      </c>
    </row>
    <row r="5677" spans="1:11" x14ac:dyDescent="0.25">
      <c r="A5677" t="s">
        <v>6205</v>
      </c>
      <c r="B5677">
        <v>6285</v>
      </c>
      <c r="C5677" t="s">
        <v>172</v>
      </c>
      <c r="D5677" s="167">
        <v>57805.31</v>
      </c>
      <c r="E5677" t="s">
        <v>199</v>
      </c>
      <c r="F5677" t="s">
        <v>169</v>
      </c>
      <c r="G5677" t="s">
        <v>200</v>
      </c>
      <c r="H5677" s="168">
        <v>36569</v>
      </c>
      <c r="I5677" t="s">
        <v>105</v>
      </c>
      <c r="J5677" s="169">
        <v>17.627397260273973</v>
      </c>
      <c r="K5677">
        <v>4</v>
      </c>
    </row>
    <row r="5678" spans="1:11" x14ac:dyDescent="0.25">
      <c r="A5678" t="s">
        <v>6206</v>
      </c>
      <c r="B5678">
        <v>45351</v>
      </c>
      <c r="C5678" t="s">
        <v>172</v>
      </c>
      <c r="D5678" s="167">
        <v>40631.32</v>
      </c>
      <c r="E5678" t="s">
        <v>199</v>
      </c>
      <c r="F5678" t="s">
        <v>169</v>
      </c>
      <c r="G5678" t="s">
        <v>200</v>
      </c>
      <c r="H5678" s="168">
        <v>42373</v>
      </c>
      <c r="I5678" t="s">
        <v>103</v>
      </c>
      <c r="J5678" s="169">
        <v>1.726027397260274</v>
      </c>
      <c r="K5678">
        <v>1</v>
      </c>
    </row>
    <row r="5679" spans="1:11" x14ac:dyDescent="0.25">
      <c r="A5679" t="s">
        <v>6207</v>
      </c>
      <c r="B5679">
        <v>19295</v>
      </c>
      <c r="C5679" t="s">
        <v>172</v>
      </c>
      <c r="D5679" s="167">
        <v>101633.26</v>
      </c>
      <c r="E5679" t="s">
        <v>188</v>
      </c>
      <c r="F5679" t="s">
        <v>169</v>
      </c>
      <c r="G5679" t="s">
        <v>275</v>
      </c>
      <c r="H5679" s="168">
        <v>41260</v>
      </c>
      <c r="I5679" t="s">
        <v>107</v>
      </c>
      <c r="J5679" s="169">
        <v>4.7753424657534245</v>
      </c>
      <c r="K5679">
        <v>1</v>
      </c>
    </row>
    <row r="5680" spans="1:11" x14ac:dyDescent="0.25">
      <c r="A5680" t="s">
        <v>6208</v>
      </c>
      <c r="B5680">
        <v>46922</v>
      </c>
      <c r="C5680" t="s">
        <v>172</v>
      </c>
      <c r="D5680" s="167">
        <v>48258.81</v>
      </c>
      <c r="E5680" t="s">
        <v>199</v>
      </c>
      <c r="F5680" t="s">
        <v>169</v>
      </c>
      <c r="G5680" t="s">
        <v>330</v>
      </c>
      <c r="H5680" s="168">
        <v>32286</v>
      </c>
      <c r="I5680" t="s">
        <v>106</v>
      </c>
      <c r="J5680" s="169">
        <v>29.361643835616437</v>
      </c>
      <c r="K5680">
        <v>6</v>
      </c>
    </row>
    <row r="5681" spans="1:11" x14ac:dyDescent="0.25">
      <c r="A5681" t="s">
        <v>6209</v>
      </c>
      <c r="B5681">
        <v>52379</v>
      </c>
      <c r="C5681" t="s">
        <v>172</v>
      </c>
      <c r="D5681" s="167">
        <v>97912</v>
      </c>
      <c r="E5681" t="s">
        <v>199</v>
      </c>
      <c r="F5681" t="s">
        <v>169</v>
      </c>
      <c r="G5681" t="s">
        <v>790</v>
      </c>
      <c r="H5681" s="168">
        <v>32951</v>
      </c>
      <c r="I5681" t="s">
        <v>105</v>
      </c>
      <c r="J5681" s="169">
        <v>27.539726027397261</v>
      </c>
      <c r="K5681">
        <v>6</v>
      </c>
    </row>
    <row r="5682" spans="1:11" x14ac:dyDescent="0.25">
      <c r="A5682" t="s">
        <v>6210</v>
      </c>
      <c r="B5682">
        <v>56043</v>
      </c>
      <c r="C5682" t="s">
        <v>172</v>
      </c>
      <c r="D5682" s="167">
        <v>43525.72</v>
      </c>
      <c r="E5682" t="s">
        <v>199</v>
      </c>
      <c r="F5682" t="s">
        <v>169</v>
      </c>
      <c r="G5682" t="s">
        <v>220</v>
      </c>
      <c r="H5682" s="168">
        <v>41590</v>
      </c>
      <c r="I5682" t="s">
        <v>105</v>
      </c>
      <c r="J5682" s="169">
        <v>3.871232876712329</v>
      </c>
      <c r="K5682">
        <v>1</v>
      </c>
    </row>
    <row r="5683" spans="1:11" x14ac:dyDescent="0.25">
      <c r="A5683" t="s">
        <v>6211</v>
      </c>
      <c r="B5683">
        <v>20102</v>
      </c>
      <c r="C5683" t="s">
        <v>172</v>
      </c>
      <c r="D5683" s="167">
        <v>58455</v>
      </c>
      <c r="E5683" t="s">
        <v>175</v>
      </c>
      <c r="F5683" t="s">
        <v>169</v>
      </c>
      <c r="G5683" t="s">
        <v>183</v>
      </c>
      <c r="H5683" s="168">
        <v>41428</v>
      </c>
      <c r="I5683" t="s">
        <v>108</v>
      </c>
      <c r="J5683" s="169">
        <v>4.3150684931506849</v>
      </c>
      <c r="K5683">
        <v>1</v>
      </c>
    </row>
    <row r="5684" spans="1:11" x14ac:dyDescent="0.25">
      <c r="A5684" t="s">
        <v>6212</v>
      </c>
      <c r="B5684">
        <v>58564</v>
      </c>
      <c r="C5684" t="s">
        <v>172</v>
      </c>
      <c r="D5684" s="167">
        <v>66085</v>
      </c>
      <c r="E5684" t="s">
        <v>191</v>
      </c>
      <c r="F5684" t="s">
        <v>169</v>
      </c>
      <c r="G5684" t="s">
        <v>486</v>
      </c>
      <c r="H5684" s="168">
        <v>41414</v>
      </c>
      <c r="I5684" t="s">
        <v>106</v>
      </c>
      <c r="J5684" s="169">
        <v>4.353424657534247</v>
      </c>
      <c r="K5684">
        <v>1</v>
      </c>
    </row>
    <row r="5685" spans="1:11" x14ac:dyDescent="0.25">
      <c r="A5685" t="s">
        <v>6213</v>
      </c>
      <c r="B5685">
        <v>35093</v>
      </c>
      <c r="C5685" t="s">
        <v>172</v>
      </c>
      <c r="D5685" s="167">
        <v>135270.35999999999</v>
      </c>
      <c r="E5685" t="s">
        <v>268</v>
      </c>
      <c r="F5685" t="s">
        <v>169</v>
      </c>
      <c r="G5685" t="s">
        <v>275</v>
      </c>
      <c r="H5685" s="168">
        <v>38237</v>
      </c>
      <c r="I5685" t="s">
        <v>107</v>
      </c>
      <c r="J5685" s="169">
        <v>13.057534246575342</v>
      </c>
      <c r="K5685">
        <v>3</v>
      </c>
    </row>
    <row r="5686" spans="1:11" x14ac:dyDescent="0.25">
      <c r="A5686" t="s">
        <v>6214</v>
      </c>
      <c r="B5686">
        <v>3832</v>
      </c>
      <c r="C5686" t="s">
        <v>172</v>
      </c>
      <c r="D5686" s="167">
        <v>83658</v>
      </c>
      <c r="E5686" t="s">
        <v>175</v>
      </c>
      <c r="F5686" t="s">
        <v>169</v>
      </c>
      <c r="G5686" t="s">
        <v>183</v>
      </c>
      <c r="H5686" s="168">
        <v>37823</v>
      </c>
      <c r="I5686" t="s">
        <v>106</v>
      </c>
      <c r="J5686" s="169">
        <v>14.191780821917808</v>
      </c>
      <c r="K5686">
        <v>3</v>
      </c>
    </row>
    <row r="5687" spans="1:11" x14ac:dyDescent="0.25">
      <c r="A5687" t="s">
        <v>6215</v>
      </c>
      <c r="B5687">
        <v>66951</v>
      </c>
      <c r="C5687" t="s">
        <v>172</v>
      </c>
      <c r="D5687" s="167">
        <v>56687.16</v>
      </c>
      <c r="E5687" t="s">
        <v>199</v>
      </c>
      <c r="F5687" t="s">
        <v>169</v>
      </c>
      <c r="G5687" t="s">
        <v>200</v>
      </c>
      <c r="H5687" s="168">
        <v>37809</v>
      </c>
      <c r="I5687" t="s">
        <v>104</v>
      </c>
      <c r="J5687" s="169">
        <v>14.230136986301369</v>
      </c>
      <c r="K5687">
        <v>3</v>
      </c>
    </row>
    <row r="5688" spans="1:11" x14ac:dyDescent="0.25">
      <c r="A5688" t="s">
        <v>6216</v>
      </c>
      <c r="B5688">
        <v>50411</v>
      </c>
      <c r="C5688" t="s">
        <v>167</v>
      </c>
      <c r="D5688" s="167">
        <v>69222.179999999993</v>
      </c>
      <c r="E5688" t="s">
        <v>216</v>
      </c>
      <c r="F5688" t="s">
        <v>169</v>
      </c>
      <c r="G5688" t="s">
        <v>170</v>
      </c>
      <c r="H5688" s="168">
        <v>25790</v>
      </c>
      <c r="I5688" t="s">
        <v>106</v>
      </c>
      <c r="J5688" s="169">
        <v>47.158904109589038</v>
      </c>
      <c r="K5688">
        <v>9</v>
      </c>
    </row>
    <row r="5689" spans="1:11" x14ac:dyDescent="0.25">
      <c r="A5689" t="s">
        <v>6217</v>
      </c>
      <c r="B5689">
        <v>17758</v>
      </c>
      <c r="C5689" t="s">
        <v>172</v>
      </c>
      <c r="D5689" s="167">
        <v>49618.44</v>
      </c>
      <c r="E5689" t="s">
        <v>199</v>
      </c>
      <c r="F5689" t="s">
        <v>169</v>
      </c>
      <c r="G5689" t="s">
        <v>2357</v>
      </c>
      <c r="H5689" s="168">
        <v>40469</v>
      </c>
      <c r="I5689" t="s">
        <v>108</v>
      </c>
      <c r="J5689" s="169">
        <v>6.9424657534246572</v>
      </c>
      <c r="K5689">
        <v>2</v>
      </c>
    </row>
    <row r="5690" spans="1:11" x14ac:dyDescent="0.25">
      <c r="A5690" t="s">
        <v>6218</v>
      </c>
      <c r="B5690">
        <v>4857</v>
      </c>
      <c r="C5690" t="s">
        <v>167</v>
      </c>
      <c r="D5690" s="167">
        <v>53278.7</v>
      </c>
      <c r="E5690" t="s">
        <v>199</v>
      </c>
      <c r="F5690" t="s">
        <v>169</v>
      </c>
      <c r="G5690" t="s">
        <v>344</v>
      </c>
      <c r="H5690" s="168">
        <v>37515</v>
      </c>
      <c r="I5690" t="s">
        <v>106</v>
      </c>
      <c r="J5690" s="169">
        <v>15.035616438356165</v>
      </c>
      <c r="K5690">
        <v>3</v>
      </c>
    </row>
    <row r="5691" spans="1:11" x14ac:dyDescent="0.25">
      <c r="A5691" t="s">
        <v>6219</v>
      </c>
      <c r="B5691">
        <v>22889</v>
      </c>
      <c r="C5691" t="s">
        <v>167</v>
      </c>
      <c r="D5691" s="167">
        <v>49759.15</v>
      </c>
      <c r="E5691" t="s">
        <v>1684</v>
      </c>
      <c r="F5691" t="s">
        <v>169</v>
      </c>
      <c r="G5691" t="s">
        <v>170</v>
      </c>
      <c r="H5691" s="168">
        <v>40377</v>
      </c>
      <c r="I5691" t="s">
        <v>104</v>
      </c>
      <c r="J5691" s="169">
        <v>7.1945205479452055</v>
      </c>
      <c r="K5691">
        <v>2</v>
      </c>
    </row>
    <row r="5692" spans="1:11" x14ac:dyDescent="0.25">
      <c r="A5692" t="s">
        <v>6220</v>
      </c>
      <c r="B5692">
        <v>20379</v>
      </c>
      <c r="C5692" t="s">
        <v>167</v>
      </c>
      <c r="D5692" s="167">
        <v>136471.97</v>
      </c>
      <c r="E5692" t="s">
        <v>188</v>
      </c>
      <c r="F5692" t="s">
        <v>169</v>
      </c>
      <c r="G5692" t="s">
        <v>231</v>
      </c>
      <c r="H5692" s="168">
        <v>36774</v>
      </c>
      <c r="I5692" t="s">
        <v>106</v>
      </c>
      <c r="J5692" s="169">
        <v>17.065753424657533</v>
      </c>
      <c r="K5692">
        <v>4</v>
      </c>
    </row>
    <row r="5693" spans="1:11" x14ac:dyDescent="0.25">
      <c r="A5693" t="s">
        <v>6221</v>
      </c>
      <c r="B5693">
        <v>40590</v>
      </c>
      <c r="C5693" t="s">
        <v>172</v>
      </c>
      <c r="D5693" s="167">
        <v>80784</v>
      </c>
      <c r="E5693" t="s">
        <v>191</v>
      </c>
      <c r="F5693" t="s">
        <v>169</v>
      </c>
      <c r="G5693" t="s">
        <v>192</v>
      </c>
      <c r="H5693" s="168">
        <v>36570</v>
      </c>
      <c r="I5693" t="s">
        <v>104</v>
      </c>
      <c r="J5693" s="169">
        <v>17.624657534246577</v>
      </c>
      <c r="K5693">
        <v>4</v>
      </c>
    </row>
    <row r="5694" spans="1:11" x14ac:dyDescent="0.25">
      <c r="A5694" t="s">
        <v>6222</v>
      </c>
      <c r="B5694">
        <v>16729</v>
      </c>
      <c r="C5694" t="s">
        <v>172</v>
      </c>
      <c r="D5694" s="167">
        <v>89620</v>
      </c>
      <c r="E5694" t="s">
        <v>175</v>
      </c>
      <c r="F5694" t="s">
        <v>169</v>
      </c>
      <c r="G5694" t="s">
        <v>183</v>
      </c>
      <c r="H5694" s="168">
        <v>36724</v>
      </c>
      <c r="I5694" t="s">
        <v>103</v>
      </c>
      <c r="J5694" s="169">
        <v>17.202739726027396</v>
      </c>
      <c r="K5694">
        <v>4</v>
      </c>
    </row>
    <row r="5695" spans="1:11" x14ac:dyDescent="0.25">
      <c r="A5695" t="s">
        <v>6223</v>
      </c>
      <c r="B5695">
        <v>93694</v>
      </c>
      <c r="C5695" t="s">
        <v>167</v>
      </c>
      <c r="D5695" s="167">
        <v>65752</v>
      </c>
      <c r="E5695" t="s">
        <v>175</v>
      </c>
      <c r="F5695" t="s">
        <v>169</v>
      </c>
      <c r="G5695" t="s">
        <v>183</v>
      </c>
      <c r="H5695" s="168">
        <v>40742</v>
      </c>
      <c r="I5695" t="s">
        <v>106</v>
      </c>
      <c r="J5695" s="169">
        <v>6.1945205479452055</v>
      </c>
      <c r="K5695">
        <v>2</v>
      </c>
    </row>
    <row r="5696" spans="1:11" x14ac:dyDescent="0.25">
      <c r="A5696" t="s">
        <v>6224</v>
      </c>
      <c r="B5696">
        <v>54763</v>
      </c>
      <c r="C5696" t="s">
        <v>167</v>
      </c>
      <c r="D5696" s="167">
        <v>75832.740000000005</v>
      </c>
      <c r="E5696" t="s">
        <v>188</v>
      </c>
      <c r="F5696" t="s">
        <v>202</v>
      </c>
      <c r="G5696" t="s">
        <v>284</v>
      </c>
      <c r="H5696" s="168">
        <v>38572</v>
      </c>
      <c r="I5696" t="s">
        <v>105</v>
      </c>
      <c r="J5696" s="169">
        <v>12.139726027397261</v>
      </c>
      <c r="K5696">
        <v>3</v>
      </c>
    </row>
    <row r="5697" spans="1:11" x14ac:dyDescent="0.25">
      <c r="A5697" t="s">
        <v>6225</v>
      </c>
      <c r="B5697">
        <v>59329</v>
      </c>
      <c r="C5697" t="s">
        <v>172</v>
      </c>
      <c r="D5697" s="167">
        <v>93356</v>
      </c>
      <c r="E5697" t="s">
        <v>175</v>
      </c>
      <c r="F5697" t="s">
        <v>169</v>
      </c>
      <c r="G5697" t="s">
        <v>586</v>
      </c>
      <c r="H5697" s="168">
        <v>37788</v>
      </c>
      <c r="I5697" t="s">
        <v>108</v>
      </c>
      <c r="J5697" s="169">
        <v>14.287671232876713</v>
      </c>
      <c r="K5697">
        <v>3</v>
      </c>
    </row>
    <row r="5698" spans="1:11" x14ac:dyDescent="0.25">
      <c r="A5698" t="s">
        <v>6226</v>
      </c>
      <c r="B5698">
        <v>6225</v>
      </c>
      <c r="C5698" t="s">
        <v>172</v>
      </c>
      <c r="D5698" s="167">
        <v>54403.08</v>
      </c>
      <c r="E5698" t="s">
        <v>188</v>
      </c>
      <c r="F5698" t="s">
        <v>169</v>
      </c>
      <c r="G5698" t="s">
        <v>282</v>
      </c>
      <c r="H5698" s="168">
        <v>41022</v>
      </c>
      <c r="I5698" t="s">
        <v>104</v>
      </c>
      <c r="J5698" s="169">
        <v>5.4273972602739722</v>
      </c>
      <c r="K5698">
        <v>2</v>
      </c>
    </row>
    <row r="5699" spans="1:11" x14ac:dyDescent="0.25">
      <c r="A5699" t="s">
        <v>6227</v>
      </c>
      <c r="B5699">
        <v>14235</v>
      </c>
      <c r="C5699" t="s">
        <v>167</v>
      </c>
      <c r="D5699" s="167">
        <v>85673</v>
      </c>
      <c r="E5699" t="s">
        <v>188</v>
      </c>
      <c r="F5699" t="s">
        <v>202</v>
      </c>
      <c r="G5699" t="s">
        <v>284</v>
      </c>
      <c r="H5699" s="168">
        <v>36752</v>
      </c>
      <c r="I5699" t="s">
        <v>105</v>
      </c>
      <c r="J5699" s="169">
        <v>17.126027397260273</v>
      </c>
      <c r="K5699">
        <v>4</v>
      </c>
    </row>
    <row r="5700" spans="1:11" x14ac:dyDescent="0.25">
      <c r="A5700" t="s">
        <v>6228</v>
      </c>
      <c r="B5700">
        <v>84143</v>
      </c>
      <c r="C5700" t="s">
        <v>167</v>
      </c>
      <c r="D5700" s="167">
        <v>71644.960000000006</v>
      </c>
      <c r="E5700" t="s">
        <v>185</v>
      </c>
      <c r="F5700" t="s">
        <v>169</v>
      </c>
      <c r="G5700" t="s">
        <v>703</v>
      </c>
      <c r="H5700" s="168">
        <v>27673</v>
      </c>
      <c r="I5700" t="s">
        <v>104</v>
      </c>
      <c r="J5700" s="169">
        <v>42</v>
      </c>
      <c r="K5700">
        <v>9</v>
      </c>
    </row>
    <row r="5701" spans="1:11" x14ac:dyDescent="0.25">
      <c r="A5701" t="s">
        <v>6229</v>
      </c>
      <c r="B5701">
        <v>94003</v>
      </c>
      <c r="C5701" t="s">
        <v>167</v>
      </c>
      <c r="D5701" s="167">
        <v>37838.46</v>
      </c>
      <c r="E5701" t="s">
        <v>188</v>
      </c>
      <c r="F5701" t="s">
        <v>202</v>
      </c>
      <c r="G5701" t="s">
        <v>313</v>
      </c>
      <c r="H5701" s="168">
        <v>40028</v>
      </c>
      <c r="I5701" t="s">
        <v>104</v>
      </c>
      <c r="J5701" s="169">
        <v>8.1506849315068486</v>
      </c>
      <c r="K5701">
        <v>2</v>
      </c>
    </row>
    <row r="5702" spans="1:11" x14ac:dyDescent="0.25">
      <c r="A5702" t="s">
        <v>6230</v>
      </c>
      <c r="B5702">
        <v>1985</v>
      </c>
      <c r="C5702" t="s">
        <v>172</v>
      </c>
      <c r="D5702" s="167">
        <v>97560</v>
      </c>
      <c r="E5702" t="s">
        <v>185</v>
      </c>
      <c r="F5702" t="s">
        <v>169</v>
      </c>
      <c r="G5702" t="s">
        <v>416</v>
      </c>
      <c r="H5702" s="168">
        <v>35807</v>
      </c>
      <c r="I5702" t="s">
        <v>106</v>
      </c>
      <c r="J5702" s="169">
        <v>19.715068493150685</v>
      </c>
      <c r="K5702">
        <v>4</v>
      </c>
    </row>
    <row r="5703" spans="1:11" x14ac:dyDescent="0.25">
      <c r="A5703" t="s">
        <v>6231</v>
      </c>
      <c r="B5703">
        <v>346</v>
      </c>
      <c r="C5703" t="s">
        <v>167</v>
      </c>
      <c r="D5703" s="167">
        <v>126542.64</v>
      </c>
      <c r="E5703" t="s">
        <v>239</v>
      </c>
      <c r="F5703" t="s">
        <v>169</v>
      </c>
      <c r="G5703" t="s">
        <v>231</v>
      </c>
      <c r="H5703" s="168">
        <v>36143</v>
      </c>
      <c r="I5703" t="s">
        <v>105</v>
      </c>
      <c r="J5703" s="169">
        <v>18.794520547945204</v>
      </c>
      <c r="K5703">
        <v>4</v>
      </c>
    </row>
    <row r="5704" spans="1:11" x14ac:dyDescent="0.25">
      <c r="A5704" t="s">
        <v>6232</v>
      </c>
      <c r="B5704">
        <v>80411</v>
      </c>
      <c r="C5704" t="s">
        <v>167</v>
      </c>
      <c r="D5704" s="167">
        <v>79479.67</v>
      </c>
      <c r="E5704" t="s">
        <v>233</v>
      </c>
      <c r="F5704" t="s">
        <v>169</v>
      </c>
      <c r="G5704" t="s">
        <v>637</v>
      </c>
      <c r="H5704" s="168">
        <v>36397</v>
      </c>
      <c r="I5704" t="s">
        <v>103</v>
      </c>
      <c r="J5704" s="169">
        <v>18.098630136986301</v>
      </c>
      <c r="K5704">
        <v>4</v>
      </c>
    </row>
    <row r="5705" spans="1:11" x14ac:dyDescent="0.25">
      <c r="A5705" t="s">
        <v>6233</v>
      </c>
      <c r="B5705">
        <v>63666</v>
      </c>
      <c r="C5705" t="s">
        <v>167</v>
      </c>
      <c r="D5705" s="167">
        <v>135379.51</v>
      </c>
      <c r="E5705" t="s">
        <v>230</v>
      </c>
      <c r="F5705" t="s">
        <v>169</v>
      </c>
      <c r="G5705" t="s">
        <v>275</v>
      </c>
      <c r="H5705" s="168">
        <v>32174</v>
      </c>
      <c r="I5705" t="s">
        <v>103</v>
      </c>
      <c r="J5705" s="169">
        <v>29.668493150684931</v>
      </c>
      <c r="K5705">
        <v>6</v>
      </c>
    </row>
    <row r="5706" spans="1:11" x14ac:dyDescent="0.25">
      <c r="A5706" t="s">
        <v>6234</v>
      </c>
      <c r="B5706">
        <v>58614</v>
      </c>
      <c r="C5706" t="s">
        <v>172</v>
      </c>
      <c r="D5706" s="167">
        <v>114087.02</v>
      </c>
      <c r="E5706" t="s">
        <v>185</v>
      </c>
      <c r="F5706" t="s">
        <v>169</v>
      </c>
      <c r="G5706" t="s">
        <v>382</v>
      </c>
      <c r="H5706" s="168">
        <v>34387</v>
      </c>
      <c r="I5706" t="s">
        <v>103</v>
      </c>
      <c r="J5706" s="169">
        <v>23.605479452054794</v>
      </c>
      <c r="K5706">
        <v>5</v>
      </c>
    </row>
    <row r="5707" spans="1:11" x14ac:dyDescent="0.25">
      <c r="A5707" t="s">
        <v>6235</v>
      </c>
      <c r="B5707">
        <v>6940</v>
      </c>
      <c r="C5707" t="s">
        <v>172</v>
      </c>
      <c r="D5707" s="167">
        <v>83658</v>
      </c>
      <c r="E5707" t="s">
        <v>175</v>
      </c>
      <c r="F5707" t="s">
        <v>169</v>
      </c>
      <c r="G5707" t="s">
        <v>183</v>
      </c>
      <c r="H5707" s="168">
        <v>37270</v>
      </c>
      <c r="I5707" t="s">
        <v>105</v>
      </c>
      <c r="J5707" s="169">
        <v>15.706849315068494</v>
      </c>
      <c r="K5707">
        <v>4</v>
      </c>
    </row>
    <row r="5708" spans="1:11" x14ac:dyDescent="0.25">
      <c r="A5708" t="s">
        <v>6236</v>
      </c>
      <c r="B5708">
        <v>55323</v>
      </c>
      <c r="C5708" t="s">
        <v>167</v>
      </c>
      <c r="D5708" s="167">
        <v>58732.9</v>
      </c>
      <c r="E5708" t="s">
        <v>216</v>
      </c>
      <c r="F5708" t="s">
        <v>169</v>
      </c>
      <c r="G5708" t="s">
        <v>361</v>
      </c>
      <c r="H5708" s="168">
        <v>41624</v>
      </c>
      <c r="I5708" t="s">
        <v>105</v>
      </c>
      <c r="J5708" s="169">
        <v>3.7780821917808218</v>
      </c>
      <c r="K5708">
        <v>1</v>
      </c>
    </row>
    <row r="5709" spans="1:11" x14ac:dyDescent="0.25">
      <c r="A5709" t="s">
        <v>6237</v>
      </c>
      <c r="B5709">
        <v>76590</v>
      </c>
      <c r="C5709" t="s">
        <v>172</v>
      </c>
      <c r="D5709" s="167">
        <v>11147.24</v>
      </c>
      <c r="E5709" t="s">
        <v>196</v>
      </c>
      <c r="F5709" t="s">
        <v>169</v>
      </c>
      <c r="G5709" t="s">
        <v>6238</v>
      </c>
      <c r="H5709" s="168">
        <v>38169</v>
      </c>
      <c r="I5709" t="s">
        <v>108</v>
      </c>
      <c r="J5709" s="169">
        <v>13.243835616438357</v>
      </c>
      <c r="K5709">
        <v>3</v>
      </c>
    </row>
    <row r="5710" spans="1:11" x14ac:dyDescent="0.25">
      <c r="A5710" t="s">
        <v>6239</v>
      </c>
      <c r="B5710">
        <v>25848</v>
      </c>
      <c r="C5710" t="s">
        <v>172</v>
      </c>
      <c r="D5710" s="167">
        <v>93356</v>
      </c>
      <c r="E5710" t="s">
        <v>175</v>
      </c>
      <c r="F5710" t="s">
        <v>169</v>
      </c>
      <c r="G5710" t="s">
        <v>586</v>
      </c>
      <c r="H5710" s="168">
        <v>37655</v>
      </c>
      <c r="I5710" t="s">
        <v>103</v>
      </c>
      <c r="J5710" s="169">
        <v>14.652054794520549</v>
      </c>
      <c r="K5710">
        <v>3</v>
      </c>
    </row>
    <row r="5711" spans="1:11" x14ac:dyDescent="0.25">
      <c r="A5711" t="s">
        <v>6240</v>
      </c>
      <c r="B5711">
        <v>67977</v>
      </c>
      <c r="C5711" t="s">
        <v>167</v>
      </c>
      <c r="D5711" s="167">
        <v>72247.78</v>
      </c>
      <c r="E5711" t="s">
        <v>168</v>
      </c>
      <c r="F5711" t="s">
        <v>169</v>
      </c>
      <c r="G5711" t="s">
        <v>189</v>
      </c>
      <c r="H5711" s="168">
        <v>38558</v>
      </c>
      <c r="I5711" t="s">
        <v>106</v>
      </c>
      <c r="J5711" s="169">
        <v>12.178082191780822</v>
      </c>
      <c r="K5711">
        <v>3</v>
      </c>
    </row>
    <row r="5712" spans="1:11" x14ac:dyDescent="0.25">
      <c r="A5712" t="s">
        <v>6241</v>
      </c>
      <c r="B5712">
        <v>25962</v>
      </c>
      <c r="C5712" t="s">
        <v>167</v>
      </c>
      <c r="D5712" s="167">
        <v>97447.18</v>
      </c>
      <c r="E5712" t="s">
        <v>188</v>
      </c>
      <c r="F5712" t="s">
        <v>169</v>
      </c>
      <c r="G5712" t="s">
        <v>244</v>
      </c>
      <c r="H5712" s="168">
        <v>34283</v>
      </c>
      <c r="I5712" t="s">
        <v>105</v>
      </c>
      <c r="J5712" s="169">
        <v>23.890410958904109</v>
      </c>
      <c r="K5712">
        <v>5</v>
      </c>
    </row>
    <row r="5713" spans="1:11" x14ac:dyDescent="0.25">
      <c r="A5713" t="s">
        <v>6242</v>
      </c>
      <c r="B5713">
        <v>8994</v>
      </c>
      <c r="C5713" t="s">
        <v>167</v>
      </c>
      <c r="D5713" s="167">
        <v>64430.78</v>
      </c>
      <c r="E5713" t="s">
        <v>168</v>
      </c>
      <c r="F5713" t="s">
        <v>169</v>
      </c>
      <c r="G5713" t="s">
        <v>170</v>
      </c>
      <c r="H5713" s="168">
        <v>35971</v>
      </c>
      <c r="I5713" t="s">
        <v>104</v>
      </c>
      <c r="J5713" s="169">
        <v>19.265753424657536</v>
      </c>
      <c r="K5713">
        <v>4</v>
      </c>
    </row>
    <row r="5714" spans="1:11" x14ac:dyDescent="0.25">
      <c r="A5714" t="s">
        <v>6243</v>
      </c>
      <c r="B5714">
        <v>95990</v>
      </c>
      <c r="C5714" t="s">
        <v>172</v>
      </c>
      <c r="D5714" s="167">
        <v>98181.41</v>
      </c>
      <c r="E5714" t="s">
        <v>616</v>
      </c>
      <c r="F5714" t="s">
        <v>169</v>
      </c>
      <c r="G5714" t="s">
        <v>617</v>
      </c>
      <c r="H5714" s="168">
        <v>40868</v>
      </c>
      <c r="I5714" t="s">
        <v>105</v>
      </c>
      <c r="J5714" s="169">
        <v>5.8493150684931505</v>
      </c>
      <c r="K5714">
        <v>2</v>
      </c>
    </row>
    <row r="5715" spans="1:11" x14ac:dyDescent="0.25">
      <c r="A5715" t="s">
        <v>6244</v>
      </c>
      <c r="B5715">
        <v>25319</v>
      </c>
      <c r="C5715" t="s">
        <v>167</v>
      </c>
      <c r="D5715" s="167">
        <v>25013.96</v>
      </c>
      <c r="E5715" t="s">
        <v>188</v>
      </c>
      <c r="F5715" t="s">
        <v>202</v>
      </c>
      <c r="G5715" t="s">
        <v>344</v>
      </c>
      <c r="H5715" s="168">
        <v>38405</v>
      </c>
      <c r="I5715" t="s">
        <v>106</v>
      </c>
      <c r="J5715" s="169">
        <v>12.597260273972603</v>
      </c>
      <c r="K5715">
        <v>3</v>
      </c>
    </row>
    <row r="5716" spans="1:11" x14ac:dyDescent="0.25">
      <c r="A5716" t="s">
        <v>6245</v>
      </c>
      <c r="B5716">
        <v>10232</v>
      </c>
      <c r="C5716" t="s">
        <v>167</v>
      </c>
      <c r="D5716" s="167">
        <v>60038.31</v>
      </c>
      <c r="E5716" t="s">
        <v>308</v>
      </c>
      <c r="F5716" t="s">
        <v>169</v>
      </c>
      <c r="G5716" t="s">
        <v>406</v>
      </c>
      <c r="H5716" s="168">
        <v>41022</v>
      </c>
      <c r="I5716" t="s">
        <v>104</v>
      </c>
      <c r="J5716" s="169">
        <v>5.4273972602739722</v>
      </c>
      <c r="K5716">
        <v>2</v>
      </c>
    </row>
    <row r="5717" spans="1:11" x14ac:dyDescent="0.25">
      <c r="A5717" t="s">
        <v>6246</v>
      </c>
      <c r="B5717">
        <v>54236</v>
      </c>
      <c r="C5717" t="s">
        <v>167</v>
      </c>
      <c r="D5717" s="167">
        <v>97912</v>
      </c>
      <c r="E5717" t="s">
        <v>188</v>
      </c>
      <c r="F5717" t="s">
        <v>169</v>
      </c>
      <c r="G5717" t="s">
        <v>284</v>
      </c>
      <c r="H5717" s="168">
        <v>35660</v>
      </c>
      <c r="I5717" t="s">
        <v>103</v>
      </c>
      <c r="J5717" s="169">
        <v>20.117808219178084</v>
      </c>
      <c r="K5717">
        <v>5</v>
      </c>
    </row>
    <row r="5718" spans="1:11" x14ac:dyDescent="0.25">
      <c r="A5718" t="s">
        <v>6247</v>
      </c>
      <c r="B5718">
        <v>69016</v>
      </c>
      <c r="C5718" t="s">
        <v>172</v>
      </c>
      <c r="D5718" s="167">
        <v>46626.87</v>
      </c>
      <c r="E5718" t="s">
        <v>199</v>
      </c>
      <c r="F5718" t="s">
        <v>169</v>
      </c>
      <c r="G5718" t="s">
        <v>205</v>
      </c>
      <c r="H5718" s="168">
        <v>39412</v>
      </c>
      <c r="I5718" t="s">
        <v>104</v>
      </c>
      <c r="J5718" s="169">
        <v>9.838356164383562</v>
      </c>
      <c r="K5718">
        <v>2</v>
      </c>
    </row>
    <row r="5719" spans="1:11" x14ac:dyDescent="0.25">
      <c r="A5719" t="s">
        <v>6248</v>
      </c>
      <c r="B5719">
        <v>41823</v>
      </c>
      <c r="C5719" t="s">
        <v>167</v>
      </c>
      <c r="D5719" s="167">
        <v>52081.599999999999</v>
      </c>
      <c r="E5719" t="s">
        <v>188</v>
      </c>
      <c r="F5719" t="s">
        <v>169</v>
      </c>
      <c r="G5719" t="s">
        <v>5291</v>
      </c>
      <c r="H5719" s="168">
        <v>38769</v>
      </c>
      <c r="I5719" t="s">
        <v>107</v>
      </c>
      <c r="J5719" s="169">
        <v>11.6</v>
      </c>
      <c r="K5719">
        <v>3</v>
      </c>
    </row>
    <row r="5720" spans="1:11" x14ac:dyDescent="0.25">
      <c r="A5720" t="s">
        <v>6249</v>
      </c>
      <c r="B5720">
        <v>85217</v>
      </c>
      <c r="C5720" t="s">
        <v>167</v>
      </c>
      <c r="D5720" s="167">
        <v>97912</v>
      </c>
      <c r="E5720" t="s">
        <v>188</v>
      </c>
      <c r="F5720" t="s">
        <v>169</v>
      </c>
      <c r="G5720" t="s">
        <v>284</v>
      </c>
      <c r="H5720" s="168">
        <v>36276</v>
      </c>
      <c r="I5720" t="s">
        <v>108</v>
      </c>
      <c r="J5720" s="169">
        <v>18.43013698630137</v>
      </c>
      <c r="K5720">
        <v>4</v>
      </c>
    </row>
    <row r="5721" spans="1:11" x14ac:dyDescent="0.25">
      <c r="A5721" t="s">
        <v>6250</v>
      </c>
      <c r="B5721">
        <v>16894</v>
      </c>
      <c r="C5721" t="s">
        <v>167</v>
      </c>
      <c r="D5721" s="167">
        <v>130018.88</v>
      </c>
      <c r="E5721" t="s">
        <v>168</v>
      </c>
      <c r="F5721" t="s">
        <v>169</v>
      </c>
      <c r="G5721" t="s">
        <v>275</v>
      </c>
      <c r="H5721" s="168">
        <v>36640</v>
      </c>
      <c r="I5721" t="s">
        <v>103</v>
      </c>
      <c r="J5721" s="169">
        <v>17.432876712328767</v>
      </c>
      <c r="K5721">
        <v>4</v>
      </c>
    </row>
    <row r="5722" spans="1:11" x14ac:dyDescent="0.25">
      <c r="A5722" t="s">
        <v>6251</v>
      </c>
      <c r="B5722">
        <v>22248</v>
      </c>
      <c r="C5722" t="s">
        <v>167</v>
      </c>
      <c r="D5722" s="167">
        <v>156525</v>
      </c>
      <c r="E5722" t="s">
        <v>239</v>
      </c>
      <c r="F5722" t="s">
        <v>169</v>
      </c>
      <c r="G5722" t="s">
        <v>231</v>
      </c>
      <c r="H5722" s="168">
        <v>32377</v>
      </c>
      <c r="I5722" t="s">
        <v>106</v>
      </c>
      <c r="J5722" s="169">
        <v>29.112328767123287</v>
      </c>
      <c r="K5722">
        <v>6</v>
      </c>
    </row>
    <row r="5723" spans="1:11" x14ac:dyDescent="0.25">
      <c r="A5723" t="s">
        <v>6252</v>
      </c>
      <c r="B5723">
        <v>2053</v>
      </c>
      <c r="C5723" t="s">
        <v>167</v>
      </c>
      <c r="D5723" s="167">
        <v>151344.13</v>
      </c>
      <c r="E5723" t="s">
        <v>213</v>
      </c>
      <c r="F5723" t="s">
        <v>169</v>
      </c>
      <c r="G5723" t="s">
        <v>231</v>
      </c>
      <c r="H5723" s="168">
        <v>41904</v>
      </c>
      <c r="I5723" t="s">
        <v>105</v>
      </c>
      <c r="J5723" s="169">
        <v>3.010958904109589</v>
      </c>
      <c r="K5723">
        <v>1</v>
      </c>
    </row>
    <row r="5724" spans="1:11" x14ac:dyDescent="0.25">
      <c r="A5724" t="s">
        <v>6253</v>
      </c>
      <c r="B5724">
        <v>94853</v>
      </c>
      <c r="C5724" t="s">
        <v>167</v>
      </c>
      <c r="D5724" s="167">
        <v>103506</v>
      </c>
      <c r="E5724" t="s">
        <v>175</v>
      </c>
      <c r="F5724" t="s">
        <v>169</v>
      </c>
      <c r="G5724" t="s">
        <v>586</v>
      </c>
      <c r="H5724" s="168">
        <v>36472</v>
      </c>
      <c r="I5724" t="s">
        <v>105</v>
      </c>
      <c r="J5724" s="169">
        <v>17.893150684931506</v>
      </c>
      <c r="K5724">
        <v>4</v>
      </c>
    </row>
    <row r="5725" spans="1:11" x14ac:dyDescent="0.25">
      <c r="A5725" t="s">
        <v>6254</v>
      </c>
      <c r="B5725">
        <v>9320</v>
      </c>
      <c r="C5725" t="s">
        <v>172</v>
      </c>
      <c r="D5725" s="167">
        <v>39257.31</v>
      </c>
      <c r="E5725" t="s">
        <v>199</v>
      </c>
      <c r="F5725" t="s">
        <v>169</v>
      </c>
      <c r="G5725" t="s">
        <v>200</v>
      </c>
      <c r="H5725" s="168">
        <v>39566</v>
      </c>
      <c r="I5725" t="s">
        <v>103</v>
      </c>
      <c r="J5725" s="169">
        <v>9.4164383561643827</v>
      </c>
      <c r="K5725">
        <v>2</v>
      </c>
    </row>
    <row r="5726" spans="1:11" x14ac:dyDescent="0.25">
      <c r="A5726" t="s">
        <v>6255</v>
      </c>
      <c r="B5726">
        <v>62364</v>
      </c>
      <c r="C5726" t="s">
        <v>172</v>
      </c>
      <c r="D5726" s="167">
        <v>89247.02</v>
      </c>
      <c r="E5726" t="s">
        <v>268</v>
      </c>
      <c r="F5726" t="s">
        <v>169</v>
      </c>
      <c r="G5726" t="s">
        <v>297</v>
      </c>
      <c r="H5726" s="168">
        <v>42255</v>
      </c>
      <c r="I5726" t="s">
        <v>108</v>
      </c>
      <c r="J5726" s="169">
        <v>2.0493150684931507</v>
      </c>
      <c r="K5726">
        <v>1</v>
      </c>
    </row>
    <row r="5727" spans="1:11" x14ac:dyDescent="0.25">
      <c r="A5727" t="s">
        <v>6256</v>
      </c>
      <c r="B5727">
        <v>11629</v>
      </c>
      <c r="C5727" t="s">
        <v>167</v>
      </c>
      <c r="D5727" s="167">
        <v>38085.07</v>
      </c>
      <c r="E5727" t="s">
        <v>188</v>
      </c>
      <c r="F5727" t="s">
        <v>202</v>
      </c>
      <c r="G5727" t="s">
        <v>313</v>
      </c>
      <c r="H5727" s="168">
        <v>41345</v>
      </c>
      <c r="I5727" t="s">
        <v>103</v>
      </c>
      <c r="J5727" s="169">
        <v>4.5424657534246577</v>
      </c>
      <c r="K5727">
        <v>1</v>
      </c>
    </row>
    <row r="5728" spans="1:11" x14ac:dyDescent="0.25">
      <c r="A5728" t="s">
        <v>6257</v>
      </c>
      <c r="B5728">
        <v>47633</v>
      </c>
      <c r="C5728" t="s">
        <v>172</v>
      </c>
      <c r="D5728" s="167">
        <v>89620</v>
      </c>
      <c r="E5728" t="s">
        <v>175</v>
      </c>
      <c r="F5728" t="s">
        <v>169</v>
      </c>
      <c r="G5728" t="s">
        <v>183</v>
      </c>
      <c r="H5728" s="168">
        <v>37200</v>
      </c>
      <c r="I5728" t="s">
        <v>107</v>
      </c>
      <c r="J5728" s="169">
        <v>15.898630136986302</v>
      </c>
      <c r="K5728">
        <v>4</v>
      </c>
    </row>
    <row r="5729" spans="1:11" x14ac:dyDescent="0.25">
      <c r="A5729" t="s">
        <v>6258</v>
      </c>
      <c r="B5729">
        <v>25878</v>
      </c>
      <c r="C5729" t="s">
        <v>167</v>
      </c>
      <c r="D5729" s="167">
        <v>101828.77</v>
      </c>
      <c r="E5729" t="s">
        <v>239</v>
      </c>
      <c r="F5729" t="s">
        <v>169</v>
      </c>
      <c r="G5729" t="s">
        <v>3925</v>
      </c>
      <c r="H5729" s="168">
        <v>38361</v>
      </c>
      <c r="I5729" t="s">
        <v>106</v>
      </c>
      <c r="J5729" s="169">
        <v>12.717808219178082</v>
      </c>
      <c r="K5729">
        <v>3</v>
      </c>
    </row>
    <row r="5730" spans="1:11" x14ac:dyDescent="0.25">
      <c r="A5730" t="s">
        <v>6259</v>
      </c>
      <c r="B5730">
        <v>33029</v>
      </c>
      <c r="C5730" t="s">
        <v>172</v>
      </c>
      <c r="D5730" s="167">
        <v>36363.339999999997</v>
      </c>
      <c r="E5730" t="s">
        <v>233</v>
      </c>
      <c r="F5730" t="s">
        <v>169</v>
      </c>
      <c r="G5730" t="s">
        <v>242</v>
      </c>
      <c r="H5730" s="168">
        <v>41946</v>
      </c>
      <c r="I5730" t="s">
        <v>104</v>
      </c>
      <c r="J5730" s="169">
        <v>2.8958904109589043</v>
      </c>
      <c r="K5730">
        <v>1</v>
      </c>
    </row>
    <row r="5731" spans="1:11" x14ac:dyDescent="0.25">
      <c r="A5731" t="s">
        <v>6260</v>
      </c>
      <c r="B5731">
        <v>61692</v>
      </c>
      <c r="C5731" t="s">
        <v>172</v>
      </c>
      <c r="D5731" s="167">
        <v>42053.83</v>
      </c>
      <c r="E5731" t="s">
        <v>199</v>
      </c>
      <c r="F5731" t="s">
        <v>169</v>
      </c>
      <c r="G5731" t="s">
        <v>220</v>
      </c>
      <c r="H5731" s="168">
        <v>41786</v>
      </c>
      <c r="I5731" t="s">
        <v>103</v>
      </c>
      <c r="J5731" s="169">
        <v>3.3342465753424659</v>
      </c>
      <c r="K5731">
        <v>1</v>
      </c>
    </row>
    <row r="5732" spans="1:11" x14ac:dyDescent="0.25">
      <c r="A5732" t="s">
        <v>6261</v>
      </c>
      <c r="B5732">
        <v>737</v>
      </c>
      <c r="C5732" t="s">
        <v>172</v>
      </c>
      <c r="D5732" s="167">
        <v>93215.14</v>
      </c>
      <c r="E5732" t="s">
        <v>308</v>
      </c>
      <c r="F5732" t="s">
        <v>169</v>
      </c>
      <c r="G5732" t="s">
        <v>397</v>
      </c>
      <c r="H5732" s="168">
        <v>26896</v>
      </c>
      <c r="I5732" t="s">
        <v>108</v>
      </c>
      <c r="J5732" s="169">
        <v>44.128767123287673</v>
      </c>
      <c r="K5732">
        <v>9</v>
      </c>
    </row>
    <row r="5733" spans="1:11" x14ac:dyDescent="0.25">
      <c r="A5733" t="s">
        <v>6262</v>
      </c>
      <c r="B5733">
        <v>10798</v>
      </c>
      <c r="C5733" t="s">
        <v>167</v>
      </c>
      <c r="D5733" s="167">
        <v>62971.1</v>
      </c>
      <c r="E5733" t="s">
        <v>216</v>
      </c>
      <c r="F5733" t="s">
        <v>169</v>
      </c>
      <c r="G5733" t="s">
        <v>369</v>
      </c>
      <c r="H5733" s="168">
        <v>41204</v>
      </c>
      <c r="I5733" t="s">
        <v>108</v>
      </c>
      <c r="J5733" s="169">
        <v>4.9287671232876713</v>
      </c>
      <c r="K5733">
        <v>1</v>
      </c>
    </row>
    <row r="5734" spans="1:11" x14ac:dyDescent="0.25">
      <c r="A5734" t="s">
        <v>6263</v>
      </c>
      <c r="B5734">
        <v>86573</v>
      </c>
      <c r="C5734" t="s">
        <v>167</v>
      </c>
      <c r="D5734" s="167">
        <v>48571.6</v>
      </c>
      <c r="E5734" t="s">
        <v>175</v>
      </c>
      <c r="F5734" t="s">
        <v>169</v>
      </c>
      <c r="G5734" t="s">
        <v>209</v>
      </c>
      <c r="H5734" s="168">
        <v>41904</v>
      </c>
      <c r="I5734" t="s">
        <v>104</v>
      </c>
      <c r="J5734" s="169">
        <v>3.010958904109589</v>
      </c>
      <c r="K5734">
        <v>1</v>
      </c>
    </row>
    <row r="5735" spans="1:11" x14ac:dyDescent="0.25">
      <c r="A5735" t="s">
        <v>6264</v>
      </c>
      <c r="B5735">
        <v>18255</v>
      </c>
      <c r="C5735" t="s">
        <v>172</v>
      </c>
      <c r="D5735" s="167">
        <v>57365</v>
      </c>
      <c r="E5735" t="s">
        <v>191</v>
      </c>
      <c r="F5735" t="s">
        <v>169</v>
      </c>
      <c r="G5735" t="s">
        <v>354</v>
      </c>
      <c r="H5735" s="168">
        <v>41484</v>
      </c>
      <c r="I5735" t="s">
        <v>107</v>
      </c>
      <c r="J5735" s="169">
        <v>4.161643835616438</v>
      </c>
      <c r="K5735">
        <v>1</v>
      </c>
    </row>
    <row r="5736" spans="1:11" x14ac:dyDescent="0.25">
      <c r="A5736" t="s">
        <v>6265</v>
      </c>
      <c r="B5736">
        <v>24902</v>
      </c>
      <c r="C5736" t="s">
        <v>172</v>
      </c>
      <c r="D5736" s="167">
        <v>79471</v>
      </c>
      <c r="E5736" t="s">
        <v>185</v>
      </c>
      <c r="F5736" t="s">
        <v>169</v>
      </c>
      <c r="G5736" t="s">
        <v>416</v>
      </c>
      <c r="H5736" s="168">
        <v>38488</v>
      </c>
      <c r="I5736" t="s">
        <v>106</v>
      </c>
      <c r="J5736" s="169">
        <v>12.36986301369863</v>
      </c>
      <c r="K5736">
        <v>3</v>
      </c>
    </row>
    <row r="5737" spans="1:11" x14ac:dyDescent="0.25">
      <c r="A5737" t="s">
        <v>6266</v>
      </c>
      <c r="B5737">
        <v>96873</v>
      </c>
      <c r="C5737" t="s">
        <v>172</v>
      </c>
      <c r="D5737" s="167">
        <v>73296.240000000005</v>
      </c>
      <c r="E5737" t="s">
        <v>270</v>
      </c>
      <c r="F5737" t="s">
        <v>169</v>
      </c>
      <c r="G5737" t="s">
        <v>271</v>
      </c>
      <c r="H5737" s="168">
        <v>38824</v>
      </c>
      <c r="I5737" t="s">
        <v>104</v>
      </c>
      <c r="J5737" s="169">
        <v>11.449315068493151</v>
      </c>
      <c r="K5737">
        <v>3</v>
      </c>
    </row>
    <row r="5738" spans="1:11" x14ac:dyDescent="0.25">
      <c r="A5738" t="s">
        <v>6267</v>
      </c>
      <c r="B5738">
        <v>35001</v>
      </c>
      <c r="C5738" t="s">
        <v>172</v>
      </c>
      <c r="D5738" s="167">
        <v>82356.81</v>
      </c>
      <c r="E5738" t="s">
        <v>616</v>
      </c>
      <c r="F5738" t="s">
        <v>169</v>
      </c>
      <c r="G5738" t="s">
        <v>617</v>
      </c>
      <c r="H5738" s="168">
        <v>39734</v>
      </c>
      <c r="I5738" t="s">
        <v>103</v>
      </c>
      <c r="J5738" s="169">
        <v>8.956164383561644</v>
      </c>
      <c r="K5738">
        <v>2</v>
      </c>
    </row>
    <row r="5739" spans="1:11" x14ac:dyDescent="0.25">
      <c r="A5739" t="s">
        <v>6268</v>
      </c>
      <c r="B5739">
        <v>20322</v>
      </c>
      <c r="C5739" t="s">
        <v>172</v>
      </c>
      <c r="D5739" s="167">
        <v>45261</v>
      </c>
      <c r="E5739" t="s">
        <v>191</v>
      </c>
      <c r="F5739" t="s">
        <v>169</v>
      </c>
      <c r="G5739" t="s">
        <v>1065</v>
      </c>
      <c r="H5739" s="168">
        <v>42716</v>
      </c>
      <c r="I5739" t="s">
        <v>108</v>
      </c>
      <c r="J5739" s="169">
        <v>0.78630136986301369</v>
      </c>
      <c r="K5739">
        <v>1</v>
      </c>
    </row>
    <row r="5740" spans="1:11" x14ac:dyDescent="0.25">
      <c r="A5740" t="s">
        <v>6269</v>
      </c>
      <c r="B5740">
        <v>48317</v>
      </c>
      <c r="C5740" t="s">
        <v>167</v>
      </c>
      <c r="D5740" s="167">
        <v>58448</v>
      </c>
      <c r="E5740" t="s">
        <v>168</v>
      </c>
      <c r="F5740" t="s">
        <v>169</v>
      </c>
      <c r="G5740" t="s">
        <v>344</v>
      </c>
      <c r="H5740" s="168">
        <v>36934</v>
      </c>
      <c r="I5740" t="s">
        <v>108</v>
      </c>
      <c r="J5740" s="169">
        <v>16.627397260273973</v>
      </c>
      <c r="K5740">
        <v>4</v>
      </c>
    </row>
    <row r="5741" spans="1:11" x14ac:dyDescent="0.25">
      <c r="A5741" t="s">
        <v>6270</v>
      </c>
      <c r="B5741">
        <v>40302</v>
      </c>
      <c r="C5741" t="s">
        <v>172</v>
      </c>
      <c r="D5741" s="167">
        <v>110229</v>
      </c>
      <c r="E5741" t="s">
        <v>185</v>
      </c>
      <c r="F5741" t="s">
        <v>169</v>
      </c>
      <c r="G5741" t="s">
        <v>382</v>
      </c>
      <c r="H5741" s="168">
        <v>35751</v>
      </c>
      <c r="I5741" t="s">
        <v>105</v>
      </c>
      <c r="J5741" s="169">
        <v>19.86849315068493</v>
      </c>
      <c r="K5741">
        <v>4</v>
      </c>
    </row>
    <row r="5742" spans="1:11" x14ac:dyDescent="0.25">
      <c r="A5742" t="s">
        <v>6271</v>
      </c>
      <c r="B5742">
        <v>53842</v>
      </c>
      <c r="C5742" t="s">
        <v>172</v>
      </c>
      <c r="D5742" s="167">
        <v>68543</v>
      </c>
      <c r="E5742" t="s">
        <v>191</v>
      </c>
      <c r="F5742" t="s">
        <v>169</v>
      </c>
      <c r="G5742" t="s">
        <v>486</v>
      </c>
      <c r="H5742" s="168">
        <v>39693</v>
      </c>
      <c r="I5742" t="s">
        <v>105</v>
      </c>
      <c r="J5742" s="169">
        <v>9.0684931506849313</v>
      </c>
      <c r="K5742">
        <v>2</v>
      </c>
    </row>
    <row r="5743" spans="1:11" x14ac:dyDescent="0.25">
      <c r="A5743" t="s">
        <v>6272</v>
      </c>
      <c r="B5743">
        <v>84125</v>
      </c>
      <c r="C5743" t="s">
        <v>167</v>
      </c>
      <c r="D5743" s="167">
        <v>66543.05</v>
      </c>
      <c r="E5743" t="s">
        <v>188</v>
      </c>
      <c r="F5743" t="s">
        <v>169</v>
      </c>
      <c r="G5743" t="s">
        <v>282</v>
      </c>
      <c r="H5743" s="168">
        <v>35786</v>
      </c>
      <c r="I5743" t="s">
        <v>105</v>
      </c>
      <c r="J5743" s="169">
        <v>19.772602739726029</v>
      </c>
      <c r="K5743">
        <v>4</v>
      </c>
    </row>
    <row r="5744" spans="1:11" x14ac:dyDescent="0.25">
      <c r="A5744" t="s">
        <v>6273</v>
      </c>
      <c r="B5744">
        <v>23334</v>
      </c>
      <c r="C5744" t="s">
        <v>172</v>
      </c>
      <c r="D5744" s="167">
        <v>73801</v>
      </c>
      <c r="E5744" t="s">
        <v>196</v>
      </c>
      <c r="F5744" t="s">
        <v>169</v>
      </c>
      <c r="G5744" t="s">
        <v>228</v>
      </c>
      <c r="H5744" s="168">
        <v>37172</v>
      </c>
      <c r="I5744" t="s">
        <v>103</v>
      </c>
      <c r="J5744" s="169">
        <v>15.975342465753425</v>
      </c>
      <c r="K5744">
        <v>4</v>
      </c>
    </row>
    <row r="5745" spans="1:11" x14ac:dyDescent="0.25">
      <c r="A5745" t="s">
        <v>6274</v>
      </c>
      <c r="B5745">
        <v>56427</v>
      </c>
      <c r="C5745" t="s">
        <v>172</v>
      </c>
      <c r="D5745" s="167">
        <v>45261</v>
      </c>
      <c r="E5745" t="s">
        <v>191</v>
      </c>
      <c r="F5745" t="s">
        <v>169</v>
      </c>
      <c r="G5745" t="s">
        <v>1065</v>
      </c>
      <c r="H5745" s="168">
        <v>42716</v>
      </c>
      <c r="I5745" t="s">
        <v>103</v>
      </c>
      <c r="J5745" s="169">
        <v>0.78630136986301369</v>
      </c>
      <c r="K5745">
        <v>1</v>
      </c>
    </row>
    <row r="5746" spans="1:11" x14ac:dyDescent="0.25">
      <c r="A5746" t="s">
        <v>6275</v>
      </c>
      <c r="B5746">
        <v>56345</v>
      </c>
      <c r="C5746" t="s">
        <v>172</v>
      </c>
      <c r="D5746" s="167">
        <v>45261</v>
      </c>
      <c r="E5746" t="s">
        <v>191</v>
      </c>
      <c r="F5746" t="s">
        <v>169</v>
      </c>
      <c r="G5746" t="s">
        <v>1065</v>
      </c>
      <c r="H5746" s="168">
        <v>42716</v>
      </c>
      <c r="I5746" t="s">
        <v>103</v>
      </c>
      <c r="J5746" s="169">
        <v>0.78630136986301369</v>
      </c>
      <c r="K5746">
        <v>1</v>
      </c>
    </row>
    <row r="5747" spans="1:11" x14ac:dyDescent="0.25">
      <c r="A5747" t="s">
        <v>6276</v>
      </c>
      <c r="B5747">
        <v>46458</v>
      </c>
      <c r="C5747" t="s">
        <v>172</v>
      </c>
      <c r="D5747" s="167">
        <v>45048.5</v>
      </c>
      <c r="E5747" t="s">
        <v>199</v>
      </c>
      <c r="F5747" t="s">
        <v>169</v>
      </c>
      <c r="G5747" t="s">
        <v>205</v>
      </c>
      <c r="H5747" s="168">
        <v>41106</v>
      </c>
      <c r="I5747" t="s">
        <v>106</v>
      </c>
      <c r="J5747" s="169">
        <v>5.1972602739726028</v>
      </c>
      <c r="K5747">
        <v>2</v>
      </c>
    </row>
    <row r="5748" spans="1:11" x14ac:dyDescent="0.25">
      <c r="A5748" t="s">
        <v>6277</v>
      </c>
      <c r="B5748">
        <v>45248</v>
      </c>
      <c r="C5748" t="s">
        <v>172</v>
      </c>
      <c r="D5748" s="167">
        <v>96624</v>
      </c>
      <c r="E5748" t="s">
        <v>175</v>
      </c>
      <c r="F5748" t="s">
        <v>169</v>
      </c>
      <c r="G5748" t="s">
        <v>586</v>
      </c>
      <c r="H5748" s="168">
        <v>37459</v>
      </c>
      <c r="I5748" t="s">
        <v>106</v>
      </c>
      <c r="J5748" s="169">
        <v>15.189041095890412</v>
      </c>
      <c r="K5748">
        <v>4</v>
      </c>
    </row>
    <row r="5749" spans="1:11" x14ac:dyDescent="0.25">
      <c r="A5749" t="s">
        <v>6278</v>
      </c>
      <c r="B5749">
        <v>18145</v>
      </c>
      <c r="C5749" t="s">
        <v>172</v>
      </c>
      <c r="D5749" s="167">
        <v>65716</v>
      </c>
      <c r="E5749" t="s">
        <v>191</v>
      </c>
      <c r="F5749" t="s">
        <v>169</v>
      </c>
      <c r="G5749" t="s">
        <v>486</v>
      </c>
      <c r="H5749" s="168">
        <v>39160</v>
      </c>
      <c r="I5749" t="s">
        <v>106</v>
      </c>
      <c r="J5749" s="169">
        <v>10.528767123287672</v>
      </c>
      <c r="K5749">
        <v>3</v>
      </c>
    </row>
    <row r="5750" spans="1:11" x14ac:dyDescent="0.25">
      <c r="A5750" t="s">
        <v>6279</v>
      </c>
      <c r="B5750">
        <v>21492</v>
      </c>
      <c r="C5750" t="s">
        <v>167</v>
      </c>
      <c r="D5750" s="167">
        <v>83006.73</v>
      </c>
      <c r="E5750" t="s">
        <v>188</v>
      </c>
      <c r="F5750" t="s">
        <v>169</v>
      </c>
      <c r="G5750" t="s">
        <v>282</v>
      </c>
      <c r="H5750" s="168">
        <v>37158</v>
      </c>
      <c r="I5750" t="s">
        <v>103</v>
      </c>
      <c r="J5750" s="169">
        <v>16.013698630136986</v>
      </c>
      <c r="K5750">
        <v>4</v>
      </c>
    </row>
    <row r="5751" spans="1:11" x14ac:dyDescent="0.25">
      <c r="A5751" t="s">
        <v>6280</v>
      </c>
      <c r="B5751">
        <v>59643</v>
      </c>
      <c r="C5751" t="s">
        <v>172</v>
      </c>
      <c r="D5751" s="167">
        <v>45261</v>
      </c>
      <c r="E5751" t="s">
        <v>191</v>
      </c>
      <c r="F5751" t="s">
        <v>169</v>
      </c>
      <c r="G5751" t="s">
        <v>1065</v>
      </c>
      <c r="H5751" s="168">
        <v>42716</v>
      </c>
      <c r="I5751" t="s">
        <v>108</v>
      </c>
      <c r="J5751" s="169">
        <v>0.78630136986301369</v>
      </c>
      <c r="K5751">
        <v>1</v>
      </c>
    </row>
    <row r="5752" spans="1:11" x14ac:dyDescent="0.25">
      <c r="A5752" t="s">
        <v>6281</v>
      </c>
      <c r="B5752">
        <v>42218</v>
      </c>
      <c r="C5752" t="s">
        <v>167</v>
      </c>
      <c r="D5752" s="167">
        <v>118400</v>
      </c>
      <c r="E5752" t="s">
        <v>213</v>
      </c>
      <c r="F5752" t="s">
        <v>169</v>
      </c>
      <c r="G5752" t="s">
        <v>214</v>
      </c>
      <c r="H5752" s="168">
        <v>37410</v>
      </c>
      <c r="I5752" t="s">
        <v>103</v>
      </c>
      <c r="J5752" s="169">
        <v>15.323287671232876</v>
      </c>
      <c r="K5752">
        <v>4</v>
      </c>
    </row>
    <row r="5753" spans="1:11" x14ac:dyDescent="0.25">
      <c r="A5753" t="s">
        <v>6282</v>
      </c>
      <c r="B5753">
        <v>46320</v>
      </c>
      <c r="C5753" t="s">
        <v>167</v>
      </c>
      <c r="D5753" s="167">
        <v>130851.28</v>
      </c>
      <c r="E5753" t="s">
        <v>216</v>
      </c>
      <c r="F5753" t="s">
        <v>169</v>
      </c>
      <c r="G5753" t="s">
        <v>275</v>
      </c>
      <c r="H5753" s="168">
        <v>28268</v>
      </c>
      <c r="I5753" t="s">
        <v>107</v>
      </c>
      <c r="J5753" s="169">
        <v>40.369863013698627</v>
      </c>
      <c r="K5753">
        <v>8</v>
      </c>
    </row>
    <row r="5754" spans="1:11" x14ac:dyDescent="0.25">
      <c r="A5754" t="s">
        <v>6283</v>
      </c>
      <c r="B5754">
        <v>864</v>
      </c>
      <c r="C5754" t="s">
        <v>167</v>
      </c>
      <c r="D5754" s="167">
        <v>37446.300000000003</v>
      </c>
      <c r="E5754" t="s">
        <v>168</v>
      </c>
      <c r="F5754" t="s">
        <v>169</v>
      </c>
      <c r="G5754" t="s">
        <v>344</v>
      </c>
      <c r="H5754" s="168">
        <v>42324</v>
      </c>
      <c r="I5754" t="s">
        <v>103</v>
      </c>
      <c r="J5754" s="169">
        <v>1.8602739726027397</v>
      </c>
      <c r="K5754">
        <v>1</v>
      </c>
    </row>
    <row r="5755" spans="1:11" x14ac:dyDescent="0.25">
      <c r="A5755" t="s">
        <v>6284</v>
      </c>
      <c r="B5755">
        <v>81185</v>
      </c>
      <c r="C5755" t="s">
        <v>167</v>
      </c>
      <c r="D5755" s="167">
        <v>102664</v>
      </c>
      <c r="E5755" t="s">
        <v>308</v>
      </c>
      <c r="F5755" t="s">
        <v>169</v>
      </c>
      <c r="G5755" t="s">
        <v>6285</v>
      </c>
      <c r="H5755" s="168">
        <v>37270</v>
      </c>
      <c r="I5755" t="s">
        <v>107</v>
      </c>
      <c r="J5755" s="169">
        <v>15.706849315068494</v>
      </c>
      <c r="K5755">
        <v>4</v>
      </c>
    </row>
    <row r="5756" spans="1:11" x14ac:dyDescent="0.25">
      <c r="A5756" t="s">
        <v>6286</v>
      </c>
      <c r="B5756">
        <v>84666</v>
      </c>
      <c r="C5756" t="s">
        <v>167</v>
      </c>
      <c r="D5756" s="167">
        <v>82275.33</v>
      </c>
      <c r="E5756" t="s">
        <v>196</v>
      </c>
      <c r="F5756" t="s">
        <v>169</v>
      </c>
      <c r="G5756" t="s">
        <v>397</v>
      </c>
      <c r="H5756" s="168">
        <v>42464</v>
      </c>
      <c r="I5756" t="s">
        <v>104</v>
      </c>
      <c r="J5756" s="169">
        <v>1.4767123287671233</v>
      </c>
      <c r="K5756">
        <v>1</v>
      </c>
    </row>
    <row r="5757" spans="1:11" x14ac:dyDescent="0.25">
      <c r="A5757" t="s">
        <v>6287</v>
      </c>
      <c r="B5757">
        <v>19698</v>
      </c>
      <c r="C5757" t="s">
        <v>172</v>
      </c>
      <c r="D5757" s="167">
        <v>107128.71</v>
      </c>
      <c r="E5757" t="s">
        <v>175</v>
      </c>
      <c r="F5757" t="s">
        <v>169</v>
      </c>
      <c r="G5757" t="s">
        <v>586</v>
      </c>
      <c r="H5757" s="168">
        <v>34960</v>
      </c>
      <c r="I5757" t="s">
        <v>103</v>
      </c>
      <c r="J5757" s="169">
        <v>22.035616438356165</v>
      </c>
      <c r="K5757">
        <v>5</v>
      </c>
    </row>
    <row r="5758" spans="1:11" x14ac:dyDescent="0.25">
      <c r="A5758" t="s">
        <v>6288</v>
      </c>
      <c r="B5758">
        <v>23655</v>
      </c>
      <c r="C5758" t="s">
        <v>172</v>
      </c>
      <c r="D5758" s="167">
        <v>61408</v>
      </c>
      <c r="E5758" t="s">
        <v>191</v>
      </c>
      <c r="F5758" t="s">
        <v>169</v>
      </c>
      <c r="G5758" t="s">
        <v>486</v>
      </c>
      <c r="H5758" s="168">
        <v>41484</v>
      </c>
      <c r="I5758" t="s">
        <v>106</v>
      </c>
      <c r="J5758" s="169">
        <v>4.161643835616438</v>
      </c>
      <c r="K5758">
        <v>1</v>
      </c>
    </row>
    <row r="5759" spans="1:11" x14ac:dyDescent="0.25">
      <c r="A5759" t="s">
        <v>6289</v>
      </c>
      <c r="B5759">
        <v>95828</v>
      </c>
      <c r="C5759" t="s">
        <v>172</v>
      </c>
      <c r="D5759" s="167">
        <v>45049.120000000003</v>
      </c>
      <c r="E5759" t="s">
        <v>199</v>
      </c>
      <c r="F5759" t="s">
        <v>169</v>
      </c>
      <c r="G5759" t="s">
        <v>3409</v>
      </c>
      <c r="H5759" s="168">
        <v>40798</v>
      </c>
      <c r="I5759" t="s">
        <v>108</v>
      </c>
      <c r="J5759" s="169">
        <v>6.0410958904109586</v>
      </c>
      <c r="K5759">
        <v>2</v>
      </c>
    </row>
    <row r="5760" spans="1:11" x14ac:dyDescent="0.25">
      <c r="A5760" t="s">
        <v>6289</v>
      </c>
      <c r="B5760">
        <v>13453</v>
      </c>
      <c r="C5760" t="s">
        <v>172</v>
      </c>
      <c r="D5760" s="167">
        <v>70766</v>
      </c>
      <c r="E5760" t="s">
        <v>191</v>
      </c>
      <c r="F5760" t="s">
        <v>169</v>
      </c>
      <c r="G5760" t="s">
        <v>192</v>
      </c>
      <c r="H5760" s="168">
        <v>39160</v>
      </c>
      <c r="I5760" t="s">
        <v>106</v>
      </c>
      <c r="J5760" s="169">
        <v>10.528767123287672</v>
      </c>
      <c r="K5760">
        <v>3</v>
      </c>
    </row>
    <row r="5761" spans="1:11" x14ac:dyDescent="0.25">
      <c r="A5761" t="s">
        <v>6290</v>
      </c>
      <c r="B5761">
        <v>22297</v>
      </c>
      <c r="C5761" t="s">
        <v>172</v>
      </c>
      <c r="D5761" s="167">
        <v>93245</v>
      </c>
      <c r="E5761" t="s">
        <v>185</v>
      </c>
      <c r="F5761" t="s">
        <v>169</v>
      </c>
      <c r="G5761" t="s">
        <v>416</v>
      </c>
      <c r="H5761" s="168">
        <v>37298</v>
      </c>
      <c r="I5761" t="s">
        <v>103</v>
      </c>
      <c r="J5761" s="169">
        <v>15.63013698630137</v>
      </c>
      <c r="K5761">
        <v>4</v>
      </c>
    </row>
    <row r="5762" spans="1:11" x14ac:dyDescent="0.25">
      <c r="A5762" t="s">
        <v>6291</v>
      </c>
      <c r="B5762">
        <v>77761</v>
      </c>
      <c r="C5762" t="s">
        <v>167</v>
      </c>
      <c r="D5762" s="167">
        <v>91034.07</v>
      </c>
      <c r="E5762" t="s">
        <v>188</v>
      </c>
      <c r="F5762" t="s">
        <v>169</v>
      </c>
      <c r="G5762" t="s">
        <v>498</v>
      </c>
      <c r="H5762" s="168">
        <v>38516</v>
      </c>
      <c r="I5762" t="s">
        <v>108</v>
      </c>
      <c r="J5762" s="169">
        <v>12.293150684931506</v>
      </c>
      <c r="K5762">
        <v>3</v>
      </c>
    </row>
    <row r="5763" spans="1:11" x14ac:dyDescent="0.25">
      <c r="A5763" t="s">
        <v>6292</v>
      </c>
      <c r="B5763">
        <v>330</v>
      </c>
      <c r="C5763" t="s">
        <v>167</v>
      </c>
      <c r="D5763" s="167">
        <v>16610.72</v>
      </c>
      <c r="E5763" t="s">
        <v>196</v>
      </c>
      <c r="F5763" t="s">
        <v>202</v>
      </c>
      <c r="G5763" t="s">
        <v>222</v>
      </c>
      <c r="H5763" s="168">
        <v>42240</v>
      </c>
      <c r="I5763" t="s">
        <v>104</v>
      </c>
      <c r="J5763" s="169">
        <v>2.0904109589041098</v>
      </c>
      <c r="K5763">
        <v>1</v>
      </c>
    </row>
    <row r="5764" spans="1:11" x14ac:dyDescent="0.25">
      <c r="A5764" t="s">
        <v>6293</v>
      </c>
      <c r="B5764">
        <v>99487</v>
      </c>
      <c r="C5764" t="s">
        <v>167</v>
      </c>
      <c r="D5764" s="167">
        <v>100849.36</v>
      </c>
      <c r="E5764" t="s">
        <v>175</v>
      </c>
      <c r="F5764" t="s">
        <v>169</v>
      </c>
      <c r="G5764" t="s">
        <v>211</v>
      </c>
      <c r="H5764" s="168">
        <v>30929</v>
      </c>
      <c r="I5764" t="s">
        <v>104</v>
      </c>
      <c r="J5764" s="169">
        <v>33.079452054794523</v>
      </c>
      <c r="K5764">
        <v>7</v>
      </c>
    </row>
    <row r="5765" spans="1:11" x14ac:dyDescent="0.25">
      <c r="A5765" t="s">
        <v>6294</v>
      </c>
      <c r="B5765">
        <v>32088</v>
      </c>
      <c r="C5765" t="s">
        <v>167</v>
      </c>
      <c r="D5765" s="167">
        <v>49336.78</v>
      </c>
      <c r="E5765" t="s">
        <v>253</v>
      </c>
      <c r="F5765" t="s">
        <v>169</v>
      </c>
      <c r="G5765" t="s">
        <v>170</v>
      </c>
      <c r="H5765" s="168">
        <v>37801</v>
      </c>
      <c r="I5765" t="s">
        <v>106</v>
      </c>
      <c r="J5765" s="169">
        <v>14.252054794520548</v>
      </c>
      <c r="K5765">
        <v>3</v>
      </c>
    </row>
    <row r="5766" spans="1:11" x14ac:dyDescent="0.25">
      <c r="A5766" t="s">
        <v>6295</v>
      </c>
      <c r="B5766">
        <v>82076</v>
      </c>
      <c r="C5766" t="s">
        <v>172</v>
      </c>
      <c r="D5766" s="167">
        <v>110229</v>
      </c>
      <c r="E5766" t="s">
        <v>185</v>
      </c>
      <c r="F5766" t="s">
        <v>169</v>
      </c>
      <c r="G5766" t="s">
        <v>382</v>
      </c>
      <c r="H5766" s="168">
        <v>36570</v>
      </c>
      <c r="I5766" t="s">
        <v>103</v>
      </c>
      <c r="J5766" s="169">
        <v>17.624657534246577</v>
      </c>
      <c r="K5766">
        <v>4</v>
      </c>
    </row>
    <row r="5767" spans="1:11" x14ac:dyDescent="0.25">
      <c r="A5767" t="s">
        <v>6296</v>
      </c>
      <c r="B5767">
        <v>30920</v>
      </c>
      <c r="C5767" t="s">
        <v>172</v>
      </c>
      <c r="D5767" s="167">
        <v>100849.36</v>
      </c>
      <c r="E5767" t="s">
        <v>191</v>
      </c>
      <c r="F5767" t="s">
        <v>169</v>
      </c>
      <c r="G5767" t="s">
        <v>610</v>
      </c>
      <c r="H5767" s="168">
        <v>32048</v>
      </c>
      <c r="I5767" t="s">
        <v>106</v>
      </c>
      <c r="J5767" s="169">
        <v>30.013698630136986</v>
      </c>
      <c r="K5767">
        <v>7</v>
      </c>
    </row>
    <row r="5768" spans="1:11" x14ac:dyDescent="0.25">
      <c r="A5768" t="s">
        <v>6297</v>
      </c>
      <c r="B5768">
        <v>89568</v>
      </c>
      <c r="C5768" t="s">
        <v>167</v>
      </c>
      <c r="D5768" s="167">
        <v>43525.72</v>
      </c>
      <c r="E5768" t="s">
        <v>199</v>
      </c>
      <c r="F5768" t="s">
        <v>169</v>
      </c>
      <c r="G5768" t="s">
        <v>220</v>
      </c>
      <c r="H5768" s="168">
        <v>41064</v>
      </c>
      <c r="I5768" t="s">
        <v>107</v>
      </c>
      <c r="J5768" s="169">
        <v>5.3123287671232875</v>
      </c>
      <c r="K5768">
        <v>2</v>
      </c>
    </row>
    <row r="5769" spans="1:11" x14ac:dyDescent="0.25">
      <c r="A5769" t="s">
        <v>6298</v>
      </c>
      <c r="B5769">
        <v>18363</v>
      </c>
      <c r="C5769" t="s">
        <v>167</v>
      </c>
      <c r="D5769" s="167">
        <v>82821</v>
      </c>
      <c r="E5769" t="s">
        <v>191</v>
      </c>
      <c r="F5769" t="s">
        <v>169</v>
      </c>
      <c r="G5769" t="s">
        <v>192</v>
      </c>
      <c r="H5769" s="168">
        <v>36570</v>
      </c>
      <c r="I5769" t="s">
        <v>103</v>
      </c>
      <c r="J5769" s="169">
        <v>17.624657534246577</v>
      </c>
      <c r="K5769">
        <v>4</v>
      </c>
    </row>
    <row r="5770" spans="1:11" x14ac:dyDescent="0.25">
      <c r="A5770" t="s">
        <v>6299</v>
      </c>
      <c r="B5770">
        <v>62928</v>
      </c>
      <c r="C5770" t="s">
        <v>167</v>
      </c>
      <c r="D5770" s="167">
        <v>97912</v>
      </c>
      <c r="E5770" t="s">
        <v>188</v>
      </c>
      <c r="F5770" t="s">
        <v>169</v>
      </c>
      <c r="G5770" t="s">
        <v>284</v>
      </c>
      <c r="H5770" s="168">
        <v>37256</v>
      </c>
      <c r="I5770" t="s">
        <v>106</v>
      </c>
      <c r="J5770" s="169">
        <v>15.745205479452055</v>
      </c>
      <c r="K5770">
        <v>4</v>
      </c>
    </row>
    <row r="5771" spans="1:11" x14ac:dyDescent="0.25">
      <c r="A5771" t="s">
        <v>6300</v>
      </c>
      <c r="B5771">
        <v>59803</v>
      </c>
      <c r="C5771" t="s">
        <v>172</v>
      </c>
      <c r="D5771" s="167">
        <v>61035.5</v>
      </c>
      <c r="E5771" t="s">
        <v>196</v>
      </c>
      <c r="F5771" t="s">
        <v>169</v>
      </c>
      <c r="G5771" t="s">
        <v>228</v>
      </c>
      <c r="H5771" s="168">
        <v>39469</v>
      </c>
      <c r="I5771" t="s">
        <v>104</v>
      </c>
      <c r="J5771" s="169">
        <v>9.6821917808219187</v>
      </c>
      <c r="K5771">
        <v>2</v>
      </c>
    </row>
    <row r="5772" spans="1:11" x14ac:dyDescent="0.25">
      <c r="A5772" t="s">
        <v>6301</v>
      </c>
      <c r="B5772">
        <v>12494</v>
      </c>
      <c r="C5772" t="s">
        <v>172</v>
      </c>
      <c r="D5772" s="167">
        <v>50065.120000000003</v>
      </c>
      <c r="E5772" t="s">
        <v>233</v>
      </c>
      <c r="F5772" t="s">
        <v>169</v>
      </c>
      <c r="G5772" t="s">
        <v>1241</v>
      </c>
      <c r="H5772" s="168">
        <v>37151</v>
      </c>
      <c r="I5772" t="s">
        <v>107</v>
      </c>
      <c r="J5772" s="169">
        <v>16.032876712328768</v>
      </c>
      <c r="K5772">
        <v>4</v>
      </c>
    </row>
    <row r="5773" spans="1:11" x14ac:dyDescent="0.25">
      <c r="A5773" t="s">
        <v>6302</v>
      </c>
      <c r="B5773">
        <v>48887</v>
      </c>
      <c r="C5773" t="s">
        <v>172</v>
      </c>
      <c r="D5773" s="167">
        <v>45049.120000000003</v>
      </c>
      <c r="E5773" t="s">
        <v>199</v>
      </c>
      <c r="F5773" t="s">
        <v>169</v>
      </c>
      <c r="G5773" t="s">
        <v>205</v>
      </c>
      <c r="H5773" s="168">
        <v>40875</v>
      </c>
      <c r="I5773" t="s">
        <v>106</v>
      </c>
      <c r="J5773" s="169">
        <v>5.8301369863013699</v>
      </c>
      <c r="K5773">
        <v>2</v>
      </c>
    </row>
    <row r="5774" spans="1:11" x14ac:dyDescent="0.25">
      <c r="A5774" t="s">
        <v>6303</v>
      </c>
      <c r="B5774">
        <v>25275</v>
      </c>
      <c r="C5774" t="s">
        <v>167</v>
      </c>
      <c r="D5774" s="167">
        <v>48258.81</v>
      </c>
      <c r="E5774" t="s">
        <v>168</v>
      </c>
      <c r="F5774" t="s">
        <v>169</v>
      </c>
      <c r="G5774" t="s">
        <v>869</v>
      </c>
      <c r="H5774" s="168">
        <v>39454</v>
      </c>
      <c r="I5774" t="s">
        <v>103</v>
      </c>
      <c r="J5774" s="169">
        <v>9.7232876712328764</v>
      </c>
      <c r="K5774">
        <v>2</v>
      </c>
    </row>
    <row r="5775" spans="1:11" x14ac:dyDescent="0.25">
      <c r="A5775" t="s">
        <v>6304</v>
      </c>
      <c r="B5775">
        <v>26025</v>
      </c>
      <c r="C5775" t="s">
        <v>167</v>
      </c>
      <c r="D5775" s="167">
        <v>93294.95</v>
      </c>
      <c r="E5775" t="s">
        <v>175</v>
      </c>
      <c r="F5775" t="s">
        <v>169</v>
      </c>
      <c r="G5775" t="s">
        <v>176</v>
      </c>
      <c r="H5775" s="168">
        <v>40182</v>
      </c>
      <c r="I5775" t="s">
        <v>104</v>
      </c>
      <c r="J5775" s="169">
        <v>7.7287671232876711</v>
      </c>
      <c r="K5775">
        <v>2</v>
      </c>
    </row>
    <row r="5776" spans="1:11" x14ac:dyDescent="0.25">
      <c r="A5776" t="s">
        <v>6305</v>
      </c>
      <c r="B5776">
        <v>29798</v>
      </c>
      <c r="C5776" t="s">
        <v>172</v>
      </c>
      <c r="D5776" s="167">
        <v>76015.03</v>
      </c>
      <c r="E5776" t="s">
        <v>196</v>
      </c>
      <c r="F5776" t="s">
        <v>169</v>
      </c>
      <c r="G5776" t="s">
        <v>228</v>
      </c>
      <c r="H5776" s="168">
        <v>31299</v>
      </c>
      <c r="I5776" t="s">
        <v>108</v>
      </c>
      <c r="J5776" s="169">
        <v>32.065753424657537</v>
      </c>
      <c r="K5776">
        <v>7</v>
      </c>
    </row>
    <row r="5777" spans="1:11" x14ac:dyDescent="0.25">
      <c r="A5777" t="s">
        <v>6306</v>
      </c>
      <c r="B5777">
        <v>14485</v>
      </c>
      <c r="C5777" t="s">
        <v>172</v>
      </c>
      <c r="D5777" s="167">
        <v>43525.72</v>
      </c>
      <c r="E5777" t="s">
        <v>199</v>
      </c>
      <c r="F5777" t="s">
        <v>169</v>
      </c>
      <c r="G5777" t="s">
        <v>220</v>
      </c>
      <c r="H5777" s="168">
        <v>41414</v>
      </c>
      <c r="I5777" t="s">
        <v>103</v>
      </c>
      <c r="J5777" s="169">
        <v>4.353424657534247</v>
      </c>
      <c r="K5777">
        <v>1</v>
      </c>
    </row>
    <row r="5778" spans="1:11" x14ac:dyDescent="0.25">
      <c r="A5778" t="s">
        <v>6307</v>
      </c>
      <c r="B5778">
        <v>50709</v>
      </c>
      <c r="C5778" t="s">
        <v>167</v>
      </c>
      <c r="D5778" s="167">
        <v>76015.03</v>
      </c>
      <c r="E5778" t="s">
        <v>188</v>
      </c>
      <c r="F5778" t="s">
        <v>169</v>
      </c>
      <c r="G5778" t="s">
        <v>273</v>
      </c>
      <c r="H5778" s="168">
        <v>32545</v>
      </c>
      <c r="I5778" t="s">
        <v>103</v>
      </c>
      <c r="J5778" s="169">
        <v>28.652054794520549</v>
      </c>
      <c r="K5778">
        <v>6</v>
      </c>
    </row>
    <row r="5779" spans="1:11" x14ac:dyDescent="0.25">
      <c r="A5779" t="s">
        <v>6308</v>
      </c>
      <c r="B5779">
        <v>52860</v>
      </c>
      <c r="C5779" t="s">
        <v>167</v>
      </c>
      <c r="D5779" s="167">
        <v>85445</v>
      </c>
      <c r="E5779" t="s">
        <v>168</v>
      </c>
      <c r="F5779" t="s">
        <v>169</v>
      </c>
      <c r="G5779" t="s">
        <v>524</v>
      </c>
      <c r="H5779" s="168">
        <v>37081</v>
      </c>
      <c r="I5779" t="s">
        <v>105</v>
      </c>
      <c r="J5779" s="169">
        <v>16.224657534246575</v>
      </c>
      <c r="K5779">
        <v>4</v>
      </c>
    </row>
    <row r="5780" spans="1:11" x14ac:dyDescent="0.25">
      <c r="A5780" t="s">
        <v>6309</v>
      </c>
      <c r="B5780">
        <v>83958</v>
      </c>
      <c r="C5780" t="s">
        <v>167</v>
      </c>
      <c r="D5780" s="167">
        <v>73801</v>
      </c>
      <c r="E5780" t="s">
        <v>213</v>
      </c>
      <c r="F5780" t="s">
        <v>169</v>
      </c>
      <c r="G5780" t="s">
        <v>665</v>
      </c>
      <c r="H5780" s="168">
        <v>39370</v>
      </c>
      <c r="I5780" t="s">
        <v>103</v>
      </c>
      <c r="J5780" s="169">
        <v>9.9534246575342458</v>
      </c>
      <c r="K5780">
        <v>3</v>
      </c>
    </row>
    <row r="5781" spans="1:11" x14ac:dyDescent="0.25">
      <c r="A5781" t="s">
        <v>6310</v>
      </c>
      <c r="B5781">
        <v>52478</v>
      </c>
      <c r="C5781" t="s">
        <v>167</v>
      </c>
      <c r="D5781" s="167">
        <v>77328</v>
      </c>
      <c r="E5781" t="s">
        <v>168</v>
      </c>
      <c r="F5781" t="s">
        <v>169</v>
      </c>
      <c r="G5781" t="s">
        <v>265</v>
      </c>
      <c r="H5781" s="168">
        <v>36696</v>
      </c>
      <c r="I5781" t="s">
        <v>106</v>
      </c>
      <c r="J5781" s="169">
        <v>17.279452054794522</v>
      </c>
      <c r="K5781">
        <v>4</v>
      </c>
    </row>
    <row r="5782" spans="1:11" x14ac:dyDescent="0.25">
      <c r="A5782" t="s">
        <v>6311</v>
      </c>
      <c r="B5782">
        <v>74926</v>
      </c>
      <c r="C5782" t="s">
        <v>167</v>
      </c>
      <c r="D5782" s="167">
        <v>56478</v>
      </c>
      <c r="E5782" t="s">
        <v>175</v>
      </c>
      <c r="F5782" t="s">
        <v>169</v>
      </c>
      <c r="G5782" t="s">
        <v>183</v>
      </c>
      <c r="H5782" s="168">
        <v>41694</v>
      </c>
      <c r="I5782" t="s">
        <v>106</v>
      </c>
      <c r="J5782" s="169">
        <v>3.5863013698630137</v>
      </c>
      <c r="K5782">
        <v>1</v>
      </c>
    </row>
    <row r="5783" spans="1:11" x14ac:dyDescent="0.25">
      <c r="A5783" t="s">
        <v>6312</v>
      </c>
      <c r="B5783">
        <v>5683</v>
      </c>
      <c r="C5783" t="s">
        <v>167</v>
      </c>
      <c r="D5783" s="167">
        <v>75453</v>
      </c>
      <c r="E5783" t="s">
        <v>175</v>
      </c>
      <c r="F5783" t="s">
        <v>169</v>
      </c>
      <c r="G5783" t="s">
        <v>183</v>
      </c>
      <c r="H5783" s="168">
        <v>38370</v>
      </c>
      <c r="I5783" t="s">
        <v>103</v>
      </c>
      <c r="J5783" s="169">
        <v>12.693150684931506</v>
      </c>
      <c r="K5783">
        <v>3</v>
      </c>
    </row>
    <row r="5784" spans="1:11" x14ac:dyDescent="0.25">
      <c r="A5784" t="s">
        <v>6313</v>
      </c>
      <c r="B5784">
        <v>75868</v>
      </c>
      <c r="C5784" t="s">
        <v>167</v>
      </c>
      <c r="D5784" s="167">
        <v>67206</v>
      </c>
      <c r="E5784" t="s">
        <v>196</v>
      </c>
      <c r="F5784" t="s">
        <v>169</v>
      </c>
      <c r="G5784" t="s">
        <v>357</v>
      </c>
      <c r="H5784" s="168">
        <v>39426</v>
      </c>
      <c r="I5784" t="s">
        <v>103</v>
      </c>
      <c r="J5784" s="169">
        <v>9.8000000000000007</v>
      </c>
      <c r="K5784">
        <v>2</v>
      </c>
    </row>
    <row r="5785" spans="1:11" x14ac:dyDescent="0.25">
      <c r="A5785" t="s">
        <v>6314</v>
      </c>
      <c r="B5785">
        <v>17902</v>
      </c>
      <c r="C5785" t="s">
        <v>172</v>
      </c>
      <c r="D5785" s="167">
        <v>82511.5</v>
      </c>
      <c r="E5785" t="s">
        <v>268</v>
      </c>
      <c r="F5785" t="s">
        <v>169</v>
      </c>
      <c r="G5785" t="s">
        <v>418</v>
      </c>
      <c r="H5785" s="168">
        <v>40911</v>
      </c>
      <c r="I5785" t="s">
        <v>106</v>
      </c>
      <c r="J5785" s="169">
        <v>5.7315068493150685</v>
      </c>
      <c r="K5785">
        <v>2</v>
      </c>
    </row>
    <row r="5786" spans="1:11" x14ac:dyDescent="0.25">
      <c r="A5786" t="s">
        <v>6315</v>
      </c>
      <c r="B5786">
        <v>5667</v>
      </c>
      <c r="C5786" t="s">
        <v>172</v>
      </c>
      <c r="D5786" s="167">
        <v>51204.38</v>
      </c>
      <c r="E5786" t="s">
        <v>216</v>
      </c>
      <c r="F5786" t="s">
        <v>169</v>
      </c>
      <c r="G5786" t="s">
        <v>352</v>
      </c>
      <c r="H5786" s="168">
        <v>36137</v>
      </c>
      <c r="I5786" t="s">
        <v>103</v>
      </c>
      <c r="J5786" s="169">
        <v>18.81095890410959</v>
      </c>
      <c r="K5786">
        <v>4</v>
      </c>
    </row>
    <row r="5787" spans="1:11" x14ac:dyDescent="0.25">
      <c r="A5787" t="s">
        <v>6316</v>
      </c>
      <c r="B5787">
        <v>72109</v>
      </c>
      <c r="C5787" t="s">
        <v>167</v>
      </c>
      <c r="D5787" s="167">
        <v>54709.01</v>
      </c>
      <c r="E5787" t="s">
        <v>1258</v>
      </c>
      <c r="F5787" t="s">
        <v>169</v>
      </c>
      <c r="G5787" t="s">
        <v>418</v>
      </c>
      <c r="H5787" s="168">
        <v>41288</v>
      </c>
      <c r="I5787" t="s">
        <v>107</v>
      </c>
      <c r="J5787" s="169">
        <v>4.6986301369863011</v>
      </c>
      <c r="K5787">
        <v>1</v>
      </c>
    </row>
    <row r="5788" spans="1:11" x14ac:dyDescent="0.25">
      <c r="A5788" t="s">
        <v>6317</v>
      </c>
      <c r="B5788">
        <v>98342</v>
      </c>
      <c r="C5788" t="s">
        <v>172</v>
      </c>
      <c r="D5788" s="167">
        <v>83658</v>
      </c>
      <c r="E5788" t="s">
        <v>175</v>
      </c>
      <c r="F5788" t="s">
        <v>169</v>
      </c>
      <c r="G5788" t="s">
        <v>183</v>
      </c>
      <c r="H5788" s="168">
        <v>37585</v>
      </c>
      <c r="I5788" t="s">
        <v>104</v>
      </c>
      <c r="J5788" s="169">
        <v>14.843835616438357</v>
      </c>
      <c r="K5788">
        <v>3</v>
      </c>
    </row>
    <row r="5789" spans="1:11" x14ac:dyDescent="0.25">
      <c r="A5789" t="s">
        <v>6318</v>
      </c>
      <c r="B5789">
        <v>41516</v>
      </c>
      <c r="C5789" t="s">
        <v>167</v>
      </c>
      <c r="D5789" s="167">
        <v>89620</v>
      </c>
      <c r="E5789" t="s">
        <v>175</v>
      </c>
      <c r="F5789" t="s">
        <v>169</v>
      </c>
      <c r="G5789" t="s">
        <v>183</v>
      </c>
      <c r="H5789" s="168">
        <v>35870</v>
      </c>
      <c r="I5789" t="s">
        <v>103</v>
      </c>
      <c r="J5789" s="169">
        <v>19.542465753424658</v>
      </c>
      <c r="K5789">
        <v>4</v>
      </c>
    </row>
    <row r="5790" spans="1:11" x14ac:dyDescent="0.25">
      <c r="A5790" t="s">
        <v>6319</v>
      </c>
      <c r="B5790">
        <v>74601</v>
      </c>
      <c r="C5790" t="s">
        <v>167</v>
      </c>
      <c r="D5790" s="167">
        <v>64870.65</v>
      </c>
      <c r="E5790" t="s">
        <v>175</v>
      </c>
      <c r="F5790" t="s">
        <v>169</v>
      </c>
      <c r="G5790" t="s">
        <v>311</v>
      </c>
      <c r="H5790" s="168">
        <v>39693</v>
      </c>
      <c r="I5790" t="s">
        <v>105</v>
      </c>
      <c r="J5790" s="169">
        <v>9.0684931506849313</v>
      </c>
      <c r="K5790">
        <v>2</v>
      </c>
    </row>
    <row r="5791" spans="1:11" x14ac:dyDescent="0.25">
      <c r="A5791" t="s">
        <v>6320</v>
      </c>
      <c r="B5791">
        <v>7892</v>
      </c>
      <c r="C5791" t="s">
        <v>167</v>
      </c>
      <c r="D5791" s="167">
        <v>71085.56</v>
      </c>
      <c r="E5791" t="s">
        <v>3062</v>
      </c>
      <c r="F5791" t="s">
        <v>169</v>
      </c>
      <c r="G5791" t="s">
        <v>189</v>
      </c>
      <c r="H5791" s="168">
        <v>42058</v>
      </c>
      <c r="I5791" t="s">
        <v>106</v>
      </c>
      <c r="J5791" s="169">
        <v>2.5890410958904111</v>
      </c>
      <c r="K5791">
        <v>1</v>
      </c>
    </row>
    <row r="5792" spans="1:11" x14ac:dyDescent="0.25">
      <c r="A5792" t="s">
        <v>6321</v>
      </c>
      <c r="B5792">
        <v>53506</v>
      </c>
      <c r="C5792" t="s">
        <v>167</v>
      </c>
      <c r="D5792" s="167">
        <v>41910.629999999997</v>
      </c>
      <c r="E5792" t="s">
        <v>216</v>
      </c>
      <c r="F5792" t="s">
        <v>202</v>
      </c>
      <c r="G5792" t="s">
        <v>1058</v>
      </c>
      <c r="H5792" s="168">
        <v>32929</v>
      </c>
      <c r="I5792" t="s">
        <v>105</v>
      </c>
      <c r="J5792" s="169">
        <v>27.6</v>
      </c>
      <c r="K5792">
        <v>6</v>
      </c>
    </row>
    <row r="5793" spans="1:11" x14ac:dyDescent="0.25">
      <c r="A5793" t="s">
        <v>6322</v>
      </c>
      <c r="B5793">
        <v>45131</v>
      </c>
      <c r="C5793" t="s">
        <v>172</v>
      </c>
      <c r="D5793" s="167">
        <v>57760.61</v>
      </c>
      <c r="E5793" t="s">
        <v>233</v>
      </c>
      <c r="F5793" t="s">
        <v>169</v>
      </c>
      <c r="G5793" t="s">
        <v>554</v>
      </c>
      <c r="H5793" s="168">
        <v>36620</v>
      </c>
      <c r="I5793" t="s">
        <v>105</v>
      </c>
      <c r="J5793" s="169">
        <v>17.487671232876714</v>
      </c>
      <c r="K5793">
        <v>4</v>
      </c>
    </row>
    <row r="5794" spans="1:11" x14ac:dyDescent="0.25">
      <c r="A5794" t="s">
        <v>6323</v>
      </c>
      <c r="B5794">
        <v>88665</v>
      </c>
      <c r="C5794" t="s">
        <v>172</v>
      </c>
      <c r="D5794" s="167">
        <v>55671</v>
      </c>
      <c r="E5794" t="s">
        <v>168</v>
      </c>
      <c r="F5794" t="s">
        <v>169</v>
      </c>
      <c r="G5794" t="s">
        <v>466</v>
      </c>
      <c r="H5794" s="168">
        <v>42562</v>
      </c>
      <c r="I5794" t="s">
        <v>103</v>
      </c>
      <c r="J5794" s="169">
        <v>1.2082191780821918</v>
      </c>
      <c r="K5794">
        <v>1</v>
      </c>
    </row>
    <row r="5795" spans="1:11" x14ac:dyDescent="0.25">
      <c r="A5795" t="s">
        <v>6324</v>
      </c>
      <c r="B5795">
        <v>78435</v>
      </c>
      <c r="C5795" t="s">
        <v>172</v>
      </c>
      <c r="D5795" s="167">
        <v>44289.72</v>
      </c>
      <c r="E5795" t="s">
        <v>199</v>
      </c>
      <c r="F5795" t="s">
        <v>169</v>
      </c>
      <c r="G5795" t="s">
        <v>1522</v>
      </c>
      <c r="H5795" s="168">
        <v>40210</v>
      </c>
      <c r="I5795" t="s">
        <v>103</v>
      </c>
      <c r="J5795" s="169">
        <v>7.6520547945205477</v>
      </c>
      <c r="K5795">
        <v>2</v>
      </c>
    </row>
    <row r="5796" spans="1:11" x14ac:dyDescent="0.25">
      <c r="A5796" t="s">
        <v>6325</v>
      </c>
      <c r="B5796">
        <v>10215</v>
      </c>
      <c r="C5796" t="s">
        <v>167</v>
      </c>
      <c r="D5796" s="167">
        <v>40631.72</v>
      </c>
      <c r="E5796" t="s">
        <v>199</v>
      </c>
      <c r="F5796" t="s">
        <v>169</v>
      </c>
      <c r="G5796" t="s">
        <v>200</v>
      </c>
      <c r="H5796" s="168">
        <v>41869</v>
      </c>
      <c r="I5796" t="s">
        <v>103</v>
      </c>
      <c r="J5796" s="169">
        <v>3.106849315068493</v>
      </c>
      <c r="K5796">
        <v>1</v>
      </c>
    </row>
    <row r="5797" spans="1:11" x14ac:dyDescent="0.25">
      <c r="A5797" t="s">
        <v>6326</v>
      </c>
      <c r="B5797">
        <v>13070</v>
      </c>
      <c r="C5797" t="s">
        <v>172</v>
      </c>
      <c r="D5797" s="167">
        <v>85185</v>
      </c>
      <c r="E5797" t="s">
        <v>185</v>
      </c>
      <c r="F5797" t="s">
        <v>169</v>
      </c>
      <c r="G5797" t="s">
        <v>495</v>
      </c>
      <c r="H5797" s="168">
        <v>38642</v>
      </c>
      <c r="I5797" t="s">
        <v>103</v>
      </c>
      <c r="J5797" s="169">
        <v>11.947945205479453</v>
      </c>
      <c r="K5797">
        <v>3</v>
      </c>
    </row>
    <row r="5798" spans="1:11" x14ac:dyDescent="0.25">
      <c r="A5798" t="s">
        <v>6327</v>
      </c>
      <c r="B5798">
        <v>99651</v>
      </c>
      <c r="C5798" t="s">
        <v>172</v>
      </c>
      <c r="D5798" s="167">
        <v>74713</v>
      </c>
      <c r="E5798" t="s">
        <v>168</v>
      </c>
      <c r="F5798" t="s">
        <v>169</v>
      </c>
      <c r="G5798" t="s">
        <v>265</v>
      </c>
      <c r="H5798" s="168">
        <v>37333</v>
      </c>
      <c r="I5798" t="s">
        <v>107</v>
      </c>
      <c r="J5798" s="169">
        <v>15.534246575342467</v>
      </c>
      <c r="K5798">
        <v>4</v>
      </c>
    </row>
    <row r="5799" spans="1:11" x14ac:dyDescent="0.25">
      <c r="A5799" t="s">
        <v>6328</v>
      </c>
      <c r="B5799">
        <v>73090</v>
      </c>
      <c r="C5799" t="s">
        <v>172</v>
      </c>
      <c r="D5799" s="167">
        <v>40728.370000000003</v>
      </c>
      <c r="E5799" t="s">
        <v>270</v>
      </c>
      <c r="F5799" t="s">
        <v>169</v>
      </c>
      <c r="G5799" t="s">
        <v>1758</v>
      </c>
      <c r="H5799" s="168">
        <v>41582</v>
      </c>
      <c r="I5799" t="s">
        <v>106</v>
      </c>
      <c r="J5799" s="169">
        <v>3.893150684931507</v>
      </c>
      <c r="K5799">
        <v>1</v>
      </c>
    </row>
    <row r="5800" spans="1:11" x14ac:dyDescent="0.25">
      <c r="A5800" t="s">
        <v>6329</v>
      </c>
      <c r="B5800">
        <v>11548</v>
      </c>
      <c r="C5800" t="s">
        <v>172</v>
      </c>
      <c r="D5800" s="167">
        <v>29779.09</v>
      </c>
      <c r="E5800" t="s">
        <v>233</v>
      </c>
      <c r="F5800" t="s">
        <v>202</v>
      </c>
      <c r="G5800" t="s">
        <v>234</v>
      </c>
      <c r="H5800" s="168">
        <v>41443</v>
      </c>
      <c r="I5800" t="s">
        <v>105</v>
      </c>
      <c r="J5800" s="169">
        <v>4.2739726027397262</v>
      </c>
      <c r="K5800">
        <v>1</v>
      </c>
    </row>
    <row r="5801" spans="1:11" x14ac:dyDescent="0.25">
      <c r="A5801" t="s">
        <v>6330</v>
      </c>
      <c r="B5801">
        <v>57444</v>
      </c>
      <c r="C5801" t="s">
        <v>172</v>
      </c>
      <c r="D5801" s="167">
        <v>35134.11</v>
      </c>
      <c r="E5801" t="s">
        <v>233</v>
      </c>
      <c r="F5801" t="s">
        <v>169</v>
      </c>
      <c r="G5801" t="s">
        <v>242</v>
      </c>
      <c r="H5801" s="168">
        <v>41443</v>
      </c>
      <c r="I5801" t="s">
        <v>103</v>
      </c>
      <c r="J5801" s="169">
        <v>4.2739726027397262</v>
      </c>
      <c r="K5801">
        <v>1</v>
      </c>
    </row>
    <row r="5802" spans="1:11" x14ac:dyDescent="0.25">
      <c r="A5802" t="s">
        <v>6331</v>
      </c>
      <c r="B5802">
        <v>47245</v>
      </c>
      <c r="C5802" t="s">
        <v>172</v>
      </c>
      <c r="D5802" s="167">
        <v>92756.7</v>
      </c>
      <c r="E5802" t="s">
        <v>175</v>
      </c>
      <c r="F5802" t="s">
        <v>169</v>
      </c>
      <c r="G5802" t="s">
        <v>183</v>
      </c>
      <c r="H5802" s="168">
        <v>34498</v>
      </c>
      <c r="I5802" t="s">
        <v>103</v>
      </c>
      <c r="J5802" s="169">
        <v>23.301369863013697</v>
      </c>
      <c r="K5802">
        <v>5</v>
      </c>
    </row>
    <row r="5803" spans="1:11" x14ac:dyDescent="0.25">
      <c r="A5803" t="s">
        <v>6332</v>
      </c>
      <c r="B5803">
        <v>85852</v>
      </c>
      <c r="C5803" t="s">
        <v>172</v>
      </c>
      <c r="D5803" s="167">
        <v>79471</v>
      </c>
      <c r="E5803" t="s">
        <v>185</v>
      </c>
      <c r="F5803" t="s">
        <v>169</v>
      </c>
      <c r="G5803" t="s">
        <v>416</v>
      </c>
      <c r="H5803" s="168">
        <v>38642</v>
      </c>
      <c r="I5803" t="s">
        <v>104</v>
      </c>
      <c r="J5803" s="169">
        <v>11.947945205479453</v>
      </c>
      <c r="K5803">
        <v>3</v>
      </c>
    </row>
    <row r="5804" spans="1:11" x14ac:dyDescent="0.25">
      <c r="A5804" t="s">
        <v>6333</v>
      </c>
      <c r="B5804">
        <v>78178</v>
      </c>
      <c r="C5804" t="s">
        <v>167</v>
      </c>
      <c r="D5804" s="167">
        <v>53048.93</v>
      </c>
      <c r="E5804" t="s">
        <v>239</v>
      </c>
      <c r="F5804" t="s">
        <v>169</v>
      </c>
      <c r="G5804" t="s">
        <v>535</v>
      </c>
      <c r="H5804" s="168">
        <v>31663</v>
      </c>
      <c r="I5804" t="s">
        <v>103</v>
      </c>
      <c r="J5804" s="169">
        <v>31.068493150684933</v>
      </c>
      <c r="K5804">
        <v>7</v>
      </c>
    </row>
    <row r="5805" spans="1:11" x14ac:dyDescent="0.25">
      <c r="A5805" t="s">
        <v>6334</v>
      </c>
      <c r="B5805">
        <v>8684</v>
      </c>
      <c r="C5805" t="s">
        <v>172</v>
      </c>
      <c r="D5805" s="167">
        <v>70396</v>
      </c>
      <c r="E5805" t="s">
        <v>191</v>
      </c>
      <c r="F5805" t="s">
        <v>169</v>
      </c>
      <c r="G5805" t="s">
        <v>192</v>
      </c>
      <c r="H5805" s="168">
        <v>38642</v>
      </c>
      <c r="I5805" t="s">
        <v>106</v>
      </c>
      <c r="J5805" s="169">
        <v>11.947945205479453</v>
      </c>
      <c r="K5805">
        <v>3</v>
      </c>
    </row>
    <row r="5806" spans="1:11" x14ac:dyDescent="0.25">
      <c r="A5806" t="s">
        <v>6335</v>
      </c>
      <c r="B5806">
        <v>33296</v>
      </c>
      <c r="C5806" t="s">
        <v>172</v>
      </c>
      <c r="D5806" s="167">
        <v>135392</v>
      </c>
      <c r="E5806" t="s">
        <v>199</v>
      </c>
      <c r="F5806" t="s">
        <v>169</v>
      </c>
      <c r="G5806" t="s">
        <v>275</v>
      </c>
      <c r="H5806" s="168">
        <v>36948</v>
      </c>
      <c r="I5806" t="s">
        <v>103</v>
      </c>
      <c r="J5806" s="169">
        <v>16.589041095890412</v>
      </c>
      <c r="K5806">
        <v>4</v>
      </c>
    </row>
    <row r="5807" spans="1:11" x14ac:dyDescent="0.25">
      <c r="A5807" t="s">
        <v>6336</v>
      </c>
      <c r="B5807">
        <v>34964</v>
      </c>
      <c r="C5807" t="s">
        <v>167</v>
      </c>
      <c r="D5807" s="167">
        <v>49949.14</v>
      </c>
      <c r="E5807" t="s">
        <v>199</v>
      </c>
      <c r="F5807" t="s">
        <v>169</v>
      </c>
      <c r="G5807" t="s">
        <v>295</v>
      </c>
      <c r="H5807" s="168">
        <v>38579</v>
      </c>
      <c r="I5807" t="s">
        <v>106</v>
      </c>
      <c r="J5807" s="169">
        <v>12.12054794520548</v>
      </c>
      <c r="K5807">
        <v>3</v>
      </c>
    </row>
    <row r="5808" spans="1:11" x14ac:dyDescent="0.25">
      <c r="A5808" t="s">
        <v>6337</v>
      </c>
      <c r="B5808">
        <v>94088</v>
      </c>
      <c r="C5808" t="s">
        <v>172</v>
      </c>
      <c r="D5808" s="167">
        <v>106754.6</v>
      </c>
      <c r="E5808" t="s">
        <v>185</v>
      </c>
      <c r="F5808" t="s">
        <v>169</v>
      </c>
      <c r="G5808" t="s">
        <v>495</v>
      </c>
      <c r="H5808" s="168">
        <v>28330</v>
      </c>
      <c r="I5808" t="s">
        <v>103</v>
      </c>
      <c r="J5808" s="169">
        <v>40.200000000000003</v>
      </c>
      <c r="K5808">
        <v>8</v>
      </c>
    </row>
    <row r="5809" spans="1:11" x14ac:dyDescent="0.25">
      <c r="A5809" t="s">
        <v>6338</v>
      </c>
      <c r="B5809">
        <v>13489</v>
      </c>
      <c r="C5809" t="s">
        <v>167</v>
      </c>
      <c r="D5809" s="167">
        <v>37838.730000000003</v>
      </c>
      <c r="E5809" t="s">
        <v>188</v>
      </c>
      <c r="F5809" t="s">
        <v>202</v>
      </c>
      <c r="G5809" t="s">
        <v>313</v>
      </c>
      <c r="H5809" s="168">
        <v>39622</v>
      </c>
      <c r="I5809" t="s">
        <v>108</v>
      </c>
      <c r="J5809" s="169">
        <v>9.2630136986301377</v>
      </c>
      <c r="K5809">
        <v>2</v>
      </c>
    </row>
    <row r="5810" spans="1:11" x14ac:dyDescent="0.25">
      <c r="A5810" t="s">
        <v>6339</v>
      </c>
      <c r="B5810">
        <v>78213</v>
      </c>
      <c r="C5810" t="s">
        <v>172</v>
      </c>
      <c r="D5810" s="167">
        <v>65105</v>
      </c>
      <c r="E5810" t="s">
        <v>168</v>
      </c>
      <c r="F5810" t="s">
        <v>169</v>
      </c>
      <c r="G5810" t="s">
        <v>265</v>
      </c>
      <c r="H5810" s="168">
        <v>38852</v>
      </c>
      <c r="I5810" t="s">
        <v>108</v>
      </c>
      <c r="J5810" s="169">
        <v>11.372602739726027</v>
      </c>
      <c r="K5810">
        <v>3</v>
      </c>
    </row>
    <row r="5811" spans="1:11" x14ac:dyDescent="0.25">
      <c r="A5811" t="s">
        <v>6340</v>
      </c>
      <c r="B5811">
        <v>23303</v>
      </c>
      <c r="C5811" t="s">
        <v>167</v>
      </c>
      <c r="D5811" s="167">
        <v>52518.43</v>
      </c>
      <c r="E5811" t="s">
        <v>253</v>
      </c>
      <c r="F5811" t="s">
        <v>169</v>
      </c>
      <c r="G5811" t="s">
        <v>1406</v>
      </c>
      <c r="H5811" s="168">
        <v>42170</v>
      </c>
      <c r="I5811" t="s">
        <v>108</v>
      </c>
      <c r="J5811" s="169">
        <v>2.2821917808219179</v>
      </c>
      <c r="K5811">
        <v>1</v>
      </c>
    </row>
    <row r="5812" spans="1:11" x14ac:dyDescent="0.25">
      <c r="A5812" t="s">
        <v>6341</v>
      </c>
      <c r="B5812">
        <v>19793</v>
      </c>
      <c r="C5812" t="s">
        <v>172</v>
      </c>
      <c r="D5812" s="167">
        <v>79722.990000000005</v>
      </c>
      <c r="E5812" t="s">
        <v>168</v>
      </c>
      <c r="F5812" t="s">
        <v>169</v>
      </c>
      <c r="G5812" t="s">
        <v>1516</v>
      </c>
      <c r="H5812" s="168">
        <v>41932</v>
      </c>
      <c r="I5812" t="s">
        <v>107</v>
      </c>
      <c r="J5812" s="169">
        <v>2.9342465753424656</v>
      </c>
      <c r="K5812">
        <v>1</v>
      </c>
    </row>
    <row r="5813" spans="1:11" x14ac:dyDescent="0.25">
      <c r="A5813" t="s">
        <v>6342</v>
      </c>
      <c r="B5813">
        <v>44467</v>
      </c>
      <c r="C5813" t="s">
        <v>167</v>
      </c>
      <c r="D5813" s="167">
        <v>36597.39</v>
      </c>
      <c r="E5813" t="s">
        <v>216</v>
      </c>
      <c r="F5813" t="s">
        <v>202</v>
      </c>
      <c r="G5813" t="s">
        <v>1058</v>
      </c>
      <c r="H5813" s="168">
        <v>31657</v>
      </c>
      <c r="I5813" t="s">
        <v>107</v>
      </c>
      <c r="J5813" s="169">
        <v>31.084931506849315</v>
      </c>
      <c r="K5813">
        <v>7</v>
      </c>
    </row>
    <row r="5814" spans="1:11" x14ac:dyDescent="0.25">
      <c r="A5814" t="s">
        <v>6343</v>
      </c>
      <c r="B5814">
        <v>26653</v>
      </c>
      <c r="C5814" t="s">
        <v>167</v>
      </c>
      <c r="D5814" s="167">
        <v>75241.759999999995</v>
      </c>
      <c r="E5814" t="s">
        <v>253</v>
      </c>
      <c r="F5814" t="s">
        <v>169</v>
      </c>
      <c r="G5814" t="s">
        <v>1940</v>
      </c>
      <c r="H5814" s="168">
        <v>40504</v>
      </c>
      <c r="I5814" t="s">
        <v>106</v>
      </c>
      <c r="J5814" s="169">
        <v>6.8465753424657532</v>
      </c>
      <c r="K5814">
        <v>2</v>
      </c>
    </row>
    <row r="5815" spans="1:11" x14ac:dyDescent="0.25">
      <c r="A5815" t="s">
        <v>6344</v>
      </c>
      <c r="B5815">
        <v>66896</v>
      </c>
      <c r="C5815" t="s">
        <v>172</v>
      </c>
      <c r="D5815" s="167">
        <v>75370.210000000006</v>
      </c>
      <c r="E5815" t="s">
        <v>175</v>
      </c>
      <c r="F5815" t="s">
        <v>169</v>
      </c>
      <c r="G5815" t="s">
        <v>209</v>
      </c>
      <c r="H5815" s="168">
        <v>37998</v>
      </c>
      <c r="I5815" t="s">
        <v>106</v>
      </c>
      <c r="J5815" s="169">
        <v>13.712328767123287</v>
      </c>
      <c r="K5815">
        <v>3</v>
      </c>
    </row>
    <row r="5816" spans="1:11" x14ac:dyDescent="0.25">
      <c r="A5816" t="s">
        <v>6345</v>
      </c>
      <c r="B5816">
        <v>17231</v>
      </c>
      <c r="C5816" t="s">
        <v>172</v>
      </c>
      <c r="D5816" s="167">
        <v>42792</v>
      </c>
      <c r="E5816" t="s">
        <v>168</v>
      </c>
      <c r="F5816" t="s">
        <v>169</v>
      </c>
      <c r="G5816" t="s">
        <v>649</v>
      </c>
      <c r="H5816" s="168">
        <v>42422</v>
      </c>
      <c r="I5816" t="s">
        <v>104</v>
      </c>
      <c r="J5816" s="169">
        <v>1.5917808219178082</v>
      </c>
      <c r="K5816">
        <v>1</v>
      </c>
    </row>
    <row r="5817" spans="1:11" x14ac:dyDescent="0.25">
      <c r="A5817" t="s">
        <v>6346</v>
      </c>
      <c r="B5817">
        <v>20440</v>
      </c>
      <c r="C5817" t="s">
        <v>172</v>
      </c>
      <c r="D5817" s="167">
        <v>87222</v>
      </c>
      <c r="E5817" t="s">
        <v>185</v>
      </c>
      <c r="F5817" t="s">
        <v>169</v>
      </c>
      <c r="G5817" t="s">
        <v>495</v>
      </c>
      <c r="H5817" s="168">
        <v>38642</v>
      </c>
      <c r="I5817" t="s">
        <v>103</v>
      </c>
      <c r="J5817" s="169">
        <v>11.947945205479453</v>
      </c>
      <c r="K5817">
        <v>3</v>
      </c>
    </row>
    <row r="5818" spans="1:11" x14ac:dyDescent="0.25">
      <c r="A5818" t="s">
        <v>6347</v>
      </c>
      <c r="B5818">
        <v>65293</v>
      </c>
      <c r="C5818" t="s">
        <v>167</v>
      </c>
      <c r="D5818" s="167">
        <v>100047.77</v>
      </c>
      <c r="E5818" t="s">
        <v>188</v>
      </c>
      <c r="F5818" t="s">
        <v>169</v>
      </c>
      <c r="G5818" t="s">
        <v>397</v>
      </c>
      <c r="H5818" s="168">
        <v>38530</v>
      </c>
      <c r="I5818" t="s">
        <v>104</v>
      </c>
      <c r="J5818" s="169">
        <v>12.254794520547945</v>
      </c>
      <c r="K5818">
        <v>3</v>
      </c>
    </row>
    <row r="5819" spans="1:11" x14ac:dyDescent="0.25">
      <c r="A5819" t="s">
        <v>6348</v>
      </c>
      <c r="B5819">
        <v>45659</v>
      </c>
      <c r="C5819" t="s">
        <v>167</v>
      </c>
      <c r="D5819" s="167">
        <v>102664</v>
      </c>
      <c r="E5819" t="s">
        <v>188</v>
      </c>
      <c r="F5819" t="s">
        <v>169</v>
      </c>
      <c r="G5819" t="s">
        <v>1210</v>
      </c>
      <c r="H5819" s="168">
        <v>35849</v>
      </c>
      <c r="I5819" t="s">
        <v>103</v>
      </c>
      <c r="J5819" s="169">
        <v>19.600000000000001</v>
      </c>
      <c r="K5819">
        <v>4</v>
      </c>
    </row>
    <row r="5820" spans="1:11" x14ac:dyDescent="0.25">
      <c r="A5820" t="s">
        <v>6349</v>
      </c>
      <c r="B5820">
        <v>95062</v>
      </c>
      <c r="C5820" t="s">
        <v>167</v>
      </c>
      <c r="D5820" s="167">
        <v>87523.22</v>
      </c>
      <c r="E5820" t="s">
        <v>188</v>
      </c>
      <c r="F5820" t="s">
        <v>169</v>
      </c>
      <c r="G5820" t="s">
        <v>282</v>
      </c>
      <c r="H5820" s="168">
        <v>34511</v>
      </c>
      <c r="I5820" t="s">
        <v>105</v>
      </c>
      <c r="J5820" s="169">
        <v>23.265753424657536</v>
      </c>
      <c r="K5820">
        <v>5</v>
      </c>
    </row>
    <row r="5821" spans="1:11" x14ac:dyDescent="0.25">
      <c r="A5821" t="s">
        <v>6350</v>
      </c>
      <c r="B5821">
        <v>13419</v>
      </c>
      <c r="C5821" t="s">
        <v>167</v>
      </c>
      <c r="D5821" s="167">
        <v>83497.98</v>
      </c>
      <c r="E5821" t="s">
        <v>188</v>
      </c>
      <c r="F5821" t="s">
        <v>169</v>
      </c>
      <c r="G5821" t="s">
        <v>282</v>
      </c>
      <c r="H5821" s="168">
        <v>31767</v>
      </c>
      <c r="I5821" t="s">
        <v>106</v>
      </c>
      <c r="J5821" s="169">
        <v>30.783561643835615</v>
      </c>
      <c r="K5821">
        <v>7</v>
      </c>
    </row>
    <row r="5822" spans="1:11" x14ac:dyDescent="0.25">
      <c r="A5822" t="s">
        <v>6351</v>
      </c>
      <c r="B5822">
        <v>46247</v>
      </c>
      <c r="C5822" t="s">
        <v>172</v>
      </c>
      <c r="D5822" s="167">
        <v>85428.25</v>
      </c>
      <c r="E5822" t="s">
        <v>188</v>
      </c>
      <c r="F5822" t="s">
        <v>169</v>
      </c>
      <c r="G5822" t="s">
        <v>468</v>
      </c>
      <c r="H5822" s="168">
        <v>35883</v>
      </c>
      <c r="I5822" t="s">
        <v>108</v>
      </c>
      <c r="J5822" s="169">
        <v>19.506849315068493</v>
      </c>
      <c r="K5822">
        <v>4</v>
      </c>
    </row>
    <row r="5823" spans="1:11" x14ac:dyDescent="0.25">
      <c r="A5823" t="s">
        <v>6352</v>
      </c>
      <c r="B5823">
        <v>33433</v>
      </c>
      <c r="C5823" t="s">
        <v>172</v>
      </c>
      <c r="D5823" s="167">
        <v>50699.16</v>
      </c>
      <c r="E5823" t="s">
        <v>199</v>
      </c>
      <c r="F5823" t="s">
        <v>169</v>
      </c>
      <c r="G5823" t="s">
        <v>200</v>
      </c>
      <c r="H5823" s="168">
        <v>38964</v>
      </c>
      <c r="I5823" t="s">
        <v>106</v>
      </c>
      <c r="J5823" s="169">
        <v>11.065753424657535</v>
      </c>
      <c r="K5823">
        <v>3</v>
      </c>
    </row>
    <row r="5824" spans="1:11" x14ac:dyDescent="0.25">
      <c r="A5824" t="s">
        <v>6353</v>
      </c>
      <c r="B5824">
        <v>24030</v>
      </c>
      <c r="C5824" t="s">
        <v>172</v>
      </c>
      <c r="D5824" s="167">
        <v>103506</v>
      </c>
      <c r="E5824" t="s">
        <v>175</v>
      </c>
      <c r="F5824" t="s">
        <v>169</v>
      </c>
      <c r="G5824" t="s">
        <v>586</v>
      </c>
      <c r="H5824" s="168">
        <v>35702</v>
      </c>
      <c r="I5824" t="s">
        <v>108</v>
      </c>
      <c r="J5824" s="169">
        <v>20.002739726027396</v>
      </c>
      <c r="K5824">
        <v>5</v>
      </c>
    </row>
    <row r="5825" spans="1:11" x14ac:dyDescent="0.25">
      <c r="A5825" t="s">
        <v>6354</v>
      </c>
      <c r="B5825">
        <v>89415</v>
      </c>
      <c r="C5825" t="s">
        <v>172</v>
      </c>
      <c r="D5825" s="167">
        <v>36797.11</v>
      </c>
      <c r="E5825" t="s">
        <v>188</v>
      </c>
      <c r="F5825" t="s">
        <v>202</v>
      </c>
      <c r="G5825" t="s">
        <v>313</v>
      </c>
      <c r="H5825" s="168">
        <v>40330</v>
      </c>
      <c r="I5825" t="s">
        <v>107</v>
      </c>
      <c r="J5825" s="169">
        <v>7.3232876712328769</v>
      </c>
      <c r="K5825">
        <v>2</v>
      </c>
    </row>
    <row r="5826" spans="1:11" x14ac:dyDescent="0.25">
      <c r="A5826" t="s">
        <v>6355</v>
      </c>
      <c r="B5826">
        <v>31428</v>
      </c>
      <c r="C5826" t="s">
        <v>167</v>
      </c>
      <c r="D5826" s="167">
        <v>70165.08</v>
      </c>
      <c r="E5826" t="s">
        <v>188</v>
      </c>
      <c r="F5826" t="s">
        <v>169</v>
      </c>
      <c r="G5826" t="s">
        <v>282</v>
      </c>
      <c r="H5826" s="168">
        <v>38012</v>
      </c>
      <c r="I5826" t="s">
        <v>104</v>
      </c>
      <c r="J5826" s="169">
        <v>13.673972602739726</v>
      </c>
      <c r="K5826">
        <v>3</v>
      </c>
    </row>
    <row r="5827" spans="1:11" x14ac:dyDescent="0.25">
      <c r="A5827" t="s">
        <v>6356</v>
      </c>
      <c r="B5827">
        <v>3</v>
      </c>
      <c r="C5827" t="s">
        <v>172</v>
      </c>
      <c r="D5827" s="167">
        <v>62430.09</v>
      </c>
      <c r="E5827" t="s">
        <v>188</v>
      </c>
      <c r="F5827" t="s">
        <v>169</v>
      </c>
      <c r="G5827" t="s">
        <v>282</v>
      </c>
      <c r="H5827" s="168">
        <v>38754</v>
      </c>
      <c r="I5827" t="s">
        <v>106</v>
      </c>
      <c r="J5827" s="169">
        <v>11.641095890410959</v>
      </c>
      <c r="K5827">
        <v>3</v>
      </c>
    </row>
    <row r="5828" spans="1:11" x14ac:dyDescent="0.25">
      <c r="A5828" t="s">
        <v>6357</v>
      </c>
      <c r="B5828">
        <v>39444</v>
      </c>
      <c r="C5828" t="s">
        <v>167</v>
      </c>
      <c r="D5828" s="167">
        <v>76465.53</v>
      </c>
      <c r="E5828" t="s">
        <v>175</v>
      </c>
      <c r="F5828" t="s">
        <v>169</v>
      </c>
      <c r="G5828" t="s">
        <v>209</v>
      </c>
      <c r="H5828" s="168">
        <v>36612</v>
      </c>
      <c r="I5828" t="s">
        <v>108</v>
      </c>
      <c r="J5828" s="169">
        <v>17.509589041095889</v>
      </c>
      <c r="K5828">
        <v>4</v>
      </c>
    </row>
    <row r="5829" spans="1:11" x14ac:dyDescent="0.25">
      <c r="A5829" t="s">
        <v>6358</v>
      </c>
      <c r="B5829">
        <v>61328</v>
      </c>
      <c r="C5829" t="s">
        <v>167</v>
      </c>
      <c r="D5829" s="167">
        <v>97912</v>
      </c>
      <c r="E5829" t="s">
        <v>191</v>
      </c>
      <c r="F5829" t="s">
        <v>169</v>
      </c>
      <c r="G5829" t="s">
        <v>610</v>
      </c>
      <c r="H5829" s="168">
        <v>37278</v>
      </c>
      <c r="I5829" t="s">
        <v>107</v>
      </c>
      <c r="J5829" s="169">
        <v>15.684931506849315</v>
      </c>
      <c r="K5829">
        <v>4</v>
      </c>
    </row>
    <row r="5830" spans="1:11" x14ac:dyDescent="0.25">
      <c r="A5830" t="s">
        <v>6359</v>
      </c>
      <c r="B5830">
        <v>79037</v>
      </c>
      <c r="C5830" t="s">
        <v>172</v>
      </c>
      <c r="D5830" s="167">
        <v>37223.83</v>
      </c>
      <c r="E5830" t="s">
        <v>199</v>
      </c>
      <c r="F5830" t="s">
        <v>169</v>
      </c>
      <c r="G5830" t="s">
        <v>630</v>
      </c>
      <c r="H5830" s="168">
        <v>41820</v>
      </c>
      <c r="I5830" t="s">
        <v>108</v>
      </c>
      <c r="J5830" s="169">
        <v>3.2410958904109588</v>
      </c>
      <c r="K5830">
        <v>1</v>
      </c>
    </row>
    <row r="5831" spans="1:11" x14ac:dyDescent="0.25">
      <c r="A5831" t="s">
        <v>6360</v>
      </c>
      <c r="B5831">
        <v>82696</v>
      </c>
      <c r="C5831" t="s">
        <v>172</v>
      </c>
      <c r="D5831" s="167">
        <v>45261</v>
      </c>
      <c r="E5831" t="s">
        <v>191</v>
      </c>
      <c r="F5831" t="s">
        <v>169</v>
      </c>
      <c r="G5831" t="s">
        <v>1065</v>
      </c>
      <c r="H5831" s="168">
        <v>42716</v>
      </c>
      <c r="I5831" t="s">
        <v>103</v>
      </c>
      <c r="J5831" s="169">
        <v>0.78630136986301369</v>
      </c>
      <c r="K5831">
        <v>1</v>
      </c>
    </row>
    <row r="5832" spans="1:11" x14ac:dyDescent="0.25">
      <c r="A5832" t="s">
        <v>6361</v>
      </c>
      <c r="B5832">
        <v>21263</v>
      </c>
      <c r="C5832" t="s">
        <v>172</v>
      </c>
      <c r="D5832" s="167">
        <v>45261</v>
      </c>
      <c r="E5832" t="s">
        <v>191</v>
      </c>
      <c r="F5832" t="s">
        <v>169</v>
      </c>
      <c r="G5832" t="s">
        <v>1065</v>
      </c>
      <c r="H5832" s="168">
        <v>42716</v>
      </c>
      <c r="I5832" t="s">
        <v>103</v>
      </c>
      <c r="J5832" s="169">
        <v>0.78630136986301369</v>
      </c>
      <c r="K5832">
        <v>1</v>
      </c>
    </row>
    <row r="5833" spans="1:11" x14ac:dyDescent="0.25">
      <c r="A5833" t="s">
        <v>6362</v>
      </c>
      <c r="B5833">
        <v>68626</v>
      </c>
      <c r="C5833" t="s">
        <v>167</v>
      </c>
      <c r="D5833" s="167">
        <v>80162.23</v>
      </c>
      <c r="E5833" t="s">
        <v>188</v>
      </c>
      <c r="F5833" t="s">
        <v>169</v>
      </c>
      <c r="G5833" t="s">
        <v>428</v>
      </c>
      <c r="H5833" s="168">
        <v>41988</v>
      </c>
      <c r="I5833" t="s">
        <v>107</v>
      </c>
      <c r="J5833" s="169">
        <v>2.7808219178082192</v>
      </c>
      <c r="K5833">
        <v>1</v>
      </c>
    </row>
    <row r="5834" spans="1:11" x14ac:dyDescent="0.25">
      <c r="A5834" t="s">
        <v>6363</v>
      </c>
      <c r="B5834">
        <v>39181</v>
      </c>
      <c r="C5834" t="s">
        <v>172</v>
      </c>
      <c r="D5834" s="167">
        <v>135392</v>
      </c>
      <c r="E5834" t="s">
        <v>199</v>
      </c>
      <c r="F5834" t="s">
        <v>169</v>
      </c>
      <c r="G5834" t="s">
        <v>275</v>
      </c>
      <c r="H5834" s="168">
        <v>30519</v>
      </c>
      <c r="I5834" t="s">
        <v>107</v>
      </c>
      <c r="J5834" s="169">
        <v>34.202739726027396</v>
      </c>
      <c r="K5834">
        <v>7</v>
      </c>
    </row>
    <row r="5835" spans="1:11" x14ac:dyDescent="0.25">
      <c r="A5835" t="s">
        <v>6364</v>
      </c>
      <c r="B5835">
        <v>32632</v>
      </c>
      <c r="C5835" t="s">
        <v>172</v>
      </c>
      <c r="D5835" s="167">
        <v>95995.95</v>
      </c>
      <c r="E5835" t="s">
        <v>233</v>
      </c>
      <c r="F5835" t="s">
        <v>169</v>
      </c>
      <c r="G5835" t="s">
        <v>397</v>
      </c>
      <c r="H5835" s="168">
        <v>38544</v>
      </c>
      <c r="I5835" t="s">
        <v>103</v>
      </c>
      <c r="J5835" s="169">
        <v>12.216438356164383</v>
      </c>
      <c r="K5835">
        <v>3</v>
      </c>
    </row>
    <row r="5836" spans="1:11" x14ac:dyDescent="0.25">
      <c r="A5836" t="s">
        <v>6365</v>
      </c>
      <c r="B5836">
        <v>16062</v>
      </c>
      <c r="C5836" t="s">
        <v>167</v>
      </c>
      <c r="D5836" s="167">
        <v>16685.02</v>
      </c>
      <c r="E5836" t="s">
        <v>216</v>
      </c>
      <c r="F5836" t="s">
        <v>202</v>
      </c>
      <c r="G5836" t="s">
        <v>303</v>
      </c>
      <c r="H5836" s="168">
        <v>40743</v>
      </c>
      <c r="I5836" t="s">
        <v>105</v>
      </c>
      <c r="J5836" s="169">
        <v>6.1917808219178081</v>
      </c>
      <c r="K5836">
        <v>2</v>
      </c>
    </row>
    <row r="5837" spans="1:11" x14ac:dyDescent="0.25">
      <c r="A5837" t="s">
        <v>6366</v>
      </c>
      <c r="B5837">
        <v>99032</v>
      </c>
      <c r="C5837" t="s">
        <v>167</v>
      </c>
      <c r="D5837" s="167">
        <v>90006.97</v>
      </c>
      <c r="E5837" t="s">
        <v>199</v>
      </c>
      <c r="F5837" t="s">
        <v>169</v>
      </c>
      <c r="G5837" t="s">
        <v>598</v>
      </c>
      <c r="H5837" s="168">
        <v>36877</v>
      </c>
      <c r="I5837" t="s">
        <v>106</v>
      </c>
      <c r="J5837" s="169">
        <v>16.783561643835615</v>
      </c>
      <c r="K5837">
        <v>4</v>
      </c>
    </row>
    <row r="5838" spans="1:11" x14ac:dyDescent="0.25">
      <c r="A5838" t="s">
        <v>6367</v>
      </c>
      <c r="B5838">
        <v>92007</v>
      </c>
      <c r="C5838" t="s">
        <v>172</v>
      </c>
      <c r="D5838" s="167">
        <v>75277.02</v>
      </c>
      <c r="E5838" t="s">
        <v>199</v>
      </c>
      <c r="F5838" t="s">
        <v>169</v>
      </c>
      <c r="G5838" t="s">
        <v>809</v>
      </c>
      <c r="H5838" s="168">
        <v>30831</v>
      </c>
      <c r="I5838" t="s">
        <v>103</v>
      </c>
      <c r="J5838" s="169">
        <v>33.347945205479455</v>
      </c>
      <c r="K5838">
        <v>7</v>
      </c>
    </row>
    <row r="5839" spans="1:11" x14ac:dyDescent="0.25">
      <c r="A5839" t="s">
        <v>6368</v>
      </c>
      <c r="B5839">
        <v>32186</v>
      </c>
      <c r="C5839" t="s">
        <v>167</v>
      </c>
      <c r="D5839" s="167">
        <v>44851.63</v>
      </c>
      <c r="E5839" t="s">
        <v>188</v>
      </c>
      <c r="F5839" t="s">
        <v>169</v>
      </c>
      <c r="G5839" t="s">
        <v>344</v>
      </c>
      <c r="H5839" s="168">
        <v>39356</v>
      </c>
      <c r="I5839" t="s">
        <v>107</v>
      </c>
      <c r="J5839" s="169">
        <v>9.9917808219178088</v>
      </c>
      <c r="K5839">
        <v>3</v>
      </c>
    </row>
    <row r="5840" spans="1:11" x14ac:dyDescent="0.25">
      <c r="A5840" t="s">
        <v>6369</v>
      </c>
      <c r="B5840">
        <v>63846</v>
      </c>
      <c r="C5840" t="s">
        <v>172</v>
      </c>
      <c r="D5840" s="167">
        <v>60917.35</v>
      </c>
      <c r="E5840" t="s">
        <v>199</v>
      </c>
      <c r="F5840" t="s">
        <v>169</v>
      </c>
      <c r="G5840" t="s">
        <v>662</v>
      </c>
      <c r="H5840" s="168">
        <v>38894</v>
      </c>
      <c r="I5840" t="s">
        <v>104</v>
      </c>
      <c r="J5840" s="169">
        <v>11.257534246575343</v>
      </c>
      <c r="K5840">
        <v>3</v>
      </c>
    </row>
    <row r="5841" spans="1:11" x14ac:dyDescent="0.25">
      <c r="A5841" t="s">
        <v>6370</v>
      </c>
      <c r="B5841">
        <v>33951</v>
      </c>
      <c r="C5841" t="s">
        <v>172</v>
      </c>
      <c r="D5841" s="167">
        <v>53788</v>
      </c>
      <c r="E5841" t="s">
        <v>175</v>
      </c>
      <c r="F5841" t="s">
        <v>169</v>
      </c>
      <c r="G5841" t="s">
        <v>183</v>
      </c>
      <c r="H5841" s="168">
        <v>41918</v>
      </c>
      <c r="I5841" t="s">
        <v>103</v>
      </c>
      <c r="J5841" s="169">
        <v>2.9726027397260273</v>
      </c>
      <c r="K5841">
        <v>1</v>
      </c>
    </row>
    <row r="5842" spans="1:11" x14ac:dyDescent="0.25">
      <c r="A5842" t="s">
        <v>6371</v>
      </c>
      <c r="B5842">
        <v>88193</v>
      </c>
      <c r="C5842" t="s">
        <v>172</v>
      </c>
      <c r="D5842" s="167">
        <v>63493</v>
      </c>
      <c r="E5842" t="s">
        <v>191</v>
      </c>
      <c r="F5842" t="s">
        <v>169</v>
      </c>
      <c r="G5842" t="s">
        <v>486</v>
      </c>
      <c r="H5842" s="168">
        <v>39329</v>
      </c>
      <c r="I5842" t="s">
        <v>107</v>
      </c>
      <c r="J5842" s="169">
        <v>10.065753424657535</v>
      </c>
      <c r="K5842">
        <v>3</v>
      </c>
    </row>
    <row r="5843" spans="1:11" x14ac:dyDescent="0.25">
      <c r="A5843" t="s">
        <v>6372</v>
      </c>
      <c r="B5843">
        <v>38659</v>
      </c>
      <c r="C5843" t="s">
        <v>167</v>
      </c>
      <c r="D5843" s="167">
        <v>53505.69</v>
      </c>
      <c r="E5843" t="s">
        <v>168</v>
      </c>
      <c r="F5843" t="s">
        <v>169</v>
      </c>
      <c r="G5843" t="s">
        <v>869</v>
      </c>
      <c r="H5843" s="168">
        <v>38278</v>
      </c>
      <c r="I5843" t="s">
        <v>104</v>
      </c>
      <c r="J5843" s="169">
        <v>12.945205479452055</v>
      </c>
      <c r="K5843">
        <v>3</v>
      </c>
    </row>
    <row r="5844" spans="1:11" x14ac:dyDescent="0.25">
      <c r="A5844" t="s">
        <v>6373</v>
      </c>
      <c r="B5844">
        <v>84398</v>
      </c>
      <c r="C5844" t="s">
        <v>172</v>
      </c>
      <c r="D5844" s="167">
        <v>85854</v>
      </c>
      <c r="E5844" t="s">
        <v>185</v>
      </c>
      <c r="F5844" t="s">
        <v>169</v>
      </c>
      <c r="G5844" t="s">
        <v>416</v>
      </c>
      <c r="H5844" s="168">
        <v>36942</v>
      </c>
      <c r="I5844" t="s">
        <v>107</v>
      </c>
      <c r="J5844" s="169">
        <v>16.605479452054794</v>
      </c>
      <c r="K5844">
        <v>4</v>
      </c>
    </row>
    <row r="5845" spans="1:11" x14ac:dyDescent="0.25">
      <c r="A5845" t="s">
        <v>6374</v>
      </c>
      <c r="B5845">
        <v>87227</v>
      </c>
      <c r="C5845" t="s">
        <v>172</v>
      </c>
      <c r="D5845" s="167">
        <v>44757.56</v>
      </c>
      <c r="E5845" t="s">
        <v>199</v>
      </c>
      <c r="F5845" t="s">
        <v>169</v>
      </c>
      <c r="G5845" t="s">
        <v>295</v>
      </c>
      <c r="H5845" s="168">
        <v>39734</v>
      </c>
      <c r="I5845" t="s">
        <v>104</v>
      </c>
      <c r="J5845" s="169">
        <v>8.956164383561644</v>
      </c>
      <c r="K5845">
        <v>2</v>
      </c>
    </row>
    <row r="5846" spans="1:11" x14ac:dyDescent="0.25">
      <c r="A5846" t="s">
        <v>6375</v>
      </c>
      <c r="B5846">
        <v>46828</v>
      </c>
      <c r="C5846" t="s">
        <v>167</v>
      </c>
      <c r="D5846" s="167">
        <v>155000</v>
      </c>
      <c r="E5846" t="s">
        <v>253</v>
      </c>
      <c r="F5846" t="s">
        <v>169</v>
      </c>
      <c r="G5846" t="s">
        <v>777</v>
      </c>
      <c r="H5846" s="168">
        <v>42310</v>
      </c>
      <c r="I5846" t="s">
        <v>103</v>
      </c>
      <c r="J5846" s="169">
        <v>1.8986301369863015</v>
      </c>
      <c r="K5846">
        <v>1</v>
      </c>
    </row>
    <row r="5847" spans="1:11" x14ac:dyDescent="0.25">
      <c r="A5847" t="s">
        <v>6376</v>
      </c>
      <c r="B5847">
        <v>30016</v>
      </c>
      <c r="C5847" t="s">
        <v>172</v>
      </c>
      <c r="D5847" s="167">
        <v>156525</v>
      </c>
      <c r="E5847" t="s">
        <v>233</v>
      </c>
      <c r="F5847" t="s">
        <v>169</v>
      </c>
      <c r="G5847" t="s">
        <v>231</v>
      </c>
      <c r="H5847" s="168">
        <v>36066</v>
      </c>
      <c r="I5847" t="s">
        <v>108</v>
      </c>
      <c r="J5847" s="169">
        <v>19.005479452054793</v>
      </c>
      <c r="K5847">
        <v>4</v>
      </c>
    </row>
    <row r="5848" spans="1:11" x14ac:dyDescent="0.25">
      <c r="A5848" t="s">
        <v>6377</v>
      </c>
      <c r="B5848">
        <v>53498</v>
      </c>
      <c r="C5848" t="s">
        <v>172</v>
      </c>
      <c r="D5848" s="167">
        <v>70435</v>
      </c>
      <c r="E5848" t="s">
        <v>175</v>
      </c>
      <c r="F5848" t="s">
        <v>169</v>
      </c>
      <c r="G5848" t="s">
        <v>183</v>
      </c>
      <c r="H5848" s="168">
        <v>39279</v>
      </c>
      <c r="I5848" t="s">
        <v>104</v>
      </c>
      <c r="J5848" s="169">
        <v>10.202739726027398</v>
      </c>
      <c r="K5848">
        <v>3</v>
      </c>
    </row>
    <row r="5849" spans="1:11" x14ac:dyDescent="0.25">
      <c r="A5849" t="s">
        <v>6378</v>
      </c>
      <c r="B5849">
        <v>21644</v>
      </c>
      <c r="C5849" t="s">
        <v>167</v>
      </c>
      <c r="D5849" s="167">
        <v>92707.17</v>
      </c>
      <c r="E5849" t="s">
        <v>191</v>
      </c>
      <c r="F5849" t="s">
        <v>169</v>
      </c>
      <c r="G5849" t="s">
        <v>610</v>
      </c>
      <c r="H5849" s="168">
        <v>34302</v>
      </c>
      <c r="I5849" t="s">
        <v>106</v>
      </c>
      <c r="J5849" s="169">
        <v>23.838356164383562</v>
      </c>
      <c r="K5849">
        <v>5</v>
      </c>
    </row>
    <row r="5850" spans="1:11" x14ac:dyDescent="0.25">
      <c r="A5850" t="s">
        <v>6379</v>
      </c>
      <c r="B5850">
        <v>71754</v>
      </c>
      <c r="C5850" t="s">
        <v>172</v>
      </c>
      <c r="D5850" s="167">
        <v>57371.98</v>
      </c>
      <c r="E5850" t="s">
        <v>188</v>
      </c>
      <c r="F5850" t="s">
        <v>169</v>
      </c>
      <c r="G5850" t="s">
        <v>273</v>
      </c>
      <c r="H5850" s="168">
        <v>38922</v>
      </c>
      <c r="I5850" t="s">
        <v>106</v>
      </c>
      <c r="J5850" s="169">
        <v>11.180821917808219</v>
      </c>
      <c r="K5850">
        <v>3</v>
      </c>
    </row>
    <row r="5851" spans="1:11" x14ac:dyDescent="0.25">
      <c r="A5851" t="s">
        <v>6380</v>
      </c>
      <c r="B5851">
        <v>78679</v>
      </c>
      <c r="C5851" t="s">
        <v>172</v>
      </c>
      <c r="D5851" s="167">
        <v>123902.96</v>
      </c>
      <c r="E5851" t="s">
        <v>175</v>
      </c>
      <c r="F5851" t="s">
        <v>169</v>
      </c>
      <c r="G5851" t="s">
        <v>291</v>
      </c>
      <c r="H5851" s="168">
        <v>34352</v>
      </c>
      <c r="I5851" t="s">
        <v>105</v>
      </c>
      <c r="J5851" s="169">
        <v>23.701369863013699</v>
      </c>
      <c r="K5851">
        <v>5</v>
      </c>
    </row>
    <row r="5852" spans="1:11" x14ac:dyDescent="0.25">
      <c r="A5852" t="s">
        <v>6381</v>
      </c>
      <c r="B5852">
        <v>79108</v>
      </c>
      <c r="C5852" t="s">
        <v>167</v>
      </c>
      <c r="D5852" s="167">
        <v>58360.18</v>
      </c>
      <c r="E5852" t="s">
        <v>191</v>
      </c>
      <c r="F5852" t="s">
        <v>169</v>
      </c>
      <c r="G5852" t="s">
        <v>610</v>
      </c>
      <c r="H5852" s="168">
        <v>42170</v>
      </c>
      <c r="I5852" t="s">
        <v>103</v>
      </c>
      <c r="J5852" s="169">
        <v>2.2821917808219179</v>
      </c>
      <c r="K5852">
        <v>1</v>
      </c>
    </row>
    <row r="5853" spans="1:11" x14ac:dyDescent="0.25">
      <c r="A5853" t="s">
        <v>6382</v>
      </c>
      <c r="B5853">
        <v>86453</v>
      </c>
      <c r="C5853" t="s">
        <v>172</v>
      </c>
      <c r="D5853" s="167">
        <v>28772.07</v>
      </c>
      <c r="E5853" t="s">
        <v>233</v>
      </c>
      <c r="F5853" t="s">
        <v>202</v>
      </c>
      <c r="G5853" t="s">
        <v>234</v>
      </c>
      <c r="H5853" s="168">
        <v>41911</v>
      </c>
      <c r="I5853" t="s">
        <v>107</v>
      </c>
      <c r="J5853" s="169">
        <v>2.9917808219178084</v>
      </c>
      <c r="K5853">
        <v>1</v>
      </c>
    </row>
    <row r="5854" spans="1:11" x14ac:dyDescent="0.25">
      <c r="A5854" t="s">
        <v>6383</v>
      </c>
      <c r="B5854">
        <v>73120</v>
      </c>
      <c r="C5854" t="s">
        <v>172</v>
      </c>
      <c r="D5854" s="167">
        <v>55275</v>
      </c>
      <c r="E5854" t="s">
        <v>199</v>
      </c>
      <c r="F5854" t="s">
        <v>169</v>
      </c>
      <c r="G5854" t="s">
        <v>539</v>
      </c>
      <c r="H5854" s="168">
        <v>42450</v>
      </c>
      <c r="I5854" t="s">
        <v>103</v>
      </c>
      <c r="J5854" s="169">
        <v>1.515068493150685</v>
      </c>
      <c r="K5854">
        <v>1</v>
      </c>
    </row>
    <row r="5855" spans="1:11" x14ac:dyDescent="0.25">
      <c r="A5855" t="s">
        <v>6384</v>
      </c>
      <c r="B5855">
        <v>47551</v>
      </c>
      <c r="C5855" t="s">
        <v>172</v>
      </c>
      <c r="D5855" s="167">
        <v>65530</v>
      </c>
      <c r="E5855" t="s">
        <v>191</v>
      </c>
      <c r="F5855" t="s">
        <v>169</v>
      </c>
      <c r="G5855" t="s">
        <v>486</v>
      </c>
      <c r="H5855" s="168">
        <v>39524</v>
      </c>
      <c r="I5855" t="s">
        <v>108</v>
      </c>
      <c r="J5855" s="169">
        <v>9.5315068493150683</v>
      </c>
      <c r="K5855">
        <v>2</v>
      </c>
    </row>
    <row r="5856" spans="1:11" x14ac:dyDescent="0.25">
      <c r="A5856" t="s">
        <v>6385</v>
      </c>
      <c r="B5856">
        <v>21570</v>
      </c>
      <c r="C5856" t="s">
        <v>167</v>
      </c>
      <c r="D5856" s="167">
        <v>72902</v>
      </c>
      <c r="E5856" t="s">
        <v>175</v>
      </c>
      <c r="F5856" t="s">
        <v>169</v>
      </c>
      <c r="G5856" t="s">
        <v>183</v>
      </c>
      <c r="H5856" s="168">
        <v>38734</v>
      </c>
      <c r="I5856" t="s">
        <v>103</v>
      </c>
      <c r="J5856" s="169">
        <v>11.695890410958905</v>
      </c>
      <c r="K5856">
        <v>3</v>
      </c>
    </row>
    <row r="5857" spans="1:11" x14ac:dyDescent="0.25">
      <c r="A5857" t="s">
        <v>6386</v>
      </c>
      <c r="B5857">
        <v>15278</v>
      </c>
      <c r="C5857" t="s">
        <v>172</v>
      </c>
      <c r="D5857" s="167">
        <v>75453</v>
      </c>
      <c r="E5857" t="s">
        <v>175</v>
      </c>
      <c r="F5857" t="s">
        <v>169</v>
      </c>
      <c r="G5857" t="s">
        <v>183</v>
      </c>
      <c r="H5857" s="168">
        <v>38370</v>
      </c>
      <c r="I5857" t="s">
        <v>103</v>
      </c>
      <c r="J5857" s="169">
        <v>12.693150684931506</v>
      </c>
      <c r="K5857">
        <v>3</v>
      </c>
    </row>
    <row r="5858" spans="1:11" x14ac:dyDescent="0.25">
      <c r="A5858" t="s">
        <v>6387</v>
      </c>
      <c r="B5858">
        <v>67633</v>
      </c>
      <c r="C5858" t="s">
        <v>167</v>
      </c>
      <c r="D5858" s="167">
        <v>74253.600000000006</v>
      </c>
      <c r="E5858" t="s">
        <v>308</v>
      </c>
      <c r="F5858" t="s">
        <v>169</v>
      </c>
      <c r="G5858" t="s">
        <v>428</v>
      </c>
      <c r="H5858" s="168">
        <v>38586</v>
      </c>
      <c r="I5858" t="s">
        <v>108</v>
      </c>
      <c r="J5858" s="169">
        <v>12.101369863013698</v>
      </c>
      <c r="K5858">
        <v>3</v>
      </c>
    </row>
    <row r="5859" spans="1:11" x14ac:dyDescent="0.25">
      <c r="A5859" t="s">
        <v>6388</v>
      </c>
      <c r="B5859">
        <v>18862</v>
      </c>
      <c r="C5859" t="s">
        <v>172</v>
      </c>
      <c r="D5859" s="167">
        <v>64141</v>
      </c>
      <c r="E5859" t="s">
        <v>199</v>
      </c>
      <c r="F5859" t="s">
        <v>169</v>
      </c>
      <c r="G5859" t="s">
        <v>200</v>
      </c>
      <c r="H5859" s="168">
        <v>35680</v>
      </c>
      <c r="I5859" t="s">
        <v>103</v>
      </c>
      <c r="J5859" s="169">
        <v>20.063013698630137</v>
      </c>
      <c r="K5859">
        <v>5</v>
      </c>
    </row>
    <row r="5860" spans="1:11" x14ac:dyDescent="0.25">
      <c r="A5860" t="s">
        <v>6389</v>
      </c>
      <c r="B5860">
        <v>63893</v>
      </c>
      <c r="C5860" t="s">
        <v>167</v>
      </c>
      <c r="D5860" s="167">
        <v>102664</v>
      </c>
      <c r="E5860" t="s">
        <v>230</v>
      </c>
      <c r="F5860" t="s">
        <v>169</v>
      </c>
      <c r="G5860" t="s">
        <v>397</v>
      </c>
      <c r="H5860" s="168">
        <v>34624</v>
      </c>
      <c r="I5860" t="s">
        <v>104</v>
      </c>
      <c r="J5860" s="169">
        <v>22.956164383561642</v>
      </c>
      <c r="K5860">
        <v>5</v>
      </c>
    </row>
    <row r="5861" spans="1:11" x14ac:dyDescent="0.25">
      <c r="A5861" t="s">
        <v>6390</v>
      </c>
      <c r="B5861">
        <v>58855</v>
      </c>
      <c r="C5861" t="s">
        <v>167</v>
      </c>
      <c r="D5861" s="167">
        <v>76015.03</v>
      </c>
      <c r="E5861" t="s">
        <v>168</v>
      </c>
      <c r="F5861" t="s">
        <v>169</v>
      </c>
      <c r="G5861" t="s">
        <v>539</v>
      </c>
      <c r="H5861" s="168">
        <v>34379</v>
      </c>
      <c r="I5861" t="s">
        <v>104</v>
      </c>
      <c r="J5861" s="169">
        <v>23.627397260273973</v>
      </c>
      <c r="K5861">
        <v>5</v>
      </c>
    </row>
    <row r="5862" spans="1:11" x14ac:dyDescent="0.25">
      <c r="A5862" t="s">
        <v>6391</v>
      </c>
      <c r="B5862">
        <v>64187</v>
      </c>
      <c r="C5862" t="s">
        <v>167</v>
      </c>
      <c r="D5862" s="167">
        <v>48145</v>
      </c>
      <c r="E5862" t="s">
        <v>168</v>
      </c>
      <c r="F5862" t="s">
        <v>169</v>
      </c>
      <c r="G5862" t="s">
        <v>265</v>
      </c>
      <c r="H5862" s="168">
        <v>42072</v>
      </c>
      <c r="I5862" t="s">
        <v>106</v>
      </c>
      <c r="J5862" s="169">
        <v>2.5506849315068494</v>
      </c>
      <c r="K5862">
        <v>1</v>
      </c>
    </row>
    <row r="5863" spans="1:11" x14ac:dyDescent="0.25">
      <c r="A5863" t="s">
        <v>6392</v>
      </c>
      <c r="B5863">
        <v>90246</v>
      </c>
      <c r="C5863" t="s">
        <v>172</v>
      </c>
      <c r="D5863" s="167">
        <v>55802</v>
      </c>
      <c r="E5863" t="s">
        <v>233</v>
      </c>
      <c r="F5863" t="s">
        <v>169</v>
      </c>
      <c r="G5863" t="s">
        <v>242</v>
      </c>
      <c r="H5863" s="168">
        <v>36123</v>
      </c>
      <c r="I5863" t="s">
        <v>106</v>
      </c>
      <c r="J5863" s="169">
        <v>18.849315068493151</v>
      </c>
      <c r="K5863">
        <v>4</v>
      </c>
    </row>
    <row r="5864" spans="1:11" x14ac:dyDescent="0.25">
      <c r="A5864" t="s">
        <v>6393</v>
      </c>
      <c r="B5864">
        <v>35</v>
      </c>
      <c r="C5864" t="s">
        <v>172</v>
      </c>
      <c r="D5864" s="167">
        <v>89172.6</v>
      </c>
      <c r="E5864" t="s">
        <v>196</v>
      </c>
      <c r="F5864" t="s">
        <v>169</v>
      </c>
      <c r="G5864" t="s">
        <v>6394</v>
      </c>
      <c r="H5864" s="168">
        <v>36891</v>
      </c>
      <c r="I5864" t="s">
        <v>103</v>
      </c>
      <c r="J5864" s="169">
        <v>16.745205479452054</v>
      </c>
      <c r="K5864">
        <v>4</v>
      </c>
    </row>
    <row r="5865" spans="1:11" x14ac:dyDescent="0.25">
      <c r="A5865" t="s">
        <v>6395</v>
      </c>
      <c r="B5865">
        <v>21785</v>
      </c>
      <c r="C5865" t="s">
        <v>172</v>
      </c>
      <c r="D5865" s="167">
        <v>84974</v>
      </c>
      <c r="E5865" t="s">
        <v>233</v>
      </c>
      <c r="F5865" t="s">
        <v>169</v>
      </c>
      <c r="G5865" t="s">
        <v>637</v>
      </c>
      <c r="H5865" s="168">
        <v>28478</v>
      </c>
      <c r="I5865" t="s">
        <v>103</v>
      </c>
      <c r="J5865" s="169">
        <v>39.794520547945204</v>
      </c>
      <c r="K5865">
        <v>8</v>
      </c>
    </row>
    <row r="5866" spans="1:11" x14ac:dyDescent="0.25">
      <c r="A5866" t="s">
        <v>6396</v>
      </c>
      <c r="B5866">
        <v>57797</v>
      </c>
      <c r="C5866" t="s">
        <v>172</v>
      </c>
      <c r="D5866" s="167">
        <v>66065.23</v>
      </c>
      <c r="E5866" t="s">
        <v>199</v>
      </c>
      <c r="F5866" t="s">
        <v>169</v>
      </c>
      <c r="G5866" t="s">
        <v>1390</v>
      </c>
      <c r="H5866" s="168">
        <v>32756</v>
      </c>
      <c r="I5866" t="s">
        <v>107</v>
      </c>
      <c r="J5866" s="169">
        <v>28.073972602739726</v>
      </c>
      <c r="K5866">
        <v>6</v>
      </c>
    </row>
    <row r="5867" spans="1:11" x14ac:dyDescent="0.25">
      <c r="A5867" t="s">
        <v>6397</v>
      </c>
      <c r="B5867">
        <v>80518</v>
      </c>
      <c r="C5867" t="s">
        <v>172</v>
      </c>
      <c r="D5867" s="167">
        <v>63937.96</v>
      </c>
      <c r="E5867" t="s">
        <v>253</v>
      </c>
      <c r="F5867" t="s">
        <v>169</v>
      </c>
      <c r="G5867" t="s">
        <v>2030</v>
      </c>
      <c r="H5867" s="168">
        <v>35108</v>
      </c>
      <c r="I5867" t="s">
        <v>104</v>
      </c>
      <c r="J5867" s="169">
        <v>21.63013698630137</v>
      </c>
      <c r="K5867">
        <v>5</v>
      </c>
    </row>
    <row r="5868" spans="1:11" x14ac:dyDescent="0.25">
      <c r="A5868" t="s">
        <v>6398</v>
      </c>
      <c r="B5868">
        <v>87292</v>
      </c>
      <c r="C5868" t="s">
        <v>172</v>
      </c>
      <c r="D5868" s="167">
        <v>72902</v>
      </c>
      <c r="E5868" t="s">
        <v>175</v>
      </c>
      <c r="F5868" t="s">
        <v>169</v>
      </c>
      <c r="G5868" t="s">
        <v>183</v>
      </c>
      <c r="H5868" s="168">
        <v>39643</v>
      </c>
      <c r="I5868" t="s">
        <v>106</v>
      </c>
      <c r="J5868" s="169">
        <v>9.205479452054794</v>
      </c>
      <c r="K5868">
        <v>2</v>
      </c>
    </row>
    <row r="5869" spans="1:11" x14ac:dyDescent="0.25">
      <c r="A5869" t="s">
        <v>6399</v>
      </c>
      <c r="B5869">
        <v>88934</v>
      </c>
      <c r="C5869" t="s">
        <v>172</v>
      </c>
      <c r="D5869" s="167">
        <v>103506</v>
      </c>
      <c r="E5869" t="s">
        <v>175</v>
      </c>
      <c r="F5869" t="s">
        <v>169</v>
      </c>
      <c r="G5869" t="s">
        <v>586</v>
      </c>
      <c r="H5869" s="168">
        <v>36724</v>
      </c>
      <c r="I5869" t="s">
        <v>106</v>
      </c>
      <c r="J5869" s="169">
        <v>17.202739726027396</v>
      </c>
      <c r="K5869">
        <v>4</v>
      </c>
    </row>
    <row r="5870" spans="1:11" x14ac:dyDescent="0.25">
      <c r="A5870" t="s">
        <v>6400</v>
      </c>
      <c r="B5870">
        <v>19907</v>
      </c>
      <c r="C5870" t="s">
        <v>172</v>
      </c>
      <c r="D5870" s="167">
        <v>156525</v>
      </c>
      <c r="E5870" t="s">
        <v>230</v>
      </c>
      <c r="F5870" t="s">
        <v>169</v>
      </c>
      <c r="G5870" t="s">
        <v>231</v>
      </c>
      <c r="H5870" s="168">
        <v>39833</v>
      </c>
      <c r="I5870" t="s">
        <v>106</v>
      </c>
      <c r="J5870" s="169">
        <v>8.6849315068493151</v>
      </c>
      <c r="K5870">
        <v>2</v>
      </c>
    </row>
    <row r="5871" spans="1:11" x14ac:dyDescent="0.25">
      <c r="A5871" t="s">
        <v>6401</v>
      </c>
      <c r="B5871">
        <v>8184</v>
      </c>
      <c r="C5871" t="s">
        <v>172</v>
      </c>
      <c r="D5871" s="167">
        <v>43525.71</v>
      </c>
      <c r="E5871" t="s">
        <v>199</v>
      </c>
      <c r="F5871" t="s">
        <v>169</v>
      </c>
      <c r="G5871" t="s">
        <v>220</v>
      </c>
      <c r="H5871" s="168">
        <v>41498</v>
      </c>
      <c r="I5871" t="s">
        <v>105</v>
      </c>
      <c r="J5871" s="169">
        <v>4.1232876712328768</v>
      </c>
      <c r="K5871">
        <v>1</v>
      </c>
    </row>
    <row r="5872" spans="1:11" x14ac:dyDescent="0.25">
      <c r="A5872" t="s">
        <v>6402</v>
      </c>
      <c r="B5872">
        <v>81484</v>
      </c>
      <c r="C5872" t="s">
        <v>172</v>
      </c>
      <c r="D5872" s="167">
        <v>50910</v>
      </c>
      <c r="E5872" t="s">
        <v>191</v>
      </c>
      <c r="F5872" t="s">
        <v>169</v>
      </c>
      <c r="G5872" t="s">
        <v>354</v>
      </c>
      <c r="H5872" s="168">
        <v>41708</v>
      </c>
      <c r="I5872" t="s">
        <v>106</v>
      </c>
      <c r="J5872" s="169">
        <v>3.547945205479452</v>
      </c>
      <c r="K5872">
        <v>1</v>
      </c>
    </row>
    <row r="5873" spans="1:11" x14ac:dyDescent="0.25">
      <c r="A5873" t="s">
        <v>6403</v>
      </c>
      <c r="B5873">
        <v>25730</v>
      </c>
      <c r="C5873" t="s">
        <v>172</v>
      </c>
      <c r="D5873" s="167">
        <v>58856.63</v>
      </c>
      <c r="E5873" t="s">
        <v>199</v>
      </c>
      <c r="F5873" t="s">
        <v>169</v>
      </c>
      <c r="G5873" t="s">
        <v>698</v>
      </c>
      <c r="H5873" s="168">
        <v>38166</v>
      </c>
      <c r="I5873" t="s">
        <v>105</v>
      </c>
      <c r="J5873" s="169">
        <v>13.252054794520548</v>
      </c>
      <c r="K5873">
        <v>3</v>
      </c>
    </row>
    <row r="5874" spans="1:11" x14ac:dyDescent="0.25">
      <c r="A5874" t="s">
        <v>6404</v>
      </c>
      <c r="B5874">
        <v>80096</v>
      </c>
      <c r="C5874" t="s">
        <v>172</v>
      </c>
      <c r="D5874" s="167">
        <v>64141</v>
      </c>
      <c r="E5874" t="s">
        <v>199</v>
      </c>
      <c r="F5874" t="s">
        <v>169</v>
      </c>
      <c r="G5874" t="s">
        <v>750</v>
      </c>
      <c r="H5874" s="168">
        <v>37572</v>
      </c>
      <c r="I5874" t="s">
        <v>106</v>
      </c>
      <c r="J5874" s="169">
        <v>14.87945205479452</v>
      </c>
      <c r="K5874">
        <v>3</v>
      </c>
    </row>
    <row r="5875" spans="1:11" x14ac:dyDescent="0.25">
      <c r="A5875" t="s">
        <v>6405</v>
      </c>
      <c r="B5875">
        <v>5916</v>
      </c>
      <c r="C5875" t="s">
        <v>167</v>
      </c>
      <c r="D5875" s="167">
        <v>54523.02</v>
      </c>
      <c r="E5875" t="s">
        <v>188</v>
      </c>
      <c r="F5875" t="s">
        <v>169</v>
      </c>
      <c r="G5875" t="s">
        <v>282</v>
      </c>
      <c r="H5875" s="168">
        <v>41078</v>
      </c>
      <c r="I5875" t="s">
        <v>108</v>
      </c>
      <c r="J5875" s="169">
        <v>5.2739726027397262</v>
      </c>
      <c r="K5875">
        <v>2</v>
      </c>
    </row>
    <row r="5876" spans="1:11" x14ac:dyDescent="0.25">
      <c r="A5876" t="s">
        <v>6406</v>
      </c>
      <c r="B5876">
        <v>93175</v>
      </c>
      <c r="C5876" t="s">
        <v>172</v>
      </c>
      <c r="D5876" s="167">
        <v>94006.07</v>
      </c>
      <c r="E5876" t="s">
        <v>185</v>
      </c>
      <c r="F5876" t="s">
        <v>169</v>
      </c>
      <c r="G5876" t="s">
        <v>416</v>
      </c>
      <c r="H5876" s="168">
        <v>32699</v>
      </c>
      <c r="I5876" t="s">
        <v>103</v>
      </c>
      <c r="J5876" s="169">
        <v>28.230136986301371</v>
      </c>
      <c r="K5876">
        <v>6</v>
      </c>
    </row>
    <row r="5877" spans="1:11" x14ac:dyDescent="0.25">
      <c r="A5877" t="s">
        <v>6407</v>
      </c>
      <c r="B5877">
        <v>90837</v>
      </c>
      <c r="C5877" t="s">
        <v>172</v>
      </c>
      <c r="D5877" s="167">
        <v>76936</v>
      </c>
      <c r="E5877" t="s">
        <v>191</v>
      </c>
      <c r="F5877" t="s">
        <v>169</v>
      </c>
      <c r="G5877" t="s">
        <v>192</v>
      </c>
      <c r="H5877" s="168">
        <v>36570</v>
      </c>
      <c r="I5877" t="s">
        <v>107</v>
      </c>
      <c r="J5877" s="169">
        <v>17.624657534246577</v>
      </c>
      <c r="K5877">
        <v>4</v>
      </c>
    </row>
    <row r="5878" spans="1:11" x14ac:dyDescent="0.25">
      <c r="A5878" t="s">
        <v>6408</v>
      </c>
      <c r="B5878">
        <v>43375</v>
      </c>
      <c r="C5878" t="s">
        <v>172</v>
      </c>
      <c r="D5878" s="167">
        <v>52693</v>
      </c>
      <c r="E5878" t="s">
        <v>191</v>
      </c>
      <c r="F5878" t="s">
        <v>169</v>
      </c>
      <c r="G5878" t="s">
        <v>354</v>
      </c>
      <c r="H5878" s="168">
        <v>41288</v>
      </c>
      <c r="I5878" t="s">
        <v>106</v>
      </c>
      <c r="J5878" s="169">
        <v>4.6986301369863011</v>
      </c>
      <c r="K5878">
        <v>1</v>
      </c>
    </row>
    <row r="5879" spans="1:11" x14ac:dyDescent="0.25">
      <c r="A5879" t="s">
        <v>6409</v>
      </c>
      <c r="B5879">
        <v>72717</v>
      </c>
      <c r="C5879" t="s">
        <v>167</v>
      </c>
      <c r="D5879" s="167">
        <v>44300</v>
      </c>
      <c r="E5879" t="s">
        <v>168</v>
      </c>
      <c r="F5879" t="s">
        <v>169</v>
      </c>
      <c r="G5879" t="s">
        <v>265</v>
      </c>
      <c r="H5879" s="168">
        <v>42590</v>
      </c>
      <c r="I5879" t="s">
        <v>103</v>
      </c>
      <c r="J5879" s="169">
        <v>1.1315068493150684</v>
      </c>
      <c r="K5879">
        <v>1</v>
      </c>
    </row>
    <row r="5880" spans="1:11" x14ac:dyDescent="0.25">
      <c r="A5880" t="s">
        <v>6410</v>
      </c>
      <c r="B5880">
        <v>88345</v>
      </c>
      <c r="C5880" t="s">
        <v>172</v>
      </c>
      <c r="D5880" s="167">
        <v>41897.129999999997</v>
      </c>
      <c r="E5880" t="s">
        <v>185</v>
      </c>
      <c r="F5880" t="s">
        <v>169</v>
      </c>
      <c r="G5880" t="s">
        <v>6411</v>
      </c>
      <c r="H5880" s="168">
        <v>41190</v>
      </c>
      <c r="I5880" t="s">
        <v>108</v>
      </c>
      <c r="J5880" s="169">
        <v>4.9671232876712326</v>
      </c>
      <c r="K5880">
        <v>1</v>
      </c>
    </row>
    <row r="5881" spans="1:11" x14ac:dyDescent="0.25">
      <c r="A5881" t="s">
        <v>6412</v>
      </c>
      <c r="B5881">
        <v>33181</v>
      </c>
      <c r="C5881" t="s">
        <v>167</v>
      </c>
      <c r="D5881" s="167">
        <v>75964.69</v>
      </c>
      <c r="E5881" t="s">
        <v>188</v>
      </c>
      <c r="F5881" t="s">
        <v>169</v>
      </c>
      <c r="G5881" t="s">
        <v>428</v>
      </c>
      <c r="H5881" s="168">
        <v>41694</v>
      </c>
      <c r="I5881" t="s">
        <v>106</v>
      </c>
      <c r="J5881" s="169">
        <v>3.5863013698630137</v>
      </c>
      <c r="K5881">
        <v>1</v>
      </c>
    </row>
    <row r="5882" spans="1:11" x14ac:dyDescent="0.25">
      <c r="A5882" t="s">
        <v>6413</v>
      </c>
      <c r="B5882">
        <v>89019</v>
      </c>
      <c r="C5882" t="s">
        <v>172</v>
      </c>
      <c r="D5882" s="167">
        <v>66065.23</v>
      </c>
      <c r="E5882" t="s">
        <v>199</v>
      </c>
      <c r="F5882" t="s">
        <v>169</v>
      </c>
      <c r="G5882" t="s">
        <v>1123</v>
      </c>
      <c r="H5882" s="168">
        <v>32979</v>
      </c>
      <c r="I5882" t="s">
        <v>104</v>
      </c>
      <c r="J5882" s="169">
        <v>27.463013698630139</v>
      </c>
      <c r="K5882">
        <v>6</v>
      </c>
    </row>
    <row r="5883" spans="1:11" x14ac:dyDescent="0.25">
      <c r="A5883" t="s">
        <v>6414</v>
      </c>
      <c r="B5883">
        <v>61393</v>
      </c>
      <c r="C5883" t="s">
        <v>172</v>
      </c>
      <c r="D5883" s="167">
        <v>85405</v>
      </c>
      <c r="E5883" t="s">
        <v>168</v>
      </c>
      <c r="F5883" t="s">
        <v>169</v>
      </c>
      <c r="G5883" t="s">
        <v>265</v>
      </c>
      <c r="H5883" s="168">
        <v>36038</v>
      </c>
      <c r="I5883" t="s">
        <v>104</v>
      </c>
      <c r="J5883" s="169">
        <v>19.082191780821919</v>
      </c>
      <c r="K5883">
        <v>4</v>
      </c>
    </row>
    <row r="5884" spans="1:11" x14ac:dyDescent="0.25">
      <c r="A5884" t="s">
        <v>6415</v>
      </c>
      <c r="B5884">
        <v>23185</v>
      </c>
      <c r="C5884" t="s">
        <v>172</v>
      </c>
      <c r="D5884" s="167">
        <v>45261</v>
      </c>
      <c r="E5884" t="s">
        <v>191</v>
      </c>
      <c r="F5884" t="s">
        <v>169</v>
      </c>
      <c r="G5884" t="s">
        <v>1065</v>
      </c>
      <c r="H5884" s="168">
        <v>42716</v>
      </c>
      <c r="I5884" t="s">
        <v>103</v>
      </c>
      <c r="J5884" s="169">
        <v>0.78630136986301369</v>
      </c>
      <c r="K5884">
        <v>1</v>
      </c>
    </row>
    <row r="5885" spans="1:11" x14ac:dyDescent="0.25">
      <c r="A5885" t="s">
        <v>6416</v>
      </c>
      <c r="B5885">
        <v>75441</v>
      </c>
      <c r="C5885" t="s">
        <v>172</v>
      </c>
      <c r="D5885" s="167">
        <v>112930.4</v>
      </c>
      <c r="E5885" t="s">
        <v>188</v>
      </c>
      <c r="F5885" t="s">
        <v>169</v>
      </c>
      <c r="G5885" t="s">
        <v>840</v>
      </c>
      <c r="H5885" s="168">
        <v>37572</v>
      </c>
      <c r="I5885" t="s">
        <v>106</v>
      </c>
      <c r="J5885" s="169">
        <v>14.87945205479452</v>
      </c>
      <c r="K5885">
        <v>3</v>
      </c>
    </row>
    <row r="5886" spans="1:11" x14ac:dyDescent="0.25">
      <c r="A5886" t="s">
        <v>6417</v>
      </c>
      <c r="B5886">
        <v>87571</v>
      </c>
      <c r="C5886" t="s">
        <v>172</v>
      </c>
      <c r="D5886" s="167">
        <v>77328</v>
      </c>
      <c r="E5886" t="s">
        <v>168</v>
      </c>
      <c r="F5886" t="s">
        <v>169</v>
      </c>
      <c r="G5886" t="s">
        <v>265</v>
      </c>
      <c r="H5886" s="168">
        <v>36388</v>
      </c>
      <c r="I5886" t="s">
        <v>103</v>
      </c>
      <c r="J5886" s="169">
        <v>18.123287671232877</v>
      </c>
      <c r="K5886">
        <v>4</v>
      </c>
    </row>
    <row r="5887" spans="1:11" x14ac:dyDescent="0.25">
      <c r="A5887" t="s">
        <v>6418</v>
      </c>
      <c r="B5887">
        <v>75854</v>
      </c>
      <c r="C5887" t="s">
        <v>172</v>
      </c>
      <c r="D5887" s="167">
        <v>61390.5</v>
      </c>
      <c r="E5887" t="s">
        <v>199</v>
      </c>
      <c r="F5887" t="s">
        <v>169</v>
      </c>
      <c r="G5887" t="s">
        <v>200</v>
      </c>
      <c r="H5887" s="168">
        <v>39509</v>
      </c>
      <c r="I5887" t="s">
        <v>105</v>
      </c>
      <c r="J5887" s="169">
        <v>9.5726027397260278</v>
      </c>
      <c r="K5887">
        <v>2</v>
      </c>
    </row>
    <row r="5888" spans="1:11" x14ac:dyDescent="0.25">
      <c r="A5888" t="s">
        <v>6419</v>
      </c>
      <c r="B5888">
        <v>5246</v>
      </c>
      <c r="C5888" t="s">
        <v>167</v>
      </c>
      <c r="D5888" s="167">
        <v>111084.31</v>
      </c>
      <c r="E5888" t="s">
        <v>188</v>
      </c>
      <c r="F5888" t="s">
        <v>169</v>
      </c>
      <c r="G5888" t="s">
        <v>275</v>
      </c>
      <c r="H5888" s="168">
        <v>33007</v>
      </c>
      <c r="I5888" t="s">
        <v>106</v>
      </c>
      <c r="J5888" s="169">
        <v>27.386301369863013</v>
      </c>
      <c r="K5888">
        <v>6</v>
      </c>
    </row>
    <row r="5889" spans="1:11" x14ac:dyDescent="0.25">
      <c r="A5889" t="s">
        <v>6420</v>
      </c>
      <c r="B5889">
        <v>60235</v>
      </c>
      <c r="C5889" t="s">
        <v>167</v>
      </c>
      <c r="D5889" s="167">
        <v>21766.2</v>
      </c>
      <c r="E5889" t="s">
        <v>196</v>
      </c>
      <c r="F5889" t="s">
        <v>202</v>
      </c>
      <c r="G5889" t="s">
        <v>222</v>
      </c>
      <c r="H5889" s="168">
        <v>38040</v>
      </c>
      <c r="I5889" t="s">
        <v>106</v>
      </c>
      <c r="J5889" s="169">
        <v>13.597260273972603</v>
      </c>
      <c r="K5889">
        <v>3</v>
      </c>
    </row>
    <row r="5890" spans="1:11" x14ac:dyDescent="0.25">
      <c r="A5890" t="s">
        <v>6421</v>
      </c>
      <c r="B5890">
        <v>85875</v>
      </c>
      <c r="C5890" t="s">
        <v>167</v>
      </c>
      <c r="D5890" s="167">
        <v>36180</v>
      </c>
      <c r="E5890" t="s">
        <v>188</v>
      </c>
      <c r="F5890" t="s">
        <v>169</v>
      </c>
      <c r="G5890" t="s">
        <v>344</v>
      </c>
      <c r="H5890" s="168">
        <v>42521</v>
      </c>
      <c r="I5890" t="s">
        <v>106</v>
      </c>
      <c r="J5890" s="169">
        <v>1.3205479452054794</v>
      </c>
      <c r="K5890">
        <v>1</v>
      </c>
    </row>
    <row r="5891" spans="1:11" x14ac:dyDescent="0.25">
      <c r="A5891" t="s">
        <v>6422</v>
      </c>
      <c r="B5891">
        <v>14452</v>
      </c>
      <c r="C5891" t="s">
        <v>172</v>
      </c>
      <c r="D5891" s="167">
        <v>70718.47</v>
      </c>
      <c r="E5891" t="s">
        <v>308</v>
      </c>
      <c r="F5891" t="s">
        <v>169</v>
      </c>
      <c r="G5891" t="s">
        <v>282</v>
      </c>
      <c r="H5891" s="168">
        <v>41904</v>
      </c>
      <c r="I5891" t="s">
        <v>104</v>
      </c>
      <c r="J5891" s="169">
        <v>3.010958904109589</v>
      </c>
      <c r="K5891">
        <v>1</v>
      </c>
    </row>
    <row r="5892" spans="1:11" x14ac:dyDescent="0.25">
      <c r="A5892" t="s">
        <v>6423</v>
      </c>
      <c r="B5892">
        <v>87359</v>
      </c>
      <c r="C5892" t="s">
        <v>167</v>
      </c>
      <c r="D5892" s="167">
        <v>123422.86</v>
      </c>
      <c r="E5892" t="s">
        <v>188</v>
      </c>
      <c r="F5892" t="s">
        <v>169</v>
      </c>
      <c r="G5892" t="s">
        <v>275</v>
      </c>
      <c r="H5892" s="168">
        <v>37550</v>
      </c>
      <c r="I5892" t="s">
        <v>103</v>
      </c>
      <c r="J5892" s="169">
        <v>14.93972602739726</v>
      </c>
      <c r="K5892">
        <v>3</v>
      </c>
    </row>
    <row r="5893" spans="1:11" x14ac:dyDescent="0.25">
      <c r="A5893" t="s">
        <v>6424</v>
      </c>
      <c r="B5893">
        <v>31881</v>
      </c>
      <c r="C5893" t="s">
        <v>167</v>
      </c>
      <c r="D5893" s="167">
        <v>57500.73</v>
      </c>
      <c r="E5893" t="s">
        <v>188</v>
      </c>
      <c r="F5893" t="s">
        <v>169</v>
      </c>
      <c r="G5893" t="s">
        <v>344</v>
      </c>
      <c r="H5893" s="168">
        <v>40363</v>
      </c>
      <c r="I5893" t="s">
        <v>103</v>
      </c>
      <c r="J5893" s="169">
        <v>7.2328767123287667</v>
      </c>
      <c r="K5893">
        <v>2</v>
      </c>
    </row>
    <row r="5894" spans="1:11" x14ac:dyDescent="0.25">
      <c r="A5894" t="s">
        <v>6425</v>
      </c>
      <c r="B5894">
        <v>73982</v>
      </c>
      <c r="C5894" t="s">
        <v>172</v>
      </c>
      <c r="D5894" s="167">
        <v>49104.52</v>
      </c>
      <c r="E5894" t="s">
        <v>168</v>
      </c>
      <c r="F5894" t="s">
        <v>169</v>
      </c>
      <c r="G5894" t="s">
        <v>649</v>
      </c>
      <c r="H5894" s="168">
        <v>40561</v>
      </c>
      <c r="I5894" t="s">
        <v>106</v>
      </c>
      <c r="J5894" s="169">
        <v>6.6904109589041099</v>
      </c>
      <c r="K5894">
        <v>2</v>
      </c>
    </row>
    <row r="5895" spans="1:11" x14ac:dyDescent="0.25">
      <c r="A5895" t="s">
        <v>6426</v>
      </c>
      <c r="B5895">
        <v>29403</v>
      </c>
      <c r="C5895" t="s">
        <v>172</v>
      </c>
      <c r="D5895" s="167">
        <v>60501</v>
      </c>
      <c r="E5895" t="s">
        <v>175</v>
      </c>
      <c r="F5895" t="s">
        <v>169</v>
      </c>
      <c r="G5895" t="s">
        <v>183</v>
      </c>
      <c r="H5895" s="168">
        <v>41106</v>
      </c>
      <c r="I5895" t="s">
        <v>106</v>
      </c>
      <c r="J5895" s="169">
        <v>5.1972602739726028</v>
      </c>
      <c r="K5895">
        <v>2</v>
      </c>
    </row>
    <row r="5896" spans="1:11" x14ac:dyDescent="0.25">
      <c r="A5896" t="s">
        <v>6427</v>
      </c>
      <c r="B5896">
        <v>48583</v>
      </c>
      <c r="C5896" t="s">
        <v>172</v>
      </c>
      <c r="D5896" s="167">
        <v>105743.92</v>
      </c>
      <c r="E5896" t="s">
        <v>268</v>
      </c>
      <c r="F5896" t="s">
        <v>169</v>
      </c>
      <c r="G5896" t="s">
        <v>457</v>
      </c>
      <c r="H5896" s="168">
        <v>32153</v>
      </c>
      <c r="I5896" t="s">
        <v>108</v>
      </c>
      <c r="J5896" s="169">
        <v>29.726027397260275</v>
      </c>
      <c r="K5896">
        <v>6</v>
      </c>
    </row>
    <row r="5897" spans="1:11" x14ac:dyDescent="0.25">
      <c r="A5897" t="s">
        <v>6428</v>
      </c>
      <c r="B5897">
        <v>64193</v>
      </c>
      <c r="C5897" t="s">
        <v>167</v>
      </c>
      <c r="D5897" s="167">
        <v>69222.179999999993</v>
      </c>
      <c r="E5897" t="s">
        <v>180</v>
      </c>
      <c r="F5897" t="s">
        <v>169</v>
      </c>
      <c r="G5897" t="s">
        <v>170</v>
      </c>
      <c r="H5897" s="168">
        <v>26791</v>
      </c>
      <c r="I5897" t="s">
        <v>106</v>
      </c>
      <c r="J5897" s="169">
        <v>44.416438356164385</v>
      </c>
      <c r="K5897">
        <v>9</v>
      </c>
    </row>
    <row r="5898" spans="1:11" x14ac:dyDescent="0.25">
      <c r="A5898" t="s">
        <v>6429</v>
      </c>
      <c r="B5898">
        <v>50018</v>
      </c>
      <c r="C5898" t="s">
        <v>172</v>
      </c>
      <c r="D5898" s="167">
        <v>97560</v>
      </c>
      <c r="E5898" t="s">
        <v>185</v>
      </c>
      <c r="F5898" t="s">
        <v>169</v>
      </c>
      <c r="G5898" t="s">
        <v>416</v>
      </c>
      <c r="H5898" s="168">
        <v>35807</v>
      </c>
      <c r="I5898" t="s">
        <v>108</v>
      </c>
      <c r="J5898" s="169">
        <v>19.715068493150685</v>
      </c>
      <c r="K5898">
        <v>4</v>
      </c>
    </row>
    <row r="5899" spans="1:11" x14ac:dyDescent="0.25">
      <c r="A5899" t="s">
        <v>6430</v>
      </c>
      <c r="B5899">
        <v>73953</v>
      </c>
      <c r="C5899" t="s">
        <v>172</v>
      </c>
      <c r="D5899" s="167">
        <v>83658</v>
      </c>
      <c r="E5899" t="s">
        <v>175</v>
      </c>
      <c r="F5899" t="s">
        <v>169</v>
      </c>
      <c r="G5899" t="s">
        <v>183</v>
      </c>
      <c r="H5899" s="168">
        <v>37459</v>
      </c>
      <c r="I5899" t="s">
        <v>105</v>
      </c>
      <c r="J5899" s="169">
        <v>15.189041095890412</v>
      </c>
      <c r="K5899">
        <v>4</v>
      </c>
    </row>
    <row r="5900" spans="1:11" x14ac:dyDescent="0.25">
      <c r="A5900" t="s">
        <v>6431</v>
      </c>
      <c r="B5900">
        <v>20797</v>
      </c>
      <c r="C5900" t="s">
        <v>172</v>
      </c>
      <c r="D5900" s="167">
        <v>115279</v>
      </c>
      <c r="E5900" t="s">
        <v>185</v>
      </c>
      <c r="F5900" t="s">
        <v>169</v>
      </c>
      <c r="G5900" t="s">
        <v>382</v>
      </c>
      <c r="H5900" s="168">
        <v>36388</v>
      </c>
      <c r="I5900" t="s">
        <v>107</v>
      </c>
      <c r="J5900" s="169">
        <v>18.123287671232877</v>
      </c>
      <c r="K5900">
        <v>4</v>
      </c>
    </row>
    <row r="5901" spans="1:11" x14ac:dyDescent="0.25">
      <c r="A5901" t="s">
        <v>6432</v>
      </c>
      <c r="B5901">
        <v>55476</v>
      </c>
      <c r="C5901" t="s">
        <v>167</v>
      </c>
      <c r="D5901" s="167">
        <v>27805.439999999999</v>
      </c>
      <c r="E5901" t="s">
        <v>233</v>
      </c>
      <c r="F5901" t="s">
        <v>202</v>
      </c>
      <c r="G5901" t="s">
        <v>234</v>
      </c>
      <c r="H5901" s="168">
        <v>42485</v>
      </c>
      <c r="I5901" t="s">
        <v>104</v>
      </c>
      <c r="J5901" s="169">
        <v>1.4191780821917808</v>
      </c>
      <c r="K5901">
        <v>1</v>
      </c>
    </row>
    <row r="5902" spans="1:11" x14ac:dyDescent="0.25">
      <c r="A5902" t="s">
        <v>6433</v>
      </c>
      <c r="B5902">
        <v>82826</v>
      </c>
      <c r="C5902" t="s">
        <v>172</v>
      </c>
      <c r="D5902" s="167">
        <v>74099.13</v>
      </c>
      <c r="E5902" t="s">
        <v>268</v>
      </c>
      <c r="F5902" t="s">
        <v>169</v>
      </c>
      <c r="G5902" t="s">
        <v>418</v>
      </c>
      <c r="H5902" s="168">
        <v>41652</v>
      </c>
      <c r="I5902" t="s">
        <v>107</v>
      </c>
      <c r="J5902" s="169">
        <v>3.7013698630136984</v>
      </c>
      <c r="K5902">
        <v>1</v>
      </c>
    </row>
    <row r="5903" spans="1:11" x14ac:dyDescent="0.25">
      <c r="A5903" t="s">
        <v>6434</v>
      </c>
      <c r="B5903">
        <v>29757</v>
      </c>
      <c r="C5903" t="s">
        <v>172</v>
      </c>
      <c r="D5903" s="167">
        <v>35134.11</v>
      </c>
      <c r="E5903" t="s">
        <v>233</v>
      </c>
      <c r="F5903" t="s">
        <v>169</v>
      </c>
      <c r="G5903" t="s">
        <v>824</v>
      </c>
      <c r="H5903" s="168">
        <v>42128</v>
      </c>
      <c r="I5903" t="s">
        <v>103</v>
      </c>
      <c r="J5903" s="169">
        <v>2.3972602739726026</v>
      </c>
      <c r="K5903">
        <v>1</v>
      </c>
    </row>
    <row r="5904" spans="1:11" x14ac:dyDescent="0.25">
      <c r="A5904" t="s">
        <v>6435</v>
      </c>
      <c r="B5904">
        <v>57609</v>
      </c>
      <c r="C5904" t="s">
        <v>172</v>
      </c>
      <c r="D5904" s="167">
        <v>37636.050000000003</v>
      </c>
      <c r="E5904" t="s">
        <v>233</v>
      </c>
      <c r="F5904" t="s">
        <v>169</v>
      </c>
      <c r="G5904" t="s">
        <v>242</v>
      </c>
      <c r="H5904" s="168">
        <v>39758</v>
      </c>
      <c r="I5904" t="s">
        <v>104</v>
      </c>
      <c r="J5904" s="169">
        <v>8.8904109589041092</v>
      </c>
      <c r="K5904">
        <v>2</v>
      </c>
    </row>
    <row r="5905" spans="1:11" x14ac:dyDescent="0.25">
      <c r="A5905" t="s">
        <v>6436</v>
      </c>
      <c r="B5905">
        <v>93301</v>
      </c>
      <c r="C5905" t="s">
        <v>167</v>
      </c>
      <c r="D5905" s="167">
        <v>62903</v>
      </c>
      <c r="E5905" t="s">
        <v>168</v>
      </c>
      <c r="F5905" t="s">
        <v>169</v>
      </c>
      <c r="G5905" t="s">
        <v>265</v>
      </c>
      <c r="H5905" s="168">
        <v>39272</v>
      </c>
      <c r="I5905" t="s">
        <v>103</v>
      </c>
      <c r="J5905" s="169">
        <v>10.221917808219178</v>
      </c>
      <c r="K5905">
        <v>3</v>
      </c>
    </row>
    <row r="5906" spans="1:11" x14ac:dyDescent="0.25">
      <c r="A5906" t="s">
        <v>6437</v>
      </c>
      <c r="B5906">
        <v>87344</v>
      </c>
      <c r="C5906" t="s">
        <v>172</v>
      </c>
      <c r="D5906" s="167">
        <v>64506.79</v>
      </c>
      <c r="E5906" t="s">
        <v>199</v>
      </c>
      <c r="F5906" t="s">
        <v>169</v>
      </c>
      <c r="G5906" t="s">
        <v>181</v>
      </c>
      <c r="H5906" s="168">
        <v>41288</v>
      </c>
      <c r="I5906" t="s">
        <v>104</v>
      </c>
      <c r="J5906" s="169">
        <v>4.6986301369863011</v>
      </c>
      <c r="K5906">
        <v>1</v>
      </c>
    </row>
    <row r="5907" spans="1:11" x14ac:dyDescent="0.25">
      <c r="A5907" t="s">
        <v>6438</v>
      </c>
      <c r="B5907">
        <v>97205</v>
      </c>
      <c r="C5907" t="s">
        <v>167</v>
      </c>
      <c r="D5907" s="167">
        <v>66065.23</v>
      </c>
      <c r="E5907" t="s">
        <v>168</v>
      </c>
      <c r="F5907" t="s">
        <v>169</v>
      </c>
      <c r="G5907" t="s">
        <v>869</v>
      </c>
      <c r="H5907" s="168">
        <v>29829</v>
      </c>
      <c r="I5907" t="s">
        <v>104</v>
      </c>
      <c r="J5907" s="169">
        <v>36.093150684931508</v>
      </c>
      <c r="K5907">
        <v>8</v>
      </c>
    </row>
    <row r="5908" spans="1:11" x14ac:dyDescent="0.25">
      <c r="A5908" t="s">
        <v>6439</v>
      </c>
      <c r="B5908">
        <v>38197</v>
      </c>
      <c r="C5908" t="s">
        <v>172</v>
      </c>
      <c r="D5908" s="167">
        <v>45049.120000000003</v>
      </c>
      <c r="E5908" t="s">
        <v>199</v>
      </c>
      <c r="F5908" t="s">
        <v>169</v>
      </c>
      <c r="G5908" t="s">
        <v>205</v>
      </c>
      <c r="H5908" s="168">
        <v>41239</v>
      </c>
      <c r="I5908" t="s">
        <v>103</v>
      </c>
      <c r="J5908" s="169">
        <v>4.8328767123287673</v>
      </c>
      <c r="K5908">
        <v>1</v>
      </c>
    </row>
    <row r="5909" spans="1:11" x14ac:dyDescent="0.25">
      <c r="A5909" t="s">
        <v>6440</v>
      </c>
      <c r="B5909">
        <v>11257</v>
      </c>
      <c r="C5909" t="s">
        <v>167</v>
      </c>
      <c r="D5909" s="167">
        <v>83658</v>
      </c>
      <c r="E5909" t="s">
        <v>175</v>
      </c>
      <c r="F5909" t="s">
        <v>169</v>
      </c>
      <c r="G5909" t="s">
        <v>183</v>
      </c>
      <c r="H5909" s="168">
        <v>37270</v>
      </c>
      <c r="I5909" t="s">
        <v>103</v>
      </c>
      <c r="J5909" s="169">
        <v>15.706849315068494</v>
      </c>
      <c r="K5909">
        <v>4</v>
      </c>
    </row>
    <row r="5910" spans="1:11" x14ac:dyDescent="0.25">
      <c r="A5910" t="s">
        <v>6441</v>
      </c>
      <c r="B5910">
        <v>87049</v>
      </c>
      <c r="C5910" t="s">
        <v>167</v>
      </c>
      <c r="D5910" s="167">
        <v>95019.08</v>
      </c>
      <c r="E5910" t="s">
        <v>188</v>
      </c>
      <c r="F5910" t="s">
        <v>169</v>
      </c>
      <c r="G5910" t="s">
        <v>284</v>
      </c>
      <c r="H5910" s="168">
        <v>39580</v>
      </c>
      <c r="I5910" t="s">
        <v>103</v>
      </c>
      <c r="J5910" s="169">
        <v>9.3780821917808215</v>
      </c>
      <c r="K5910">
        <v>2</v>
      </c>
    </row>
    <row r="5911" spans="1:11" x14ac:dyDescent="0.25">
      <c r="A5911" t="s">
        <v>6442</v>
      </c>
      <c r="B5911">
        <v>20472</v>
      </c>
      <c r="C5911" t="s">
        <v>172</v>
      </c>
      <c r="D5911" s="167">
        <v>109727.59</v>
      </c>
      <c r="E5911" t="s">
        <v>325</v>
      </c>
      <c r="F5911" t="s">
        <v>169</v>
      </c>
      <c r="G5911" t="s">
        <v>3850</v>
      </c>
      <c r="H5911" s="168">
        <v>40882</v>
      </c>
      <c r="I5911" t="s">
        <v>106</v>
      </c>
      <c r="J5911" s="169">
        <v>5.8109589041095893</v>
      </c>
      <c r="K5911">
        <v>2</v>
      </c>
    </row>
    <row r="5912" spans="1:11" x14ac:dyDescent="0.25">
      <c r="A5912" t="s">
        <v>6443</v>
      </c>
      <c r="B5912">
        <v>21825</v>
      </c>
      <c r="C5912" t="s">
        <v>172</v>
      </c>
      <c r="D5912" s="167">
        <v>55251</v>
      </c>
      <c r="E5912" t="s">
        <v>168</v>
      </c>
      <c r="F5912" t="s">
        <v>169</v>
      </c>
      <c r="G5912" t="s">
        <v>265</v>
      </c>
      <c r="H5912" s="168">
        <v>39693</v>
      </c>
      <c r="I5912" t="s">
        <v>103</v>
      </c>
      <c r="J5912" s="169">
        <v>9.0684931506849313</v>
      </c>
      <c r="K5912">
        <v>2</v>
      </c>
    </row>
    <row r="5913" spans="1:11" x14ac:dyDescent="0.25">
      <c r="A5913" t="s">
        <v>6444</v>
      </c>
      <c r="B5913">
        <v>37811</v>
      </c>
      <c r="C5913" t="s">
        <v>172</v>
      </c>
      <c r="D5913" s="167">
        <v>89620</v>
      </c>
      <c r="E5913" t="s">
        <v>175</v>
      </c>
      <c r="F5913" t="s">
        <v>169</v>
      </c>
      <c r="G5913" t="s">
        <v>183</v>
      </c>
      <c r="H5913" s="168">
        <v>37270</v>
      </c>
      <c r="I5913" t="s">
        <v>104</v>
      </c>
      <c r="J5913" s="169">
        <v>15.706849315068494</v>
      </c>
      <c r="K5913">
        <v>4</v>
      </c>
    </row>
    <row r="5914" spans="1:11" x14ac:dyDescent="0.25">
      <c r="A5914" t="s">
        <v>6445</v>
      </c>
      <c r="B5914">
        <v>92694</v>
      </c>
      <c r="C5914" t="s">
        <v>167</v>
      </c>
      <c r="D5914" s="167">
        <v>54500.13</v>
      </c>
      <c r="E5914" t="s">
        <v>308</v>
      </c>
      <c r="F5914" t="s">
        <v>169</v>
      </c>
      <c r="G5914" t="s">
        <v>170</v>
      </c>
      <c r="H5914" s="168">
        <v>38601</v>
      </c>
      <c r="I5914" t="s">
        <v>105</v>
      </c>
      <c r="J5914" s="169">
        <v>12.06027397260274</v>
      </c>
      <c r="K5914">
        <v>3</v>
      </c>
    </row>
    <row r="5915" spans="1:11" x14ac:dyDescent="0.25">
      <c r="A5915" t="s">
        <v>6446</v>
      </c>
      <c r="B5915">
        <v>48427</v>
      </c>
      <c r="C5915" t="s">
        <v>172</v>
      </c>
      <c r="D5915" s="167">
        <v>65752</v>
      </c>
      <c r="E5915" t="s">
        <v>175</v>
      </c>
      <c r="F5915" t="s">
        <v>169</v>
      </c>
      <c r="G5915" t="s">
        <v>183</v>
      </c>
      <c r="H5915" s="168">
        <v>40742</v>
      </c>
      <c r="I5915" t="s">
        <v>107</v>
      </c>
      <c r="J5915" s="169">
        <v>6.1945205479452055</v>
      </c>
      <c r="K5915">
        <v>2</v>
      </c>
    </row>
    <row r="5916" spans="1:11" x14ac:dyDescent="0.25">
      <c r="A5916" t="s">
        <v>6447</v>
      </c>
      <c r="B5916">
        <v>44635</v>
      </c>
      <c r="C5916" t="s">
        <v>167</v>
      </c>
      <c r="D5916" s="167">
        <v>71929.070000000007</v>
      </c>
      <c r="E5916" t="s">
        <v>216</v>
      </c>
      <c r="F5916" t="s">
        <v>169</v>
      </c>
      <c r="G5916" t="s">
        <v>428</v>
      </c>
      <c r="H5916" s="168">
        <v>38810</v>
      </c>
      <c r="I5916" t="s">
        <v>103</v>
      </c>
      <c r="J5916" s="169">
        <v>11.487671232876712</v>
      </c>
      <c r="K5916">
        <v>3</v>
      </c>
    </row>
    <row r="5917" spans="1:11" x14ac:dyDescent="0.25">
      <c r="A5917" t="s">
        <v>6448</v>
      </c>
      <c r="B5917">
        <v>8708</v>
      </c>
      <c r="C5917" t="s">
        <v>167</v>
      </c>
      <c r="D5917" s="167">
        <v>48956</v>
      </c>
      <c r="E5917" t="s">
        <v>175</v>
      </c>
      <c r="F5917" t="s">
        <v>202</v>
      </c>
      <c r="G5917" t="s">
        <v>211</v>
      </c>
      <c r="H5917" s="168">
        <v>36500</v>
      </c>
      <c r="I5917" t="s">
        <v>108</v>
      </c>
      <c r="J5917" s="169">
        <v>17.816438356164383</v>
      </c>
      <c r="K5917">
        <v>4</v>
      </c>
    </row>
    <row r="5918" spans="1:11" x14ac:dyDescent="0.25">
      <c r="A5918" t="s">
        <v>6449</v>
      </c>
      <c r="B5918">
        <v>23773</v>
      </c>
      <c r="C5918" t="s">
        <v>172</v>
      </c>
      <c r="D5918" s="167">
        <v>58455</v>
      </c>
      <c r="E5918" t="s">
        <v>175</v>
      </c>
      <c r="F5918" t="s">
        <v>169</v>
      </c>
      <c r="G5918" t="s">
        <v>183</v>
      </c>
      <c r="H5918" s="168">
        <v>41302</v>
      </c>
      <c r="I5918" t="s">
        <v>103</v>
      </c>
      <c r="J5918" s="169">
        <v>4.6602739726027398</v>
      </c>
      <c r="K5918">
        <v>1</v>
      </c>
    </row>
    <row r="5919" spans="1:11" x14ac:dyDescent="0.25">
      <c r="A5919" t="s">
        <v>6450</v>
      </c>
      <c r="B5919">
        <v>90752</v>
      </c>
      <c r="C5919" t="s">
        <v>172</v>
      </c>
      <c r="D5919" s="167">
        <v>66833.11</v>
      </c>
      <c r="E5919" t="s">
        <v>199</v>
      </c>
      <c r="F5919" t="s">
        <v>169</v>
      </c>
      <c r="G5919" t="s">
        <v>2792</v>
      </c>
      <c r="H5919" s="168">
        <v>35618</v>
      </c>
      <c r="I5919" t="s">
        <v>105</v>
      </c>
      <c r="J5919" s="169">
        <v>20.232876712328768</v>
      </c>
      <c r="K5919">
        <v>5</v>
      </c>
    </row>
    <row r="5920" spans="1:11" x14ac:dyDescent="0.25">
      <c r="A5920" t="s">
        <v>6451</v>
      </c>
      <c r="B5920">
        <v>93042</v>
      </c>
      <c r="C5920" t="s">
        <v>167</v>
      </c>
      <c r="D5920" s="167">
        <v>94720</v>
      </c>
      <c r="E5920" t="s">
        <v>253</v>
      </c>
      <c r="F5920" t="s">
        <v>202</v>
      </c>
      <c r="G5920" t="s">
        <v>3297</v>
      </c>
      <c r="H5920" s="168">
        <v>38656</v>
      </c>
      <c r="I5920" t="s">
        <v>103</v>
      </c>
      <c r="J5920" s="169">
        <v>11.90958904109589</v>
      </c>
      <c r="K5920">
        <v>3</v>
      </c>
    </row>
    <row r="5921" spans="1:11" x14ac:dyDescent="0.25">
      <c r="A5921" t="s">
        <v>6452</v>
      </c>
      <c r="B5921">
        <v>43549</v>
      </c>
      <c r="C5921" t="s">
        <v>167</v>
      </c>
      <c r="D5921" s="167">
        <v>93396</v>
      </c>
      <c r="E5921" t="s">
        <v>270</v>
      </c>
      <c r="F5921" t="s">
        <v>169</v>
      </c>
      <c r="G5921" t="s">
        <v>271</v>
      </c>
      <c r="H5921" s="168">
        <v>34722</v>
      </c>
      <c r="I5921" t="s">
        <v>105</v>
      </c>
      <c r="J5921" s="169">
        <v>22.687671232876713</v>
      </c>
      <c r="K5921">
        <v>5</v>
      </c>
    </row>
    <row r="5922" spans="1:11" x14ac:dyDescent="0.25">
      <c r="A5922" t="s">
        <v>6453</v>
      </c>
      <c r="B5922">
        <v>45938</v>
      </c>
      <c r="C5922" t="s">
        <v>172</v>
      </c>
      <c r="D5922" s="167">
        <v>75241.759999999995</v>
      </c>
      <c r="E5922" t="s">
        <v>233</v>
      </c>
      <c r="F5922" t="s">
        <v>169</v>
      </c>
      <c r="G5922" t="s">
        <v>258</v>
      </c>
      <c r="H5922" s="168">
        <v>40112</v>
      </c>
      <c r="I5922" t="s">
        <v>104</v>
      </c>
      <c r="J5922" s="169">
        <v>7.9205479452054792</v>
      </c>
      <c r="K5922">
        <v>2</v>
      </c>
    </row>
    <row r="5923" spans="1:11" x14ac:dyDescent="0.25">
      <c r="A5923" t="s">
        <v>6454</v>
      </c>
      <c r="B5923">
        <v>26923</v>
      </c>
      <c r="C5923" t="s">
        <v>172</v>
      </c>
      <c r="D5923" s="167">
        <v>89620</v>
      </c>
      <c r="E5923" t="s">
        <v>175</v>
      </c>
      <c r="F5923" t="s">
        <v>169</v>
      </c>
      <c r="G5923" t="s">
        <v>183</v>
      </c>
      <c r="H5923" s="168">
        <v>37452</v>
      </c>
      <c r="I5923" t="s">
        <v>103</v>
      </c>
      <c r="J5923" s="169">
        <v>15.208219178082192</v>
      </c>
      <c r="K5923">
        <v>4</v>
      </c>
    </row>
    <row r="5924" spans="1:11" x14ac:dyDescent="0.25">
      <c r="A5924" t="s">
        <v>6455</v>
      </c>
      <c r="B5924">
        <v>15341</v>
      </c>
      <c r="C5924" t="s">
        <v>172</v>
      </c>
      <c r="D5924" s="167">
        <v>134504.29</v>
      </c>
      <c r="E5924" t="s">
        <v>188</v>
      </c>
      <c r="F5924" t="s">
        <v>169</v>
      </c>
      <c r="G5924" t="s">
        <v>275</v>
      </c>
      <c r="H5924" s="168">
        <v>33091</v>
      </c>
      <c r="I5924" t="s">
        <v>103</v>
      </c>
      <c r="J5924" s="169">
        <v>27.156164383561645</v>
      </c>
      <c r="K5924">
        <v>6</v>
      </c>
    </row>
    <row r="5925" spans="1:11" x14ac:dyDescent="0.25">
      <c r="A5925" t="s">
        <v>6456</v>
      </c>
      <c r="B5925">
        <v>13211</v>
      </c>
      <c r="C5925" t="s">
        <v>172</v>
      </c>
      <c r="D5925" s="167">
        <v>52693</v>
      </c>
      <c r="E5925" t="s">
        <v>191</v>
      </c>
      <c r="F5925" t="s">
        <v>169</v>
      </c>
      <c r="G5925" t="s">
        <v>354</v>
      </c>
      <c r="H5925" s="168">
        <v>41484</v>
      </c>
      <c r="I5925" t="s">
        <v>104</v>
      </c>
      <c r="J5925" s="169">
        <v>4.161643835616438</v>
      </c>
      <c r="K5925">
        <v>1</v>
      </c>
    </row>
    <row r="5926" spans="1:11" x14ac:dyDescent="0.25">
      <c r="A5926" t="s">
        <v>6457</v>
      </c>
      <c r="B5926">
        <v>30425</v>
      </c>
      <c r="C5926" t="s">
        <v>172</v>
      </c>
      <c r="D5926" s="167">
        <v>52110.67</v>
      </c>
      <c r="E5926" t="s">
        <v>199</v>
      </c>
      <c r="F5926" t="s">
        <v>169</v>
      </c>
      <c r="G5926" t="s">
        <v>508</v>
      </c>
      <c r="H5926" s="168">
        <v>38250</v>
      </c>
      <c r="I5926" t="s">
        <v>107</v>
      </c>
      <c r="J5926" s="169">
        <v>13.021917808219179</v>
      </c>
      <c r="K5926">
        <v>3</v>
      </c>
    </row>
    <row r="5927" spans="1:11" x14ac:dyDescent="0.25">
      <c r="A5927" t="s">
        <v>6458</v>
      </c>
      <c r="B5927">
        <v>81685</v>
      </c>
      <c r="C5927" t="s">
        <v>172</v>
      </c>
      <c r="D5927" s="167">
        <v>29779.07</v>
      </c>
      <c r="E5927" t="s">
        <v>233</v>
      </c>
      <c r="F5927" t="s">
        <v>202</v>
      </c>
      <c r="G5927" t="s">
        <v>234</v>
      </c>
      <c r="H5927" s="168">
        <v>40811</v>
      </c>
      <c r="I5927" t="s">
        <v>108</v>
      </c>
      <c r="J5927" s="169">
        <v>6.0054794520547947</v>
      </c>
      <c r="K5927">
        <v>2</v>
      </c>
    </row>
    <row r="5928" spans="1:11" x14ac:dyDescent="0.25">
      <c r="A5928" t="s">
        <v>6459</v>
      </c>
      <c r="B5928">
        <v>45471</v>
      </c>
      <c r="C5928" t="s">
        <v>167</v>
      </c>
      <c r="D5928" s="167">
        <v>69095.92</v>
      </c>
      <c r="E5928" t="s">
        <v>308</v>
      </c>
      <c r="F5928" t="s">
        <v>169</v>
      </c>
      <c r="G5928" t="s">
        <v>665</v>
      </c>
      <c r="H5928" s="168">
        <v>39356</v>
      </c>
      <c r="I5928" t="s">
        <v>103</v>
      </c>
      <c r="J5928" s="169">
        <v>9.9917808219178088</v>
      </c>
      <c r="K5928">
        <v>3</v>
      </c>
    </row>
    <row r="5929" spans="1:11" x14ac:dyDescent="0.25">
      <c r="A5929" t="s">
        <v>6460</v>
      </c>
      <c r="B5929">
        <v>96749</v>
      </c>
      <c r="C5929" t="s">
        <v>167</v>
      </c>
      <c r="D5929" s="167">
        <v>70422</v>
      </c>
      <c r="E5929" t="s">
        <v>188</v>
      </c>
      <c r="F5929" t="s">
        <v>169</v>
      </c>
      <c r="G5929" t="s">
        <v>968</v>
      </c>
      <c r="H5929" s="168">
        <v>35172</v>
      </c>
      <c r="I5929" t="s">
        <v>105</v>
      </c>
      <c r="J5929" s="169">
        <v>21.454794520547946</v>
      </c>
      <c r="K5929">
        <v>5</v>
      </c>
    </row>
    <row r="5930" spans="1:11" x14ac:dyDescent="0.25">
      <c r="A5930" t="s">
        <v>6461</v>
      </c>
      <c r="B5930">
        <v>79388</v>
      </c>
      <c r="C5930" t="s">
        <v>172</v>
      </c>
      <c r="D5930" s="167">
        <v>96197.88</v>
      </c>
      <c r="E5930" t="s">
        <v>180</v>
      </c>
      <c r="F5930" t="s">
        <v>169</v>
      </c>
      <c r="G5930" t="s">
        <v>386</v>
      </c>
      <c r="H5930" s="168">
        <v>31306</v>
      </c>
      <c r="I5930" t="s">
        <v>106</v>
      </c>
      <c r="J5930" s="169">
        <v>32.046575342465751</v>
      </c>
      <c r="K5930">
        <v>7</v>
      </c>
    </row>
    <row r="5931" spans="1:11" x14ac:dyDescent="0.25">
      <c r="A5931" t="s">
        <v>6462</v>
      </c>
      <c r="B5931">
        <v>74733</v>
      </c>
      <c r="C5931" t="s">
        <v>172</v>
      </c>
      <c r="D5931" s="167">
        <v>102664</v>
      </c>
      <c r="E5931" t="s">
        <v>188</v>
      </c>
      <c r="F5931" t="s">
        <v>169</v>
      </c>
      <c r="G5931" t="s">
        <v>598</v>
      </c>
      <c r="H5931" s="168">
        <v>40966</v>
      </c>
      <c r="I5931" t="s">
        <v>106</v>
      </c>
      <c r="J5931" s="169">
        <v>5.580821917808219</v>
      </c>
      <c r="K5931">
        <v>2</v>
      </c>
    </row>
    <row r="5932" spans="1:11" x14ac:dyDescent="0.25">
      <c r="A5932" t="s">
        <v>6463</v>
      </c>
      <c r="B5932">
        <v>13137</v>
      </c>
      <c r="C5932" t="s">
        <v>172</v>
      </c>
      <c r="D5932" s="167">
        <v>66065.23</v>
      </c>
      <c r="E5932" t="s">
        <v>199</v>
      </c>
      <c r="F5932" t="s">
        <v>169</v>
      </c>
      <c r="G5932" t="s">
        <v>200</v>
      </c>
      <c r="H5932" s="168">
        <v>34239</v>
      </c>
      <c r="I5932" t="s">
        <v>107</v>
      </c>
      <c r="J5932" s="169">
        <v>24.010958904109589</v>
      </c>
      <c r="K5932">
        <v>5</v>
      </c>
    </row>
    <row r="5933" spans="1:11" x14ac:dyDescent="0.25">
      <c r="A5933" t="s">
        <v>6464</v>
      </c>
      <c r="B5933">
        <v>7775</v>
      </c>
      <c r="C5933" t="s">
        <v>172</v>
      </c>
      <c r="D5933" s="167">
        <v>56689.66</v>
      </c>
      <c r="E5933" t="s">
        <v>199</v>
      </c>
      <c r="F5933" t="s">
        <v>169</v>
      </c>
      <c r="G5933" t="s">
        <v>200</v>
      </c>
      <c r="H5933" s="168">
        <v>37599</v>
      </c>
      <c r="I5933" t="s">
        <v>103</v>
      </c>
      <c r="J5933" s="169">
        <v>14.805479452054794</v>
      </c>
      <c r="K5933">
        <v>3</v>
      </c>
    </row>
    <row r="5934" spans="1:11" x14ac:dyDescent="0.25">
      <c r="A5934" t="s">
        <v>6465</v>
      </c>
      <c r="B5934">
        <v>96757</v>
      </c>
      <c r="C5934" t="s">
        <v>172</v>
      </c>
      <c r="D5934" s="167">
        <v>104717.6</v>
      </c>
      <c r="E5934" t="s">
        <v>185</v>
      </c>
      <c r="F5934" t="s">
        <v>169</v>
      </c>
      <c r="G5934" t="s">
        <v>495</v>
      </c>
      <c r="H5934" s="168">
        <v>31991</v>
      </c>
      <c r="I5934" t="s">
        <v>104</v>
      </c>
      <c r="J5934" s="169">
        <v>30.169863013698631</v>
      </c>
      <c r="K5934">
        <v>7</v>
      </c>
    </row>
    <row r="5935" spans="1:11" x14ac:dyDescent="0.25">
      <c r="A5935" t="s">
        <v>6466</v>
      </c>
      <c r="B5935">
        <v>28312</v>
      </c>
      <c r="C5935" t="s">
        <v>172</v>
      </c>
      <c r="D5935" s="167">
        <v>93396</v>
      </c>
      <c r="E5935" t="s">
        <v>188</v>
      </c>
      <c r="F5935" t="s">
        <v>169</v>
      </c>
      <c r="G5935" t="s">
        <v>261</v>
      </c>
      <c r="H5935" s="168">
        <v>39090</v>
      </c>
      <c r="I5935" t="s">
        <v>103</v>
      </c>
      <c r="J5935" s="169">
        <v>10.72054794520548</v>
      </c>
      <c r="K5935">
        <v>3</v>
      </c>
    </row>
    <row r="5936" spans="1:11" x14ac:dyDescent="0.25">
      <c r="A5936" t="s">
        <v>6467</v>
      </c>
      <c r="B5936">
        <v>82297</v>
      </c>
      <c r="C5936" t="s">
        <v>172</v>
      </c>
      <c r="D5936" s="167">
        <v>99792</v>
      </c>
      <c r="E5936" t="s">
        <v>185</v>
      </c>
      <c r="F5936" t="s">
        <v>169</v>
      </c>
      <c r="G5936" t="s">
        <v>495</v>
      </c>
      <c r="H5936" s="168">
        <v>35751</v>
      </c>
      <c r="I5936" t="s">
        <v>108</v>
      </c>
      <c r="J5936" s="169">
        <v>19.86849315068493</v>
      </c>
      <c r="K5936">
        <v>4</v>
      </c>
    </row>
    <row r="5937" spans="1:11" x14ac:dyDescent="0.25">
      <c r="A5937" t="s">
        <v>6468</v>
      </c>
      <c r="B5937">
        <v>55612</v>
      </c>
      <c r="C5937" t="s">
        <v>167</v>
      </c>
      <c r="D5937" s="167">
        <v>60559.39</v>
      </c>
      <c r="E5937" t="s">
        <v>175</v>
      </c>
      <c r="F5937" t="s">
        <v>169</v>
      </c>
      <c r="G5937" t="s">
        <v>311</v>
      </c>
      <c r="H5937" s="168">
        <v>41820</v>
      </c>
      <c r="I5937" t="s">
        <v>104</v>
      </c>
      <c r="J5937" s="169">
        <v>3.2410958904109588</v>
      </c>
      <c r="K5937">
        <v>1</v>
      </c>
    </row>
    <row r="5938" spans="1:11" x14ac:dyDescent="0.25">
      <c r="A5938" t="s">
        <v>6469</v>
      </c>
      <c r="B5938">
        <v>86551</v>
      </c>
      <c r="C5938" t="s">
        <v>167</v>
      </c>
      <c r="D5938" s="167">
        <v>54402.73</v>
      </c>
      <c r="E5938" t="s">
        <v>188</v>
      </c>
      <c r="F5938" t="s">
        <v>169</v>
      </c>
      <c r="G5938" t="s">
        <v>282</v>
      </c>
      <c r="H5938" s="168">
        <v>40952</v>
      </c>
      <c r="I5938" t="s">
        <v>103</v>
      </c>
      <c r="J5938" s="169">
        <v>5.6191780821917812</v>
      </c>
      <c r="K5938">
        <v>2</v>
      </c>
    </row>
    <row r="5939" spans="1:11" x14ac:dyDescent="0.25">
      <c r="A5939" t="s">
        <v>6470</v>
      </c>
      <c r="B5939">
        <v>9889</v>
      </c>
      <c r="C5939" t="s">
        <v>167</v>
      </c>
      <c r="D5939" s="167">
        <v>135378.13</v>
      </c>
      <c r="E5939" t="s">
        <v>230</v>
      </c>
      <c r="F5939" t="s">
        <v>169</v>
      </c>
      <c r="G5939" t="s">
        <v>275</v>
      </c>
      <c r="H5939" s="168">
        <v>28961</v>
      </c>
      <c r="I5939" t="s">
        <v>104</v>
      </c>
      <c r="J5939" s="169">
        <v>38.471232876712328</v>
      </c>
      <c r="K5939">
        <v>8</v>
      </c>
    </row>
    <row r="5940" spans="1:11" x14ac:dyDescent="0.25">
      <c r="A5940" t="s">
        <v>6471</v>
      </c>
      <c r="B5940">
        <v>12454</v>
      </c>
      <c r="C5940" t="s">
        <v>172</v>
      </c>
      <c r="D5940" s="167">
        <v>29779.07</v>
      </c>
      <c r="E5940" t="s">
        <v>233</v>
      </c>
      <c r="F5940" t="s">
        <v>202</v>
      </c>
      <c r="G5940" t="s">
        <v>234</v>
      </c>
      <c r="H5940" s="168">
        <v>41049</v>
      </c>
      <c r="I5940" t="s">
        <v>103</v>
      </c>
      <c r="J5940" s="169">
        <v>5.353424657534247</v>
      </c>
      <c r="K5940">
        <v>2</v>
      </c>
    </row>
    <row r="5941" spans="1:11" x14ac:dyDescent="0.25">
      <c r="A5941" t="s">
        <v>6472</v>
      </c>
      <c r="B5941">
        <v>44456</v>
      </c>
      <c r="C5941" t="s">
        <v>172</v>
      </c>
      <c r="D5941" s="167">
        <v>56424.05</v>
      </c>
      <c r="E5941" t="s">
        <v>196</v>
      </c>
      <c r="F5941" t="s">
        <v>169</v>
      </c>
      <c r="G5941" t="s">
        <v>750</v>
      </c>
      <c r="H5941" s="168">
        <v>39566</v>
      </c>
      <c r="I5941" t="s">
        <v>105</v>
      </c>
      <c r="J5941" s="169">
        <v>9.4164383561643827</v>
      </c>
      <c r="K5941">
        <v>2</v>
      </c>
    </row>
    <row r="5942" spans="1:11" x14ac:dyDescent="0.25">
      <c r="A5942" t="s">
        <v>6473</v>
      </c>
      <c r="B5942">
        <v>48614</v>
      </c>
      <c r="C5942" t="s">
        <v>172</v>
      </c>
      <c r="D5942" s="167">
        <v>69475</v>
      </c>
      <c r="E5942" t="s">
        <v>168</v>
      </c>
      <c r="F5942" t="s">
        <v>169</v>
      </c>
      <c r="G5942" t="s">
        <v>265</v>
      </c>
      <c r="H5942" s="168">
        <v>38734</v>
      </c>
      <c r="I5942" t="s">
        <v>104</v>
      </c>
      <c r="J5942" s="169">
        <v>11.695890410958905</v>
      </c>
      <c r="K5942">
        <v>3</v>
      </c>
    </row>
    <row r="5943" spans="1:11" x14ac:dyDescent="0.25">
      <c r="A5943" t="s">
        <v>6474</v>
      </c>
      <c r="B5943">
        <v>98464</v>
      </c>
      <c r="C5943" t="s">
        <v>167</v>
      </c>
      <c r="D5943" s="167">
        <v>140794</v>
      </c>
      <c r="E5943" t="s">
        <v>325</v>
      </c>
      <c r="F5943" t="s">
        <v>169</v>
      </c>
      <c r="G5943" t="s">
        <v>533</v>
      </c>
      <c r="H5943" s="168">
        <v>38376</v>
      </c>
      <c r="I5943" t="s">
        <v>104</v>
      </c>
      <c r="J5943" s="169">
        <v>12.676712328767124</v>
      </c>
      <c r="K5943">
        <v>3</v>
      </c>
    </row>
    <row r="5944" spans="1:11" x14ac:dyDescent="0.25">
      <c r="A5944" t="s">
        <v>6475</v>
      </c>
      <c r="B5944">
        <v>57159</v>
      </c>
      <c r="C5944" t="s">
        <v>172</v>
      </c>
      <c r="D5944" s="167">
        <v>102664</v>
      </c>
      <c r="E5944" t="s">
        <v>268</v>
      </c>
      <c r="F5944" t="s">
        <v>169</v>
      </c>
      <c r="G5944" t="s">
        <v>176</v>
      </c>
      <c r="H5944" s="168">
        <v>39020</v>
      </c>
      <c r="I5944" t="s">
        <v>104</v>
      </c>
      <c r="J5944" s="169">
        <v>10.912328767123288</v>
      </c>
      <c r="K5944">
        <v>3</v>
      </c>
    </row>
    <row r="5945" spans="1:11" x14ac:dyDescent="0.25">
      <c r="A5945" t="s">
        <v>6476</v>
      </c>
      <c r="B5945">
        <v>19127</v>
      </c>
      <c r="C5945" t="s">
        <v>167</v>
      </c>
      <c r="D5945" s="167">
        <v>53788</v>
      </c>
      <c r="E5945" t="s">
        <v>175</v>
      </c>
      <c r="F5945" t="s">
        <v>169</v>
      </c>
      <c r="G5945" t="s">
        <v>183</v>
      </c>
      <c r="H5945" s="168">
        <v>41918</v>
      </c>
      <c r="I5945" t="s">
        <v>104</v>
      </c>
      <c r="J5945" s="169">
        <v>2.9726027397260273</v>
      </c>
      <c r="K5945">
        <v>1</v>
      </c>
    </row>
    <row r="5946" spans="1:11" x14ac:dyDescent="0.25">
      <c r="A5946" t="s">
        <v>6477</v>
      </c>
      <c r="B5946">
        <v>35815</v>
      </c>
      <c r="C5946" t="s">
        <v>167</v>
      </c>
      <c r="D5946" s="167">
        <v>116285.97</v>
      </c>
      <c r="E5946" t="s">
        <v>199</v>
      </c>
      <c r="F5946" t="s">
        <v>169</v>
      </c>
      <c r="G5946" t="s">
        <v>620</v>
      </c>
      <c r="H5946" s="168">
        <v>33126</v>
      </c>
      <c r="I5946" t="s">
        <v>104</v>
      </c>
      <c r="J5946" s="169">
        <v>27.06027397260274</v>
      </c>
      <c r="K5946">
        <v>6</v>
      </c>
    </row>
    <row r="5947" spans="1:11" x14ac:dyDescent="0.25">
      <c r="A5947" t="s">
        <v>6478</v>
      </c>
      <c r="B5947">
        <v>93898</v>
      </c>
      <c r="C5947" t="s">
        <v>167</v>
      </c>
      <c r="D5947" s="167">
        <v>60201.440000000002</v>
      </c>
      <c r="E5947" t="s">
        <v>216</v>
      </c>
      <c r="F5947" t="s">
        <v>169</v>
      </c>
      <c r="G5947" t="s">
        <v>3128</v>
      </c>
      <c r="H5947" s="168">
        <v>28387</v>
      </c>
      <c r="I5947" t="s">
        <v>106</v>
      </c>
      <c r="J5947" s="169">
        <v>40.043835616438358</v>
      </c>
      <c r="K5947">
        <v>8</v>
      </c>
    </row>
    <row r="5948" spans="1:11" x14ac:dyDescent="0.25">
      <c r="A5948" t="s">
        <v>6479</v>
      </c>
      <c r="B5948">
        <v>75838</v>
      </c>
      <c r="C5948" t="s">
        <v>167</v>
      </c>
      <c r="D5948" s="167">
        <v>53788</v>
      </c>
      <c r="E5948" t="s">
        <v>175</v>
      </c>
      <c r="F5948" t="s">
        <v>169</v>
      </c>
      <c r="G5948" t="s">
        <v>183</v>
      </c>
      <c r="H5948" s="168">
        <v>41918</v>
      </c>
      <c r="I5948" t="s">
        <v>103</v>
      </c>
      <c r="J5948" s="169">
        <v>2.9726027397260273</v>
      </c>
      <c r="K5948">
        <v>1</v>
      </c>
    </row>
    <row r="5949" spans="1:11" x14ac:dyDescent="0.25">
      <c r="A5949" t="s">
        <v>6480</v>
      </c>
      <c r="B5949">
        <v>6330</v>
      </c>
      <c r="C5949" t="s">
        <v>172</v>
      </c>
      <c r="D5949" s="167">
        <v>151937.78</v>
      </c>
      <c r="E5949" t="s">
        <v>268</v>
      </c>
      <c r="F5949" t="s">
        <v>169</v>
      </c>
      <c r="G5949" t="s">
        <v>231</v>
      </c>
      <c r="H5949" s="168">
        <v>39062</v>
      </c>
      <c r="I5949" t="s">
        <v>104</v>
      </c>
      <c r="J5949" s="169">
        <v>10.797260273972602</v>
      </c>
      <c r="K5949">
        <v>3</v>
      </c>
    </row>
    <row r="5950" spans="1:11" x14ac:dyDescent="0.25">
      <c r="A5950" t="s">
        <v>6481</v>
      </c>
      <c r="B5950">
        <v>88274</v>
      </c>
      <c r="C5950" t="s">
        <v>172</v>
      </c>
      <c r="D5950" s="167">
        <v>63315</v>
      </c>
      <c r="E5950" t="s">
        <v>253</v>
      </c>
      <c r="F5950" t="s">
        <v>169</v>
      </c>
      <c r="G5950" t="s">
        <v>539</v>
      </c>
      <c r="H5950" s="168">
        <v>42255</v>
      </c>
      <c r="I5950" t="s">
        <v>106</v>
      </c>
      <c r="J5950" s="169">
        <v>2.0493150684931507</v>
      </c>
      <c r="K5950">
        <v>1</v>
      </c>
    </row>
    <row r="5951" spans="1:11" x14ac:dyDescent="0.25">
      <c r="A5951" t="s">
        <v>6482</v>
      </c>
      <c r="B5951">
        <v>9297</v>
      </c>
      <c r="C5951" t="s">
        <v>172</v>
      </c>
      <c r="D5951" s="167">
        <v>61035.5</v>
      </c>
      <c r="E5951" t="s">
        <v>196</v>
      </c>
      <c r="F5951" t="s">
        <v>169</v>
      </c>
      <c r="G5951" t="s">
        <v>228</v>
      </c>
      <c r="H5951" s="168">
        <v>38657</v>
      </c>
      <c r="I5951" t="s">
        <v>107</v>
      </c>
      <c r="J5951" s="169">
        <v>11.906849315068493</v>
      </c>
      <c r="K5951">
        <v>3</v>
      </c>
    </row>
    <row r="5952" spans="1:11" x14ac:dyDescent="0.25">
      <c r="A5952" t="s">
        <v>6483</v>
      </c>
      <c r="B5952">
        <v>43205</v>
      </c>
      <c r="C5952" t="s">
        <v>172</v>
      </c>
      <c r="D5952" s="167">
        <v>50910</v>
      </c>
      <c r="E5952" t="s">
        <v>191</v>
      </c>
      <c r="F5952" t="s">
        <v>169</v>
      </c>
      <c r="G5952" t="s">
        <v>354</v>
      </c>
      <c r="H5952" s="168">
        <v>41708</v>
      </c>
      <c r="I5952" t="s">
        <v>107</v>
      </c>
      <c r="J5952" s="169">
        <v>3.547945205479452</v>
      </c>
      <c r="K5952">
        <v>1</v>
      </c>
    </row>
    <row r="5953" spans="1:11" x14ac:dyDescent="0.25">
      <c r="A5953" t="s">
        <v>6484</v>
      </c>
      <c r="B5953">
        <v>42988</v>
      </c>
      <c r="C5953" t="s">
        <v>172</v>
      </c>
      <c r="D5953" s="167">
        <v>56580</v>
      </c>
      <c r="E5953" t="s">
        <v>168</v>
      </c>
      <c r="F5953" t="s">
        <v>169</v>
      </c>
      <c r="G5953" t="s">
        <v>265</v>
      </c>
      <c r="H5953" s="168">
        <v>41498</v>
      </c>
      <c r="I5953" t="s">
        <v>103</v>
      </c>
      <c r="J5953" s="169">
        <v>4.1232876712328768</v>
      </c>
      <c r="K5953">
        <v>1</v>
      </c>
    </row>
    <row r="5954" spans="1:11" x14ac:dyDescent="0.25">
      <c r="A5954" t="s">
        <v>6485</v>
      </c>
      <c r="B5954">
        <v>32163</v>
      </c>
      <c r="C5954" t="s">
        <v>172</v>
      </c>
      <c r="D5954" s="167">
        <v>99870.24</v>
      </c>
      <c r="E5954" t="s">
        <v>196</v>
      </c>
      <c r="F5954" t="s">
        <v>169</v>
      </c>
      <c r="G5954" t="s">
        <v>790</v>
      </c>
      <c r="H5954" s="168">
        <v>33000</v>
      </c>
      <c r="I5954" t="s">
        <v>103</v>
      </c>
      <c r="J5954" s="169">
        <v>27.405479452054795</v>
      </c>
      <c r="K5954">
        <v>6</v>
      </c>
    </row>
    <row r="5955" spans="1:11" x14ac:dyDescent="0.25">
      <c r="A5955" t="s">
        <v>6486</v>
      </c>
      <c r="B5955">
        <v>39183</v>
      </c>
      <c r="C5955" t="s">
        <v>172</v>
      </c>
      <c r="D5955" s="167">
        <v>69222.179999999993</v>
      </c>
      <c r="E5955" t="s">
        <v>199</v>
      </c>
      <c r="F5955" t="s">
        <v>169</v>
      </c>
      <c r="G5955" t="s">
        <v>3195</v>
      </c>
      <c r="H5955" s="168">
        <v>30907</v>
      </c>
      <c r="I5955" t="s">
        <v>107</v>
      </c>
      <c r="J5955" s="169">
        <v>33.139726027397259</v>
      </c>
      <c r="K5955">
        <v>7</v>
      </c>
    </row>
    <row r="5956" spans="1:11" x14ac:dyDescent="0.25">
      <c r="A5956" t="s">
        <v>6487</v>
      </c>
      <c r="B5956">
        <v>17520</v>
      </c>
      <c r="C5956" t="s">
        <v>172</v>
      </c>
      <c r="D5956" s="167">
        <v>69222.179999999993</v>
      </c>
      <c r="E5956" t="s">
        <v>199</v>
      </c>
      <c r="F5956" t="s">
        <v>169</v>
      </c>
      <c r="G5956" t="s">
        <v>3195</v>
      </c>
      <c r="H5956" s="168">
        <v>34468</v>
      </c>
      <c r="I5956" t="s">
        <v>103</v>
      </c>
      <c r="J5956" s="169">
        <v>23.383561643835616</v>
      </c>
      <c r="K5956">
        <v>5</v>
      </c>
    </row>
    <row r="5957" spans="1:11" x14ac:dyDescent="0.25">
      <c r="A5957" t="s">
        <v>6488</v>
      </c>
      <c r="B5957">
        <v>45104</v>
      </c>
      <c r="C5957" t="s">
        <v>167</v>
      </c>
      <c r="D5957" s="167">
        <v>56387</v>
      </c>
      <c r="E5957" t="s">
        <v>191</v>
      </c>
      <c r="F5957" t="s">
        <v>169</v>
      </c>
      <c r="G5957" t="s">
        <v>610</v>
      </c>
      <c r="H5957" s="168">
        <v>42408</v>
      </c>
      <c r="I5957" t="s">
        <v>108</v>
      </c>
      <c r="J5957" s="169">
        <v>1.6301369863013699</v>
      </c>
      <c r="K5957">
        <v>1</v>
      </c>
    </row>
    <row r="5958" spans="1:11" x14ac:dyDescent="0.25">
      <c r="A5958" t="s">
        <v>6489</v>
      </c>
      <c r="B5958">
        <v>38796</v>
      </c>
      <c r="C5958" t="s">
        <v>167</v>
      </c>
      <c r="D5958" s="167">
        <v>69222.179999999993</v>
      </c>
      <c r="E5958" t="s">
        <v>180</v>
      </c>
      <c r="F5958" t="s">
        <v>169</v>
      </c>
      <c r="G5958" t="s">
        <v>170</v>
      </c>
      <c r="H5958" s="168">
        <v>34175</v>
      </c>
      <c r="I5958" t="s">
        <v>106</v>
      </c>
      <c r="J5958" s="169">
        <v>24.186301369863013</v>
      </c>
      <c r="K5958">
        <v>5</v>
      </c>
    </row>
    <row r="5959" spans="1:11" x14ac:dyDescent="0.25">
      <c r="A5959" t="s">
        <v>6490</v>
      </c>
      <c r="B5959">
        <v>89079</v>
      </c>
      <c r="C5959" t="s">
        <v>167</v>
      </c>
      <c r="D5959" s="167">
        <v>80203.42</v>
      </c>
      <c r="E5959" t="s">
        <v>239</v>
      </c>
      <c r="F5959" t="s">
        <v>169</v>
      </c>
      <c r="G5959" t="s">
        <v>535</v>
      </c>
      <c r="H5959" s="168">
        <v>38124</v>
      </c>
      <c r="I5959" t="s">
        <v>104</v>
      </c>
      <c r="J5959" s="169">
        <v>13.367123287671232</v>
      </c>
      <c r="K5959">
        <v>3</v>
      </c>
    </row>
    <row r="5960" spans="1:11" x14ac:dyDescent="0.25">
      <c r="A5960" t="s">
        <v>6491</v>
      </c>
      <c r="B5960">
        <v>24212</v>
      </c>
      <c r="C5960" t="s">
        <v>167</v>
      </c>
      <c r="D5960" s="167">
        <v>58000</v>
      </c>
      <c r="E5960" t="s">
        <v>199</v>
      </c>
      <c r="F5960" t="s">
        <v>169</v>
      </c>
      <c r="G5960" t="s">
        <v>887</v>
      </c>
      <c r="H5960" s="168">
        <v>42632</v>
      </c>
      <c r="I5960" t="s">
        <v>107</v>
      </c>
      <c r="J5960" s="169">
        <v>1.0164383561643835</v>
      </c>
      <c r="K5960">
        <v>1</v>
      </c>
    </row>
    <row r="5961" spans="1:11" x14ac:dyDescent="0.25">
      <c r="A5961" t="s">
        <v>6492</v>
      </c>
      <c r="B5961">
        <v>35319</v>
      </c>
      <c r="C5961" t="s">
        <v>172</v>
      </c>
      <c r="D5961" s="167">
        <v>81381.070000000007</v>
      </c>
      <c r="E5961" t="s">
        <v>196</v>
      </c>
      <c r="F5961" t="s">
        <v>169</v>
      </c>
      <c r="G5961" t="s">
        <v>706</v>
      </c>
      <c r="H5961" s="168">
        <v>35717</v>
      </c>
      <c r="I5961" t="s">
        <v>106</v>
      </c>
      <c r="J5961" s="169">
        <v>19.961643835616439</v>
      </c>
      <c r="K5961">
        <v>5</v>
      </c>
    </row>
    <row r="5962" spans="1:11" x14ac:dyDescent="0.25">
      <c r="A5962" t="s">
        <v>6493</v>
      </c>
      <c r="B5962">
        <v>18171</v>
      </c>
      <c r="C5962" t="s">
        <v>172</v>
      </c>
      <c r="D5962" s="167">
        <v>45892.46</v>
      </c>
      <c r="E5962" t="s">
        <v>199</v>
      </c>
      <c r="F5962" t="s">
        <v>169</v>
      </c>
      <c r="G5962" t="s">
        <v>207</v>
      </c>
      <c r="H5962" s="168">
        <v>37661</v>
      </c>
      <c r="I5962" t="s">
        <v>108</v>
      </c>
      <c r="J5962" s="169">
        <v>14.635616438356164</v>
      </c>
      <c r="K5962">
        <v>3</v>
      </c>
    </row>
    <row r="5963" spans="1:11" x14ac:dyDescent="0.25">
      <c r="A5963" t="s">
        <v>6494</v>
      </c>
      <c r="B5963">
        <v>43801</v>
      </c>
      <c r="C5963" t="s">
        <v>167</v>
      </c>
      <c r="D5963" s="167">
        <v>92256.44</v>
      </c>
      <c r="E5963" t="s">
        <v>188</v>
      </c>
      <c r="F5963" t="s">
        <v>169</v>
      </c>
      <c r="G5963" t="s">
        <v>284</v>
      </c>
      <c r="H5963" s="168">
        <v>39006</v>
      </c>
      <c r="I5963" t="s">
        <v>105</v>
      </c>
      <c r="J5963" s="169">
        <v>10.950684931506849</v>
      </c>
      <c r="K5963">
        <v>3</v>
      </c>
    </row>
    <row r="5964" spans="1:11" x14ac:dyDescent="0.25">
      <c r="A5964" t="s">
        <v>6495</v>
      </c>
      <c r="B5964">
        <v>55550</v>
      </c>
      <c r="C5964" t="s">
        <v>172</v>
      </c>
      <c r="D5964" s="167">
        <v>87841</v>
      </c>
      <c r="E5964" t="s">
        <v>168</v>
      </c>
      <c r="F5964" t="s">
        <v>169</v>
      </c>
      <c r="G5964" t="s">
        <v>173</v>
      </c>
      <c r="H5964" s="168">
        <v>37459</v>
      </c>
      <c r="I5964" t="s">
        <v>104</v>
      </c>
      <c r="J5964" s="169">
        <v>15.189041095890412</v>
      </c>
      <c r="K5964">
        <v>4</v>
      </c>
    </row>
    <row r="5965" spans="1:11" x14ac:dyDescent="0.25">
      <c r="A5965" t="s">
        <v>6496</v>
      </c>
      <c r="B5965">
        <v>40088</v>
      </c>
      <c r="C5965" t="s">
        <v>167</v>
      </c>
      <c r="D5965" s="167">
        <v>93396</v>
      </c>
      <c r="E5965" t="s">
        <v>308</v>
      </c>
      <c r="F5965" t="s">
        <v>169</v>
      </c>
      <c r="G5965" t="s">
        <v>350</v>
      </c>
      <c r="H5965" s="168">
        <v>37284</v>
      </c>
      <c r="I5965" t="s">
        <v>107</v>
      </c>
      <c r="J5965" s="169">
        <v>15.668493150684931</v>
      </c>
      <c r="K5965">
        <v>4</v>
      </c>
    </row>
    <row r="5966" spans="1:11" x14ac:dyDescent="0.25">
      <c r="A5966" t="s">
        <v>6497</v>
      </c>
      <c r="B5966">
        <v>6450</v>
      </c>
      <c r="C5966" t="s">
        <v>172</v>
      </c>
      <c r="D5966" s="167">
        <v>97278.64</v>
      </c>
      <c r="E5966" t="s">
        <v>168</v>
      </c>
      <c r="F5966" t="s">
        <v>169</v>
      </c>
      <c r="G5966" t="s">
        <v>906</v>
      </c>
      <c r="H5966" s="168">
        <v>36696</v>
      </c>
      <c r="I5966" t="s">
        <v>106</v>
      </c>
      <c r="J5966" s="169">
        <v>17.279452054794522</v>
      </c>
      <c r="K5966">
        <v>4</v>
      </c>
    </row>
    <row r="5967" spans="1:11" x14ac:dyDescent="0.25">
      <c r="A5967" t="s">
        <v>6498</v>
      </c>
      <c r="B5967">
        <v>76068</v>
      </c>
      <c r="C5967" t="s">
        <v>167</v>
      </c>
      <c r="D5967" s="167">
        <v>43850.22</v>
      </c>
      <c r="E5967" t="s">
        <v>168</v>
      </c>
      <c r="F5967" t="s">
        <v>169</v>
      </c>
      <c r="G5967" t="s">
        <v>357</v>
      </c>
      <c r="H5967" s="168">
        <v>40911</v>
      </c>
      <c r="I5967" t="s">
        <v>104</v>
      </c>
      <c r="J5967" s="169">
        <v>5.7315068493150685</v>
      </c>
      <c r="K5967">
        <v>2</v>
      </c>
    </row>
    <row r="5968" spans="1:11" x14ac:dyDescent="0.25">
      <c r="A5968" t="s">
        <v>6499</v>
      </c>
      <c r="B5968">
        <v>12463</v>
      </c>
      <c r="C5968" t="s">
        <v>172</v>
      </c>
      <c r="D5968" s="167">
        <v>56387</v>
      </c>
      <c r="E5968" t="s">
        <v>191</v>
      </c>
      <c r="F5968" t="s">
        <v>169</v>
      </c>
      <c r="G5968" t="s">
        <v>610</v>
      </c>
      <c r="H5968" s="168">
        <v>42562</v>
      </c>
      <c r="I5968" t="s">
        <v>108</v>
      </c>
      <c r="J5968" s="169">
        <v>1.2082191780821918</v>
      </c>
      <c r="K5968">
        <v>1</v>
      </c>
    </row>
    <row r="5969" spans="1:11" x14ac:dyDescent="0.25">
      <c r="A5969" t="s">
        <v>6500</v>
      </c>
      <c r="B5969">
        <v>99731</v>
      </c>
      <c r="C5969" t="s">
        <v>167</v>
      </c>
      <c r="D5969" s="167">
        <v>60468</v>
      </c>
      <c r="E5969" t="s">
        <v>191</v>
      </c>
      <c r="F5969" t="s">
        <v>169</v>
      </c>
      <c r="G5969" t="s">
        <v>354</v>
      </c>
      <c r="H5969" s="168">
        <v>34262</v>
      </c>
      <c r="I5969" t="s">
        <v>106</v>
      </c>
      <c r="J5969" s="169">
        <v>23.947945205479453</v>
      </c>
      <c r="K5969">
        <v>5</v>
      </c>
    </row>
    <row r="5970" spans="1:11" x14ac:dyDescent="0.25">
      <c r="A5970" t="s">
        <v>6501</v>
      </c>
      <c r="B5970">
        <v>97651</v>
      </c>
      <c r="C5970" t="s">
        <v>172</v>
      </c>
      <c r="D5970" s="167">
        <v>42053.83</v>
      </c>
      <c r="E5970" t="s">
        <v>199</v>
      </c>
      <c r="F5970" t="s">
        <v>169</v>
      </c>
      <c r="G5970" t="s">
        <v>220</v>
      </c>
      <c r="H5970" s="168">
        <v>41869</v>
      </c>
      <c r="I5970" t="s">
        <v>103</v>
      </c>
      <c r="J5970" s="169">
        <v>3.106849315068493</v>
      </c>
      <c r="K5970">
        <v>1</v>
      </c>
    </row>
    <row r="5971" spans="1:11" x14ac:dyDescent="0.25">
      <c r="A5971" t="s">
        <v>6502</v>
      </c>
      <c r="B5971">
        <v>85431</v>
      </c>
      <c r="C5971" t="s">
        <v>167</v>
      </c>
      <c r="D5971" s="167">
        <v>89000</v>
      </c>
      <c r="E5971" t="s">
        <v>188</v>
      </c>
      <c r="F5971" t="s">
        <v>169</v>
      </c>
      <c r="G5971" t="s">
        <v>397</v>
      </c>
      <c r="H5971" s="168">
        <v>42619</v>
      </c>
      <c r="I5971" t="s">
        <v>103</v>
      </c>
      <c r="J5971" s="169">
        <v>1.0520547945205478</v>
      </c>
      <c r="K5971">
        <v>1</v>
      </c>
    </row>
    <row r="5972" spans="1:11" x14ac:dyDescent="0.25">
      <c r="A5972" t="s">
        <v>6503</v>
      </c>
      <c r="B5972">
        <v>47349</v>
      </c>
      <c r="C5972" t="s">
        <v>167</v>
      </c>
      <c r="D5972" s="167">
        <v>65183.22</v>
      </c>
      <c r="E5972" t="s">
        <v>188</v>
      </c>
      <c r="F5972" t="s">
        <v>202</v>
      </c>
      <c r="G5972" t="s">
        <v>284</v>
      </c>
      <c r="H5972" s="168">
        <v>39469</v>
      </c>
      <c r="I5972" t="s">
        <v>108</v>
      </c>
      <c r="J5972" s="169">
        <v>9.6821917808219187</v>
      </c>
      <c r="K5972">
        <v>2</v>
      </c>
    </row>
    <row r="5973" spans="1:11" x14ac:dyDescent="0.25">
      <c r="A5973" t="s">
        <v>6504</v>
      </c>
      <c r="B5973">
        <v>40073</v>
      </c>
      <c r="C5973" t="s">
        <v>172</v>
      </c>
      <c r="D5973" s="167">
        <v>65105</v>
      </c>
      <c r="E5973" t="s">
        <v>168</v>
      </c>
      <c r="F5973" t="s">
        <v>169</v>
      </c>
      <c r="G5973" t="s">
        <v>265</v>
      </c>
      <c r="H5973" s="168">
        <v>38824</v>
      </c>
      <c r="I5973" t="s">
        <v>105</v>
      </c>
      <c r="J5973" s="169">
        <v>11.449315068493151</v>
      </c>
      <c r="K5973">
        <v>3</v>
      </c>
    </row>
    <row r="5974" spans="1:11" x14ac:dyDescent="0.25">
      <c r="A5974" t="s">
        <v>6505</v>
      </c>
      <c r="B5974">
        <v>79914</v>
      </c>
      <c r="C5974" t="s">
        <v>167</v>
      </c>
      <c r="D5974" s="167">
        <v>90125.22</v>
      </c>
      <c r="E5974" t="s">
        <v>616</v>
      </c>
      <c r="F5974" t="s">
        <v>169</v>
      </c>
      <c r="G5974" t="s">
        <v>617</v>
      </c>
      <c r="H5974" s="168">
        <v>37872</v>
      </c>
      <c r="I5974" t="s">
        <v>106</v>
      </c>
      <c r="J5974" s="169">
        <v>14.057534246575342</v>
      </c>
      <c r="K5974">
        <v>3</v>
      </c>
    </row>
    <row r="5975" spans="1:11" x14ac:dyDescent="0.25">
      <c r="A5975" t="s">
        <v>6506</v>
      </c>
      <c r="B5975">
        <v>64496</v>
      </c>
      <c r="C5975" t="s">
        <v>172</v>
      </c>
      <c r="D5975" s="167">
        <v>40858.79</v>
      </c>
      <c r="E5975" t="s">
        <v>253</v>
      </c>
      <c r="F5975" t="s">
        <v>169</v>
      </c>
      <c r="G5975" t="s">
        <v>895</v>
      </c>
      <c r="H5975" s="168">
        <v>39043</v>
      </c>
      <c r="I5975" t="s">
        <v>103</v>
      </c>
      <c r="J5975" s="169">
        <v>10.849315068493151</v>
      </c>
      <c r="K5975">
        <v>3</v>
      </c>
    </row>
    <row r="5976" spans="1:11" x14ac:dyDescent="0.25">
      <c r="A5976" t="s">
        <v>6507</v>
      </c>
      <c r="B5976">
        <v>26530</v>
      </c>
      <c r="C5976" t="s">
        <v>167</v>
      </c>
      <c r="D5976" s="167">
        <v>104717.28</v>
      </c>
      <c r="E5976" t="s">
        <v>196</v>
      </c>
      <c r="F5976" t="s">
        <v>169</v>
      </c>
      <c r="G5976" t="s">
        <v>598</v>
      </c>
      <c r="H5976" s="168">
        <v>32745</v>
      </c>
      <c r="I5976" t="s">
        <v>104</v>
      </c>
      <c r="J5976" s="169">
        <v>28.104109589041094</v>
      </c>
      <c r="K5976">
        <v>6</v>
      </c>
    </row>
    <row r="5977" spans="1:11" x14ac:dyDescent="0.25">
      <c r="A5977" t="s">
        <v>6508</v>
      </c>
      <c r="B5977">
        <v>94659</v>
      </c>
      <c r="C5977" t="s">
        <v>167</v>
      </c>
      <c r="D5977" s="167">
        <v>78387.679999999993</v>
      </c>
      <c r="E5977" t="s">
        <v>188</v>
      </c>
      <c r="F5977" t="s">
        <v>169</v>
      </c>
      <c r="G5977" t="s">
        <v>284</v>
      </c>
      <c r="H5977" s="168">
        <v>41890</v>
      </c>
      <c r="I5977" t="s">
        <v>106</v>
      </c>
      <c r="J5977" s="169">
        <v>3.0493150684931507</v>
      </c>
      <c r="K5977">
        <v>1</v>
      </c>
    </row>
    <row r="5978" spans="1:11" x14ac:dyDescent="0.25">
      <c r="A5978" t="s">
        <v>6509</v>
      </c>
      <c r="B5978">
        <v>85507</v>
      </c>
      <c r="C5978" t="s">
        <v>167</v>
      </c>
      <c r="D5978" s="167">
        <v>25445</v>
      </c>
      <c r="E5978" t="s">
        <v>196</v>
      </c>
      <c r="F5978" t="s">
        <v>202</v>
      </c>
      <c r="G5978" t="s">
        <v>367</v>
      </c>
      <c r="H5978" s="168">
        <v>35709</v>
      </c>
      <c r="I5978" t="s">
        <v>107</v>
      </c>
      <c r="J5978" s="169">
        <v>19.983561643835618</v>
      </c>
      <c r="K5978">
        <v>5</v>
      </c>
    </row>
    <row r="5979" spans="1:11" x14ac:dyDescent="0.25">
      <c r="A5979" t="s">
        <v>6510</v>
      </c>
      <c r="B5979">
        <v>53917</v>
      </c>
      <c r="C5979" t="s">
        <v>172</v>
      </c>
      <c r="D5979" s="167">
        <v>107128.71</v>
      </c>
      <c r="E5979" t="s">
        <v>175</v>
      </c>
      <c r="F5979" t="s">
        <v>169</v>
      </c>
      <c r="G5979" t="s">
        <v>586</v>
      </c>
      <c r="H5979" s="168">
        <v>35296</v>
      </c>
      <c r="I5979" t="s">
        <v>103</v>
      </c>
      <c r="J5979" s="169">
        <v>21.115068493150684</v>
      </c>
      <c r="K5979">
        <v>5</v>
      </c>
    </row>
    <row r="5980" spans="1:11" x14ac:dyDescent="0.25">
      <c r="A5980" t="s">
        <v>6511</v>
      </c>
      <c r="B5980">
        <v>75213</v>
      </c>
      <c r="C5980" t="s">
        <v>172</v>
      </c>
      <c r="D5980" s="167">
        <v>50699.16</v>
      </c>
      <c r="E5980" t="s">
        <v>199</v>
      </c>
      <c r="F5980" t="s">
        <v>169</v>
      </c>
      <c r="G5980" t="s">
        <v>200</v>
      </c>
      <c r="H5980" s="168">
        <v>38943</v>
      </c>
      <c r="I5980" t="s">
        <v>103</v>
      </c>
      <c r="J5980" s="169">
        <v>11.123287671232877</v>
      </c>
      <c r="K5980">
        <v>3</v>
      </c>
    </row>
    <row r="5981" spans="1:11" x14ac:dyDescent="0.25">
      <c r="A5981" t="s">
        <v>6512</v>
      </c>
      <c r="B5981">
        <v>18142</v>
      </c>
      <c r="C5981" t="s">
        <v>172</v>
      </c>
      <c r="D5981" s="167">
        <v>135392</v>
      </c>
      <c r="E5981" t="s">
        <v>168</v>
      </c>
      <c r="F5981" t="s">
        <v>169</v>
      </c>
      <c r="G5981" t="s">
        <v>275</v>
      </c>
      <c r="H5981" s="168">
        <v>35877</v>
      </c>
      <c r="I5981" t="s">
        <v>103</v>
      </c>
      <c r="J5981" s="169">
        <v>19.523287671232875</v>
      </c>
      <c r="K5981">
        <v>4</v>
      </c>
    </row>
    <row r="5982" spans="1:11" x14ac:dyDescent="0.25">
      <c r="A5982" t="s">
        <v>6513</v>
      </c>
      <c r="B5982">
        <v>83198</v>
      </c>
      <c r="C5982" t="s">
        <v>167</v>
      </c>
      <c r="D5982" s="167">
        <v>91961</v>
      </c>
      <c r="E5982" t="s">
        <v>185</v>
      </c>
      <c r="F5982" t="s">
        <v>169</v>
      </c>
      <c r="G5982" t="s">
        <v>495</v>
      </c>
      <c r="H5982" s="168">
        <v>38999</v>
      </c>
      <c r="I5982" t="s">
        <v>103</v>
      </c>
      <c r="J5982" s="169">
        <v>10.96986301369863</v>
      </c>
      <c r="K5982">
        <v>3</v>
      </c>
    </row>
    <row r="5983" spans="1:11" x14ac:dyDescent="0.25">
      <c r="A5983" t="s">
        <v>6514</v>
      </c>
      <c r="B5983">
        <v>32064</v>
      </c>
      <c r="C5983" t="s">
        <v>172</v>
      </c>
      <c r="D5983" s="167">
        <v>57476.06</v>
      </c>
      <c r="E5983" t="s">
        <v>233</v>
      </c>
      <c r="F5983" t="s">
        <v>169</v>
      </c>
      <c r="G5983" t="s">
        <v>242</v>
      </c>
      <c r="H5983" s="168">
        <v>32370</v>
      </c>
      <c r="I5983" t="s">
        <v>104</v>
      </c>
      <c r="J5983" s="169">
        <v>29.13150684931507</v>
      </c>
      <c r="K5983">
        <v>6</v>
      </c>
    </row>
    <row r="5984" spans="1:11" x14ac:dyDescent="0.25">
      <c r="A5984" t="s">
        <v>6515</v>
      </c>
      <c r="B5984">
        <v>67725</v>
      </c>
      <c r="C5984" t="s">
        <v>172</v>
      </c>
      <c r="D5984" s="167">
        <v>106448.44</v>
      </c>
      <c r="E5984" t="s">
        <v>168</v>
      </c>
      <c r="F5984" t="s">
        <v>169</v>
      </c>
      <c r="G5984" t="s">
        <v>1166</v>
      </c>
      <c r="H5984" s="168">
        <v>32271</v>
      </c>
      <c r="I5984" t="s">
        <v>108</v>
      </c>
      <c r="J5984" s="169">
        <v>29.402739726027399</v>
      </c>
      <c r="K5984">
        <v>6</v>
      </c>
    </row>
    <row r="5985" spans="1:11" x14ac:dyDescent="0.25">
      <c r="A5985" t="s">
        <v>6516</v>
      </c>
      <c r="B5985">
        <v>50809</v>
      </c>
      <c r="C5985" t="s">
        <v>172</v>
      </c>
      <c r="D5985" s="167">
        <v>102572.65</v>
      </c>
      <c r="E5985" t="s">
        <v>616</v>
      </c>
      <c r="F5985" t="s">
        <v>169</v>
      </c>
      <c r="G5985" t="s">
        <v>617</v>
      </c>
      <c r="H5985" s="168">
        <v>38740</v>
      </c>
      <c r="I5985" t="s">
        <v>106</v>
      </c>
      <c r="J5985" s="169">
        <v>11.67945205479452</v>
      </c>
      <c r="K5985">
        <v>3</v>
      </c>
    </row>
    <row r="5986" spans="1:11" x14ac:dyDescent="0.25">
      <c r="A5986" t="s">
        <v>6517</v>
      </c>
      <c r="B5986">
        <v>19399</v>
      </c>
      <c r="C5986" t="s">
        <v>167</v>
      </c>
      <c r="D5986" s="167">
        <v>60618</v>
      </c>
      <c r="E5986" t="s">
        <v>191</v>
      </c>
      <c r="F5986" t="s">
        <v>169</v>
      </c>
      <c r="G5986" t="s">
        <v>354</v>
      </c>
      <c r="H5986" s="168">
        <v>40966</v>
      </c>
      <c r="I5986" t="s">
        <v>107</v>
      </c>
      <c r="J5986" s="169">
        <v>5.580821917808219</v>
      </c>
      <c r="K5986">
        <v>2</v>
      </c>
    </row>
    <row r="5987" spans="1:11" x14ac:dyDescent="0.25">
      <c r="A5987" t="s">
        <v>6518</v>
      </c>
      <c r="B5987">
        <v>63263</v>
      </c>
      <c r="C5987" t="s">
        <v>167</v>
      </c>
      <c r="D5987" s="167">
        <v>121416.37</v>
      </c>
      <c r="E5987" t="s">
        <v>325</v>
      </c>
      <c r="F5987" t="s">
        <v>169</v>
      </c>
      <c r="G5987" t="s">
        <v>533</v>
      </c>
      <c r="H5987" s="168">
        <v>36822</v>
      </c>
      <c r="I5987" t="s">
        <v>107</v>
      </c>
      <c r="J5987" s="169">
        <v>16.934246575342467</v>
      </c>
      <c r="K5987">
        <v>4</v>
      </c>
    </row>
    <row r="5988" spans="1:11" x14ac:dyDescent="0.25">
      <c r="A5988" t="s">
        <v>6519</v>
      </c>
      <c r="B5988">
        <v>85073</v>
      </c>
      <c r="C5988" t="s">
        <v>172</v>
      </c>
      <c r="D5988" s="167">
        <v>69222.179999999993</v>
      </c>
      <c r="E5988" t="s">
        <v>175</v>
      </c>
      <c r="F5988" t="s">
        <v>169</v>
      </c>
      <c r="G5988" t="s">
        <v>904</v>
      </c>
      <c r="H5988" s="168">
        <v>32419</v>
      </c>
      <c r="I5988" t="s">
        <v>108</v>
      </c>
      <c r="J5988" s="169">
        <v>28.997260273972604</v>
      </c>
      <c r="K5988">
        <v>6</v>
      </c>
    </row>
    <row r="5989" spans="1:11" x14ac:dyDescent="0.25">
      <c r="A5989" t="s">
        <v>6520</v>
      </c>
      <c r="B5989">
        <v>53590</v>
      </c>
      <c r="C5989" t="s">
        <v>172</v>
      </c>
      <c r="D5989" s="167">
        <v>59638</v>
      </c>
      <c r="E5989" t="s">
        <v>175</v>
      </c>
      <c r="F5989" t="s">
        <v>169</v>
      </c>
      <c r="G5989" t="s">
        <v>183</v>
      </c>
      <c r="H5989" s="168">
        <v>41106</v>
      </c>
      <c r="I5989" t="s">
        <v>106</v>
      </c>
      <c r="J5989" s="169">
        <v>5.1972602739726028</v>
      </c>
      <c r="K5989">
        <v>2</v>
      </c>
    </row>
    <row r="5990" spans="1:11" x14ac:dyDescent="0.25">
      <c r="A5990" t="s">
        <v>6521</v>
      </c>
      <c r="B5990">
        <v>84921</v>
      </c>
      <c r="C5990" t="s">
        <v>167</v>
      </c>
      <c r="D5990" s="167">
        <v>46626.87</v>
      </c>
      <c r="E5990" t="s">
        <v>199</v>
      </c>
      <c r="F5990" t="s">
        <v>169</v>
      </c>
      <c r="G5990" t="s">
        <v>205</v>
      </c>
      <c r="H5990" s="168">
        <v>39286</v>
      </c>
      <c r="I5990" t="s">
        <v>103</v>
      </c>
      <c r="J5990" s="169">
        <v>10.183561643835617</v>
      </c>
      <c r="K5990">
        <v>3</v>
      </c>
    </row>
    <row r="5991" spans="1:11" x14ac:dyDescent="0.25">
      <c r="A5991" t="s">
        <v>6522</v>
      </c>
      <c r="B5991">
        <v>48838</v>
      </c>
      <c r="C5991" t="s">
        <v>172</v>
      </c>
      <c r="D5991" s="167">
        <v>79520</v>
      </c>
      <c r="E5991" t="s">
        <v>185</v>
      </c>
      <c r="F5991" t="s">
        <v>169</v>
      </c>
      <c r="G5991" t="s">
        <v>495</v>
      </c>
      <c r="H5991" s="168">
        <v>39329</v>
      </c>
      <c r="I5991" t="s">
        <v>107</v>
      </c>
      <c r="J5991" s="169">
        <v>10.065753424657535</v>
      </c>
      <c r="K5991">
        <v>3</v>
      </c>
    </row>
    <row r="5992" spans="1:11" x14ac:dyDescent="0.25">
      <c r="A5992" t="s">
        <v>6523</v>
      </c>
      <c r="B5992">
        <v>25640</v>
      </c>
      <c r="C5992" t="s">
        <v>172</v>
      </c>
      <c r="D5992" s="167">
        <v>80829</v>
      </c>
      <c r="E5992" t="s">
        <v>175</v>
      </c>
      <c r="F5992" t="s">
        <v>169</v>
      </c>
      <c r="G5992" t="s">
        <v>183</v>
      </c>
      <c r="H5992" s="168">
        <v>37823</v>
      </c>
      <c r="I5992" t="s">
        <v>105</v>
      </c>
      <c r="J5992" s="169">
        <v>14.191780821917808</v>
      </c>
      <c r="K5992">
        <v>3</v>
      </c>
    </row>
    <row r="5993" spans="1:11" x14ac:dyDescent="0.25">
      <c r="A5993" t="s">
        <v>6524</v>
      </c>
      <c r="B5993">
        <v>32246</v>
      </c>
      <c r="C5993" t="s">
        <v>172</v>
      </c>
      <c r="D5993" s="167">
        <v>50201.32</v>
      </c>
      <c r="E5993" t="s">
        <v>268</v>
      </c>
      <c r="F5993" t="s">
        <v>169</v>
      </c>
      <c r="G5993" t="s">
        <v>418</v>
      </c>
      <c r="H5993" s="168">
        <v>41988</v>
      </c>
      <c r="I5993" t="s">
        <v>103</v>
      </c>
      <c r="J5993" s="169">
        <v>2.7808219178082192</v>
      </c>
      <c r="K5993">
        <v>1</v>
      </c>
    </row>
    <row r="5994" spans="1:11" x14ac:dyDescent="0.25">
      <c r="A5994" t="s">
        <v>6525</v>
      </c>
      <c r="B5994">
        <v>81374</v>
      </c>
      <c r="C5994" t="s">
        <v>172</v>
      </c>
      <c r="D5994" s="167">
        <v>64041.39</v>
      </c>
      <c r="E5994" t="s">
        <v>233</v>
      </c>
      <c r="F5994" t="s">
        <v>169</v>
      </c>
      <c r="G5994" t="s">
        <v>514</v>
      </c>
      <c r="H5994" s="168">
        <v>34092</v>
      </c>
      <c r="I5994" t="s">
        <v>107</v>
      </c>
      <c r="J5994" s="169">
        <v>24.413698630136988</v>
      </c>
      <c r="K5994">
        <v>5</v>
      </c>
    </row>
    <row r="5995" spans="1:11" x14ac:dyDescent="0.25">
      <c r="A5995" t="s">
        <v>6526</v>
      </c>
      <c r="B5995">
        <v>11332</v>
      </c>
      <c r="C5995" t="s">
        <v>167</v>
      </c>
      <c r="D5995" s="167">
        <v>64141</v>
      </c>
      <c r="E5995" t="s">
        <v>188</v>
      </c>
      <c r="F5995" t="s">
        <v>169</v>
      </c>
      <c r="G5995" t="s">
        <v>6527</v>
      </c>
      <c r="H5995" s="168">
        <v>37928</v>
      </c>
      <c r="I5995" t="s">
        <v>108</v>
      </c>
      <c r="J5995" s="169">
        <v>13.904109589041095</v>
      </c>
      <c r="K5995">
        <v>3</v>
      </c>
    </row>
    <row r="5996" spans="1:11" x14ac:dyDescent="0.25">
      <c r="A5996" t="s">
        <v>6528</v>
      </c>
      <c r="B5996">
        <v>53860</v>
      </c>
      <c r="C5996" t="s">
        <v>167</v>
      </c>
      <c r="D5996" s="167">
        <v>73778.740000000005</v>
      </c>
      <c r="E5996" t="s">
        <v>188</v>
      </c>
      <c r="F5996" t="s">
        <v>169</v>
      </c>
      <c r="G5996" t="s">
        <v>428</v>
      </c>
      <c r="H5996" s="168">
        <v>39595</v>
      </c>
      <c r="I5996" t="s">
        <v>104</v>
      </c>
      <c r="J5996" s="169">
        <v>9.3369863013698637</v>
      </c>
      <c r="K5996">
        <v>2</v>
      </c>
    </row>
    <row r="5997" spans="1:11" x14ac:dyDescent="0.25">
      <c r="A5997" t="s">
        <v>6529</v>
      </c>
      <c r="B5997">
        <v>90285</v>
      </c>
      <c r="C5997" t="s">
        <v>167</v>
      </c>
      <c r="D5997" s="167">
        <v>58483.81</v>
      </c>
      <c r="E5997" t="s">
        <v>270</v>
      </c>
      <c r="F5997" t="s">
        <v>169</v>
      </c>
      <c r="G5997" t="s">
        <v>801</v>
      </c>
      <c r="H5997" s="168">
        <v>37564</v>
      </c>
      <c r="I5997" t="s">
        <v>103</v>
      </c>
      <c r="J5997" s="169">
        <v>14.901369863013699</v>
      </c>
      <c r="K5997">
        <v>3</v>
      </c>
    </row>
    <row r="5998" spans="1:11" x14ac:dyDescent="0.25">
      <c r="A5998" t="s">
        <v>6530</v>
      </c>
      <c r="B5998">
        <v>85776</v>
      </c>
      <c r="C5998" t="s">
        <v>172</v>
      </c>
      <c r="D5998" s="167">
        <v>58671.02</v>
      </c>
      <c r="E5998" t="s">
        <v>199</v>
      </c>
      <c r="F5998" t="s">
        <v>169</v>
      </c>
      <c r="G5998" t="s">
        <v>200</v>
      </c>
      <c r="H5998" s="168">
        <v>37458</v>
      </c>
      <c r="I5998" t="s">
        <v>105</v>
      </c>
      <c r="J5998" s="169">
        <v>15.191780821917808</v>
      </c>
      <c r="K5998">
        <v>4</v>
      </c>
    </row>
    <row r="5999" spans="1:11" x14ac:dyDescent="0.25">
      <c r="A5999" t="s">
        <v>6531</v>
      </c>
      <c r="B5999">
        <v>9012</v>
      </c>
      <c r="C5999" t="s">
        <v>172</v>
      </c>
      <c r="D5999" s="167">
        <v>93356</v>
      </c>
      <c r="E5999" t="s">
        <v>175</v>
      </c>
      <c r="F5999" t="s">
        <v>169</v>
      </c>
      <c r="G5999" t="s">
        <v>586</v>
      </c>
      <c r="H5999" s="168">
        <v>37655</v>
      </c>
      <c r="I5999" t="s">
        <v>108</v>
      </c>
      <c r="J5999" s="169">
        <v>14.652054794520549</v>
      </c>
      <c r="K5999">
        <v>3</v>
      </c>
    </row>
    <row r="6000" spans="1:11" x14ac:dyDescent="0.25">
      <c r="A6000" t="s">
        <v>6532</v>
      </c>
      <c r="B6000">
        <v>25822</v>
      </c>
      <c r="C6000" t="s">
        <v>172</v>
      </c>
      <c r="D6000" s="167">
        <v>92756.7</v>
      </c>
      <c r="E6000" t="s">
        <v>175</v>
      </c>
      <c r="F6000" t="s">
        <v>169</v>
      </c>
      <c r="G6000" t="s">
        <v>183</v>
      </c>
      <c r="H6000" s="168">
        <v>33049</v>
      </c>
      <c r="I6000" t="s">
        <v>107</v>
      </c>
      <c r="J6000" s="169">
        <v>27.271232876712329</v>
      </c>
      <c r="K6000">
        <v>6</v>
      </c>
    </row>
    <row r="6001" spans="1:11" x14ac:dyDescent="0.25">
      <c r="A6001" t="s">
        <v>6533</v>
      </c>
      <c r="B6001">
        <v>88361</v>
      </c>
      <c r="C6001" t="s">
        <v>167</v>
      </c>
      <c r="D6001" s="167">
        <v>97912</v>
      </c>
      <c r="E6001" t="s">
        <v>188</v>
      </c>
      <c r="F6001" t="s">
        <v>169</v>
      </c>
      <c r="G6001" t="s">
        <v>284</v>
      </c>
      <c r="H6001" s="168">
        <v>36899</v>
      </c>
      <c r="I6001" t="s">
        <v>108</v>
      </c>
      <c r="J6001" s="169">
        <v>16.723287671232878</v>
      </c>
      <c r="K6001">
        <v>4</v>
      </c>
    </row>
    <row r="6002" spans="1:11" x14ac:dyDescent="0.25">
      <c r="A6002" t="s">
        <v>6534</v>
      </c>
      <c r="B6002">
        <v>98238</v>
      </c>
      <c r="C6002" t="s">
        <v>172</v>
      </c>
      <c r="D6002" s="167">
        <v>74815</v>
      </c>
      <c r="E6002" t="s">
        <v>185</v>
      </c>
      <c r="F6002" t="s">
        <v>169</v>
      </c>
      <c r="G6002" t="s">
        <v>416</v>
      </c>
      <c r="H6002" s="168">
        <v>38747</v>
      </c>
      <c r="I6002" t="s">
        <v>103</v>
      </c>
      <c r="J6002" s="169">
        <v>11.66027397260274</v>
      </c>
      <c r="K6002">
        <v>3</v>
      </c>
    </row>
    <row r="6003" spans="1:11" x14ac:dyDescent="0.25">
      <c r="A6003" t="s">
        <v>6535</v>
      </c>
      <c r="B6003">
        <v>8500</v>
      </c>
      <c r="C6003" t="s">
        <v>167</v>
      </c>
      <c r="D6003" s="167">
        <v>118930</v>
      </c>
      <c r="E6003" t="s">
        <v>185</v>
      </c>
      <c r="F6003" t="s">
        <v>169</v>
      </c>
      <c r="G6003" t="s">
        <v>382</v>
      </c>
      <c r="H6003" s="168">
        <v>36942</v>
      </c>
      <c r="I6003" t="s">
        <v>103</v>
      </c>
      <c r="J6003" s="169">
        <v>16.605479452054794</v>
      </c>
      <c r="K6003">
        <v>4</v>
      </c>
    </row>
    <row r="6004" spans="1:11" x14ac:dyDescent="0.25">
      <c r="A6004" t="s">
        <v>6536</v>
      </c>
      <c r="B6004">
        <v>18445</v>
      </c>
      <c r="C6004" t="s">
        <v>172</v>
      </c>
      <c r="D6004" s="167">
        <v>117174.02</v>
      </c>
      <c r="E6004" t="s">
        <v>185</v>
      </c>
      <c r="F6004" t="s">
        <v>169</v>
      </c>
      <c r="G6004" t="s">
        <v>382</v>
      </c>
      <c r="H6004" s="168">
        <v>34722</v>
      </c>
      <c r="I6004" t="s">
        <v>103</v>
      </c>
      <c r="J6004" s="169">
        <v>22.687671232876713</v>
      </c>
      <c r="K6004">
        <v>5</v>
      </c>
    </row>
    <row r="6005" spans="1:11" x14ac:dyDescent="0.25">
      <c r="A6005" t="s">
        <v>6537</v>
      </c>
      <c r="B6005">
        <v>62912</v>
      </c>
      <c r="C6005" t="s">
        <v>172</v>
      </c>
      <c r="D6005" s="167">
        <v>48722.98</v>
      </c>
      <c r="E6005" t="s">
        <v>199</v>
      </c>
      <c r="F6005" t="s">
        <v>169</v>
      </c>
      <c r="G6005" t="s">
        <v>330</v>
      </c>
      <c r="H6005" s="168">
        <v>39509</v>
      </c>
      <c r="I6005" t="s">
        <v>105</v>
      </c>
      <c r="J6005" s="169">
        <v>9.5726027397260278</v>
      </c>
      <c r="K6005">
        <v>2</v>
      </c>
    </row>
    <row r="6006" spans="1:11" x14ac:dyDescent="0.25">
      <c r="A6006" t="s">
        <v>6538</v>
      </c>
      <c r="B6006">
        <v>76911</v>
      </c>
      <c r="C6006" t="s">
        <v>172</v>
      </c>
      <c r="D6006" s="167">
        <v>67384</v>
      </c>
      <c r="E6006" t="s">
        <v>168</v>
      </c>
      <c r="F6006" t="s">
        <v>169</v>
      </c>
      <c r="G6006" t="s">
        <v>265</v>
      </c>
      <c r="H6006" s="168">
        <v>38405</v>
      </c>
      <c r="I6006" t="s">
        <v>104</v>
      </c>
      <c r="J6006" s="169">
        <v>12.597260273972603</v>
      </c>
      <c r="K6006">
        <v>3</v>
      </c>
    </row>
    <row r="6007" spans="1:11" x14ac:dyDescent="0.25">
      <c r="A6007" t="s">
        <v>6539</v>
      </c>
      <c r="B6007">
        <v>76157</v>
      </c>
      <c r="C6007" t="s">
        <v>172</v>
      </c>
      <c r="D6007" s="167">
        <v>57265</v>
      </c>
      <c r="E6007" t="s">
        <v>191</v>
      </c>
      <c r="F6007" t="s">
        <v>169</v>
      </c>
      <c r="G6007" t="s">
        <v>354</v>
      </c>
      <c r="H6007" s="168">
        <v>41064</v>
      </c>
      <c r="I6007" t="s">
        <v>107</v>
      </c>
      <c r="J6007" s="169">
        <v>5.3123287671232875</v>
      </c>
      <c r="K6007">
        <v>2</v>
      </c>
    </row>
    <row r="6008" spans="1:11" x14ac:dyDescent="0.25">
      <c r="A6008" t="s">
        <v>6540</v>
      </c>
      <c r="B6008">
        <v>76701</v>
      </c>
      <c r="C6008" t="s">
        <v>172</v>
      </c>
      <c r="D6008" s="167">
        <v>62620</v>
      </c>
      <c r="E6008" t="s">
        <v>175</v>
      </c>
      <c r="F6008" t="s">
        <v>169</v>
      </c>
      <c r="G6008" t="s">
        <v>183</v>
      </c>
      <c r="H6008" s="168">
        <v>41428</v>
      </c>
      <c r="I6008" t="s">
        <v>103</v>
      </c>
      <c r="J6008" s="169">
        <v>4.3150684931506849</v>
      </c>
      <c r="K6008">
        <v>1</v>
      </c>
    </row>
    <row r="6009" spans="1:11" x14ac:dyDescent="0.25">
      <c r="A6009" t="s">
        <v>6541</v>
      </c>
      <c r="B6009">
        <v>45822</v>
      </c>
      <c r="C6009" t="s">
        <v>172</v>
      </c>
      <c r="D6009" s="167">
        <v>68054</v>
      </c>
      <c r="E6009" t="s">
        <v>175</v>
      </c>
      <c r="F6009" t="s">
        <v>169</v>
      </c>
      <c r="G6009" t="s">
        <v>183</v>
      </c>
      <c r="H6009" s="168">
        <v>39643</v>
      </c>
      <c r="I6009" t="s">
        <v>106</v>
      </c>
      <c r="J6009" s="169">
        <v>9.205479452054794</v>
      </c>
      <c r="K6009">
        <v>2</v>
      </c>
    </row>
    <row r="6010" spans="1:11" x14ac:dyDescent="0.25">
      <c r="A6010" t="s">
        <v>6542</v>
      </c>
      <c r="B6010">
        <v>7730</v>
      </c>
      <c r="C6010" t="s">
        <v>172</v>
      </c>
      <c r="D6010" s="167">
        <v>56478</v>
      </c>
      <c r="E6010" t="s">
        <v>175</v>
      </c>
      <c r="F6010" t="s">
        <v>169</v>
      </c>
      <c r="G6010" t="s">
        <v>183</v>
      </c>
      <c r="H6010" s="168">
        <v>41694</v>
      </c>
      <c r="I6010" t="s">
        <v>103</v>
      </c>
      <c r="J6010" s="169">
        <v>3.5863013698630137</v>
      </c>
      <c r="K6010">
        <v>1</v>
      </c>
    </row>
    <row r="6011" spans="1:11" x14ac:dyDescent="0.25">
      <c r="A6011" t="s">
        <v>6543</v>
      </c>
      <c r="B6011">
        <v>70506</v>
      </c>
      <c r="C6011" t="s">
        <v>172</v>
      </c>
      <c r="D6011" s="167">
        <v>63493</v>
      </c>
      <c r="E6011" t="s">
        <v>191</v>
      </c>
      <c r="F6011" t="s">
        <v>169</v>
      </c>
      <c r="G6011" t="s">
        <v>486</v>
      </c>
      <c r="H6011" s="168">
        <v>39693</v>
      </c>
      <c r="I6011" t="s">
        <v>106</v>
      </c>
      <c r="J6011" s="169">
        <v>9.0684931506849313</v>
      </c>
      <c r="K6011">
        <v>2</v>
      </c>
    </row>
    <row r="6012" spans="1:11" x14ac:dyDescent="0.25">
      <c r="A6012" t="s">
        <v>6544</v>
      </c>
      <c r="B6012">
        <v>58143</v>
      </c>
      <c r="C6012" t="s">
        <v>167</v>
      </c>
      <c r="D6012" s="167">
        <v>60201.440000000002</v>
      </c>
      <c r="E6012" t="s">
        <v>188</v>
      </c>
      <c r="F6012" t="s">
        <v>169</v>
      </c>
      <c r="G6012" t="s">
        <v>344</v>
      </c>
      <c r="H6012" s="168">
        <v>30116</v>
      </c>
      <c r="I6012" t="s">
        <v>107</v>
      </c>
      <c r="J6012" s="169">
        <v>35.30684931506849</v>
      </c>
      <c r="K6012">
        <v>8</v>
      </c>
    </row>
    <row r="6013" spans="1:11" x14ac:dyDescent="0.25">
      <c r="A6013" t="s">
        <v>6545</v>
      </c>
      <c r="B6013">
        <v>90950</v>
      </c>
      <c r="C6013" t="s">
        <v>172</v>
      </c>
      <c r="D6013" s="167">
        <v>78365</v>
      </c>
      <c r="E6013" t="s">
        <v>185</v>
      </c>
      <c r="F6013" t="s">
        <v>169</v>
      </c>
      <c r="G6013" t="s">
        <v>416</v>
      </c>
      <c r="H6013" s="168">
        <v>39329</v>
      </c>
      <c r="I6013" t="s">
        <v>107</v>
      </c>
      <c r="J6013" s="169">
        <v>10.065753424657535</v>
      </c>
      <c r="K6013">
        <v>3</v>
      </c>
    </row>
    <row r="6014" spans="1:11" x14ac:dyDescent="0.25">
      <c r="A6014" t="s">
        <v>6546</v>
      </c>
      <c r="B6014">
        <v>17572</v>
      </c>
      <c r="C6014" t="s">
        <v>167</v>
      </c>
      <c r="D6014" s="167">
        <v>78096</v>
      </c>
      <c r="E6014" t="s">
        <v>175</v>
      </c>
      <c r="F6014" t="s">
        <v>169</v>
      </c>
      <c r="G6014" t="s">
        <v>183</v>
      </c>
      <c r="H6014" s="168">
        <v>38187</v>
      </c>
      <c r="I6014" t="s">
        <v>106</v>
      </c>
      <c r="J6014" s="169">
        <v>13.194520547945206</v>
      </c>
      <c r="K6014">
        <v>3</v>
      </c>
    </row>
    <row r="6015" spans="1:11" x14ac:dyDescent="0.25">
      <c r="A6015" t="s">
        <v>6547</v>
      </c>
      <c r="B6015">
        <v>17878</v>
      </c>
      <c r="C6015" t="s">
        <v>172</v>
      </c>
      <c r="D6015" s="167">
        <v>75453</v>
      </c>
      <c r="E6015" t="s">
        <v>175</v>
      </c>
      <c r="F6015" t="s">
        <v>169</v>
      </c>
      <c r="G6015" t="s">
        <v>183</v>
      </c>
      <c r="H6015" s="168">
        <v>38370</v>
      </c>
      <c r="I6015" t="s">
        <v>106</v>
      </c>
      <c r="J6015" s="169">
        <v>12.693150684931506</v>
      </c>
      <c r="K6015">
        <v>3</v>
      </c>
    </row>
    <row r="6016" spans="1:11" x14ac:dyDescent="0.25">
      <c r="A6016" t="s">
        <v>6548</v>
      </c>
      <c r="B6016">
        <v>67195</v>
      </c>
      <c r="C6016" t="s">
        <v>172</v>
      </c>
      <c r="D6016" s="167">
        <v>65304.4</v>
      </c>
      <c r="E6016" t="s">
        <v>168</v>
      </c>
      <c r="F6016" t="s">
        <v>169</v>
      </c>
      <c r="G6016" t="s">
        <v>703</v>
      </c>
      <c r="H6016" s="168">
        <v>41246</v>
      </c>
      <c r="I6016" t="s">
        <v>104</v>
      </c>
      <c r="J6016" s="169">
        <v>4.8136986301369866</v>
      </c>
      <c r="K6016">
        <v>1</v>
      </c>
    </row>
    <row r="6017" spans="1:11" x14ac:dyDescent="0.25">
      <c r="A6017" t="s">
        <v>6549</v>
      </c>
      <c r="B6017">
        <v>85577</v>
      </c>
      <c r="C6017" t="s">
        <v>172</v>
      </c>
      <c r="D6017" s="167">
        <v>113316</v>
      </c>
      <c r="E6017" t="s">
        <v>185</v>
      </c>
      <c r="F6017" t="s">
        <v>169</v>
      </c>
      <c r="G6017" t="s">
        <v>382</v>
      </c>
      <c r="H6017" s="168">
        <v>36942</v>
      </c>
      <c r="I6017" t="s">
        <v>103</v>
      </c>
      <c r="J6017" s="169">
        <v>16.605479452054794</v>
      </c>
      <c r="K6017">
        <v>4</v>
      </c>
    </row>
    <row r="6018" spans="1:11" x14ac:dyDescent="0.25">
      <c r="A6018" t="s">
        <v>6550</v>
      </c>
      <c r="B6018">
        <v>20758</v>
      </c>
      <c r="C6018" t="s">
        <v>172</v>
      </c>
      <c r="D6018" s="167">
        <v>89620</v>
      </c>
      <c r="E6018" t="s">
        <v>175</v>
      </c>
      <c r="F6018" t="s">
        <v>169</v>
      </c>
      <c r="G6018" t="s">
        <v>183</v>
      </c>
      <c r="H6018" s="168">
        <v>37200</v>
      </c>
      <c r="I6018" t="s">
        <v>103</v>
      </c>
      <c r="J6018" s="169">
        <v>15.898630136986302</v>
      </c>
      <c r="K6018">
        <v>4</v>
      </c>
    </row>
    <row r="6019" spans="1:11" x14ac:dyDescent="0.25">
      <c r="A6019" t="s">
        <v>6551</v>
      </c>
      <c r="B6019">
        <v>55535</v>
      </c>
      <c r="C6019" t="s">
        <v>167</v>
      </c>
      <c r="D6019" s="167">
        <v>50699.15</v>
      </c>
      <c r="E6019" t="s">
        <v>199</v>
      </c>
      <c r="F6019" t="s">
        <v>169</v>
      </c>
      <c r="G6019" t="s">
        <v>200</v>
      </c>
      <c r="H6019" s="168">
        <v>37514</v>
      </c>
      <c r="I6019" t="s">
        <v>107</v>
      </c>
      <c r="J6019" s="169">
        <v>15.038356164383561</v>
      </c>
      <c r="K6019">
        <v>3</v>
      </c>
    </row>
    <row r="6020" spans="1:11" x14ac:dyDescent="0.25">
      <c r="A6020" t="s">
        <v>6552</v>
      </c>
      <c r="B6020">
        <v>69655</v>
      </c>
      <c r="C6020" t="s">
        <v>167</v>
      </c>
      <c r="D6020" s="167">
        <v>17192.05</v>
      </c>
      <c r="E6020" t="s">
        <v>196</v>
      </c>
      <c r="F6020" t="s">
        <v>202</v>
      </c>
      <c r="G6020" t="s">
        <v>222</v>
      </c>
      <c r="H6020" s="168">
        <v>41890</v>
      </c>
      <c r="I6020" t="s">
        <v>103</v>
      </c>
      <c r="J6020" s="169">
        <v>3.0493150684931507</v>
      </c>
      <c r="K6020">
        <v>1</v>
      </c>
    </row>
    <row r="6021" spans="1:11" x14ac:dyDescent="0.25">
      <c r="A6021" t="s">
        <v>6553</v>
      </c>
      <c r="B6021">
        <v>98048</v>
      </c>
      <c r="C6021" t="s">
        <v>167</v>
      </c>
      <c r="D6021" s="167">
        <v>45049.11</v>
      </c>
      <c r="E6021" t="s">
        <v>168</v>
      </c>
      <c r="F6021" t="s">
        <v>169</v>
      </c>
      <c r="G6021" t="s">
        <v>170</v>
      </c>
      <c r="H6021" s="168">
        <v>41400</v>
      </c>
      <c r="I6021" t="s">
        <v>107</v>
      </c>
      <c r="J6021" s="169">
        <v>4.3917808219178083</v>
      </c>
      <c r="K6021">
        <v>1</v>
      </c>
    </row>
    <row r="6022" spans="1:11" x14ac:dyDescent="0.25">
      <c r="A6022" t="s">
        <v>6554</v>
      </c>
      <c r="B6022">
        <v>39</v>
      </c>
      <c r="C6022" t="s">
        <v>167</v>
      </c>
      <c r="D6022" s="167">
        <v>60201.440000000002</v>
      </c>
      <c r="E6022" t="s">
        <v>168</v>
      </c>
      <c r="F6022" t="s">
        <v>169</v>
      </c>
      <c r="G6022" t="s">
        <v>344</v>
      </c>
      <c r="H6022" s="168">
        <v>34666</v>
      </c>
      <c r="I6022" t="s">
        <v>103</v>
      </c>
      <c r="J6022" s="169">
        <v>22.841095890410958</v>
      </c>
      <c r="K6022">
        <v>5</v>
      </c>
    </row>
    <row r="6023" spans="1:11" x14ac:dyDescent="0.25">
      <c r="A6023" t="s">
        <v>6555</v>
      </c>
      <c r="B6023">
        <v>71355</v>
      </c>
      <c r="C6023" t="s">
        <v>172</v>
      </c>
      <c r="D6023" s="167">
        <v>52947</v>
      </c>
      <c r="E6023" t="s">
        <v>191</v>
      </c>
      <c r="F6023" t="s">
        <v>169</v>
      </c>
      <c r="G6023" t="s">
        <v>354</v>
      </c>
      <c r="H6023" s="168">
        <v>41708</v>
      </c>
      <c r="I6023" t="s">
        <v>103</v>
      </c>
      <c r="J6023" s="169">
        <v>3.547945205479452</v>
      </c>
      <c r="K6023">
        <v>1</v>
      </c>
    </row>
    <row r="6024" spans="1:11" x14ac:dyDescent="0.25">
      <c r="A6024" t="s">
        <v>6556</v>
      </c>
      <c r="B6024">
        <v>58445</v>
      </c>
      <c r="C6024" t="s">
        <v>172</v>
      </c>
      <c r="D6024" s="167">
        <v>107657</v>
      </c>
      <c r="E6024" t="s">
        <v>268</v>
      </c>
      <c r="F6024" t="s">
        <v>169</v>
      </c>
      <c r="G6024" t="s">
        <v>297</v>
      </c>
      <c r="H6024" s="168">
        <v>41946</v>
      </c>
      <c r="I6024" t="s">
        <v>103</v>
      </c>
      <c r="J6024" s="169">
        <v>2.8958904109589043</v>
      </c>
      <c r="K6024">
        <v>1</v>
      </c>
    </row>
    <row r="6025" spans="1:11" x14ac:dyDescent="0.25">
      <c r="A6025" t="s">
        <v>6557</v>
      </c>
      <c r="B6025">
        <v>69519</v>
      </c>
      <c r="C6025" t="s">
        <v>172</v>
      </c>
      <c r="D6025" s="167">
        <v>61792.77</v>
      </c>
      <c r="E6025" t="s">
        <v>308</v>
      </c>
      <c r="F6025" t="s">
        <v>169</v>
      </c>
      <c r="G6025" t="s">
        <v>539</v>
      </c>
      <c r="H6025" s="168">
        <v>37221</v>
      </c>
      <c r="I6025" t="s">
        <v>103</v>
      </c>
      <c r="J6025" s="169">
        <v>15.841095890410958</v>
      </c>
      <c r="K6025">
        <v>4</v>
      </c>
    </row>
    <row r="6026" spans="1:11" x14ac:dyDescent="0.25">
      <c r="A6026" t="s">
        <v>6558</v>
      </c>
      <c r="B6026">
        <v>56362</v>
      </c>
      <c r="C6026" t="s">
        <v>172</v>
      </c>
      <c r="D6026" s="167">
        <v>135392</v>
      </c>
      <c r="E6026" t="s">
        <v>268</v>
      </c>
      <c r="F6026" t="s">
        <v>169</v>
      </c>
      <c r="G6026" t="s">
        <v>275</v>
      </c>
      <c r="H6026" s="168">
        <v>31285</v>
      </c>
      <c r="I6026" t="s">
        <v>103</v>
      </c>
      <c r="J6026" s="169">
        <v>32.104109589041094</v>
      </c>
      <c r="K6026">
        <v>7</v>
      </c>
    </row>
    <row r="6027" spans="1:11" x14ac:dyDescent="0.25">
      <c r="A6027" t="s">
        <v>6559</v>
      </c>
      <c r="B6027">
        <v>82162</v>
      </c>
      <c r="C6027" t="s">
        <v>172</v>
      </c>
      <c r="D6027" s="167">
        <v>156525</v>
      </c>
      <c r="E6027" t="s">
        <v>268</v>
      </c>
      <c r="F6027" t="s">
        <v>169</v>
      </c>
      <c r="G6027" t="s">
        <v>231</v>
      </c>
      <c r="H6027" s="168">
        <v>37095</v>
      </c>
      <c r="I6027" t="s">
        <v>107</v>
      </c>
      <c r="J6027" s="169">
        <v>16.186301369863013</v>
      </c>
      <c r="K6027">
        <v>4</v>
      </c>
    </row>
    <row r="6028" spans="1:11" x14ac:dyDescent="0.25">
      <c r="A6028" t="s">
        <v>6560</v>
      </c>
      <c r="B6028">
        <v>99386</v>
      </c>
      <c r="C6028" t="s">
        <v>172</v>
      </c>
      <c r="D6028" s="167">
        <v>29779.07</v>
      </c>
      <c r="E6028" t="s">
        <v>233</v>
      </c>
      <c r="F6028" t="s">
        <v>202</v>
      </c>
      <c r="G6028" t="s">
        <v>234</v>
      </c>
      <c r="H6028" s="168">
        <v>41105</v>
      </c>
      <c r="I6028" t="s">
        <v>104</v>
      </c>
      <c r="J6028" s="169">
        <v>5.2</v>
      </c>
      <c r="K6028">
        <v>2</v>
      </c>
    </row>
    <row r="6029" spans="1:11" x14ac:dyDescent="0.25">
      <c r="A6029" t="s">
        <v>6561</v>
      </c>
      <c r="B6029">
        <v>89708</v>
      </c>
      <c r="C6029" t="s">
        <v>167</v>
      </c>
      <c r="D6029" s="167">
        <v>41100.300000000003</v>
      </c>
      <c r="E6029" t="s">
        <v>188</v>
      </c>
      <c r="F6029" t="s">
        <v>169</v>
      </c>
      <c r="G6029" t="s">
        <v>344</v>
      </c>
      <c r="H6029" s="168">
        <v>41834</v>
      </c>
      <c r="I6029" t="s">
        <v>104</v>
      </c>
      <c r="J6029" s="169">
        <v>3.2027397260273971</v>
      </c>
      <c r="K6029">
        <v>1</v>
      </c>
    </row>
    <row r="6030" spans="1:11" x14ac:dyDescent="0.25">
      <c r="A6030" t="s">
        <v>6562</v>
      </c>
      <c r="B6030">
        <v>69781</v>
      </c>
      <c r="C6030" t="s">
        <v>172</v>
      </c>
      <c r="D6030" s="167">
        <v>36607.480000000003</v>
      </c>
      <c r="E6030" t="s">
        <v>233</v>
      </c>
      <c r="F6030" t="s">
        <v>202</v>
      </c>
      <c r="G6030" t="s">
        <v>554</v>
      </c>
      <c r="H6030" s="168">
        <v>38375</v>
      </c>
      <c r="I6030" t="s">
        <v>104</v>
      </c>
      <c r="J6030" s="169">
        <v>12.67945205479452</v>
      </c>
      <c r="K6030">
        <v>3</v>
      </c>
    </row>
    <row r="6031" spans="1:11" x14ac:dyDescent="0.25">
      <c r="A6031" t="s">
        <v>6563</v>
      </c>
      <c r="B6031">
        <v>54037</v>
      </c>
      <c r="C6031" t="s">
        <v>172</v>
      </c>
      <c r="D6031" s="167">
        <v>73801</v>
      </c>
      <c r="E6031" t="s">
        <v>196</v>
      </c>
      <c r="F6031" t="s">
        <v>169</v>
      </c>
      <c r="G6031" t="s">
        <v>228</v>
      </c>
      <c r="H6031" s="168">
        <v>35464</v>
      </c>
      <c r="I6031" t="s">
        <v>103</v>
      </c>
      <c r="J6031" s="169">
        <v>20.654794520547945</v>
      </c>
      <c r="K6031">
        <v>5</v>
      </c>
    </row>
    <row r="6032" spans="1:11" x14ac:dyDescent="0.25">
      <c r="A6032" t="s">
        <v>6564</v>
      </c>
      <c r="B6032">
        <v>6073</v>
      </c>
      <c r="C6032" t="s">
        <v>167</v>
      </c>
      <c r="D6032" s="167">
        <v>72902</v>
      </c>
      <c r="E6032" t="s">
        <v>175</v>
      </c>
      <c r="F6032" t="s">
        <v>169</v>
      </c>
      <c r="G6032" t="s">
        <v>183</v>
      </c>
      <c r="H6032" s="168">
        <v>38734</v>
      </c>
      <c r="I6032" t="s">
        <v>103</v>
      </c>
      <c r="J6032" s="169">
        <v>11.695890410958905</v>
      </c>
      <c r="K6032">
        <v>3</v>
      </c>
    </row>
    <row r="6033" spans="1:11" x14ac:dyDescent="0.25">
      <c r="A6033" t="s">
        <v>6565</v>
      </c>
      <c r="B6033">
        <v>51805</v>
      </c>
      <c r="C6033" t="s">
        <v>172</v>
      </c>
      <c r="D6033" s="167">
        <v>42053.33</v>
      </c>
      <c r="E6033" t="s">
        <v>199</v>
      </c>
      <c r="F6033" t="s">
        <v>169</v>
      </c>
      <c r="G6033" t="s">
        <v>220</v>
      </c>
      <c r="H6033" s="168">
        <v>40114</v>
      </c>
      <c r="I6033" t="s">
        <v>104</v>
      </c>
      <c r="J6033" s="169">
        <v>7.9150684931506845</v>
      </c>
      <c r="K6033">
        <v>2</v>
      </c>
    </row>
    <row r="6034" spans="1:11" x14ac:dyDescent="0.25">
      <c r="A6034" t="s">
        <v>6566</v>
      </c>
      <c r="B6034">
        <v>37408</v>
      </c>
      <c r="C6034" t="s">
        <v>172</v>
      </c>
      <c r="D6034" s="167">
        <v>92652.34</v>
      </c>
      <c r="E6034" t="s">
        <v>268</v>
      </c>
      <c r="F6034" t="s">
        <v>169</v>
      </c>
      <c r="G6034" t="s">
        <v>297</v>
      </c>
      <c r="H6034" s="168">
        <v>39329</v>
      </c>
      <c r="I6034" t="s">
        <v>104</v>
      </c>
      <c r="J6034" s="169">
        <v>10.065753424657535</v>
      </c>
      <c r="K6034">
        <v>3</v>
      </c>
    </row>
    <row r="6035" spans="1:11" x14ac:dyDescent="0.25">
      <c r="A6035" t="s">
        <v>6567</v>
      </c>
      <c r="B6035">
        <v>15130</v>
      </c>
      <c r="C6035" t="s">
        <v>167</v>
      </c>
      <c r="D6035" s="167">
        <v>78889.86</v>
      </c>
      <c r="E6035" t="s">
        <v>199</v>
      </c>
      <c r="F6035" t="s">
        <v>169</v>
      </c>
      <c r="G6035" t="s">
        <v>582</v>
      </c>
      <c r="H6035" s="168">
        <v>31116</v>
      </c>
      <c r="I6035" t="s">
        <v>106</v>
      </c>
      <c r="J6035" s="169">
        <v>32.56712328767123</v>
      </c>
      <c r="K6035">
        <v>7</v>
      </c>
    </row>
    <row r="6036" spans="1:11" x14ac:dyDescent="0.25">
      <c r="A6036" t="s">
        <v>6568</v>
      </c>
      <c r="B6036">
        <v>20276</v>
      </c>
      <c r="C6036" t="s">
        <v>172</v>
      </c>
      <c r="D6036" s="167">
        <v>48641.36</v>
      </c>
      <c r="E6036" t="s">
        <v>199</v>
      </c>
      <c r="F6036" t="s">
        <v>169</v>
      </c>
      <c r="G6036" t="s">
        <v>750</v>
      </c>
      <c r="H6036" s="168">
        <v>39412</v>
      </c>
      <c r="I6036" t="s">
        <v>107</v>
      </c>
      <c r="J6036" s="169">
        <v>9.838356164383562</v>
      </c>
      <c r="K6036">
        <v>2</v>
      </c>
    </row>
    <row r="6037" spans="1:11" x14ac:dyDescent="0.25">
      <c r="A6037" t="s">
        <v>6569</v>
      </c>
      <c r="B6037">
        <v>10328</v>
      </c>
      <c r="C6037" t="s">
        <v>172</v>
      </c>
      <c r="D6037" s="167">
        <v>63345</v>
      </c>
      <c r="E6037" t="s">
        <v>191</v>
      </c>
      <c r="F6037" t="s">
        <v>169</v>
      </c>
      <c r="G6037" t="s">
        <v>486</v>
      </c>
      <c r="H6037" s="168">
        <v>40966</v>
      </c>
      <c r="I6037" t="s">
        <v>107</v>
      </c>
      <c r="J6037" s="169">
        <v>5.580821917808219</v>
      </c>
      <c r="K6037">
        <v>2</v>
      </c>
    </row>
    <row r="6038" spans="1:11" x14ac:dyDescent="0.25">
      <c r="A6038" t="s">
        <v>6570</v>
      </c>
      <c r="B6038">
        <v>38308</v>
      </c>
      <c r="C6038" t="s">
        <v>172</v>
      </c>
      <c r="D6038" s="167">
        <v>42387.45</v>
      </c>
      <c r="E6038" t="s">
        <v>199</v>
      </c>
      <c r="F6038" t="s">
        <v>169</v>
      </c>
      <c r="G6038" t="s">
        <v>750</v>
      </c>
      <c r="H6038" s="168">
        <v>41666</v>
      </c>
      <c r="I6038" t="s">
        <v>103</v>
      </c>
      <c r="J6038" s="169">
        <v>3.6630136986301371</v>
      </c>
      <c r="K6038">
        <v>1</v>
      </c>
    </row>
    <row r="6039" spans="1:11" x14ac:dyDescent="0.25">
      <c r="A6039" t="s">
        <v>6571</v>
      </c>
      <c r="B6039">
        <v>2816</v>
      </c>
      <c r="C6039" t="s">
        <v>167</v>
      </c>
      <c r="D6039" s="167">
        <v>59638</v>
      </c>
      <c r="E6039" t="s">
        <v>175</v>
      </c>
      <c r="F6039" t="s">
        <v>169</v>
      </c>
      <c r="G6039" t="s">
        <v>183</v>
      </c>
      <c r="H6039" s="168">
        <v>42576</v>
      </c>
      <c r="I6039" t="s">
        <v>104</v>
      </c>
      <c r="J6039" s="169">
        <v>1.1698630136986301</v>
      </c>
      <c r="K6039">
        <v>1</v>
      </c>
    </row>
    <row r="6040" spans="1:11" x14ac:dyDescent="0.25">
      <c r="A6040" t="s">
        <v>6572</v>
      </c>
      <c r="B6040">
        <v>73334</v>
      </c>
      <c r="C6040" t="s">
        <v>172</v>
      </c>
      <c r="D6040" s="167">
        <v>83497.98</v>
      </c>
      <c r="E6040" t="s">
        <v>188</v>
      </c>
      <c r="F6040" t="s">
        <v>169</v>
      </c>
      <c r="G6040" t="s">
        <v>282</v>
      </c>
      <c r="H6040" s="168">
        <v>34673</v>
      </c>
      <c r="I6040" t="s">
        <v>107</v>
      </c>
      <c r="J6040" s="169">
        <v>22.82191780821918</v>
      </c>
      <c r="K6040">
        <v>5</v>
      </c>
    </row>
    <row r="6041" spans="1:11" x14ac:dyDescent="0.25">
      <c r="A6041" t="s">
        <v>6573</v>
      </c>
      <c r="B6041">
        <v>53143</v>
      </c>
      <c r="C6041" t="s">
        <v>172</v>
      </c>
      <c r="D6041" s="167">
        <v>120768</v>
      </c>
      <c r="E6041" t="s">
        <v>199</v>
      </c>
      <c r="F6041" t="s">
        <v>169</v>
      </c>
      <c r="G6041" t="s">
        <v>214</v>
      </c>
      <c r="H6041" s="168">
        <v>32517</v>
      </c>
      <c r="I6041" t="s">
        <v>106</v>
      </c>
      <c r="J6041" s="169">
        <v>28.728767123287671</v>
      </c>
      <c r="K6041">
        <v>6</v>
      </c>
    </row>
    <row r="6042" spans="1:11" x14ac:dyDescent="0.25">
      <c r="A6042" t="s">
        <v>6574</v>
      </c>
      <c r="B6042">
        <v>34028</v>
      </c>
      <c r="C6042" t="s">
        <v>172</v>
      </c>
      <c r="D6042" s="167">
        <v>71780.17</v>
      </c>
      <c r="E6042" t="s">
        <v>268</v>
      </c>
      <c r="F6042" t="s">
        <v>169</v>
      </c>
      <c r="G6042" t="s">
        <v>630</v>
      </c>
      <c r="H6042" s="168">
        <v>36647</v>
      </c>
      <c r="I6042" t="s">
        <v>106</v>
      </c>
      <c r="J6042" s="169">
        <v>17.413698630136988</v>
      </c>
      <c r="K6042">
        <v>4</v>
      </c>
    </row>
    <row r="6043" spans="1:11" x14ac:dyDescent="0.25">
      <c r="A6043" t="s">
        <v>6575</v>
      </c>
      <c r="B6043">
        <v>47764</v>
      </c>
      <c r="C6043" t="s">
        <v>167</v>
      </c>
      <c r="D6043" s="167">
        <v>23318.28</v>
      </c>
      <c r="E6043" t="s">
        <v>196</v>
      </c>
      <c r="F6043" t="s">
        <v>202</v>
      </c>
      <c r="G6043" t="s">
        <v>367</v>
      </c>
      <c r="H6043" s="168">
        <v>37361</v>
      </c>
      <c r="I6043" t="s">
        <v>106</v>
      </c>
      <c r="J6043" s="169">
        <v>15.457534246575342</v>
      </c>
      <c r="K6043">
        <v>4</v>
      </c>
    </row>
    <row r="6044" spans="1:11" x14ac:dyDescent="0.25">
      <c r="A6044" t="s">
        <v>6576</v>
      </c>
      <c r="B6044">
        <v>55652</v>
      </c>
      <c r="C6044" t="s">
        <v>167</v>
      </c>
      <c r="D6044" s="167">
        <v>56429.49</v>
      </c>
      <c r="E6044" t="s">
        <v>188</v>
      </c>
      <c r="F6044" t="s">
        <v>169</v>
      </c>
      <c r="G6044" t="s">
        <v>282</v>
      </c>
      <c r="H6044" s="168">
        <v>42324</v>
      </c>
      <c r="I6044" t="s">
        <v>104</v>
      </c>
      <c r="J6044" s="169">
        <v>1.8602739726027397</v>
      </c>
      <c r="K6044">
        <v>1</v>
      </c>
    </row>
    <row r="6045" spans="1:11" x14ac:dyDescent="0.25">
      <c r="A6045" t="s">
        <v>6577</v>
      </c>
      <c r="B6045">
        <v>79037</v>
      </c>
      <c r="C6045" t="s">
        <v>172</v>
      </c>
      <c r="D6045" s="167">
        <v>89079</v>
      </c>
      <c r="E6045" t="s">
        <v>168</v>
      </c>
      <c r="F6045" t="s">
        <v>169</v>
      </c>
      <c r="G6045" t="s">
        <v>681</v>
      </c>
      <c r="H6045" s="168">
        <v>36780</v>
      </c>
      <c r="I6045" t="s">
        <v>103</v>
      </c>
      <c r="J6045" s="169">
        <v>17.049315068493151</v>
      </c>
      <c r="K6045">
        <v>4</v>
      </c>
    </row>
    <row r="6046" spans="1:11" x14ac:dyDescent="0.25">
      <c r="A6046" t="s">
        <v>6578</v>
      </c>
      <c r="B6046">
        <v>93072</v>
      </c>
      <c r="C6046" t="s">
        <v>172</v>
      </c>
      <c r="D6046" s="167">
        <v>56689.66</v>
      </c>
      <c r="E6046" t="s">
        <v>199</v>
      </c>
      <c r="F6046" t="s">
        <v>169</v>
      </c>
      <c r="G6046" t="s">
        <v>200</v>
      </c>
      <c r="H6046" s="168">
        <v>37627</v>
      </c>
      <c r="I6046" t="s">
        <v>105</v>
      </c>
      <c r="J6046" s="169">
        <v>14.728767123287671</v>
      </c>
      <c r="K6046">
        <v>3</v>
      </c>
    </row>
    <row r="6047" spans="1:11" x14ac:dyDescent="0.25">
      <c r="A6047" t="s">
        <v>6579</v>
      </c>
      <c r="B6047">
        <v>6691</v>
      </c>
      <c r="C6047" t="s">
        <v>167</v>
      </c>
      <c r="D6047" s="167">
        <v>65642.42</v>
      </c>
      <c r="E6047" t="s">
        <v>216</v>
      </c>
      <c r="F6047" t="s">
        <v>202</v>
      </c>
      <c r="G6047" t="s">
        <v>1058</v>
      </c>
      <c r="H6047" s="168">
        <v>33181</v>
      </c>
      <c r="I6047" t="s">
        <v>104</v>
      </c>
      <c r="J6047" s="169">
        <v>26.909589041095892</v>
      </c>
      <c r="K6047">
        <v>6</v>
      </c>
    </row>
    <row r="6048" spans="1:11" x14ac:dyDescent="0.25">
      <c r="A6048" t="s">
        <v>6580</v>
      </c>
      <c r="B6048">
        <v>64355</v>
      </c>
      <c r="C6048" t="s">
        <v>167</v>
      </c>
      <c r="D6048" s="167">
        <v>45384.51</v>
      </c>
      <c r="E6048" t="s">
        <v>188</v>
      </c>
      <c r="F6048" t="s">
        <v>169</v>
      </c>
      <c r="G6048" t="s">
        <v>2903</v>
      </c>
      <c r="H6048" s="168">
        <v>41372</v>
      </c>
      <c r="I6048" t="s">
        <v>107</v>
      </c>
      <c r="J6048" s="169">
        <v>4.4684931506849317</v>
      </c>
      <c r="K6048">
        <v>1</v>
      </c>
    </row>
    <row r="6049" spans="1:11" x14ac:dyDescent="0.25">
      <c r="A6049" t="s">
        <v>6581</v>
      </c>
      <c r="B6049">
        <v>53218</v>
      </c>
      <c r="C6049" t="s">
        <v>172</v>
      </c>
      <c r="D6049" s="167">
        <v>72360</v>
      </c>
      <c r="E6049" t="s">
        <v>268</v>
      </c>
      <c r="F6049" t="s">
        <v>169</v>
      </c>
      <c r="G6049" t="s">
        <v>297</v>
      </c>
      <c r="H6049" s="168">
        <v>42548</v>
      </c>
      <c r="I6049" t="s">
        <v>104</v>
      </c>
      <c r="J6049" s="169">
        <v>1.2465753424657535</v>
      </c>
      <c r="K6049">
        <v>1</v>
      </c>
    </row>
    <row r="6050" spans="1:11" x14ac:dyDescent="0.25">
      <c r="A6050" t="s">
        <v>6582</v>
      </c>
      <c r="B6050">
        <v>17087</v>
      </c>
      <c r="C6050" t="s">
        <v>172</v>
      </c>
      <c r="D6050" s="167">
        <v>107657</v>
      </c>
      <c r="E6050" t="s">
        <v>268</v>
      </c>
      <c r="F6050" t="s">
        <v>169</v>
      </c>
      <c r="G6050" t="s">
        <v>297</v>
      </c>
      <c r="H6050" s="168">
        <v>37326</v>
      </c>
      <c r="I6050" t="s">
        <v>103</v>
      </c>
      <c r="J6050" s="169">
        <v>15.553424657534247</v>
      </c>
      <c r="K6050">
        <v>4</v>
      </c>
    </row>
    <row r="6051" spans="1:11" x14ac:dyDescent="0.25">
      <c r="A6051" t="s">
        <v>6583</v>
      </c>
      <c r="B6051">
        <v>92301</v>
      </c>
      <c r="C6051" t="s">
        <v>172</v>
      </c>
      <c r="D6051" s="167">
        <v>93945</v>
      </c>
      <c r="E6051" t="s">
        <v>168</v>
      </c>
      <c r="F6051" t="s">
        <v>169</v>
      </c>
      <c r="G6051" t="s">
        <v>384</v>
      </c>
      <c r="H6051" s="168">
        <v>36262</v>
      </c>
      <c r="I6051" t="s">
        <v>107</v>
      </c>
      <c r="J6051" s="169">
        <v>18.468493150684932</v>
      </c>
      <c r="K6051">
        <v>4</v>
      </c>
    </row>
    <row r="6052" spans="1:11" x14ac:dyDescent="0.25">
      <c r="A6052" t="s">
        <v>6584</v>
      </c>
      <c r="B6052">
        <v>31948</v>
      </c>
      <c r="C6052" t="s">
        <v>172</v>
      </c>
      <c r="D6052" s="167">
        <v>84825</v>
      </c>
      <c r="E6052" t="s">
        <v>185</v>
      </c>
      <c r="F6052" t="s">
        <v>169</v>
      </c>
      <c r="G6052" t="s">
        <v>416</v>
      </c>
      <c r="H6052" s="168">
        <v>38642</v>
      </c>
      <c r="I6052" t="s">
        <v>103</v>
      </c>
      <c r="J6052" s="169">
        <v>11.947945205479453</v>
      </c>
      <c r="K6052">
        <v>3</v>
      </c>
    </row>
    <row r="6053" spans="1:11" x14ac:dyDescent="0.25">
      <c r="A6053" t="s">
        <v>6585</v>
      </c>
      <c r="B6053">
        <v>73246</v>
      </c>
      <c r="C6053" t="s">
        <v>172</v>
      </c>
      <c r="D6053" s="167">
        <v>89620</v>
      </c>
      <c r="E6053" t="s">
        <v>175</v>
      </c>
      <c r="F6053" t="s">
        <v>169</v>
      </c>
      <c r="G6053" t="s">
        <v>183</v>
      </c>
      <c r="H6053" s="168">
        <v>36962</v>
      </c>
      <c r="I6053" t="s">
        <v>104</v>
      </c>
      <c r="J6053" s="169">
        <v>16.550684931506851</v>
      </c>
      <c r="K6053">
        <v>4</v>
      </c>
    </row>
    <row r="6054" spans="1:11" x14ac:dyDescent="0.25">
      <c r="A6054" t="s">
        <v>6586</v>
      </c>
      <c r="B6054">
        <v>6414</v>
      </c>
      <c r="C6054" t="s">
        <v>172</v>
      </c>
      <c r="D6054" s="167">
        <v>67090.59</v>
      </c>
      <c r="E6054" t="s">
        <v>308</v>
      </c>
      <c r="F6054" t="s">
        <v>169</v>
      </c>
      <c r="G6054" t="s">
        <v>3713</v>
      </c>
      <c r="H6054" s="168">
        <v>38936</v>
      </c>
      <c r="I6054" t="s">
        <v>107</v>
      </c>
      <c r="J6054" s="169">
        <v>11.142465753424657</v>
      </c>
      <c r="K6054">
        <v>3</v>
      </c>
    </row>
    <row r="6055" spans="1:11" x14ac:dyDescent="0.25">
      <c r="A6055" t="s">
        <v>6587</v>
      </c>
      <c r="B6055">
        <v>5322</v>
      </c>
      <c r="C6055" t="s">
        <v>172</v>
      </c>
      <c r="D6055" s="167">
        <v>64776</v>
      </c>
      <c r="E6055" t="s">
        <v>191</v>
      </c>
      <c r="F6055" t="s">
        <v>169</v>
      </c>
      <c r="G6055" t="s">
        <v>486</v>
      </c>
      <c r="H6055" s="168">
        <v>38803</v>
      </c>
      <c r="I6055" t="s">
        <v>104</v>
      </c>
      <c r="J6055" s="169">
        <v>11.506849315068493</v>
      </c>
      <c r="K6055">
        <v>3</v>
      </c>
    </row>
    <row r="6056" spans="1:11" x14ac:dyDescent="0.25">
      <c r="A6056" t="s">
        <v>6588</v>
      </c>
      <c r="B6056">
        <v>84013</v>
      </c>
      <c r="C6056" t="s">
        <v>172</v>
      </c>
      <c r="D6056" s="167">
        <v>118400</v>
      </c>
      <c r="E6056" t="s">
        <v>196</v>
      </c>
      <c r="F6056" t="s">
        <v>169</v>
      </c>
      <c r="G6056" t="s">
        <v>2060</v>
      </c>
      <c r="H6056" s="168">
        <v>39048</v>
      </c>
      <c r="I6056" t="s">
        <v>106</v>
      </c>
      <c r="J6056" s="169">
        <v>10.835616438356164</v>
      </c>
      <c r="K6056">
        <v>3</v>
      </c>
    </row>
    <row r="6057" spans="1:11" x14ac:dyDescent="0.25">
      <c r="A6057" t="s">
        <v>6589</v>
      </c>
      <c r="B6057">
        <v>84916</v>
      </c>
      <c r="C6057" t="s">
        <v>172</v>
      </c>
      <c r="D6057" s="167">
        <v>57265</v>
      </c>
      <c r="E6057" t="s">
        <v>191</v>
      </c>
      <c r="F6057" t="s">
        <v>169</v>
      </c>
      <c r="G6057" t="s">
        <v>354</v>
      </c>
      <c r="H6057" s="168">
        <v>41064</v>
      </c>
      <c r="I6057" t="s">
        <v>107</v>
      </c>
      <c r="J6057" s="169">
        <v>5.3123287671232875</v>
      </c>
      <c r="K6057">
        <v>2</v>
      </c>
    </row>
    <row r="6058" spans="1:11" x14ac:dyDescent="0.25">
      <c r="A6058" t="s">
        <v>6590</v>
      </c>
      <c r="B6058">
        <v>40827</v>
      </c>
      <c r="C6058" t="s">
        <v>167</v>
      </c>
      <c r="D6058" s="167">
        <v>58512.07</v>
      </c>
      <c r="E6058" t="s">
        <v>175</v>
      </c>
      <c r="F6058" t="s">
        <v>169</v>
      </c>
      <c r="G6058" t="s">
        <v>311</v>
      </c>
      <c r="H6058" s="168">
        <v>42296</v>
      </c>
      <c r="I6058" t="s">
        <v>107</v>
      </c>
      <c r="J6058" s="169">
        <v>1.9369863013698629</v>
      </c>
      <c r="K6058">
        <v>1</v>
      </c>
    </row>
    <row r="6059" spans="1:11" x14ac:dyDescent="0.25">
      <c r="A6059" t="s">
        <v>6591</v>
      </c>
      <c r="B6059">
        <v>60678</v>
      </c>
      <c r="C6059" t="s">
        <v>172</v>
      </c>
      <c r="D6059" s="167">
        <v>76015.03</v>
      </c>
      <c r="E6059" t="s">
        <v>196</v>
      </c>
      <c r="F6059" t="s">
        <v>169</v>
      </c>
      <c r="G6059" t="s">
        <v>228</v>
      </c>
      <c r="H6059" s="168">
        <v>29262</v>
      </c>
      <c r="I6059" t="s">
        <v>104</v>
      </c>
      <c r="J6059" s="169">
        <v>37.646575342465752</v>
      </c>
      <c r="K6059">
        <v>8</v>
      </c>
    </row>
    <row r="6060" spans="1:11" x14ac:dyDescent="0.25">
      <c r="A6060" t="s">
        <v>6592</v>
      </c>
      <c r="B6060">
        <v>92731</v>
      </c>
      <c r="C6060" t="s">
        <v>172</v>
      </c>
      <c r="D6060" s="167">
        <v>58671.02</v>
      </c>
      <c r="E6060" t="s">
        <v>199</v>
      </c>
      <c r="F6060" t="s">
        <v>169</v>
      </c>
      <c r="G6060" t="s">
        <v>200</v>
      </c>
      <c r="H6060" s="168">
        <v>37325</v>
      </c>
      <c r="I6060" t="s">
        <v>106</v>
      </c>
      <c r="J6060" s="169">
        <v>15.556164383561644</v>
      </c>
      <c r="K6060">
        <v>4</v>
      </c>
    </row>
    <row r="6061" spans="1:11" x14ac:dyDescent="0.25">
      <c r="A6061" t="s">
        <v>6593</v>
      </c>
      <c r="B6061">
        <v>77942</v>
      </c>
      <c r="C6061" t="s">
        <v>172</v>
      </c>
      <c r="D6061" s="167">
        <v>50697.93</v>
      </c>
      <c r="E6061" t="s">
        <v>199</v>
      </c>
      <c r="F6061" t="s">
        <v>169</v>
      </c>
      <c r="G6061" t="s">
        <v>200</v>
      </c>
      <c r="H6061" s="168">
        <v>38663</v>
      </c>
      <c r="I6061" t="s">
        <v>107</v>
      </c>
      <c r="J6061" s="169">
        <v>11.890410958904109</v>
      </c>
      <c r="K6061">
        <v>3</v>
      </c>
    </row>
    <row r="6062" spans="1:11" x14ac:dyDescent="0.25">
      <c r="A6062" t="s">
        <v>6594</v>
      </c>
      <c r="B6062">
        <v>10658</v>
      </c>
      <c r="C6062" t="s">
        <v>172</v>
      </c>
      <c r="D6062" s="167">
        <v>78096</v>
      </c>
      <c r="E6062" t="s">
        <v>175</v>
      </c>
      <c r="F6062" t="s">
        <v>169</v>
      </c>
      <c r="G6062" t="s">
        <v>183</v>
      </c>
      <c r="H6062" s="168">
        <v>38012</v>
      </c>
      <c r="I6062" t="s">
        <v>104</v>
      </c>
      <c r="J6062" s="169">
        <v>13.673972602739726</v>
      </c>
      <c r="K6062">
        <v>3</v>
      </c>
    </row>
    <row r="6063" spans="1:11" x14ac:dyDescent="0.25">
      <c r="A6063" t="s">
        <v>6595</v>
      </c>
      <c r="B6063">
        <v>88943</v>
      </c>
      <c r="C6063" t="s">
        <v>172</v>
      </c>
      <c r="D6063" s="167">
        <v>104717.28</v>
      </c>
      <c r="E6063" t="s">
        <v>230</v>
      </c>
      <c r="F6063" t="s">
        <v>169</v>
      </c>
      <c r="G6063" t="s">
        <v>840</v>
      </c>
      <c r="H6063" s="168">
        <v>30942</v>
      </c>
      <c r="I6063" t="s">
        <v>104</v>
      </c>
      <c r="J6063" s="169">
        <v>33.043835616438358</v>
      </c>
      <c r="K6063">
        <v>7</v>
      </c>
    </row>
    <row r="6064" spans="1:11" x14ac:dyDescent="0.25">
      <c r="A6064" t="s">
        <v>6596</v>
      </c>
      <c r="B6064">
        <v>20746</v>
      </c>
      <c r="C6064" t="s">
        <v>167</v>
      </c>
      <c r="D6064" s="167">
        <v>61860.6</v>
      </c>
      <c r="E6064" t="s">
        <v>188</v>
      </c>
      <c r="F6064" t="s">
        <v>169</v>
      </c>
      <c r="G6064" t="s">
        <v>357</v>
      </c>
      <c r="H6064" s="168">
        <v>36969</v>
      </c>
      <c r="I6064" t="s">
        <v>106</v>
      </c>
      <c r="J6064" s="169">
        <v>16.531506849315068</v>
      </c>
      <c r="K6064">
        <v>4</v>
      </c>
    </row>
    <row r="6065" spans="1:11" x14ac:dyDescent="0.25">
      <c r="A6065" t="s">
        <v>6597</v>
      </c>
      <c r="B6065">
        <v>88235</v>
      </c>
      <c r="C6065" t="s">
        <v>167</v>
      </c>
      <c r="D6065" s="167">
        <v>34611.089999999997</v>
      </c>
      <c r="E6065" t="s">
        <v>188</v>
      </c>
      <c r="F6065" t="s">
        <v>202</v>
      </c>
      <c r="G6065" t="s">
        <v>273</v>
      </c>
      <c r="H6065" s="168">
        <v>33112</v>
      </c>
      <c r="I6065" t="s">
        <v>105</v>
      </c>
      <c r="J6065" s="169">
        <v>27.098630136986301</v>
      </c>
      <c r="K6065">
        <v>6</v>
      </c>
    </row>
    <row r="6066" spans="1:11" x14ac:dyDescent="0.25">
      <c r="A6066" t="s">
        <v>6598</v>
      </c>
      <c r="B6066">
        <v>60452</v>
      </c>
      <c r="C6066" t="s">
        <v>172</v>
      </c>
      <c r="D6066" s="167">
        <v>50354.49</v>
      </c>
      <c r="E6066" t="s">
        <v>168</v>
      </c>
      <c r="F6066" t="s">
        <v>169</v>
      </c>
      <c r="G6066" t="s">
        <v>968</v>
      </c>
      <c r="H6066" s="168">
        <v>40882</v>
      </c>
      <c r="I6066" t="s">
        <v>105</v>
      </c>
      <c r="J6066" s="169">
        <v>5.8109589041095893</v>
      </c>
      <c r="K6066">
        <v>2</v>
      </c>
    </row>
    <row r="6067" spans="1:11" x14ac:dyDescent="0.25">
      <c r="A6067" t="s">
        <v>6599</v>
      </c>
      <c r="B6067">
        <v>18772</v>
      </c>
      <c r="C6067" t="s">
        <v>172</v>
      </c>
      <c r="D6067" s="167">
        <v>77343</v>
      </c>
      <c r="E6067" t="s">
        <v>199</v>
      </c>
      <c r="F6067" t="s">
        <v>169</v>
      </c>
      <c r="G6067" t="s">
        <v>582</v>
      </c>
      <c r="H6067" s="168">
        <v>35876</v>
      </c>
      <c r="I6067" t="s">
        <v>103</v>
      </c>
      <c r="J6067" s="169">
        <v>19.526027397260275</v>
      </c>
      <c r="K6067">
        <v>4</v>
      </c>
    </row>
    <row r="6068" spans="1:11" x14ac:dyDescent="0.25">
      <c r="A6068" t="s">
        <v>6600</v>
      </c>
      <c r="B6068">
        <v>43974</v>
      </c>
      <c r="C6068" t="s">
        <v>167</v>
      </c>
      <c r="D6068" s="167">
        <v>19060.61</v>
      </c>
      <c r="E6068" t="s">
        <v>196</v>
      </c>
      <c r="F6068" t="s">
        <v>202</v>
      </c>
      <c r="G6068" t="s">
        <v>222</v>
      </c>
      <c r="H6068" s="168">
        <v>39706</v>
      </c>
      <c r="I6068" t="s">
        <v>107</v>
      </c>
      <c r="J6068" s="169">
        <v>9.0328767123287665</v>
      </c>
      <c r="K6068">
        <v>2</v>
      </c>
    </row>
    <row r="6069" spans="1:11" x14ac:dyDescent="0.25">
      <c r="A6069" t="s">
        <v>6601</v>
      </c>
      <c r="B6069">
        <v>29047</v>
      </c>
      <c r="C6069" t="s">
        <v>167</v>
      </c>
      <c r="D6069" s="167">
        <v>93989.5</v>
      </c>
      <c r="E6069" t="s">
        <v>168</v>
      </c>
      <c r="F6069" t="s">
        <v>169</v>
      </c>
      <c r="G6069" t="s">
        <v>906</v>
      </c>
      <c r="H6069" s="168">
        <v>36948</v>
      </c>
      <c r="I6069" t="s">
        <v>107</v>
      </c>
      <c r="J6069" s="169">
        <v>16.589041095890412</v>
      </c>
      <c r="K6069">
        <v>4</v>
      </c>
    </row>
    <row r="6070" spans="1:11" x14ac:dyDescent="0.25">
      <c r="A6070" t="s">
        <v>6602</v>
      </c>
      <c r="B6070">
        <v>44852</v>
      </c>
      <c r="C6070" t="s">
        <v>172</v>
      </c>
      <c r="D6070" s="167">
        <v>57177.95</v>
      </c>
      <c r="E6070" t="s">
        <v>175</v>
      </c>
      <c r="F6070" t="s">
        <v>169</v>
      </c>
      <c r="G6070" t="s">
        <v>209</v>
      </c>
      <c r="H6070" s="168">
        <v>40911</v>
      </c>
      <c r="I6070" t="s">
        <v>103</v>
      </c>
      <c r="J6070" s="169">
        <v>5.7315068493150685</v>
      </c>
      <c r="K6070">
        <v>2</v>
      </c>
    </row>
    <row r="6071" spans="1:11" x14ac:dyDescent="0.25">
      <c r="A6071" t="s">
        <v>6603</v>
      </c>
      <c r="B6071">
        <v>17998</v>
      </c>
      <c r="C6071" t="s">
        <v>167</v>
      </c>
      <c r="D6071" s="167">
        <v>55857.4</v>
      </c>
      <c r="E6071" t="s">
        <v>188</v>
      </c>
      <c r="F6071" t="s">
        <v>169</v>
      </c>
      <c r="G6071" t="s">
        <v>282</v>
      </c>
      <c r="H6071" s="168">
        <v>42324</v>
      </c>
      <c r="I6071" t="s">
        <v>103</v>
      </c>
      <c r="J6071" s="169">
        <v>1.8602739726027397</v>
      </c>
      <c r="K6071">
        <v>1</v>
      </c>
    </row>
    <row r="6072" spans="1:11" x14ac:dyDescent="0.25">
      <c r="A6072" t="s">
        <v>6604</v>
      </c>
      <c r="B6072">
        <v>36862</v>
      </c>
      <c r="C6072" t="s">
        <v>167</v>
      </c>
      <c r="D6072" s="167">
        <v>36797.129999999997</v>
      </c>
      <c r="E6072" t="s">
        <v>188</v>
      </c>
      <c r="F6072" t="s">
        <v>202</v>
      </c>
      <c r="G6072" t="s">
        <v>313</v>
      </c>
      <c r="H6072" s="168">
        <v>41127</v>
      </c>
      <c r="I6072" t="s">
        <v>106</v>
      </c>
      <c r="J6072" s="169">
        <v>5.13972602739726</v>
      </c>
      <c r="K6072">
        <v>2</v>
      </c>
    </row>
    <row r="6073" spans="1:11" x14ac:dyDescent="0.25">
      <c r="A6073" t="s">
        <v>6605</v>
      </c>
      <c r="B6073">
        <v>39517</v>
      </c>
      <c r="C6073" t="s">
        <v>167</v>
      </c>
      <c r="D6073" s="167">
        <v>18416.05</v>
      </c>
      <c r="E6073" t="s">
        <v>196</v>
      </c>
      <c r="F6073" t="s">
        <v>202</v>
      </c>
      <c r="G6073" t="s">
        <v>222</v>
      </c>
      <c r="H6073" s="168">
        <v>40784</v>
      </c>
      <c r="I6073" t="s">
        <v>105</v>
      </c>
      <c r="J6073" s="169">
        <v>6.0794520547945208</v>
      </c>
      <c r="K6073">
        <v>2</v>
      </c>
    </row>
    <row r="6074" spans="1:11" x14ac:dyDescent="0.25">
      <c r="A6074" t="s">
        <v>6606</v>
      </c>
      <c r="B6074">
        <v>48746</v>
      </c>
      <c r="C6074" t="s">
        <v>167</v>
      </c>
      <c r="D6074" s="167">
        <v>42792</v>
      </c>
      <c r="E6074" t="s">
        <v>188</v>
      </c>
      <c r="F6074" t="s">
        <v>169</v>
      </c>
      <c r="G6074" t="s">
        <v>539</v>
      </c>
      <c r="H6074" s="168">
        <v>42632</v>
      </c>
      <c r="I6074" t="s">
        <v>103</v>
      </c>
      <c r="J6074" s="169">
        <v>1.0164383561643835</v>
      </c>
      <c r="K6074">
        <v>1</v>
      </c>
    </row>
    <row r="6075" spans="1:11" x14ac:dyDescent="0.25">
      <c r="A6075" t="s">
        <v>6607</v>
      </c>
      <c r="B6075">
        <v>83797</v>
      </c>
      <c r="C6075" t="s">
        <v>167</v>
      </c>
      <c r="D6075" s="167">
        <v>92756.7</v>
      </c>
      <c r="E6075" t="s">
        <v>175</v>
      </c>
      <c r="F6075" t="s">
        <v>169</v>
      </c>
      <c r="G6075" t="s">
        <v>183</v>
      </c>
      <c r="H6075" s="168">
        <v>34736</v>
      </c>
      <c r="I6075" t="s">
        <v>103</v>
      </c>
      <c r="J6075" s="169">
        <v>22.649315068493152</v>
      </c>
      <c r="K6075">
        <v>5</v>
      </c>
    </row>
    <row r="6076" spans="1:11" x14ac:dyDescent="0.25">
      <c r="A6076" t="s">
        <v>6608</v>
      </c>
      <c r="B6076">
        <v>49469</v>
      </c>
      <c r="C6076" t="s">
        <v>172</v>
      </c>
      <c r="D6076" s="167">
        <v>92756.7</v>
      </c>
      <c r="E6076" t="s">
        <v>175</v>
      </c>
      <c r="F6076" t="s">
        <v>169</v>
      </c>
      <c r="G6076" t="s">
        <v>183</v>
      </c>
      <c r="H6076" s="168">
        <v>34176</v>
      </c>
      <c r="I6076" t="s">
        <v>103</v>
      </c>
      <c r="J6076" s="169">
        <v>24.183561643835617</v>
      </c>
      <c r="K6076">
        <v>5</v>
      </c>
    </row>
    <row r="6077" spans="1:11" x14ac:dyDescent="0.25">
      <c r="A6077" t="s">
        <v>6609</v>
      </c>
      <c r="B6077">
        <v>44846</v>
      </c>
      <c r="C6077" t="s">
        <v>167</v>
      </c>
      <c r="D6077" s="167">
        <v>84974</v>
      </c>
      <c r="E6077" t="s">
        <v>188</v>
      </c>
      <c r="F6077" t="s">
        <v>169</v>
      </c>
      <c r="G6077" t="s">
        <v>2539</v>
      </c>
      <c r="H6077" s="168">
        <v>35534</v>
      </c>
      <c r="I6077" t="s">
        <v>104</v>
      </c>
      <c r="J6077" s="169">
        <v>20.463013698630139</v>
      </c>
      <c r="K6077">
        <v>5</v>
      </c>
    </row>
    <row r="6078" spans="1:11" x14ac:dyDescent="0.25">
      <c r="A6078" t="s">
        <v>6610</v>
      </c>
      <c r="B6078">
        <v>80363</v>
      </c>
      <c r="C6078" t="s">
        <v>172</v>
      </c>
      <c r="D6078" s="167">
        <v>50910</v>
      </c>
      <c r="E6078" t="s">
        <v>191</v>
      </c>
      <c r="F6078" t="s">
        <v>169</v>
      </c>
      <c r="G6078" t="s">
        <v>354</v>
      </c>
      <c r="H6078" s="168">
        <v>41708</v>
      </c>
      <c r="I6078" t="s">
        <v>106</v>
      </c>
      <c r="J6078" s="169">
        <v>3.547945205479452</v>
      </c>
      <c r="K6078">
        <v>1</v>
      </c>
    </row>
    <row r="6079" spans="1:11" x14ac:dyDescent="0.25">
      <c r="A6079" t="s">
        <v>6611</v>
      </c>
      <c r="B6079">
        <v>30929</v>
      </c>
      <c r="C6079" t="s">
        <v>167</v>
      </c>
      <c r="D6079" s="167">
        <v>52734.57</v>
      </c>
      <c r="E6079" t="s">
        <v>168</v>
      </c>
      <c r="F6079" t="s">
        <v>169</v>
      </c>
      <c r="G6079" t="s">
        <v>1533</v>
      </c>
      <c r="H6079" s="168">
        <v>41708</v>
      </c>
      <c r="I6079" t="s">
        <v>103</v>
      </c>
      <c r="J6079" s="169">
        <v>3.547945205479452</v>
      </c>
      <c r="K6079">
        <v>1</v>
      </c>
    </row>
    <row r="6080" spans="1:11" x14ac:dyDescent="0.25">
      <c r="A6080" t="s">
        <v>6612</v>
      </c>
      <c r="B6080">
        <v>70320</v>
      </c>
      <c r="C6080" t="s">
        <v>172</v>
      </c>
      <c r="D6080" s="167">
        <v>110886.71</v>
      </c>
      <c r="E6080" t="s">
        <v>268</v>
      </c>
      <c r="F6080" t="s">
        <v>169</v>
      </c>
      <c r="G6080" t="s">
        <v>297</v>
      </c>
      <c r="H6080" s="168">
        <v>35198</v>
      </c>
      <c r="I6080" t="s">
        <v>107</v>
      </c>
      <c r="J6080" s="169">
        <v>21.383561643835616</v>
      </c>
      <c r="K6080">
        <v>5</v>
      </c>
    </row>
    <row r="6081" spans="1:11" x14ac:dyDescent="0.25">
      <c r="A6081" t="s">
        <v>6613</v>
      </c>
      <c r="B6081">
        <v>29</v>
      </c>
      <c r="C6081" t="s">
        <v>172</v>
      </c>
      <c r="D6081" s="167">
        <v>49949.14</v>
      </c>
      <c r="E6081" t="s">
        <v>233</v>
      </c>
      <c r="F6081" t="s">
        <v>169</v>
      </c>
      <c r="G6081" t="s">
        <v>514</v>
      </c>
      <c r="H6081" s="168">
        <v>38740</v>
      </c>
      <c r="I6081" t="s">
        <v>103</v>
      </c>
      <c r="J6081" s="169">
        <v>11.67945205479452</v>
      </c>
      <c r="K6081">
        <v>3</v>
      </c>
    </row>
    <row r="6082" spans="1:11" x14ac:dyDescent="0.25">
      <c r="A6082" t="s">
        <v>6614</v>
      </c>
      <c r="B6082">
        <v>5658</v>
      </c>
      <c r="C6082" t="s">
        <v>172</v>
      </c>
      <c r="D6082" s="167">
        <v>60711.33</v>
      </c>
      <c r="E6082" t="s">
        <v>199</v>
      </c>
      <c r="F6082" t="s">
        <v>169</v>
      </c>
      <c r="G6082" t="s">
        <v>200</v>
      </c>
      <c r="H6082" s="168">
        <v>36814</v>
      </c>
      <c r="I6082" t="s">
        <v>106</v>
      </c>
      <c r="J6082" s="169">
        <v>16.956164383561642</v>
      </c>
      <c r="K6082">
        <v>4</v>
      </c>
    </row>
    <row r="6083" spans="1:11" x14ac:dyDescent="0.25">
      <c r="A6083" t="s">
        <v>6615</v>
      </c>
      <c r="B6083">
        <v>6135</v>
      </c>
      <c r="C6083" t="s">
        <v>167</v>
      </c>
      <c r="D6083" s="167">
        <v>128519</v>
      </c>
      <c r="E6083" t="s">
        <v>239</v>
      </c>
      <c r="F6083" t="s">
        <v>169</v>
      </c>
      <c r="G6083" t="s">
        <v>2909</v>
      </c>
      <c r="H6083" s="168">
        <v>39967</v>
      </c>
      <c r="I6083" t="s">
        <v>104</v>
      </c>
      <c r="J6083" s="169">
        <v>8.3178082191780813</v>
      </c>
      <c r="K6083">
        <v>2</v>
      </c>
    </row>
    <row r="6084" spans="1:11" x14ac:dyDescent="0.25">
      <c r="A6084" t="s">
        <v>6616</v>
      </c>
      <c r="B6084">
        <v>13634</v>
      </c>
      <c r="C6084" t="s">
        <v>172</v>
      </c>
      <c r="D6084" s="167">
        <v>65752</v>
      </c>
      <c r="E6084" t="s">
        <v>175</v>
      </c>
      <c r="F6084" t="s">
        <v>169</v>
      </c>
      <c r="G6084" t="s">
        <v>183</v>
      </c>
      <c r="H6084" s="168">
        <v>40371</v>
      </c>
      <c r="I6084" t="s">
        <v>103</v>
      </c>
      <c r="J6084" s="169">
        <v>7.2109589041095887</v>
      </c>
      <c r="K6084">
        <v>2</v>
      </c>
    </row>
    <row r="6085" spans="1:11" x14ac:dyDescent="0.25">
      <c r="A6085" t="s">
        <v>6617</v>
      </c>
      <c r="B6085">
        <v>40103</v>
      </c>
      <c r="C6085" t="s">
        <v>167</v>
      </c>
      <c r="D6085" s="167">
        <v>100849.36</v>
      </c>
      <c r="E6085" t="s">
        <v>216</v>
      </c>
      <c r="F6085" t="s">
        <v>169</v>
      </c>
      <c r="G6085" t="s">
        <v>369</v>
      </c>
      <c r="H6085" s="168">
        <v>31425</v>
      </c>
      <c r="I6085" t="s">
        <v>107</v>
      </c>
      <c r="J6085" s="169">
        <v>31.720547945205478</v>
      </c>
      <c r="K6085">
        <v>7</v>
      </c>
    </row>
    <row r="6086" spans="1:11" x14ac:dyDescent="0.25">
      <c r="A6086" t="s">
        <v>6618</v>
      </c>
      <c r="B6086">
        <v>50151</v>
      </c>
      <c r="C6086" t="s">
        <v>167</v>
      </c>
      <c r="D6086" s="167">
        <v>66543.19</v>
      </c>
      <c r="E6086" t="s">
        <v>188</v>
      </c>
      <c r="F6086" t="s">
        <v>169</v>
      </c>
      <c r="G6086" t="s">
        <v>357</v>
      </c>
      <c r="H6086" s="168">
        <v>35933</v>
      </c>
      <c r="I6086" t="s">
        <v>103</v>
      </c>
      <c r="J6086" s="169">
        <v>19.36986301369863</v>
      </c>
      <c r="K6086">
        <v>4</v>
      </c>
    </row>
    <row r="6087" spans="1:11" x14ac:dyDescent="0.25">
      <c r="A6087" t="s">
        <v>6619</v>
      </c>
      <c r="B6087">
        <v>45625</v>
      </c>
      <c r="C6087" t="s">
        <v>172</v>
      </c>
      <c r="D6087" s="167">
        <v>46626.87</v>
      </c>
      <c r="E6087" t="s">
        <v>199</v>
      </c>
      <c r="F6087" t="s">
        <v>169</v>
      </c>
      <c r="G6087" t="s">
        <v>205</v>
      </c>
      <c r="H6087" s="168">
        <v>39468</v>
      </c>
      <c r="I6087" t="s">
        <v>103</v>
      </c>
      <c r="J6087" s="169">
        <v>9.6849315068493151</v>
      </c>
      <c r="K6087">
        <v>2</v>
      </c>
    </row>
    <row r="6088" spans="1:11" x14ac:dyDescent="0.25">
      <c r="A6088" t="s">
        <v>6620</v>
      </c>
      <c r="B6088">
        <v>4361</v>
      </c>
      <c r="C6088" t="s">
        <v>172</v>
      </c>
      <c r="D6088" s="167">
        <v>46626.87</v>
      </c>
      <c r="E6088" t="s">
        <v>199</v>
      </c>
      <c r="F6088" t="s">
        <v>169</v>
      </c>
      <c r="G6088" t="s">
        <v>205</v>
      </c>
      <c r="H6088" s="168">
        <v>39509</v>
      </c>
      <c r="I6088" t="s">
        <v>104</v>
      </c>
      <c r="J6088" s="169">
        <v>9.5726027397260278</v>
      </c>
      <c r="K6088">
        <v>2</v>
      </c>
    </row>
    <row r="6089" spans="1:11" x14ac:dyDescent="0.25">
      <c r="A6089" t="s">
        <v>6621</v>
      </c>
      <c r="B6089">
        <v>95674</v>
      </c>
      <c r="C6089" t="s">
        <v>172</v>
      </c>
      <c r="D6089" s="167">
        <v>79573.39</v>
      </c>
      <c r="E6089" t="s">
        <v>196</v>
      </c>
      <c r="F6089" t="s">
        <v>169</v>
      </c>
      <c r="G6089" t="s">
        <v>240</v>
      </c>
      <c r="H6089" s="168">
        <v>42030</v>
      </c>
      <c r="I6089" t="s">
        <v>105</v>
      </c>
      <c r="J6089" s="169">
        <v>2.6657534246575341</v>
      </c>
      <c r="K6089">
        <v>1</v>
      </c>
    </row>
    <row r="6090" spans="1:11" x14ac:dyDescent="0.25">
      <c r="A6090" t="s">
        <v>6622</v>
      </c>
      <c r="B6090">
        <v>14731</v>
      </c>
      <c r="C6090" t="s">
        <v>172</v>
      </c>
      <c r="D6090" s="167">
        <v>44300</v>
      </c>
      <c r="E6090" t="s">
        <v>168</v>
      </c>
      <c r="F6090" t="s">
        <v>169</v>
      </c>
      <c r="G6090" t="s">
        <v>265</v>
      </c>
      <c r="H6090" s="168">
        <v>42674</v>
      </c>
      <c r="I6090" t="s">
        <v>104</v>
      </c>
      <c r="J6090" s="169">
        <v>0.90136986301369859</v>
      </c>
      <c r="K6090">
        <v>1</v>
      </c>
    </row>
    <row r="6091" spans="1:11" x14ac:dyDescent="0.25">
      <c r="A6091" t="s">
        <v>6623</v>
      </c>
      <c r="B6091">
        <v>31065</v>
      </c>
      <c r="C6091" t="s">
        <v>167</v>
      </c>
      <c r="D6091" s="167">
        <v>79663.289999999994</v>
      </c>
      <c r="E6091" t="s">
        <v>175</v>
      </c>
      <c r="F6091" t="s">
        <v>169</v>
      </c>
      <c r="G6091" t="s">
        <v>209</v>
      </c>
      <c r="H6091" s="168">
        <v>30209</v>
      </c>
      <c r="I6091" t="s">
        <v>108</v>
      </c>
      <c r="J6091" s="169">
        <v>35.052054794520551</v>
      </c>
      <c r="K6091">
        <v>8</v>
      </c>
    </row>
    <row r="6092" spans="1:11" x14ac:dyDescent="0.25">
      <c r="A6092" t="s">
        <v>6624</v>
      </c>
      <c r="B6092">
        <v>87618</v>
      </c>
      <c r="C6092" t="s">
        <v>172</v>
      </c>
      <c r="D6092" s="167">
        <v>113316</v>
      </c>
      <c r="E6092" t="s">
        <v>185</v>
      </c>
      <c r="F6092" t="s">
        <v>169</v>
      </c>
      <c r="G6092" t="s">
        <v>382</v>
      </c>
      <c r="H6092" s="168">
        <v>36024</v>
      </c>
      <c r="I6092" t="s">
        <v>107</v>
      </c>
      <c r="J6092" s="169">
        <v>19.12054794520548</v>
      </c>
      <c r="K6092">
        <v>4</v>
      </c>
    </row>
    <row r="6093" spans="1:11" x14ac:dyDescent="0.25">
      <c r="A6093" t="s">
        <v>6625</v>
      </c>
      <c r="B6093">
        <v>58354</v>
      </c>
      <c r="C6093" t="s">
        <v>167</v>
      </c>
      <c r="D6093" s="167">
        <v>62678.97</v>
      </c>
      <c r="E6093" t="s">
        <v>175</v>
      </c>
      <c r="F6093" t="s">
        <v>169</v>
      </c>
      <c r="G6093" t="s">
        <v>311</v>
      </c>
      <c r="H6093" s="168">
        <v>41428</v>
      </c>
      <c r="I6093" t="s">
        <v>105</v>
      </c>
      <c r="J6093" s="169">
        <v>4.3150684931506849</v>
      </c>
      <c r="K6093">
        <v>1</v>
      </c>
    </row>
    <row r="6094" spans="1:11" x14ac:dyDescent="0.25">
      <c r="A6094" t="s">
        <v>6626</v>
      </c>
      <c r="B6094">
        <v>819</v>
      </c>
      <c r="C6094" t="s">
        <v>167</v>
      </c>
      <c r="D6094" s="167">
        <v>74617.740000000005</v>
      </c>
      <c r="E6094" t="s">
        <v>188</v>
      </c>
      <c r="F6094" t="s">
        <v>169</v>
      </c>
      <c r="G6094" t="s">
        <v>284</v>
      </c>
      <c r="H6094" s="168">
        <v>41862</v>
      </c>
      <c r="I6094" t="s">
        <v>106</v>
      </c>
      <c r="J6094" s="169">
        <v>3.1260273972602741</v>
      </c>
      <c r="K6094">
        <v>1</v>
      </c>
    </row>
    <row r="6095" spans="1:11" x14ac:dyDescent="0.25">
      <c r="A6095" t="s">
        <v>6627</v>
      </c>
      <c r="B6095">
        <v>84884</v>
      </c>
      <c r="C6095" t="s">
        <v>172</v>
      </c>
      <c r="D6095" s="167">
        <v>49625.72</v>
      </c>
      <c r="E6095" t="s">
        <v>199</v>
      </c>
      <c r="F6095" t="s">
        <v>169</v>
      </c>
      <c r="G6095" t="s">
        <v>295</v>
      </c>
      <c r="H6095" s="168">
        <v>38292</v>
      </c>
      <c r="I6095" t="s">
        <v>108</v>
      </c>
      <c r="J6095" s="169">
        <v>12.906849315068493</v>
      </c>
      <c r="K6095">
        <v>3</v>
      </c>
    </row>
    <row r="6096" spans="1:11" x14ac:dyDescent="0.25">
      <c r="A6096" t="s">
        <v>6628</v>
      </c>
      <c r="B6096">
        <v>54516</v>
      </c>
      <c r="C6096" t="s">
        <v>172</v>
      </c>
      <c r="D6096" s="167">
        <v>84341</v>
      </c>
      <c r="E6096" t="s">
        <v>185</v>
      </c>
      <c r="F6096" t="s">
        <v>169</v>
      </c>
      <c r="G6096" t="s">
        <v>495</v>
      </c>
      <c r="H6096" s="168">
        <v>38999</v>
      </c>
      <c r="I6096" t="s">
        <v>107</v>
      </c>
      <c r="J6096" s="169">
        <v>10.96986301369863</v>
      </c>
      <c r="K6096">
        <v>3</v>
      </c>
    </row>
    <row r="6097" spans="1:11" x14ac:dyDescent="0.25">
      <c r="A6097" t="s">
        <v>6629</v>
      </c>
      <c r="B6097">
        <v>10033</v>
      </c>
      <c r="C6097" t="s">
        <v>167</v>
      </c>
      <c r="D6097" s="167">
        <v>37838.46</v>
      </c>
      <c r="E6097" t="s">
        <v>188</v>
      </c>
      <c r="F6097" t="s">
        <v>202</v>
      </c>
      <c r="G6097" t="s">
        <v>313</v>
      </c>
      <c r="H6097" s="168">
        <v>40028</v>
      </c>
      <c r="I6097" t="s">
        <v>108</v>
      </c>
      <c r="J6097" s="169">
        <v>8.1506849315068486</v>
      </c>
      <c r="K6097">
        <v>2</v>
      </c>
    </row>
    <row r="6098" spans="1:11" x14ac:dyDescent="0.25">
      <c r="A6098" t="s">
        <v>6630</v>
      </c>
      <c r="B6098">
        <v>98633</v>
      </c>
      <c r="C6098" t="s">
        <v>167</v>
      </c>
      <c r="D6098" s="167">
        <v>43700.2</v>
      </c>
      <c r="E6098" t="s">
        <v>188</v>
      </c>
      <c r="F6098" t="s">
        <v>169</v>
      </c>
      <c r="G6098" t="s">
        <v>344</v>
      </c>
      <c r="H6098" s="168">
        <v>41414</v>
      </c>
      <c r="I6098" t="s">
        <v>108</v>
      </c>
      <c r="J6098" s="169">
        <v>4.353424657534247</v>
      </c>
      <c r="K6098">
        <v>1</v>
      </c>
    </row>
    <row r="6099" spans="1:11" x14ac:dyDescent="0.25">
      <c r="A6099" t="s">
        <v>6631</v>
      </c>
      <c r="B6099">
        <v>32190</v>
      </c>
      <c r="C6099" t="s">
        <v>172</v>
      </c>
      <c r="D6099" s="167">
        <v>67384</v>
      </c>
      <c r="E6099" t="s">
        <v>168</v>
      </c>
      <c r="F6099" t="s">
        <v>169</v>
      </c>
      <c r="G6099" t="s">
        <v>265</v>
      </c>
      <c r="H6099" s="168">
        <v>38670</v>
      </c>
      <c r="I6099" t="s">
        <v>103</v>
      </c>
      <c r="J6099" s="169">
        <v>11.871232876712329</v>
      </c>
      <c r="K6099">
        <v>3</v>
      </c>
    </row>
    <row r="6100" spans="1:11" x14ac:dyDescent="0.25">
      <c r="A6100" t="s">
        <v>6632</v>
      </c>
      <c r="B6100">
        <v>17544</v>
      </c>
      <c r="C6100" t="s">
        <v>172</v>
      </c>
      <c r="D6100" s="167">
        <v>79676</v>
      </c>
      <c r="E6100" t="s">
        <v>185</v>
      </c>
      <c r="F6100" t="s">
        <v>169</v>
      </c>
      <c r="G6100" t="s">
        <v>416</v>
      </c>
      <c r="H6100" s="168">
        <v>39160</v>
      </c>
      <c r="I6100" t="s">
        <v>106</v>
      </c>
      <c r="J6100" s="169">
        <v>10.528767123287672</v>
      </c>
      <c r="K6100">
        <v>3</v>
      </c>
    </row>
    <row r="6101" spans="1:11" x14ac:dyDescent="0.25">
      <c r="A6101" t="s">
        <v>6633</v>
      </c>
      <c r="B6101">
        <v>23068</v>
      </c>
      <c r="C6101" t="s">
        <v>172</v>
      </c>
      <c r="D6101" s="167">
        <v>70052</v>
      </c>
      <c r="E6101" t="s">
        <v>191</v>
      </c>
      <c r="F6101" t="s">
        <v>169</v>
      </c>
      <c r="G6101" t="s">
        <v>192</v>
      </c>
      <c r="H6101" s="168">
        <v>38803</v>
      </c>
      <c r="I6101" t="s">
        <v>106</v>
      </c>
      <c r="J6101" s="169">
        <v>11.506849315068493</v>
      </c>
      <c r="K6101">
        <v>3</v>
      </c>
    </row>
    <row r="6102" spans="1:11" x14ac:dyDescent="0.25">
      <c r="A6102" t="s">
        <v>6634</v>
      </c>
      <c r="B6102">
        <v>44358</v>
      </c>
      <c r="C6102" t="s">
        <v>167</v>
      </c>
      <c r="D6102" s="167">
        <v>51576</v>
      </c>
      <c r="E6102" t="s">
        <v>168</v>
      </c>
      <c r="F6102" t="s">
        <v>169</v>
      </c>
      <c r="G6102" t="s">
        <v>265</v>
      </c>
      <c r="H6102" s="168">
        <v>41582</v>
      </c>
      <c r="I6102" t="s">
        <v>103</v>
      </c>
      <c r="J6102" s="169">
        <v>3.893150684931507</v>
      </c>
      <c r="K6102">
        <v>1</v>
      </c>
    </row>
    <row r="6103" spans="1:11" x14ac:dyDescent="0.25">
      <c r="A6103" t="s">
        <v>6635</v>
      </c>
      <c r="B6103">
        <v>33255</v>
      </c>
      <c r="C6103" t="s">
        <v>172</v>
      </c>
      <c r="D6103" s="167">
        <v>113453.3</v>
      </c>
      <c r="E6103" t="s">
        <v>213</v>
      </c>
      <c r="F6103" t="s">
        <v>169</v>
      </c>
      <c r="G6103" t="s">
        <v>214</v>
      </c>
      <c r="H6103" s="168">
        <v>31663</v>
      </c>
      <c r="I6103" t="s">
        <v>106</v>
      </c>
      <c r="J6103" s="169">
        <v>31.068493150684933</v>
      </c>
      <c r="K6103">
        <v>7</v>
      </c>
    </row>
    <row r="6104" spans="1:11" x14ac:dyDescent="0.25">
      <c r="A6104" t="s">
        <v>6636</v>
      </c>
      <c r="B6104">
        <v>38590</v>
      </c>
      <c r="C6104" t="s">
        <v>167</v>
      </c>
      <c r="D6104" s="167">
        <v>29779.09</v>
      </c>
      <c r="E6104" t="s">
        <v>233</v>
      </c>
      <c r="F6104" t="s">
        <v>202</v>
      </c>
      <c r="G6104" t="s">
        <v>234</v>
      </c>
      <c r="H6104" s="168">
        <v>41876</v>
      </c>
      <c r="I6104" t="s">
        <v>104</v>
      </c>
      <c r="J6104" s="169">
        <v>3.0876712328767124</v>
      </c>
      <c r="K6104">
        <v>1</v>
      </c>
    </row>
    <row r="6105" spans="1:11" x14ac:dyDescent="0.25">
      <c r="A6105" t="s">
        <v>6637</v>
      </c>
      <c r="B6105">
        <v>79132</v>
      </c>
      <c r="C6105" t="s">
        <v>172</v>
      </c>
      <c r="D6105" s="167">
        <v>73801</v>
      </c>
      <c r="E6105" t="s">
        <v>196</v>
      </c>
      <c r="F6105" t="s">
        <v>169</v>
      </c>
      <c r="G6105" t="s">
        <v>228</v>
      </c>
      <c r="H6105" s="168">
        <v>36877</v>
      </c>
      <c r="I6105" t="s">
        <v>108</v>
      </c>
      <c r="J6105" s="169">
        <v>16.783561643835615</v>
      </c>
      <c r="K6105">
        <v>4</v>
      </c>
    </row>
    <row r="6106" spans="1:11" x14ac:dyDescent="0.25">
      <c r="A6106" t="s">
        <v>6638</v>
      </c>
      <c r="B6106">
        <v>78320</v>
      </c>
      <c r="C6106" t="s">
        <v>167</v>
      </c>
      <c r="D6106" s="167">
        <v>93945</v>
      </c>
      <c r="E6106" t="s">
        <v>168</v>
      </c>
      <c r="F6106" t="s">
        <v>169</v>
      </c>
      <c r="G6106" t="s">
        <v>384</v>
      </c>
      <c r="H6106" s="168">
        <v>36962</v>
      </c>
      <c r="I6106" t="s">
        <v>103</v>
      </c>
      <c r="J6106" s="169">
        <v>16.550684931506851</v>
      </c>
      <c r="K6106">
        <v>4</v>
      </c>
    </row>
    <row r="6107" spans="1:11" x14ac:dyDescent="0.25">
      <c r="A6107" t="s">
        <v>6639</v>
      </c>
      <c r="B6107">
        <v>89861</v>
      </c>
      <c r="C6107" t="s">
        <v>172</v>
      </c>
      <c r="D6107" s="167">
        <v>118400</v>
      </c>
      <c r="E6107" t="s">
        <v>213</v>
      </c>
      <c r="F6107" t="s">
        <v>169</v>
      </c>
      <c r="G6107" t="s">
        <v>214</v>
      </c>
      <c r="H6107" s="168">
        <v>39874</v>
      </c>
      <c r="I6107" t="s">
        <v>103</v>
      </c>
      <c r="J6107" s="169">
        <v>8.5726027397260278</v>
      </c>
      <c r="K6107">
        <v>2</v>
      </c>
    </row>
    <row r="6108" spans="1:11" x14ac:dyDescent="0.25">
      <c r="A6108" t="s">
        <v>6640</v>
      </c>
      <c r="B6108">
        <v>68737</v>
      </c>
      <c r="C6108" t="s">
        <v>172</v>
      </c>
      <c r="D6108" s="167">
        <v>70884</v>
      </c>
      <c r="E6108" t="s">
        <v>191</v>
      </c>
      <c r="F6108" t="s">
        <v>169</v>
      </c>
      <c r="G6108" t="s">
        <v>192</v>
      </c>
      <c r="H6108" s="168">
        <v>39524</v>
      </c>
      <c r="I6108" t="s">
        <v>103</v>
      </c>
      <c r="J6108" s="169">
        <v>9.5315068493150683</v>
      </c>
      <c r="K6108">
        <v>2</v>
      </c>
    </row>
    <row r="6109" spans="1:11" x14ac:dyDescent="0.25">
      <c r="A6109" t="s">
        <v>6641</v>
      </c>
      <c r="B6109">
        <v>24829</v>
      </c>
      <c r="C6109" t="s">
        <v>172</v>
      </c>
      <c r="D6109" s="167">
        <v>149529.07999999999</v>
      </c>
      <c r="E6109" t="s">
        <v>185</v>
      </c>
      <c r="F6109" t="s">
        <v>169</v>
      </c>
      <c r="G6109" t="s">
        <v>728</v>
      </c>
      <c r="H6109" s="168">
        <v>31347</v>
      </c>
      <c r="I6109" t="s">
        <v>103</v>
      </c>
      <c r="J6109" s="169">
        <v>31.934246575342467</v>
      </c>
      <c r="K6109">
        <v>7</v>
      </c>
    </row>
    <row r="6110" spans="1:11" x14ac:dyDescent="0.25">
      <c r="A6110" t="s">
        <v>6642</v>
      </c>
      <c r="B6110">
        <v>85420</v>
      </c>
      <c r="C6110" t="s">
        <v>172</v>
      </c>
      <c r="D6110" s="167">
        <v>86588</v>
      </c>
      <c r="E6110" t="s">
        <v>175</v>
      </c>
      <c r="F6110" t="s">
        <v>169</v>
      </c>
      <c r="G6110" t="s">
        <v>183</v>
      </c>
      <c r="H6110" s="168">
        <v>38734</v>
      </c>
      <c r="I6110" t="s">
        <v>103</v>
      </c>
      <c r="J6110" s="169">
        <v>11.695890410958905</v>
      </c>
      <c r="K6110">
        <v>3</v>
      </c>
    </row>
    <row r="6111" spans="1:11" x14ac:dyDescent="0.25">
      <c r="A6111" t="s">
        <v>6643</v>
      </c>
      <c r="B6111">
        <v>31457</v>
      </c>
      <c r="C6111" t="s">
        <v>172</v>
      </c>
      <c r="D6111" s="167">
        <v>45406.49</v>
      </c>
      <c r="E6111" t="s">
        <v>199</v>
      </c>
      <c r="F6111" t="s">
        <v>169</v>
      </c>
      <c r="G6111" t="s">
        <v>750</v>
      </c>
      <c r="H6111" s="168">
        <v>40854</v>
      </c>
      <c r="I6111" t="s">
        <v>107</v>
      </c>
      <c r="J6111" s="169">
        <v>5.8876712328767127</v>
      </c>
      <c r="K6111">
        <v>2</v>
      </c>
    </row>
    <row r="6112" spans="1:11" x14ac:dyDescent="0.25">
      <c r="A6112" t="s">
        <v>6644</v>
      </c>
      <c r="B6112">
        <v>51937</v>
      </c>
      <c r="C6112" t="s">
        <v>172</v>
      </c>
      <c r="D6112" s="167">
        <v>56946.26</v>
      </c>
      <c r="E6112" t="s">
        <v>1353</v>
      </c>
      <c r="F6112" t="s">
        <v>169</v>
      </c>
      <c r="G6112" t="s">
        <v>1354</v>
      </c>
      <c r="H6112" s="168">
        <v>41050</v>
      </c>
      <c r="I6112" t="s">
        <v>107</v>
      </c>
      <c r="J6112" s="169">
        <v>5.3506849315068497</v>
      </c>
      <c r="K6112">
        <v>2</v>
      </c>
    </row>
    <row r="6113" spans="1:11" x14ac:dyDescent="0.25">
      <c r="A6113" t="s">
        <v>6645</v>
      </c>
      <c r="B6113">
        <v>20106</v>
      </c>
      <c r="C6113" t="s">
        <v>172</v>
      </c>
      <c r="D6113" s="167">
        <v>57365</v>
      </c>
      <c r="E6113" t="s">
        <v>191</v>
      </c>
      <c r="F6113" t="s">
        <v>169</v>
      </c>
      <c r="G6113" t="s">
        <v>354</v>
      </c>
      <c r="H6113" s="168">
        <v>41288</v>
      </c>
      <c r="I6113" t="s">
        <v>107</v>
      </c>
      <c r="J6113" s="169">
        <v>4.6986301369863011</v>
      </c>
      <c r="K6113">
        <v>1</v>
      </c>
    </row>
    <row r="6114" spans="1:11" x14ac:dyDescent="0.25">
      <c r="A6114" t="s">
        <v>6646</v>
      </c>
      <c r="B6114">
        <v>39868</v>
      </c>
      <c r="C6114" t="s">
        <v>167</v>
      </c>
      <c r="D6114" s="167">
        <v>65209.54</v>
      </c>
      <c r="E6114" t="s">
        <v>188</v>
      </c>
      <c r="F6114" t="s">
        <v>169</v>
      </c>
      <c r="G6114" t="s">
        <v>226</v>
      </c>
      <c r="H6114" s="168">
        <v>37787</v>
      </c>
      <c r="I6114" t="s">
        <v>103</v>
      </c>
      <c r="J6114" s="169">
        <v>14.29041095890411</v>
      </c>
      <c r="K6114">
        <v>3</v>
      </c>
    </row>
    <row r="6115" spans="1:11" x14ac:dyDescent="0.25">
      <c r="A6115" t="s">
        <v>6647</v>
      </c>
      <c r="B6115">
        <v>29618</v>
      </c>
      <c r="C6115" t="s">
        <v>172</v>
      </c>
      <c r="D6115" s="167">
        <v>67753</v>
      </c>
      <c r="E6115" t="s">
        <v>191</v>
      </c>
      <c r="F6115" t="s">
        <v>169</v>
      </c>
      <c r="G6115" t="s">
        <v>486</v>
      </c>
      <c r="H6115" s="168">
        <v>39329</v>
      </c>
      <c r="I6115" t="s">
        <v>105</v>
      </c>
      <c r="J6115" s="169">
        <v>10.065753424657535</v>
      </c>
      <c r="K6115">
        <v>3</v>
      </c>
    </row>
    <row r="6116" spans="1:11" x14ac:dyDescent="0.25">
      <c r="A6116" t="s">
        <v>6648</v>
      </c>
      <c r="B6116">
        <v>41123</v>
      </c>
      <c r="C6116" t="s">
        <v>172</v>
      </c>
      <c r="D6116" s="167">
        <v>135675</v>
      </c>
      <c r="E6116" t="s">
        <v>199</v>
      </c>
      <c r="F6116" t="s">
        <v>169</v>
      </c>
      <c r="G6116" t="s">
        <v>231</v>
      </c>
      <c r="H6116" s="168">
        <v>42521</v>
      </c>
      <c r="I6116" t="s">
        <v>103</v>
      </c>
      <c r="J6116" s="169">
        <v>1.3205479452054794</v>
      </c>
      <c r="K6116">
        <v>1</v>
      </c>
    </row>
    <row r="6117" spans="1:11" x14ac:dyDescent="0.25">
      <c r="A6117" t="s">
        <v>6649</v>
      </c>
      <c r="B6117">
        <v>46961</v>
      </c>
      <c r="C6117" t="s">
        <v>167</v>
      </c>
      <c r="D6117" s="167">
        <v>64052.01</v>
      </c>
      <c r="E6117" t="s">
        <v>188</v>
      </c>
      <c r="F6117" t="s">
        <v>169</v>
      </c>
      <c r="G6117" t="s">
        <v>397</v>
      </c>
      <c r="H6117" s="168">
        <v>41974</v>
      </c>
      <c r="I6117" t="s">
        <v>108</v>
      </c>
      <c r="J6117" s="169">
        <v>2.8191780821917809</v>
      </c>
      <c r="K6117">
        <v>1</v>
      </c>
    </row>
    <row r="6118" spans="1:11" x14ac:dyDescent="0.25">
      <c r="A6118" t="s">
        <v>6650</v>
      </c>
      <c r="B6118">
        <v>97082</v>
      </c>
      <c r="C6118" t="s">
        <v>172</v>
      </c>
      <c r="D6118" s="167">
        <v>100849.36</v>
      </c>
      <c r="E6118" t="s">
        <v>191</v>
      </c>
      <c r="F6118" t="s">
        <v>169</v>
      </c>
      <c r="G6118" t="s">
        <v>610</v>
      </c>
      <c r="H6118" s="168">
        <v>32979</v>
      </c>
      <c r="I6118" t="s">
        <v>104</v>
      </c>
      <c r="J6118" s="169">
        <v>27.463013698630139</v>
      </c>
      <c r="K6118">
        <v>6</v>
      </c>
    </row>
    <row r="6119" spans="1:11" x14ac:dyDescent="0.25">
      <c r="A6119" t="s">
        <v>6651</v>
      </c>
      <c r="B6119">
        <v>18222</v>
      </c>
      <c r="C6119" t="s">
        <v>172</v>
      </c>
      <c r="D6119" s="167">
        <v>42487</v>
      </c>
      <c r="E6119" t="s">
        <v>216</v>
      </c>
      <c r="F6119" t="s">
        <v>202</v>
      </c>
      <c r="G6119" t="s">
        <v>1058</v>
      </c>
      <c r="H6119" s="168">
        <v>35884</v>
      </c>
      <c r="I6119" t="s">
        <v>103</v>
      </c>
      <c r="J6119" s="169">
        <v>19.504109589041096</v>
      </c>
      <c r="K6119">
        <v>4</v>
      </c>
    </row>
    <row r="6120" spans="1:11" x14ac:dyDescent="0.25">
      <c r="A6120" t="s">
        <v>6652</v>
      </c>
      <c r="B6120">
        <v>96933</v>
      </c>
      <c r="C6120" t="s">
        <v>167</v>
      </c>
      <c r="D6120" s="167">
        <v>18193.45</v>
      </c>
      <c r="E6120" t="s">
        <v>216</v>
      </c>
      <c r="F6120" t="s">
        <v>202</v>
      </c>
      <c r="G6120" t="s">
        <v>303</v>
      </c>
      <c r="H6120" s="168">
        <v>38395</v>
      </c>
      <c r="I6120" t="s">
        <v>103</v>
      </c>
      <c r="J6120" s="169">
        <v>12.624657534246575</v>
      </c>
      <c r="K6120">
        <v>3</v>
      </c>
    </row>
    <row r="6121" spans="1:11" x14ac:dyDescent="0.25">
      <c r="A6121" t="s">
        <v>6653</v>
      </c>
      <c r="B6121">
        <v>85368</v>
      </c>
      <c r="C6121" t="s">
        <v>172</v>
      </c>
      <c r="D6121" s="167">
        <v>78096</v>
      </c>
      <c r="E6121" t="s">
        <v>175</v>
      </c>
      <c r="F6121" t="s">
        <v>169</v>
      </c>
      <c r="G6121" t="s">
        <v>183</v>
      </c>
      <c r="H6121" s="168">
        <v>38012</v>
      </c>
      <c r="I6121" t="s">
        <v>103</v>
      </c>
      <c r="J6121" s="169">
        <v>13.673972602739726</v>
      </c>
      <c r="K6121">
        <v>3</v>
      </c>
    </row>
    <row r="6122" spans="1:11" x14ac:dyDescent="0.25">
      <c r="A6122" t="s">
        <v>6654</v>
      </c>
      <c r="B6122">
        <v>78750</v>
      </c>
      <c r="C6122" t="s">
        <v>167</v>
      </c>
      <c r="D6122" s="167">
        <v>117264.77</v>
      </c>
      <c r="E6122" t="s">
        <v>185</v>
      </c>
      <c r="F6122" t="s">
        <v>169</v>
      </c>
      <c r="G6122" t="s">
        <v>275</v>
      </c>
      <c r="H6122" s="168">
        <v>32427</v>
      </c>
      <c r="I6122" t="s">
        <v>104</v>
      </c>
      <c r="J6122" s="169">
        <v>28.975342465753425</v>
      </c>
      <c r="K6122">
        <v>6</v>
      </c>
    </row>
    <row r="6123" spans="1:11" x14ac:dyDescent="0.25">
      <c r="A6123" t="s">
        <v>6655</v>
      </c>
      <c r="B6123">
        <v>46942</v>
      </c>
      <c r="C6123" t="s">
        <v>172</v>
      </c>
      <c r="D6123" s="167">
        <v>107807.51</v>
      </c>
      <c r="E6123" t="s">
        <v>199</v>
      </c>
      <c r="F6123" t="s">
        <v>169</v>
      </c>
      <c r="G6123" t="s">
        <v>275</v>
      </c>
      <c r="H6123" s="168">
        <v>41372</v>
      </c>
      <c r="I6123" t="s">
        <v>108</v>
      </c>
      <c r="J6123" s="169">
        <v>4.4684931506849317</v>
      </c>
      <c r="K6123">
        <v>1</v>
      </c>
    </row>
    <row r="6124" spans="1:11" x14ac:dyDescent="0.25">
      <c r="A6124" t="s">
        <v>6656</v>
      </c>
      <c r="B6124">
        <v>26091</v>
      </c>
      <c r="C6124" t="s">
        <v>172</v>
      </c>
      <c r="D6124" s="167">
        <v>44753</v>
      </c>
      <c r="E6124" t="s">
        <v>188</v>
      </c>
      <c r="F6124" t="s">
        <v>169</v>
      </c>
      <c r="G6124" t="s">
        <v>5718</v>
      </c>
      <c r="H6124" s="168">
        <v>37073</v>
      </c>
      <c r="I6124" t="s">
        <v>105</v>
      </c>
      <c r="J6124" s="169">
        <v>16.246575342465754</v>
      </c>
      <c r="K6124">
        <v>4</v>
      </c>
    </row>
    <row r="6125" spans="1:11" x14ac:dyDescent="0.25">
      <c r="A6125" t="s">
        <v>6657</v>
      </c>
      <c r="B6125">
        <v>33385</v>
      </c>
      <c r="C6125" t="s">
        <v>167</v>
      </c>
      <c r="D6125" s="167">
        <v>58455</v>
      </c>
      <c r="E6125" t="s">
        <v>175</v>
      </c>
      <c r="F6125" t="s">
        <v>169</v>
      </c>
      <c r="G6125" t="s">
        <v>183</v>
      </c>
      <c r="H6125" s="168">
        <v>41652</v>
      </c>
      <c r="I6125" t="s">
        <v>104</v>
      </c>
      <c r="J6125" s="169">
        <v>3.7013698630136984</v>
      </c>
      <c r="K6125">
        <v>1</v>
      </c>
    </row>
    <row r="6126" spans="1:11" x14ac:dyDescent="0.25">
      <c r="A6126" t="s">
        <v>6658</v>
      </c>
      <c r="B6126">
        <v>27276</v>
      </c>
      <c r="C6126" t="s">
        <v>172</v>
      </c>
      <c r="D6126" s="167">
        <v>92798.18</v>
      </c>
      <c r="E6126" t="s">
        <v>185</v>
      </c>
      <c r="F6126" t="s">
        <v>169</v>
      </c>
      <c r="G6126" t="s">
        <v>3078</v>
      </c>
      <c r="H6126" s="168">
        <v>40925</v>
      </c>
      <c r="I6126" t="s">
        <v>106</v>
      </c>
      <c r="J6126" s="169">
        <v>5.6931506849315072</v>
      </c>
      <c r="K6126">
        <v>2</v>
      </c>
    </row>
    <row r="6127" spans="1:11" x14ac:dyDescent="0.25">
      <c r="A6127" t="s">
        <v>6659</v>
      </c>
      <c r="B6127">
        <v>29706</v>
      </c>
      <c r="C6127" t="s">
        <v>167</v>
      </c>
      <c r="D6127" s="167">
        <v>125588.48</v>
      </c>
      <c r="E6127" t="s">
        <v>239</v>
      </c>
      <c r="F6127" t="s">
        <v>169</v>
      </c>
      <c r="G6127" t="s">
        <v>275</v>
      </c>
      <c r="H6127" s="168">
        <v>31712</v>
      </c>
      <c r="I6127" t="s">
        <v>103</v>
      </c>
      <c r="J6127" s="169">
        <v>30.934246575342467</v>
      </c>
      <c r="K6127">
        <v>7</v>
      </c>
    </row>
    <row r="6128" spans="1:11" x14ac:dyDescent="0.25">
      <c r="A6128" t="s">
        <v>6660</v>
      </c>
      <c r="B6128">
        <v>17409</v>
      </c>
      <c r="C6128" t="s">
        <v>172</v>
      </c>
      <c r="D6128" s="167">
        <v>57070.9</v>
      </c>
      <c r="E6128" t="s">
        <v>230</v>
      </c>
      <c r="F6128" t="s">
        <v>169</v>
      </c>
      <c r="G6128" t="s">
        <v>357</v>
      </c>
      <c r="H6128" s="168">
        <v>36389</v>
      </c>
      <c r="I6128" t="s">
        <v>108</v>
      </c>
      <c r="J6128" s="169">
        <v>18.12054794520548</v>
      </c>
      <c r="K6128">
        <v>4</v>
      </c>
    </row>
    <row r="6129" spans="1:11" x14ac:dyDescent="0.25">
      <c r="A6129" t="s">
        <v>6661</v>
      </c>
      <c r="B6129">
        <v>95336</v>
      </c>
      <c r="C6129" t="s">
        <v>167</v>
      </c>
      <c r="D6129" s="167">
        <v>117846.56</v>
      </c>
      <c r="E6129" t="s">
        <v>188</v>
      </c>
      <c r="F6129" t="s">
        <v>169</v>
      </c>
      <c r="G6129" t="s">
        <v>275</v>
      </c>
      <c r="H6129" s="168">
        <v>31782</v>
      </c>
      <c r="I6129" t="s">
        <v>103</v>
      </c>
      <c r="J6129" s="169">
        <v>30.742465753424657</v>
      </c>
      <c r="K6129">
        <v>7</v>
      </c>
    </row>
    <row r="6130" spans="1:11" x14ac:dyDescent="0.25">
      <c r="A6130" t="s">
        <v>6662</v>
      </c>
      <c r="B6130">
        <v>49121</v>
      </c>
      <c r="C6130" t="s">
        <v>172</v>
      </c>
      <c r="D6130" s="167">
        <v>83516</v>
      </c>
      <c r="E6130" t="s">
        <v>185</v>
      </c>
      <c r="F6130" t="s">
        <v>169</v>
      </c>
      <c r="G6130" t="s">
        <v>416</v>
      </c>
      <c r="H6130" s="168">
        <v>38999</v>
      </c>
      <c r="I6130" t="s">
        <v>103</v>
      </c>
      <c r="J6130" s="169">
        <v>10.96986301369863</v>
      </c>
      <c r="K6130">
        <v>3</v>
      </c>
    </row>
    <row r="6131" spans="1:11" x14ac:dyDescent="0.25">
      <c r="A6131" t="s">
        <v>6663</v>
      </c>
      <c r="B6131">
        <v>80525</v>
      </c>
      <c r="C6131" t="s">
        <v>167</v>
      </c>
      <c r="D6131" s="167">
        <v>38061.11</v>
      </c>
      <c r="E6131" t="s">
        <v>233</v>
      </c>
      <c r="F6131" t="s">
        <v>202</v>
      </c>
      <c r="G6131" t="s">
        <v>554</v>
      </c>
      <c r="H6131" s="168">
        <v>36679</v>
      </c>
      <c r="I6131" t="s">
        <v>103</v>
      </c>
      <c r="J6131" s="169">
        <v>17.326027397260273</v>
      </c>
      <c r="K6131">
        <v>4</v>
      </c>
    </row>
    <row r="6132" spans="1:11" x14ac:dyDescent="0.25">
      <c r="A6132" t="s">
        <v>6664</v>
      </c>
      <c r="B6132">
        <v>39086</v>
      </c>
      <c r="C6132" t="s">
        <v>172</v>
      </c>
      <c r="D6132" s="167">
        <v>70396</v>
      </c>
      <c r="E6132" t="s">
        <v>191</v>
      </c>
      <c r="F6132" t="s">
        <v>169</v>
      </c>
      <c r="G6132" t="s">
        <v>192</v>
      </c>
      <c r="H6132" s="168">
        <v>38488</v>
      </c>
      <c r="I6132" t="s">
        <v>106</v>
      </c>
      <c r="J6132" s="169">
        <v>12.36986301369863</v>
      </c>
      <c r="K6132">
        <v>3</v>
      </c>
    </row>
    <row r="6133" spans="1:11" x14ac:dyDescent="0.25">
      <c r="A6133" t="s">
        <v>6665</v>
      </c>
      <c r="B6133">
        <v>44770</v>
      </c>
      <c r="C6133" t="s">
        <v>172</v>
      </c>
      <c r="D6133" s="167">
        <v>76132</v>
      </c>
      <c r="E6133" t="s">
        <v>191</v>
      </c>
      <c r="F6133" t="s">
        <v>169</v>
      </c>
      <c r="G6133" t="s">
        <v>192</v>
      </c>
      <c r="H6133" s="168">
        <v>38999</v>
      </c>
      <c r="I6133" t="s">
        <v>103</v>
      </c>
      <c r="J6133" s="169">
        <v>10.96986301369863</v>
      </c>
      <c r="K6133">
        <v>3</v>
      </c>
    </row>
    <row r="6134" spans="1:11" x14ac:dyDescent="0.25">
      <c r="A6134" t="s">
        <v>6666</v>
      </c>
      <c r="B6134">
        <v>69060</v>
      </c>
      <c r="C6134" t="s">
        <v>172</v>
      </c>
      <c r="D6134" s="167">
        <v>115279</v>
      </c>
      <c r="E6134" t="s">
        <v>185</v>
      </c>
      <c r="F6134" t="s">
        <v>169</v>
      </c>
      <c r="G6134" t="s">
        <v>382</v>
      </c>
      <c r="H6134" s="168">
        <v>37138</v>
      </c>
      <c r="I6134" t="s">
        <v>103</v>
      </c>
      <c r="J6134" s="169">
        <v>16.068493150684933</v>
      </c>
      <c r="K6134">
        <v>4</v>
      </c>
    </row>
    <row r="6135" spans="1:11" x14ac:dyDescent="0.25">
      <c r="A6135" t="s">
        <v>6667</v>
      </c>
      <c r="B6135">
        <v>3446</v>
      </c>
      <c r="C6135" t="s">
        <v>167</v>
      </c>
      <c r="D6135" s="167">
        <v>58511.71</v>
      </c>
      <c r="E6135" t="s">
        <v>175</v>
      </c>
      <c r="F6135" t="s">
        <v>169</v>
      </c>
      <c r="G6135" t="s">
        <v>311</v>
      </c>
      <c r="H6135" s="168">
        <v>42100</v>
      </c>
      <c r="I6135" t="s">
        <v>106</v>
      </c>
      <c r="J6135" s="169">
        <v>2.473972602739726</v>
      </c>
      <c r="K6135">
        <v>1</v>
      </c>
    </row>
    <row r="6136" spans="1:11" x14ac:dyDescent="0.25">
      <c r="A6136" t="s">
        <v>6668</v>
      </c>
      <c r="B6136">
        <v>12282</v>
      </c>
      <c r="C6136" t="s">
        <v>172</v>
      </c>
      <c r="D6136" s="167">
        <v>106456</v>
      </c>
      <c r="E6136" t="s">
        <v>185</v>
      </c>
      <c r="F6136" t="s">
        <v>169</v>
      </c>
      <c r="G6136" t="s">
        <v>495</v>
      </c>
      <c r="H6136" s="168">
        <v>36780</v>
      </c>
      <c r="I6136" t="s">
        <v>106</v>
      </c>
      <c r="J6136" s="169">
        <v>17.049315068493151</v>
      </c>
      <c r="K6136">
        <v>4</v>
      </c>
    </row>
    <row r="6137" spans="1:11" x14ac:dyDescent="0.25">
      <c r="A6137" t="s">
        <v>6669</v>
      </c>
      <c r="B6137">
        <v>68373</v>
      </c>
      <c r="C6137" t="s">
        <v>167</v>
      </c>
      <c r="D6137" s="167">
        <v>52563.37</v>
      </c>
      <c r="E6137" t="s">
        <v>188</v>
      </c>
      <c r="F6137" t="s">
        <v>169</v>
      </c>
      <c r="G6137" t="s">
        <v>282</v>
      </c>
      <c r="H6137" s="168">
        <v>41316</v>
      </c>
      <c r="I6137" t="s">
        <v>103</v>
      </c>
      <c r="J6137" s="169">
        <v>4.6219178082191785</v>
      </c>
      <c r="K6137">
        <v>1</v>
      </c>
    </row>
    <row r="6138" spans="1:11" x14ac:dyDescent="0.25">
      <c r="A6138" t="s">
        <v>6670</v>
      </c>
      <c r="B6138">
        <v>3749</v>
      </c>
      <c r="C6138" t="s">
        <v>172</v>
      </c>
      <c r="D6138" s="167">
        <v>46626.87</v>
      </c>
      <c r="E6138" t="s">
        <v>199</v>
      </c>
      <c r="F6138" t="s">
        <v>169</v>
      </c>
      <c r="G6138" t="s">
        <v>205</v>
      </c>
      <c r="H6138" s="168">
        <v>39509</v>
      </c>
      <c r="I6138" t="s">
        <v>106</v>
      </c>
      <c r="J6138" s="169">
        <v>9.5726027397260278</v>
      </c>
      <c r="K6138">
        <v>2</v>
      </c>
    </row>
    <row r="6139" spans="1:11" x14ac:dyDescent="0.25">
      <c r="A6139" t="s">
        <v>6671</v>
      </c>
      <c r="B6139">
        <v>46058</v>
      </c>
      <c r="C6139" t="s">
        <v>172</v>
      </c>
      <c r="D6139" s="167">
        <v>48258.81</v>
      </c>
      <c r="E6139" t="s">
        <v>199</v>
      </c>
      <c r="F6139" t="s">
        <v>169</v>
      </c>
      <c r="G6139" t="s">
        <v>330</v>
      </c>
      <c r="H6139" s="168">
        <v>39251</v>
      </c>
      <c r="I6139" t="s">
        <v>103</v>
      </c>
      <c r="J6139" s="169">
        <v>10.27945205479452</v>
      </c>
      <c r="K6139">
        <v>3</v>
      </c>
    </row>
    <row r="6140" spans="1:11" x14ac:dyDescent="0.25">
      <c r="A6140" t="s">
        <v>6672</v>
      </c>
      <c r="B6140">
        <v>18256</v>
      </c>
      <c r="C6140" t="s">
        <v>172</v>
      </c>
      <c r="D6140" s="167">
        <v>58455</v>
      </c>
      <c r="E6140" t="s">
        <v>175</v>
      </c>
      <c r="F6140" t="s">
        <v>169</v>
      </c>
      <c r="G6140" t="s">
        <v>183</v>
      </c>
      <c r="H6140" s="168">
        <v>40330</v>
      </c>
      <c r="I6140" t="s">
        <v>107</v>
      </c>
      <c r="J6140" s="169">
        <v>7.3232876712328769</v>
      </c>
      <c r="K6140">
        <v>2</v>
      </c>
    </row>
    <row r="6141" spans="1:11" x14ac:dyDescent="0.25">
      <c r="A6141" t="s">
        <v>6673</v>
      </c>
      <c r="B6141">
        <v>39403</v>
      </c>
      <c r="C6141" t="s">
        <v>167</v>
      </c>
      <c r="D6141" s="167">
        <v>85890.73</v>
      </c>
      <c r="E6141" t="s">
        <v>188</v>
      </c>
      <c r="F6141" t="s">
        <v>169</v>
      </c>
      <c r="G6141" t="s">
        <v>305</v>
      </c>
      <c r="H6141" s="168">
        <v>35800</v>
      </c>
      <c r="I6141" t="s">
        <v>105</v>
      </c>
      <c r="J6141" s="169">
        <v>19.734246575342464</v>
      </c>
      <c r="K6141">
        <v>4</v>
      </c>
    </row>
    <row r="6142" spans="1:11" x14ac:dyDescent="0.25">
      <c r="A6142" t="s">
        <v>6674</v>
      </c>
      <c r="B6142">
        <v>84392</v>
      </c>
      <c r="C6142" t="s">
        <v>172</v>
      </c>
      <c r="D6142" s="167">
        <v>65716</v>
      </c>
      <c r="E6142" t="s">
        <v>191</v>
      </c>
      <c r="F6142" t="s">
        <v>169</v>
      </c>
      <c r="G6142" t="s">
        <v>486</v>
      </c>
      <c r="H6142" s="168">
        <v>39160</v>
      </c>
      <c r="I6142" t="s">
        <v>104</v>
      </c>
      <c r="J6142" s="169">
        <v>10.528767123287672</v>
      </c>
      <c r="K6142">
        <v>3</v>
      </c>
    </row>
    <row r="6143" spans="1:11" x14ac:dyDescent="0.25">
      <c r="A6143" t="s">
        <v>6675</v>
      </c>
      <c r="B6143">
        <v>80483</v>
      </c>
      <c r="C6143" t="s">
        <v>167</v>
      </c>
      <c r="D6143" s="167">
        <v>83497.98</v>
      </c>
      <c r="E6143" t="s">
        <v>188</v>
      </c>
      <c r="F6143" t="s">
        <v>169</v>
      </c>
      <c r="G6143" t="s">
        <v>282</v>
      </c>
      <c r="H6143" s="168">
        <v>29035</v>
      </c>
      <c r="I6143" t="s">
        <v>108</v>
      </c>
      <c r="J6143" s="169">
        <v>38.268493150684932</v>
      </c>
      <c r="K6143">
        <v>8</v>
      </c>
    </row>
    <row r="6144" spans="1:11" x14ac:dyDescent="0.25">
      <c r="A6144" t="s">
        <v>6676</v>
      </c>
      <c r="B6144">
        <v>77021</v>
      </c>
      <c r="C6144" t="s">
        <v>172</v>
      </c>
      <c r="D6144" s="167">
        <v>57863.040000000001</v>
      </c>
      <c r="E6144" t="s">
        <v>188</v>
      </c>
      <c r="F6144" t="s">
        <v>169</v>
      </c>
      <c r="G6144" t="s">
        <v>282</v>
      </c>
      <c r="H6144" s="168">
        <v>39329</v>
      </c>
      <c r="I6144" t="s">
        <v>107</v>
      </c>
      <c r="J6144" s="169">
        <v>10.065753424657535</v>
      </c>
      <c r="K6144">
        <v>3</v>
      </c>
    </row>
    <row r="6145" spans="1:11" x14ac:dyDescent="0.25">
      <c r="A6145" t="s">
        <v>6677</v>
      </c>
      <c r="B6145">
        <v>79385</v>
      </c>
      <c r="C6145" t="s">
        <v>167</v>
      </c>
      <c r="D6145" s="167">
        <v>20056.61</v>
      </c>
      <c r="E6145" t="s">
        <v>216</v>
      </c>
      <c r="F6145" t="s">
        <v>202</v>
      </c>
      <c r="G6145" t="s">
        <v>217</v>
      </c>
      <c r="H6145" s="168">
        <v>39560</v>
      </c>
      <c r="I6145" t="s">
        <v>103</v>
      </c>
      <c r="J6145" s="169">
        <v>9.4328767123287669</v>
      </c>
      <c r="K6145">
        <v>2</v>
      </c>
    </row>
    <row r="6146" spans="1:11" x14ac:dyDescent="0.25">
      <c r="A6146" t="s">
        <v>6678</v>
      </c>
      <c r="B6146">
        <v>61144</v>
      </c>
      <c r="C6146" t="s">
        <v>167</v>
      </c>
      <c r="D6146" s="167">
        <v>75597.039999999994</v>
      </c>
      <c r="E6146" t="s">
        <v>268</v>
      </c>
      <c r="F6146" t="s">
        <v>169</v>
      </c>
      <c r="G6146" t="s">
        <v>189</v>
      </c>
      <c r="H6146" s="168">
        <v>37081</v>
      </c>
      <c r="I6146" t="s">
        <v>104</v>
      </c>
      <c r="J6146" s="169">
        <v>16.224657534246575</v>
      </c>
      <c r="K6146">
        <v>4</v>
      </c>
    </row>
    <row r="6147" spans="1:11" x14ac:dyDescent="0.25">
      <c r="A6147" t="s">
        <v>6679</v>
      </c>
      <c r="B6147">
        <v>93864</v>
      </c>
      <c r="C6147" t="s">
        <v>172</v>
      </c>
      <c r="D6147" s="167">
        <v>73760.77</v>
      </c>
      <c r="E6147" t="s">
        <v>188</v>
      </c>
      <c r="F6147" t="s">
        <v>169</v>
      </c>
      <c r="G6147" t="s">
        <v>273</v>
      </c>
      <c r="H6147" s="168">
        <v>37900</v>
      </c>
      <c r="I6147" t="s">
        <v>104</v>
      </c>
      <c r="J6147" s="169">
        <v>13.980821917808219</v>
      </c>
      <c r="K6147">
        <v>3</v>
      </c>
    </row>
    <row r="6148" spans="1:11" x14ac:dyDescent="0.25">
      <c r="A6148" t="s">
        <v>6680</v>
      </c>
      <c r="B6148">
        <v>20395</v>
      </c>
      <c r="C6148" t="s">
        <v>167</v>
      </c>
      <c r="D6148" s="167">
        <v>104199.56</v>
      </c>
      <c r="E6148" t="s">
        <v>253</v>
      </c>
      <c r="F6148" t="s">
        <v>169</v>
      </c>
      <c r="G6148" t="s">
        <v>452</v>
      </c>
      <c r="H6148" s="168">
        <v>40925</v>
      </c>
      <c r="I6148" t="s">
        <v>107</v>
      </c>
      <c r="J6148" s="169">
        <v>5.6931506849315072</v>
      </c>
      <c r="K6148">
        <v>2</v>
      </c>
    </row>
    <row r="6149" spans="1:11" x14ac:dyDescent="0.25">
      <c r="A6149" t="s">
        <v>6681</v>
      </c>
      <c r="B6149">
        <v>34760</v>
      </c>
      <c r="C6149" t="s">
        <v>167</v>
      </c>
      <c r="D6149" s="167">
        <v>135187.92000000001</v>
      </c>
      <c r="E6149" t="s">
        <v>213</v>
      </c>
      <c r="F6149" t="s">
        <v>169</v>
      </c>
      <c r="G6149" t="s">
        <v>275</v>
      </c>
      <c r="H6149" s="168">
        <v>32013</v>
      </c>
      <c r="I6149" t="s">
        <v>105</v>
      </c>
      <c r="J6149" s="169">
        <v>30.109589041095891</v>
      </c>
      <c r="K6149">
        <v>7</v>
      </c>
    </row>
    <row r="6150" spans="1:11" x14ac:dyDescent="0.25">
      <c r="A6150" t="s">
        <v>6682</v>
      </c>
      <c r="B6150">
        <v>26631</v>
      </c>
      <c r="C6150" t="s">
        <v>167</v>
      </c>
      <c r="D6150" s="167">
        <v>73801</v>
      </c>
      <c r="E6150" t="s">
        <v>188</v>
      </c>
      <c r="F6150" t="s">
        <v>169</v>
      </c>
      <c r="G6150" t="s">
        <v>703</v>
      </c>
      <c r="H6150" s="168">
        <v>36584</v>
      </c>
      <c r="I6150" t="s">
        <v>103</v>
      </c>
      <c r="J6150" s="169">
        <v>17.586301369863012</v>
      </c>
      <c r="K6150">
        <v>4</v>
      </c>
    </row>
    <row r="6151" spans="1:11" x14ac:dyDescent="0.25">
      <c r="A6151" t="s">
        <v>6683</v>
      </c>
      <c r="B6151">
        <v>57804</v>
      </c>
      <c r="C6151" t="s">
        <v>172</v>
      </c>
      <c r="D6151" s="167">
        <v>100849.36</v>
      </c>
      <c r="E6151" t="s">
        <v>268</v>
      </c>
      <c r="F6151" t="s">
        <v>169</v>
      </c>
      <c r="G6151" t="s">
        <v>297</v>
      </c>
      <c r="H6151" s="168">
        <v>31726</v>
      </c>
      <c r="I6151" t="s">
        <v>105</v>
      </c>
      <c r="J6151" s="169">
        <v>30.895890410958906</v>
      </c>
      <c r="K6151">
        <v>7</v>
      </c>
    </row>
    <row r="6152" spans="1:11" x14ac:dyDescent="0.25">
      <c r="A6152" t="s">
        <v>6684</v>
      </c>
      <c r="B6152">
        <v>67874</v>
      </c>
      <c r="C6152" t="s">
        <v>172</v>
      </c>
      <c r="D6152" s="167">
        <v>143000</v>
      </c>
      <c r="E6152" t="s">
        <v>188</v>
      </c>
      <c r="F6152" t="s">
        <v>169</v>
      </c>
      <c r="G6152" t="s">
        <v>231</v>
      </c>
      <c r="H6152" s="168">
        <v>42646</v>
      </c>
      <c r="I6152" t="s">
        <v>104</v>
      </c>
      <c r="J6152" s="169">
        <v>0.9780821917808219</v>
      </c>
      <c r="K6152">
        <v>1</v>
      </c>
    </row>
    <row r="6153" spans="1:11" x14ac:dyDescent="0.25">
      <c r="A6153" t="s">
        <v>6685</v>
      </c>
      <c r="B6153">
        <v>35215</v>
      </c>
      <c r="C6153" t="s">
        <v>172</v>
      </c>
      <c r="D6153" s="167">
        <v>63493</v>
      </c>
      <c r="E6153" t="s">
        <v>191</v>
      </c>
      <c r="F6153" t="s">
        <v>169</v>
      </c>
      <c r="G6153" t="s">
        <v>486</v>
      </c>
      <c r="H6153" s="168">
        <v>39693</v>
      </c>
      <c r="I6153" t="s">
        <v>107</v>
      </c>
      <c r="J6153" s="169">
        <v>9.0684931506849313</v>
      </c>
      <c r="K6153">
        <v>2</v>
      </c>
    </row>
    <row r="6154" spans="1:11" x14ac:dyDescent="0.25">
      <c r="A6154" t="s">
        <v>6686</v>
      </c>
      <c r="B6154">
        <v>16791</v>
      </c>
      <c r="C6154" t="s">
        <v>172</v>
      </c>
      <c r="D6154" s="167">
        <v>140794</v>
      </c>
      <c r="E6154" t="s">
        <v>325</v>
      </c>
      <c r="F6154" t="s">
        <v>169</v>
      </c>
      <c r="G6154" t="s">
        <v>533</v>
      </c>
      <c r="H6154" s="168">
        <v>37059</v>
      </c>
      <c r="I6154" t="s">
        <v>104</v>
      </c>
      <c r="J6154" s="169">
        <v>16.284931506849315</v>
      </c>
      <c r="K6154">
        <v>4</v>
      </c>
    </row>
    <row r="6155" spans="1:11" x14ac:dyDescent="0.25">
      <c r="A6155" t="s">
        <v>6687</v>
      </c>
      <c r="B6155">
        <v>45187</v>
      </c>
      <c r="C6155" t="s">
        <v>172</v>
      </c>
      <c r="D6155" s="167">
        <v>83594</v>
      </c>
      <c r="E6155" t="s">
        <v>185</v>
      </c>
      <c r="F6155" t="s">
        <v>169</v>
      </c>
      <c r="G6155" t="s">
        <v>495</v>
      </c>
      <c r="H6155" s="168">
        <v>39160</v>
      </c>
      <c r="I6155" t="s">
        <v>108</v>
      </c>
      <c r="J6155" s="169">
        <v>10.528767123287672</v>
      </c>
      <c r="K6155">
        <v>3</v>
      </c>
    </row>
    <row r="6156" spans="1:11" x14ac:dyDescent="0.25">
      <c r="A6156" t="s">
        <v>6688</v>
      </c>
      <c r="B6156">
        <v>97980</v>
      </c>
      <c r="C6156" t="s">
        <v>167</v>
      </c>
      <c r="D6156" s="167">
        <v>72534.66</v>
      </c>
      <c r="E6156" t="s">
        <v>199</v>
      </c>
      <c r="F6156" t="s">
        <v>169</v>
      </c>
      <c r="G6156" t="s">
        <v>698</v>
      </c>
      <c r="H6156" s="168">
        <v>31341</v>
      </c>
      <c r="I6156" t="s">
        <v>103</v>
      </c>
      <c r="J6156" s="169">
        <v>31.950684931506849</v>
      </c>
      <c r="K6156">
        <v>7</v>
      </c>
    </row>
    <row r="6157" spans="1:11" x14ac:dyDescent="0.25">
      <c r="A6157" t="s">
        <v>6689</v>
      </c>
      <c r="B6157">
        <v>212</v>
      </c>
      <c r="C6157" t="s">
        <v>172</v>
      </c>
      <c r="D6157" s="167">
        <v>72902</v>
      </c>
      <c r="E6157" t="s">
        <v>175</v>
      </c>
      <c r="F6157" t="s">
        <v>169</v>
      </c>
      <c r="G6157" t="s">
        <v>183</v>
      </c>
      <c r="H6157" s="168">
        <v>36681</v>
      </c>
      <c r="I6157" t="s">
        <v>106</v>
      </c>
      <c r="J6157" s="169">
        <v>17.32054794520548</v>
      </c>
      <c r="K6157">
        <v>4</v>
      </c>
    </row>
    <row r="6158" spans="1:11" x14ac:dyDescent="0.25">
      <c r="A6158" t="s">
        <v>6690</v>
      </c>
      <c r="B6158">
        <v>68163</v>
      </c>
      <c r="C6158" t="s">
        <v>172</v>
      </c>
      <c r="D6158" s="167">
        <v>62287.65</v>
      </c>
      <c r="E6158" t="s">
        <v>199</v>
      </c>
      <c r="F6158" t="s">
        <v>169</v>
      </c>
      <c r="G6158" t="s">
        <v>750</v>
      </c>
      <c r="H6158" s="168">
        <v>37242</v>
      </c>
      <c r="I6158" t="s">
        <v>105</v>
      </c>
      <c r="J6158" s="169">
        <v>15.783561643835617</v>
      </c>
      <c r="K6158">
        <v>4</v>
      </c>
    </row>
    <row r="6159" spans="1:11" x14ac:dyDescent="0.25">
      <c r="A6159" t="s">
        <v>6691</v>
      </c>
      <c r="B6159">
        <v>52081</v>
      </c>
      <c r="C6159" t="s">
        <v>172</v>
      </c>
      <c r="D6159" s="167">
        <v>125809.07</v>
      </c>
      <c r="E6159" t="s">
        <v>268</v>
      </c>
      <c r="F6159" t="s">
        <v>169</v>
      </c>
      <c r="G6159" t="s">
        <v>275</v>
      </c>
      <c r="H6159" s="168">
        <v>37830</v>
      </c>
      <c r="I6159" t="s">
        <v>106</v>
      </c>
      <c r="J6159" s="169">
        <v>14.172602739726027</v>
      </c>
      <c r="K6159">
        <v>3</v>
      </c>
    </row>
    <row r="6160" spans="1:11" x14ac:dyDescent="0.25">
      <c r="A6160" t="s">
        <v>6692</v>
      </c>
      <c r="B6160">
        <v>83179</v>
      </c>
      <c r="C6160" t="s">
        <v>167</v>
      </c>
      <c r="D6160" s="167">
        <v>65752</v>
      </c>
      <c r="E6160" t="s">
        <v>175</v>
      </c>
      <c r="F6160" t="s">
        <v>169</v>
      </c>
      <c r="G6160" t="s">
        <v>183</v>
      </c>
      <c r="H6160" s="168">
        <v>39825</v>
      </c>
      <c r="I6160" t="s">
        <v>103</v>
      </c>
      <c r="J6160" s="169">
        <v>8.706849315068494</v>
      </c>
      <c r="K6160">
        <v>2</v>
      </c>
    </row>
    <row r="6161" spans="1:11" x14ac:dyDescent="0.25">
      <c r="A6161" t="s">
        <v>6693</v>
      </c>
      <c r="B6161">
        <v>46431</v>
      </c>
      <c r="C6161" t="s">
        <v>172</v>
      </c>
      <c r="D6161" s="167">
        <v>58422</v>
      </c>
      <c r="E6161" t="s">
        <v>191</v>
      </c>
      <c r="F6161" t="s">
        <v>169</v>
      </c>
      <c r="G6161" t="s">
        <v>354</v>
      </c>
      <c r="H6161" s="168">
        <v>37759</v>
      </c>
      <c r="I6161" t="s">
        <v>106</v>
      </c>
      <c r="J6161" s="169">
        <v>14.367123287671232</v>
      </c>
      <c r="K6161">
        <v>3</v>
      </c>
    </row>
    <row r="6162" spans="1:11" x14ac:dyDescent="0.25">
      <c r="A6162" t="s">
        <v>6694</v>
      </c>
      <c r="B6162">
        <v>45247</v>
      </c>
      <c r="C6162" t="s">
        <v>172</v>
      </c>
      <c r="D6162" s="167">
        <v>72269.66</v>
      </c>
      <c r="E6162" t="s">
        <v>268</v>
      </c>
      <c r="F6162" t="s">
        <v>169</v>
      </c>
      <c r="G6162" t="s">
        <v>418</v>
      </c>
      <c r="H6162" s="168">
        <v>39133</v>
      </c>
      <c r="I6162" t="s">
        <v>103</v>
      </c>
      <c r="J6162" s="169">
        <v>10.602739726027398</v>
      </c>
      <c r="K6162">
        <v>3</v>
      </c>
    </row>
    <row r="6163" spans="1:11" x14ac:dyDescent="0.25">
      <c r="A6163" t="s">
        <v>6695</v>
      </c>
      <c r="B6163">
        <v>90350</v>
      </c>
      <c r="C6163" t="s">
        <v>167</v>
      </c>
      <c r="D6163" s="167">
        <v>72560.66</v>
      </c>
      <c r="E6163" t="s">
        <v>168</v>
      </c>
      <c r="F6163" t="s">
        <v>169</v>
      </c>
      <c r="G6163" t="s">
        <v>3056</v>
      </c>
      <c r="H6163" s="168">
        <v>38669</v>
      </c>
      <c r="I6163" t="s">
        <v>107</v>
      </c>
      <c r="J6163" s="169">
        <v>11.873972602739727</v>
      </c>
      <c r="K6163">
        <v>3</v>
      </c>
    </row>
    <row r="6164" spans="1:11" x14ac:dyDescent="0.25">
      <c r="A6164" t="s">
        <v>6696</v>
      </c>
      <c r="B6164">
        <v>27293</v>
      </c>
      <c r="C6164" t="s">
        <v>172</v>
      </c>
      <c r="D6164" s="167">
        <v>40631.32</v>
      </c>
      <c r="E6164" t="s">
        <v>199</v>
      </c>
      <c r="F6164" t="s">
        <v>169</v>
      </c>
      <c r="G6164" t="s">
        <v>200</v>
      </c>
      <c r="H6164" s="168">
        <v>42373</v>
      </c>
      <c r="I6164" t="s">
        <v>106</v>
      </c>
      <c r="J6164" s="169">
        <v>1.726027397260274</v>
      </c>
      <c r="K6164">
        <v>1</v>
      </c>
    </row>
    <row r="6165" spans="1:11" x14ac:dyDescent="0.25">
      <c r="A6165" t="s">
        <v>6697</v>
      </c>
      <c r="B6165">
        <v>95154</v>
      </c>
      <c r="C6165" t="s">
        <v>172</v>
      </c>
      <c r="D6165" s="167">
        <v>46626.87</v>
      </c>
      <c r="E6165" t="s">
        <v>199</v>
      </c>
      <c r="F6165" t="s">
        <v>169</v>
      </c>
      <c r="G6165" t="s">
        <v>205</v>
      </c>
      <c r="H6165" s="168">
        <v>39412</v>
      </c>
      <c r="I6165" t="s">
        <v>104</v>
      </c>
      <c r="J6165" s="169">
        <v>9.838356164383562</v>
      </c>
      <c r="K6165">
        <v>2</v>
      </c>
    </row>
    <row r="6166" spans="1:11" x14ac:dyDescent="0.25">
      <c r="A6166" t="s">
        <v>6698</v>
      </c>
      <c r="B6166">
        <v>7559</v>
      </c>
      <c r="C6166" t="s">
        <v>172</v>
      </c>
      <c r="D6166" s="167">
        <v>67206</v>
      </c>
      <c r="E6166" t="s">
        <v>196</v>
      </c>
      <c r="F6166" t="s">
        <v>169</v>
      </c>
      <c r="G6166" t="s">
        <v>2476</v>
      </c>
      <c r="H6166" s="168">
        <v>36248</v>
      </c>
      <c r="I6166" t="s">
        <v>107</v>
      </c>
      <c r="J6166" s="169">
        <v>18.506849315068493</v>
      </c>
      <c r="K6166">
        <v>4</v>
      </c>
    </row>
    <row r="6167" spans="1:11" x14ac:dyDescent="0.25">
      <c r="A6167" t="s">
        <v>6699</v>
      </c>
      <c r="B6167">
        <v>77928</v>
      </c>
      <c r="C6167" t="s">
        <v>172</v>
      </c>
      <c r="D6167" s="167">
        <v>43525.72</v>
      </c>
      <c r="E6167" t="s">
        <v>199</v>
      </c>
      <c r="F6167" t="s">
        <v>169</v>
      </c>
      <c r="G6167" t="s">
        <v>220</v>
      </c>
      <c r="H6167" s="168">
        <v>41414</v>
      </c>
      <c r="I6167" t="s">
        <v>103</v>
      </c>
      <c r="J6167" s="169">
        <v>4.353424657534247</v>
      </c>
      <c r="K6167">
        <v>1</v>
      </c>
    </row>
    <row r="6168" spans="1:11" x14ac:dyDescent="0.25">
      <c r="A6168" t="s">
        <v>6700</v>
      </c>
      <c r="B6168">
        <v>23360</v>
      </c>
      <c r="C6168" t="s">
        <v>172</v>
      </c>
      <c r="D6168" s="167">
        <v>45261</v>
      </c>
      <c r="E6168" t="s">
        <v>191</v>
      </c>
      <c r="F6168" t="s">
        <v>169</v>
      </c>
      <c r="G6168" t="s">
        <v>1065</v>
      </c>
      <c r="H6168" s="168">
        <v>42716</v>
      </c>
      <c r="I6168" t="s">
        <v>108</v>
      </c>
      <c r="J6168" s="169">
        <v>0.78630136986301369</v>
      </c>
      <c r="K6168">
        <v>1</v>
      </c>
    </row>
    <row r="6169" spans="1:11" x14ac:dyDescent="0.25">
      <c r="A6169" t="s">
        <v>6701</v>
      </c>
      <c r="B6169">
        <v>34134</v>
      </c>
      <c r="C6169" t="s">
        <v>167</v>
      </c>
      <c r="D6169" s="167">
        <v>77836.36</v>
      </c>
      <c r="E6169" t="s">
        <v>196</v>
      </c>
      <c r="F6169" t="s">
        <v>169</v>
      </c>
      <c r="G6169" t="s">
        <v>428</v>
      </c>
      <c r="H6169" s="168">
        <v>38936</v>
      </c>
      <c r="I6169" t="s">
        <v>104</v>
      </c>
      <c r="J6169" s="169">
        <v>11.142465753424657</v>
      </c>
      <c r="K6169">
        <v>3</v>
      </c>
    </row>
    <row r="6170" spans="1:11" x14ac:dyDescent="0.25">
      <c r="A6170" t="s">
        <v>6702</v>
      </c>
      <c r="B6170">
        <v>28105</v>
      </c>
      <c r="C6170" t="s">
        <v>172</v>
      </c>
      <c r="D6170" s="167">
        <v>61398.98</v>
      </c>
      <c r="E6170" t="s">
        <v>188</v>
      </c>
      <c r="F6170" t="s">
        <v>169</v>
      </c>
      <c r="G6170" t="s">
        <v>170</v>
      </c>
      <c r="H6170" s="168">
        <v>36663</v>
      </c>
      <c r="I6170" t="s">
        <v>103</v>
      </c>
      <c r="J6170" s="169">
        <v>17.36986301369863</v>
      </c>
      <c r="K6170">
        <v>4</v>
      </c>
    </row>
    <row r="6171" spans="1:11" x14ac:dyDescent="0.25">
      <c r="A6171" t="s">
        <v>6703</v>
      </c>
      <c r="B6171">
        <v>17429</v>
      </c>
      <c r="C6171" t="s">
        <v>167</v>
      </c>
      <c r="D6171" s="167">
        <v>16610.68</v>
      </c>
      <c r="E6171" t="s">
        <v>196</v>
      </c>
      <c r="F6171" t="s">
        <v>202</v>
      </c>
      <c r="G6171" t="s">
        <v>222</v>
      </c>
      <c r="H6171" s="168">
        <v>41890</v>
      </c>
      <c r="I6171" t="s">
        <v>107</v>
      </c>
      <c r="J6171" s="169">
        <v>3.0493150684931507</v>
      </c>
      <c r="K6171">
        <v>1</v>
      </c>
    </row>
    <row r="6172" spans="1:11" x14ac:dyDescent="0.25">
      <c r="A6172" t="s">
        <v>6704</v>
      </c>
      <c r="B6172">
        <v>21934</v>
      </c>
      <c r="C6172" t="s">
        <v>172</v>
      </c>
      <c r="D6172" s="167">
        <v>145759.76</v>
      </c>
      <c r="E6172" t="s">
        <v>188</v>
      </c>
      <c r="F6172" t="s">
        <v>169</v>
      </c>
      <c r="G6172" t="s">
        <v>231</v>
      </c>
      <c r="H6172" s="168">
        <v>36388</v>
      </c>
      <c r="I6172" t="s">
        <v>104</v>
      </c>
      <c r="J6172" s="169">
        <v>18.123287671232877</v>
      </c>
      <c r="K6172">
        <v>4</v>
      </c>
    </row>
    <row r="6173" spans="1:11" x14ac:dyDescent="0.25">
      <c r="A6173" t="s">
        <v>6705</v>
      </c>
      <c r="B6173">
        <v>93526</v>
      </c>
      <c r="C6173" t="s">
        <v>172</v>
      </c>
      <c r="D6173" s="167">
        <v>62620</v>
      </c>
      <c r="E6173" t="s">
        <v>175</v>
      </c>
      <c r="F6173" t="s">
        <v>169</v>
      </c>
      <c r="G6173" t="s">
        <v>183</v>
      </c>
      <c r="H6173" s="168">
        <v>41106</v>
      </c>
      <c r="I6173" t="s">
        <v>104</v>
      </c>
      <c r="J6173" s="169">
        <v>5.1972602739726028</v>
      </c>
      <c r="K6173">
        <v>2</v>
      </c>
    </row>
    <row r="6174" spans="1:11" x14ac:dyDescent="0.25">
      <c r="A6174" t="s">
        <v>6706</v>
      </c>
      <c r="B6174">
        <v>5577</v>
      </c>
      <c r="C6174" t="s">
        <v>172</v>
      </c>
      <c r="D6174" s="167">
        <v>88321.3</v>
      </c>
      <c r="E6174" t="s">
        <v>199</v>
      </c>
      <c r="F6174" t="s">
        <v>169</v>
      </c>
      <c r="G6174" t="s">
        <v>1082</v>
      </c>
      <c r="H6174" s="168">
        <v>35639</v>
      </c>
      <c r="I6174" t="s">
        <v>104</v>
      </c>
      <c r="J6174" s="169">
        <v>20.175342465753424</v>
      </c>
      <c r="K6174">
        <v>5</v>
      </c>
    </row>
    <row r="6175" spans="1:11" x14ac:dyDescent="0.25">
      <c r="A6175" t="s">
        <v>6707</v>
      </c>
      <c r="B6175">
        <v>35306</v>
      </c>
      <c r="C6175" t="s">
        <v>172</v>
      </c>
      <c r="D6175" s="167">
        <v>51576</v>
      </c>
      <c r="E6175" t="s">
        <v>168</v>
      </c>
      <c r="F6175" t="s">
        <v>169</v>
      </c>
      <c r="G6175" t="s">
        <v>265</v>
      </c>
      <c r="H6175" s="168">
        <v>41512</v>
      </c>
      <c r="I6175" t="s">
        <v>103</v>
      </c>
      <c r="J6175" s="169">
        <v>4.0849315068493155</v>
      </c>
      <c r="K6175">
        <v>1</v>
      </c>
    </row>
    <row r="6176" spans="1:11" x14ac:dyDescent="0.25">
      <c r="A6176" t="s">
        <v>6708</v>
      </c>
      <c r="B6176">
        <v>2426</v>
      </c>
      <c r="C6176" t="s">
        <v>167</v>
      </c>
      <c r="D6176" s="167">
        <v>59295.61</v>
      </c>
      <c r="E6176" t="s">
        <v>199</v>
      </c>
      <c r="F6176" t="s">
        <v>169</v>
      </c>
      <c r="G6176" t="s">
        <v>2903</v>
      </c>
      <c r="H6176" s="168">
        <v>37549</v>
      </c>
      <c r="I6176" t="s">
        <v>107</v>
      </c>
      <c r="J6176" s="169">
        <v>14.942465753424658</v>
      </c>
      <c r="K6176">
        <v>3</v>
      </c>
    </row>
    <row r="6177" spans="1:11" x14ac:dyDescent="0.25">
      <c r="A6177" t="s">
        <v>6709</v>
      </c>
      <c r="B6177">
        <v>37694</v>
      </c>
      <c r="C6177" t="s">
        <v>167</v>
      </c>
      <c r="D6177" s="167">
        <v>18416.04</v>
      </c>
      <c r="E6177" t="s">
        <v>196</v>
      </c>
      <c r="F6177" t="s">
        <v>202</v>
      </c>
      <c r="G6177" t="s">
        <v>222</v>
      </c>
      <c r="H6177" s="168">
        <v>40056</v>
      </c>
      <c r="I6177" t="s">
        <v>106</v>
      </c>
      <c r="J6177" s="169">
        <v>8.0739726027397261</v>
      </c>
      <c r="K6177">
        <v>2</v>
      </c>
    </row>
    <row r="6178" spans="1:11" x14ac:dyDescent="0.25">
      <c r="A6178" t="s">
        <v>6710</v>
      </c>
      <c r="B6178">
        <v>65594</v>
      </c>
      <c r="C6178" t="s">
        <v>172</v>
      </c>
      <c r="D6178" s="167">
        <v>40631.32</v>
      </c>
      <c r="E6178" t="s">
        <v>199</v>
      </c>
      <c r="F6178" t="s">
        <v>169</v>
      </c>
      <c r="G6178" t="s">
        <v>200</v>
      </c>
      <c r="H6178" s="168">
        <v>42037</v>
      </c>
      <c r="I6178" t="s">
        <v>103</v>
      </c>
      <c r="J6178" s="169">
        <v>2.6465753424657534</v>
      </c>
      <c r="K6178">
        <v>1</v>
      </c>
    </row>
    <row r="6179" spans="1:11" x14ac:dyDescent="0.25">
      <c r="A6179" t="s">
        <v>6711</v>
      </c>
      <c r="B6179">
        <v>94807</v>
      </c>
      <c r="C6179" t="s">
        <v>172</v>
      </c>
      <c r="D6179" s="167">
        <v>87523.22</v>
      </c>
      <c r="E6179" t="s">
        <v>188</v>
      </c>
      <c r="F6179" t="s">
        <v>169</v>
      </c>
      <c r="G6179" t="s">
        <v>226</v>
      </c>
      <c r="H6179" s="168">
        <v>30488</v>
      </c>
      <c r="I6179" t="s">
        <v>105</v>
      </c>
      <c r="J6179" s="169">
        <v>34.287671232876711</v>
      </c>
      <c r="K6179">
        <v>7</v>
      </c>
    </row>
    <row r="6180" spans="1:11" x14ac:dyDescent="0.25">
      <c r="A6180" t="s">
        <v>6712</v>
      </c>
      <c r="B6180">
        <v>6810</v>
      </c>
      <c r="C6180" t="s">
        <v>172</v>
      </c>
      <c r="D6180" s="167">
        <v>67922</v>
      </c>
      <c r="E6180" t="s">
        <v>168</v>
      </c>
      <c r="F6180" t="s">
        <v>169</v>
      </c>
      <c r="G6180" t="s">
        <v>265</v>
      </c>
      <c r="H6180" s="168">
        <v>37081</v>
      </c>
      <c r="I6180" t="s">
        <v>108</v>
      </c>
      <c r="J6180" s="169">
        <v>16.224657534246575</v>
      </c>
      <c r="K6180">
        <v>4</v>
      </c>
    </row>
    <row r="6181" spans="1:11" x14ac:dyDescent="0.25">
      <c r="A6181" t="s">
        <v>6713</v>
      </c>
      <c r="B6181">
        <v>59313</v>
      </c>
      <c r="C6181" t="s">
        <v>172</v>
      </c>
      <c r="D6181" s="167">
        <v>46972.959999999999</v>
      </c>
      <c r="E6181" t="s">
        <v>188</v>
      </c>
      <c r="F6181" t="s">
        <v>169</v>
      </c>
      <c r="G6181" t="s">
        <v>357</v>
      </c>
      <c r="H6181" s="168">
        <v>38523</v>
      </c>
      <c r="I6181" t="s">
        <v>106</v>
      </c>
      <c r="J6181" s="169">
        <v>12.273972602739725</v>
      </c>
      <c r="K6181">
        <v>3</v>
      </c>
    </row>
    <row r="6182" spans="1:11" x14ac:dyDescent="0.25">
      <c r="A6182" t="s">
        <v>6714</v>
      </c>
      <c r="B6182">
        <v>28258</v>
      </c>
      <c r="C6182" t="s">
        <v>172</v>
      </c>
      <c r="D6182" s="167">
        <v>70052</v>
      </c>
      <c r="E6182" t="s">
        <v>191</v>
      </c>
      <c r="F6182" t="s">
        <v>169</v>
      </c>
      <c r="G6182" t="s">
        <v>192</v>
      </c>
      <c r="H6182" s="168">
        <v>38803</v>
      </c>
      <c r="I6182" t="s">
        <v>103</v>
      </c>
      <c r="J6182" s="169">
        <v>11.506849315068493</v>
      </c>
      <c r="K6182">
        <v>3</v>
      </c>
    </row>
    <row r="6183" spans="1:11" x14ac:dyDescent="0.25">
      <c r="A6183" t="s">
        <v>6715</v>
      </c>
      <c r="B6183">
        <v>35544</v>
      </c>
      <c r="C6183" t="s">
        <v>167</v>
      </c>
      <c r="D6183" s="167">
        <v>72212.72</v>
      </c>
      <c r="E6183" t="s">
        <v>188</v>
      </c>
      <c r="F6183" t="s">
        <v>169</v>
      </c>
      <c r="G6183" t="s">
        <v>282</v>
      </c>
      <c r="H6183" s="168">
        <v>41358</v>
      </c>
      <c r="I6183" t="s">
        <v>104</v>
      </c>
      <c r="J6183" s="169">
        <v>4.506849315068493</v>
      </c>
      <c r="K6183">
        <v>1</v>
      </c>
    </row>
    <row r="6184" spans="1:11" x14ac:dyDescent="0.25">
      <c r="A6184" t="s">
        <v>6716</v>
      </c>
      <c r="B6184">
        <v>25634</v>
      </c>
      <c r="C6184" t="s">
        <v>172</v>
      </c>
      <c r="D6184" s="167">
        <v>63493</v>
      </c>
      <c r="E6184" t="s">
        <v>191</v>
      </c>
      <c r="F6184" t="s">
        <v>169</v>
      </c>
      <c r="G6184" t="s">
        <v>486</v>
      </c>
      <c r="H6184" s="168">
        <v>39524</v>
      </c>
      <c r="I6184" t="s">
        <v>108</v>
      </c>
      <c r="J6184" s="169">
        <v>9.5315068493150683</v>
      </c>
      <c r="K6184">
        <v>2</v>
      </c>
    </row>
    <row r="6185" spans="1:11" x14ac:dyDescent="0.25">
      <c r="A6185" t="s">
        <v>6717</v>
      </c>
      <c r="B6185">
        <v>59150</v>
      </c>
      <c r="C6185" t="s">
        <v>167</v>
      </c>
      <c r="D6185" s="167">
        <v>115324.9</v>
      </c>
      <c r="E6185" t="s">
        <v>308</v>
      </c>
      <c r="F6185" t="s">
        <v>169</v>
      </c>
      <c r="G6185" t="s">
        <v>214</v>
      </c>
      <c r="H6185" s="168">
        <v>35695</v>
      </c>
      <c r="I6185" t="s">
        <v>107</v>
      </c>
      <c r="J6185" s="169">
        <v>20.021917808219179</v>
      </c>
      <c r="K6185">
        <v>5</v>
      </c>
    </row>
    <row r="6186" spans="1:11" x14ac:dyDescent="0.25">
      <c r="A6186" t="s">
        <v>6718</v>
      </c>
      <c r="B6186">
        <v>33700</v>
      </c>
      <c r="C6186" t="s">
        <v>172</v>
      </c>
      <c r="D6186" s="167">
        <v>49949.25</v>
      </c>
      <c r="E6186" t="s">
        <v>199</v>
      </c>
      <c r="F6186" t="s">
        <v>169</v>
      </c>
      <c r="G6186" t="s">
        <v>330</v>
      </c>
      <c r="H6186" s="168">
        <v>38985</v>
      </c>
      <c r="I6186" t="s">
        <v>103</v>
      </c>
      <c r="J6186" s="169">
        <v>11.008219178082191</v>
      </c>
      <c r="K6186">
        <v>3</v>
      </c>
    </row>
    <row r="6187" spans="1:11" x14ac:dyDescent="0.25">
      <c r="A6187" t="s">
        <v>6719</v>
      </c>
      <c r="B6187">
        <v>43713</v>
      </c>
      <c r="C6187" t="s">
        <v>172</v>
      </c>
      <c r="D6187" s="167">
        <v>39257.31</v>
      </c>
      <c r="E6187" t="s">
        <v>199</v>
      </c>
      <c r="F6187" t="s">
        <v>169</v>
      </c>
      <c r="G6187" t="s">
        <v>200</v>
      </c>
      <c r="H6187" s="168">
        <v>42548</v>
      </c>
      <c r="I6187" t="s">
        <v>106</v>
      </c>
      <c r="J6187" s="169">
        <v>1.2465753424657535</v>
      </c>
      <c r="K6187">
        <v>1</v>
      </c>
    </row>
    <row r="6188" spans="1:11" x14ac:dyDescent="0.25">
      <c r="A6188" t="s">
        <v>6720</v>
      </c>
      <c r="B6188">
        <v>18741</v>
      </c>
      <c r="C6188" t="s">
        <v>167</v>
      </c>
      <c r="D6188" s="167">
        <v>95263.92</v>
      </c>
      <c r="E6188" t="s">
        <v>188</v>
      </c>
      <c r="F6188" t="s">
        <v>169</v>
      </c>
      <c r="G6188" t="s">
        <v>468</v>
      </c>
      <c r="H6188" s="168">
        <v>30481</v>
      </c>
      <c r="I6188" t="s">
        <v>105</v>
      </c>
      <c r="J6188" s="169">
        <v>34.30684931506849</v>
      </c>
      <c r="K6188">
        <v>7</v>
      </c>
    </row>
    <row r="6189" spans="1:11" x14ac:dyDescent="0.25">
      <c r="A6189" t="s">
        <v>6721</v>
      </c>
      <c r="B6189">
        <v>7322</v>
      </c>
      <c r="C6189" t="s">
        <v>172</v>
      </c>
      <c r="D6189" s="167">
        <v>79585.440000000002</v>
      </c>
      <c r="E6189" t="s">
        <v>191</v>
      </c>
      <c r="F6189" t="s">
        <v>169</v>
      </c>
      <c r="G6189" t="s">
        <v>610</v>
      </c>
      <c r="H6189" s="168">
        <v>39595</v>
      </c>
      <c r="I6189" t="s">
        <v>104</v>
      </c>
      <c r="J6189" s="169">
        <v>9.3369863013698637</v>
      </c>
      <c r="K6189">
        <v>2</v>
      </c>
    </row>
    <row r="6190" spans="1:11" x14ac:dyDescent="0.25">
      <c r="A6190" t="s">
        <v>6722</v>
      </c>
      <c r="B6190">
        <v>39411</v>
      </c>
      <c r="C6190" t="s">
        <v>167</v>
      </c>
      <c r="D6190" s="167">
        <v>81490.850000000006</v>
      </c>
      <c r="E6190" t="s">
        <v>616</v>
      </c>
      <c r="F6190" t="s">
        <v>169</v>
      </c>
      <c r="G6190" t="s">
        <v>617</v>
      </c>
      <c r="H6190" s="168">
        <v>41876</v>
      </c>
      <c r="I6190" t="s">
        <v>107</v>
      </c>
      <c r="J6190" s="169">
        <v>3.0876712328767124</v>
      </c>
      <c r="K6190">
        <v>1</v>
      </c>
    </row>
    <row r="6191" spans="1:11" x14ac:dyDescent="0.25">
      <c r="A6191" t="s">
        <v>6723</v>
      </c>
      <c r="B6191">
        <v>83462</v>
      </c>
      <c r="C6191" t="s">
        <v>167</v>
      </c>
      <c r="D6191" s="167">
        <v>58455</v>
      </c>
      <c r="E6191" t="s">
        <v>175</v>
      </c>
      <c r="F6191" t="s">
        <v>169</v>
      </c>
      <c r="G6191" t="s">
        <v>183</v>
      </c>
      <c r="H6191" s="168">
        <v>41302</v>
      </c>
      <c r="I6191" t="s">
        <v>108</v>
      </c>
      <c r="J6191" s="169">
        <v>4.6602739726027398</v>
      </c>
      <c r="K6191">
        <v>1</v>
      </c>
    </row>
    <row r="6192" spans="1:11" x14ac:dyDescent="0.25">
      <c r="A6192" t="s">
        <v>6724</v>
      </c>
      <c r="B6192">
        <v>61063</v>
      </c>
      <c r="C6192" t="s">
        <v>172</v>
      </c>
      <c r="D6192" s="167">
        <v>58657.24</v>
      </c>
      <c r="E6192" t="s">
        <v>199</v>
      </c>
      <c r="F6192" t="s">
        <v>169</v>
      </c>
      <c r="G6192" t="s">
        <v>200</v>
      </c>
      <c r="H6192" s="168">
        <v>37178</v>
      </c>
      <c r="I6192" t="s">
        <v>104</v>
      </c>
      <c r="J6192" s="169">
        <v>15.95890410958904</v>
      </c>
      <c r="K6192">
        <v>4</v>
      </c>
    </row>
    <row r="6193" spans="1:11" x14ac:dyDescent="0.25">
      <c r="A6193" t="s">
        <v>6725</v>
      </c>
      <c r="B6193">
        <v>16583</v>
      </c>
      <c r="C6193" t="s">
        <v>172</v>
      </c>
      <c r="D6193" s="167">
        <v>52471.74</v>
      </c>
      <c r="E6193" t="s">
        <v>199</v>
      </c>
      <c r="F6193" t="s">
        <v>169</v>
      </c>
      <c r="G6193" t="s">
        <v>200</v>
      </c>
      <c r="H6193" s="168">
        <v>38369</v>
      </c>
      <c r="I6193" t="s">
        <v>104</v>
      </c>
      <c r="J6193" s="169">
        <v>12.695890410958905</v>
      </c>
      <c r="K6193">
        <v>3</v>
      </c>
    </row>
    <row r="6194" spans="1:11" x14ac:dyDescent="0.25">
      <c r="A6194" t="s">
        <v>6726</v>
      </c>
      <c r="B6194">
        <v>5038</v>
      </c>
      <c r="C6194" t="s">
        <v>167</v>
      </c>
      <c r="D6194" s="167">
        <v>64141</v>
      </c>
      <c r="E6194" t="s">
        <v>199</v>
      </c>
      <c r="F6194" t="s">
        <v>169</v>
      </c>
      <c r="G6194" t="s">
        <v>1390</v>
      </c>
      <c r="H6194" s="168">
        <v>35541</v>
      </c>
      <c r="I6194" t="s">
        <v>106</v>
      </c>
      <c r="J6194" s="169">
        <v>20.443835616438356</v>
      </c>
      <c r="K6194">
        <v>5</v>
      </c>
    </row>
    <row r="6195" spans="1:11" x14ac:dyDescent="0.25">
      <c r="A6195" t="s">
        <v>6727</v>
      </c>
      <c r="B6195">
        <v>66198</v>
      </c>
      <c r="C6195" t="s">
        <v>172</v>
      </c>
      <c r="D6195" s="167">
        <v>52099.83</v>
      </c>
      <c r="E6195" t="s">
        <v>253</v>
      </c>
      <c r="F6195" t="s">
        <v>202</v>
      </c>
      <c r="G6195" t="s">
        <v>452</v>
      </c>
      <c r="H6195" s="168">
        <v>41288</v>
      </c>
      <c r="I6195" t="s">
        <v>104</v>
      </c>
      <c r="J6195" s="169">
        <v>4.6986301369863011</v>
      </c>
      <c r="K6195">
        <v>1</v>
      </c>
    </row>
    <row r="6196" spans="1:11" x14ac:dyDescent="0.25">
      <c r="A6196" t="s">
        <v>6728</v>
      </c>
      <c r="B6196">
        <v>66386</v>
      </c>
      <c r="C6196" t="s">
        <v>167</v>
      </c>
      <c r="D6196" s="167">
        <v>49415.14</v>
      </c>
      <c r="E6196" t="s">
        <v>168</v>
      </c>
      <c r="F6196" t="s">
        <v>169</v>
      </c>
      <c r="G6196" t="s">
        <v>968</v>
      </c>
      <c r="H6196" s="168">
        <v>38516</v>
      </c>
      <c r="I6196" t="s">
        <v>103</v>
      </c>
      <c r="J6196" s="169">
        <v>12.293150684931506</v>
      </c>
      <c r="K6196">
        <v>3</v>
      </c>
    </row>
    <row r="6197" spans="1:11" x14ac:dyDescent="0.25">
      <c r="A6197" t="s">
        <v>6729</v>
      </c>
      <c r="B6197">
        <v>62991</v>
      </c>
      <c r="C6197" t="s">
        <v>172</v>
      </c>
      <c r="D6197" s="167">
        <v>89620</v>
      </c>
      <c r="E6197" t="s">
        <v>175</v>
      </c>
      <c r="F6197" t="s">
        <v>169</v>
      </c>
      <c r="G6197" t="s">
        <v>183</v>
      </c>
      <c r="H6197" s="168">
        <v>35968</v>
      </c>
      <c r="I6197" t="s">
        <v>107</v>
      </c>
      <c r="J6197" s="169">
        <v>19.273972602739725</v>
      </c>
      <c r="K6197">
        <v>4</v>
      </c>
    </row>
    <row r="6198" spans="1:11" x14ac:dyDescent="0.25">
      <c r="A6198" t="s">
        <v>6730</v>
      </c>
      <c r="B6198">
        <v>91515</v>
      </c>
      <c r="C6198" t="s">
        <v>172</v>
      </c>
      <c r="D6198" s="167">
        <v>101181.05</v>
      </c>
      <c r="E6198" t="s">
        <v>253</v>
      </c>
      <c r="F6198" t="s">
        <v>169</v>
      </c>
      <c r="G6198" t="s">
        <v>1406</v>
      </c>
      <c r="H6198" s="168">
        <v>37101</v>
      </c>
      <c r="I6198" t="s">
        <v>105</v>
      </c>
      <c r="J6198" s="169">
        <v>16.169863013698631</v>
      </c>
      <c r="K6198">
        <v>4</v>
      </c>
    </row>
    <row r="6199" spans="1:11" x14ac:dyDescent="0.25">
      <c r="A6199" t="s">
        <v>6731</v>
      </c>
      <c r="B6199">
        <v>48493</v>
      </c>
      <c r="C6199" t="s">
        <v>172</v>
      </c>
      <c r="D6199" s="167">
        <v>45261</v>
      </c>
      <c r="E6199" t="s">
        <v>191</v>
      </c>
      <c r="F6199" t="s">
        <v>169</v>
      </c>
      <c r="G6199" t="s">
        <v>1065</v>
      </c>
      <c r="H6199" s="168">
        <v>42716</v>
      </c>
      <c r="I6199" t="s">
        <v>108</v>
      </c>
      <c r="J6199" s="169">
        <v>0.78630136986301369</v>
      </c>
      <c r="K6199">
        <v>1</v>
      </c>
    </row>
    <row r="6200" spans="1:11" x14ac:dyDescent="0.25">
      <c r="A6200" t="s">
        <v>6732</v>
      </c>
      <c r="B6200">
        <v>56184</v>
      </c>
      <c r="C6200" t="s">
        <v>172</v>
      </c>
      <c r="D6200" s="167">
        <v>89620</v>
      </c>
      <c r="E6200" t="s">
        <v>175</v>
      </c>
      <c r="F6200" t="s">
        <v>169</v>
      </c>
      <c r="G6200" t="s">
        <v>183</v>
      </c>
      <c r="H6200" s="168">
        <v>37130</v>
      </c>
      <c r="I6200" t="s">
        <v>104</v>
      </c>
      <c r="J6200" s="169">
        <v>16.090410958904108</v>
      </c>
      <c r="K6200">
        <v>4</v>
      </c>
    </row>
    <row r="6201" spans="1:11" x14ac:dyDescent="0.25">
      <c r="A6201" t="s">
        <v>6733</v>
      </c>
      <c r="B6201">
        <v>59450</v>
      </c>
      <c r="C6201" t="s">
        <v>172</v>
      </c>
      <c r="D6201" s="167">
        <v>63315</v>
      </c>
      <c r="E6201" t="s">
        <v>168</v>
      </c>
      <c r="F6201" t="s">
        <v>169</v>
      </c>
      <c r="G6201" t="s">
        <v>426</v>
      </c>
      <c r="H6201" s="168">
        <v>42422</v>
      </c>
      <c r="I6201" t="s">
        <v>103</v>
      </c>
      <c r="J6201" s="169">
        <v>1.5917808219178082</v>
      </c>
      <c r="K6201">
        <v>1</v>
      </c>
    </row>
    <row r="6202" spans="1:11" x14ac:dyDescent="0.25">
      <c r="A6202" t="s">
        <v>6734</v>
      </c>
      <c r="B6202">
        <v>98688</v>
      </c>
      <c r="C6202" t="s">
        <v>172</v>
      </c>
      <c r="D6202" s="167">
        <v>57265</v>
      </c>
      <c r="E6202" t="s">
        <v>191</v>
      </c>
      <c r="F6202" t="s">
        <v>169</v>
      </c>
      <c r="G6202" t="s">
        <v>354</v>
      </c>
      <c r="H6202" s="168">
        <v>40966</v>
      </c>
      <c r="I6202" t="s">
        <v>106</v>
      </c>
      <c r="J6202" s="169">
        <v>5.580821917808219</v>
      </c>
      <c r="K6202">
        <v>2</v>
      </c>
    </row>
    <row r="6203" spans="1:11" x14ac:dyDescent="0.25">
      <c r="A6203" t="s">
        <v>6735</v>
      </c>
      <c r="B6203">
        <v>37800</v>
      </c>
      <c r="C6203" t="s">
        <v>167</v>
      </c>
      <c r="D6203" s="167">
        <v>67206</v>
      </c>
      <c r="E6203" t="s">
        <v>185</v>
      </c>
      <c r="F6203" t="s">
        <v>169</v>
      </c>
      <c r="G6203" t="s">
        <v>170</v>
      </c>
      <c r="H6203" s="168">
        <v>37109</v>
      </c>
      <c r="I6203" t="s">
        <v>105</v>
      </c>
      <c r="J6203" s="169">
        <v>16.147945205479452</v>
      </c>
      <c r="K6203">
        <v>4</v>
      </c>
    </row>
    <row r="6204" spans="1:11" x14ac:dyDescent="0.25">
      <c r="A6204" t="s">
        <v>6736</v>
      </c>
      <c r="B6204">
        <v>20755</v>
      </c>
      <c r="C6204" t="s">
        <v>172</v>
      </c>
      <c r="D6204" s="167">
        <v>52032.17</v>
      </c>
      <c r="E6204" t="s">
        <v>175</v>
      </c>
      <c r="F6204" t="s">
        <v>169</v>
      </c>
      <c r="G6204" t="s">
        <v>209</v>
      </c>
      <c r="H6204" s="168">
        <v>40140</v>
      </c>
      <c r="I6204" t="s">
        <v>104</v>
      </c>
      <c r="J6204" s="169">
        <v>7.8438356164383558</v>
      </c>
      <c r="K6204">
        <v>2</v>
      </c>
    </row>
    <row r="6205" spans="1:11" x14ac:dyDescent="0.25">
      <c r="A6205" t="s">
        <v>6737</v>
      </c>
      <c r="B6205">
        <v>61286</v>
      </c>
      <c r="C6205" t="s">
        <v>172</v>
      </c>
      <c r="D6205" s="167">
        <v>48641.81</v>
      </c>
      <c r="E6205" t="s">
        <v>199</v>
      </c>
      <c r="F6205" t="s">
        <v>169</v>
      </c>
      <c r="G6205" t="s">
        <v>750</v>
      </c>
      <c r="H6205" s="168">
        <v>39160</v>
      </c>
      <c r="I6205" t="s">
        <v>108</v>
      </c>
      <c r="J6205" s="169">
        <v>10.528767123287672</v>
      </c>
      <c r="K6205">
        <v>3</v>
      </c>
    </row>
    <row r="6206" spans="1:11" x14ac:dyDescent="0.25">
      <c r="A6206" t="s">
        <v>6738</v>
      </c>
      <c r="B6206">
        <v>67771</v>
      </c>
      <c r="C6206" t="s">
        <v>167</v>
      </c>
      <c r="D6206" s="167">
        <v>97912</v>
      </c>
      <c r="E6206" t="s">
        <v>175</v>
      </c>
      <c r="F6206" t="s">
        <v>169</v>
      </c>
      <c r="G6206" t="s">
        <v>211</v>
      </c>
      <c r="H6206" s="168">
        <v>36689</v>
      </c>
      <c r="I6206" t="s">
        <v>107</v>
      </c>
      <c r="J6206" s="169">
        <v>17.298630136986301</v>
      </c>
      <c r="K6206">
        <v>4</v>
      </c>
    </row>
    <row r="6207" spans="1:11" x14ac:dyDescent="0.25">
      <c r="A6207" t="s">
        <v>6739</v>
      </c>
      <c r="B6207">
        <v>3586</v>
      </c>
      <c r="C6207" t="s">
        <v>172</v>
      </c>
      <c r="D6207" s="167">
        <v>57476.06</v>
      </c>
      <c r="E6207" t="s">
        <v>199</v>
      </c>
      <c r="F6207" t="s">
        <v>169</v>
      </c>
      <c r="G6207" t="s">
        <v>630</v>
      </c>
      <c r="H6207" s="168">
        <v>35331</v>
      </c>
      <c r="I6207" t="s">
        <v>106</v>
      </c>
      <c r="J6207" s="169">
        <v>21.019178082191782</v>
      </c>
      <c r="K6207">
        <v>5</v>
      </c>
    </row>
    <row r="6208" spans="1:11" x14ac:dyDescent="0.25">
      <c r="A6208" t="s">
        <v>6740</v>
      </c>
      <c r="B6208">
        <v>79413</v>
      </c>
      <c r="C6208" t="s">
        <v>172</v>
      </c>
      <c r="D6208" s="167">
        <v>54537.7</v>
      </c>
      <c r="E6208" t="s">
        <v>196</v>
      </c>
      <c r="F6208" t="s">
        <v>169</v>
      </c>
      <c r="G6208" t="s">
        <v>228</v>
      </c>
      <c r="H6208" s="168">
        <v>41554</v>
      </c>
      <c r="I6208" t="s">
        <v>105</v>
      </c>
      <c r="J6208" s="169">
        <v>3.9698630136986299</v>
      </c>
      <c r="K6208">
        <v>1</v>
      </c>
    </row>
    <row r="6209" spans="1:11" x14ac:dyDescent="0.25">
      <c r="A6209" t="s">
        <v>6741</v>
      </c>
      <c r="B6209">
        <v>17024</v>
      </c>
      <c r="C6209" t="s">
        <v>167</v>
      </c>
      <c r="D6209" s="167">
        <v>62360.24</v>
      </c>
      <c r="E6209" t="s">
        <v>168</v>
      </c>
      <c r="F6209" t="s">
        <v>169</v>
      </c>
      <c r="G6209" t="s">
        <v>703</v>
      </c>
      <c r="H6209" s="168">
        <v>38516</v>
      </c>
      <c r="I6209" t="s">
        <v>107</v>
      </c>
      <c r="J6209" s="169">
        <v>12.293150684931506</v>
      </c>
      <c r="K6209">
        <v>3</v>
      </c>
    </row>
    <row r="6210" spans="1:11" x14ac:dyDescent="0.25">
      <c r="A6210" t="s">
        <v>6742</v>
      </c>
      <c r="B6210">
        <v>41191</v>
      </c>
      <c r="C6210" t="s">
        <v>167</v>
      </c>
      <c r="D6210" s="167">
        <v>46516.83</v>
      </c>
      <c r="E6210" t="s">
        <v>188</v>
      </c>
      <c r="F6210" t="s">
        <v>202</v>
      </c>
      <c r="G6210" t="s">
        <v>313</v>
      </c>
      <c r="H6210" s="168">
        <v>37690</v>
      </c>
      <c r="I6210" t="s">
        <v>103</v>
      </c>
      <c r="J6210" s="169">
        <v>14.556164383561644</v>
      </c>
      <c r="K6210">
        <v>3</v>
      </c>
    </row>
    <row r="6211" spans="1:11" x14ac:dyDescent="0.25">
      <c r="A6211" t="s">
        <v>6743</v>
      </c>
      <c r="B6211">
        <v>73599</v>
      </c>
      <c r="C6211" t="s">
        <v>167</v>
      </c>
      <c r="D6211" s="167">
        <v>45261</v>
      </c>
      <c r="E6211" t="s">
        <v>191</v>
      </c>
      <c r="F6211" t="s">
        <v>169</v>
      </c>
      <c r="G6211" t="s">
        <v>1065</v>
      </c>
      <c r="H6211" s="168">
        <v>39643</v>
      </c>
      <c r="I6211" t="s">
        <v>107</v>
      </c>
      <c r="J6211" s="169">
        <v>9.205479452054794</v>
      </c>
      <c r="K6211">
        <v>2</v>
      </c>
    </row>
    <row r="6212" spans="1:11" x14ac:dyDescent="0.25">
      <c r="A6212" t="s">
        <v>6744</v>
      </c>
      <c r="B6212">
        <v>49782</v>
      </c>
      <c r="C6212" t="s">
        <v>172</v>
      </c>
      <c r="D6212" s="167">
        <v>105743.92</v>
      </c>
      <c r="E6212" t="s">
        <v>325</v>
      </c>
      <c r="F6212" t="s">
        <v>169</v>
      </c>
      <c r="G6212" t="s">
        <v>457</v>
      </c>
      <c r="H6212" s="168">
        <v>34505</v>
      </c>
      <c r="I6212" t="s">
        <v>108</v>
      </c>
      <c r="J6212" s="169">
        <v>23.282191780821918</v>
      </c>
      <c r="K6212">
        <v>5</v>
      </c>
    </row>
    <row r="6213" spans="1:11" x14ac:dyDescent="0.25">
      <c r="A6213" t="s">
        <v>6745</v>
      </c>
      <c r="B6213">
        <v>7223</v>
      </c>
      <c r="C6213" t="s">
        <v>167</v>
      </c>
      <c r="D6213" s="167">
        <v>53048.93</v>
      </c>
      <c r="E6213" t="s">
        <v>239</v>
      </c>
      <c r="F6213" t="s">
        <v>169</v>
      </c>
      <c r="G6213" t="s">
        <v>535</v>
      </c>
      <c r="H6213" s="168">
        <v>42030</v>
      </c>
      <c r="I6213" t="s">
        <v>106</v>
      </c>
      <c r="J6213" s="169">
        <v>2.6657534246575341</v>
      </c>
      <c r="K6213">
        <v>1</v>
      </c>
    </row>
    <row r="6214" spans="1:11" x14ac:dyDescent="0.25">
      <c r="A6214" t="s">
        <v>6746</v>
      </c>
      <c r="B6214">
        <v>76060</v>
      </c>
      <c r="C6214" t="s">
        <v>172</v>
      </c>
      <c r="D6214" s="167">
        <v>93366.11</v>
      </c>
      <c r="E6214" t="s">
        <v>325</v>
      </c>
      <c r="F6214" t="s">
        <v>169</v>
      </c>
      <c r="G6214" t="s">
        <v>533</v>
      </c>
      <c r="H6214" s="168">
        <v>39426</v>
      </c>
      <c r="I6214" t="s">
        <v>104</v>
      </c>
      <c r="J6214" s="169">
        <v>9.8000000000000007</v>
      </c>
      <c r="K6214">
        <v>2</v>
      </c>
    </row>
    <row r="6215" spans="1:11" x14ac:dyDescent="0.25">
      <c r="A6215" t="s">
        <v>6747</v>
      </c>
      <c r="B6215">
        <v>38746</v>
      </c>
      <c r="C6215" t="s">
        <v>172</v>
      </c>
      <c r="D6215" s="167">
        <v>42053.83</v>
      </c>
      <c r="E6215" t="s">
        <v>199</v>
      </c>
      <c r="F6215" t="s">
        <v>169</v>
      </c>
      <c r="G6215" t="s">
        <v>220</v>
      </c>
      <c r="H6215" s="168">
        <v>41869</v>
      </c>
      <c r="I6215" t="s">
        <v>107</v>
      </c>
      <c r="J6215" s="169">
        <v>3.106849315068493</v>
      </c>
      <c r="K6215">
        <v>1</v>
      </c>
    </row>
    <row r="6216" spans="1:11" x14ac:dyDescent="0.25">
      <c r="A6216" t="s">
        <v>6748</v>
      </c>
      <c r="B6216">
        <v>72092</v>
      </c>
      <c r="C6216" t="s">
        <v>167</v>
      </c>
      <c r="D6216" s="167">
        <v>182492</v>
      </c>
      <c r="E6216" t="s">
        <v>239</v>
      </c>
      <c r="F6216" t="s">
        <v>169</v>
      </c>
      <c r="G6216" t="s">
        <v>5320</v>
      </c>
      <c r="H6216" s="168">
        <v>34702</v>
      </c>
      <c r="I6216" t="s">
        <v>104</v>
      </c>
      <c r="J6216" s="169">
        <v>22.742465753424657</v>
      </c>
      <c r="K6216">
        <v>5</v>
      </c>
    </row>
    <row r="6217" spans="1:11" x14ac:dyDescent="0.25">
      <c r="A6217" t="s">
        <v>6749</v>
      </c>
      <c r="B6217">
        <v>56633</v>
      </c>
      <c r="C6217" t="s">
        <v>167</v>
      </c>
      <c r="D6217" s="167">
        <v>67206</v>
      </c>
      <c r="E6217" t="s">
        <v>308</v>
      </c>
      <c r="F6217" t="s">
        <v>169</v>
      </c>
      <c r="G6217" t="s">
        <v>170</v>
      </c>
      <c r="H6217" s="168">
        <v>35583</v>
      </c>
      <c r="I6217" t="s">
        <v>104</v>
      </c>
      <c r="J6217" s="169">
        <v>20.328767123287673</v>
      </c>
      <c r="K6217">
        <v>5</v>
      </c>
    </row>
    <row r="6218" spans="1:11" x14ac:dyDescent="0.25">
      <c r="A6218" t="s">
        <v>6750</v>
      </c>
      <c r="B6218">
        <v>38282</v>
      </c>
      <c r="C6218" t="s">
        <v>172</v>
      </c>
      <c r="D6218" s="167">
        <v>80784</v>
      </c>
      <c r="E6218" t="s">
        <v>191</v>
      </c>
      <c r="F6218" t="s">
        <v>169</v>
      </c>
      <c r="G6218" t="s">
        <v>192</v>
      </c>
      <c r="H6218" s="168">
        <v>36388</v>
      </c>
      <c r="I6218" t="s">
        <v>104</v>
      </c>
      <c r="J6218" s="169">
        <v>18.123287671232877</v>
      </c>
      <c r="K6218">
        <v>4</v>
      </c>
    </row>
    <row r="6219" spans="1:11" x14ac:dyDescent="0.25">
      <c r="A6219" t="s">
        <v>6751</v>
      </c>
      <c r="B6219">
        <v>20584</v>
      </c>
      <c r="C6219" t="s">
        <v>172</v>
      </c>
      <c r="D6219" s="167">
        <v>35552.39</v>
      </c>
      <c r="E6219" t="s">
        <v>188</v>
      </c>
      <c r="F6219" t="s">
        <v>202</v>
      </c>
      <c r="G6219" t="s">
        <v>313</v>
      </c>
      <c r="H6219" s="168">
        <v>42311</v>
      </c>
      <c r="I6219" t="s">
        <v>108</v>
      </c>
      <c r="J6219" s="169">
        <v>1.8958904109589041</v>
      </c>
      <c r="K6219">
        <v>1</v>
      </c>
    </row>
    <row r="6220" spans="1:11" x14ac:dyDescent="0.25">
      <c r="A6220" t="s">
        <v>6752</v>
      </c>
      <c r="B6220">
        <v>39511</v>
      </c>
      <c r="C6220" t="s">
        <v>172</v>
      </c>
      <c r="D6220" s="167">
        <v>64796.01</v>
      </c>
      <c r="E6220" t="s">
        <v>168</v>
      </c>
      <c r="F6220" t="s">
        <v>169</v>
      </c>
      <c r="G6220" t="s">
        <v>189</v>
      </c>
      <c r="H6220" s="168">
        <v>39272</v>
      </c>
      <c r="I6220" t="s">
        <v>106</v>
      </c>
      <c r="J6220" s="169">
        <v>10.221917808219178</v>
      </c>
      <c r="K6220">
        <v>3</v>
      </c>
    </row>
    <row r="6221" spans="1:11" x14ac:dyDescent="0.25">
      <c r="A6221" t="s">
        <v>6753</v>
      </c>
      <c r="B6221">
        <v>7238</v>
      </c>
      <c r="C6221" t="s">
        <v>172</v>
      </c>
      <c r="D6221" s="167">
        <v>74713</v>
      </c>
      <c r="E6221" t="s">
        <v>168</v>
      </c>
      <c r="F6221" t="s">
        <v>169</v>
      </c>
      <c r="G6221" t="s">
        <v>265</v>
      </c>
      <c r="H6221" s="168">
        <v>37312</v>
      </c>
      <c r="I6221" t="s">
        <v>103</v>
      </c>
      <c r="J6221" s="169">
        <v>15.591780821917808</v>
      </c>
      <c r="K6221">
        <v>4</v>
      </c>
    </row>
    <row r="6222" spans="1:11" x14ac:dyDescent="0.25">
      <c r="A6222" t="s">
        <v>6754</v>
      </c>
      <c r="B6222">
        <v>28106</v>
      </c>
      <c r="C6222" t="s">
        <v>167</v>
      </c>
      <c r="D6222" s="167">
        <v>79257.100000000006</v>
      </c>
      <c r="E6222" t="s">
        <v>188</v>
      </c>
      <c r="F6222" t="s">
        <v>169</v>
      </c>
      <c r="G6222" t="s">
        <v>282</v>
      </c>
      <c r="H6222" s="168">
        <v>33609</v>
      </c>
      <c r="I6222" t="s">
        <v>106</v>
      </c>
      <c r="J6222" s="169">
        <v>25.736986301369864</v>
      </c>
      <c r="K6222">
        <v>6</v>
      </c>
    </row>
    <row r="6223" spans="1:11" x14ac:dyDescent="0.25">
      <c r="A6223" t="s">
        <v>6755</v>
      </c>
      <c r="B6223">
        <v>91116</v>
      </c>
      <c r="C6223" t="s">
        <v>167</v>
      </c>
      <c r="D6223" s="167">
        <v>106833.29</v>
      </c>
      <c r="E6223" t="s">
        <v>213</v>
      </c>
      <c r="F6223" t="s">
        <v>169</v>
      </c>
      <c r="G6223" t="s">
        <v>214</v>
      </c>
      <c r="H6223" s="168">
        <v>38936</v>
      </c>
      <c r="I6223" t="s">
        <v>104</v>
      </c>
      <c r="J6223" s="169">
        <v>11.142465753424657</v>
      </c>
      <c r="K6223">
        <v>3</v>
      </c>
    </row>
    <row r="6224" spans="1:11" x14ac:dyDescent="0.25">
      <c r="A6224" t="s">
        <v>6756</v>
      </c>
      <c r="B6224">
        <v>43852</v>
      </c>
      <c r="C6224" t="s">
        <v>167</v>
      </c>
      <c r="D6224" s="167">
        <v>74146.460000000006</v>
      </c>
      <c r="E6224" t="s">
        <v>188</v>
      </c>
      <c r="F6224" t="s">
        <v>169</v>
      </c>
      <c r="G6224" t="s">
        <v>282</v>
      </c>
      <c r="H6224" s="168">
        <v>36619</v>
      </c>
      <c r="I6224" t="s">
        <v>105</v>
      </c>
      <c r="J6224" s="169">
        <v>17.490410958904111</v>
      </c>
      <c r="K6224">
        <v>4</v>
      </c>
    </row>
    <row r="6225" spans="1:11" x14ac:dyDescent="0.25">
      <c r="A6225" t="s">
        <v>6757</v>
      </c>
      <c r="B6225">
        <v>44372</v>
      </c>
      <c r="C6225" t="s">
        <v>172</v>
      </c>
      <c r="D6225" s="167">
        <v>48145</v>
      </c>
      <c r="E6225" t="s">
        <v>168</v>
      </c>
      <c r="F6225" t="s">
        <v>169</v>
      </c>
      <c r="G6225" t="s">
        <v>265</v>
      </c>
      <c r="H6225" s="168">
        <v>42198</v>
      </c>
      <c r="I6225" t="s">
        <v>105</v>
      </c>
      <c r="J6225" s="169">
        <v>2.2054794520547945</v>
      </c>
      <c r="K6225">
        <v>1</v>
      </c>
    </row>
    <row r="6226" spans="1:11" x14ac:dyDescent="0.25">
      <c r="A6226" t="s">
        <v>6758</v>
      </c>
      <c r="B6226">
        <v>30600</v>
      </c>
      <c r="C6226" t="s">
        <v>167</v>
      </c>
      <c r="D6226" s="167">
        <v>97392.47</v>
      </c>
      <c r="E6226" t="s">
        <v>168</v>
      </c>
      <c r="F6226" t="s">
        <v>169</v>
      </c>
      <c r="G6226" t="s">
        <v>173</v>
      </c>
      <c r="H6226" s="168">
        <v>30011</v>
      </c>
      <c r="I6226" t="s">
        <v>104</v>
      </c>
      <c r="J6226" s="169">
        <v>35.594520547945208</v>
      </c>
      <c r="K6226">
        <v>8</v>
      </c>
    </row>
    <row r="6227" spans="1:11" x14ac:dyDescent="0.25">
      <c r="A6227" t="s">
        <v>6759</v>
      </c>
      <c r="B6227">
        <v>39588</v>
      </c>
      <c r="C6227" t="s">
        <v>172</v>
      </c>
      <c r="D6227" s="167">
        <v>67345.09</v>
      </c>
      <c r="E6227" t="s">
        <v>188</v>
      </c>
      <c r="F6227" t="s">
        <v>169</v>
      </c>
      <c r="G6227" t="s">
        <v>3457</v>
      </c>
      <c r="H6227" s="168">
        <v>42268</v>
      </c>
      <c r="I6227" t="s">
        <v>103</v>
      </c>
      <c r="J6227" s="169">
        <v>2.0136986301369864</v>
      </c>
      <c r="K6227">
        <v>1</v>
      </c>
    </row>
    <row r="6228" spans="1:11" x14ac:dyDescent="0.25">
      <c r="A6228" t="s">
        <v>6760</v>
      </c>
      <c r="B6228">
        <v>99090</v>
      </c>
      <c r="C6228" t="s">
        <v>167</v>
      </c>
      <c r="D6228" s="167">
        <v>24134.31</v>
      </c>
      <c r="E6228" t="s">
        <v>196</v>
      </c>
      <c r="F6228" t="s">
        <v>202</v>
      </c>
      <c r="G6228" t="s">
        <v>367</v>
      </c>
      <c r="H6228" s="168">
        <v>36948</v>
      </c>
      <c r="I6228" t="s">
        <v>106</v>
      </c>
      <c r="J6228" s="169">
        <v>16.589041095890412</v>
      </c>
      <c r="K6228">
        <v>4</v>
      </c>
    </row>
    <row r="6229" spans="1:11" x14ac:dyDescent="0.25">
      <c r="A6229" t="s">
        <v>6761</v>
      </c>
      <c r="B6229">
        <v>68065</v>
      </c>
      <c r="C6229" t="s">
        <v>172</v>
      </c>
      <c r="D6229" s="167">
        <v>57719.59</v>
      </c>
      <c r="E6229" t="s">
        <v>199</v>
      </c>
      <c r="F6229" t="s">
        <v>169</v>
      </c>
      <c r="G6229" t="s">
        <v>582</v>
      </c>
      <c r="H6229" s="168">
        <v>38579</v>
      </c>
      <c r="I6229" t="s">
        <v>107</v>
      </c>
      <c r="J6229" s="169">
        <v>12.12054794520548</v>
      </c>
      <c r="K6229">
        <v>3</v>
      </c>
    </row>
    <row r="6230" spans="1:11" x14ac:dyDescent="0.25">
      <c r="A6230" t="s">
        <v>6762</v>
      </c>
      <c r="B6230">
        <v>11758</v>
      </c>
      <c r="C6230" t="s">
        <v>172</v>
      </c>
      <c r="D6230" s="167">
        <v>49044</v>
      </c>
      <c r="E6230" t="s">
        <v>196</v>
      </c>
      <c r="F6230" t="s">
        <v>169</v>
      </c>
      <c r="G6230" t="s">
        <v>228</v>
      </c>
      <c r="H6230" s="168">
        <v>42492</v>
      </c>
      <c r="I6230" t="s">
        <v>105</v>
      </c>
      <c r="J6230" s="169">
        <v>1.4</v>
      </c>
      <c r="K6230">
        <v>1</v>
      </c>
    </row>
    <row r="6231" spans="1:11" x14ac:dyDescent="0.25">
      <c r="A6231" t="s">
        <v>6763</v>
      </c>
      <c r="B6231">
        <v>4411</v>
      </c>
      <c r="C6231" t="s">
        <v>172</v>
      </c>
      <c r="D6231" s="167">
        <v>77328</v>
      </c>
      <c r="E6231" t="s">
        <v>168</v>
      </c>
      <c r="F6231" t="s">
        <v>169</v>
      </c>
      <c r="G6231" t="s">
        <v>265</v>
      </c>
      <c r="H6231" s="168">
        <v>37256</v>
      </c>
      <c r="I6231" t="s">
        <v>108</v>
      </c>
      <c r="J6231" s="169">
        <v>15.745205479452055</v>
      </c>
      <c r="K6231">
        <v>4</v>
      </c>
    </row>
    <row r="6232" spans="1:11" x14ac:dyDescent="0.25">
      <c r="A6232" t="s">
        <v>6764</v>
      </c>
      <c r="B6232">
        <v>73003</v>
      </c>
      <c r="C6232" t="s">
        <v>172</v>
      </c>
      <c r="D6232" s="167">
        <v>66065.23</v>
      </c>
      <c r="E6232" t="s">
        <v>199</v>
      </c>
      <c r="F6232" t="s">
        <v>169</v>
      </c>
      <c r="G6232" t="s">
        <v>200</v>
      </c>
      <c r="H6232" s="168">
        <v>31621</v>
      </c>
      <c r="I6232" t="s">
        <v>104</v>
      </c>
      <c r="J6232" s="169">
        <v>31.183561643835617</v>
      </c>
      <c r="K6232">
        <v>7</v>
      </c>
    </row>
    <row r="6233" spans="1:11" x14ac:dyDescent="0.25">
      <c r="A6233" t="s">
        <v>6765</v>
      </c>
      <c r="B6233">
        <v>72206</v>
      </c>
      <c r="C6233" t="s">
        <v>172</v>
      </c>
      <c r="D6233" s="167">
        <v>52693</v>
      </c>
      <c r="E6233" t="s">
        <v>191</v>
      </c>
      <c r="F6233" t="s">
        <v>169</v>
      </c>
      <c r="G6233" t="s">
        <v>354</v>
      </c>
      <c r="H6233" s="168">
        <v>41484</v>
      </c>
      <c r="I6233" t="s">
        <v>104</v>
      </c>
      <c r="J6233" s="169">
        <v>4.161643835616438</v>
      </c>
      <c r="K6233">
        <v>1</v>
      </c>
    </row>
    <row r="6234" spans="1:11" x14ac:dyDescent="0.25">
      <c r="A6234" t="s">
        <v>6766</v>
      </c>
      <c r="B6234">
        <v>66654</v>
      </c>
      <c r="C6234" t="s">
        <v>167</v>
      </c>
      <c r="D6234" s="167">
        <v>51969</v>
      </c>
      <c r="E6234" t="s">
        <v>175</v>
      </c>
      <c r="F6234" t="s">
        <v>169</v>
      </c>
      <c r="G6234" t="s">
        <v>183</v>
      </c>
      <c r="H6234" s="168">
        <v>42156</v>
      </c>
      <c r="I6234" t="s">
        <v>106</v>
      </c>
      <c r="J6234" s="169">
        <v>2.3205479452054796</v>
      </c>
      <c r="K6234">
        <v>1</v>
      </c>
    </row>
    <row r="6235" spans="1:11" x14ac:dyDescent="0.25">
      <c r="A6235" t="s">
        <v>6767</v>
      </c>
      <c r="B6235">
        <v>70310</v>
      </c>
      <c r="C6235" t="s">
        <v>172</v>
      </c>
      <c r="D6235" s="167">
        <v>95167.039999999994</v>
      </c>
      <c r="E6235" t="s">
        <v>216</v>
      </c>
      <c r="F6235" t="s">
        <v>169</v>
      </c>
      <c r="G6235" t="s">
        <v>1150</v>
      </c>
      <c r="H6235" s="168">
        <v>36396</v>
      </c>
      <c r="I6235" t="s">
        <v>103</v>
      </c>
      <c r="J6235" s="169">
        <v>18.101369863013698</v>
      </c>
      <c r="K6235">
        <v>4</v>
      </c>
    </row>
    <row r="6236" spans="1:11" x14ac:dyDescent="0.25">
      <c r="A6236" t="s">
        <v>6768</v>
      </c>
      <c r="B6236">
        <v>23817</v>
      </c>
      <c r="C6236" t="s">
        <v>172</v>
      </c>
      <c r="D6236" s="167">
        <v>87530.73</v>
      </c>
      <c r="E6236" t="s">
        <v>199</v>
      </c>
      <c r="F6236" t="s">
        <v>169</v>
      </c>
      <c r="G6236" t="s">
        <v>478</v>
      </c>
      <c r="H6236" s="168">
        <v>42086</v>
      </c>
      <c r="I6236" t="s">
        <v>105</v>
      </c>
      <c r="J6236" s="169">
        <v>2.5123287671232877</v>
      </c>
      <c r="K6236">
        <v>1</v>
      </c>
    </row>
    <row r="6237" spans="1:11" x14ac:dyDescent="0.25">
      <c r="A6237" t="s">
        <v>6769</v>
      </c>
      <c r="B6237">
        <v>11000</v>
      </c>
      <c r="C6237" t="s">
        <v>167</v>
      </c>
      <c r="D6237" s="167">
        <v>58360.18</v>
      </c>
      <c r="E6237" t="s">
        <v>168</v>
      </c>
      <c r="F6237" t="s">
        <v>169</v>
      </c>
      <c r="G6237" t="s">
        <v>428</v>
      </c>
      <c r="H6237" s="168">
        <v>42142</v>
      </c>
      <c r="I6237" t="s">
        <v>104</v>
      </c>
      <c r="J6237" s="169">
        <v>2.3589041095890413</v>
      </c>
      <c r="K6237">
        <v>1</v>
      </c>
    </row>
    <row r="6238" spans="1:11" x14ac:dyDescent="0.25">
      <c r="A6238" t="s">
        <v>6770</v>
      </c>
      <c r="B6238">
        <v>5315</v>
      </c>
      <c r="C6238" t="s">
        <v>167</v>
      </c>
      <c r="D6238" s="167">
        <v>96197.88</v>
      </c>
      <c r="E6238" t="s">
        <v>175</v>
      </c>
      <c r="F6238" t="s">
        <v>169</v>
      </c>
      <c r="G6238" t="s">
        <v>311</v>
      </c>
      <c r="H6238" s="168">
        <v>35081</v>
      </c>
      <c r="I6238" t="s">
        <v>105</v>
      </c>
      <c r="J6238" s="169">
        <v>21.704109589041096</v>
      </c>
      <c r="K6238">
        <v>5</v>
      </c>
    </row>
    <row r="6239" spans="1:11" x14ac:dyDescent="0.25">
      <c r="A6239" t="s">
        <v>6771</v>
      </c>
      <c r="B6239">
        <v>59803</v>
      </c>
      <c r="C6239" t="s">
        <v>172</v>
      </c>
      <c r="D6239" s="167">
        <v>58448</v>
      </c>
      <c r="E6239" t="s">
        <v>196</v>
      </c>
      <c r="F6239" t="s">
        <v>169</v>
      </c>
      <c r="G6239" t="s">
        <v>242</v>
      </c>
      <c r="H6239" s="168">
        <v>37670</v>
      </c>
      <c r="I6239" t="s">
        <v>106</v>
      </c>
      <c r="J6239" s="169">
        <v>14.610958904109589</v>
      </c>
      <c r="K6239">
        <v>3</v>
      </c>
    </row>
    <row r="6240" spans="1:11" x14ac:dyDescent="0.25">
      <c r="A6240" t="s">
        <v>6772</v>
      </c>
      <c r="B6240">
        <v>89371</v>
      </c>
      <c r="C6240" t="s">
        <v>172</v>
      </c>
      <c r="D6240" s="167">
        <v>84201</v>
      </c>
      <c r="E6240" t="s">
        <v>175</v>
      </c>
      <c r="F6240" t="s">
        <v>169</v>
      </c>
      <c r="G6240" t="s">
        <v>586</v>
      </c>
      <c r="H6240" s="168">
        <v>38915</v>
      </c>
      <c r="I6240" t="s">
        <v>104</v>
      </c>
      <c r="J6240" s="169">
        <v>11.2</v>
      </c>
      <c r="K6240">
        <v>3</v>
      </c>
    </row>
    <row r="6241" spans="1:11" x14ac:dyDescent="0.25">
      <c r="A6241" t="s">
        <v>6773</v>
      </c>
      <c r="B6241">
        <v>98989</v>
      </c>
      <c r="C6241" t="s">
        <v>167</v>
      </c>
      <c r="D6241" s="167">
        <v>129987.08</v>
      </c>
      <c r="E6241" t="s">
        <v>188</v>
      </c>
      <c r="F6241" t="s">
        <v>169</v>
      </c>
      <c r="G6241" t="s">
        <v>275</v>
      </c>
      <c r="H6241" s="168">
        <v>39286</v>
      </c>
      <c r="I6241" t="s">
        <v>103</v>
      </c>
      <c r="J6241" s="169">
        <v>10.183561643835617</v>
      </c>
      <c r="K6241">
        <v>3</v>
      </c>
    </row>
    <row r="6242" spans="1:11" x14ac:dyDescent="0.25">
      <c r="A6242" t="s">
        <v>6774</v>
      </c>
      <c r="B6242">
        <v>53168</v>
      </c>
      <c r="C6242" t="s">
        <v>167</v>
      </c>
      <c r="D6242" s="167">
        <v>30519.57</v>
      </c>
      <c r="E6242" t="s">
        <v>216</v>
      </c>
      <c r="F6242" t="s">
        <v>202</v>
      </c>
      <c r="G6242" t="s">
        <v>1058</v>
      </c>
      <c r="H6242" s="168">
        <v>39275</v>
      </c>
      <c r="I6242" t="s">
        <v>107</v>
      </c>
      <c r="J6242" s="169">
        <v>10.213698630136987</v>
      </c>
      <c r="K6242">
        <v>3</v>
      </c>
    </row>
    <row r="6243" spans="1:11" x14ac:dyDescent="0.25">
      <c r="A6243" t="s">
        <v>6775</v>
      </c>
      <c r="B6243">
        <v>22118</v>
      </c>
      <c r="C6243" t="s">
        <v>172</v>
      </c>
      <c r="D6243" s="167">
        <v>74815</v>
      </c>
      <c r="E6243" t="s">
        <v>185</v>
      </c>
      <c r="F6243" t="s">
        <v>169</v>
      </c>
      <c r="G6243" t="s">
        <v>416</v>
      </c>
      <c r="H6243" s="168">
        <v>38747</v>
      </c>
      <c r="I6243" t="s">
        <v>107</v>
      </c>
      <c r="J6243" s="169">
        <v>11.66027397260274</v>
      </c>
      <c r="K6243">
        <v>3</v>
      </c>
    </row>
    <row r="6244" spans="1:11" x14ac:dyDescent="0.25">
      <c r="A6244" t="s">
        <v>6776</v>
      </c>
      <c r="B6244">
        <v>35481</v>
      </c>
      <c r="C6244" t="s">
        <v>172</v>
      </c>
      <c r="D6244" s="167">
        <v>72475.44</v>
      </c>
      <c r="E6244" t="s">
        <v>199</v>
      </c>
      <c r="F6244" t="s">
        <v>169</v>
      </c>
      <c r="G6244" t="s">
        <v>1522</v>
      </c>
      <c r="H6244" s="168">
        <v>41904</v>
      </c>
      <c r="I6244" t="s">
        <v>103</v>
      </c>
      <c r="J6244" s="169">
        <v>3.010958904109589</v>
      </c>
      <c r="K6244">
        <v>1</v>
      </c>
    </row>
    <row r="6245" spans="1:11" x14ac:dyDescent="0.25">
      <c r="A6245" t="s">
        <v>6777</v>
      </c>
      <c r="B6245">
        <v>52546</v>
      </c>
      <c r="C6245" t="s">
        <v>167</v>
      </c>
      <c r="D6245" s="167">
        <v>38831.300000000003</v>
      </c>
      <c r="E6245" t="s">
        <v>216</v>
      </c>
      <c r="F6245" t="s">
        <v>202</v>
      </c>
      <c r="G6245" t="s">
        <v>1058</v>
      </c>
      <c r="H6245" s="168">
        <v>36556</v>
      </c>
      <c r="I6245" t="s">
        <v>104</v>
      </c>
      <c r="J6245" s="169">
        <v>17.663013698630138</v>
      </c>
      <c r="K6245">
        <v>4</v>
      </c>
    </row>
    <row r="6246" spans="1:11" x14ac:dyDescent="0.25">
      <c r="A6246" t="s">
        <v>6778</v>
      </c>
      <c r="B6246">
        <v>37966</v>
      </c>
      <c r="C6246" t="s">
        <v>172</v>
      </c>
      <c r="D6246" s="167">
        <v>68015</v>
      </c>
      <c r="E6246" t="s">
        <v>191</v>
      </c>
      <c r="F6246" t="s">
        <v>169</v>
      </c>
      <c r="G6246" t="s">
        <v>486</v>
      </c>
      <c r="H6246" s="168">
        <v>38747</v>
      </c>
      <c r="I6246" t="s">
        <v>107</v>
      </c>
      <c r="J6246" s="169">
        <v>11.66027397260274</v>
      </c>
      <c r="K6246">
        <v>3</v>
      </c>
    </row>
    <row r="6247" spans="1:11" x14ac:dyDescent="0.25">
      <c r="A6247" t="s">
        <v>6779</v>
      </c>
      <c r="B6247">
        <v>38246</v>
      </c>
      <c r="C6247" t="s">
        <v>167</v>
      </c>
      <c r="D6247" s="167">
        <v>46469</v>
      </c>
      <c r="E6247" t="s">
        <v>196</v>
      </c>
      <c r="F6247" t="s">
        <v>169</v>
      </c>
      <c r="G6247" t="s">
        <v>503</v>
      </c>
      <c r="H6247" s="168">
        <v>36010</v>
      </c>
      <c r="I6247" t="s">
        <v>103</v>
      </c>
      <c r="J6247" s="169">
        <v>19.158904109589042</v>
      </c>
      <c r="K6247">
        <v>4</v>
      </c>
    </row>
    <row r="6248" spans="1:11" x14ac:dyDescent="0.25">
      <c r="A6248" t="s">
        <v>6780</v>
      </c>
      <c r="B6248">
        <v>34281</v>
      </c>
      <c r="C6248" t="s">
        <v>172</v>
      </c>
      <c r="D6248" s="167">
        <v>74815</v>
      </c>
      <c r="E6248" t="s">
        <v>185</v>
      </c>
      <c r="F6248" t="s">
        <v>169</v>
      </c>
      <c r="G6248" t="s">
        <v>416</v>
      </c>
      <c r="H6248" s="168">
        <v>38803</v>
      </c>
      <c r="I6248" t="s">
        <v>107</v>
      </c>
      <c r="J6248" s="169">
        <v>11.506849315068493</v>
      </c>
      <c r="K6248">
        <v>3</v>
      </c>
    </row>
    <row r="6249" spans="1:11" x14ac:dyDescent="0.25">
      <c r="A6249" t="s">
        <v>6781</v>
      </c>
      <c r="B6249">
        <v>62810</v>
      </c>
      <c r="C6249" t="s">
        <v>167</v>
      </c>
      <c r="D6249" s="167">
        <v>26208.35</v>
      </c>
      <c r="E6249" t="s">
        <v>196</v>
      </c>
      <c r="F6249" t="s">
        <v>202</v>
      </c>
      <c r="G6249" t="s">
        <v>816</v>
      </c>
      <c r="H6249" s="168">
        <v>31915</v>
      </c>
      <c r="I6249" t="s">
        <v>104</v>
      </c>
      <c r="J6249" s="169">
        <v>30.378082191780823</v>
      </c>
      <c r="K6249">
        <v>7</v>
      </c>
    </row>
    <row r="6250" spans="1:11" x14ac:dyDescent="0.25">
      <c r="A6250" t="s">
        <v>6782</v>
      </c>
      <c r="B6250">
        <v>9786</v>
      </c>
      <c r="C6250" t="s">
        <v>172</v>
      </c>
      <c r="D6250" s="167">
        <v>70884</v>
      </c>
      <c r="E6250" t="s">
        <v>191</v>
      </c>
      <c r="F6250" t="s">
        <v>169</v>
      </c>
      <c r="G6250" t="s">
        <v>192</v>
      </c>
      <c r="H6250" s="168">
        <v>39524</v>
      </c>
      <c r="I6250" t="s">
        <v>106</v>
      </c>
      <c r="J6250" s="169">
        <v>9.5315068493150683</v>
      </c>
      <c r="K6250">
        <v>2</v>
      </c>
    </row>
    <row r="6251" spans="1:11" x14ac:dyDescent="0.25">
      <c r="A6251" t="s">
        <v>6783</v>
      </c>
      <c r="B6251">
        <v>90495</v>
      </c>
      <c r="C6251" t="s">
        <v>172</v>
      </c>
      <c r="D6251" s="167">
        <v>70766</v>
      </c>
      <c r="E6251" t="s">
        <v>191</v>
      </c>
      <c r="F6251" t="s">
        <v>169</v>
      </c>
      <c r="G6251" t="s">
        <v>192</v>
      </c>
      <c r="H6251" s="168">
        <v>39329</v>
      </c>
      <c r="I6251" t="s">
        <v>105</v>
      </c>
      <c r="J6251" s="169">
        <v>10.065753424657535</v>
      </c>
      <c r="K6251">
        <v>3</v>
      </c>
    </row>
    <row r="6252" spans="1:11" x14ac:dyDescent="0.25">
      <c r="A6252" t="s">
        <v>6784</v>
      </c>
      <c r="B6252">
        <v>67426</v>
      </c>
      <c r="C6252" t="s">
        <v>167</v>
      </c>
      <c r="D6252" s="167">
        <v>82390.34</v>
      </c>
      <c r="E6252" t="s">
        <v>253</v>
      </c>
      <c r="F6252" t="s">
        <v>169</v>
      </c>
      <c r="G6252" t="s">
        <v>428</v>
      </c>
      <c r="H6252" s="168">
        <v>40938</v>
      </c>
      <c r="I6252" t="s">
        <v>103</v>
      </c>
      <c r="J6252" s="169">
        <v>5.6575342465753424</v>
      </c>
      <c r="K6252">
        <v>2</v>
      </c>
    </row>
    <row r="6253" spans="1:11" x14ac:dyDescent="0.25">
      <c r="A6253" t="s">
        <v>6785</v>
      </c>
      <c r="B6253">
        <v>2922</v>
      </c>
      <c r="C6253" t="s">
        <v>167</v>
      </c>
      <c r="D6253" s="167">
        <v>42487</v>
      </c>
      <c r="E6253" t="s">
        <v>188</v>
      </c>
      <c r="F6253" t="s">
        <v>202</v>
      </c>
      <c r="G6253" t="s">
        <v>282</v>
      </c>
      <c r="H6253" s="168">
        <v>37123</v>
      </c>
      <c r="I6253" t="s">
        <v>103</v>
      </c>
      <c r="J6253" s="169">
        <v>16.109589041095891</v>
      </c>
      <c r="K6253">
        <v>4</v>
      </c>
    </row>
    <row r="6254" spans="1:11" x14ac:dyDescent="0.25">
      <c r="A6254" t="s">
        <v>6786</v>
      </c>
      <c r="B6254">
        <v>90127</v>
      </c>
      <c r="C6254" t="s">
        <v>172</v>
      </c>
      <c r="D6254" s="167">
        <v>80784</v>
      </c>
      <c r="E6254" t="s">
        <v>191</v>
      </c>
      <c r="F6254" t="s">
        <v>169</v>
      </c>
      <c r="G6254" t="s">
        <v>192</v>
      </c>
      <c r="H6254" s="168">
        <v>38432</v>
      </c>
      <c r="I6254" t="s">
        <v>104</v>
      </c>
      <c r="J6254" s="169">
        <v>12.523287671232877</v>
      </c>
      <c r="K6254">
        <v>3</v>
      </c>
    </row>
    <row r="6255" spans="1:11" x14ac:dyDescent="0.25">
      <c r="A6255" t="s">
        <v>6787</v>
      </c>
      <c r="B6255">
        <v>35590</v>
      </c>
      <c r="C6255" t="s">
        <v>172</v>
      </c>
      <c r="D6255" s="167">
        <v>104717.28</v>
      </c>
      <c r="E6255" t="s">
        <v>308</v>
      </c>
      <c r="F6255" t="s">
        <v>169</v>
      </c>
      <c r="G6255" t="s">
        <v>397</v>
      </c>
      <c r="H6255" s="168">
        <v>27393</v>
      </c>
      <c r="I6255" t="s">
        <v>105</v>
      </c>
      <c r="J6255" s="169">
        <v>42.767123287671232</v>
      </c>
      <c r="K6255">
        <v>9</v>
      </c>
    </row>
    <row r="6256" spans="1:11" x14ac:dyDescent="0.25">
      <c r="A6256" t="s">
        <v>6788</v>
      </c>
      <c r="B6256">
        <v>53235</v>
      </c>
      <c r="C6256" t="s">
        <v>167</v>
      </c>
      <c r="D6256" s="167">
        <v>140794</v>
      </c>
      <c r="E6256" t="s">
        <v>325</v>
      </c>
      <c r="F6256" t="s">
        <v>169</v>
      </c>
      <c r="G6256" t="s">
        <v>533</v>
      </c>
      <c r="H6256" s="168">
        <v>36465</v>
      </c>
      <c r="I6256" t="s">
        <v>103</v>
      </c>
      <c r="J6256" s="169">
        <v>17.912328767123288</v>
      </c>
      <c r="K6256">
        <v>4</v>
      </c>
    </row>
    <row r="6257" spans="1:11" x14ac:dyDescent="0.25">
      <c r="A6257" t="s">
        <v>6789</v>
      </c>
      <c r="B6257">
        <v>96376</v>
      </c>
      <c r="C6257" t="s">
        <v>172</v>
      </c>
      <c r="D6257" s="167">
        <v>49949.14</v>
      </c>
      <c r="E6257" t="s">
        <v>199</v>
      </c>
      <c r="F6257" t="s">
        <v>169</v>
      </c>
      <c r="G6257" t="s">
        <v>295</v>
      </c>
      <c r="H6257" s="168">
        <v>37290</v>
      </c>
      <c r="I6257" t="s">
        <v>104</v>
      </c>
      <c r="J6257" s="169">
        <v>15.652054794520549</v>
      </c>
      <c r="K6257">
        <v>4</v>
      </c>
    </row>
    <row r="6258" spans="1:11" x14ac:dyDescent="0.25">
      <c r="A6258" t="s">
        <v>6790</v>
      </c>
      <c r="B6258">
        <v>8917</v>
      </c>
      <c r="C6258" t="s">
        <v>167</v>
      </c>
      <c r="D6258" s="167">
        <v>51574.16</v>
      </c>
      <c r="E6258" t="s">
        <v>188</v>
      </c>
      <c r="F6258" t="s">
        <v>202</v>
      </c>
      <c r="G6258" t="s">
        <v>313</v>
      </c>
      <c r="H6258" s="168">
        <v>36500</v>
      </c>
      <c r="I6258" t="s">
        <v>106</v>
      </c>
      <c r="J6258" s="169">
        <v>17.816438356164383</v>
      </c>
      <c r="K6258">
        <v>4</v>
      </c>
    </row>
    <row r="6259" spans="1:11" x14ac:dyDescent="0.25">
      <c r="A6259" t="s">
        <v>6791</v>
      </c>
      <c r="B6259">
        <v>9494</v>
      </c>
      <c r="C6259" t="s">
        <v>172</v>
      </c>
      <c r="D6259" s="167">
        <v>89247.9</v>
      </c>
      <c r="E6259" t="s">
        <v>268</v>
      </c>
      <c r="F6259" t="s">
        <v>169</v>
      </c>
      <c r="G6259" t="s">
        <v>418</v>
      </c>
      <c r="H6259" s="168">
        <v>39706</v>
      </c>
      <c r="I6259" t="s">
        <v>103</v>
      </c>
      <c r="J6259" s="169">
        <v>9.0328767123287665</v>
      </c>
      <c r="K6259">
        <v>2</v>
      </c>
    </row>
    <row r="6260" spans="1:11" x14ac:dyDescent="0.25">
      <c r="A6260" t="s">
        <v>6792</v>
      </c>
      <c r="B6260">
        <v>95609</v>
      </c>
      <c r="C6260" t="s">
        <v>172</v>
      </c>
      <c r="D6260" s="167">
        <v>102664</v>
      </c>
      <c r="E6260" t="s">
        <v>308</v>
      </c>
      <c r="F6260" t="s">
        <v>169</v>
      </c>
      <c r="G6260" t="s">
        <v>397</v>
      </c>
      <c r="H6260" s="168">
        <v>35177</v>
      </c>
      <c r="I6260" t="s">
        <v>105</v>
      </c>
      <c r="J6260" s="169">
        <v>21.44109589041096</v>
      </c>
      <c r="K6260">
        <v>5</v>
      </c>
    </row>
    <row r="6261" spans="1:11" x14ac:dyDescent="0.25">
      <c r="A6261" t="s">
        <v>6793</v>
      </c>
      <c r="B6261">
        <v>93287</v>
      </c>
      <c r="C6261" t="s">
        <v>172</v>
      </c>
      <c r="D6261" s="167">
        <v>41737.379999999997</v>
      </c>
      <c r="E6261" t="s">
        <v>188</v>
      </c>
      <c r="F6261" t="s">
        <v>169</v>
      </c>
      <c r="G6261" t="s">
        <v>224</v>
      </c>
      <c r="H6261" s="168">
        <v>31320</v>
      </c>
      <c r="I6261" t="s">
        <v>107</v>
      </c>
      <c r="J6261" s="169">
        <v>32.008219178082193</v>
      </c>
      <c r="K6261">
        <v>7</v>
      </c>
    </row>
    <row r="6262" spans="1:11" x14ac:dyDescent="0.25">
      <c r="A6262" t="s">
        <v>6794</v>
      </c>
      <c r="B6262">
        <v>76346</v>
      </c>
      <c r="C6262" t="s">
        <v>172</v>
      </c>
      <c r="D6262" s="167">
        <v>104734</v>
      </c>
      <c r="E6262" t="s">
        <v>188</v>
      </c>
      <c r="F6262" t="s">
        <v>169</v>
      </c>
      <c r="G6262" t="s">
        <v>275</v>
      </c>
      <c r="H6262" s="168">
        <v>42702</v>
      </c>
      <c r="I6262" t="s">
        <v>104</v>
      </c>
      <c r="J6262" s="169">
        <v>0.8246575342465754</v>
      </c>
      <c r="K6262">
        <v>1</v>
      </c>
    </row>
    <row r="6263" spans="1:11" x14ac:dyDescent="0.25">
      <c r="A6263" t="s">
        <v>6795</v>
      </c>
      <c r="B6263">
        <v>94344</v>
      </c>
      <c r="C6263" t="s">
        <v>172</v>
      </c>
      <c r="D6263" s="167">
        <v>43525.72</v>
      </c>
      <c r="E6263" t="s">
        <v>199</v>
      </c>
      <c r="F6263" t="s">
        <v>169</v>
      </c>
      <c r="G6263" t="s">
        <v>220</v>
      </c>
      <c r="H6263" s="168">
        <v>41372</v>
      </c>
      <c r="I6263" t="s">
        <v>103</v>
      </c>
      <c r="J6263" s="169">
        <v>4.4684931506849317</v>
      </c>
      <c r="K6263">
        <v>1</v>
      </c>
    </row>
    <row r="6264" spans="1:11" x14ac:dyDescent="0.25">
      <c r="A6264" t="s">
        <v>6796</v>
      </c>
      <c r="B6264">
        <v>48416</v>
      </c>
      <c r="C6264" t="s">
        <v>167</v>
      </c>
      <c r="D6264" s="167">
        <v>54954.73</v>
      </c>
      <c r="E6264" t="s">
        <v>168</v>
      </c>
      <c r="F6264" t="s">
        <v>169</v>
      </c>
      <c r="G6264" t="s">
        <v>344</v>
      </c>
      <c r="H6264" s="168">
        <v>36486</v>
      </c>
      <c r="I6264" t="s">
        <v>103</v>
      </c>
      <c r="J6264" s="169">
        <v>17.854794520547944</v>
      </c>
      <c r="K6264">
        <v>4</v>
      </c>
    </row>
    <row r="6265" spans="1:11" x14ac:dyDescent="0.25">
      <c r="A6265" t="s">
        <v>6797</v>
      </c>
      <c r="B6265">
        <v>55940</v>
      </c>
      <c r="C6265" t="s">
        <v>172</v>
      </c>
      <c r="D6265" s="167">
        <v>39832.99</v>
      </c>
      <c r="E6265" t="s">
        <v>233</v>
      </c>
      <c r="F6265" t="s">
        <v>169</v>
      </c>
      <c r="G6265" t="s">
        <v>399</v>
      </c>
      <c r="H6265" s="168">
        <v>39226</v>
      </c>
      <c r="I6265" t="s">
        <v>103</v>
      </c>
      <c r="J6265" s="169">
        <v>10.347945205479451</v>
      </c>
      <c r="K6265">
        <v>3</v>
      </c>
    </row>
    <row r="6266" spans="1:11" x14ac:dyDescent="0.25">
      <c r="A6266" t="s">
        <v>6798</v>
      </c>
      <c r="B6266">
        <v>65555</v>
      </c>
      <c r="C6266" t="s">
        <v>172</v>
      </c>
      <c r="D6266" s="167">
        <v>25546.33</v>
      </c>
      <c r="E6266" t="s">
        <v>233</v>
      </c>
      <c r="F6266" t="s">
        <v>202</v>
      </c>
      <c r="G6266" t="s">
        <v>475</v>
      </c>
      <c r="H6266" s="168">
        <v>42142</v>
      </c>
      <c r="I6266" t="s">
        <v>106</v>
      </c>
      <c r="J6266" s="169">
        <v>2.3589041095890413</v>
      </c>
      <c r="K6266">
        <v>1</v>
      </c>
    </row>
    <row r="6267" spans="1:11" x14ac:dyDescent="0.25">
      <c r="A6267" t="s">
        <v>6799</v>
      </c>
      <c r="B6267">
        <v>9996</v>
      </c>
      <c r="C6267" t="s">
        <v>167</v>
      </c>
      <c r="D6267" s="167">
        <v>48984.69</v>
      </c>
      <c r="E6267" t="s">
        <v>199</v>
      </c>
      <c r="F6267" t="s">
        <v>169</v>
      </c>
      <c r="G6267" t="s">
        <v>200</v>
      </c>
      <c r="H6267" s="168">
        <v>38887</v>
      </c>
      <c r="I6267" t="s">
        <v>108</v>
      </c>
      <c r="J6267" s="169">
        <v>11.276712328767124</v>
      </c>
      <c r="K6267">
        <v>3</v>
      </c>
    </row>
    <row r="6268" spans="1:11" x14ac:dyDescent="0.25">
      <c r="A6268" t="s">
        <v>6800</v>
      </c>
      <c r="B6268">
        <v>93467</v>
      </c>
      <c r="C6268" t="s">
        <v>172</v>
      </c>
      <c r="D6268" s="167">
        <v>61879.99</v>
      </c>
      <c r="E6268" t="s">
        <v>233</v>
      </c>
      <c r="F6268" t="s">
        <v>169</v>
      </c>
      <c r="G6268" t="s">
        <v>363</v>
      </c>
      <c r="H6268" s="168">
        <v>37507</v>
      </c>
      <c r="I6268" t="s">
        <v>106</v>
      </c>
      <c r="J6268" s="169">
        <v>15.057534246575342</v>
      </c>
      <c r="K6268">
        <v>4</v>
      </c>
    </row>
    <row r="6269" spans="1:11" x14ac:dyDescent="0.25">
      <c r="A6269" t="s">
        <v>6801</v>
      </c>
      <c r="B6269">
        <v>40359</v>
      </c>
      <c r="C6269" t="s">
        <v>167</v>
      </c>
      <c r="D6269" s="167">
        <v>64019.98</v>
      </c>
      <c r="E6269" t="s">
        <v>188</v>
      </c>
      <c r="F6269" t="s">
        <v>169</v>
      </c>
      <c r="G6269" t="s">
        <v>282</v>
      </c>
      <c r="H6269" s="168">
        <v>41946</v>
      </c>
      <c r="I6269" t="s">
        <v>105</v>
      </c>
      <c r="J6269" s="169">
        <v>2.8958904109589043</v>
      </c>
      <c r="K6269">
        <v>1</v>
      </c>
    </row>
    <row r="6270" spans="1:11" x14ac:dyDescent="0.25">
      <c r="A6270" t="s">
        <v>6802</v>
      </c>
      <c r="B6270">
        <v>81189</v>
      </c>
      <c r="C6270" t="s">
        <v>167</v>
      </c>
      <c r="D6270" s="167">
        <v>69222.179999999993</v>
      </c>
      <c r="E6270" t="s">
        <v>188</v>
      </c>
      <c r="F6270" t="s">
        <v>169</v>
      </c>
      <c r="G6270" t="s">
        <v>170</v>
      </c>
      <c r="H6270" s="168">
        <v>32846</v>
      </c>
      <c r="I6270" t="s">
        <v>103</v>
      </c>
      <c r="J6270" s="169">
        <v>27.827397260273973</v>
      </c>
      <c r="K6270">
        <v>6</v>
      </c>
    </row>
    <row r="6271" spans="1:11" x14ac:dyDescent="0.25">
      <c r="A6271" t="s">
        <v>6803</v>
      </c>
      <c r="B6271">
        <v>78891</v>
      </c>
      <c r="C6271" t="s">
        <v>172</v>
      </c>
      <c r="D6271" s="167">
        <v>67500</v>
      </c>
      <c r="E6271" t="s">
        <v>308</v>
      </c>
      <c r="F6271" t="s">
        <v>169</v>
      </c>
      <c r="G6271" t="s">
        <v>328</v>
      </c>
      <c r="H6271" s="168">
        <v>42562</v>
      </c>
      <c r="I6271" t="s">
        <v>105</v>
      </c>
      <c r="J6271" s="169">
        <v>1.2082191780821918</v>
      </c>
      <c r="K6271">
        <v>1</v>
      </c>
    </row>
    <row r="6272" spans="1:11" x14ac:dyDescent="0.25">
      <c r="A6272" t="s">
        <v>6804</v>
      </c>
      <c r="B6272">
        <v>12136</v>
      </c>
      <c r="C6272" t="s">
        <v>172</v>
      </c>
      <c r="D6272" s="167">
        <v>117174.02</v>
      </c>
      <c r="E6272" t="s">
        <v>185</v>
      </c>
      <c r="F6272" t="s">
        <v>169</v>
      </c>
      <c r="G6272" t="s">
        <v>382</v>
      </c>
      <c r="H6272" s="168">
        <v>32930</v>
      </c>
      <c r="I6272" t="s">
        <v>103</v>
      </c>
      <c r="J6272" s="169">
        <v>27.597260273972601</v>
      </c>
      <c r="K6272">
        <v>6</v>
      </c>
    </row>
    <row r="6273" spans="1:11" x14ac:dyDescent="0.25">
      <c r="A6273" t="s">
        <v>6805</v>
      </c>
      <c r="B6273">
        <v>38721</v>
      </c>
      <c r="C6273" t="s">
        <v>172</v>
      </c>
      <c r="D6273" s="167">
        <v>96197.88</v>
      </c>
      <c r="E6273" t="s">
        <v>308</v>
      </c>
      <c r="F6273" t="s">
        <v>169</v>
      </c>
      <c r="G6273" t="s">
        <v>328</v>
      </c>
      <c r="H6273" s="168">
        <v>33588</v>
      </c>
      <c r="I6273" t="s">
        <v>106</v>
      </c>
      <c r="J6273" s="169">
        <v>25.794520547945204</v>
      </c>
      <c r="K6273">
        <v>6</v>
      </c>
    </row>
    <row r="6274" spans="1:11" x14ac:dyDescent="0.25">
      <c r="A6274" t="s">
        <v>6806</v>
      </c>
      <c r="B6274">
        <v>96119</v>
      </c>
      <c r="C6274" t="s">
        <v>172</v>
      </c>
      <c r="D6274" s="167">
        <v>131348.75</v>
      </c>
      <c r="E6274" t="s">
        <v>185</v>
      </c>
      <c r="F6274" t="s">
        <v>169</v>
      </c>
      <c r="G6274" t="s">
        <v>774</v>
      </c>
      <c r="H6274" s="168">
        <v>33770</v>
      </c>
      <c r="I6274" t="s">
        <v>103</v>
      </c>
      <c r="J6274" s="169">
        <v>25.295890410958904</v>
      </c>
      <c r="K6274">
        <v>6</v>
      </c>
    </row>
    <row r="6275" spans="1:11" x14ac:dyDescent="0.25">
      <c r="A6275" t="s">
        <v>6807</v>
      </c>
      <c r="B6275">
        <v>32789</v>
      </c>
      <c r="C6275" t="s">
        <v>167</v>
      </c>
      <c r="D6275" s="167">
        <v>57234.12</v>
      </c>
      <c r="E6275" t="s">
        <v>168</v>
      </c>
      <c r="F6275" t="s">
        <v>169</v>
      </c>
      <c r="G6275" t="s">
        <v>1436</v>
      </c>
      <c r="H6275" s="168">
        <v>37745</v>
      </c>
      <c r="I6275" t="s">
        <v>108</v>
      </c>
      <c r="J6275" s="169">
        <v>14.405479452054795</v>
      </c>
      <c r="K6275">
        <v>3</v>
      </c>
    </row>
    <row r="6276" spans="1:11" x14ac:dyDescent="0.25">
      <c r="A6276" t="s">
        <v>6808</v>
      </c>
      <c r="B6276">
        <v>60181</v>
      </c>
      <c r="C6276" t="s">
        <v>172</v>
      </c>
      <c r="D6276" s="167">
        <v>102664</v>
      </c>
      <c r="E6276" t="s">
        <v>188</v>
      </c>
      <c r="F6276" t="s">
        <v>169</v>
      </c>
      <c r="G6276" t="s">
        <v>840</v>
      </c>
      <c r="H6276" s="168">
        <v>37158</v>
      </c>
      <c r="I6276" t="s">
        <v>103</v>
      </c>
      <c r="J6276" s="169">
        <v>16.013698630136986</v>
      </c>
      <c r="K6276">
        <v>4</v>
      </c>
    </row>
    <row r="6277" spans="1:11" x14ac:dyDescent="0.25">
      <c r="A6277" t="s">
        <v>6809</v>
      </c>
      <c r="B6277">
        <v>96361</v>
      </c>
      <c r="C6277" t="s">
        <v>172</v>
      </c>
      <c r="D6277" s="167">
        <v>72998.31</v>
      </c>
      <c r="E6277" t="s">
        <v>188</v>
      </c>
      <c r="F6277" t="s">
        <v>169</v>
      </c>
      <c r="G6277" t="s">
        <v>282</v>
      </c>
      <c r="H6277" s="168">
        <v>39412</v>
      </c>
      <c r="I6277" t="s">
        <v>104</v>
      </c>
      <c r="J6277" s="169">
        <v>9.838356164383562</v>
      </c>
      <c r="K6277">
        <v>2</v>
      </c>
    </row>
    <row r="6278" spans="1:11" x14ac:dyDescent="0.25">
      <c r="A6278" t="s">
        <v>6810</v>
      </c>
      <c r="B6278">
        <v>53768</v>
      </c>
      <c r="C6278" t="s">
        <v>167</v>
      </c>
      <c r="D6278" s="167">
        <v>93396</v>
      </c>
      <c r="E6278" t="s">
        <v>168</v>
      </c>
      <c r="F6278" t="s">
        <v>169</v>
      </c>
      <c r="G6278" t="s">
        <v>428</v>
      </c>
      <c r="H6278" s="168">
        <v>36857</v>
      </c>
      <c r="I6278" t="s">
        <v>103</v>
      </c>
      <c r="J6278" s="169">
        <v>16.838356164383562</v>
      </c>
      <c r="K6278">
        <v>4</v>
      </c>
    </row>
    <row r="6279" spans="1:11" x14ac:dyDescent="0.25">
      <c r="A6279" t="s">
        <v>6811</v>
      </c>
      <c r="B6279">
        <v>95289</v>
      </c>
      <c r="C6279" t="s">
        <v>172</v>
      </c>
      <c r="D6279" s="167">
        <v>121952</v>
      </c>
      <c r="E6279" t="s">
        <v>199</v>
      </c>
      <c r="F6279" t="s">
        <v>169</v>
      </c>
      <c r="G6279" t="s">
        <v>2060</v>
      </c>
      <c r="H6279" s="168">
        <v>33490</v>
      </c>
      <c r="I6279" t="s">
        <v>103</v>
      </c>
      <c r="J6279" s="169">
        <v>26.063013698630137</v>
      </c>
      <c r="K6279">
        <v>6</v>
      </c>
    </row>
    <row r="6280" spans="1:11" x14ac:dyDescent="0.25">
      <c r="A6280" t="s">
        <v>6812</v>
      </c>
      <c r="B6280">
        <v>34438</v>
      </c>
      <c r="C6280" t="s">
        <v>167</v>
      </c>
      <c r="D6280" s="167">
        <v>22105.41</v>
      </c>
      <c r="E6280" t="s">
        <v>216</v>
      </c>
      <c r="F6280" t="s">
        <v>202</v>
      </c>
      <c r="G6280" t="s">
        <v>588</v>
      </c>
      <c r="H6280" s="168">
        <v>35021</v>
      </c>
      <c r="I6280" t="s">
        <v>106</v>
      </c>
      <c r="J6280" s="169">
        <v>21.86849315068493</v>
      </c>
      <c r="K6280">
        <v>5</v>
      </c>
    </row>
    <row r="6281" spans="1:11" x14ac:dyDescent="0.25">
      <c r="A6281" t="s">
        <v>6813</v>
      </c>
      <c r="B6281">
        <v>49291</v>
      </c>
      <c r="C6281" t="s">
        <v>172</v>
      </c>
      <c r="D6281" s="167">
        <v>101323.45</v>
      </c>
      <c r="E6281" t="s">
        <v>308</v>
      </c>
      <c r="F6281" t="s">
        <v>169</v>
      </c>
      <c r="G6281" t="s">
        <v>620</v>
      </c>
      <c r="H6281" s="168">
        <v>42058</v>
      </c>
      <c r="I6281" t="s">
        <v>103</v>
      </c>
      <c r="J6281" s="169">
        <v>2.5890410958904111</v>
      </c>
      <c r="K6281">
        <v>1</v>
      </c>
    </row>
    <row r="6282" spans="1:11" x14ac:dyDescent="0.25">
      <c r="A6282" t="s">
        <v>6814</v>
      </c>
      <c r="B6282">
        <v>46887</v>
      </c>
      <c r="C6282" t="s">
        <v>172</v>
      </c>
      <c r="D6282" s="167">
        <v>49887.26</v>
      </c>
      <c r="E6282" t="s">
        <v>308</v>
      </c>
      <c r="F6282" t="s">
        <v>169</v>
      </c>
      <c r="G6282" t="s">
        <v>344</v>
      </c>
      <c r="H6282" s="168">
        <v>41708</v>
      </c>
      <c r="I6282" t="s">
        <v>103</v>
      </c>
      <c r="J6282" s="169">
        <v>3.547945205479452</v>
      </c>
      <c r="K6282">
        <v>1</v>
      </c>
    </row>
    <row r="6283" spans="1:11" x14ac:dyDescent="0.25">
      <c r="A6283" t="s">
        <v>6815</v>
      </c>
      <c r="B6283">
        <v>28607</v>
      </c>
      <c r="C6283" t="s">
        <v>172</v>
      </c>
      <c r="D6283" s="167">
        <v>114098.84</v>
      </c>
      <c r="E6283" t="s">
        <v>199</v>
      </c>
      <c r="F6283" t="s">
        <v>169</v>
      </c>
      <c r="G6283" t="s">
        <v>275</v>
      </c>
      <c r="H6283" s="168">
        <v>39482</v>
      </c>
      <c r="I6283" t="s">
        <v>103</v>
      </c>
      <c r="J6283" s="169">
        <v>9.6465753424657539</v>
      </c>
      <c r="K6283">
        <v>2</v>
      </c>
    </row>
    <row r="6284" spans="1:11" x14ac:dyDescent="0.25">
      <c r="A6284" t="s">
        <v>6816</v>
      </c>
      <c r="B6284">
        <v>45305</v>
      </c>
      <c r="C6284" t="s">
        <v>172</v>
      </c>
      <c r="D6284" s="167">
        <v>44300</v>
      </c>
      <c r="E6284" t="s">
        <v>168</v>
      </c>
      <c r="F6284" t="s">
        <v>169</v>
      </c>
      <c r="G6284" t="s">
        <v>265</v>
      </c>
      <c r="H6284" s="168">
        <v>42521</v>
      </c>
      <c r="I6284" t="s">
        <v>105</v>
      </c>
      <c r="J6284" s="169">
        <v>1.3205479452054794</v>
      </c>
      <c r="K6284">
        <v>1</v>
      </c>
    </row>
    <row r="6285" spans="1:11" x14ac:dyDescent="0.25">
      <c r="A6285" t="s">
        <v>6817</v>
      </c>
      <c r="B6285">
        <v>5876</v>
      </c>
      <c r="C6285" t="s">
        <v>167</v>
      </c>
      <c r="D6285" s="167">
        <v>41953.24</v>
      </c>
      <c r="E6285" t="s">
        <v>188</v>
      </c>
      <c r="F6285" t="s">
        <v>202</v>
      </c>
      <c r="G6285" t="s">
        <v>313</v>
      </c>
      <c r="H6285" s="168">
        <v>38726</v>
      </c>
      <c r="I6285" t="s">
        <v>104</v>
      </c>
      <c r="J6285" s="169">
        <v>11.717808219178082</v>
      </c>
      <c r="K6285">
        <v>3</v>
      </c>
    </row>
    <row r="6286" spans="1:11" x14ac:dyDescent="0.25">
      <c r="A6286" t="s">
        <v>6818</v>
      </c>
      <c r="B6286">
        <v>84609</v>
      </c>
      <c r="C6286" t="s">
        <v>172</v>
      </c>
      <c r="D6286" s="167">
        <v>53788</v>
      </c>
      <c r="E6286" t="s">
        <v>175</v>
      </c>
      <c r="F6286" t="s">
        <v>169</v>
      </c>
      <c r="G6286" t="s">
        <v>183</v>
      </c>
      <c r="H6286" s="168">
        <v>40798</v>
      </c>
      <c r="I6286" t="s">
        <v>107</v>
      </c>
      <c r="J6286" s="169">
        <v>6.0410958904109586</v>
      </c>
      <c r="K6286">
        <v>2</v>
      </c>
    </row>
    <row r="6287" spans="1:11" x14ac:dyDescent="0.25">
      <c r="A6287" t="s">
        <v>6819</v>
      </c>
      <c r="B6287">
        <v>74632</v>
      </c>
      <c r="C6287" t="s">
        <v>167</v>
      </c>
      <c r="D6287" s="167">
        <v>66071.27</v>
      </c>
      <c r="E6287" t="s">
        <v>199</v>
      </c>
      <c r="F6287" t="s">
        <v>169</v>
      </c>
      <c r="G6287" t="s">
        <v>282</v>
      </c>
      <c r="H6287" s="168">
        <v>41596</v>
      </c>
      <c r="I6287" t="s">
        <v>103</v>
      </c>
      <c r="J6287" s="169">
        <v>3.8547945205479452</v>
      </c>
      <c r="K6287">
        <v>1</v>
      </c>
    </row>
    <row r="6288" spans="1:11" x14ac:dyDescent="0.25">
      <c r="A6288" t="s">
        <v>6820</v>
      </c>
      <c r="B6288">
        <v>83128</v>
      </c>
      <c r="C6288" t="s">
        <v>172</v>
      </c>
      <c r="D6288" s="167">
        <v>47878.33</v>
      </c>
      <c r="E6288" t="s">
        <v>199</v>
      </c>
      <c r="F6288" t="s">
        <v>169</v>
      </c>
      <c r="G6288" t="s">
        <v>3324</v>
      </c>
      <c r="H6288" s="168">
        <v>41540</v>
      </c>
      <c r="I6288" t="s">
        <v>106</v>
      </c>
      <c r="J6288" s="169">
        <v>4.0082191780821921</v>
      </c>
      <c r="K6288">
        <v>1</v>
      </c>
    </row>
    <row r="6289" spans="1:11" x14ac:dyDescent="0.25">
      <c r="A6289" t="s">
        <v>6821</v>
      </c>
      <c r="B6289">
        <v>72851</v>
      </c>
      <c r="C6289" t="s">
        <v>172</v>
      </c>
      <c r="D6289" s="167">
        <v>74713</v>
      </c>
      <c r="E6289" t="s">
        <v>168</v>
      </c>
      <c r="F6289" t="s">
        <v>169</v>
      </c>
      <c r="G6289" t="s">
        <v>265</v>
      </c>
      <c r="H6289" s="168">
        <v>37627</v>
      </c>
      <c r="I6289" t="s">
        <v>108</v>
      </c>
      <c r="J6289" s="169">
        <v>14.728767123287671</v>
      </c>
      <c r="K6289">
        <v>3</v>
      </c>
    </row>
    <row r="6290" spans="1:11" x14ac:dyDescent="0.25">
      <c r="A6290" t="s">
        <v>6822</v>
      </c>
      <c r="B6290">
        <v>71607</v>
      </c>
      <c r="C6290" t="s">
        <v>172</v>
      </c>
      <c r="D6290" s="167">
        <v>83497.98</v>
      </c>
      <c r="E6290" t="s">
        <v>188</v>
      </c>
      <c r="F6290" t="s">
        <v>169</v>
      </c>
      <c r="G6290" t="s">
        <v>282</v>
      </c>
      <c r="H6290" s="168">
        <v>35305</v>
      </c>
      <c r="I6290" t="s">
        <v>105</v>
      </c>
      <c r="J6290" s="169">
        <v>21.090410958904108</v>
      </c>
      <c r="K6290">
        <v>5</v>
      </c>
    </row>
    <row r="6291" spans="1:11" x14ac:dyDescent="0.25">
      <c r="A6291" t="s">
        <v>6823</v>
      </c>
      <c r="B6291">
        <v>97047</v>
      </c>
      <c r="C6291" t="s">
        <v>167</v>
      </c>
      <c r="D6291" s="167">
        <v>60318.22</v>
      </c>
      <c r="E6291" t="s">
        <v>188</v>
      </c>
      <c r="F6291" t="s">
        <v>169</v>
      </c>
      <c r="G6291" t="s">
        <v>282</v>
      </c>
      <c r="H6291" s="168">
        <v>39174</v>
      </c>
      <c r="I6291" t="s">
        <v>103</v>
      </c>
      <c r="J6291" s="169">
        <v>10.490410958904109</v>
      </c>
      <c r="K6291">
        <v>3</v>
      </c>
    </row>
    <row r="6292" spans="1:11" x14ac:dyDescent="0.25">
      <c r="A6292" t="s">
        <v>6824</v>
      </c>
      <c r="B6292">
        <v>62631</v>
      </c>
      <c r="C6292" t="s">
        <v>172</v>
      </c>
      <c r="D6292" s="167">
        <v>105228.26</v>
      </c>
      <c r="E6292" t="s">
        <v>185</v>
      </c>
      <c r="F6292" t="s">
        <v>169</v>
      </c>
      <c r="G6292" t="s">
        <v>275</v>
      </c>
      <c r="H6292" s="168">
        <v>38852</v>
      </c>
      <c r="I6292" t="s">
        <v>107</v>
      </c>
      <c r="J6292" s="169">
        <v>11.372602739726027</v>
      </c>
      <c r="K6292">
        <v>3</v>
      </c>
    </row>
    <row r="6293" spans="1:11" x14ac:dyDescent="0.25">
      <c r="A6293" t="s">
        <v>6825</v>
      </c>
      <c r="B6293">
        <v>14441</v>
      </c>
      <c r="C6293" t="s">
        <v>167</v>
      </c>
      <c r="D6293" s="167">
        <v>93396</v>
      </c>
      <c r="E6293" t="s">
        <v>188</v>
      </c>
      <c r="F6293" t="s">
        <v>169</v>
      </c>
      <c r="G6293" t="s">
        <v>428</v>
      </c>
      <c r="H6293" s="168">
        <v>38824</v>
      </c>
      <c r="I6293" t="s">
        <v>106</v>
      </c>
      <c r="J6293" s="169">
        <v>11.449315068493151</v>
      </c>
      <c r="K6293">
        <v>3</v>
      </c>
    </row>
    <row r="6294" spans="1:11" x14ac:dyDescent="0.25">
      <c r="A6294" t="s">
        <v>6826</v>
      </c>
      <c r="B6294">
        <v>62085</v>
      </c>
      <c r="C6294" t="s">
        <v>172</v>
      </c>
      <c r="D6294" s="167">
        <v>48722.98</v>
      </c>
      <c r="E6294" t="s">
        <v>199</v>
      </c>
      <c r="F6294" t="s">
        <v>169</v>
      </c>
      <c r="G6294" t="s">
        <v>330</v>
      </c>
      <c r="H6294" s="168">
        <v>39509</v>
      </c>
      <c r="I6294" t="s">
        <v>104</v>
      </c>
      <c r="J6294" s="169">
        <v>9.5726027397260278</v>
      </c>
      <c r="K6294">
        <v>2</v>
      </c>
    </row>
    <row r="6295" spans="1:11" x14ac:dyDescent="0.25">
      <c r="A6295" t="s">
        <v>6827</v>
      </c>
      <c r="B6295">
        <v>82082</v>
      </c>
      <c r="C6295" t="s">
        <v>167</v>
      </c>
      <c r="D6295" s="167">
        <v>86883.31</v>
      </c>
      <c r="E6295" t="s">
        <v>188</v>
      </c>
      <c r="F6295" t="s">
        <v>169</v>
      </c>
      <c r="G6295" t="s">
        <v>244</v>
      </c>
      <c r="H6295" s="168">
        <v>36969</v>
      </c>
      <c r="I6295" t="s">
        <v>104</v>
      </c>
      <c r="J6295" s="169">
        <v>16.531506849315068</v>
      </c>
      <c r="K6295">
        <v>4</v>
      </c>
    </row>
    <row r="6296" spans="1:11" x14ac:dyDescent="0.25">
      <c r="A6296" t="s">
        <v>6828</v>
      </c>
      <c r="B6296">
        <v>15634</v>
      </c>
      <c r="C6296" t="s">
        <v>172</v>
      </c>
      <c r="D6296" s="167">
        <v>92756.7</v>
      </c>
      <c r="E6296" t="s">
        <v>175</v>
      </c>
      <c r="F6296" t="s">
        <v>169</v>
      </c>
      <c r="G6296" t="s">
        <v>183</v>
      </c>
      <c r="H6296" s="168">
        <v>34176</v>
      </c>
      <c r="I6296" t="s">
        <v>104</v>
      </c>
      <c r="J6296" s="169">
        <v>24.183561643835617</v>
      </c>
      <c r="K6296">
        <v>5</v>
      </c>
    </row>
    <row r="6297" spans="1:11" x14ac:dyDescent="0.25">
      <c r="A6297" t="s">
        <v>6829</v>
      </c>
      <c r="B6297">
        <v>99942</v>
      </c>
      <c r="C6297" t="s">
        <v>172</v>
      </c>
      <c r="D6297" s="167">
        <v>43525.72</v>
      </c>
      <c r="E6297" t="s">
        <v>199</v>
      </c>
      <c r="F6297" t="s">
        <v>169</v>
      </c>
      <c r="G6297" t="s">
        <v>220</v>
      </c>
      <c r="H6297" s="168">
        <v>41645</v>
      </c>
      <c r="I6297" t="s">
        <v>107</v>
      </c>
      <c r="J6297" s="169">
        <v>3.7205479452054795</v>
      </c>
      <c r="K6297">
        <v>1</v>
      </c>
    </row>
    <row r="6298" spans="1:11" x14ac:dyDescent="0.25">
      <c r="A6298" t="s">
        <v>6830</v>
      </c>
      <c r="B6298">
        <v>48547</v>
      </c>
      <c r="C6298" t="s">
        <v>172</v>
      </c>
      <c r="D6298" s="167">
        <v>60810</v>
      </c>
      <c r="E6298" t="s">
        <v>191</v>
      </c>
      <c r="F6298" t="s">
        <v>169</v>
      </c>
      <c r="G6298" t="s">
        <v>354</v>
      </c>
      <c r="H6298" s="168">
        <v>41288</v>
      </c>
      <c r="I6298" t="s">
        <v>106</v>
      </c>
      <c r="J6298" s="169">
        <v>4.6986301369863011</v>
      </c>
      <c r="K6298">
        <v>1</v>
      </c>
    </row>
    <row r="6299" spans="1:11" x14ac:dyDescent="0.25">
      <c r="A6299" t="s">
        <v>6831</v>
      </c>
      <c r="B6299">
        <v>23659</v>
      </c>
      <c r="C6299" t="s">
        <v>167</v>
      </c>
      <c r="D6299" s="167">
        <v>28772.07</v>
      </c>
      <c r="E6299" t="s">
        <v>233</v>
      </c>
      <c r="F6299" t="s">
        <v>202</v>
      </c>
      <c r="G6299" t="s">
        <v>234</v>
      </c>
      <c r="H6299" s="168">
        <v>42156</v>
      </c>
      <c r="I6299" t="s">
        <v>104</v>
      </c>
      <c r="J6299" s="169">
        <v>2.3205479452054796</v>
      </c>
      <c r="K6299">
        <v>1</v>
      </c>
    </row>
    <row r="6300" spans="1:11" x14ac:dyDescent="0.25">
      <c r="A6300" t="s">
        <v>6832</v>
      </c>
      <c r="B6300">
        <v>94963</v>
      </c>
      <c r="C6300" t="s">
        <v>172</v>
      </c>
      <c r="D6300" s="167">
        <v>121167.06</v>
      </c>
      <c r="E6300" t="s">
        <v>185</v>
      </c>
      <c r="F6300" t="s">
        <v>169</v>
      </c>
      <c r="G6300" t="s">
        <v>382</v>
      </c>
      <c r="H6300" s="168">
        <v>31256</v>
      </c>
      <c r="I6300" t="s">
        <v>103</v>
      </c>
      <c r="J6300" s="169">
        <v>32.183561643835617</v>
      </c>
      <c r="K6300">
        <v>7</v>
      </c>
    </row>
    <row r="6301" spans="1:11" x14ac:dyDescent="0.25">
      <c r="A6301" t="s">
        <v>6833</v>
      </c>
      <c r="B6301">
        <v>54228</v>
      </c>
      <c r="C6301" t="s">
        <v>167</v>
      </c>
      <c r="D6301" s="167">
        <v>40946.26</v>
      </c>
      <c r="E6301" t="s">
        <v>233</v>
      </c>
      <c r="F6301" t="s">
        <v>169</v>
      </c>
      <c r="G6301" t="s">
        <v>554</v>
      </c>
      <c r="H6301" s="168">
        <v>41890</v>
      </c>
      <c r="I6301" t="s">
        <v>108</v>
      </c>
      <c r="J6301" s="169">
        <v>3.0493150684931507</v>
      </c>
      <c r="K6301">
        <v>1</v>
      </c>
    </row>
    <row r="6302" spans="1:11" x14ac:dyDescent="0.25">
      <c r="A6302" t="s">
        <v>6834</v>
      </c>
      <c r="B6302">
        <v>6993</v>
      </c>
      <c r="C6302" t="s">
        <v>172</v>
      </c>
      <c r="D6302" s="167">
        <v>71908</v>
      </c>
      <c r="E6302" t="s">
        <v>168</v>
      </c>
      <c r="F6302" t="s">
        <v>169</v>
      </c>
      <c r="G6302" t="s">
        <v>265</v>
      </c>
      <c r="H6302" s="168">
        <v>38551</v>
      </c>
      <c r="I6302" t="s">
        <v>107</v>
      </c>
      <c r="J6302" s="169">
        <v>12.197260273972603</v>
      </c>
      <c r="K6302">
        <v>3</v>
      </c>
    </row>
    <row r="6303" spans="1:11" x14ac:dyDescent="0.25">
      <c r="A6303" t="s">
        <v>6835</v>
      </c>
      <c r="B6303">
        <v>72658</v>
      </c>
      <c r="C6303" t="s">
        <v>167</v>
      </c>
      <c r="D6303" s="167">
        <v>50785.86</v>
      </c>
      <c r="E6303" t="s">
        <v>168</v>
      </c>
      <c r="F6303" t="s">
        <v>169</v>
      </c>
      <c r="G6303" t="s">
        <v>560</v>
      </c>
      <c r="H6303" s="168">
        <v>42184</v>
      </c>
      <c r="I6303" t="s">
        <v>106</v>
      </c>
      <c r="J6303" s="169">
        <v>2.2438356164383562</v>
      </c>
      <c r="K6303">
        <v>1</v>
      </c>
    </row>
    <row r="6304" spans="1:11" x14ac:dyDescent="0.25">
      <c r="A6304" t="s">
        <v>6836</v>
      </c>
      <c r="B6304">
        <v>29647</v>
      </c>
      <c r="C6304" t="s">
        <v>172</v>
      </c>
      <c r="D6304" s="167">
        <v>99792</v>
      </c>
      <c r="E6304" t="s">
        <v>185</v>
      </c>
      <c r="F6304" t="s">
        <v>169</v>
      </c>
      <c r="G6304" t="s">
        <v>495</v>
      </c>
      <c r="H6304" s="168">
        <v>36199</v>
      </c>
      <c r="I6304" t="s">
        <v>107</v>
      </c>
      <c r="J6304" s="169">
        <v>18.641095890410959</v>
      </c>
      <c r="K6304">
        <v>4</v>
      </c>
    </row>
    <row r="6305" spans="1:11" x14ac:dyDescent="0.25">
      <c r="A6305" t="s">
        <v>6837</v>
      </c>
      <c r="B6305">
        <v>78743</v>
      </c>
      <c r="C6305" t="s">
        <v>167</v>
      </c>
      <c r="D6305" s="167">
        <v>39162.82</v>
      </c>
      <c r="E6305" t="s">
        <v>188</v>
      </c>
      <c r="F6305" t="s">
        <v>202</v>
      </c>
      <c r="G6305" t="s">
        <v>313</v>
      </c>
      <c r="H6305" s="168">
        <v>40574</v>
      </c>
      <c r="I6305" t="s">
        <v>107</v>
      </c>
      <c r="J6305" s="169">
        <v>6.6547945205479451</v>
      </c>
      <c r="K6305">
        <v>2</v>
      </c>
    </row>
    <row r="6306" spans="1:11" x14ac:dyDescent="0.25">
      <c r="A6306" t="s">
        <v>6838</v>
      </c>
      <c r="B6306">
        <v>30126</v>
      </c>
      <c r="C6306" t="s">
        <v>167</v>
      </c>
      <c r="D6306" s="167">
        <v>50132.65</v>
      </c>
      <c r="E6306" t="s">
        <v>188</v>
      </c>
      <c r="F6306" t="s">
        <v>202</v>
      </c>
      <c r="G6306" t="s">
        <v>357</v>
      </c>
      <c r="H6306" s="168">
        <v>39734</v>
      </c>
      <c r="I6306" t="s">
        <v>104</v>
      </c>
      <c r="J6306" s="169">
        <v>8.956164383561644</v>
      </c>
      <c r="K6306">
        <v>2</v>
      </c>
    </row>
    <row r="6307" spans="1:11" x14ac:dyDescent="0.25">
      <c r="A6307" t="s">
        <v>6839</v>
      </c>
      <c r="B6307">
        <v>52824</v>
      </c>
      <c r="C6307" t="s">
        <v>172</v>
      </c>
      <c r="D6307" s="167">
        <v>91969.07</v>
      </c>
      <c r="E6307" t="s">
        <v>185</v>
      </c>
      <c r="F6307" t="s">
        <v>169</v>
      </c>
      <c r="G6307" t="s">
        <v>416</v>
      </c>
      <c r="H6307" s="168">
        <v>32699</v>
      </c>
      <c r="I6307" t="s">
        <v>107</v>
      </c>
      <c r="J6307" s="169">
        <v>28.230136986301371</v>
      </c>
      <c r="K6307">
        <v>6</v>
      </c>
    </row>
    <row r="6308" spans="1:11" x14ac:dyDescent="0.25">
      <c r="A6308" t="s">
        <v>6840</v>
      </c>
      <c r="B6308">
        <v>11287</v>
      </c>
      <c r="C6308" t="s">
        <v>167</v>
      </c>
      <c r="D6308" s="167">
        <v>66555.100000000006</v>
      </c>
      <c r="E6308" t="s">
        <v>168</v>
      </c>
      <c r="F6308" t="s">
        <v>169</v>
      </c>
      <c r="G6308" t="s">
        <v>1054</v>
      </c>
      <c r="H6308" s="168">
        <v>37844</v>
      </c>
      <c r="I6308" t="s">
        <v>106</v>
      </c>
      <c r="J6308" s="169">
        <v>14.134246575342466</v>
      </c>
      <c r="K6308">
        <v>3</v>
      </c>
    </row>
    <row r="6309" spans="1:11" x14ac:dyDescent="0.25">
      <c r="A6309" t="s">
        <v>6841</v>
      </c>
      <c r="B6309">
        <v>40461</v>
      </c>
      <c r="C6309" t="s">
        <v>172</v>
      </c>
      <c r="D6309" s="167">
        <v>102664</v>
      </c>
      <c r="E6309" t="s">
        <v>1353</v>
      </c>
      <c r="F6309" t="s">
        <v>169</v>
      </c>
      <c r="G6309" t="s">
        <v>882</v>
      </c>
      <c r="H6309" s="168">
        <v>36248</v>
      </c>
      <c r="I6309" t="s">
        <v>107</v>
      </c>
      <c r="J6309" s="169">
        <v>18.506849315068493</v>
      </c>
      <c r="K6309">
        <v>4</v>
      </c>
    </row>
    <row r="6310" spans="1:11" x14ac:dyDescent="0.25">
      <c r="A6310" t="s">
        <v>6842</v>
      </c>
      <c r="B6310">
        <v>69289</v>
      </c>
      <c r="C6310" t="s">
        <v>172</v>
      </c>
      <c r="D6310" s="167">
        <v>66065.23</v>
      </c>
      <c r="E6310" t="s">
        <v>199</v>
      </c>
      <c r="F6310" t="s">
        <v>169</v>
      </c>
      <c r="G6310" t="s">
        <v>200</v>
      </c>
      <c r="H6310" s="168">
        <v>28912</v>
      </c>
      <c r="I6310" t="s">
        <v>107</v>
      </c>
      <c r="J6310" s="169">
        <v>38.605479452054794</v>
      </c>
      <c r="K6310">
        <v>8</v>
      </c>
    </row>
    <row r="6311" spans="1:11" x14ac:dyDescent="0.25">
      <c r="A6311" t="s">
        <v>6843</v>
      </c>
      <c r="B6311">
        <v>6336</v>
      </c>
      <c r="C6311" t="s">
        <v>172</v>
      </c>
      <c r="D6311" s="167">
        <v>39257.31</v>
      </c>
      <c r="E6311" t="s">
        <v>199</v>
      </c>
      <c r="F6311" t="s">
        <v>169</v>
      </c>
      <c r="G6311" t="s">
        <v>200</v>
      </c>
      <c r="H6311" s="168">
        <v>42548</v>
      </c>
      <c r="I6311" t="s">
        <v>104</v>
      </c>
      <c r="J6311" s="169">
        <v>1.2465753424657535</v>
      </c>
      <c r="K6311">
        <v>1</v>
      </c>
    </row>
    <row r="6312" spans="1:11" x14ac:dyDescent="0.25">
      <c r="A6312" t="s">
        <v>6844</v>
      </c>
      <c r="B6312">
        <v>127</v>
      </c>
      <c r="C6312" t="s">
        <v>172</v>
      </c>
      <c r="D6312" s="167">
        <v>50326.05</v>
      </c>
      <c r="E6312" t="s">
        <v>1684</v>
      </c>
      <c r="F6312" t="s">
        <v>169</v>
      </c>
      <c r="G6312" t="s">
        <v>170</v>
      </c>
      <c r="H6312" s="168">
        <v>39412</v>
      </c>
      <c r="I6312" t="s">
        <v>103</v>
      </c>
      <c r="J6312" s="169">
        <v>9.838356164383562</v>
      </c>
      <c r="K6312">
        <v>2</v>
      </c>
    </row>
    <row r="6313" spans="1:11" x14ac:dyDescent="0.25">
      <c r="A6313" t="s">
        <v>6845</v>
      </c>
      <c r="B6313">
        <v>84879</v>
      </c>
      <c r="C6313" t="s">
        <v>172</v>
      </c>
      <c r="D6313" s="167">
        <v>94250.92</v>
      </c>
      <c r="E6313" t="s">
        <v>188</v>
      </c>
      <c r="F6313" t="s">
        <v>202</v>
      </c>
      <c r="G6313" t="s">
        <v>1682</v>
      </c>
      <c r="H6313" s="168">
        <v>35702</v>
      </c>
      <c r="I6313" t="s">
        <v>103</v>
      </c>
      <c r="J6313" s="169">
        <v>20.002739726027396</v>
      </c>
      <c r="K6313">
        <v>5</v>
      </c>
    </row>
    <row r="6314" spans="1:11" x14ac:dyDescent="0.25">
      <c r="A6314" t="s">
        <v>6846</v>
      </c>
      <c r="B6314">
        <v>58443</v>
      </c>
      <c r="C6314" t="s">
        <v>167</v>
      </c>
      <c r="D6314" s="167">
        <v>59276.91</v>
      </c>
      <c r="E6314" t="s">
        <v>188</v>
      </c>
      <c r="F6314" t="s">
        <v>169</v>
      </c>
      <c r="G6314" t="s">
        <v>703</v>
      </c>
      <c r="H6314" s="168">
        <v>42408</v>
      </c>
      <c r="I6314" t="s">
        <v>106</v>
      </c>
      <c r="J6314" s="169">
        <v>1.6301369863013699</v>
      </c>
      <c r="K6314">
        <v>1</v>
      </c>
    </row>
    <row r="6315" spans="1:11" x14ac:dyDescent="0.25">
      <c r="A6315" t="s">
        <v>6847</v>
      </c>
      <c r="B6315">
        <v>82532</v>
      </c>
      <c r="C6315" t="s">
        <v>167</v>
      </c>
      <c r="D6315" s="167">
        <v>58164.01</v>
      </c>
      <c r="E6315" t="s">
        <v>188</v>
      </c>
      <c r="F6315" t="s">
        <v>169</v>
      </c>
      <c r="G6315" t="s">
        <v>282</v>
      </c>
      <c r="H6315" s="168">
        <v>41862</v>
      </c>
      <c r="I6315" t="s">
        <v>105</v>
      </c>
      <c r="J6315" s="169">
        <v>3.1260273972602741</v>
      </c>
      <c r="K6315">
        <v>1</v>
      </c>
    </row>
    <row r="6316" spans="1:11" x14ac:dyDescent="0.25">
      <c r="A6316" t="s">
        <v>6848</v>
      </c>
      <c r="B6316">
        <v>87034</v>
      </c>
      <c r="C6316" t="s">
        <v>172</v>
      </c>
      <c r="D6316" s="167">
        <v>83449.3</v>
      </c>
      <c r="E6316" t="s">
        <v>196</v>
      </c>
      <c r="F6316" t="s">
        <v>169</v>
      </c>
      <c r="G6316" t="s">
        <v>240</v>
      </c>
      <c r="H6316" s="168">
        <v>36199</v>
      </c>
      <c r="I6316" t="s">
        <v>103</v>
      </c>
      <c r="J6316" s="169">
        <v>18.641095890410959</v>
      </c>
      <c r="K6316">
        <v>4</v>
      </c>
    </row>
    <row r="6317" spans="1:11" x14ac:dyDescent="0.25">
      <c r="A6317" t="s">
        <v>6849</v>
      </c>
      <c r="B6317">
        <v>11717</v>
      </c>
      <c r="C6317" t="s">
        <v>172</v>
      </c>
      <c r="D6317" s="167">
        <v>77749.83</v>
      </c>
      <c r="E6317" t="s">
        <v>239</v>
      </c>
      <c r="F6317" t="s">
        <v>169</v>
      </c>
      <c r="G6317" t="s">
        <v>1940</v>
      </c>
      <c r="H6317" s="168">
        <v>40406</v>
      </c>
      <c r="I6317" t="s">
        <v>105</v>
      </c>
      <c r="J6317" s="169">
        <v>7.1150684931506847</v>
      </c>
      <c r="K6317">
        <v>2</v>
      </c>
    </row>
    <row r="6318" spans="1:11" x14ac:dyDescent="0.25">
      <c r="A6318" t="s">
        <v>6850</v>
      </c>
      <c r="B6318">
        <v>69418</v>
      </c>
      <c r="C6318" t="s">
        <v>172</v>
      </c>
      <c r="D6318" s="167">
        <v>77328</v>
      </c>
      <c r="E6318" t="s">
        <v>168</v>
      </c>
      <c r="F6318" t="s">
        <v>169</v>
      </c>
      <c r="G6318" t="s">
        <v>265</v>
      </c>
      <c r="H6318" s="168">
        <v>37227</v>
      </c>
      <c r="I6318" t="s">
        <v>104</v>
      </c>
      <c r="J6318" s="169">
        <v>15.824657534246576</v>
      </c>
      <c r="K6318">
        <v>4</v>
      </c>
    </row>
    <row r="6319" spans="1:11" x14ac:dyDescent="0.25">
      <c r="A6319" t="s">
        <v>6851</v>
      </c>
      <c r="B6319">
        <v>627</v>
      </c>
      <c r="C6319" t="s">
        <v>172</v>
      </c>
      <c r="D6319" s="167">
        <v>78096</v>
      </c>
      <c r="E6319" t="s">
        <v>175</v>
      </c>
      <c r="F6319" t="s">
        <v>169</v>
      </c>
      <c r="G6319" t="s">
        <v>183</v>
      </c>
      <c r="H6319" s="168">
        <v>39412</v>
      </c>
      <c r="I6319" t="s">
        <v>103</v>
      </c>
      <c r="J6319" s="169">
        <v>9.838356164383562</v>
      </c>
      <c r="K6319">
        <v>2</v>
      </c>
    </row>
    <row r="6320" spans="1:11" x14ac:dyDescent="0.25">
      <c r="A6320" t="s">
        <v>6852</v>
      </c>
      <c r="B6320">
        <v>61215</v>
      </c>
      <c r="C6320" t="s">
        <v>172</v>
      </c>
      <c r="D6320" s="167">
        <v>42053.42</v>
      </c>
      <c r="E6320" t="s">
        <v>199</v>
      </c>
      <c r="F6320" t="s">
        <v>169</v>
      </c>
      <c r="G6320" t="s">
        <v>220</v>
      </c>
      <c r="H6320" s="168">
        <v>41911</v>
      </c>
      <c r="I6320" t="s">
        <v>103</v>
      </c>
      <c r="J6320" s="169">
        <v>2.9917808219178084</v>
      </c>
      <c r="K6320">
        <v>1</v>
      </c>
    </row>
    <row r="6321" spans="1:11" x14ac:dyDescent="0.25">
      <c r="A6321" t="s">
        <v>6853</v>
      </c>
      <c r="B6321">
        <v>49841</v>
      </c>
      <c r="C6321" t="s">
        <v>172</v>
      </c>
      <c r="D6321" s="167">
        <v>156525</v>
      </c>
      <c r="E6321" t="s">
        <v>196</v>
      </c>
      <c r="F6321" t="s">
        <v>169</v>
      </c>
      <c r="G6321" t="s">
        <v>231</v>
      </c>
      <c r="H6321" s="168">
        <v>34673</v>
      </c>
      <c r="I6321" t="s">
        <v>103</v>
      </c>
      <c r="J6321" s="169">
        <v>22.82191780821918</v>
      </c>
      <c r="K6321">
        <v>5</v>
      </c>
    </row>
    <row r="6322" spans="1:11" x14ac:dyDescent="0.25">
      <c r="A6322" t="s">
        <v>6854</v>
      </c>
      <c r="B6322">
        <v>57312</v>
      </c>
      <c r="C6322" t="s">
        <v>172</v>
      </c>
      <c r="D6322" s="167">
        <v>123902.96</v>
      </c>
      <c r="E6322" t="s">
        <v>175</v>
      </c>
      <c r="F6322" t="s">
        <v>169</v>
      </c>
      <c r="G6322" t="s">
        <v>291</v>
      </c>
      <c r="H6322" s="168">
        <v>33301</v>
      </c>
      <c r="I6322" t="s">
        <v>103</v>
      </c>
      <c r="J6322" s="169">
        <v>26.580821917808219</v>
      </c>
      <c r="K6322">
        <v>6</v>
      </c>
    </row>
    <row r="6323" spans="1:11" x14ac:dyDescent="0.25">
      <c r="A6323" t="s">
        <v>6855</v>
      </c>
      <c r="B6323">
        <v>65902</v>
      </c>
      <c r="C6323" t="s">
        <v>172</v>
      </c>
      <c r="D6323" s="167">
        <v>45261</v>
      </c>
      <c r="E6323" t="s">
        <v>191</v>
      </c>
      <c r="F6323" t="s">
        <v>169</v>
      </c>
      <c r="G6323" t="s">
        <v>1065</v>
      </c>
      <c r="H6323" s="168">
        <v>42716</v>
      </c>
      <c r="I6323" t="s">
        <v>103</v>
      </c>
      <c r="J6323" s="169">
        <v>0.78630136986301369</v>
      </c>
      <c r="K6323">
        <v>1</v>
      </c>
    </row>
    <row r="6324" spans="1:11" x14ac:dyDescent="0.25">
      <c r="A6324" t="s">
        <v>6856</v>
      </c>
      <c r="B6324">
        <v>98926</v>
      </c>
      <c r="C6324" t="s">
        <v>167</v>
      </c>
      <c r="D6324" s="167">
        <v>105743.92</v>
      </c>
      <c r="E6324" t="s">
        <v>213</v>
      </c>
      <c r="F6324" t="s">
        <v>169</v>
      </c>
      <c r="G6324" t="s">
        <v>397</v>
      </c>
      <c r="H6324" s="168">
        <v>32622</v>
      </c>
      <c r="I6324" t="s">
        <v>105</v>
      </c>
      <c r="J6324" s="169">
        <v>28.44109589041096</v>
      </c>
      <c r="K6324">
        <v>6</v>
      </c>
    </row>
    <row r="6325" spans="1:11" x14ac:dyDescent="0.25">
      <c r="A6325" t="s">
        <v>6857</v>
      </c>
      <c r="B6325">
        <v>13868</v>
      </c>
      <c r="C6325" t="s">
        <v>172</v>
      </c>
      <c r="D6325" s="167">
        <v>52693</v>
      </c>
      <c r="E6325" t="s">
        <v>191</v>
      </c>
      <c r="F6325" t="s">
        <v>169</v>
      </c>
      <c r="G6325" t="s">
        <v>354</v>
      </c>
      <c r="H6325" s="168">
        <v>41484</v>
      </c>
      <c r="I6325" t="s">
        <v>104</v>
      </c>
      <c r="J6325" s="169">
        <v>4.161643835616438</v>
      </c>
      <c r="K6325">
        <v>1</v>
      </c>
    </row>
    <row r="6326" spans="1:11" x14ac:dyDescent="0.25">
      <c r="A6326" t="s">
        <v>6858</v>
      </c>
      <c r="B6326">
        <v>80438</v>
      </c>
      <c r="C6326" t="s">
        <v>172</v>
      </c>
      <c r="D6326" s="167">
        <v>29779.07</v>
      </c>
      <c r="E6326" t="s">
        <v>233</v>
      </c>
      <c r="F6326" t="s">
        <v>202</v>
      </c>
      <c r="G6326" t="s">
        <v>234</v>
      </c>
      <c r="H6326" s="168">
        <v>39495</v>
      </c>
      <c r="I6326" t="s">
        <v>106</v>
      </c>
      <c r="J6326" s="169">
        <v>9.6109589041095891</v>
      </c>
      <c r="K6326">
        <v>2</v>
      </c>
    </row>
    <row r="6327" spans="1:11" x14ac:dyDescent="0.25">
      <c r="A6327" t="s">
        <v>6859</v>
      </c>
      <c r="B6327">
        <v>61201</v>
      </c>
      <c r="C6327" t="s">
        <v>167</v>
      </c>
      <c r="D6327" s="167">
        <v>119796.23</v>
      </c>
      <c r="E6327" t="s">
        <v>168</v>
      </c>
      <c r="F6327" t="s">
        <v>169</v>
      </c>
      <c r="G6327" t="s">
        <v>275</v>
      </c>
      <c r="H6327" s="168">
        <v>33293</v>
      </c>
      <c r="I6327" t="s">
        <v>104</v>
      </c>
      <c r="J6327" s="169">
        <v>26.602739726027398</v>
      </c>
      <c r="K6327">
        <v>6</v>
      </c>
    </row>
    <row r="6328" spans="1:11" x14ac:dyDescent="0.25">
      <c r="A6328" t="s">
        <v>6860</v>
      </c>
      <c r="B6328">
        <v>9976</v>
      </c>
      <c r="C6328" t="s">
        <v>172</v>
      </c>
      <c r="D6328" s="167">
        <v>83658</v>
      </c>
      <c r="E6328" t="s">
        <v>175</v>
      </c>
      <c r="F6328" t="s">
        <v>169</v>
      </c>
      <c r="G6328" t="s">
        <v>183</v>
      </c>
      <c r="H6328" s="168">
        <v>37389</v>
      </c>
      <c r="I6328" t="s">
        <v>104</v>
      </c>
      <c r="J6328" s="169">
        <v>15.38082191780822</v>
      </c>
      <c r="K6328">
        <v>4</v>
      </c>
    </row>
    <row r="6329" spans="1:11" x14ac:dyDescent="0.25">
      <c r="A6329" t="s">
        <v>6861</v>
      </c>
      <c r="B6329">
        <v>14314</v>
      </c>
      <c r="C6329" t="s">
        <v>172</v>
      </c>
      <c r="D6329" s="167">
        <v>95825.79</v>
      </c>
      <c r="E6329" t="s">
        <v>216</v>
      </c>
      <c r="F6329" t="s">
        <v>169</v>
      </c>
      <c r="G6329" t="s">
        <v>275</v>
      </c>
      <c r="H6329" s="168">
        <v>41232</v>
      </c>
      <c r="I6329" t="s">
        <v>108</v>
      </c>
      <c r="J6329" s="169">
        <v>4.8520547945205479</v>
      </c>
      <c r="K6329">
        <v>1</v>
      </c>
    </row>
    <row r="6330" spans="1:11" x14ac:dyDescent="0.25">
      <c r="A6330" t="s">
        <v>6862</v>
      </c>
      <c r="B6330">
        <v>15866</v>
      </c>
      <c r="C6330" t="s">
        <v>167</v>
      </c>
      <c r="D6330" s="167">
        <v>48260.15</v>
      </c>
      <c r="E6330" t="s">
        <v>168</v>
      </c>
      <c r="F6330" t="s">
        <v>169</v>
      </c>
      <c r="G6330" t="s">
        <v>869</v>
      </c>
      <c r="H6330" s="168">
        <v>39146</v>
      </c>
      <c r="I6330" t="s">
        <v>103</v>
      </c>
      <c r="J6330" s="169">
        <v>10.567123287671233</v>
      </c>
      <c r="K6330">
        <v>3</v>
      </c>
    </row>
    <row r="6331" spans="1:11" x14ac:dyDescent="0.25">
      <c r="A6331" t="s">
        <v>6863</v>
      </c>
      <c r="B6331">
        <v>95231</v>
      </c>
      <c r="C6331" t="s">
        <v>167</v>
      </c>
      <c r="D6331" s="167">
        <v>74617.86</v>
      </c>
      <c r="E6331" t="s">
        <v>188</v>
      </c>
      <c r="F6331" t="s">
        <v>169</v>
      </c>
      <c r="G6331" t="s">
        <v>284</v>
      </c>
      <c r="H6331" s="168">
        <v>41890</v>
      </c>
      <c r="I6331" t="s">
        <v>107</v>
      </c>
      <c r="J6331" s="169">
        <v>3.0493150684931507</v>
      </c>
      <c r="K6331">
        <v>1</v>
      </c>
    </row>
    <row r="6332" spans="1:11" x14ac:dyDescent="0.25">
      <c r="A6332" t="s">
        <v>6864</v>
      </c>
      <c r="B6332">
        <v>21410</v>
      </c>
      <c r="C6332" t="s">
        <v>172</v>
      </c>
      <c r="D6332" s="167">
        <v>83497.98</v>
      </c>
      <c r="E6332" t="s">
        <v>188</v>
      </c>
      <c r="F6332" t="s">
        <v>169</v>
      </c>
      <c r="G6332" t="s">
        <v>282</v>
      </c>
      <c r="H6332" s="168">
        <v>32706</v>
      </c>
      <c r="I6332" t="s">
        <v>103</v>
      </c>
      <c r="J6332" s="169">
        <v>28.210958904109589</v>
      </c>
      <c r="K6332">
        <v>6</v>
      </c>
    </row>
    <row r="6333" spans="1:11" x14ac:dyDescent="0.25">
      <c r="A6333" t="s">
        <v>6865</v>
      </c>
      <c r="B6333">
        <v>81214</v>
      </c>
      <c r="C6333" t="s">
        <v>172</v>
      </c>
      <c r="D6333" s="167">
        <v>45261</v>
      </c>
      <c r="E6333" t="s">
        <v>191</v>
      </c>
      <c r="F6333" t="s">
        <v>169</v>
      </c>
      <c r="G6333" t="s">
        <v>1065</v>
      </c>
      <c r="H6333" s="168">
        <v>42716</v>
      </c>
      <c r="I6333" t="s">
        <v>104</v>
      </c>
      <c r="J6333" s="169">
        <v>0.78630136986301369</v>
      </c>
      <c r="K6333">
        <v>1</v>
      </c>
    </row>
    <row r="6334" spans="1:11" x14ac:dyDescent="0.25">
      <c r="A6334" t="s">
        <v>6866</v>
      </c>
      <c r="B6334">
        <v>24080</v>
      </c>
      <c r="C6334" t="s">
        <v>167</v>
      </c>
      <c r="D6334" s="167">
        <v>64615.13</v>
      </c>
      <c r="E6334" t="s">
        <v>188</v>
      </c>
      <c r="F6334" t="s">
        <v>169</v>
      </c>
      <c r="G6334" t="s">
        <v>282</v>
      </c>
      <c r="H6334" s="168">
        <v>38796</v>
      </c>
      <c r="I6334" t="s">
        <v>105</v>
      </c>
      <c r="J6334" s="169">
        <v>11.526027397260274</v>
      </c>
      <c r="K6334">
        <v>3</v>
      </c>
    </row>
    <row r="6335" spans="1:11" x14ac:dyDescent="0.25">
      <c r="A6335" t="s">
        <v>6867</v>
      </c>
      <c r="B6335">
        <v>19786</v>
      </c>
      <c r="C6335" t="s">
        <v>172</v>
      </c>
      <c r="D6335" s="167">
        <v>175127</v>
      </c>
      <c r="E6335" t="s">
        <v>239</v>
      </c>
      <c r="F6335" t="s">
        <v>169</v>
      </c>
      <c r="G6335" t="s">
        <v>637</v>
      </c>
      <c r="H6335" s="168">
        <v>31061</v>
      </c>
      <c r="I6335" t="s">
        <v>108</v>
      </c>
      <c r="J6335" s="169">
        <v>32.717808219178082</v>
      </c>
      <c r="K6335">
        <v>7</v>
      </c>
    </row>
    <row r="6336" spans="1:11" x14ac:dyDescent="0.25">
      <c r="A6336" t="s">
        <v>6868</v>
      </c>
      <c r="B6336">
        <v>57863</v>
      </c>
      <c r="C6336" t="s">
        <v>167</v>
      </c>
      <c r="D6336" s="167">
        <v>72902</v>
      </c>
      <c r="E6336" t="s">
        <v>175</v>
      </c>
      <c r="F6336" t="s">
        <v>169</v>
      </c>
      <c r="G6336" t="s">
        <v>183</v>
      </c>
      <c r="H6336" s="168">
        <v>38734</v>
      </c>
      <c r="I6336" t="s">
        <v>103</v>
      </c>
      <c r="J6336" s="169">
        <v>11.695890410958905</v>
      </c>
      <c r="K6336">
        <v>3</v>
      </c>
    </row>
    <row r="6337" spans="1:11" x14ac:dyDescent="0.25">
      <c r="A6337" t="s">
        <v>6869</v>
      </c>
      <c r="B6337">
        <v>4066</v>
      </c>
      <c r="C6337" t="s">
        <v>172</v>
      </c>
      <c r="D6337" s="167">
        <v>99958.87</v>
      </c>
      <c r="E6337" t="s">
        <v>616</v>
      </c>
      <c r="F6337" t="s">
        <v>169</v>
      </c>
      <c r="G6337" t="s">
        <v>617</v>
      </c>
      <c r="H6337" s="168">
        <v>41288</v>
      </c>
      <c r="I6337" t="s">
        <v>104</v>
      </c>
      <c r="J6337" s="169">
        <v>4.6986301369863011</v>
      </c>
      <c r="K6337">
        <v>1</v>
      </c>
    </row>
    <row r="6338" spans="1:11" x14ac:dyDescent="0.25">
      <c r="A6338" t="s">
        <v>6870</v>
      </c>
      <c r="B6338">
        <v>73</v>
      </c>
      <c r="C6338" t="s">
        <v>172</v>
      </c>
      <c r="D6338" s="167">
        <v>17793.560000000001</v>
      </c>
      <c r="E6338" t="s">
        <v>196</v>
      </c>
      <c r="F6338" t="s">
        <v>202</v>
      </c>
      <c r="G6338" t="s">
        <v>222</v>
      </c>
      <c r="H6338" s="168">
        <v>41064</v>
      </c>
      <c r="I6338" t="s">
        <v>104</v>
      </c>
      <c r="J6338" s="169">
        <v>5.3123287671232875</v>
      </c>
      <c r="K6338">
        <v>2</v>
      </c>
    </row>
    <row r="6339" spans="1:11" x14ac:dyDescent="0.25">
      <c r="A6339" t="s">
        <v>6871</v>
      </c>
      <c r="B6339">
        <v>37645</v>
      </c>
      <c r="C6339" t="s">
        <v>172</v>
      </c>
      <c r="D6339" s="167">
        <v>119713</v>
      </c>
      <c r="E6339" t="s">
        <v>175</v>
      </c>
      <c r="F6339" t="s">
        <v>169</v>
      </c>
      <c r="G6339" t="s">
        <v>291</v>
      </c>
      <c r="H6339" s="168">
        <v>35702</v>
      </c>
      <c r="I6339" t="s">
        <v>107</v>
      </c>
      <c r="J6339" s="169">
        <v>20.002739726027396</v>
      </c>
      <c r="K6339">
        <v>5</v>
      </c>
    </row>
    <row r="6340" spans="1:11" x14ac:dyDescent="0.25">
      <c r="A6340" t="s">
        <v>6872</v>
      </c>
      <c r="B6340">
        <v>29772</v>
      </c>
      <c r="C6340" t="s">
        <v>172</v>
      </c>
      <c r="D6340" s="167">
        <v>50910</v>
      </c>
      <c r="E6340" t="s">
        <v>191</v>
      </c>
      <c r="F6340" t="s">
        <v>169</v>
      </c>
      <c r="G6340" t="s">
        <v>354</v>
      </c>
      <c r="H6340" s="168">
        <v>41708</v>
      </c>
      <c r="I6340" t="s">
        <v>103</v>
      </c>
      <c r="J6340" s="169">
        <v>3.547945205479452</v>
      </c>
      <c r="K6340">
        <v>1</v>
      </c>
    </row>
    <row r="6341" spans="1:11" x14ac:dyDescent="0.25">
      <c r="A6341" t="s">
        <v>6873</v>
      </c>
      <c r="B6341">
        <v>84696</v>
      </c>
      <c r="C6341" t="s">
        <v>172</v>
      </c>
      <c r="D6341" s="167">
        <v>71796</v>
      </c>
      <c r="E6341" t="s">
        <v>191</v>
      </c>
      <c r="F6341" t="s">
        <v>169</v>
      </c>
      <c r="G6341" t="s">
        <v>192</v>
      </c>
      <c r="H6341" s="168">
        <v>39160</v>
      </c>
      <c r="I6341" t="s">
        <v>103</v>
      </c>
      <c r="J6341" s="169">
        <v>10.528767123287672</v>
      </c>
      <c r="K6341">
        <v>3</v>
      </c>
    </row>
    <row r="6342" spans="1:11" x14ac:dyDescent="0.25">
      <c r="A6342" t="s">
        <v>6874</v>
      </c>
      <c r="B6342">
        <v>46551</v>
      </c>
      <c r="C6342" t="s">
        <v>172</v>
      </c>
      <c r="D6342" s="167">
        <v>65752</v>
      </c>
      <c r="E6342" t="s">
        <v>175</v>
      </c>
      <c r="F6342" t="s">
        <v>169</v>
      </c>
      <c r="G6342" t="s">
        <v>183</v>
      </c>
      <c r="H6342" s="168">
        <v>40744</v>
      </c>
      <c r="I6342" t="s">
        <v>107</v>
      </c>
      <c r="J6342" s="169">
        <v>6.1890410958904107</v>
      </c>
      <c r="K6342">
        <v>2</v>
      </c>
    </row>
    <row r="6343" spans="1:11" x14ac:dyDescent="0.25">
      <c r="A6343" t="s">
        <v>6875</v>
      </c>
      <c r="B6343">
        <v>14966</v>
      </c>
      <c r="C6343" t="s">
        <v>172</v>
      </c>
      <c r="D6343" s="167">
        <v>65716</v>
      </c>
      <c r="E6343" t="s">
        <v>191</v>
      </c>
      <c r="F6343" t="s">
        <v>169</v>
      </c>
      <c r="G6343" t="s">
        <v>486</v>
      </c>
      <c r="H6343" s="168">
        <v>39160</v>
      </c>
      <c r="I6343" t="s">
        <v>107</v>
      </c>
      <c r="J6343" s="169">
        <v>10.528767123287672</v>
      </c>
      <c r="K6343">
        <v>3</v>
      </c>
    </row>
    <row r="6344" spans="1:11" x14ac:dyDescent="0.25">
      <c r="A6344" t="s">
        <v>6876</v>
      </c>
      <c r="B6344">
        <v>81620</v>
      </c>
      <c r="C6344" t="s">
        <v>172</v>
      </c>
      <c r="D6344" s="167">
        <v>77029</v>
      </c>
      <c r="E6344" t="s">
        <v>168</v>
      </c>
      <c r="F6344" t="s">
        <v>169</v>
      </c>
      <c r="G6344" t="s">
        <v>265</v>
      </c>
      <c r="H6344" s="168">
        <v>37774</v>
      </c>
      <c r="I6344" t="s">
        <v>104</v>
      </c>
      <c r="J6344" s="169">
        <v>14.326027397260274</v>
      </c>
      <c r="K6344">
        <v>3</v>
      </c>
    </row>
    <row r="6345" spans="1:11" x14ac:dyDescent="0.25">
      <c r="A6345" t="s">
        <v>6877</v>
      </c>
      <c r="B6345">
        <v>97313</v>
      </c>
      <c r="C6345" t="s">
        <v>167</v>
      </c>
      <c r="D6345" s="167">
        <v>37625.9</v>
      </c>
      <c r="E6345" t="s">
        <v>216</v>
      </c>
      <c r="F6345" t="s">
        <v>202</v>
      </c>
      <c r="G6345" t="s">
        <v>217</v>
      </c>
      <c r="H6345" s="168">
        <v>28527</v>
      </c>
      <c r="I6345" t="s">
        <v>106</v>
      </c>
      <c r="J6345" s="169">
        <v>39.660273972602738</v>
      </c>
      <c r="K6345">
        <v>8</v>
      </c>
    </row>
    <row r="6346" spans="1:11" x14ac:dyDescent="0.25">
      <c r="A6346" t="s">
        <v>6878</v>
      </c>
      <c r="B6346">
        <v>39554</v>
      </c>
      <c r="C6346" t="s">
        <v>167</v>
      </c>
      <c r="D6346" s="167">
        <v>43525.71</v>
      </c>
      <c r="E6346" t="s">
        <v>199</v>
      </c>
      <c r="F6346" t="s">
        <v>169</v>
      </c>
      <c r="G6346" t="s">
        <v>220</v>
      </c>
      <c r="H6346" s="168">
        <v>41281</v>
      </c>
      <c r="I6346" t="s">
        <v>108</v>
      </c>
      <c r="J6346" s="169">
        <v>4.7178082191780826</v>
      </c>
      <c r="K6346">
        <v>1</v>
      </c>
    </row>
    <row r="6347" spans="1:11" x14ac:dyDescent="0.25">
      <c r="A6347" t="s">
        <v>6879</v>
      </c>
      <c r="B6347">
        <v>11243</v>
      </c>
      <c r="C6347" t="s">
        <v>167</v>
      </c>
      <c r="D6347" s="167">
        <v>100849.36</v>
      </c>
      <c r="E6347" t="s">
        <v>191</v>
      </c>
      <c r="F6347" t="s">
        <v>169</v>
      </c>
      <c r="G6347" t="s">
        <v>610</v>
      </c>
      <c r="H6347" s="168">
        <v>29467</v>
      </c>
      <c r="I6347" t="s">
        <v>103</v>
      </c>
      <c r="J6347" s="169">
        <v>37.084931506849315</v>
      </c>
      <c r="K6347">
        <v>8</v>
      </c>
    </row>
    <row r="6348" spans="1:11" x14ac:dyDescent="0.25">
      <c r="A6348" t="s">
        <v>6880</v>
      </c>
      <c r="B6348">
        <v>33690</v>
      </c>
      <c r="C6348" t="s">
        <v>167</v>
      </c>
      <c r="D6348" s="167">
        <v>93294.96</v>
      </c>
      <c r="E6348" t="s">
        <v>230</v>
      </c>
      <c r="F6348" t="s">
        <v>169</v>
      </c>
      <c r="G6348" t="s">
        <v>305</v>
      </c>
      <c r="H6348" s="168">
        <v>41512</v>
      </c>
      <c r="I6348" t="s">
        <v>104</v>
      </c>
      <c r="J6348" s="169">
        <v>4.0849315068493155</v>
      </c>
      <c r="K6348">
        <v>1</v>
      </c>
    </row>
    <row r="6349" spans="1:11" x14ac:dyDescent="0.25">
      <c r="A6349" t="s">
        <v>6881</v>
      </c>
      <c r="B6349">
        <v>65290</v>
      </c>
      <c r="C6349" t="s">
        <v>167</v>
      </c>
      <c r="D6349" s="167">
        <v>84537.88</v>
      </c>
      <c r="E6349" t="s">
        <v>168</v>
      </c>
      <c r="F6349" t="s">
        <v>169</v>
      </c>
      <c r="G6349" t="s">
        <v>397</v>
      </c>
      <c r="H6349" s="168">
        <v>37109</v>
      </c>
      <c r="I6349" t="s">
        <v>104</v>
      </c>
      <c r="J6349" s="169">
        <v>16.147945205479452</v>
      </c>
      <c r="K6349">
        <v>4</v>
      </c>
    </row>
    <row r="6350" spans="1:11" x14ac:dyDescent="0.25">
      <c r="A6350" t="s">
        <v>6882</v>
      </c>
      <c r="B6350">
        <v>2605</v>
      </c>
      <c r="C6350" t="s">
        <v>167</v>
      </c>
      <c r="D6350" s="167">
        <v>84974</v>
      </c>
      <c r="E6350" t="s">
        <v>188</v>
      </c>
      <c r="F6350" t="s">
        <v>169</v>
      </c>
      <c r="G6350" t="s">
        <v>226</v>
      </c>
      <c r="H6350" s="168">
        <v>38656</v>
      </c>
      <c r="I6350" t="s">
        <v>106</v>
      </c>
      <c r="J6350" s="169">
        <v>11.90958904109589</v>
      </c>
      <c r="K6350">
        <v>3</v>
      </c>
    </row>
    <row r="6351" spans="1:11" x14ac:dyDescent="0.25">
      <c r="A6351" t="s">
        <v>6883</v>
      </c>
      <c r="B6351">
        <v>20280</v>
      </c>
      <c r="C6351" t="s">
        <v>172</v>
      </c>
      <c r="D6351" s="167">
        <v>52700.74</v>
      </c>
      <c r="E6351" t="s">
        <v>199</v>
      </c>
      <c r="F6351" t="s">
        <v>169</v>
      </c>
      <c r="G6351" t="s">
        <v>200</v>
      </c>
      <c r="H6351" s="168">
        <v>39509</v>
      </c>
      <c r="I6351" t="s">
        <v>105</v>
      </c>
      <c r="J6351" s="169">
        <v>9.5726027397260278</v>
      </c>
      <c r="K6351">
        <v>2</v>
      </c>
    </row>
    <row r="6352" spans="1:11" x14ac:dyDescent="0.25">
      <c r="A6352" t="s">
        <v>6884</v>
      </c>
      <c r="B6352">
        <v>22393</v>
      </c>
      <c r="C6352" t="s">
        <v>167</v>
      </c>
      <c r="D6352" s="167">
        <v>66199.42</v>
      </c>
      <c r="E6352" t="s">
        <v>175</v>
      </c>
      <c r="F6352" t="s">
        <v>169</v>
      </c>
      <c r="G6352" t="s">
        <v>904</v>
      </c>
      <c r="H6352" s="168">
        <v>37319</v>
      </c>
      <c r="I6352" t="s">
        <v>106</v>
      </c>
      <c r="J6352" s="169">
        <v>15.572602739726028</v>
      </c>
      <c r="K6352">
        <v>4</v>
      </c>
    </row>
    <row r="6353" spans="1:11" x14ac:dyDescent="0.25">
      <c r="A6353" t="s">
        <v>6885</v>
      </c>
      <c r="B6353">
        <v>28097</v>
      </c>
      <c r="C6353" t="s">
        <v>167</v>
      </c>
      <c r="D6353" s="167">
        <v>72534.66</v>
      </c>
      <c r="E6353" t="s">
        <v>175</v>
      </c>
      <c r="F6353" t="s">
        <v>169</v>
      </c>
      <c r="G6353" t="s">
        <v>209</v>
      </c>
      <c r="H6353" s="168">
        <v>34029</v>
      </c>
      <c r="I6353" t="s">
        <v>107</v>
      </c>
      <c r="J6353" s="169">
        <v>24.586301369863012</v>
      </c>
      <c r="K6353">
        <v>5</v>
      </c>
    </row>
    <row r="6354" spans="1:11" x14ac:dyDescent="0.25">
      <c r="A6354" t="s">
        <v>6886</v>
      </c>
      <c r="B6354">
        <v>59549</v>
      </c>
      <c r="C6354" t="s">
        <v>167</v>
      </c>
      <c r="D6354" s="167">
        <v>120600</v>
      </c>
      <c r="E6354" t="s">
        <v>188</v>
      </c>
      <c r="F6354" t="s">
        <v>169</v>
      </c>
      <c r="G6354" t="s">
        <v>231</v>
      </c>
      <c r="H6354" s="168">
        <v>42492</v>
      </c>
      <c r="I6354" t="s">
        <v>103</v>
      </c>
      <c r="J6354" s="169">
        <v>1.4</v>
      </c>
      <c r="K6354">
        <v>1</v>
      </c>
    </row>
    <row r="6355" spans="1:11" x14ac:dyDescent="0.25">
      <c r="A6355" t="s">
        <v>6887</v>
      </c>
      <c r="B6355">
        <v>35688</v>
      </c>
      <c r="C6355" t="s">
        <v>172</v>
      </c>
      <c r="D6355" s="167">
        <v>45384.51</v>
      </c>
      <c r="E6355" t="s">
        <v>253</v>
      </c>
      <c r="F6355" t="s">
        <v>169</v>
      </c>
      <c r="G6355" t="s">
        <v>2030</v>
      </c>
      <c r="H6355" s="168">
        <v>40330</v>
      </c>
      <c r="I6355" t="s">
        <v>104</v>
      </c>
      <c r="J6355" s="169">
        <v>7.3232876712328769</v>
      </c>
      <c r="K6355">
        <v>2</v>
      </c>
    </row>
    <row r="6356" spans="1:11" x14ac:dyDescent="0.25">
      <c r="A6356" t="s">
        <v>6888</v>
      </c>
      <c r="B6356">
        <v>27834</v>
      </c>
      <c r="C6356" t="s">
        <v>167</v>
      </c>
      <c r="D6356" s="167">
        <v>83755.850000000006</v>
      </c>
      <c r="E6356" t="s">
        <v>188</v>
      </c>
      <c r="F6356" t="s">
        <v>169</v>
      </c>
      <c r="G6356" t="s">
        <v>428</v>
      </c>
      <c r="H6356" s="168">
        <v>37585</v>
      </c>
      <c r="I6356" t="s">
        <v>105</v>
      </c>
      <c r="J6356" s="169">
        <v>14.843835616438357</v>
      </c>
      <c r="K6356">
        <v>3</v>
      </c>
    </row>
    <row r="6357" spans="1:11" x14ac:dyDescent="0.25">
      <c r="A6357" t="s">
        <v>6889</v>
      </c>
      <c r="B6357">
        <v>99434</v>
      </c>
      <c r="C6357" t="s">
        <v>172</v>
      </c>
      <c r="D6357" s="167">
        <v>85854</v>
      </c>
      <c r="E6357" t="s">
        <v>185</v>
      </c>
      <c r="F6357" t="s">
        <v>169</v>
      </c>
      <c r="G6357" t="s">
        <v>416</v>
      </c>
      <c r="H6357" s="168">
        <v>37502</v>
      </c>
      <c r="I6357" t="s">
        <v>106</v>
      </c>
      <c r="J6357" s="169">
        <v>15.07123287671233</v>
      </c>
      <c r="K6357">
        <v>4</v>
      </c>
    </row>
    <row r="6358" spans="1:11" x14ac:dyDescent="0.25">
      <c r="A6358" t="s">
        <v>6890</v>
      </c>
      <c r="B6358">
        <v>53642</v>
      </c>
      <c r="C6358" t="s">
        <v>172</v>
      </c>
      <c r="D6358" s="167">
        <v>43525.71</v>
      </c>
      <c r="E6358" t="s">
        <v>168</v>
      </c>
      <c r="F6358" t="s">
        <v>169</v>
      </c>
      <c r="G6358" t="s">
        <v>869</v>
      </c>
      <c r="H6358" s="168">
        <v>41484</v>
      </c>
      <c r="I6358" t="s">
        <v>103</v>
      </c>
      <c r="J6358" s="169">
        <v>4.161643835616438</v>
      </c>
      <c r="K6358">
        <v>1</v>
      </c>
    </row>
    <row r="6359" spans="1:11" x14ac:dyDescent="0.25">
      <c r="A6359" t="s">
        <v>6891</v>
      </c>
      <c r="B6359">
        <v>67011</v>
      </c>
      <c r="C6359" t="s">
        <v>167</v>
      </c>
      <c r="D6359" s="167">
        <v>73801</v>
      </c>
      <c r="E6359" t="s">
        <v>188</v>
      </c>
      <c r="F6359" t="s">
        <v>169</v>
      </c>
      <c r="G6359" t="s">
        <v>273</v>
      </c>
      <c r="H6359" s="168">
        <v>36262</v>
      </c>
      <c r="I6359" t="s">
        <v>103</v>
      </c>
      <c r="J6359" s="169">
        <v>18.468493150684932</v>
      </c>
      <c r="K6359">
        <v>4</v>
      </c>
    </row>
    <row r="6360" spans="1:11" x14ac:dyDescent="0.25">
      <c r="A6360" t="s">
        <v>6892</v>
      </c>
      <c r="B6360">
        <v>20580</v>
      </c>
      <c r="C6360" t="s">
        <v>172</v>
      </c>
      <c r="D6360" s="167">
        <v>40631.32</v>
      </c>
      <c r="E6360" t="s">
        <v>199</v>
      </c>
      <c r="F6360" t="s">
        <v>169</v>
      </c>
      <c r="G6360" t="s">
        <v>200</v>
      </c>
      <c r="H6360" s="168">
        <v>42177</v>
      </c>
      <c r="I6360" t="s">
        <v>108</v>
      </c>
      <c r="J6360" s="169">
        <v>2.2630136986301368</v>
      </c>
      <c r="K6360">
        <v>1</v>
      </c>
    </row>
    <row r="6361" spans="1:11" x14ac:dyDescent="0.25">
      <c r="A6361" t="s">
        <v>6893</v>
      </c>
      <c r="B6361">
        <v>51763</v>
      </c>
      <c r="C6361" t="s">
        <v>167</v>
      </c>
      <c r="D6361" s="167">
        <v>42000</v>
      </c>
      <c r="E6361" t="s">
        <v>188</v>
      </c>
      <c r="F6361" t="s">
        <v>169</v>
      </c>
      <c r="G6361" t="s">
        <v>170</v>
      </c>
      <c r="H6361" s="168">
        <v>42576</v>
      </c>
      <c r="I6361" t="s">
        <v>105</v>
      </c>
      <c r="J6361" s="169">
        <v>1.1698630136986301</v>
      </c>
      <c r="K6361">
        <v>1</v>
      </c>
    </row>
    <row r="6362" spans="1:11" x14ac:dyDescent="0.25">
      <c r="A6362" t="s">
        <v>6894</v>
      </c>
      <c r="B6362">
        <v>33218</v>
      </c>
      <c r="C6362" t="s">
        <v>172</v>
      </c>
      <c r="D6362" s="167">
        <v>107657</v>
      </c>
      <c r="E6362" t="s">
        <v>213</v>
      </c>
      <c r="F6362" t="s">
        <v>169</v>
      </c>
      <c r="G6362" t="s">
        <v>240</v>
      </c>
      <c r="H6362" s="168">
        <v>36241</v>
      </c>
      <c r="I6362" t="s">
        <v>104</v>
      </c>
      <c r="J6362" s="169">
        <v>18.526027397260275</v>
      </c>
      <c r="K6362">
        <v>4</v>
      </c>
    </row>
    <row r="6363" spans="1:11" x14ac:dyDescent="0.25">
      <c r="A6363" t="s">
        <v>6895</v>
      </c>
      <c r="B6363">
        <v>70276</v>
      </c>
      <c r="C6363" t="s">
        <v>172</v>
      </c>
      <c r="D6363" s="167">
        <v>45145.07</v>
      </c>
      <c r="E6363" t="s">
        <v>196</v>
      </c>
      <c r="F6363" t="s">
        <v>169</v>
      </c>
      <c r="G6363" t="s">
        <v>1046</v>
      </c>
      <c r="H6363" s="168">
        <v>41190</v>
      </c>
      <c r="I6363" t="s">
        <v>106</v>
      </c>
      <c r="J6363" s="169">
        <v>4.9671232876712326</v>
      </c>
      <c r="K6363">
        <v>1</v>
      </c>
    </row>
    <row r="6364" spans="1:11" x14ac:dyDescent="0.25">
      <c r="A6364" t="s">
        <v>6896</v>
      </c>
      <c r="B6364">
        <v>33913</v>
      </c>
      <c r="C6364" t="s">
        <v>172</v>
      </c>
      <c r="D6364" s="167">
        <v>66065.23</v>
      </c>
      <c r="E6364" t="s">
        <v>199</v>
      </c>
      <c r="F6364" t="s">
        <v>169</v>
      </c>
      <c r="G6364" t="s">
        <v>750</v>
      </c>
      <c r="H6364" s="168">
        <v>34716</v>
      </c>
      <c r="I6364" t="s">
        <v>105</v>
      </c>
      <c r="J6364" s="169">
        <v>22.704109589041096</v>
      </c>
      <c r="K6364">
        <v>5</v>
      </c>
    </row>
    <row r="6365" spans="1:11" x14ac:dyDescent="0.25">
      <c r="A6365" t="s">
        <v>6897</v>
      </c>
      <c r="B6365">
        <v>58826</v>
      </c>
      <c r="C6365" t="s">
        <v>167</v>
      </c>
      <c r="D6365" s="167">
        <v>76015.03</v>
      </c>
      <c r="E6365" t="s">
        <v>188</v>
      </c>
      <c r="F6365" t="s">
        <v>169</v>
      </c>
      <c r="G6365" t="s">
        <v>273</v>
      </c>
      <c r="H6365" s="168">
        <v>33973</v>
      </c>
      <c r="I6365" t="s">
        <v>108</v>
      </c>
      <c r="J6365" s="169">
        <v>24.739726027397261</v>
      </c>
      <c r="K6365">
        <v>5</v>
      </c>
    </row>
    <row r="6366" spans="1:11" x14ac:dyDescent="0.25">
      <c r="A6366" t="s">
        <v>6898</v>
      </c>
      <c r="B6366">
        <v>56620</v>
      </c>
      <c r="C6366" t="s">
        <v>172</v>
      </c>
      <c r="D6366" s="167">
        <v>97912</v>
      </c>
      <c r="E6366" t="s">
        <v>268</v>
      </c>
      <c r="F6366" t="s">
        <v>169</v>
      </c>
      <c r="G6366" t="s">
        <v>297</v>
      </c>
      <c r="H6366" s="168">
        <v>36521</v>
      </c>
      <c r="I6366" t="s">
        <v>108</v>
      </c>
      <c r="J6366" s="169">
        <v>17.758904109589039</v>
      </c>
      <c r="K6366">
        <v>4</v>
      </c>
    </row>
    <row r="6367" spans="1:11" x14ac:dyDescent="0.25">
      <c r="A6367" t="s">
        <v>6899</v>
      </c>
      <c r="B6367">
        <v>70078</v>
      </c>
      <c r="C6367" t="s">
        <v>167</v>
      </c>
      <c r="D6367" s="167">
        <v>30542.43</v>
      </c>
      <c r="E6367" t="s">
        <v>216</v>
      </c>
      <c r="F6367" t="s">
        <v>202</v>
      </c>
      <c r="G6367" t="s">
        <v>217</v>
      </c>
      <c r="H6367" s="168">
        <v>37473</v>
      </c>
      <c r="I6367" t="s">
        <v>104</v>
      </c>
      <c r="J6367" s="169">
        <v>15.150684931506849</v>
      </c>
      <c r="K6367">
        <v>4</v>
      </c>
    </row>
    <row r="6368" spans="1:11" x14ac:dyDescent="0.25">
      <c r="A6368" t="s">
        <v>6900</v>
      </c>
      <c r="B6368">
        <v>59217</v>
      </c>
      <c r="C6368" t="s">
        <v>172</v>
      </c>
      <c r="D6368" s="167">
        <v>29779.07</v>
      </c>
      <c r="E6368" t="s">
        <v>233</v>
      </c>
      <c r="F6368" t="s">
        <v>202</v>
      </c>
      <c r="G6368" t="s">
        <v>234</v>
      </c>
      <c r="H6368" s="168">
        <v>41031</v>
      </c>
      <c r="I6368" t="s">
        <v>106</v>
      </c>
      <c r="J6368" s="169">
        <v>5.4027397260273968</v>
      </c>
      <c r="K6368">
        <v>2</v>
      </c>
    </row>
    <row r="6369" spans="1:11" x14ac:dyDescent="0.25">
      <c r="A6369" t="s">
        <v>6901</v>
      </c>
      <c r="B6369">
        <v>36756</v>
      </c>
      <c r="C6369" t="s">
        <v>172</v>
      </c>
      <c r="D6369" s="167">
        <v>49831</v>
      </c>
      <c r="E6369" t="s">
        <v>168</v>
      </c>
      <c r="F6369" t="s">
        <v>169</v>
      </c>
      <c r="G6369" t="s">
        <v>265</v>
      </c>
      <c r="H6369" s="168">
        <v>41988</v>
      </c>
      <c r="I6369" t="s">
        <v>105</v>
      </c>
      <c r="J6369" s="169">
        <v>2.7808219178082192</v>
      </c>
      <c r="K6369">
        <v>1</v>
      </c>
    </row>
    <row r="6370" spans="1:11" x14ac:dyDescent="0.25">
      <c r="A6370" t="s">
        <v>6902</v>
      </c>
      <c r="B6370">
        <v>41052</v>
      </c>
      <c r="C6370" t="s">
        <v>172</v>
      </c>
      <c r="D6370" s="167">
        <v>83658</v>
      </c>
      <c r="E6370" t="s">
        <v>175</v>
      </c>
      <c r="F6370" t="s">
        <v>169</v>
      </c>
      <c r="G6370" t="s">
        <v>183</v>
      </c>
      <c r="H6370" s="168">
        <v>37270</v>
      </c>
      <c r="I6370" t="s">
        <v>103</v>
      </c>
      <c r="J6370" s="169">
        <v>15.706849315068494</v>
      </c>
      <c r="K6370">
        <v>4</v>
      </c>
    </row>
    <row r="6371" spans="1:11" x14ac:dyDescent="0.25">
      <c r="A6371" t="s">
        <v>6903</v>
      </c>
      <c r="B6371">
        <v>52421</v>
      </c>
      <c r="C6371" t="s">
        <v>167</v>
      </c>
      <c r="D6371" s="167">
        <v>44850.59</v>
      </c>
      <c r="E6371" t="s">
        <v>216</v>
      </c>
      <c r="F6371" t="s">
        <v>169</v>
      </c>
      <c r="G6371" t="s">
        <v>217</v>
      </c>
      <c r="H6371" s="168">
        <v>38924</v>
      </c>
      <c r="I6371" t="s">
        <v>104</v>
      </c>
      <c r="J6371" s="169">
        <v>11.175342465753424</v>
      </c>
      <c r="K6371">
        <v>3</v>
      </c>
    </row>
    <row r="6372" spans="1:11" x14ac:dyDescent="0.25">
      <c r="A6372" t="s">
        <v>6904</v>
      </c>
      <c r="B6372">
        <v>88899</v>
      </c>
      <c r="C6372" t="s">
        <v>172</v>
      </c>
      <c r="D6372" s="167">
        <v>175127</v>
      </c>
      <c r="E6372" t="s">
        <v>196</v>
      </c>
      <c r="F6372" t="s">
        <v>169</v>
      </c>
      <c r="G6372" t="s">
        <v>637</v>
      </c>
      <c r="H6372" s="168">
        <v>40792</v>
      </c>
      <c r="I6372" t="s">
        <v>104</v>
      </c>
      <c r="J6372" s="169">
        <v>6.0575342465753428</v>
      </c>
      <c r="K6372">
        <v>2</v>
      </c>
    </row>
    <row r="6373" spans="1:11" x14ac:dyDescent="0.25">
      <c r="A6373" t="s">
        <v>6905</v>
      </c>
      <c r="B6373">
        <v>65628</v>
      </c>
      <c r="C6373" t="s">
        <v>167</v>
      </c>
      <c r="D6373" s="167">
        <v>39257</v>
      </c>
      <c r="E6373" t="s">
        <v>168</v>
      </c>
      <c r="F6373" t="s">
        <v>169</v>
      </c>
      <c r="G6373" t="s">
        <v>6906</v>
      </c>
      <c r="H6373" s="168">
        <v>42716</v>
      </c>
      <c r="I6373" t="s">
        <v>108</v>
      </c>
      <c r="J6373" s="169">
        <v>0.78630136986301369</v>
      </c>
      <c r="K6373">
        <v>1</v>
      </c>
    </row>
    <row r="6374" spans="1:11" x14ac:dyDescent="0.25">
      <c r="A6374" t="s">
        <v>6907</v>
      </c>
      <c r="B6374">
        <v>22491</v>
      </c>
      <c r="C6374" t="s">
        <v>167</v>
      </c>
      <c r="D6374" s="167">
        <v>102735.6</v>
      </c>
      <c r="E6374" t="s">
        <v>188</v>
      </c>
      <c r="F6374" t="s">
        <v>169</v>
      </c>
      <c r="G6374" t="s">
        <v>305</v>
      </c>
      <c r="H6374" s="168">
        <v>41218</v>
      </c>
      <c r="I6374" t="s">
        <v>106</v>
      </c>
      <c r="J6374" s="169">
        <v>4.8904109589041092</v>
      </c>
      <c r="K6374">
        <v>1</v>
      </c>
    </row>
    <row r="6375" spans="1:11" x14ac:dyDescent="0.25">
      <c r="A6375" t="s">
        <v>6908</v>
      </c>
      <c r="B6375">
        <v>86671</v>
      </c>
      <c r="C6375" t="s">
        <v>167</v>
      </c>
      <c r="D6375" s="167">
        <v>33221.43</v>
      </c>
      <c r="E6375" t="s">
        <v>233</v>
      </c>
      <c r="F6375" t="s">
        <v>169</v>
      </c>
      <c r="G6375" t="s">
        <v>399</v>
      </c>
      <c r="H6375" s="168">
        <v>39903</v>
      </c>
      <c r="I6375" t="s">
        <v>106</v>
      </c>
      <c r="J6375" s="169">
        <v>8.493150684931507</v>
      </c>
      <c r="K6375">
        <v>2</v>
      </c>
    </row>
    <row r="6376" spans="1:11" x14ac:dyDescent="0.25">
      <c r="A6376" t="s">
        <v>6909</v>
      </c>
      <c r="B6376">
        <v>98129</v>
      </c>
      <c r="C6376" t="s">
        <v>172</v>
      </c>
      <c r="D6376" s="167">
        <v>50910</v>
      </c>
      <c r="E6376" t="s">
        <v>191</v>
      </c>
      <c r="F6376" t="s">
        <v>169</v>
      </c>
      <c r="G6376" t="s">
        <v>354</v>
      </c>
      <c r="H6376" s="168">
        <v>41708</v>
      </c>
      <c r="I6376" t="s">
        <v>103</v>
      </c>
      <c r="J6376" s="169">
        <v>3.547945205479452</v>
      </c>
      <c r="K6376">
        <v>1</v>
      </c>
    </row>
    <row r="6377" spans="1:11" x14ac:dyDescent="0.25">
      <c r="A6377" t="s">
        <v>6910</v>
      </c>
      <c r="B6377">
        <v>86657</v>
      </c>
      <c r="C6377" t="s">
        <v>172</v>
      </c>
      <c r="D6377" s="167">
        <v>48258.81</v>
      </c>
      <c r="E6377" t="s">
        <v>199</v>
      </c>
      <c r="F6377" t="s">
        <v>169</v>
      </c>
      <c r="G6377" t="s">
        <v>330</v>
      </c>
      <c r="H6377" s="168">
        <v>39202</v>
      </c>
      <c r="I6377" t="s">
        <v>105</v>
      </c>
      <c r="J6377" s="169">
        <v>10.413698630136986</v>
      </c>
      <c r="K6377">
        <v>3</v>
      </c>
    </row>
    <row r="6378" spans="1:11" x14ac:dyDescent="0.25">
      <c r="A6378" t="s">
        <v>6911</v>
      </c>
      <c r="B6378">
        <v>36407</v>
      </c>
      <c r="C6378" t="s">
        <v>172</v>
      </c>
      <c r="D6378" s="167">
        <v>79227</v>
      </c>
      <c r="E6378" t="s">
        <v>168</v>
      </c>
      <c r="F6378" t="s">
        <v>169</v>
      </c>
      <c r="G6378" t="s">
        <v>173</v>
      </c>
      <c r="H6378" s="168">
        <v>38551</v>
      </c>
      <c r="I6378" t="s">
        <v>103</v>
      </c>
      <c r="J6378" s="169">
        <v>12.197260273972603</v>
      </c>
      <c r="K6378">
        <v>3</v>
      </c>
    </row>
    <row r="6379" spans="1:11" x14ac:dyDescent="0.25">
      <c r="A6379" t="s">
        <v>6912</v>
      </c>
      <c r="B6379">
        <v>96271</v>
      </c>
      <c r="C6379" t="s">
        <v>167</v>
      </c>
      <c r="D6379" s="167">
        <v>58353.82</v>
      </c>
      <c r="E6379" t="s">
        <v>233</v>
      </c>
      <c r="F6379" t="s">
        <v>169</v>
      </c>
      <c r="G6379" t="s">
        <v>189</v>
      </c>
      <c r="H6379" s="168">
        <v>42072</v>
      </c>
      <c r="I6379" t="s">
        <v>104</v>
      </c>
      <c r="J6379" s="169">
        <v>2.5506849315068494</v>
      </c>
      <c r="K6379">
        <v>1</v>
      </c>
    </row>
    <row r="6380" spans="1:11" x14ac:dyDescent="0.25">
      <c r="A6380" t="s">
        <v>6913</v>
      </c>
      <c r="B6380">
        <v>65825</v>
      </c>
      <c r="C6380" t="s">
        <v>167</v>
      </c>
      <c r="D6380" s="167">
        <v>58455</v>
      </c>
      <c r="E6380" t="s">
        <v>175</v>
      </c>
      <c r="F6380" t="s">
        <v>169</v>
      </c>
      <c r="G6380" t="s">
        <v>183</v>
      </c>
      <c r="H6380" s="168">
        <v>41302</v>
      </c>
      <c r="I6380" t="s">
        <v>103</v>
      </c>
      <c r="J6380" s="169">
        <v>4.6602739726027398</v>
      </c>
      <c r="K6380">
        <v>1</v>
      </c>
    </row>
    <row r="6381" spans="1:11" x14ac:dyDescent="0.25">
      <c r="A6381" t="s">
        <v>6914</v>
      </c>
      <c r="B6381">
        <v>35697</v>
      </c>
      <c r="C6381" t="s">
        <v>172</v>
      </c>
      <c r="D6381" s="167">
        <v>80829</v>
      </c>
      <c r="E6381" t="s">
        <v>175</v>
      </c>
      <c r="F6381" t="s">
        <v>169</v>
      </c>
      <c r="G6381" t="s">
        <v>183</v>
      </c>
      <c r="H6381" s="168">
        <v>39461</v>
      </c>
      <c r="I6381" t="s">
        <v>107</v>
      </c>
      <c r="J6381" s="169">
        <v>9.7041095890410958</v>
      </c>
      <c r="K6381">
        <v>2</v>
      </c>
    </row>
    <row r="6382" spans="1:11" x14ac:dyDescent="0.25">
      <c r="A6382" t="s">
        <v>6915</v>
      </c>
      <c r="B6382">
        <v>3369</v>
      </c>
      <c r="C6382" t="s">
        <v>172</v>
      </c>
      <c r="D6382" s="167">
        <v>45261</v>
      </c>
      <c r="E6382" t="s">
        <v>191</v>
      </c>
      <c r="F6382" t="s">
        <v>169</v>
      </c>
      <c r="G6382" t="s">
        <v>1065</v>
      </c>
      <c r="H6382" s="168">
        <v>42506</v>
      </c>
      <c r="I6382" t="s">
        <v>104</v>
      </c>
      <c r="J6382" s="169">
        <v>1.3616438356164384</v>
      </c>
      <c r="K6382">
        <v>1</v>
      </c>
    </row>
    <row r="6383" spans="1:11" x14ac:dyDescent="0.25">
      <c r="A6383" t="s">
        <v>6916</v>
      </c>
      <c r="B6383">
        <v>93122</v>
      </c>
      <c r="C6383" t="s">
        <v>172</v>
      </c>
      <c r="D6383" s="167">
        <v>110756.8</v>
      </c>
      <c r="E6383" t="s">
        <v>168</v>
      </c>
      <c r="F6383" t="s">
        <v>169</v>
      </c>
      <c r="G6383" t="s">
        <v>2341</v>
      </c>
      <c r="H6383" s="168">
        <v>35702</v>
      </c>
      <c r="I6383" t="s">
        <v>107</v>
      </c>
      <c r="J6383" s="169">
        <v>20.002739726027396</v>
      </c>
      <c r="K6383">
        <v>5</v>
      </c>
    </row>
    <row r="6384" spans="1:11" x14ac:dyDescent="0.25">
      <c r="A6384" t="s">
        <v>6917</v>
      </c>
      <c r="B6384">
        <v>96374</v>
      </c>
      <c r="C6384" t="s">
        <v>172</v>
      </c>
      <c r="D6384" s="167">
        <v>67592.19</v>
      </c>
      <c r="E6384" t="s">
        <v>196</v>
      </c>
      <c r="F6384" t="s">
        <v>169</v>
      </c>
      <c r="G6384" t="s">
        <v>228</v>
      </c>
      <c r="H6384" s="168">
        <v>40168</v>
      </c>
      <c r="I6384" t="s">
        <v>105</v>
      </c>
      <c r="J6384" s="169">
        <v>7.7671232876712333</v>
      </c>
      <c r="K6384">
        <v>2</v>
      </c>
    </row>
    <row r="6385" spans="1:11" x14ac:dyDescent="0.25">
      <c r="A6385" t="s">
        <v>6918</v>
      </c>
      <c r="B6385">
        <v>78418</v>
      </c>
      <c r="C6385" t="s">
        <v>172</v>
      </c>
      <c r="D6385" s="167">
        <v>54422.47</v>
      </c>
      <c r="E6385" t="s">
        <v>185</v>
      </c>
      <c r="F6385" t="s">
        <v>169</v>
      </c>
      <c r="G6385" t="s">
        <v>426</v>
      </c>
      <c r="H6385" s="168">
        <v>41862</v>
      </c>
      <c r="I6385" t="s">
        <v>106</v>
      </c>
      <c r="J6385" s="169">
        <v>3.1260273972602741</v>
      </c>
      <c r="K6385">
        <v>1</v>
      </c>
    </row>
    <row r="6386" spans="1:11" x14ac:dyDescent="0.25">
      <c r="A6386" t="s">
        <v>6919</v>
      </c>
      <c r="B6386">
        <v>77890</v>
      </c>
      <c r="C6386" t="s">
        <v>167</v>
      </c>
      <c r="D6386" s="167">
        <v>100849.36</v>
      </c>
      <c r="E6386" t="s">
        <v>188</v>
      </c>
      <c r="F6386" t="s">
        <v>169</v>
      </c>
      <c r="G6386" t="s">
        <v>284</v>
      </c>
      <c r="H6386" s="168">
        <v>32909</v>
      </c>
      <c r="I6386" t="s">
        <v>107</v>
      </c>
      <c r="J6386" s="169">
        <v>27.654794520547945</v>
      </c>
      <c r="K6386">
        <v>6</v>
      </c>
    </row>
    <row r="6387" spans="1:11" x14ac:dyDescent="0.25">
      <c r="A6387" t="s">
        <v>6920</v>
      </c>
      <c r="B6387">
        <v>39701</v>
      </c>
      <c r="C6387" t="s">
        <v>172</v>
      </c>
      <c r="D6387" s="167">
        <v>88168</v>
      </c>
      <c r="E6387" t="s">
        <v>185</v>
      </c>
      <c r="F6387" t="s">
        <v>169</v>
      </c>
      <c r="G6387" t="s">
        <v>495</v>
      </c>
      <c r="H6387" s="168">
        <v>38334</v>
      </c>
      <c r="I6387" t="s">
        <v>106</v>
      </c>
      <c r="J6387" s="169">
        <v>12.791780821917808</v>
      </c>
      <c r="K6387">
        <v>3</v>
      </c>
    </row>
    <row r="6388" spans="1:11" x14ac:dyDescent="0.25">
      <c r="A6388" t="s">
        <v>6921</v>
      </c>
      <c r="B6388">
        <v>52468</v>
      </c>
      <c r="C6388" t="s">
        <v>172</v>
      </c>
      <c r="D6388" s="167">
        <v>80145</v>
      </c>
      <c r="E6388" t="s">
        <v>185</v>
      </c>
      <c r="F6388" t="s">
        <v>169</v>
      </c>
      <c r="G6388" t="s">
        <v>416</v>
      </c>
      <c r="H6388" s="168">
        <v>38145</v>
      </c>
      <c r="I6388" t="s">
        <v>103</v>
      </c>
      <c r="J6388" s="169">
        <v>13.30958904109589</v>
      </c>
      <c r="K6388">
        <v>3</v>
      </c>
    </row>
    <row r="6389" spans="1:11" x14ac:dyDescent="0.25">
      <c r="A6389" t="s">
        <v>6922</v>
      </c>
      <c r="B6389">
        <v>71656</v>
      </c>
      <c r="C6389" t="s">
        <v>172</v>
      </c>
      <c r="D6389" s="167">
        <v>29779.07</v>
      </c>
      <c r="E6389" t="s">
        <v>233</v>
      </c>
      <c r="F6389" t="s">
        <v>202</v>
      </c>
      <c r="G6389" t="s">
        <v>234</v>
      </c>
      <c r="H6389" s="168">
        <v>40651</v>
      </c>
      <c r="I6389" t="s">
        <v>106</v>
      </c>
      <c r="J6389" s="169">
        <v>6.4438356164383563</v>
      </c>
      <c r="K6389">
        <v>2</v>
      </c>
    </row>
    <row r="6390" spans="1:11" x14ac:dyDescent="0.25">
      <c r="A6390" t="s">
        <v>6923</v>
      </c>
      <c r="B6390">
        <v>3957</v>
      </c>
      <c r="C6390" t="s">
        <v>172</v>
      </c>
      <c r="D6390" s="167">
        <v>85449.24</v>
      </c>
      <c r="E6390" t="s">
        <v>196</v>
      </c>
      <c r="F6390" t="s">
        <v>169</v>
      </c>
      <c r="G6390" t="s">
        <v>428</v>
      </c>
      <c r="H6390" s="168">
        <v>39748</v>
      </c>
      <c r="I6390" t="s">
        <v>104</v>
      </c>
      <c r="J6390" s="169">
        <v>8.9178082191780828</v>
      </c>
      <c r="K6390">
        <v>2</v>
      </c>
    </row>
    <row r="6391" spans="1:11" x14ac:dyDescent="0.25">
      <c r="A6391" t="s">
        <v>6924</v>
      </c>
      <c r="B6391">
        <v>14359</v>
      </c>
      <c r="C6391" t="s">
        <v>172</v>
      </c>
      <c r="D6391" s="167">
        <v>44300</v>
      </c>
      <c r="E6391" t="s">
        <v>168</v>
      </c>
      <c r="F6391" t="s">
        <v>169</v>
      </c>
      <c r="G6391" t="s">
        <v>265</v>
      </c>
      <c r="H6391" s="168">
        <v>42716</v>
      </c>
      <c r="I6391" t="s">
        <v>104</v>
      </c>
      <c r="J6391" s="169">
        <v>0.78630136986301369</v>
      </c>
      <c r="K6391">
        <v>1</v>
      </c>
    </row>
    <row r="6392" spans="1:11" x14ac:dyDescent="0.25">
      <c r="A6392" t="s">
        <v>6925</v>
      </c>
      <c r="B6392">
        <v>9683</v>
      </c>
      <c r="C6392" t="s">
        <v>172</v>
      </c>
      <c r="D6392" s="167">
        <v>40631.32</v>
      </c>
      <c r="E6392" t="s">
        <v>199</v>
      </c>
      <c r="F6392" t="s">
        <v>169</v>
      </c>
      <c r="G6392" t="s">
        <v>200</v>
      </c>
      <c r="H6392" s="168">
        <v>42009</v>
      </c>
      <c r="I6392" t="s">
        <v>105</v>
      </c>
      <c r="J6392" s="169">
        <v>2.7232876712328768</v>
      </c>
      <c r="K6392">
        <v>1</v>
      </c>
    </row>
    <row r="6393" spans="1:11" x14ac:dyDescent="0.25">
      <c r="A6393" t="s">
        <v>6926</v>
      </c>
      <c r="B6393">
        <v>32709</v>
      </c>
      <c r="C6393" t="s">
        <v>167</v>
      </c>
      <c r="D6393" s="167">
        <v>70599.34</v>
      </c>
      <c r="E6393" t="s">
        <v>188</v>
      </c>
      <c r="F6393" t="s">
        <v>169</v>
      </c>
      <c r="G6393" t="s">
        <v>539</v>
      </c>
      <c r="H6393" s="168">
        <v>36745</v>
      </c>
      <c r="I6393" t="s">
        <v>103</v>
      </c>
      <c r="J6393" s="169">
        <v>17.145205479452056</v>
      </c>
      <c r="K6393">
        <v>4</v>
      </c>
    </row>
    <row r="6394" spans="1:11" x14ac:dyDescent="0.25">
      <c r="A6394" t="s">
        <v>6927</v>
      </c>
      <c r="B6394">
        <v>16278</v>
      </c>
      <c r="C6394" t="s">
        <v>167</v>
      </c>
      <c r="D6394" s="167">
        <v>39351.07</v>
      </c>
      <c r="E6394" t="s">
        <v>270</v>
      </c>
      <c r="F6394" t="s">
        <v>169</v>
      </c>
      <c r="G6394" t="s">
        <v>1758</v>
      </c>
      <c r="H6394" s="168">
        <v>41806</v>
      </c>
      <c r="I6394" t="s">
        <v>103</v>
      </c>
      <c r="J6394" s="169">
        <v>3.2794520547945205</v>
      </c>
      <c r="K6394">
        <v>1</v>
      </c>
    </row>
    <row r="6395" spans="1:11" x14ac:dyDescent="0.25">
      <c r="A6395" t="s">
        <v>6928</v>
      </c>
      <c r="B6395">
        <v>20632</v>
      </c>
      <c r="C6395" t="s">
        <v>167</v>
      </c>
      <c r="D6395" s="167">
        <v>60066.76</v>
      </c>
      <c r="E6395" t="s">
        <v>216</v>
      </c>
      <c r="F6395" t="s">
        <v>169</v>
      </c>
      <c r="G6395" t="s">
        <v>1058</v>
      </c>
      <c r="H6395" s="168">
        <v>41918</v>
      </c>
      <c r="I6395" t="s">
        <v>103</v>
      </c>
      <c r="J6395" s="169">
        <v>2.9726027397260273</v>
      </c>
      <c r="K6395">
        <v>1</v>
      </c>
    </row>
    <row r="6396" spans="1:11" x14ac:dyDescent="0.25">
      <c r="A6396" t="s">
        <v>6929</v>
      </c>
      <c r="B6396">
        <v>78314</v>
      </c>
      <c r="C6396" t="s">
        <v>172</v>
      </c>
      <c r="D6396" s="167">
        <v>63887</v>
      </c>
      <c r="E6396" t="s">
        <v>175</v>
      </c>
      <c r="F6396" t="s">
        <v>169</v>
      </c>
      <c r="G6396" t="s">
        <v>183</v>
      </c>
      <c r="H6396" s="168">
        <v>41918</v>
      </c>
      <c r="I6396" t="s">
        <v>108</v>
      </c>
      <c r="J6396" s="169">
        <v>2.9726027397260273</v>
      </c>
      <c r="K6396">
        <v>1</v>
      </c>
    </row>
    <row r="6397" spans="1:11" x14ac:dyDescent="0.25">
      <c r="A6397" t="s">
        <v>6930</v>
      </c>
      <c r="B6397">
        <v>37041</v>
      </c>
      <c r="C6397" t="s">
        <v>172</v>
      </c>
      <c r="D6397" s="167">
        <v>89620</v>
      </c>
      <c r="E6397" t="s">
        <v>175</v>
      </c>
      <c r="F6397" t="s">
        <v>169</v>
      </c>
      <c r="G6397" t="s">
        <v>183</v>
      </c>
      <c r="H6397" s="168">
        <v>35982</v>
      </c>
      <c r="I6397" t="s">
        <v>103</v>
      </c>
      <c r="J6397" s="169">
        <v>19.235616438356164</v>
      </c>
      <c r="K6397">
        <v>4</v>
      </c>
    </row>
    <row r="6398" spans="1:11" x14ac:dyDescent="0.25">
      <c r="A6398" t="s">
        <v>6931</v>
      </c>
      <c r="B6398">
        <v>19435</v>
      </c>
      <c r="C6398" t="s">
        <v>172</v>
      </c>
      <c r="D6398" s="167">
        <v>35585.5</v>
      </c>
      <c r="E6398" t="s">
        <v>253</v>
      </c>
      <c r="F6398" t="s">
        <v>169</v>
      </c>
      <c r="G6398" t="s">
        <v>895</v>
      </c>
      <c r="H6398" s="168">
        <v>41904</v>
      </c>
      <c r="I6398" t="s">
        <v>108</v>
      </c>
      <c r="J6398" s="169">
        <v>3.010958904109589</v>
      </c>
      <c r="K6398">
        <v>1</v>
      </c>
    </row>
    <row r="6399" spans="1:11" x14ac:dyDescent="0.25">
      <c r="A6399" t="s">
        <v>6932</v>
      </c>
      <c r="B6399">
        <v>71257</v>
      </c>
      <c r="C6399" t="s">
        <v>172</v>
      </c>
      <c r="D6399" s="167">
        <v>39003.449999999997</v>
      </c>
      <c r="E6399" t="s">
        <v>616</v>
      </c>
      <c r="F6399" t="s">
        <v>169</v>
      </c>
      <c r="G6399" t="s">
        <v>237</v>
      </c>
      <c r="H6399" s="168">
        <v>41778</v>
      </c>
      <c r="I6399" t="s">
        <v>105</v>
      </c>
      <c r="J6399" s="169">
        <v>3.3561643835616439</v>
      </c>
      <c r="K6399">
        <v>1</v>
      </c>
    </row>
    <row r="6400" spans="1:11" x14ac:dyDescent="0.25">
      <c r="A6400" t="s">
        <v>6933</v>
      </c>
      <c r="B6400">
        <v>38425</v>
      </c>
      <c r="C6400" t="s">
        <v>172</v>
      </c>
      <c r="D6400" s="167">
        <v>58562</v>
      </c>
      <c r="E6400" t="s">
        <v>168</v>
      </c>
      <c r="F6400" t="s">
        <v>169</v>
      </c>
      <c r="G6400" t="s">
        <v>265</v>
      </c>
      <c r="H6400" s="168">
        <v>40994</v>
      </c>
      <c r="I6400" t="s">
        <v>106</v>
      </c>
      <c r="J6400" s="169">
        <v>5.5041095890410956</v>
      </c>
      <c r="K6400">
        <v>2</v>
      </c>
    </row>
    <row r="6401" spans="1:11" x14ac:dyDescent="0.25">
      <c r="A6401" t="s">
        <v>6934</v>
      </c>
      <c r="B6401">
        <v>47304</v>
      </c>
      <c r="C6401" t="s">
        <v>167</v>
      </c>
      <c r="D6401" s="167">
        <v>116302.93</v>
      </c>
      <c r="E6401" t="s">
        <v>188</v>
      </c>
      <c r="F6401" t="s">
        <v>169</v>
      </c>
      <c r="G6401" t="s">
        <v>275</v>
      </c>
      <c r="H6401" s="168">
        <v>33959</v>
      </c>
      <c r="I6401" t="s">
        <v>107</v>
      </c>
      <c r="J6401" s="169">
        <v>24.778082191780822</v>
      </c>
      <c r="K6401">
        <v>5</v>
      </c>
    </row>
    <row r="6402" spans="1:11" x14ac:dyDescent="0.25">
      <c r="A6402" t="s">
        <v>6935</v>
      </c>
      <c r="B6402">
        <v>11404</v>
      </c>
      <c r="C6402" t="s">
        <v>167</v>
      </c>
      <c r="D6402" s="167">
        <v>70820.09</v>
      </c>
      <c r="E6402" t="s">
        <v>270</v>
      </c>
      <c r="F6402" t="s">
        <v>169</v>
      </c>
      <c r="G6402" t="s">
        <v>271</v>
      </c>
      <c r="H6402" s="168">
        <v>39146</v>
      </c>
      <c r="I6402" t="s">
        <v>106</v>
      </c>
      <c r="J6402" s="169">
        <v>10.567123287671233</v>
      </c>
      <c r="K6402">
        <v>3</v>
      </c>
    </row>
    <row r="6403" spans="1:11" x14ac:dyDescent="0.25">
      <c r="A6403" t="s">
        <v>6936</v>
      </c>
      <c r="B6403">
        <v>43425</v>
      </c>
      <c r="C6403" t="s">
        <v>167</v>
      </c>
      <c r="D6403" s="167">
        <v>132433.54999999999</v>
      </c>
      <c r="E6403" t="s">
        <v>188</v>
      </c>
      <c r="F6403" t="s">
        <v>169</v>
      </c>
      <c r="G6403" t="s">
        <v>275</v>
      </c>
      <c r="H6403" s="168">
        <v>40938</v>
      </c>
      <c r="I6403" t="s">
        <v>103</v>
      </c>
      <c r="J6403" s="169">
        <v>5.6575342465753424</v>
      </c>
      <c r="K6403">
        <v>2</v>
      </c>
    </row>
    <row r="6404" spans="1:11" x14ac:dyDescent="0.25">
      <c r="A6404" t="s">
        <v>6937</v>
      </c>
      <c r="B6404">
        <v>7283</v>
      </c>
      <c r="C6404" t="s">
        <v>172</v>
      </c>
      <c r="D6404" s="167">
        <v>58455</v>
      </c>
      <c r="E6404" t="s">
        <v>175</v>
      </c>
      <c r="F6404" t="s">
        <v>169</v>
      </c>
      <c r="G6404" t="s">
        <v>183</v>
      </c>
      <c r="H6404" s="168">
        <v>41694</v>
      </c>
      <c r="I6404" t="s">
        <v>107</v>
      </c>
      <c r="J6404" s="169">
        <v>3.5863013698630137</v>
      </c>
      <c r="K6404">
        <v>1</v>
      </c>
    </row>
    <row r="6405" spans="1:11" x14ac:dyDescent="0.25">
      <c r="A6405" t="s">
        <v>6938</v>
      </c>
      <c r="B6405">
        <v>18397</v>
      </c>
      <c r="C6405" t="s">
        <v>172</v>
      </c>
      <c r="D6405" s="167">
        <v>53788</v>
      </c>
      <c r="E6405" t="s">
        <v>175</v>
      </c>
      <c r="F6405" t="s">
        <v>169</v>
      </c>
      <c r="G6405" t="s">
        <v>183</v>
      </c>
      <c r="H6405" s="168">
        <v>41918</v>
      </c>
      <c r="I6405" t="s">
        <v>104</v>
      </c>
      <c r="J6405" s="169">
        <v>2.9726027397260273</v>
      </c>
      <c r="K6405">
        <v>1</v>
      </c>
    </row>
    <row r="6406" spans="1:11" x14ac:dyDescent="0.25">
      <c r="A6406" t="s">
        <v>6939</v>
      </c>
      <c r="B6406">
        <v>65697</v>
      </c>
      <c r="C6406" t="s">
        <v>167</v>
      </c>
      <c r="D6406" s="167">
        <v>76420.03</v>
      </c>
      <c r="E6406" t="s">
        <v>175</v>
      </c>
      <c r="F6406" t="s">
        <v>169</v>
      </c>
      <c r="G6406" t="s">
        <v>176</v>
      </c>
      <c r="H6406" s="168">
        <v>39314</v>
      </c>
      <c r="I6406" t="s">
        <v>108</v>
      </c>
      <c r="J6406" s="169">
        <v>10.106849315068493</v>
      </c>
      <c r="K6406">
        <v>3</v>
      </c>
    </row>
    <row r="6407" spans="1:11" x14ac:dyDescent="0.25">
      <c r="A6407" t="s">
        <v>6940</v>
      </c>
      <c r="B6407">
        <v>72311</v>
      </c>
      <c r="C6407" t="s">
        <v>172</v>
      </c>
      <c r="D6407" s="167">
        <v>96197.88</v>
      </c>
      <c r="E6407" t="s">
        <v>175</v>
      </c>
      <c r="F6407" t="s">
        <v>169</v>
      </c>
      <c r="G6407" t="s">
        <v>311</v>
      </c>
      <c r="H6407" s="168">
        <v>34385</v>
      </c>
      <c r="I6407" t="s">
        <v>106</v>
      </c>
      <c r="J6407" s="169">
        <v>23.610958904109587</v>
      </c>
      <c r="K6407">
        <v>5</v>
      </c>
    </row>
    <row r="6408" spans="1:11" x14ac:dyDescent="0.25">
      <c r="A6408" t="s">
        <v>6941</v>
      </c>
      <c r="B6408">
        <v>65627</v>
      </c>
      <c r="C6408" t="s">
        <v>172</v>
      </c>
      <c r="D6408" s="167">
        <v>75277.02</v>
      </c>
      <c r="E6408" t="s">
        <v>199</v>
      </c>
      <c r="F6408" t="s">
        <v>169</v>
      </c>
      <c r="G6408" t="s">
        <v>2357</v>
      </c>
      <c r="H6408" s="168">
        <v>35051</v>
      </c>
      <c r="I6408" t="s">
        <v>107</v>
      </c>
      <c r="J6408" s="169">
        <v>21.786301369863015</v>
      </c>
      <c r="K6408">
        <v>5</v>
      </c>
    </row>
    <row r="6409" spans="1:11" x14ac:dyDescent="0.25">
      <c r="A6409" t="s">
        <v>6942</v>
      </c>
      <c r="B6409">
        <v>26872</v>
      </c>
      <c r="C6409" t="s">
        <v>167</v>
      </c>
      <c r="D6409" s="167">
        <v>46469</v>
      </c>
      <c r="E6409" t="s">
        <v>196</v>
      </c>
      <c r="F6409" t="s">
        <v>169</v>
      </c>
      <c r="G6409" t="s">
        <v>503</v>
      </c>
      <c r="H6409" s="168">
        <v>36800</v>
      </c>
      <c r="I6409" t="s">
        <v>107</v>
      </c>
      <c r="J6409" s="169">
        <v>16.994520547945207</v>
      </c>
      <c r="K6409">
        <v>4</v>
      </c>
    </row>
    <row r="6410" spans="1:11" x14ac:dyDescent="0.25">
      <c r="A6410" t="s">
        <v>6943</v>
      </c>
      <c r="B6410">
        <v>68933</v>
      </c>
      <c r="C6410" t="s">
        <v>172</v>
      </c>
      <c r="D6410" s="167">
        <v>52693</v>
      </c>
      <c r="E6410" t="s">
        <v>191</v>
      </c>
      <c r="F6410" t="s">
        <v>169</v>
      </c>
      <c r="G6410" t="s">
        <v>354</v>
      </c>
      <c r="H6410" s="168">
        <v>41484</v>
      </c>
      <c r="I6410" t="s">
        <v>104</v>
      </c>
      <c r="J6410" s="169">
        <v>4.161643835616438</v>
      </c>
      <c r="K6410">
        <v>1</v>
      </c>
    </row>
    <row r="6411" spans="1:11" x14ac:dyDescent="0.25">
      <c r="A6411" t="s">
        <v>6944</v>
      </c>
      <c r="B6411">
        <v>49799</v>
      </c>
      <c r="C6411" t="s">
        <v>167</v>
      </c>
      <c r="D6411" s="167">
        <v>50211</v>
      </c>
      <c r="E6411" t="s">
        <v>168</v>
      </c>
      <c r="F6411" t="s">
        <v>169</v>
      </c>
      <c r="G6411" t="s">
        <v>466</v>
      </c>
      <c r="H6411" s="168">
        <v>42562</v>
      </c>
      <c r="I6411" t="s">
        <v>103</v>
      </c>
      <c r="J6411" s="169">
        <v>1.2082191780821918</v>
      </c>
      <c r="K6411">
        <v>1</v>
      </c>
    </row>
    <row r="6412" spans="1:11" x14ac:dyDescent="0.25">
      <c r="A6412" t="s">
        <v>6945</v>
      </c>
      <c r="B6412">
        <v>66188</v>
      </c>
      <c r="C6412" t="s">
        <v>172</v>
      </c>
      <c r="D6412" s="167">
        <v>86588</v>
      </c>
      <c r="E6412" t="s">
        <v>175</v>
      </c>
      <c r="F6412" t="s">
        <v>169</v>
      </c>
      <c r="G6412" t="s">
        <v>183</v>
      </c>
      <c r="H6412" s="168">
        <v>37823</v>
      </c>
      <c r="I6412" t="s">
        <v>107</v>
      </c>
      <c r="J6412" s="169">
        <v>14.191780821917808</v>
      </c>
      <c r="K6412">
        <v>3</v>
      </c>
    </row>
    <row r="6413" spans="1:11" x14ac:dyDescent="0.25">
      <c r="A6413" t="s">
        <v>6946</v>
      </c>
      <c r="B6413">
        <v>85569</v>
      </c>
      <c r="C6413" t="s">
        <v>167</v>
      </c>
      <c r="D6413" s="167">
        <v>44663.47</v>
      </c>
      <c r="E6413" t="s">
        <v>270</v>
      </c>
      <c r="F6413" t="s">
        <v>169</v>
      </c>
      <c r="G6413" t="s">
        <v>801</v>
      </c>
      <c r="H6413" s="168">
        <v>41582</v>
      </c>
      <c r="I6413" t="s">
        <v>104</v>
      </c>
      <c r="J6413" s="169">
        <v>3.893150684931507</v>
      </c>
      <c r="K6413">
        <v>1</v>
      </c>
    </row>
    <row r="6414" spans="1:11" x14ac:dyDescent="0.25">
      <c r="A6414" t="s">
        <v>6947</v>
      </c>
      <c r="B6414">
        <v>84290</v>
      </c>
      <c r="C6414" t="s">
        <v>167</v>
      </c>
      <c r="D6414" s="167">
        <v>16049</v>
      </c>
      <c r="E6414" t="s">
        <v>168</v>
      </c>
      <c r="F6414" t="s">
        <v>202</v>
      </c>
      <c r="G6414" t="s">
        <v>246</v>
      </c>
      <c r="H6414" s="168">
        <v>42674</v>
      </c>
      <c r="I6414" t="s">
        <v>103</v>
      </c>
      <c r="J6414" s="169">
        <v>0.90136986301369859</v>
      </c>
      <c r="K6414">
        <v>1</v>
      </c>
    </row>
    <row r="6415" spans="1:11" x14ac:dyDescent="0.25">
      <c r="A6415" t="s">
        <v>6948</v>
      </c>
      <c r="B6415">
        <v>2369</v>
      </c>
      <c r="C6415" t="s">
        <v>172</v>
      </c>
      <c r="D6415" s="167">
        <v>136293.25</v>
      </c>
      <c r="E6415" t="s">
        <v>168</v>
      </c>
      <c r="F6415" t="s">
        <v>169</v>
      </c>
      <c r="G6415" t="s">
        <v>493</v>
      </c>
      <c r="H6415" s="168">
        <v>34960</v>
      </c>
      <c r="I6415" t="s">
        <v>104</v>
      </c>
      <c r="J6415" s="169">
        <v>22.035616438356165</v>
      </c>
      <c r="K6415">
        <v>5</v>
      </c>
    </row>
    <row r="6416" spans="1:11" x14ac:dyDescent="0.25">
      <c r="A6416" t="s">
        <v>6949</v>
      </c>
      <c r="B6416">
        <v>88587</v>
      </c>
      <c r="C6416" t="s">
        <v>167</v>
      </c>
      <c r="D6416" s="167">
        <v>92756.7</v>
      </c>
      <c r="E6416" t="s">
        <v>175</v>
      </c>
      <c r="F6416" t="s">
        <v>169</v>
      </c>
      <c r="G6416" t="s">
        <v>183</v>
      </c>
      <c r="H6416" s="168">
        <v>34352</v>
      </c>
      <c r="I6416" t="s">
        <v>108</v>
      </c>
      <c r="J6416" s="169">
        <v>23.701369863013699</v>
      </c>
      <c r="K6416">
        <v>5</v>
      </c>
    </row>
    <row r="6417" spans="1:11" x14ac:dyDescent="0.25">
      <c r="A6417" t="s">
        <v>6950</v>
      </c>
      <c r="B6417">
        <v>48486</v>
      </c>
      <c r="C6417" t="s">
        <v>172</v>
      </c>
      <c r="D6417" s="167">
        <v>65105</v>
      </c>
      <c r="E6417" t="s">
        <v>168</v>
      </c>
      <c r="F6417" t="s">
        <v>169</v>
      </c>
      <c r="G6417" t="s">
        <v>265</v>
      </c>
      <c r="H6417" s="168">
        <v>39034</v>
      </c>
      <c r="I6417" t="s">
        <v>107</v>
      </c>
      <c r="J6417" s="169">
        <v>10.873972602739727</v>
      </c>
      <c r="K6417">
        <v>3</v>
      </c>
    </row>
    <row r="6418" spans="1:11" x14ac:dyDescent="0.25">
      <c r="A6418" t="s">
        <v>6951</v>
      </c>
      <c r="B6418">
        <v>61145</v>
      </c>
      <c r="C6418" t="s">
        <v>172</v>
      </c>
      <c r="D6418" s="167">
        <v>78096</v>
      </c>
      <c r="E6418" t="s">
        <v>175</v>
      </c>
      <c r="F6418" t="s">
        <v>169</v>
      </c>
      <c r="G6418" t="s">
        <v>183</v>
      </c>
      <c r="H6418" s="168">
        <v>38187</v>
      </c>
      <c r="I6418" t="s">
        <v>103</v>
      </c>
      <c r="J6418" s="169">
        <v>13.194520547945206</v>
      </c>
      <c r="K6418">
        <v>3</v>
      </c>
    </row>
    <row r="6419" spans="1:11" x14ac:dyDescent="0.25">
      <c r="A6419" t="s">
        <v>6952</v>
      </c>
      <c r="B6419">
        <v>54065</v>
      </c>
      <c r="C6419" t="s">
        <v>172</v>
      </c>
      <c r="D6419" s="167">
        <v>67859</v>
      </c>
      <c r="E6419" t="s">
        <v>191</v>
      </c>
      <c r="F6419" t="s">
        <v>169</v>
      </c>
      <c r="G6419" t="s">
        <v>486</v>
      </c>
      <c r="H6419" s="168">
        <v>39524</v>
      </c>
      <c r="I6419" t="s">
        <v>107</v>
      </c>
      <c r="J6419" s="169">
        <v>9.5315068493150683</v>
      </c>
      <c r="K6419">
        <v>2</v>
      </c>
    </row>
    <row r="6420" spans="1:11" x14ac:dyDescent="0.25">
      <c r="A6420" t="s">
        <v>6953</v>
      </c>
      <c r="B6420">
        <v>36758</v>
      </c>
      <c r="C6420" t="s">
        <v>167</v>
      </c>
      <c r="D6420" s="167">
        <v>16049</v>
      </c>
      <c r="E6420" t="s">
        <v>196</v>
      </c>
      <c r="F6420" t="s">
        <v>202</v>
      </c>
      <c r="G6420" t="s">
        <v>222</v>
      </c>
      <c r="H6420" s="168">
        <v>42534</v>
      </c>
      <c r="I6420" t="s">
        <v>107</v>
      </c>
      <c r="J6420" s="169">
        <v>1.284931506849315</v>
      </c>
      <c r="K6420">
        <v>1</v>
      </c>
    </row>
    <row r="6421" spans="1:11" x14ac:dyDescent="0.25">
      <c r="A6421" t="s">
        <v>6954</v>
      </c>
      <c r="B6421">
        <v>44668</v>
      </c>
      <c r="C6421" t="s">
        <v>172</v>
      </c>
      <c r="D6421" s="167">
        <v>63493</v>
      </c>
      <c r="E6421" t="s">
        <v>191</v>
      </c>
      <c r="F6421" t="s">
        <v>169</v>
      </c>
      <c r="G6421" t="s">
        <v>486</v>
      </c>
      <c r="H6421" s="168">
        <v>39693</v>
      </c>
      <c r="I6421" t="s">
        <v>108</v>
      </c>
      <c r="J6421" s="169">
        <v>9.0684931506849313</v>
      </c>
      <c r="K6421">
        <v>2</v>
      </c>
    </row>
    <row r="6422" spans="1:11" x14ac:dyDescent="0.25">
      <c r="A6422" t="s">
        <v>6955</v>
      </c>
      <c r="B6422">
        <v>89370</v>
      </c>
      <c r="C6422" t="s">
        <v>167</v>
      </c>
      <c r="D6422" s="167">
        <v>83658</v>
      </c>
      <c r="E6422" t="s">
        <v>175</v>
      </c>
      <c r="F6422" t="s">
        <v>169</v>
      </c>
      <c r="G6422" t="s">
        <v>183</v>
      </c>
      <c r="H6422" s="168">
        <v>37270</v>
      </c>
      <c r="I6422" t="s">
        <v>106</v>
      </c>
      <c r="J6422" s="169">
        <v>15.706849315068494</v>
      </c>
      <c r="K6422">
        <v>4</v>
      </c>
    </row>
    <row r="6423" spans="1:11" x14ac:dyDescent="0.25">
      <c r="A6423" t="s">
        <v>6956</v>
      </c>
      <c r="B6423">
        <v>70365</v>
      </c>
      <c r="C6423" t="s">
        <v>167</v>
      </c>
      <c r="D6423" s="167">
        <v>57660.28</v>
      </c>
      <c r="E6423" t="s">
        <v>270</v>
      </c>
      <c r="F6423" t="s">
        <v>169</v>
      </c>
      <c r="G6423" t="s">
        <v>801</v>
      </c>
      <c r="H6423" s="168">
        <v>40517</v>
      </c>
      <c r="I6423" t="s">
        <v>105</v>
      </c>
      <c r="J6423" s="169">
        <v>6.8109589041095893</v>
      </c>
      <c r="K6423">
        <v>2</v>
      </c>
    </row>
    <row r="6424" spans="1:11" x14ac:dyDescent="0.25">
      <c r="A6424" t="s">
        <v>6957</v>
      </c>
      <c r="B6424">
        <v>54771</v>
      </c>
      <c r="C6424" t="s">
        <v>172</v>
      </c>
      <c r="D6424" s="167">
        <v>46891.09</v>
      </c>
      <c r="E6424" t="s">
        <v>216</v>
      </c>
      <c r="F6424" t="s">
        <v>169</v>
      </c>
      <c r="G6424" t="s">
        <v>980</v>
      </c>
      <c r="H6424" s="168">
        <v>42268</v>
      </c>
      <c r="I6424" t="s">
        <v>106</v>
      </c>
      <c r="J6424" s="169">
        <v>2.0136986301369864</v>
      </c>
      <c r="K6424">
        <v>1</v>
      </c>
    </row>
    <row r="6425" spans="1:11" x14ac:dyDescent="0.25">
      <c r="A6425" t="s">
        <v>6958</v>
      </c>
      <c r="B6425">
        <v>59078</v>
      </c>
      <c r="C6425" t="s">
        <v>172</v>
      </c>
      <c r="D6425" s="167">
        <v>56709.36</v>
      </c>
      <c r="E6425" t="s">
        <v>196</v>
      </c>
      <c r="F6425" t="s">
        <v>169</v>
      </c>
      <c r="G6425" t="s">
        <v>706</v>
      </c>
      <c r="H6425" s="168">
        <v>41862</v>
      </c>
      <c r="I6425" t="s">
        <v>104</v>
      </c>
      <c r="J6425" s="169">
        <v>3.1260273972602741</v>
      </c>
      <c r="K6425">
        <v>1</v>
      </c>
    </row>
    <row r="6426" spans="1:11" x14ac:dyDescent="0.25">
      <c r="A6426" t="s">
        <v>6959</v>
      </c>
      <c r="B6426">
        <v>23728</v>
      </c>
      <c r="C6426" t="s">
        <v>172</v>
      </c>
      <c r="D6426" s="167">
        <v>73801</v>
      </c>
      <c r="E6426" t="s">
        <v>196</v>
      </c>
      <c r="F6426" t="s">
        <v>169</v>
      </c>
      <c r="G6426" t="s">
        <v>228</v>
      </c>
      <c r="H6426" s="168">
        <v>36185</v>
      </c>
      <c r="I6426" t="s">
        <v>106</v>
      </c>
      <c r="J6426" s="169">
        <v>18.67945205479452</v>
      </c>
      <c r="K6426">
        <v>4</v>
      </c>
    </row>
    <row r="6427" spans="1:11" x14ac:dyDescent="0.25">
      <c r="A6427" t="s">
        <v>6960</v>
      </c>
      <c r="B6427">
        <v>30439</v>
      </c>
      <c r="C6427" t="s">
        <v>167</v>
      </c>
      <c r="D6427" s="167">
        <v>112899</v>
      </c>
      <c r="E6427" t="s">
        <v>188</v>
      </c>
      <c r="F6427" t="s">
        <v>169</v>
      </c>
      <c r="G6427" t="s">
        <v>6961</v>
      </c>
      <c r="H6427" s="168">
        <v>36856</v>
      </c>
      <c r="I6427" t="s">
        <v>104</v>
      </c>
      <c r="J6427" s="169">
        <v>16.841095890410958</v>
      </c>
      <c r="K6427">
        <v>4</v>
      </c>
    </row>
    <row r="6428" spans="1:11" x14ac:dyDescent="0.25">
      <c r="A6428" t="s">
        <v>6962</v>
      </c>
      <c r="B6428">
        <v>7168</v>
      </c>
      <c r="C6428" t="s">
        <v>167</v>
      </c>
      <c r="D6428" s="167">
        <v>40631.230000000003</v>
      </c>
      <c r="E6428" t="s">
        <v>188</v>
      </c>
      <c r="F6428" t="s">
        <v>202</v>
      </c>
      <c r="G6428" t="s">
        <v>313</v>
      </c>
      <c r="H6428" s="168">
        <v>41848</v>
      </c>
      <c r="I6428" t="s">
        <v>105</v>
      </c>
      <c r="J6428" s="169">
        <v>3.1643835616438358</v>
      </c>
      <c r="K6428">
        <v>1</v>
      </c>
    </row>
    <row r="6429" spans="1:11" x14ac:dyDescent="0.25">
      <c r="A6429" t="s">
        <v>6963</v>
      </c>
      <c r="B6429">
        <v>6272</v>
      </c>
      <c r="C6429" t="s">
        <v>167</v>
      </c>
      <c r="D6429" s="167">
        <v>87523.22</v>
      </c>
      <c r="E6429" t="s">
        <v>188</v>
      </c>
      <c r="F6429" t="s">
        <v>169</v>
      </c>
      <c r="G6429" t="s">
        <v>226</v>
      </c>
      <c r="H6429" s="168">
        <v>32468</v>
      </c>
      <c r="I6429" t="s">
        <v>107</v>
      </c>
      <c r="J6429" s="169">
        <v>28.863013698630137</v>
      </c>
      <c r="K6429">
        <v>6</v>
      </c>
    </row>
    <row r="6430" spans="1:11" x14ac:dyDescent="0.25">
      <c r="A6430" t="s">
        <v>6964</v>
      </c>
      <c r="B6430">
        <v>49914</v>
      </c>
      <c r="C6430" t="s">
        <v>172</v>
      </c>
      <c r="D6430" s="167">
        <v>56464.05</v>
      </c>
      <c r="E6430" t="s">
        <v>196</v>
      </c>
      <c r="F6430" t="s">
        <v>169</v>
      </c>
      <c r="G6430" t="s">
        <v>242</v>
      </c>
      <c r="H6430" s="168">
        <v>39524</v>
      </c>
      <c r="I6430" t="s">
        <v>103</v>
      </c>
      <c r="J6430" s="169">
        <v>9.5315068493150683</v>
      </c>
      <c r="K6430">
        <v>2</v>
      </c>
    </row>
    <row r="6431" spans="1:11" x14ac:dyDescent="0.25">
      <c r="A6431" t="s">
        <v>6965</v>
      </c>
      <c r="B6431">
        <v>41868</v>
      </c>
      <c r="C6431" t="s">
        <v>167</v>
      </c>
      <c r="D6431" s="167">
        <v>58455</v>
      </c>
      <c r="E6431" t="s">
        <v>175</v>
      </c>
      <c r="F6431" t="s">
        <v>169</v>
      </c>
      <c r="G6431" t="s">
        <v>183</v>
      </c>
      <c r="H6431" s="168">
        <v>41498</v>
      </c>
      <c r="I6431" t="s">
        <v>103</v>
      </c>
      <c r="J6431" s="169">
        <v>4.1232876712328768</v>
      </c>
      <c r="K6431">
        <v>1</v>
      </c>
    </row>
    <row r="6432" spans="1:11" x14ac:dyDescent="0.25">
      <c r="A6432" t="s">
        <v>6966</v>
      </c>
      <c r="B6432">
        <v>59971</v>
      </c>
      <c r="C6432" t="s">
        <v>167</v>
      </c>
      <c r="D6432" s="167">
        <v>84254.18</v>
      </c>
      <c r="E6432" t="s">
        <v>188</v>
      </c>
      <c r="F6432" t="s">
        <v>169</v>
      </c>
      <c r="G6432" t="s">
        <v>2937</v>
      </c>
      <c r="H6432" s="168">
        <v>42422</v>
      </c>
      <c r="I6432" t="s">
        <v>104</v>
      </c>
      <c r="J6432" s="169">
        <v>1.5917808219178082</v>
      </c>
      <c r="K6432">
        <v>1</v>
      </c>
    </row>
    <row r="6433" spans="1:11" x14ac:dyDescent="0.25">
      <c r="A6433" t="s">
        <v>6967</v>
      </c>
      <c r="B6433">
        <v>16082</v>
      </c>
      <c r="C6433" t="s">
        <v>172</v>
      </c>
      <c r="D6433" s="167">
        <v>156525</v>
      </c>
      <c r="E6433" t="s">
        <v>233</v>
      </c>
      <c r="F6433" t="s">
        <v>169</v>
      </c>
      <c r="G6433" t="s">
        <v>231</v>
      </c>
      <c r="H6433" s="168">
        <v>31431</v>
      </c>
      <c r="I6433" t="s">
        <v>103</v>
      </c>
      <c r="J6433" s="169">
        <v>31.704109589041096</v>
      </c>
      <c r="K6433">
        <v>7</v>
      </c>
    </row>
    <row r="6434" spans="1:11" x14ac:dyDescent="0.25">
      <c r="A6434" t="s">
        <v>6968</v>
      </c>
      <c r="B6434">
        <v>20762</v>
      </c>
      <c r="C6434" t="s">
        <v>172</v>
      </c>
      <c r="D6434" s="167">
        <v>92756.7</v>
      </c>
      <c r="E6434" t="s">
        <v>175</v>
      </c>
      <c r="F6434" t="s">
        <v>169</v>
      </c>
      <c r="G6434" t="s">
        <v>183</v>
      </c>
      <c r="H6434" s="168">
        <v>34960</v>
      </c>
      <c r="I6434" t="s">
        <v>103</v>
      </c>
      <c r="J6434" s="169">
        <v>22.035616438356165</v>
      </c>
      <c r="K6434">
        <v>5</v>
      </c>
    </row>
    <row r="6435" spans="1:11" x14ac:dyDescent="0.25">
      <c r="A6435" t="s">
        <v>6969</v>
      </c>
      <c r="B6435">
        <v>88316</v>
      </c>
      <c r="C6435" t="s">
        <v>167</v>
      </c>
      <c r="D6435" s="167">
        <v>83692.789999999994</v>
      </c>
      <c r="E6435" t="s">
        <v>188</v>
      </c>
      <c r="F6435" t="s">
        <v>169</v>
      </c>
      <c r="G6435" t="s">
        <v>284</v>
      </c>
      <c r="H6435" s="168">
        <v>41345</v>
      </c>
      <c r="I6435" t="s">
        <v>105</v>
      </c>
      <c r="J6435" s="169">
        <v>4.5424657534246577</v>
      </c>
      <c r="K6435">
        <v>1</v>
      </c>
    </row>
    <row r="6436" spans="1:11" x14ac:dyDescent="0.25">
      <c r="A6436" t="s">
        <v>6970</v>
      </c>
      <c r="B6436">
        <v>10528</v>
      </c>
      <c r="C6436" t="s">
        <v>172</v>
      </c>
      <c r="D6436" s="167">
        <v>66065.23</v>
      </c>
      <c r="E6436" t="s">
        <v>199</v>
      </c>
      <c r="F6436" t="s">
        <v>169</v>
      </c>
      <c r="G6436" t="s">
        <v>207</v>
      </c>
      <c r="H6436" s="168">
        <v>34075</v>
      </c>
      <c r="I6436" t="s">
        <v>104</v>
      </c>
      <c r="J6436" s="169">
        <v>24.460273972602739</v>
      </c>
      <c r="K6436">
        <v>5</v>
      </c>
    </row>
    <row r="6437" spans="1:11" x14ac:dyDescent="0.25">
      <c r="A6437" t="s">
        <v>6971</v>
      </c>
      <c r="B6437">
        <v>11638</v>
      </c>
      <c r="C6437" t="s">
        <v>172</v>
      </c>
      <c r="D6437" s="167">
        <v>135392</v>
      </c>
      <c r="E6437" t="s">
        <v>268</v>
      </c>
      <c r="F6437" t="s">
        <v>169</v>
      </c>
      <c r="G6437" t="s">
        <v>275</v>
      </c>
      <c r="H6437" s="168">
        <v>32706</v>
      </c>
      <c r="I6437" t="s">
        <v>103</v>
      </c>
      <c r="J6437" s="169">
        <v>28.210958904109589</v>
      </c>
      <c r="K6437">
        <v>6</v>
      </c>
    </row>
    <row r="6438" spans="1:11" x14ac:dyDescent="0.25">
      <c r="A6438" t="s">
        <v>6972</v>
      </c>
      <c r="B6438">
        <v>59924</v>
      </c>
      <c r="C6438" t="s">
        <v>167</v>
      </c>
      <c r="D6438" s="167">
        <v>17793.55</v>
      </c>
      <c r="E6438" t="s">
        <v>196</v>
      </c>
      <c r="F6438" t="s">
        <v>202</v>
      </c>
      <c r="G6438" t="s">
        <v>222</v>
      </c>
      <c r="H6438" s="168">
        <v>41512</v>
      </c>
      <c r="I6438" t="s">
        <v>103</v>
      </c>
      <c r="J6438" s="169">
        <v>4.0849315068493155</v>
      </c>
      <c r="K6438">
        <v>1</v>
      </c>
    </row>
    <row r="6439" spans="1:11" x14ac:dyDescent="0.25">
      <c r="A6439" t="s">
        <v>6973</v>
      </c>
      <c r="B6439">
        <v>22748</v>
      </c>
      <c r="C6439" t="s">
        <v>172</v>
      </c>
      <c r="D6439" s="167">
        <v>108831.76</v>
      </c>
      <c r="E6439" t="s">
        <v>230</v>
      </c>
      <c r="F6439" t="s">
        <v>169</v>
      </c>
      <c r="G6439" t="s">
        <v>565</v>
      </c>
      <c r="H6439" s="168">
        <v>41442</v>
      </c>
      <c r="I6439" t="s">
        <v>104</v>
      </c>
      <c r="J6439" s="169">
        <v>4.2767123287671236</v>
      </c>
      <c r="K6439">
        <v>1</v>
      </c>
    </row>
    <row r="6440" spans="1:11" x14ac:dyDescent="0.25">
      <c r="A6440" t="s">
        <v>6974</v>
      </c>
      <c r="B6440">
        <v>71459</v>
      </c>
      <c r="C6440" t="s">
        <v>167</v>
      </c>
      <c r="D6440" s="167">
        <v>63403.72</v>
      </c>
      <c r="E6440" t="s">
        <v>175</v>
      </c>
      <c r="F6440" t="s">
        <v>169</v>
      </c>
      <c r="G6440" t="s">
        <v>904</v>
      </c>
      <c r="H6440" s="168">
        <v>39279</v>
      </c>
      <c r="I6440" t="s">
        <v>103</v>
      </c>
      <c r="J6440" s="169">
        <v>10.202739726027398</v>
      </c>
      <c r="K6440">
        <v>3</v>
      </c>
    </row>
    <row r="6441" spans="1:11" x14ac:dyDescent="0.25">
      <c r="A6441" t="s">
        <v>6975</v>
      </c>
      <c r="B6441">
        <v>36811</v>
      </c>
      <c r="C6441" t="s">
        <v>172</v>
      </c>
      <c r="D6441" s="167">
        <v>118400</v>
      </c>
      <c r="E6441" t="s">
        <v>213</v>
      </c>
      <c r="F6441" t="s">
        <v>169</v>
      </c>
      <c r="G6441" t="s">
        <v>214</v>
      </c>
      <c r="H6441" s="168">
        <v>41316</v>
      </c>
      <c r="I6441" t="s">
        <v>106</v>
      </c>
      <c r="J6441" s="169">
        <v>4.6219178082191785</v>
      </c>
      <c r="K6441">
        <v>1</v>
      </c>
    </row>
    <row r="6442" spans="1:11" x14ac:dyDescent="0.25">
      <c r="A6442" t="s">
        <v>6976</v>
      </c>
      <c r="B6442">
        <v>35696</v>
      </c>
      <c r="C6442" t="s">
        <v>167</v>
      </c>
      <c r="D6442" s="167">
        <v>67206</v>
      </c>
      <c r="E6442" t="s">
        <v>199</v>
      </c>
      <c r="F6442" t="s">
        <v>169</v>
      </c>
      <c r="G6442" t="s">
        <v>170</v>
      </c>
      <c r="H6442" s="168">
        <v>36877</v>
      </c>
      <c r="I6442" t="s">
        <v>108</v>
      </c>
      <c r="J6442" s="169">
        <v>16.783561643835615</v>
      </c>
      <c r="K6442">
        <v>4</v>
      </c>
    </row>
    <row r="6443" spans="1:11" x14ac:dyDescent="0.25">
      <c r="A6443" t="s">
        <v>6977</v>
      </c>
      <c r="B6443">
        <v>12232</v>
      </c>
      <c r="C6443" t="s">
        <v>167</v>
      </c>
      <c r="D6443" s="167">
        <v>86704.93</v>
      </c>
      <c r="E6443" t="s">
        <v>239</v>
      </c>
      <c r="F6443" t="s">
        <v>169</v>
      </c>
      <c r="G6443" t="s">
        <v>1367</v>
      </c>
      <c r="H6443" s="168">
        <v>36640</v>
      </c>
      <c r="I6443" t="s">
        <v>103</v>
      </c>
      <c r="J6443" s="169">
        <v>17.432876712328767</v>
      </c>
      <c r="K6443">
        <v>4</v>
      </c>
    </row>
    <row r="6444" spans="1:11" x14ac:dyDescent="0.25">
      <c r="A6444" t="s">
        <v>6978</v>
      </c>
      <c r="B6444">
        <v>40195</v>
      </c>
      <c r="C6444" t="s">
        <v>172</v>
      </c>
      <c r="D6444" s="167">
        <v>55328</v>
      </c>
      <c r="E6444" t="s">
        <v>191</v>
      </c>
      <c r="F6444" t="s">
        <v>169</v>
      </c>
      <c r="G6444" t="s">
        <v>354</v>
      </c>
      <c r="H6444" s="168">
        <v>41484</v>
      </c>
      <c r="I6444" t="s">
        <v>103</v>
      </c>
      <c r="J6444" s="169">
        <v>4.161643835616438</v>
      </c>
      <c r="K6444">
        <v>1</v>
      </c>
    </row>
    <row r="6445" spans="1:11" x14ac:dyDescent="0.25">
      <c r="A6445" t="s">
        <v>6979</v>
      </c>
      <c r="B6445">
        <v>61809</v>
      </c>
      <c r="C6445" t="s">
        <v>172</v>
      </c>
      <c r="D6445" s="167">
        <v>40200</v>
      </c>
      <c r="E6445" t="s">
        <v>199</v>
      </c>
      <c r="F6445" t="s">
        <v>169</v>
      </c>
      <c r="G6445" t="s">
        <v>3985</v>
      </c>
      <c r="H6445" s="168">
        <v>42576</v>
      </c>
      <c r="I6445" t="s">
        <v>105</v>
      </c>
      <c r="J6445" s="169">
        <v>1.1698630136986301</v>
      </c>
      <c r="K6445">
        <v>1</v>
      </c>
    </row>
    <row r="6446" spans="1:11" x14ac:dyDescent="0.25">
      <c r="A6446" t="s">
        <v>6980</v>
      </c>
      <c r="B6446">
        <v>5705</v>
      </c>
      <c r="C6446" t="s">
        <v>172</v>
      </c>
      <c r="D6446" s="167">
        <v>84974</v>
      </c>
      <c r="E6446" t="s">
        <v>230</v>
      </c>
      <c r="F6446" t="s">
        <v>169</v>
      </c>
      <c r="G6446" t="s">
        <v>305</v>
      </c>
      <c r="H6446" s="168">
        <v>36290</v>
      </c>
      <c r="I6446" t="s">
        <v>107</v>
      </c>
      <c r="J6446" s="169">
        <v>18.391780821917809</v>
      </c>
      <c r="K6446">
        <v>4</v>
      </c>
    </row>
    <row r="6447" spans="1:11" x14ac:dyDescent="0.25">
      <c r="A6447" t="s">
        <v>6981</v>
      </c>
      <c r="B6447">
        <v>28261</v>
      </c>
      <c r="C6447" t="s">
        <v>172</v>
      </c>
      <c r="D6447" s="167">
        <v>60201.440000000002</v>
      </c>
      <c r="E6447" t="s">
        <v>216</v>
      </c>
      <c r="F6447" t="s">
        <v>169</v>
      </c>
      <c r="G6447" t="s">
        <v>217</v>
      </c>
      <c r="H6447" s="168">
        <v>30165</v>
      </c>
      <c r="I6447" t="s">
        <v>103</v>
      </c>
      <c r="J6447" s="169">
        <v>35.172602739726024</v>
      </c>
      <c r="K6447">
        <v>8</v>
      </c>
    </row>
    <row r="6448" spans="1:11" x14ac:dyDescent="0.25">
      <c r="A6448" t="s">
        <v>6982</v>
      </c>
      <c r="B6448">
        <v>77640</v>
      </c>
      <c r="C6448" t="s">
        <v>167</v>
      </c>
      <c r="D6448" s="167">
        <v>23318.28</v>
      </c>
      <c r="E6448" t="s">
        <v>196</v>
      </c>
      <c r="F6448" t="s">
        <v>202</v>
      </c>
      <c r="G6448" t="s">
        <v>367</v>
      </c>
      <c r="H6448" s="168">
        <v>37361</v>
      </c>
      <c r="I6448" t="s">
        <v>103</v>
      </c>
      <c r="J6448" s="169">
        <v>15.457534246575342</v>
      </c>
      <c r="K6448">
        <v>4</v>
      </c>
    </row>
    <row r="6449" spans="1:11" x14ac:dyDescent="0.25">
      <c r="A6449" t="s">
        <v>6983</v>
      </c>
      <c r="B6449">
        <v>16424</v>
      </c>
      <c r="C6449" t="s">
        <v>167</v>
      </c>
      <c r="D6449" s="167">
        <v>129589.4</v>
      </c>
      <c r="E6449" t="s">
        <v>199</v>
      </c>
      <c r="F6449" t="s">
        <v>169</v>
      </c>
      <c r="G6449" t="s">
        <v>2060</v>
      </c>
      <c r="H6449" s="168">
        <v>36318</v>
      </c>
      <c r="I6449" t="s">
        <v>104</v>
      </c>
      <c r="J6449" s="169">
        <v>18.315068493150687</v>
      </c>
      <c r="K6449">
        <v>4</v>
      </c>
    </row>
    <row r="6450" spans="1:11" x14ac:dyDescent="0.25">
      <c r="A6450" t="s">
        <v>6984</v>
      </c>
      <c r="B6450">
        <v>99253</v>
      </c>
      <c r="C6450" t="s">
        <v>172</v>
      </c>
      <c r="D6450" s="167">
        <v>87967.15</v>
      </c>
      <c r="E6450" t="s">
        <v>168</v>
      </c>
      <c r="F6450" t="s">
        <v>169</v>
      </c>
      <c r="G6450" t="s">
        <v>265</v>
      </c>
      <c r="H6450" s="168">
        <v>34176</v>
      </c>
      <c r="I6450" t="s">
        <v>104</v>
      </c>
      <c r="J6450" s="169">
        <v>24.183561643835617</v>
      </c>
      <c r="K6450">
        <v>5</v>
      </c>
    </row>
    <row r="6451" spans="1:11" x14ac:dyDescent="0.25">
      <c r="A6451" t="s">
        <v>6985</v>
      </c>
      <c r="B6451">
        <v>89879</v>
      </c>
      <c r="C6451" t="s">
        <v>172</v>
      </c>
      <c r="D6451" s="167">
        <v>93356</v>
      </c>
      <c r="E6451" t="s">
        <v>175</v>
      </c>
      <c r="F6451" t="s">
        <v>169</v>
      </c>
      <c r="G6451" t="s">
        <v>586</v>
      </c>
      <c r="H6451" s="168">
        <v>38734</v>
      </c>
      <c r="I6451" t="s">
        <v>106</v>
      </c>
      <c r="J6451" s="169">
        <v>11.695890410958905</v>
      </c>
      <c r="K6451">
        <v>3</v>
      </c>
    </row>
    <row r="6452" spans="1:11" x14ac:dyDescent="0.25">
      <c r="A6452" t="s">
        <v>6986</v>
      </c>
      <c r="B6452">
        <v>33961</v>
      </c>
      <c r="C6452" t="s">
        <v>172</v>
      </c>
      <c r="D6452" s="167">
        <v>45049.34</v>
      </c>
      <c r="E6452" t="s">
        <v>199</v>
      </c>
      <c r="F6452" t="s">
        <v>169</v>
      </c>
      <c r="G6452" t="s">
        <v>205</v>
      </c>
      <c r="H6452" s="168">
        <v>39307</v>
      </c>
      <c r="I6452" t="s">
        <v>104</v>
      </c>
      <c r="J6452" s="169">
        <v>10.126027397260273</v>
      </c>
      <c r="K6452">
        <v>3</v>
      </c>
    </row>
    <row r="6453" spans="1:11" x14ac:dyDescent="0.25">
      <c r="A6453" t="s">
        <v>6987</v>
      </c>
      <c r="B6453">
        <v>1671</v>
      </c>
      <c r="C6453" t="s">
        <v>167</v>
      </c>
      <c r="D6453" s="167">
        <v>39257.31</v>
      </c>
      <c r="E6453" t="s">
        <v>199</v>
      </c>
      <c r="F6453" t="s">
        <v>169</v>
      </c>
      <c r="G6453" t="s">
        <v>200</v>
      </c>
      <c r="H6453" s="168">
        <v>42422</v>
      </c>
      <c r="I6453" t="s">
        <v>103</v>
      </c>
      <c r="J6453" s="169">
        <v>1.5917808219178082</v>
      </c>
      <c r="K6453">
        <v>1</v>
      </c>
    </row>
    <row r="6454" spans="1:11" x14ac:dyDescent="0.25">
      <c r="A6454" t="s">
        <v>6988</v>
      </c>
      <c r="B6454">
        <v>24377</v>
      </c>
      <c r="C6454" t="s">
        <v>172</v>
      </c>
      <c r="D6454" s="167">
        <v>57265</v>
      </c>
      <c r="E6454" t="s">
        <v>191</v>
      </c>
      <c r="F6454" t="s">
        <v>169</v>
      </c>
      <c r="G6454" t="s">
        <v>354</v>
      </c>
      <c r="H6454" s="168">
        <v>41064</v>
      </c>
      <c r="I6454" t="s">
        <v>103</v>
      </c>
      <c r="J6454" s="169">
        <v>5.3123287671232875</v>
      </c>
      <c r="K6454">
        <v>2</v>
      </c>
    </row>
    <row r="6455" spans="1:11" x14ac:dyDescent="0.25">
      <c r="A6455" t="s">
        <v>6989</v>
      </c>
      <c r="B6455">
        <v>37691</v>
      </c>
      <c r="C6455" t="s">
        <v>167</v>
      </c>
      <c r="D6455" s="167">
        <v>38756.92</v>
      </c>
      <c r="E6455" t="s">
        <v>168</v>
      </c>
      <c r="F6455" t="s">
        <v>169</v>
      </c>
      <c r="G6455" t="s">
        <v>344</v>
      </c>
      <c r="H6455" s="168">
        <v>41862</v>
      </c>
      <c r="I6455" t="s">
        <v>103</v>
      </c>
      <c r="J6455" s="169">
        <v>3.1260273972602741</v>
      </c>
      <c r="K6455">
        <v>1</v>
      </c>
    </row>
    <row r="6456" spans="1:11" x14ac:dyDescent="0.25">
      <c r="A6456" t="s">
        <v>6990</v>
      </c>
      <c r="B6456">
        <v>20474</v>
      </c>
      <c r="C6456" t="s">
        <v>172</v>
      </c>
      <c r="D6456" s="167">
        <v>103506</v>
      </c>
      <c r="E6456" t="s">
        <v>175</v>
      </c>
      <c r="F6456" t="s">
        <v>169</v>
      </c>
      <c r="G6456" t="s">
        <v>586</v>
      </c>
      <c r="H6456" s="168">
        <v>35492</v>
      </c>
      <c r="I6456" t="s">
        <v>106</v>
      </c>
      <c r="J6456" s="169">
        <v>20.578082191780823</v>
      </c>
      <c r="K6456">
        <v>5</v>
      </c>
    </row>
    <row r="6457" spans="1:11" x14ac:dyDescent="0.25">
      <c r="A6457" t="s">
        <v>6991</v>
      </c>
      <c r="B6457">
        <v>24674</v>
      </c>
      <c r="C6457" t="s">
        <v>167</v>
      </c>
      <c r="D6457" s="167">
        <v>70641.240000000005</v>
      </c>
      <c r="E6457" t="s">
        <v>239</v>
      </c>
      <c r="F6457" t="s">
        <v>169</v>
      </c>
      <c r="G6457" t="s">
        <v>535</v>
      </c>
      <c r="H6457" s="168">
        <v>39538</v>
      </c>
      <c r="I6457" t="s">
        <v>103</v>
      </c>
      <c r="J6457" s="169">
        <v>9.493150684931507</v>
      </c>
      <c r="K6457">
        <v>2</v>
      </c>
    </row>
    <row r="6458" spans="1:11" x14ac:dyDescent="0.25">
      <c r="A6458" t="s">
        <v>6992</v>
      </c>
      <c r="B6458">
        <v>47364</v>
      </c>
      <c r="C6458" t="s">
        <v>172</v>
      </c>
      <c r="D6458" s="167">
        <v>92756.7</v>
      </c>
      <c r="E6458" t="s">
        <v>175</v>
      </c>
      <c r="F6458" t="s">
        <v>169</v>
      </c>
      <c r="G6458" t="s">
        <v>183</v>
      </c>
      <c r="H6458" s="168">
        <v>32028</v>
      </c>
      <c r="I6458" t="s">
        <v>106</v>
      </c>
      <c r="J6458" s="169">
        <v>30.068493150684933</v>
      </c>
      <c r="K6458">
        <v>7</v>
      </c>
    </row>
    <row r="6459" spans="1:11" x14ac:dyDescent="0.25">
      <c r="A6459" t="s">
        <v>6993</v>
      </c>
      <c r="B6459">
        <v>72914</v>
      </c>
      <c r="C6459" t="s">
        <v>167</v>
      </c>
      <c r="D6459" s="167">
        <v>116318.31</v>
      </c>
      <c r="E6459" t="s">
        <v>308</v>
      </c>
      <c r="F6459" t="s">
        <v>169</v>
      </c>
      <c r="G6459" t="s">
        <v>275</v>
      </c>
      <c r="H6459" s="168">
        <v>31585</v>
      </c>
      <c r="I6459" t="s">
        <v>107</v>
      </c>
      <c r="J6459" s="169">
        <v>31.282191780821918</v>
      </c>
      <c r="K6459">
        <v>7</v>
      </c>
    </row>
    <row r="6460" spans="1:11" x14ac:dyDescent="0.25">
      <c r="A6460" t="s">
        <v>6994</v>
      </c>
      <c r="B6460">
        <v>1525</v>
      </c>
      <c r="C6460" t="s">
        <v>167</v>
      </c>
      <c r="D6460" s="167">
        <v>100849.36</v>
      </c>
      <c r="E6460" t="s">
        <v>191</v>
      </c>
      <c r="F6460" t="s">
        <v>169</v>
      </c>
      <c r="G6460" t="s">
        <v>610</v>
      </c>
      <c r="H6460" s="168">
        <v>33399</v>
      </c>
      <c r="I6460" t="s">
        <v>103</v>
      </c>
      <c r="J6460" s="169">
        <v>26.312328767123287</v>
      </c>
      <c r="K6460">
        <v>6</v>
      </c>
    </row>
    <row r="6461" spans="1:11" x14ac:dyDescent="0.25">
      <c r="A6461" t="s">
        <v>6995</v>
      </c>
      <c r="B6461">
        <v>36849</v>
      </c>
      <c r="C6461" t="s">
        <v>167</v>
      </c>
      <c r="D6461" s="167">
        <v>60402.66</v>
      </c>
      <c r="E6461" t="s">
        <v>188</v>
      </c>
      <c r="F6461" t="s">
        <v>169</v>
      </c>
      <c r="G6461" t="s">
        <v>261</v>
      </c>
      <c r="H6461" s="168">
        <v>41624</v>
      </c>
      <c r="I6461" t="s">
        <v>105</v>
      </c>
      <c r="J6461" s="169">
        <v>3.7780821917808218</v>
      </c>
      <c r="K6461">
        <v>1</v>
      </c>
    </row>
    <row r="6462" spans="1:11" x14ac:dyDescent="0.25">
      <c r="A6462" t="s">
        <v>6996</v>
      </c>
      <c r="B6462">
        <v>66154</v>
      </c>
      <c r="C6462" t="s">
        <v>172</v>
      </c>
      <c r="D6462" s="167">
        <v>141539.35999999999</v>
      </c>
      <c r="E6462" t="s">
        <v>168</v>
      </c>
      <c r="F6462" t="s">
        <v>169</v>
      </c>
      <c r="G6462" t="s">
        <v>493</v>
      </c>
      <c r="H6462" s="168">
        <v>32727</v>
      </c>
      <c r="I6462" t="s">
        <v>104</v>
      </c>
      <c r="J6462" s="169">
        <v>28.153424657534245</v>
      </c>
      <c r="K6462">
        <v>6</v>
      </c>
    </row>
    <row r="6463" spans="1:11" x14ac:dyDescent="0.25">
      <c r="A6463" t="s">
        <v>6997</v>
      </c>
      <c r="B6463">
        <v>38584</v>
      </c>
      <c r="C6463" t="s">
        <v>172</v>
      </c>
      <c r="D6463" s="167">
        <v>93450.27</v>
      </c>
      <c r="E6463" t="s">
        <v>325</v>
      </c>
      <c r="F6463" t="s">
        <v>169</v>
      </c>
      <c r="G6463" t="s">
        <v>457</v>
      </c>
      <c r="H6463" s="168">
        <v>39776</v>
      </c>
      <c r="I6463" t="s">
        <v>107</v>
      </c>
      <c r="J6463" s="169">
        <v>8.8410958904109584</v>
      </c>
      <c r="K6463">
        <v>2</v>
      </c>
    </row>
    <row r="6464" spans="1:11" x14ac:dyDescent="0.25">
      <c r="A6464" t="s">
        <v>6998</v>
      </c>
      <c r="B6464">
        <v>53671</v>
      </c>
      <c r="C6464" t="s">
        <v>172</v>
      </c>
      <c r="D6464" s="167">
        <v>103505.29</v>
      </c>
      <c r="E6464" t="s">
        <v>188</v>
      </c>
      <c r="F6464" t="s">
        <v>169</v>
      </c>
      <c r="G6464" t="s">
        <v>275</v>
      </c>
      <c r="H6464" s="168">
        <v>37550</v>
      </c>
      <c r="I6464" t="s">
        <v>103</v>
      </c>
      <c r="J6464" s="169">
        <v>14.93972602739726</v>
      </c>
      <c r="K6464">
        <v>3</v>
      </c>
    </row>
    <row r="6465" spans="1:11" x14ac:dyDescent="0.25">
      <c r="A6465" t="s">
        <v>6999</v>
      </c>
      <c r="B6465">
        <v>80433</v>
      </c>
      <c r="C6465" t="s">
        <v>172</v>
      </c>
      <c r="D6465" s="167">
        <v>56580</v>
      </c>
      <c r="E6465" t="s">
        <v>168</v>
      </c>
      <c r="F6465" t="s">
        <v>169</v>
      </c>
      <c r="G6465" t="s">
        <v>265</v>
      </c>
      <c r="H6465" s="168">
        <v>41302</v>
      </c>
      <c r="I6465" t="s">
        <v>104</v>
      </c>
      <c r="J6465" s="169">
        <v>4.6602739726027398</v>
      </c>
      <c r="K6465">
        <v>1</v>
      </c>
    </row>
    <row r="6466" spans="1:11" x14ac:dyDescent="0.25">
      <c r="A6466" t="s">
        <v>7000</v>
      </c>
      <c r="B6466">
        <v>77025</v>
      </c>
      <c r="C6466" t="s">
        <v>172</v>
      </c>
      <c r="D6466" s="167">
        <v>45261</v>
      </c>
      <c r="E6466" t="s">
        <v>191</v>
      </c>
      <c r="F6466" t="s">
        <v>169</v>
      </c>
      <c r="G6466" t="s">
        <v>1065</v>
      </c>
      <c r="H6466" s="168">
        <v>42716</v>
      </c>
      <c r="I6466" t="s">
        <v>104</v>
      </c>
      <c r="J6466" s="169">
        <v>0.78630136986301369</v>
      </c>
      <c r="K6466">
        <v>1</v>
      </c>
    </row>
    <row r="6467" spans="1:11" x14ac:dyDescent="0.25">
      <c r="A6467" t="s">
        <v>7001</v>
      </c>
      <c r="B6467">
        <v>87481</v>
      </c>
      <c r="C6467" t="s">
        <v>167</v>
      </c>
      <c r="D6467" s="167">
        <v>52342.11</v>
      </c>
      <c r="E6467" t="s">
        <v>196</v>
      </c>
      <c r="F6467" t="s">
        <v>169</v>
      </c>
      <c r="G6467" t="s">
        <v>344</v>
      </c>
      <c r="H6467" s="168">
        <v>41302</v>
      </c>
      <c r="I6467" t="s">
        <v>106</v>
      </c>
      <c r="J6467" s="169">
        <v>4.6602739726027398</v>
      </c>
      <c r="K6467">
        <v>1</v>
      </c>
    </row>
    <row r="6468" spans="1:11" x14ac:dyDescent="0.25">
      <c r="A6468" t="s">
        <v>7002</v>
      </c>
      <c r="B6468">
        <v>20564</v>
      </c>
      <c r="C6468" t="s">
        <v>167</v>
      </c>
      <c r="D6468" s="167">
        <v>45225</v>
      </c>
      <c r="E6468" t="s">
        <v>239</v>
      </c>
      <c r="F6468" t="s">
        <v>169</v>
      </c>
      <c r="G6468" t="s">
        <v>535</v>
      </c>
      <c r="H6468" s="168">
        <v>42548</v>
      </c>
      <c r="I6468" t="s">
        <v>103</v>
      </c>
      <c r="J6468" s="169">
        <v>1.2465753424657535</v>
      </c>
      <c r="K6468">
        <v>1</v>
      </c>
    </row>
    <row r="6469" spans="1:11" x14ac:dyDescent="0.25">
      <c r="A6469" t="s">
        <v>7003</v>
      </c>
      <c r="B6469">
        <v>44985</v>
      </c>
      <c r="C6469" t="s">
        <v>167</v>
      </c>
      <c r="D6469" s="167">
        <v>17982.55</v>
      </c>
      <c r="E6469" t="s">
        <v>216</v>
      </c>
      <c r="F6469" t="s">
        <v>202</v>
      </c>
      <c r="G6469" t="s">
        <v>588</v>
      </c>
      <c r="H6469" s="168">
        <v>42030</v>
      </c>
      <c r="I6469" t="s">
        <v>103</v>
      </c>
      <c r="J6469" s="169">
        <v>2.6657534246575341</v>
      </c>
      <c r="K6469">
        <v>1</v>
      </c>
    </row>
    <row r="6470" spans="1:11" x14ac:dyDescent="0.25">
      <c r="A6470" t="s">
        <v>7004</v>
      </c>
      <c r="B6470">
        <v>1261</v>
      </c>
      <c r="C6470" t="s">
        <v>172</v>
      </c>
      <c r="D6470" s="167">
        <v>93396</v>
      </c>
      <c r="E6470" t="s">
        <v>168</v>
      </c>
      <c r="F6470" t="s">
        <v>169</v>
      </c>
      <c r="G6470" t="s">
        <v>428</v>
      </c>
      <c r="H6470" s="168">
        <v>37018</v>
      </c>
      <c r="I6470" t="s">
        <v>103</v>
      </c>
      <c r="J6470" s="169">
        <v>16.397260273972602</v>
      </c>
      <c r="K6470">
        <v>4</v>
      </c>
    </row>
    <row r="6471" spans="1:11" x14ac:dyDescent="0.25">
      <c r="A6471" t="s">
        <v>7005</v>
      </c>
      <c r="B6471">
        <v>13201</v>
      </c>
      <c r="C6471" t="s">
        <v>172</v>
      </c>
      <c r="D6471" s="167">
        <v>118930</v>
      </c>
      <c r="E6471" t="s">
        <v>185</v>
      </c>
      <c r="F6471" t="s">
        <v>169</v>
      </c>
      <c r="G6471" t="s">
        <v>382</v>
      </c>
      <c r="H6471" s="168">
        <v>36780</v>
      </c>
      <c r="I6471" t="s">
        <v>108</v>
      </c>
      <c r="J6471" s="169">
        <v>17.049315068493151</v>
      </c>
      <c r="K6471">
        <v>4</v>
      </c>
    </row>
    <row r="6472" spans="1:11" x14ac:dyDescent="0.25">
      <c r="A6472" t="s">
        <v>7006</v>
      </c>
      <c r="B6472">
        <v>69974</v>
      </c>
      <c r="C6472" t="s">
        <v>167</v>
      </c>
      <c r="D6472" s="167">
        <v>53383.79</v>
      </c>
      <c r="E6472" t="s">
        <v>188</v>
      </c>
      <c r="F6472" t="s">
        <v>202</v>
      </c>
      <c r="G6472" t="s">
        <v>313</v>
      </c>
      <c r="H6472" s="168">
        <v>36024</v>
      </c>
      <c r="I6472" t="s">
        <v>107</v>
      </c>
      <c r="J6472" s="169">
        <v>19.12054794520548</v>
      </c>
      <c r="K6472">
        <v>4</v>
      </c>
    </row>
    <row r="6473" spans="1:11" x14ac:dyDescent="0.25">
      <c r="A6473" t="s">
        <v>7007</v>
      </c>
      <c r="B6473">
        <v>19021</v>
      </c>
      <c r="C6473" t="s">
        <v>167</v>
      </c>
      <c r="D6473" s="167">
        <v>64141</v>
      </c>
      <c r="E6473" t="s">
        <v>199</v>
      </c>
      <c r="F6473" t="s">
        <v>169</v>
      </c>
      <c r="G6473" t="s">
        <v>200</v>
      </c>
      <c r="H6473" s="168">
        <v>36296</v>
      </c>
      <c r="I6473" t="s">
        <v>103</v>
      </c>
      <c r="J6473" s="169">
        <v>18.375342465753423</v>
      </c>
      <c r="K6473">
        <v>4</v>
      </c>
    </row>
    <row r="6474" spans="1:11" x14ac:dyDescent="0.25">
      <c r="A6474" t="s">
        <v>7008</v>
      </c>
      <c r="B6474">
        <v>57377</v>
      </c>
      <c r="C6474" t="s">
        <v>167</v>
      </c>
      <c r="D6474" s="167">
        <v>89663.11</v>
      </c>
      <c r="E6474" t="s">
        <v>199</v>
      </c>
      <c r="F6474" t="s">
        <v>169</v>
      </c>
      <c r="G6474" t="s">
        <v>176</v>
      </c>
      <c r="H6474" s="168">
        <v>41232</v>
      </c>
      <c r="I6474" t="s">
        <v>104</v>
      </c>
      <c r="J6474" s="169">
        <v>4.8520547945205479</v>
      </c>
      <c r="K6474">
        <v>1</v>
      </c>
    </row>
    <row r="6475" spans="1:11" x14ac:dyDescent="0.25">
      <c r="A6475" t="s">
        <v>7009</v>
      </c>
      <c r="B6475">
        <v>9083</v>
      </c>
      <c r="C6475" t="s">
        <v>172</v>
      </c>
      <c r="D6475" s="167">
        <v>126781.06</v>
      </c>
      <c r="E6475" t="s">
        <v>185</v>
      </c>
      <c r="F6475" t="s">
        <v>169</v>
      </c>
      <c r="G6475" t="s">
        <v>382</v>
      </c>
      <c r="H6475" s="168">
        <v>30332</v>
      </c>
      <c r="I6475" t="s">
        <v>103</v>
      </c>
      <c r="J6475" s="169">
        <v>34.715068493150682</v>
      </c>
      <c r="K6475">
        <v>7</v>
      </c>
    </row>
    <row r="6476" spans="1:11" x14ac:dyDescent="0.25">
      <c r="A6476" t="s">
        <v>7010</v>
      </c>
      <c r="B6476">
        <v>33551</v>
      </c>
      <c r="C6476" t="s">
        <v>172</v>
      </c>
      <c r="D6476" s="167">
        <v>69222.179999999993</v>
      </c>
      <c r="E6476" t="s">
        <v>199</v>
      </c>
      <c r="F6476" t="s">
        <v>169</v>
      </c>
      <c r="G6476" t="s">
        <v>170</v>
      </c>
      <c r="H6476" s="168">
        <v>33630</v>
      </c>
      <c r="I6476" t="s">
        <v>106</v>
      </c>
      <c r="J6476" s="169">
        <v>25.67945205479452</v>
      </c>
      <c r="K6476">
        <v>6</v>
      </c>
    </row>
    <row r="6477" spans="1:11" x14ac:dyDescent="0.25">
      <c r="A6477" t="s">
        <v>7011</v>
      </c>
      <c r="B6477">
        <v>91877</v>
      </c>
      <c r="C6477" t="s">
        <v>167</v>
      </c>
      <c r="D6477" s="167">
        <v>129292.88</v>
      </c>
      <c r="E6477" t="s">
        <v>239</v>
      </c>
      <c r="F6477" t="s">
        <v>169</v>
      </c>
      <c r="G6477" t="s">
        <v>275</v>
      </c>
      <c r="H6477" s="168">
        <v>39062</v>
      </c>
      <c r="I6477" t="s">
        <v>103</v>
      </c>
      <c r="J6477" s="169">
        <v>10.797260273972602</v>
      </c>
      <c r="K6477">
        <v>3</v>
      </c>
    </row>
    <row r="6478" spans="1:11" x14ac:dyDescent="0.25">
      <c r="A6478" t="s">
        <v>7012</v>
      </c>
      <c r="B6478">
        <v>3220</v>
      </c>
      <c r="C6478" t="s">
        <v>172</v>
      </c>
      <c r="D6478" s="167">
        <v>66394</v>
      </c>
      <c r="E6478" t="s">
        <v>191</v>
      </c>
      <c r="F6478" t="s">
        <v>169</v>
      </c>
      <c r="G6478" t="s">
        <v>486</v>
      </c>
      <c r="H6478" s="168">
        <v>40085</v>
      </c>
      <c r="I6478" t="s">
        <v>103</v>
      </c>
      <c r="J6478" s="169">
        <v>7.9945205479452053</v>
      </c>
      <c r="K6478">
        <v>2</v>
      </c>
    </row>
    <row r="6479" spans="1:11" x14ac:dyDescent="0.25">
      <c r="A6479" t="s">
        <v>7013</v>
      </c>
      <c r="B6479">
        <v>60137</v>
      </c>
      <c r="C6479" t="s">
        <v>172</v>
      </c>
      <c r="D6479" s="167">
        <v>43525.72</v>
      </c>
      <c r="E6479" t="s">
        <v>233</v>
      </c>
      <c r="F6479" t="s">
        <v>169</v>
      </c>
      <c r="G6479" t="s">
        <v>514</v>
      </c>
      <c r="H6479" s="168">
        <v>41428</v>
      </c>
      <c r="I6479" t="s">
        <v>105</v>
      </c>
      <c r="J6479" s="169">
        <v>4.3150684931506849</v>
      </c>
      <c r="K6479">
        <v>1</v>
      </c>
    </row>
    <row r="6480" spans="1:11" x14ac:dyDescent="0.25">
      <c r="A6480" t="s">
        <v>7014</v>
      </c>
      <c r="B6480">
        <v>36252</v>
      </c>
      <c r="C6480" t="s">
        <v>172</v>
      </c>
      <c r="D6480" s="167">
        <v>83658</v>
      </c>
      <c r="E6480" t="s">
        <v>175</v>
      </c>
      <c r="F6480" t="s">
        <v>169</v>
      </c>
      <c r="G6480" t="s">
        <v>183</v>
      </c>
      <c r="H6480" s="168">
        <v>37606</v>
      </c>
      <c r="I6480" t="s">
        <v>103</v>
      </c>
      <c r="J6480" s="169">
        <v>14.786301369863013</v>
      </c>
      <c r="K6480">
        <v>3</v>
      </c>
    </row>
    <row r="6481" spans="1:11" x14ac:dyDescent="0.25">
      <c r="A6481" t="s">
        <v>7015</v>
      </c>
      <c r="B6481">
        <v>20109</v>
      </c>
      <c r="C6481" t="s">
        <v>172</v>
      </c>
      <c r="D6481" s="167">
        <v>42053.42</v>
      </c>
      <c r="E6481" t="s">
        <v>199</v>
      </c>
      <c r="F6481" t="s">
        <v>169</v>
      </c>
      <c r="G6481" t="s">
        <v>220</v>
      </c>
      <c r="H6481" s="168">
        <v>41995</v>
      </c>
      <c r="I6481" t="s">
        <v>103</v>
      </c>
      <c r="J6481" s="169">
        <v>2.7616438356164386</v>
      </c>
      <c r="K6481">
        <v>1</v>
      </c>
    </row>
    <row r="6482" spans="1:11" x14ac:dyDescent="0.25">
      <c r="A6482" t="s">
        <v>7016</v>
      </c>
      <c r="B6482">
        <v>80802</v>
      </c>
      <c r="C6482" t="s">
        <v>167</v>
      </c>
      <c r="D6482" s="167">
        <v>38831.29</v>
      </c>
      <c r="E6482" t="s">
        <v>216</v>
      </c>
      <c r="F6482" t="s">
        <v>202</v>
      </c>
      <c r="G6482" t="s">
        <v>422</v>
      </c>
      <c r="H6482" s="168">
        <v>34974</v>
      </c>
      <c r="I6482" t="s">
        <v>108</v>
      </c>
      <c r="J6482" s="169">
        <v>21.997260273972604</v>
      </c>
      <c r="K6482">
        <v>5</v>
      </c>
    </row>
    <row r="6483" spans="1:11" x14ac:dyDescent="0.25">
      <c r="A6483" t="s">
        <v>7017</v>
      </c>
      <c r="B6483">
        <v>19915</v>
      </c>
      <c r="C6483" t="s">
        <v>172</v>
      </c>
      <c r="D6483" s="167">
        <v>52721.77</v>
      </c>
      <c r="E6483" t="s">
        <v>196</v>
      </c>
      <c r="F6483" t="s">
        <v>169</v>
      </c>
      <c r="G6483" t="s">
        <v>228</v>
      </c>
      <c r="H6483" s="168">
        <v>41666</v>
      </c>
      <c r="I6483" t="s">
        <v>103</v>
      </c>
      <c r="J6483" s="169">
        <v>3.6630136986301371</v>
      </c>
      <c r="K6483">
        <v>1</v>
      </c>
    </row>
    <row r="6484" spans="1:11" x14ac:dyDescent="0.25">
      <c r="A6484" t="s">
        <v>7018</v>
      </c>
      <c r="B6484">
        <v>89301</v>
      </c>
      <c r="C6484" t="s">
        <v>172</v>
      </c>
      <c r="D6484" s="167">
        <v>89620</v>
      </c>
      <c r="E6484" t="s">
        <v>175</v>
      </c>
      <c r="F6484" t="s">
        <v>169</v>
      </c>
      <c r="G6484" t="s">
        <v>183</v>
      </c>
      <c r="H6484" s="168">
        <v>37648</v>
      </c>
      <c r="I6484" t="s">
        <v>103</v>
      </c>
      <c r="J6484" s="169">
        <v>14.671232876712329</v>
      </c>
      <c r="K6484">
        <v>3</v>
      </c>
    </row>
    <row r="6485" spans="1:11" x14ac:dyDescent="0.25">
      <c r="A6485" t="s">
        <v>7019</v>
      </c>
      <c r="B6485">
        <v>69823</v>
      </c>
      <c r="C6485" t="s">
        <v>172</v>
      </c>
      <c r="D6485" s="167">
        <v>77328</v>
      </c>
      <c r="E6485" t="s">
        <v>168</v>
      </c>
      <c r="F6485" t="s">
        <v>169</v>
      </c>
      <c r="G6485" t="s">
        <v>265</v>
      </c>
      <c r="H6485" s="168">
        <v>37249</v>
      </c>
      <c r="I6485" t="s">
        <v>107</v>
      </c>
      <c r="J6485" s="169">
        <v>15.764383561643836</v>
      </c>
      <c r="K6485">
        <v>4</v>
      </c>
    </row>
    <row r="6486" spans="1:11" x14ac:dyDescent="0.25">
      <c r="A6486" t="s">
        <v>7020</v>
      </c>
      <c r="B6486">
        <v>62157</v>
      </c>
      <c r="C6486" t="s">
        <v>172</v>
      </c>
      <c r="D6486" s="167">
        <v>56145.66</v>
      </c>
      <c r="E6486" t="s">
        <v>168</v>
      </c>
      <c r="F6486" t="s">
        <v>169</v>
      </c>
      <c r="G6486" t="s">
        <v>539</v>
      </c>
      <c r="H6486" s="168">
        <v>37914</v>
      </c>
      <c r="I6486" t="s">
        <v>105</v>
      </c>
      <c r="J6486" s="169">
        <v>13.942465753424658</v>
      </c>
      <c r="K6486">
        <v>3</v>
      </c>
    </row>
    <row r="6487" spans="1:11" x14ac:dyDescent="0.25">
      <c r="A6487" t="s">
        <v>7021</v>
      </c>
      <c r="B6487">
        <v>94009</v>
      </c>
      <c r="C6487" t="s">
        <v>172</v>
      </c>
      <c r="D6487" s="167">
        <v>90131.39</v>
      </c>
      <c r="E6487" t="s">
        <v>268</v>
      </c>
      <c r="F6487" t="s">
        <v>169</v>
      </c>
      <c r="G6487" t="s">
        <v>418</v>
      </c>
      <c r="H6487" s="168">
        <v>38110</v>
      </c>
      <c r="I6487" t="s">
        <v>104</v>
      </c>
      <c r="J6487" s="169">
        <v>13.405479452054795</v>
      </c>
      <c r="K6487">
        <v>3</v>
      </c>
    </row>
    <row r="6488" spans="1:11" x14ac:dyDescent="0.25">
      <c r="A6488" t="s">
        <v>7022</v>
      </c>
      <c r="B6488">
        <v>10093</v>
      </c>
      <c r="C6488" t="s">
        <v>172</v>
      </c>
      <c r="D6488" s="167">
        <v>91751.37</v>
      </c>
      <c r="E6488" t="s">
        <v>308</v>
      </c>
      <c r="F6488" t="s">
        <v>169</v>
      </c>
      <c r="G6488" t="s">
        <v>211</v>
      </c>
      <c r="H6488" s="168">
        <v>32286</v>
      </c>
      <c r="I6488" t="s">
        <v>105</v>
      </c>
      <c r="J6488" s="169">
        <v>29.361643835616437</v>
      </c>
      <c r="K6488">
        <v>6</v>
      </c>
    </row>
    <row r="6489" spans="1:11" x14ac:dyDescent="0.25">
      <c r="A6489" t="s">
        <v>7023</v>
      </c>
      <c r="B6489">
        <v>57770</v>
      </c>
      <c r="C6489" t="s">
        <v>172</v>
      </c>
      <c r="D6489" s="167">
        <v>69218.789999999994</v>
      </c>
      <c r="E6489" t="s">
        <v>199</v>
      </c>
      <c r="F6489" t="s">
        <v>169</v>
      </c>
      <c r="G6489" t="s">
        <v>3985</v>
      </c>
      <c r="H6489" s="168">
        <v>37018</v>
      </c>
      <c r="I6489" t="s">
        <v>108</v>
      </c>
      <c r="J6489" s="169">
        <v>16.397260273972602</v>
      </c>
      <c r="K6489">
        <v>4</v>
      </c>
    </row>
    <row r="6490" spans="1:11" x14ac:dyDescent="0.25">
      <c r="A6490" t="s">
        <v>7024</v>
      </c>
      <c r="B6490">
        <v>77880</v>
      </c>
      <c r="C6490" t="s">
        <v>172</v>
      </c>
      <c r="D6490" s="167">
        <v>49068</v>
      </c>
      <c r="E6490" t="s">
        <v>188</v>
      </c>
      <c r="F6490" t="s">
        <v>169</v>
      </c>
      <c r="G6490" t="s">
        <v>406</v>
      </c>
      <c r="H6490" s="168">
        <v>42632</v>
      </c>
      <c r="I6490" t="s">
        <v>106</v>
      </c>
      <c r="J6490" s="169">
        <v>1.0164383561643835</v>
      </c>
      <c r="K6490">
        <v>1</v>
      </c>
    </row>
    <row r="6491" spans="1:11" x14ac:dyDescent="0.25">
      <c r="A6491" t="s">
        <v>7025</v>
      </c>
      <c r="B6491">
        <v>83856</v>
      </c>
      <c r="C6491" t="s">
        <v>172</v>
      </c>
      <c r="D6491" s="167">
        <v>135378.13</v>
      </c>
      <c r="E6491" t="s">
        <v>196</v>
      </c>
      <c r="F6491" t="s">
        <v>169</v>
      </c>
      <c r="G6491" t="s">
        <v>275</v>
      </c>
      <c r="H6491" s="168">
        <v>32818</v>
      </c>
      <c r="I6491" t="s">
        <v>104</v>
      </c>
      <c r="J6491" s="169">
        <v>27.904109589041095</v>
      </c>
      <c r="K6491">
        <v>6</v>
      </c>
    </row>
    <row r="6492" spans="1:11" x14ac:dyDescent="0.25">
      <c r="A6492" t="s">
        <v>7026</v>
      </c>
      <c r="B6492">
        <v>45333</v>
      </c>
      <c r="C6492" t="s">
        <v>172</v>
      </c>
      <c r="D6492" s="167">
        <v>50910</v>
      </c>
      <c r="E6492" t="s">
        <v>191</v>
      </c>
      <c r="F6492" t="s">
        <v>169</v>
      </c>
      <c r="G6492" t="s">
        <v>354</v>
      </c>
      <c r="H6492" s="168">
        <v>41904</v>
      </c>
      <c r="I6492" t="s">
        <v>106</v>
      </c>
      <c r="J6492" s="169">
        <v>3.010958904109589</v>
      </c>
      <c r="K6492">
        <v>1</v>
      </c>
    </row>
    <row r="6493" spans="1:11" x14ac:dyDescent="0.25">
      <c r="A6493" t="s">
        <v>7027</v>
      </c>
      <c r="B6493">
        <v>41057</v>
      </c>
      <c r="C6493" t="s">
        <v>172</v>
      </c>
      <c r="D6493" s="167">
        <v>155693.29</v>
      </c>
      <c r="E6493" t="s">
        <v>168</v>
      </c>
      <c r="F6493" t="s">
        <v>169</v>
      </c>
      <c r="G6493" t="s">
        <v>493</v>
      </c>
      <c r="H6493" s="168">
        <v>34352</v>
      </c>
      <c r="I6493" t="s">
        <v>105</v>
      </c>
      <c r="J6493" s="169">
        <v>23.701369863013699</v>
      </c>
      <c r="K6493">
        <v>5</v>
      </c>
    </row>
    <row r="6494" spans="1:11" x14ac:dyDescent="0.25">
      <c r="A6494" t="s">
        <v>7028</v>
      </c>
      <c r="B6494">
        <v>90303</v>
      </c>
      <c r="C6494" t="s">
        <v>167</v>
      </c>
      <c r="D6494" s="167">
        <v>92756.7</v>
      </c>
      <c r="E6494" t="s">
        <v>175</v>
      </c>
      <c r="F6494" t="s">
        <v>169</v>
      </c>
      <c r="G6494" t="s">
        <v>183</v>
      </c>
      <c r="H6494" s="168">
        <v>33791</v>
      </c>
      <c r="I6494" t="s">
        <v>106</v>
      </c>
      <c r="J6494" s="169">
        <v>25.238356164383561</v>
      </c>
      <c r="K6494">
        <v>6</v>
      </c>
    </row>
    <row r="6495" spans="1:11" x14ac:dyDescent="0.25">
      <c r="A6495" t="s">
        <v>7029</v>
      </c>
      <c r="B6495">
        <v>71099</v>
      </c>
      <c r="C6495" t="s">
        <v>172</v>
      </c>
      <c r="D6495" s="167">
        <v>59638</v>
      </c>
      <c r="E6495" t="s">
        <v>175</v>
      </c>
      <c r="F6495" t="s">
        <v>169</v>
      </c>
      <c r="G6495" t="s">
        <v>183</v>
      </c>
      <c r="H6495" s="168">
        <v>41918</v>
      </c>
      <c r="I6495" t="s">
        <v>107</v>
      </c>
      <c r="J6495" s="169">
        <v>2.9726027397260273</v>
      </c>
      <c r="K6495">
        <v>1</v>
      </c>
    </row>
    <row r="6496" spans="1:11" x14ac:dyDescent="0.25">
      <c r="A6496" t="s">
        <v>7030</v>
      </c>
      <c r="B6496">
        <v>71474</v>
      </c>
      <c r="C6496" t="s">
        <v>172</v>
      </c>
      <c r="D6496" s="167">
        <v>77328</v>
      </c>
      <c r="E6496" t="s">
        <v>168</v>
      </c>
      <c r="F6496" t="s">
        <v>169</v>
      </c>
      <c r="G6496" t="s">
        <v>265</v>
      </c>
      <c r="H6496" s="168">
        <v>36942</v>
      </c>
      <c r="I6496" t="s">
        <v>107</v>
      </c>
      <c r="J6496" s="169">
        <v>16.605479452054794</v>
      </c>
      <c r="K6496">
        <v>4</v>
      </c>
    </row>
    <row r="6497" spans="1:11" x14ac:dyDescent="0.25">
      <c r="A6497" t="s">
        <v>7031</v>
      </c>
      <c r="B6497">
        <v>7569</v>
      </c>
      <c r="C6497" t="s">
        <v>172</v>
      </c>
      <c r="D6497" s="167">
        <v>38020.379999999997</v>
      </c>
      <c r="E6497" t="s">
        <v>199</v>
      </c>
      <c r="F6497" t="s">
        <v>169</v>
      </c>
      <c r="G6497" t="s">
        <v>295</v>
      </c>
      <c r="H6497" s="168">
        <v>42212</v>
      </c>
      <c r="I6497" t="s">
        <v>107</v>
      </c>
      <c r="J6497" s="169">
        <v>2.1671232876712327</v>
      </c>
      <c r="K6497">
        <v>1</v>
      </c>
    </row>
    <row r="6498" spans="1:11" x14ac:dyDescent="0.25">
      <c r="A6498" t="s">
        <v>7032</v>
      </c>
      <c r="B6498">
        <v>29121</v>
      </c>
      <c r="C6498" t="s">
        <v>172</v>
      </c>
      <c r="D6498" s="167">
        <v>52693</v>
      </c>
      <c r="E6498" t="s">
        <v>191</v>
      </c>
      <c r="F6498" t="s">
        <v>169</v>
      </c>
      <c r="G6498" t="s">
        <v>354</v>
      </c>
      <c r="H6498" s="168">
        <v>41484</v>
      </c>
      <c r="I6498" t="s">
        <v>103</v>
      </c>
      <c r="J6498" s="169">
        <v>4.161643835616438</v>
      </c>
      <c r="K6498">
        <v>1</v>
      </c>
    </row>
    <row r="6499" spans="1:11" x14ac:dyDescent="0.25">
      <c r="A6499" t="s">
        <v>7033</v>
      </c>
      <c r="B6499">
        <v>56242</v>
      </c>
      <c r="D6499" s="167">
        <v>56733</v>
      </c>
      <c r="E6499" t="s">
        <v>168</v>
      </c>
      <c r="F6499" t="s">
        <v>169</v>
      </c>
      <c r="G6499" t="s">
        <v>265</v>
      </c>
      <c r="H6499" s="168">
        <v>41512</v>
      </c>
      <c r="I6499" t="s">
        <v>107</v>
      </c>
      <c r="J6499" s="169">
        <v>4.0849315068493155</v>
      </c>
      <c r="K6499">
        <v>1</v>
      </c>
    </row>
    <row r="6500" spans="1:11" x14ac:dyDescent="0.25">
      <c r="A6500" t="s">
        <v>7034</v>
      </c>
      <c r="B6500">
        <v>24942</v>
      </c>
      <c r="C6500" t="s">
        <v>172</v>
      </c>
      <c r="D6500" s="167">
        <v>77397.73</v>
      </c>
      <c r="E6500" t="s">
        <v>268</v>
      </c>
      <c r="F6500" t="s">
        <v>169</v>
      </c>
      <c r="G6500" t="s">
        <v>418</v>
      </c>
      <c r="H6500" s="168">
        <v>41890</v>
      </c>
      <c r="I6500" t="s">
        <v>105</v>
      </c>
      <c r="J6500" s="169">
        <v>3.0493150684931507</v>
      </c>
      <c r="K6500">
        <v>1</v>
      </c>
    </row>
    <row r="6501" spans="1:11" x14ac:dyDescent="0.25">
      <c r="A6501" t="s">
        <v>7035</v>
      </c>
      <c r="B6501">
        <v>35020</v>
      </c>
      <c r="C6501" t="s">
        <v>172</v>
      </c>
      <c r="D6501" s="167">
        <v>97912</v>
      </c>
      <c r="E6501" t="s">
        <v>196</v>
      </c>
      <c r="F6501" t="s">
        <v>169</v>
      </c>
      <c r="G6501" t="s">
        <v>790</v>
      </c>
      <c r="H6501" s="168">
        <v>38782</v>
      </c>
      <c r="I6501" t="s">
        <v>106</v>
      </c>
      <c r="J6501" s="169">
        <v>11.564383561643835</v>
      </c>
      <c r="K6501">
        <v>3</v>
      </c>
    </row>
    <row r="6502" spans="1:11" x14ac:dyDescent="0.25">
      <c r="A6502" t="s">
        <v>7036</v>
      </c>
      <c r="B6502">
        <v>1212</v>
      </c>
      <c r="C6502" t="s">
        <v>172</v>
      </c>
      <c r="D6502" s="167">
        <v>63493</v>
      </c>
      <c r="E6502" t="s">
        <v>191</v>
      </c>
      <c r="F6502" t="s">
        <v>169</v>
      </c>
      <c r="G6502" t="s">
        <v>486</v>
      </c>
      <c r="H6502" s="168">
        <v>39524</v>
      </c>
      <c r="I6502" t="s">
        <v>107</v>
      </c>
      <c r="J6502" s="169">
        <v>9.5315068493150683</v>
      </c>
      <c r="K6502">
        <v>2</v>
      </c>
    </row>
    <row r="6503" spans="1:11" x14ac:dyDescent="0.25">
      <c r="A6503" t="s">
        <v>7037</v>
      </c>
      <c r="B6503">
        <v>73251</v>
      </c>
      <c r="C6503" t="s">
        <v>172</v>
      </c>
      <c r="D6503" s="167">
        <v>48571.6</v>
      </c>
      <c r="E6503" t="s">
        <v>180</v>
      </c>
      <c r="F6503" t="s">
        <v>169</v>
      </c>
      <c r="G6503" t="s">
        <v>209</v>
      </c>
      <c r="H6503" s="168">
        <v>41904</v>
      </c>
      <c r="I6503" t="s">
        <v>106</v>
      </c>
      <c r="J6503" s="169">
        <v>3.010958904109589</v>
      </c>
      <c r="K6503">
        <v>1</v>
      </c>
    </row>
    <row r="6504" spans="1:11" x14ac:dyDescent="0.25">
      <c r="A6504" t="s">
        <v>7038</v>
      </c>
      <c r="B6504">
        <v>86817</v>
      </c>
      <c r="C6504" t="s">
        <v>172</v>
      </c>
      <c r="D6504" s="167">
        <v>29779.07</v>
      </c>
      <c r="E6504" t="s">
        <v>233</v>
      </c>
      <c r="F6504" t="s">
        <v>202</v>
      </c>
      <c r="G6504" t="s">
        <v>234</v>
      </c>
      <c r="H6504" s="168">
        <v>40825</v>
      </c>
      <c r="I6504" t="s">
        <v>106</v>
      </c>
      <c r="J6504" s="169">
        <v>5.9671232876712326</v>
      </c>
      <c r="K6504">
        <v>2</v>
      </c>
    </row>
    <row r="6505" spans="1:11" x14ac:dyDescent="0.25">
      <c r="A6505" t="s">
        <v>7039</v>
      </c>
      <c r="B6505">
        <v>60959</v>
      </c>
      <c r="C6505" t="s">
        <v>172</v>
      </c>
      <c r="D6505" s="167">
        <v>135392</v>
      </c>
      <c r="E6505" t="s">
        <v>199</v>
      </c>
      <c r="F6505" t="s">
        <v>169</v>
      </c>
      <c r="G6505" t="s">
        <v>275</v>
      </c>
      <c r="H6505" s="168">
        <v>39790</v>
      </c>
      <c r="I6505" t="s">
        <v>108</v>
      </c>
      <c r="J6505" s="169">
        <v>8.8027397260273972</v>
      </c>
      <c r="K6505">
        <v>2</v>
      </c>
    </row>
    <row r="6506" spans="1:11" x14ac:dyDescent="0.25">
      <c r="A6506" t="s">
        <v>7040</v>
      </c>
      <c r="B6506">
        <v>66752</v>
      </c>
      <c r="C6506" t="s">
        <v>172</v>
      </c>
      <c r="D6506" s="167">
        <v>64888.45</v>
      </c>
      <c r="E6506" t="s">
        <v>199</v>
      </c>
      <c r="F6506" t="s">
        <v>169</v>
      </c>
      <c r="G6506" t="s">
        <v>698</v>
      </c>
      <c r="H6506" s="168">
        <v>39502</v>
      </c>
      <c r="I6506" t="s">
        <v>107</v>
      </c>
      <c r="J6506" s="169">
        <v>9.5917808219178085</v>
      </c>
      <c r="K6506">
        <v>2</v>
      </c>
    </row>
    <row r="6507" spans="1:11" x14ac:dyDescent="0.25">
      <c r="A6507" t="s">
        <v>7041</v>
      </c>
      <c r="B6507">
        <v>85859</v>
      </c>
      <c r="C6507" t="s">
        <v>172</v>
      </c>
      <c r="D6507" s="167">
        <v>97392.47</v>
      </c>
      <c r="E6507" t="s">
        <v>168</v>
      </c>
      <c r="F6507" t="s">
        <v>169</v>
      </c>
      <c r="G6507" t="s">
        <v>173</v>
      </c>
      <c r="H6507" s="168">
        <v>34498</v>
      </c>
      <c r="I6507" t="s">
        <v>103</v>
      </c>
      <c r="J6507" s="169">
        <v>23.301369863013697</v>
      </c>
      <c r="K6507">
        <v>5</v>
      </c>
    </row>
    <row r="6508" spans="1:11" x14ac:dyDescent="0.25">
      <c r="A6508" t="s">
        <v>7042</v>
      </c>
      <c r="B6508">
        <v>97383</v>
      </c>
      <c r="C6508" t="s">
        <v>167</v>
      </c>
      <c r="D6508" s="167">
        <v>69744</v>
      </c>
      <c r="E6508" t="s">
        <v>168</v>
      </c>
      <c r="F6508" t="s">
        <v>169</v>
      </c>
      <c r="G6508" t="s">
        <v>265</v>
      </c>
      <c r="H6508" s="168">
        <v>38139</v>
      </c>
      <c r="I6508" t="s">
        <v>105</v>
      </c>
      <c r="J6508" s="169">
        <v>13.326027397260274</v>
      </c>
      <c r="K6508">
        <v>3</v>
      </c>
    </row>
    <row r="6509" spans="1:11" x14ac:dyDescent="0.25">
      <c r="A6509" t="s">
        <v>7043</v>
      </c>
      <c r="B6509">
        <v>99181</v>
      </c>
      <c r="C6509" t="s">
        <v>172</v>
      </c>
      <c r="D6509" s="167">
        <v>67044</v>
      </c>
      <c r="E6509" t="s">
        <v>191</v>
      </c>
      <c r="F6509" t="s">
        <v>169</v>
      </c>
      <c r="G6509" t="s">
        <v>486</v>
      </c>
      <c r="H6509" s="168">
        <v>38488</v>
      </c>
      <c r="I6509" t="s">
        <v>104</v>
      </c>
      <c r="J6509" s="169">
        <v>12.36986301369863</v>
      </c>
      <c r="K6509">
        <v>3</v>
      </c>
    </row>
    <row r="6510" spans="1:11" x14ac:dyDescent="0.25">
      <c r="A6510" t="s">
        <v>7044</v>
      </c>
      <c r="B6510">
        <v>9116</v>
      </c>
      <c r="C6510" t="s">
        <v>172</v>
      </c>
      <c r="D6510" s="167">
        <v>52947</v>
      </c>
      <c r="E6510" t="s">
        <v>191</v>
      </c>
      <c r="F6510" t="s">
        <v>169</v>
      </c>
      <c r="G6510" t="s">
        <v>354</v>
      </c>
      <c r="H6510" s="168">
        <v>41708</v>
      </c>
      <c r="I6510" t="s">
        <v>107</v>
      </c>
      <c r="J6510" s="169">
        <v>3.547945205479452</v>
      </c>
      <c r="K6510">
        <v>1</v>
      </c>
    </row>
    <row r="6511" spans="1:11" x14ac:dyDescent="0.25">
      <c r="A6511" t="s">
        <v>7045</v>
      </c>
      <c r="B6511">
        <v>22868</v>
      </c>
      <c r="C6511" t="s">
        <v>167</v>
      </c>
      <c r="D6511" s="167">
        <v>53989.73</v>
      </c>
      <c r="E6511" t="s">
        <v>188</v>
      </c>
      <c r="F6511" t="s">
        <v>169</v>
      </c>
      <c r="G6511" t="s">
        <v>600</v>
      </c>
      <c r="H6511" s="168">
        <v>38278</v>
      </c>
      <c r="I6511" t="s">
        <v>105</v>
      </c>
      <c r="J6511" s="169">
        <v>12.945205479452055</v>
      </c>
      <c r="K6511">
        <v>3</v>
      </c>
    </row>
    <row r="6512" spans="1:11" x14ac:dyDescent="0.25">
      <c r="A6512" t="s">
        <v>7046</v>
      </c>
      <c r="B6512">
        <v>95601</v>
      </c>
      <c r="C6512" t="s">
        <v>167</v>
      </c>
      <c r="D6512" s="167">
        <v>50963.8</v>
      </c>
      <c r="E6512" t="s">
        <v>188</v>
      </c>
      <c r="F6512" t="s">
        <v>169</v>
      </c>
      <c r="G6512" t="s">
        <v>273</v>
      </c>
      <c r="H6512" s="168">
        <v>41064</v>
      </c>
      <c r="I6512" t="s">
        <v>108</v>
      </c>
      <c r="J6512" s="169">
        <v>5.3123287671232875</v>
      </c>
      <c r="K6512">
        <v>2</v>
      </c>
    </row>
    <row r="6513" spans="1:11" x14ac:dyDescent="0.25">
      <c r="A6513" t="s">
        <v>7047</v>
      </c>
      <c r="B6513">
        <v>46103</v>
      </c>
      <c r="C6513" t="s">
        <v>172</v>
      </c>
      <c r="D6513" s="167">
        <v>40953.870000000003</v>
      </c>
      <c r="E6513" t="s">
        <v>168</v>
      </c>
      <c r="F6513" t="s">
        <v>169</v>
      </c>
      <c r="G6513" t="s">
        <v>207</v>
      </c>
      <c r="H6513" s="168">
        <v>42016</v>
      </c>
      <c r="I6513" t="s">
        <v>104</v>
      </c>
      <c r="J6513" s="169">
        <v>2.7041095890410958</v>
      </c>
      <c r="K6513">
        <v>1</v>
      </c>
    </row>
    <row r="6514" spans="1:11" x14ac:dyDescent="0.25">
      <c r="A6514" t="s">
        <v>7048</v>
      </c>
      <c r="B6514">
        <v>77295</v>
      </c>
      <c r="C6514" t="s">
        <v>172</v>
      </c>
      <c r="D6514" s="167">
        <v>68015</v>
      </c>
      <c r="E6514" t="s">
        <v>191</v>
      </c>
      <c r="F6514" t="s">
        <v>169</v>
      </c>
      <c r="G6514" t="s">
        <v>486</v>
      </c>
      <c r="H6514" s="168">
        <v>38999</v>
      </c>
      <c r="I6514" t="s">
        <v>104</v>
      </c>
      <c r="J6514" s="169">
        <v>10.96986301369863</v>
      </c>
      <c r="K6514">
        <v>3</v>
      </c>
    </row>
    <row r="6515" spans="1:11" x14ac:dyDescent="0.25">
      <c r="A6515" t="s">
        <v>7049</v>
      </c>
      <c r="B6515">
        <v>55616</v>
      </c>
      <c r="C6515" t="s">
        <v>167</v>
      </c>
      <c r="D6515" s="167">
        <v>68274.95</v>
      </c>
      <c r="E6515" t="s">
        <v>188</v>
      </c>
      <c r="F6515" t="s">
        <v>169</v>
      </c>
      <c r="G6515" t="s">
        <v>498</v>
      </c>
      <c r="H6515" s="168">
        <v>41512</v>
      </c>
      <c r="I6515" t="s">
        <v>107</v>
      </c>
      <c r="J6515" s="169">
        <v>4.0849315068493155</v>
      </c>
      <c r="K6515">
        <v>1</v>
      </c>
    </row>
    <row r="6516" spans="1:11" x14ac:dyDescent="0.25">
      <c r="A6516" t="s">
        <v>7050</v>
      </c>
      <c r="B6516">
        <v>35534</v>
      </c>
      <c r="C6516" t="s">
        <v>167</v>
      </c>
      <c r="D6516" s="167">
        <v>64571.25</v>
      </c>
      <c r="E6516" t="s">
        <v>175</v>
      </c>
      <c r="F6516" t="s">
        <v>169</v>
      </c>
      <c r="G6516" t="s">
        <v>211</v>
      </c>
      <c r="H6516" s="168">
        <v>42521</v>
      </c>
      <c r="I6516" t="s">
        <v>106</v>
      </c>
      <c r="J6516" s="169">
        <v>1.3205479452054794</v>
      </c>
      <c r="K6516">
        <v>1</v>
      </c>
    </row>
    <row r="6517" spans="1:11" x14ac:dyDescent="0.25">
      <c r="A6517" t="s">
        <v>7051</v>
      </c>
      <c r="B6517">
        <v>21027</v>
      </c>
      <c r="C6517" t="s">
        <v>172</v>
      </c>
      <c r="D6517" s="167">
        <v>82821</v>
      </c>
      <c r="E6517" t="s">
        <v>191</v>
      </c>
      <c r="F6517" t="s">
        <v>169</v>
      </c>
      <c r="G6517" t="s">
        <v>192</v>
      </c>
      <c r="H6517" s="168">
        <v>36780</v>
      </c>
      <c r="I6517" t="s">
        <v>107</v>
      </c>
      <c r="J6517" s="169">
        <v>17.049315068493151</v>
      </c>
      <c r="K6517">
        <v>4</v>
      </c>
    </row>
    <row r="6518" spans="1:11" x14ac:dyDescent="0.25">
      <c r="A6518" t="s">
        <v>7052</v>
      </c>
      <c r="B6518">
        <v>11167</v>
      </c>
      <c r="C6518" t="s">
        <v>172</v>
      </c>
      <c r="D6518" s="167">
        <v>36707.050000000003</v>
      </c>
      <c r="E6518" t="s">
        <v>233</v>
      </c>
      <c r="F6518" t="s">
        <v>169</v>
      </c>
      <c r="G6518" t="s">
        <v>242</v>
      </c>
      <c r="H6518" s="168">
        <v>40842</v>
      </c>
      <c r="I6518" t="s">
        <v>108</v>
      </c>
      <c r="J6518" s="169">
        <v>5.9205479452054792</v>
      </c>
      <c r="K6518">
        <v>2</v>
      </c>
    </row>
    <row r="6519" spans="1:11" x14ac:dyDescent="0.25">
      <c r="A6519" t="s">
        <v>7053</v>
      </c>
      <c r="B6519">
        <v>14378</v>
      </c>
      <c r="C6519" t="s">
        <v>167</v>
      </c>
      <c r="D6519" s="167">
        <v>68574.100000000006</v>
      </c>
      <c r="E6519" t="s">
        <v>1684</v>
      </c>
      <c r="F6519" t="s">
        <v>169</v>
      </c>
      <c r="G6519" t="s">
        <v>282</v>
      </c>
      <c r="H6519" s="168">
        <v>35331</v>
      </c>
      <c r="I6519" t="s">
        <v>107</v>
      </c>
      <c r="J6519" s="169">
        <v>21.019178082191782</v>
      </c>
      <c r="K6519">
        <v>5</v>
      </c>
    </row>
    <row r="6520" spans="1:11" x14ac:dyDescent="0.25">
      <c r="A6520" t="s">
        <v>7054</v>
      </c>
      <c r="B6520">
        <v>10663</v>
      </c>
      <c r="C6520" t="s">
        <v>167</v>
      </c>
      <c r="D6520" s="167">
        <v>59072</v>
      </c>
      <c r="E6520" t="s">
        <v>168</v>
      </c>
      <c r="F6520" t="s">
        <v>169</v>
      </c>
      <c r="G6520" t="s">
        <v>858</v>
      </c>
      <c r="H6520" s="168">
        <v>42660</v>
      </c>
      <c r="I6520" t="s">
        <v>103</v>
      </c>
      <c r="J6520" s="169">
        <v>0.9397260273972603</v>
      </c>
      <c r="K6520">
        <v>1</v>
      </c>
    </row>
    <row r="6521" spans="1:11" x14ac:dyDescent="0.25">
      <c r="A6521" t="s">
        <v>7055</v>
      </c>
      <c r="B6521">
        <v>77649</v>
      </c>
      <c r="C6521" t="s">
        <v>172</v>
      </c>
      <c r="D6521" s="167">
        <v>49949.25</v>
      </c>
      <c r="E6521" t="s">
        <v>233</v>
      </c>
      <c r="F6521" t="s">
        <v>169</v>
      </c>
      <c r="G6521" t="s">
        <v>514</v>
      </c>
      <c r="H6521" s="168">
        <v>39006</v>
      </c>
      <c r="I6521" t="s">
        <v>103</v>
      </c>
      <c r="J6521" s="169">
        <v>10.950684931506849</v>
      </c>
      <c r="K6521">
        <v>3</v>
      </c>
    </row>
    <row r="6522" spans="1:11" x14ac:dyDescent="0.25">
      <c r="A6522" t="s">
        <v>7056</v>
      </c>
      <c r="B6522">
        <v>55263</v>
      </c>
      <c r="C6522" t="s">
        <v>167</v>
      </c>
      <c r="D6522" s="167">
        <v>70422</v>
      </c>
      <c r="E6522" t="s">
        <v>188</v>
      </c>
      <c r="F6522" t="s">
        <v>169</v>
      </c>
      <c r="G6522" t="s">
        <v>968</v>
      </c>
      <c r="H6522" s="168">
        <v>38740</v>
      </c>
      <c r="I6522" t="s">
        <v>107</v>
      </c>
      <c r="J6522" s="169">
        <v>11.67945205479452</v>
      </c>
      <c r="K6522">
        <v>3</v>
      </c>
    </row>
    <row r="6523" spans="1:11" x14ac:dyDescent="0.25">
      <c r="A6523" t="s">
        <v>7057</v>
      </c>
      <c r="B6523">
        <v>91014</v>
      </c>
      <c r="C6523" t="s">
        <v>172</v>
      </c>
      <c r="D6523" s="167">
        <v>70396</v>
      </c>
      <c r="E6523" t="s">
        <v>191</v>
      </c>
      <c r="F6523" t="s">
        <v>169</v>
      </c>
      <c r="G6523" t="s">
        <v>192</v>
      </c>
      <c r="H6523" s="168">
        <v>38488</v>
      </c>
      <c r="I6523" t="s">
        <v>103</v>
      </c>
      <c r="J6523" s="169">
        <v>12.36986301369863</v>
      </c>
      <c r="K6523">
        <v>3</v>
      </c>
    </row>
    <row r="6524" spans="1:11" x14ac:dyDescent="0.25">
      <c r="A6524" t="s">
        <v>7058</v>
      </c>
      <c r="B6524">
        <v>81051</v>
      </c>
      <c r="C6524" t="s">
        <v>172</v>
      </c>
      <c r="D6524" s="167">
        <v>48258.81</v>
      </c>
      <c r="E6524" t="s">
        <v>199</v>
      </c>
      <c r="F6524" t="s">
        <v>169</v>
      </c>
      <c r="G6524" t="s">
        <v>330</v>
      </c>
      <c r="H6524" s="168">
        <v>39216</v>
      </c>
      <c r="I6524" t="s">
        <v>106</v>
      </c>
      <c r="J6524" s="169">
        <v>10.375342465753425</v>
      </c>
      <c r="K6524">
        <v>3</v>
      </c>
    </row>
    <row r="6525" spans="1:11" x14ac:dyDescent="0.25">
      <c r="A6525" t="s">
        <v>7059</v>
      </c>
      <c r="B6525">
        <v>72564</v>
      </c>
      <c r="C6525" t="s">
        <v>167</v>
      </c>
      <c r="D6525" s="167">
        <v>63197.03</v>
      </c>
      <c r="E6525" t="s">
        <v>308</v>
      </c>
      <c r="F6525" t="s">
        <v>169</v>
      </c>
      <c r="G6525" t="s">
        <v>968</v>
      </c>
      <c r="H6525" s="168">
        <v>38503</v>
      </c>
      <c r="I6525" t="s">
        <v>106</v>
      </c>
      <c r="J6525" s="169">
        <v>12.328767123287671</v>
      </c>
      <c r="K6525">
        <v>3</v>
      </c>
    </row>
    <row r="6526" spans="1:11" x14ac:dyDescent="0.25">
      <c r="A6526" t="s">
        <v>7060</v>
      </c>
      <c r="B6526">
        <v>90681</v>
      </c>
      <c r="C6526" t="s">
        <v>172</v>
      </c>
      <c r="D6526" s="167">
        <v>131348.75</v>
      </c>
      <c r="E6526" t="s">
        <v>185</v>
      </c>
      <c r="F6526" t="s">
        <v>169</v>
      </c>
      <c r="G6526" t="s">
        <v>774</v>
      </c>
      <c r="H6526" s="168">
        <v>34387</v>
      </c>
      <c r="I6526" t="s">
        <v>106</v>
      </c>
      <c r="J6526" s="169">
        <v>23.605479452054794</v>
      </c>
      <c r="K6526">
        <v>5</v>
      </c>
    </row>
    <row r="6527" spans="1:11" x14ac:dyDescent="0.25">
      <c r="A6527" t="s">
        <v>7061</v>
      </c>
      <c r="B6527">
        <v>39414</v>
      </c>
      <c r="C6527" t="s">
        <v>167</v>
      </c>
      <c r="D6527" s="167">
        <v>104717.28</v>
      </c>
      <c r="E6527" t="s">
        <v>188</v>
      </c>
      <c r="F6527" t="s">
        <v>169</v>
      </c>
      <c r="G6527" t="s">
        <v>410</v>
      </c>
      <c r="H6527" s="168">
        <v>32230</v>
      </c>
      <c r="I6527" t="s">
        <v>104</v>
      </c>
      <c r="J6527" s="169">
        <v>29.515068493150686</v>
      </c>
      <c r="K6527">
        <v>6</v>
      </c>
    </row>
    <row r="6528" spans="1:11" x14ac:dyDescent="0.25">
      <c r="A6528" t="s">
        <v>7062</v>
      </c>
      <c r="B6528">
        <v>32636</v>
      </c>
      <c r="C6528" t="s">
        <v>172</v>
      </c>
      <c r="D6528" s="167">
        <v>92756.7</v>
      </c>
      <c r="E6528" t="s">
        <v>175</v>
      </c>
      <c r="F6528" t="s">
        <v>169</v>
      </c>
      <c r="G6528" t="s">
        <v>183</v>
      </c>
      <c r="H6528" s="168">
        <v>32398</v>
      </c>
      <c r="I6528" t="s">
        <v>104</v>
      </c>
      <c r="J6528" s="169">
        <v>29.054794520547944</v>
      </c>
      <c r="K6528">
        <v>6</v>
      </c>
    </row>
    <row r="6529" spans="1:11" x14ac:dyDescent="0.25">
      <c r="A6529" t="s">
        <v>7063</v>
      </c>
      <c r="B6529">
        <v>96602</v>
      </c>
      <c r="C6529" t="s">
        <v>172</v>
      </c>
      <c r="D6529" s="167">
        <v>85185</v>
      </c>
      <c r="E6529" t="s">
        <v>185</v>
      </c>
      <c r="F6529" t="s">
        <v>169</v>
      </c>
      <c r="G6529" t="s">
        <v>495</v>
      </c>
      <c r="H6529" s="168">
        <v>38642</v>
      </c>
      <c r="I6529" t="s">
        <v>103</v>
      </c>
      <c r="J6529" s="169">
        <v>11.947945205479453</v>
      </c>
      <c r="K6529">
        <v>3</v>
      </c>
    </row>
    <row r="6530" spans="1:11" x14ac:dyDescent="0.25">
      <c r="A6530" t="s">
        <v>7064</v>
      </c>
      <c r="B6530">
        <v>90909</v>
      </c>
      <c r="C6530" t="s">
        <v>172</v>
      </c>
      <c r="D6530" s="167">
        <v>52107</v>
      </c>
      <c r="E6530" t="s">
        <v>199</v>
      </c>
      <c r="F6530" t="s">
        <v>169</v>
      </c>
      <c r="G6530" t="s">
        <v>508</v>
      </c>
      <c r="H6530" s="168">
        <v>38669</v>
      </c>
      <c r="I6530" t="s">
        <v>106</v>
      </c>
      <c r="J6530" s="169">
        <v>11.873972602739727</v>
      </c>
      <c r="K6530">
        <v>3</v>
      </c>
    </row>
    <row r="6531" spans="1:11" x14ac:dyDescent="0.25">
      <c r="A6531" t="s">
        <v>7065</v>
      </c>
      <c r="B6531">
        <v>60356</v>
      </c>
      <c r="C6531" t="s">
        <v>172</v>
      </c>
      <c r="D6531" s="167">
        <v>71377.3</v>
      </c>
      <c r="E6531" t="s">
        <v>199</v>
      </c>
      <c r="F6531" t="s">
        <v>169</v>
      </c>
      <c r="G6531" t="s">
        <v>582</v>
      </c>
      <c r="H6531" s="168">
        <v>39502</v>
      </c>
      <c r="I6531" t="s">
        <v>106</v>
      </c>
      <c r="J6531" s="169">
        <v>9.5917808219178085</v>
      </c>
      <c r="K6531">
        <v>2</v>
      </c>
    </row>
    <row r="6532" spans="1:11" x14ac:dyDescent="0.25">
      <c r="A6532" t="s">
        <v>7066</v>
      </c>
      <c r="B6532">
        <v>12914</v>
      </c>
      <c r="C6532" t="s">
        <v>172</v>
      </c>
      <c r="D6532" s="167">
        <v>66065.23</v>
      </c>
      <c r="E6532" t="s">
        <v>168</v>
      </c>
      <c r="F6532" t="s">
        <v>169</v>
      </c>
      <c r="G6532" t="s">
        <v>869</v>
      </c>
      <c r="H6532" s="168">
        <v>29072</v>
      </c>
      <c r="I6532" t="s">
        <v>107</v>
      </c>
      <c r="J6532" s="169">
        <v>38.167123287671231</v>
      </c>
      <c r="K6532">
        <v>8</v>
      </c>
    </row>
    <row r="6533" spans="1:11" x14ac:dyDescent="0.25">
      <c r="A6533" t="s">
        <v>7067</v>
      </c>
      <c r="B6533">
        <v>80312</v>
      </c>
      <c r="C6533" t="s">
        <v>172</v>
      </c>
      <c r="D6533" s="167">
        <v>72534.66</v>
      </c>
      <c r="E6533" t="s">
        <v>199</v>
      </c>
      <c r="F6533" t="s">
        <v>169</v>
      </c>
      <c r="G6533" t="s">
        <v>698</v>
      </c>
      <c r="H6533" s="168">
        <v>31341</v>
      </c>
      <c r="I6533" t="s">
        <v>108</v>
      </c>
      <c r="J6533" s="169">
        <v>31.950684931506849</v>
      </c>
      <c r="K6533">
        <v>7</v>
      </c>
    </row>
    <row r="6534" spans="1:11" x14ac:dyDescent="0.25">
      <c r="A6534" t="s">
        <v>7068</v>
      </c>
      <c r="B6534">
        <v>5371</v>
      </c>
      <c r="C6534" t="s">
        <v>167</v>
      </c>
      <c r="D6534" s="167">
        <v>67206</v>
      </c>
      <c r="E6534" t="s">
        <v>230</v>
      </c>
      <c r="F6534" t="s">
        <v>169</v>
      </c>
      <c r="G6534" t="s">
        <v>170</v>
      </c>
      <c r="H6534" s="168">
        <v>36073</v>
      </c>
      <c r="I6534" t="s">
        <v>105</v>
      </c>
      <c r="J6534" s="169">
        <v>18.986301369863014</v>
      </c>
      <c r="K6534">
        <v>4</v>
      </c>
    </row>
    <row r="6535" spans="1:11" x14ac:dyDescent="0.25">
      <c r="A6535" t="s">
        <v>7069</v>
      </c>
      <c r="B6535">
        <v>59118</v>
      </c>
      <c r="C6535" t="s">
        <v>172</v>
      </c>
      <c r="D6535" s="167">
        <v>65943.48</v>
      </c>
      <c r="E6535" t="s">
        <v>185</v>
      </c>
      <c r="F6535" t="s">
        <v>169</v>
      </c>
      <c r="G6535" t="s">
        <v>652</v>
      </c>
      <c r="H6535" s="168">
        <v>41526</v>
      </c>
      <c r="I6535" t="s">
        <v>103</v>
      </c>
      <c r="J6535" s="169">
        <v>4.0465753424657533</v>
      </c>
      <c r="K6535">
        <v>1</v>
      </c>
    </row>
    <row r="6536" spans="1:11" x14ac:dyDescent="0.25">
      <c r="A6536" t="s">
        <v>7070</v>
      </c>
      <c r="B6536">
        <v>75346</v>
      </c>
      <c r="C6536" t="s">
        <v>172</v>
      </c>
      <c r="D6536" s="167">
        <v>96763.35</v>
      </c>
      <c r="E6536" t="s">
        <v>168</v>
      </c>
      <c r="F6536" t="s">
        <v>169</v>
      </c>
      <c r="G6536" t="s">
        <v>384</v>
      </c>
      <c r="H6536" s="168">
        <v>34736</v>
      </c>
      <c r="I6536" t="s">
        <v>107</v>
      </c>
      <c r="J6536" s="169">
        <v>22.649315068493152</v>
      </c>
      <c r="K6536">
        <v>5</v>
      </c>
    </row>
    <row r="6537" spans="1:11" x14ac:dyDescent="0.25">
      <c r="A6537" t="s">
        <v>7071</v>
      </c>
      <c r="B6537">
        <v>13267</v>
      </c>
      <c r="C6537" t="s">
        <v>167</v>
      </c>
      <c r="D6537" s="167">
        <v>48571.6</v>
      </c>
      <c r="E6537" t="s">
        <v>180</v>
      </c>
      <c r="F6537" t="s">
        <v>169</v>
      </c>
      <c r="G6537" t="s">
        <v>209</v>
      </c>
      <c r="H6537" s="168">
        <v>41974</v>
      </c>
      <c r="I6537" t="s">
        <v>104</v>
      </c>
      <c r="J6537" s="169">
        <v>2.8191780821917809</v>
      </c>
      <c r="K6537">
        <v>1</v>
      </c>
    </row>
    <row r="6538" spans="1:11" x14ac:dyDescent="0.25">
      <c r="A6538" t="s">
        <v>7072</v>
      </c>
      <c r="B6538">
        <v>75369</v>
      </c>
      <c r="C6538" t="s">
        <v>167</v>
      </c>
      <c r="D6538" s="167">
        <v>43759.74</v>
      </c>
      <c r="E6538" t="s">
        <v>188</v>
      </c>
      <c r="F6538" t="s">
        <v>202</v>
      </c>
      <c r="G6538" t="s">
        <v>498</v>
      </c>
      <c r="H6538" s="168">
        <v>38309</v>
      </c>
      <c r="I6538" t="s">
        <v>106</v>
      </c>
      <c r="J6538" s="169">
        <v>12.860273972602739</v>
      </c>
      <c r="K6538">
        <v>3</v>
      </c>
    </row>
    <row r="6539" spans="1:11" x14ac:dyDescent="0.25">
      <c r="A6539" t="s">
        <v>7073</v>
      </c>
      <c r="B6539">
        <v>41931</v>
      </c>
      <c r="C6539" t="s">
        <v>167</v>
      </c>
      <c r="D6539" s="167">
        <v>26208.35</v>
      </c>
      <c r="E6539" t="s">
        <v>196</v>
      </c>
      <c r="F6539" t="s">
        <v>202</v>
      </c>
      <c r="G6539" t="s">
        <v>816</v>
      </c>
      <c r="H6539" s="168">
        <v>33461</v>
      </c>
      <c r="I6539" t="s">
        <v>105</v>
      </c>
      <c r="J6539" s="169">
        <v>26.142465753424659</v>
      </c>
      <c r="K6539">
        <v>6</v>
      </c>
    </row>
    <row r="6540" spans="1:11" x14ac:dyDescent="0.25">
      <c r="A6540" t="s">
        <v>7074</v>
      </c>
      <c r="B6540">
        <v>80068</v>
      </c>
      <c r="C6540" t="s">
        <v>167</v>
      </c>
      <c r="D6540" s="167">
        <v>62851.64</v>
      </c>
      <c r="E6540" t="s">
        <v>239</v>
      </c>
      <c r="F6540" t="s">
        <v>202</v>
      </c>
      <c r="G6540" t="s">
        <v>2466</v>
      </c>
      <c r="H6540" s="168">
        <v>32741</v>
      </c>
      <c r="I6540" t="s">
        <v>107</v>
      </c>
      <c r="J6540" s="169">
        <v>28.115068493150684</v>
      </c>
      <c r="K6540">
        <v>6</v>
      </c>
    </row>
    <row r="6541" spans="1:11" x14ac:dyDescent="0.25">
      <c r="A6541" t="s">
        <v>7075</v>
      </c>
      <c r="B6541">
        <v>18189</v>
      </c>
      <c r="C6541" t="s">
        <v>172</v>
      </c>
      <c r="D6541" s="167">
        <v>50910</v>
      </c>
      <c r="E6541" t="s">
        <v>191</v>
      </c>
      <c r="F6541" t="s">
        <v>169</v>
      </c>
      <c r="G6541" t="s">
        <v>354</v>
      </c>
      <c r="H6541" s="168">
        <v>41708</v>
      </c>
      <c r="I6541" t="s">
        <v>103</v>
      </c>
      <c r="J6541" s="169">
        <v>3.547945205479452</v>
      </c>
      <c r="K6541">
        <v>1</v>
      </c>
    </row>
    <row r="6542" spans="1:11" x14ac:dyDescent="0.25">
      <c r="A6542" t="s">
        <v>7076</v>
      </c>
      <c r="B6542">
        <v>19549</v>
      </c>
      <c r="C6542" t="s">
        <v>167</v>
      </c>
      <c r="D6542" s="167">
        <v>91807.11</v>
      </c>
      <c r="E6542" t="s">
        <v>230</v>
      </c>
      <c r="F6542" t="s">
        <v>169</v>
      </c>
      <c r="G6542" t="s">
        <v>397</v>
      </c>
      <c r="H6542" s="168">
        <v>32405</v>
      </c>
      <c r="I6542" t="s">
        <v>106</v>
      </c>
      <c r="J6542" s="169">
        <v>29.035616438356165</v>
      </c>
      <c r="K6542">
        <v>6</v>
      </c>
    </row>
    <row r="6543" spans="1:11" x14ac:dyDescent="0.25">
      <c r="A6543" t="s">
        <v>7077</v>
      </c>
      <c r="B6543">
        <v>45761</v>
      </c>
      <c r="C6543" t="s">
        <v>172</v>
      </c>
      <c r="D6543" s="167">
        <v>85405</v>
      </c>
      <c r="E6543" t="s">
        <v>168</v>
      </c>
      <c r="F6543" t="s">
        <v>169</v>
      </c>
      <c r="G6543" t="s">
        <v>265</v>
      </c>
      <c r="H6543" s="168">
        <v>35702</v>
      </c>
      <c r="I6543" t="s">
        <v>105</v>
      </c>
      <c r="J6543" s="169">
        <v>20.002739726027396</v>
      </c>
      <c r="K6543">
        <v>5</v>
      </c>
    </row>
    <row r="6544" spans="1:11" x14ac:dyDescent="0.25">
      <c r="A6544" t="s">
        <v>7078</v>
      </c>
      <c r="B6544">
        <v>95088</v>
      </c>
      <c r="C6544" t="s">
        <v>172</v>
      </c>
      <c r="D6544" s="167">
        <v>50910</v>
      </c>
      <c r="E6544" t="s">
        <v>191</v>
      </c>
      <c r="F6544" t="s">
        <v>169</v>
      </c>
      <c r="G6544" t="s">
        <v>354</v>
      </c>
      <c r="H6544" s="168">
        <v>41904</v>
      </c>
      <c r="I6544" t="s">
        <v>106</v>
      </c>
      <c r="J6544" s="169">
        <v>3.010958904109589</v>
      </c>
      <c r="K6544">
        <v>1</v>
      </c>
    </row>
    <row r="6545" spans="1:11" x14ac:dyDescent="0.25">
      <c r="A6545" t="s">
        <v>7079</v>
      </c>
      <c r="B6545">
        <v>47327</v>
      </c>
      <c r="C6545" t="s">
        <v>172</v>
      </c>
      <c r="D6545" s="167">
        <v>195815</v>
      </c>
      <c r="E6545" t="s">
        <v>188</v>
      </c>
      <c r="F6545" t="s">
        <v>169</v>
      </c>
      <c r="G6545" t="s">
        <v>1682</v>
      </c>
      <c r="H6545" s="168">
        <v>36955</v>
      </c>
      <c r="I6545" t="s">
        <v>103</v>
      </c>
      <c r="J6545" s="169">
        <v>16.56986301369863</v>
      </c>
      <c r="K6545">
        <v>4</v>
      </c>
    </row>
    <row r="6546" spans="1:11" x14ac:dyDescent="0.25">
      <c r="A6546" t="s">
        <v>7080</v>
      </c>
      <c r="B6546">
        <v>29236</v>
      </c>
      <c r="C6546" t="s">
        <v>167</v>
      </c>
      <c r="D6546" s="167">
        <v>24134.31</v>
      </c>
      <c r="E6546" t="s">
        <v>196</v>
      </c>
      <c r="F6546" t="s">
        <v>202</v>
      </c>
      <c r="G6546" t="s">
        <v>367</v>
      </c>
      <c r="H6546" s="168">
        <v>36829</v>
      </c>
      <c r="I6546" t="s">
        <v>103</v>
      </c>
      <c r="J6546" s="169">
        <v>16.915068493150685</v>
      </c>
      <c r="K6546">
        <v>4</v>
      </c>
    </row>
    <row r="6547" spans="1:11" x14ac:dyDescent="0.25">
      <c r="A6547" t="s">
        <v>7081</v>
      </c>
      <c r="B6547">
        <v>65756</v>
      </c>
      <c r="C6547" t="s">
        <v>167</v>
      </c>
      <c r="D6547" s="167">
        <v>42487</v>
      </c>
      <c r="E6547" t="s">
        <v>188</v>
      </c>
      <c r="F6547" t="s">
        <v>202</v>
      </c>
      <c r="G6547" t="s">
        <v>282</v>
      </c>
      <c r="H6547" s="168">
        <v>36528</v>
      </c>
      <c r="I6547" t="s">
        <v>106</v>
      </c>
      <c r="J6547" s="169">
        <v>17.739726027397261</v>
      </c>
      <c r="K6547">
        <v>4</v>
      </c>
    </row>
    <row r="6548" spans="1:11" x14ac:dyDescent="0.25">
      <c r="A6548" t="s">
        <v>7082</v>
      </c>
      <c r="B6548">
        <v>65202</v>
      </c>
      <c r="C6548" t="s">
        <v>172</v>
      </c>
      <c r="D6548" s="167">
        <v>63535.07</v>
      </c>
      <c r="E6548" t="s">
        <v>199</v>
      </c>
      <c r="F6548" t="s">
        <v>169</v>
      </c>
      <c r="G6548" t="s">
        <v>2357</v>
      </c>
      <c r="H6548" s="168">
        <v>39502</v>
      </c>
      <c r="I6548" t="s">
        <v>106</v>
      </c>
      <c r="J6548" s="169">
        <v>9.5917808219178085</v>
      </c>
      <c r="K6548">
        <v>2</v>
      </c>
    </row>
    <row r="6549" spans="1:11" x14ac:dyDescent="0.25">
      <c r="A6549" t="s">
        <v>7083</v>
      </c>
      <c r="B6549">
        <v>39349</v>
      </c>
      <c r="C6549" t="s">
        <v>172</v>
      </c>
      <c r="D6549" s="167">
        <v>80829</v>
      </c>
      <c r="E6549" t="s">
        <v>175</v>
      </c>
      <c r="F6549" t="s">
        <v>169</v>
      </c>
      <c r="G6549" t="s">
        <v>183</v>
      </c>
      <c r="H6549" s="168">
        <v>37634</v>
      </c>
      <c r="I6549" t="s">
        <v>106</v>
      </c>
      <c r="J6549" s="169">
        <v>14.70958904109589</v>
      </c>
      <c r="K6549">
        <v>3</v>
      </c>
    </row>
    <row r="6550" spans="1:11" x14ac:dyDescent="0.25">
      <c r="A6550" t="s">
        <v>7084</v>
      </c>
      <c r="B6550">
        <v>43083</v>
      </c>
      <c r="C6550" t="s">
        <v>172</v>
      </c>
      <c r="D6550" s="167">
        <v>65752</v>
      </c>
      <c r="E6550" t="s">
        <v>175</v>
      </c>
      <c r="F6550" t="s">
        <v>169</v>
      </c>
      <c r="G6550" t="s">
        <v>183</v>
      </c>
      <c r="H6550" s="168">
        <v>40742</v>
      </c>
      <c r="I6550" t="s">
        <v>107</v>
      </c>
      <c r="J6550" s="169">
        <v>6.1945205479452055</v>
      </c>
      <c r="K6550">
        <v>2</v>
      </c>
    </row>
    <row r="6551" spans="1:11" x14ac:dyDescent="0.25">
      <c r="A6551" t="s">
        <v>7085</v>
      </c>
      <c r="B6551">
        <v>76011</v>
      </c>
      <c r="C6551" t="s">
        <v>172</v>
      </c>
      <c r="D6551" s="167">
        <v>96624</v>
      </c>
      <c r="E6551" t="s">
        <v>175</v>
      </c>
      <c r="F6551" t="s">
        <v>169</v>
      </c>
      <c r="G6551" t="s">
        <v>586</v>
      </c>
      <c r="H6551" s="168">
        <v>37572</v>
      </c>
      <c r="I6551" t="s">
        <v>104</v>
      </c>
      <c r="J6551" s="169">
        <v>14.87945205479452</v>
      </c>
      <c r="K6551">
        <v>3</v>
      </c>
    </row>
    <row r="6552" spans="1:11" x14ac:dyDescent="0.25">
      <c r="A6552" t="s">
        <v>7086</v>
      </c>
      <c r="B6552">
        <v>20690</v>
      </c>
      <c r="C6552" t="s">
        <v>172</v>
      </c>
      <c r="D6552" s="167">
        <v>77343</v>
      </c>
      <c r="E6552" t="s">
        <v>196</v>
      </c>
      <c r="F6552" t="s">
        <v>169</v>
      </c>
      <c r="G6552" t="s">
        <v>2843</v>
      </c>
      <c r="H6552" s="168">
        <v>37214</v>
      </c>
      <c r="I6552" t="s">
        <v>108</v>
      </c>
      <c r="J6552" s="169">
        <v>15.860273972602739</v>
      </c>
      <c r="K6552">
        <v>4</v>
      </c>
    </row>
    <row r="6553" spans="1:11" x14ac:dyDescent="0.25">
      <c r="A6553" t="s">
        <v>7087</v>
      </c>
      <c r="B6553">
        <v>63643</v>
      </c>
      <c r="C6553" t="s">
        <v>172</v>
      </c>
      <c r="D6553" s="167">
        <v>73801</v>
      </c>
      <c r="E6553" t="s">
        <v>188</v>
      </c>
      <c r="F6553" t="s">
        <v>169</v>
      </c>
      <c r="G6553" t="s">
        <v>273</v>
      </c>
      <c r="H6553" s="168">
        <v>38586</v>
      </c>
      <c r="I6553" t="s">
        <v>103</v>
      </c>
      <c r="J6553" s="169">
        <v>12.101369863013698</v>
      </c>
      <c r="K6553">
        <v>3</v>
      </c>
    </row>
    <row r="6554" spans="1:11" x14ac:dyDescent="0.25">
      <c r="A6554" t="s">
        <v>7088</v>
      </c>
      <c r="B6554">
        <v>42575</v>
      </c>
      <c r="C6554" t="s">
        <v>172</v>
      </c>
      <c r="D6554" s="167">
        <v>55671</v>
      </c>
      <c r="E6554" t="s">
        <v>175</v>
      </c>
      <c r="F6554" t="s">
        <v>169</v>
      </c>
      <c r="G6554" t="s">
        <v>183</v>
      </c>
      <c r="H6554" s="168">
        <v>41918</v>
      </c>
      <c r="I6554" t="s">
        <v>106</v>
      </c>
      <c r="J6554" s="169">
        <v>2.9726027397260273</v>
      </c>
      <c r="K6554">
        <v>1</v>
      </c>
    </row>
    <row r="6555" spans="1:11" x14ac:dyDescent="0.25">
      <c r="A6555" t="s">
        <v>7089</v>
      </c>
      <c r="B6555">
        <v>3561</v>
      </c>
      <c r="C6555" t="s">
        <v>167</v>
      </c>
      <c r="D6555" s="167">
        <v>62482.02</v>
      </c>
      <c r="E6555" t="s">
        <v>168</v>
      </c>
      <c r="F6555" t="s">
        <v>169</v>
      </c>
      <c r="G6555" t="s">
        <v>649</v>
      </c>
      <c r="H6555" s="168">
        <v>37732</v>
      </c>
      <c r="I6555" t="s">
        <v>106</v>
      </c>
      <c r="J6555" s="169">
        <v>14.441095890410958</v>
      </c>
      <c r="K6555">
        <v>3</v>
      </c>
    </row>
    <row r="6556" spans="1:11" x14ac:dyDescent="0.25">
      <c r="A6556" t="s">
        <v>7090</v>
      </c>
      <c r="B6556">
        <v>41009</v>
      </c>
      <c r="C6556" t="s">
        <v>172</v>
      </c>
      <c r="D6556" s="167">
        <v>83658</v>
      </c>
      <c r="E6556" t="s">
        <v>175</v>
      </c>
      <c r="F6556" t="s">
        <v>169</v>
      </c>
      <c r="G6556" t="s">
        <v>183</v>
      </c>
      <c r="H6556" s="168">
        <v>37431</v>
      </c>
      <c r="I6556" t="s">
        <v>106</v>
      </c>
      <c r="J6556" s="169">
        <v>15.265753424657534</v>
      </c>
      <c r="K6556">
        <v>4</v>
      </c>
    </row>
    <row r="6557" spans="1:11" x14ac:dyDescent="0.25">
      <c r="A6557" t="s">
        <v>7091</v>
      </c>
      <c r="B6557">
        <v>58206</v>
      </c>
      <c r="C6557" t="s">
        <v>167</v>
      </c>
      <c r="D6557" s="167">
        <v>69161.89</v>
      </c>
      <c r="E6557" t="s">
        <v>188</v>
      </c>
      <c r="F6557" t="s">
        <v>169</v>
      </c>
      <c r="G6557" t="s">
        <v>226</v>
      </c>
      <c r="H6557" s="168">
        <v>39146</v>
      </c>
      <c r="I6557" t="s">
        <v>106</v>
      </c>
      <c r="J6557" s="169">
        <v>10.567123287671233</v>
      </c>
      <c r="K6557">
        <v>3</v>
      </c>
    </row>
    <row r="6558" spans="1:11" x14ac:dyDescent="0.25">
      <c r="A6558" t="s">
        <v>7092</v>
      </c>
      <c r="B6558">
        <v>45267</v>
      </c>
      <c r="C6558" t="s">
        <v>172</v>
      </c>
      <c r="D6558" s="167">
        <v>63542.35</v>
      </c>
      <c r="E6558" t="s">
        <v>1684</v>
      </c>
      <c r="F6558" t="s">
        <v>169</v>
      </c>
      <c r="G6558" t="s">
        <v>170</v>
      </c>
      <c r="H6558" s="168">
        <v>36066</v>
      </c>
      <c r="I6558" t="s">
        <v>106</v>
      </c>
      <c r="J6558" s="169">
        <v>19.005479452054793</v>
      </c>
      <c r="K6558">
        <v>4</v>
      </c>
    </row>
    <row r="6559" spans="1:11" x14ac:dyDescent="0.25">
      <c r="A6559" t="s">
        <v>7093</v>
      </c>
      <c r="B6559">
        <v>28852</v>
      </c>
      <c r="C6559" t="s">
        <v>172</v>
      </c>
      <c r="D6559" s="167">
        <v>48571.6</v>
      </c>
      <c r="E6559" t="s">
        <v>180</v>
      </c>
      <c r="F6559" t="s">
        <v>169</v>
      </c>
      <c r="G6559" t="s">
        <v>209</v>
      </c>
      <c r="H6559" s="168">
        <v>41974</v>
      </c>
      <c r="I6559" t="s">
        <v>107</v>
      </c>
      <c r="J6559" s="169">
        <v>2.8191780821917809</v>
      </c>
      <c r="K6559">
        <v>1</v>
      </c>
    </row>
    <row r="6560" spans="1:11" x14ac:dyDescent="0.25">
      <c r="A6560" t="s">
        <v>7094</v>
      </c>
      <c r="B6560">
        <v>97307</v>
      </c>
      <c r="C6560" t="s">
        <v>167</v>
      </c>
      <c r="D6560" s="167">
        <v>67106.64</v>
      </c>
      <c r="E6560" t="s">
        <v>199</v>
      </c>
      <c r="F6560" t="s">
        <v>169</v>
      </c>
      <c r="G6560" t="s">
        <v>698</v>
      </c>
      <c r="H6560" s="168">
        <v>36394</v>
      </c>
      <c r="I6560" t="s">
        <v>105</v>
      </c>
      <c r="J6560" s="169">
        <v>18.106849315068494</v>
      </c>
      <c r="K6560">
        <v>4</v>
      </c>
    </row>
    <row r="6561" spans="1:11" x14ac:dyDescent="0.25">
      <c r="A6561" t="s">
        <v>7095</v>
      </c>
      <c r="B6561">
        <v>79270</v>
      </c>
      <c r="C6561" t="s">
        <v>172</v>
      </c>
      <c r="D6561" s="167">
        <v>60775</v>
      </c>
      <c r="E6561" t="s">
        <v>168</v>
      </c>
      <c r="F6561" t="s">
        <v>169</v>
      </c>
      <c r="G6561" t="s">
        <v>265</v>
      </c>
      <c r="H6561" s="168">
        <v>39469</v>
      </c>
      <c r="I6561" t="s">
        <v>103</v>
      </c>
      <c r="J6561" s="169">
        <v>9.6821917808219187</v>
      </c>
      <c r="K6561">
        <v>2</v>
      </c>
    </row>
    <row r="6562" spans="1:11" x14ac:dyDescent="0.25">
      <c r="A6562" t="s">
        <v>7096</v>
      </c>
      <c r="B6562">
        <v>40362</v>
      </c>
      <c r="C6562" t="s">
        <v>167</v>
      </c>
      <c r="D6562" s="167">
        <v>74820.2</v>
      </c>
      <c r="E6562" t="s">
        <v>188</v>
      </c>
      <c r="F6562" t="s">
        <v>169</v>
      </c>
      <c r="G6562" t="s">
        <v>428</v>
      </c>
      <c r="H6562" s="168">
        <v>37872</v>
      </c>
      <c r="I6562" t="s">
        <v>104</v>
      </c>
      <c r="J6562" s="169">
        <v>14.057534246575342</v>
      </c>
      <c r="K6562">
        <v>3</v>
      </c>
    </row>
    <row r="6563" spans="1:11" x14ac:dyDescent="0.25">
      <c r="A6563" t="s">
        <v>7097</v>
      </c>
      <c r="B6563">
        <v>16875</v>
      </c>
      <c r="C6563" t="s">
        <v>167</v>
      </c>
      <c r="D6563" s="167">
        <v>60201.440000000002</v>
      </c>
      <c r="E6563" t="s">
        <v>216</v>
      </c>
      <c r="F6563" t="s">
        <v>169</v>
      </c>
      <c r="G6563" t="s">
        <v>217</v>
      </c>
      <c r="H6563" s="168">
        <v>35171</v>
      </c>
      <c r="I6563" t="s">
        <v>103</v>
      </c>
      <c r="J6563" s="169">
        <v>21.457534246575342</v>
      </c>
      <c r="K6563">
        <v>5</v>
      </c>
    </row>
    <row r="6564" spans="1:11" x14ac:dyDescent="0.25">
      <c r="A6564" t="s">
        <v>7098</v>
      </c>
      <c r="B6564">
        <v>84349</v>
      </c>
      <c r="C6564" t="s">
        <v>167</v>
      </c>
      <c r="D6564" s="167">
        <v>37838.449999999997</v>
      </c>
      <c r="E6564" t="s">
        <v>188</v>
      </c>
      <c r="F6564" t="s">
        <v>202</v>
      </c>
      <c r="G6564" t="s">
        <v>313</v>
      </c>
      <c r="H6564" s="168">
        <v>41127</v>
      </c>
      <c r="I6564" t="s">
        <v>106</v>
      </c>
      <c r="J6564" s="169">
        <v>5.13972602739726</v>
      </c>
      <c r="K6564">
        <v>2</v>
      </c>
    </row>
    <row r="6565" spans="1:11" x14ac:dyDescent="0.25">
      <c r="A6565" t="s">
        <v>7099</v>
      </c>
      <c r="B6565">
        <v>93520</v>
      </c>
      <c r="C6565" t="s">
        <v>172</v>
      </c>
      <c r="D6565" s="167">
        <v>68054</v>
      </c>
      <c r="E6565" t="s">
        <v>175</v>
      </c>
      <c r="F6565" t="s">
        <v>169</v>
      </c>
      <c r="G6565" t="s">
        <v>183</v>
      </c>
      <c r="H6565" s="168">
        <v>39643</v>
      </c>
      <c r="I6565" t="s">
        <v>104</v>
      </c>
      <c r="J6565" s="169">
        <v>9.205479452054794</v>
      </c>
      <c r="K6565">
        <v>2</v>
      </c>
    </row>
    <row r="6566" spans="1:11" x14ac:dyDescent="0.25">
      <c r="A6566" t="s">
        <v>7100</v>
      </c>
      <c r="B6566">
        <v>52864</v>
      </c>
      <c r="C6566" t="s">
        <v>167</v>
      </c>
      <c r="D6566" s="167">
        <v>73801</v>
      </c>
      <c r="E6566" t="s">
        <v>168</v>
      </c>
      <c r="F6566" t="s">
        <v>169</v>
      </c>
      <c r="G6566" t="s">
        <v>539</v>
      </c>
      <c r="H6566" s="168">
        <v>36766</v>
      </c>
      <c r="I6566" t="s">
        <v>103</v>
      </c>
      <c r="J6566" s="169">
        <v>17.087671232876712</v>
      </c>
      <c r="K6566">
        <v>4</v>
      </c>
    </row>
    <row r="6567" spans="1:11" x14ac:dyDescent="0.25">
      <c r="A6567" t="s">
        <v>7101</v>
      </c>
      <c r="B6567">
        <v>11712</v>
      </c>
      <c r="C6567" t="s">
        <v>167</v>
      </c>
      <c r="D6567" s="167">
        <v>106257.24</v>
      </c>
      <c r="E6567" t="s">
        <v>188</v>
      </c>
      <c r="F6567" t="s">
        <v>169</v>
      </c>
      <c r="G6567" t="s">
        <v>2937</v>
      </c>
      <c r="H6567" s="168">
        <v>37368</v>
      </c>
      <c r="I6567" t="s">
        <v>103</v>
      </c>
      <c r="J6567" s="169">
        <v>15.438356164383562</v>
      </c>
      <c r="K6567">
        <v>4</v>
      </c>
    </row>
    <row r="6568" spans="1:11" x14ac:dyDescent="0.25">
      <c r="A6568" t="s">
        <v>7102</v>
      </c>
      <c r="B6568">
        <v>39647</v>
      </c>
      <c r="C6568" t="s">
        <v>172</v>
      </c>
      <c r="D6568" s="167">
        <v>50910</v>
      </c>
      <c r="E6568" t="s">
        <v>191</v>
      </c>
      <c r="F6568" t="s">
        <v>169</v>
      </c>
      <c r="G6568" t="s">
        <v>354</v>
      </c>
      <c r="H6568" s="168">
        <v>41708</v>
      </c>
      <c r="I6568" t="s">
        <v>106</v>
      </c>
      <c r="J6568" s="169">
        <v>3.547945205479452</v>
      </c>
      <c r="K6568">
        <v>1</v>
      </c>
    </row>
    <row r="6569" spans="1:11" x14ac:dyDescent="0.25">
      <c r="A6569" t="s">
        <v>7103</v>
      </c>
      <c r="B6569">
        <v>65634</v>
      </c>
      <c r="C6569" t="s">
        <v>172</v>
      </c>
      <c r="D6569" s="167">
        <v>38020.379999999997</v>
      </c>
      <c r="E6569" t="s">
        <v>199</v>
      </c>
      <c r="F6569" t="s">
        <v>169</v>
      </c>
      <c r="G6569" t="s">
        <v>295</v>
      </c>
      <c r="H6569" s="168">
        <v>42212</v>
      </c>
      <c r="I6569" t="s">
        <v>106</v>
      </c>
      <c r="J6569" s="169">
        <v>2.1671232876712327</v>
      </c>
      <c r="K6569">
        <v>1</v>
      </c>
    </row>
    <row r="6570" spans="1:11" x14ac:dyDescent="0.25">
      <c r="A6570" t="s">
        <v>7104</v>
      </c>
      <c r="B6570">
        <v>64311</v>
      </c>
      <c r="C6570" t="s">
        <v>172</v>
      </c>
      <c r="D6570" s="167">
        <v>118080.06</v>
      </c>
      <c r="E6570" t="s">
        <v>185</v>
      </c>
      <c r="F6570" t="s">
        <v>169</v>
      </c>
      <c r="G6570" t="s">
        <v>382</v>
      </c>
      <c r="H6570" s="168">
        <v>29143</v>
      </c>
      <c r="I6570" t="s">
        <v>107</v>
      </c>
      <c r="J6570" s="169">
        <v>37.972602739726028</v>
      </c>
      <c r="K6570">
        <v>8</v>
      </c>
    </row>
    <row r="6571" spans="1:11" x14ac:dyDescent="0.25">
      <c r="A6571" t="s">
        <v>7105</v>
      </c>
      <c r="B6571">
        <v>28904</v>
      </c>
      <c r="C6571" t="s">
        <v>167</v>
      </c>
      <c r="D6571" s="167">
        <v>84905.86</v>
      </c>
      <c r="E6571" t="s">
        <v>188</v>
      </c>
      <c r="F6571" t="s">
        <v>169</v>
      </c>
      <c r="G6571" t="s">
        <v>1210</v>
      </c>
      <c r="H6571" s="168">
        <v>41862</v>
      </c>
      <c r="I6571" t="s">
        <v>106</v>
      </c>
      <c r="J6571" s="169">
        <v>3.1260273972602741</v>
      </c>
      <c r="K6571">
        <v>1</v>
      </c>
    </row>
    <row r="6572" spans="1:11" x14ac:dyDescent="0.25">
      <c r="A6572" t="s">
        <v>7106</v>
      </c>
      <c r="B6572">
        <v>34488</v>
      </c>
      <c r="C6572" t="s">
        <v>167</v>
      </c>
      <c r="D6572" s="167">
        <v>30472.32</v>
      </c>
      <c r="E6572" t="s">
        <v>188</v>
      </c>
      <c r="F6572" t="s">
        <v>202</v>
      </c>
      <c r="G6572" t="s">
        <v>273</v>
      </c>
      <c r="H6572" s="168">
        <v>41036</v>
      </c>
      <c r="I6572" t="s">
        <v>108</v>
      </c>
      <c r="J6572" s="169">
        <v>5.3890410958904109</v>
      </c>
      <c r="K6572">
        <v>2</v>
      </c>
    </row>
    <row r="6573" spans="1:11" x14ac:dyDescent="0.25">
      <c r="A6573" t="s">
        <v>7107</v>
      </c>
      <c r="B6573">
        <v>10732</v>
      </c>
      <c r="C6573" t="s">
        <v>172</v>
      </c>
      <c r="D6573" s="167">
        <v>44757.55</v>
      </c>
      <c r="E6573" t="s">
        <v>199</v>
      </c>
      <c r="F6573" t="s">
        <v>169</v>
      </c>
      <c r="G6573" t="s">
        <v>630</v>
      </c>
      <c r="H6573" s="168">
        <v>39776</v>
      </c>
      <c r="I6573" t="s">
        <v>103</v>
      </c>
      <c r="J6573" s="169">
        <v>8.8410958904109584</v>
      </c>
      <c r="K6573">
        <v>2</v>
      </c>
    </row>
    <row r="6574" spans="1:11" x14ac:dyDescent="0.25">
      <c r="A6574" t="s">
        <v>7108</v>
      </c>
      <c r="B6574">
        <v>42508</v>
      </c>
      <c r="C6574" t="s">
        <v>167</v>
      </c>
      <c r="D6574" s="167">
        <v>16610.68</v>
      </c>
      <c r="E6574" t="s">
        <v>196</v>
      </c>
      <c r="F6574" t="s">
        <v>202</v>
      </c>
      <c r="G6574" t="s">
        <v>222</v>
      </c>
      <c r="H6574" s="168">
        <v>42142</v>
      </c>
      <c r="I6574" t="s">
        <v>103</v>
      </c>
      <c r="J6574" s="169">
        <v>2.3589041095890413</v>
      </c>
      <c r="K6574">
        <v>1</v>
      </c>
    </row>
    <row r="6575" spans="1:11" x14ac:dyDescent="0.25">
      <c r="A6575" t="s">
        <v>7109</v>
      </c>
      <c r="B6575">
        <v>11555</v>
      </c>
      <c r="C6575" t="s">
        <v>167</v>
      </c>
      <c r="D6575" s="167">
        <v>56236.95</v>
      </c>
      <c r="E6575" t="s">
        <v>168</v>
      </c>
      <c r="F6575" t="s">
        <v>169</v>
      </c>
      <c r="G6575" t="s">
        <v>194</v>
      </c>
      <c r="H6575" s="168">
        <v>38187</v>
      </c>
      <c r="I6575" t="s">
        <v>107</v>
      </c>
      <c r="J6575" s="169">
        <v>13.194520547945206</v>
      </c>
      <c r="K6575">
        <v>3</v>
      </c>
    </row>
    <row r="6576" spans="1:11" x14ac:dyDescent="0.25">
      <c r="A6576" t="s">
        <v>7110</v>
      </c>
      <c r="B6576">
        <v>95498</v>
      </c>
      <c r="C6576" t="s">
        <v>172</v>
      </c>
      <c r="D6576" s="167">
        <v>112930.4</v>
      </c>
      <c r="E6576" t="s">
        <v>196</v>
      </c>
      <c r="F6576" t="s">
        <v>169</v>
      </c>
      <c r="G6576" t="s">
        <v>2060</v>
      </c>
      <c r="H6576" s="168">
        <v>39986</v>
      </c>
      <c r="I6576" t="s">
        <v>104</v>
      </c>
      <c r="J6576" s="169">
        <v>8.2657534246575342</v>
      </c>
      <c r="K6576">
        <v>2</v>
      </c>
    </row>
    <row r="6577" spans="1:11" x14ac:dyDescent="0.25">
      <c r="A6577" t="s">
        <v>7111</v>
      </c>
      <c r="B6577">
        <v>7485</v>
      </c>
      <c r="C6577" t="s">
        <v>167</v>
      </c>
      <c r="D6577" s="167">
        <v>52887.44</v>
      </c>
      <c r="E6577" t="s">
        <v>270</v>
      </c>
      <c r="F6577" t="s">
        <v>169</v>
      </c>
      <c r="G6577" t="s">
        <v>1758</v>
      </c>
      <c r="H6577" s="168">
        <v>38992</v>
      </c>
      <c r="I6577" t="s">
        <v>103</v>
      </c>
      <c r="J6577" s="169">
        <v>10.989041095890411</v>
      </c>
      <c r="K6577">
        <v>3</v>
      </c>
    </row>
    <row r="6578" spans="1:11" x14ac:dyDescent="0.25">
      <c r="A6578" t="s">
        <v>7112</v>
      </c>
      <c r="B6578">
        <v>54994</v>
      </c>
      <c r="C6578" t="s">
        <v>167</v>
      </c>
      <c r="D6578" s="167">
        <v>76741.59</v>
      </c>
      <c r="E6578" t="s">
        <v>188</v>
      </c>
      <c r="F6578" t="s">
        <v>169</v>
      </c>
      <c r="G6578" t="s">
        <v>282</v>
      </c>
      <c r="H6578" s="168">
        <v>36752</v>
      </c>
      <c r="I6578" t="s">
        <v>108</v>
      </c>
      <c r="J6578" s="169">
        <v>17.126027397260273</v>
      </c>
      <c r="K6578">
        <v>4</v>
      </c>
    </row>
    <row r="6579" spans="1:11" x14ac:dyDescent="0.25">
      <c r="A6579" t="s">
        <v>7113</v>
      </c>
      <c r="B6579">
        <v>56804</v>
      </c>
      <c r="C6579" t="s">
        <v>172</v>
      </c>
      <c r="D6579" s="167">
        <v>49233.32</v>
      </c>
      <c r="E6579" t="s">
        <v>199</v>
      </c>
      <c r="F6579" t="s">
        <v>169</v>
      </c>
      <c r="G6579" t="s">
        <v>3195</v>
      </c>
      <c r="H6579" s="168">
        <v>39706</v>
      </c>
      <c r="I6579" t="s">
        <v>104</v>
      </c>
      <c r="J6579" s="169">
        <v>9.0328767123287665</v>
      </c>
      <c r="K6579">
        <v>2</v>
      </c>
    </row>
    <row r="6580" spans="1:11" x14ac:dyDescent="0.25">
      <c r="A6580" t="s">
        <v>7114</v>
      </c>
      <c r="B6580">
        <v>40985</v>
      </c>
      <c r="C6580" t="s">
        <v>167</v>
      </c>
      <c r="D6580" s="167">
        <v>71642.039999999994</v>
      </c>
      <c r="E6580" t="s">
        <v>188</v>
      </c>
      <c r="F6580" t="s">
        <v>169</v>
      </c>
      <c r="G6580" t="s">
        <v>560</v>
      </c>
      <c r="H6580" s="168">
        <v>37410</v>
      </c>
      <c r="I6580" t="s">
        <v>107</v>
      </c>
      <c r="J6580" s="169">
        <v>15.323287671232876</v>
      </c>
      <c r="K6580">
        <v>4</v>
      </c>
    </row>
    <row r="6581" spans="1:11" x14ac:dyDescent="0.25">
      <c r="A6581" t="s">
        <v>7115</v>
      </c>
      <c r="B6581">
        <v>34011</v>
      </c>
      <c r="C6581" t="s">
        <v>172</v>
      </c>
      <c r="D6581" s="167">
        <v>65082.89</v>
      </c>
      <c r="E6581" t="s">
        <v>196</v>
      </c>
      <c r="F6581" t="s">
        <v>169</v>
      </c>
      <c r="G6581" t="s">
        <v>1548</v>
      </c>
      <c r="H6581" s="168">
        <v>38656</v>
      </c>
      <c r="I6581" t="s">
        <v>103</v>
      </c>
      <c r="J6581" s="169">
        <v>11.90958904109589</v>
      </c>
      <c r="K6581">
        <v>3</v>
      </c>
    </row>
    <row r="6582" spans="1:11" x14ac:dyDescent="0.25">
      <c r="A6582" t="s">
        <v>7116</v>
      </c>
      <c r="B6582">
        <v>14966</v>
      </c>
      <c r="C6582" t="s">
        <v>167</v>
      </c>
      <c r="D6582" s="167">
        <v>57807.08</v>
      </c>
      <c r="E6582" t="s">
        <v>188</v>
      </c>
      <c r="F6582" t="s">
        <v>202</v>
      </c>
      <c r="G6582" t="s">
        <v>313</v>
      </c>
      <c r="H6582" s="168">
        <v>33469</v>
      </c>
      <c r="I6582" t="s">
        <v>106</v>
      </c>
      <c r="J6582" s="169">
        <v>26.12054794520548</v>
      </c>
      <c r="K6582">
        <v>6</v>
      </c>
    </row>
    <row r="6583" spans="1:11" x14ac:dyDescent="0.25">
      <c r="A6583" t="s">
        <v>7117</v>
      </c>
      <c r="B6583">
        <v>45795</v>
      </c>
      <c r="C6583" t="s">
        <v>167</v>
      </c>
      <c r="D6583" s="167">
        <v>54402.73</v>
      </c>
      <c r="E6583" t="s">
        <v>188</v>
      </c>
      <c r="F6583" t="s">
        <v>169</v>
      </c>
      <c r="G6583" t="s">
        <v>282</v>
      </c>
      <c r="H6583" s="168">
        <v>41008</v>
      </c>
      <c r="I6583" t="s">
        <v>107</v>
      </c>
      <c r="J6583" s="169">
        <v>5.4657534246575343</v>
      </c>
      <c r="K6583">
        <v>2</v>
      </c>
    </row>
    <row r="6584" spans="1:11" x14ac:dyDescent="0.25">
      <c r="A6584" t="s">
        <v>7118</v>
      </c>
      <c r="B6584">
        <v>4390</v>
      </c>
      <c r="C6584" t="s">
        <v>167</v>
      </c>
      <c r="D6584" s="167">
        <v>48722.98</v>
      </c>
      <c r="E6584" t="s">
        <v>199</v>
      </c>
      <c r="F6584" t="s">
        <v>169</v>
      </c>
      <c r="G6584" t="s">
        <v>330</v>
      </c>
      <c r="H6584" s="168">
        <v>39509</v>
      </c>
      <c r="I6584" t="s">
        <v>105</v>
      </c>
      <c r="J6584" s="169">
        <v>9.5726027397260278</v>
      </c>
      <c r="K6584">
        <v>2</v>
      </c>
    </row>
    <row r="6585" spans="1:11" x14ac:dyDescent="0.25">
      <c r="A6585" t="s">
        <v>7119</v>
      </c>
      <c r="B6585">
        <v>98044</v>
      </c>
      <c r="C6585" t="s">
        <v>167</v>
      </c>
      <c r="D6585" s="167">
        <v>86622.09</v>
      </c>
      <c r="E6585" t="s">
        <v>188</v>
      </c>
      <c r="F6585" t="s">
        <v>169</v>
      </c>
      <c r="G6585" t="s">
        <v>284</v>
      </c>
      <c r="H6585" s="168">
        <v>40756</v>
      </c>
      <c r="I6585" t="s">
        <v>103</v>
      </c>
      <c r="J6585" s="169">
        <v>6.1561643835616442</v>
      </c>
      <c r="K6585">
        <v>2</v>
      </c>
    </row>
    <row r="6586" spans="1:11" x14ac:dyDescent="0.25">
      <c r="A6586" t="s">
        <v>7120</v>
      </c>
      <c r="B6586">
        <v>85138</v>
      </c>
      <c r="C6586" t="s">
        <v>167</v>
      </c>
      <c r="D6586" s="167">
        <v>56290.77</v>
      </c>
      <c r="E6586" t="s">
        <v>188</v>
      </c>
      <c r="F6586" t="s">
        <v>169</v>
      </c>
      <c r="G6586" t="s">
        <v>2903</v>
      </c>
      <c r="H6586" s="168">
        <v>38754</v>
      </c>
      <c r="I6586" t="s">
        <v>107</v>
      </c>
      <c r="J6586" s="169">
        <v>11.641095890410959</v>
      </c>
      <c r="K6586">
        <v>3</v>
      </c>
    </row>
    <row r="6587" spans="1:11" x14ac:dyDescent="0.25">
      <c r="A6587" t="s">
        <v>7121</v>
      </c>
      <c r="B6587">
        <v>74936</v>
      </c>
      <c r="C6587" t="s">
        <v>172</v>
      </c>
      <c r="D6587" s="167">
        <v>69573</v>
      </c>
      <c r="E6587" t="s">
        <v>191</v>
      </c>
      <c r="F6587" t="s">
        <v>169</v>
      </c>
      <c r="G6587" t="s">
        <v>486</v>
      </c>
      <c r="H6587" s="168">
        <v>39160</v>
      </c>
      <c r="I6587" t="s">
        <v>103</v>
      </c>
      <c r="J6587" s="169">
        <v>10.528767123287672</v>
      </c>
      <c r="K6587">
        <v>3</v>
      </c>
    </row>
    <row r="6588" spans="1:11" x14ac:dyDescent="0.25">
      <c r="A6588" t="s">
        <v>7122</v>
      </c>
      <c r="B6588">
        <v>99524</v>
      </c>
      <c r="C6588" t="s">
        <v>167</v>
      </c>
      <c r="D6588" s="167">
        <v>45048.5</v>
      </c>
      <c r="E6588" t="s">
        <v>199</v>
      </c>
      <c r="F6588" t="s">
        <v>169</v>
      </c>
      <c r="G6588" t="s">
        <v>205</v>
      </c>
      <c r="H6588" s="168">
        <v>40469</v>
      </c>
      <c r="I6588" t="s">
        <v>104</v>
      </c>
      <c r="J6588" s="169">
        <v>6.9424657534246572</v>
      </c>
      <c r="K6588">
        <v>2</v>
      </c>
    </row>
    <row r="6589" spans="1:11" x14ac:dyDescent="0.25">
      <c r="A6589" t="s">
        <v>7123</v>
      </c>
      <c r="B6589">
        <v>54418</v>
      </c>
      <c r="C6589" t="s">
        <v>167</v>
      </c>
      <c r="D6589" s="167">
        <v>69744.63</v>
      </c>
      <c r="E6589" t="s">
        <v>1353</v>
      </c>
      <c r="F6589" t="s">
        <v>169</v>
      </c>
      <c r="G6589" t="s">
        <v>1354</v>
      </c>
      <c r="H6589" s="168">
        <v>39098</v>
      </c>
      <c r="I6589" t="s">
        <v>106</v>
      </c>
      <c r="J6589" s="169">
        <v>10.698630136986301</v>
      </c>
      <c r="K6589">
        <v>3</v>
      </c>
    </row>
    <row r="6590" spans="1:11" x14ac:dyDescent="0.25">
      <c r="A6590" t="s">
        <v>7124</v>
      </c>
      <c r="B6590">
        <v>14746</v>
      </c>
      <c r="C6590" t="s">
        <v>172</v>
      </c>
      <c r="D6590" s="167">
        <v>107128.71</v>
      </c>
      <c r="E6590" t="s">
        <v>175</v>
      </c>
      <c r="F6590" t="s">
        <v>169</v>
      </c>
      <c r="G6590" t="s">
        <v>586</v>
      </c>
      <c r="H6590" s="168">
        <v>34498</v>
      </c>
      <c r="I6590" t="s">
        <v>103</v>
      </c>
      <c r="J6590" s="169">
        <v>23.301369863013697</v>
      </c>
      <c r="K6590">
        <v>5</v>
      </c>
    </row>
    <row r="6591" spans="1:11" x14ac:dyDescent="0.25">
      <c r="A6591" t="s">
        <v>7125</v>
      </c>
      <c r="B6591">
        <v>11156</v>
      </c>
      <c r="C6591" t="s">
        <v>167</v>
      </c>
      <c r="D6591" s="167">
        <v>45048.5</v>
      </c>
      <c r="E6591" t="s">
        <v>168</v>
      </c>
      <c r="F6591" t="s">
        <v>169</v>
      </c>
      <c r="G6591" t="s">
        <v>194</v>
      </c>
      <c r="H6591" s="168">
        <v>39272</v>
      </c>
      <c r="I6591" t="s">
        <v>104</v>
      </c>
      <c r="J6591" s="169">
        <v>10.221917808219178</v>
      </c>
      <c r="K6591">
        <v>3</v>
      </c>
    </row>
    <row r="6592" spans="1:11" x14ac:dyDescent="0.25">
      <c r="A6592" t="s">
        <v>7126</v>
      </c>
      <c r="B6592">
        <v>94036</v>
      </c>
      <c r="C6592" t="s">
        <v>167</v>
      </c>
      <c r="D6592" s="167">
        <v>64435.1</v>
      </c>
      <c r="E6592" t="s">
        <v>188</v>
      </c>
      <c r="F6592" t="s">
        <v>202</v>
      </c>
      <c r="G6592" t="s">
        <v>284</v>
      </c>
      <c r="H6592" s="168">
        <v>41485</v>
      </c>
      <c r="I6592" t="s">
        <v>104</v>
      </c>
      <c r="J6592" s="169">
        <v>4.1589041095890407</v>
      </c>
      <c r="K6592">
        <v>1</v>
      </c>
    </row>
    <row r="6593" spans="1:11" x14ac:dyDescent="0.25">
      <c r="A6593" t="s">
        <v>7127</v>
      </c>
      <c r="B6593">
        <v>18824</v>
      </c>
      <c r="C6593" t="s">
        <v>167</v>
      </c>
      <c r="D6593" s="167">
        <v>88700.01</v>
      </c>
      <c r="E6593" t="s">
        <v>188</v>
      </c>
      <c r="F6593" t="s">
        <v>169</v>
      </c>
      <c r="G6593" t="s">
        <v>284</v>
      </c>
      <c r="H6593" s="168">
        <v>40028</v>
      </c>
      <c r="I6593" t="s">
        <v>104</v>
      </c>
      <c r="J6593" s="169">
        <v>8.1506849315068486</v>
      </c>
      <c r="K6593">
        <v>2</v>
      </c>
    </row>
    <row r="6594" spans="1:11" x14ac:dyDescent="0.25">
      <c r="A6594" t="s">
        <v>7128</v>
      </c>
      <c r="B6594">
        <v>81671</v>
      </c>
      <c r="C6594" t="s">
        <v>167</v>
      </c>
      <c r="D6594" s="167">
        <v>80002.98</v>
      </c>
      <c r="E6594" t="s">
        <v>188</v>
      </c>
      <c r="F6594" t="s">
        <v>169</v>
      </c>
      <c r="G6594" t="s">
        <v>284</v>
      </c>
      <c r="H6594" s="168">
        <v>42282</v>
      </c>
      <c r="I6594" t="s">
        <v>106</v>
      </c>
      <c r="J6594" s="169">
        <v>1.9753424657534246</v>
      </c>
      <c r="K6594">
        <v>1</v>
      </c>
    </row>
    <row r="6595" spans="1:11" x14ac:dyDescent="0.25">
      <c r="A6595" t="s">
        <v>7129</v>
      </c>
      <c r="B6595">
        <v>7033</v>
      </c>
      <c r="C6595" t="s">
        <v>167</v>
      </c>
      <c r="D6595" s="167">
        <v>100849.36</v>
      </c>
      <c r="E6595" t="s">
        <v>175</v>
      </c>
      <c r="F6595" t="s">
        <v>169</v>
      </c>
      <c r="G6595" t="s">
        <v>211</v>
      </c>
      <c r="H6595" s="168">
        <v>30599</v>
      </c>
      <c r="I6595" t="s">
        <v>103</v>
      </c>
      <c r="J6595" s="169">
        <v>33.983561643835614</v>
      </c>
      <c r="K6595">
        <v>7</v>
      </c>
    </row>
    <row r="6596" spans="1:11" x14ac:dyDescent="0.25">
      <c r="A6596" t="s">
        <v>7130</v>
      </c>
      <c r="B6596">
        <v>82148</v>
      </c>
      <c r="C6596" t="s">
        <v>172</v>
      </c>
      <c r="D6596" s="167">
        <v>39257.31</v>
      </c>
      <c r="E6596" t="s">
        <v>199</v>
      </c>
      <c r="F6596" t="s">
        <v>169</v>
      </c>
      <c r="G6596" t="s">
        <v>200</v>
      </c>
      <c r="H6596" s="168">
        <v>42464</v>
      </c>
      <c r="I6596" t="s">
        <v>104</v>
      </c>
      <c r="J6596" s="169">
        <v>1.4767123287671233</v>
      </c>
      <c r="K6596">
        <v>1</v>
      </c>
    </row>
    <row r="6597" spans="1:11" x14ac:dyDescent="0.25">
      <c r="A6597" t="s">
        <v>7131</v>
      </c>
      <c r="B6597">
        <v>17159</v>
      </c>
      <c r="C6597" t="s">
        <v>172</v>
      </c>
      <c r="D6597" s="167">
        <v>56280</v>
      </c>
      <c r="E6597" t="s">
        <v>188</v>
      </c>
      <c r="F6597" t="s">
        <v>169</v>
      </c>
      <c r="G6597" t="s">
        <v>226</v>
      </c>
      <c r="H6597" s="168">
        <v>39989</v>
      </c>
      <c r="I6597" t="s">
        <v>103</v>
      </c>
      <c r="J6597" s="169">
        <v>8.257534246575343</v>
      </c>
      <c r="K6597">
        <v>2</v>
      </c>
    </row>
    <row r="6598" spans="1:11" x14ac:dyDescent="0.25">
      <c r="A6598" t="s">
        <v>7132</v>
      </c>
      <c r="B6598">
        <v>93581</v>
      </c>
      <c r="C6598" t="s">
        <v>172</v>
      </c>
      <c r="D6598" s="167">
        <v>48258.81</v>
      </c>
      <c r="E6598" t="s">
        <v>233</v>
      </c>
      <c r="F6598" t="s">
        <v>169</v>
      </c>
      <c r="G6598" t="s">
        <v>514</v>
      </c>
      <c r="H6598" s="168">
        <v>39454</v>
      </c>
      <c r="I6598" t="s">
        <v>105</v>
      </c>
      <c r="J6598" s="169">
        <v>9.7232876712328764</v>
      </c>
      <c r="K6598">
        <v>2</v>
      </c>
    </row>
    <row r="6599" spans="1:11" x14ac:dyDescent="0.25">
      <c r="A6599" t="s">
        <v>7133</v>
      </c>
      <c r="B6599">
        <v>10902</v>
      </c>
      <c r="C6599" t="s">
        <v>172</v>
      </c>
      <c r="D6599" s="167">
        <v>42053.42</v>
      </c>
      <c r="E6599" t="s">
        <v>199</v>
      </c>
      <c r="F6599" t="s">
        <v>169</v>
      </c>
      <c r="G6599" t="s">
        <v>220</v>
      </c>
      <c r="H6599" s="168">
        <v>41953</v>
      </c>
      <c r="I6599" t="s">
        <v>104</v>
      </c>
      <c r="J6599" s="169">
        <v>2.8767123287671232</v>
      </c>
      <c r="K6599">
        <v>1</v>
      </c>
    </row>
    <row r="6600" spans="1:11" x14ac:dyDescent="0.25">
      <c r="A6600" t="s">
        <v>7134</v>
      </c>
      <c r="B6600">
        <v>51688</v>
      </c>
      <c r="C6600" t="s">
        <v>172</v>
      </c>
      <c r="D6600" s="167">
        <v>58455</v>
      </c>
      <c r="E6600" t="s">
        <v>175</v>
      </c>
      <c r="F6600" t="s">
        <v>169</v>
      </c>
      <c r="G6600" t="s">
        <v>183</v>
      </c>
      <c r="H6600" s="168">
        <v>41302</v>
      </c>
      <c r="I6600" t="s">
        <v>106</v>
      </c>
      <c r="J6600" s="169">
        <v>4.6602739726027398</v>
      </c>
      <c r="K6600">
        <v>1</v>
      </c>
    </row>
    <row r="6601" spans="1:11" x14ac:dyDescent="0.25">
      <c r="A6601" t="s">
        <v>7135</v>
      </c>
      <c r="B6601">
        <v>47140</v>
      </c>
      <c r="C6601" t="s">
        <v>172</v>
      </c>
      <c r="D6601" s="167">
        <v>56305.95</v>
      </c>
      <c r="E6601" t="s">
        <v>168</v>
      </c>
      <c r="F6601" t="s">
        <v>169</v>
      </c>
      <c r="G6601" t="s">
        <v>2099</v>
      </c>
      <c r="H6601" s="168">
        <v>40798</v>
      </c>
      <c r="I6601" t="s">
        <v>103</v>
      </c>
      <c r="J6601" s="169">
        <v>6.0410958904109586</v>
      </c>
      <c r="K6601">
        <v>2</v>
      </c>
    </row>
    <row r="6602" spans="1:11" x14ac:dyDescent="0.25">
      <c r="A6602" t="s">
        <v>7136</v>
      </c>
      <c r="B6602">
        <v>12289</v>
      </c>
      <c r="C6602" t="s">
        <v>172</v>
      </c>
      <c r="D6602" s="167">
        <v>102664</v>
      </c>
      <c r="E6602" t="s">
        <v>188</v>
      </c>
      <c r="F6602" t="s">
        <v>169</v>
      </c>
      <c r="G6602" t="s">
        <v>498</v>
      </c>
      <c r="H6602" s="168">
        <v>36893</v>
      </c>
      <c r="I6602" t="s">
        <v>108</v>
      </c>
      <c r="J6602" s="169">
        <v>16.739726027397261</v>
      </c>
      <c r="K6602">
        <v>4</v>
      </c>
    </row>
    <row r="6603" spans="1:11" x14ac:dyDescent="0.25">
      <c r="A6603" t="s">
        <v>7137</v>
      </c>
      <c r="B6603">
        <v>18008</v>
      </c>
      <c r="C6603" t="s">
        <v>172</v>
      </c>
      <c r="D6603" s="167">
        <v>38004.120000000003</v>
      </c>
      <c r="E6603" t="s">
        <v>253</v>
      </c>
      <c r="F6603" t="s">
        <v>169</v>
      </c>
      <c r="G6603" t="s">
        <v>207</v>
      </c>
      <c r="H6603" s="168">
        <v>41176</v>
      </c>
      <c r="I6603" t="s">
        <v>106</v>
      </c>
      <c r="J6603" s="169">
        <v>5.0054794520547947</v>
      </c>
      <c r="K6603">
        <v>1</v>
      </c>
    </row>
    <row r="6604" spans="1:11" x14ac:dyDescent="0.25">
      <c r="A6604" t="s">
        <v>7138</v>
      </c>
      <c r="B6604">
        <v>10556</v>
      </c>
      <c r="C6604" t="s">
        <v>172</v>
      </c>
      <c r="D6604" s="167">
        <v>109520.88</v>
      </c>
      <c r="E6604" t="s">
        <v>188</v>
      </c>
      <c r="F6604" t="s">
        <v>169</v>
      </c>
      <c r="G6604" t="s">
        <v>240</v>
      </c>
      <c r="H6604" s="168">
        <v>33120</v>
      </c>
      <c r="I6604" t="s">
        <v>104</v>
      </c>
      <c r="J6604" s="169">
        <v>27.076712328767123</v>
      </c>
      <c r="K6604">
        <v>6</v>
      </c>
    </row>
    <row r="6605" spans="1:11" x14ac:dyDescent="0.25">
      <c r="A6605" t="s">
        <v>7139</v>
      </c>
      <c r="B6605">
        <v>1273</v>
      </c>
      <c r="C6605" t="s">
        <v>172</v>
      </c>
      <c r="D6605" s="167">
        <v>43244.28</v>
      </c>
      <c r="E6605" t="s">
        <v>199</v>
      </c>
      <c r="F6605" t="s">
        <v>169</v>
      </c>
      <c r="G6605" t="s">
        <v>295</v>
      </c>
      <c r="H6605" s="168">
        <v>41204</v>
      </c>
      <c r="I6605" t="s">
        <v>107</v>
      </c>
      <c r="J6605" s="169">
        <v>4.9287671232876713</v>
      </c>
      <c r="K6605">
        <v>1</v>
      </c>
    </row>
    <row r="6606" spans="1:11" x14ac:dyDescent="0.25">
      <c r="A6606" t="s">
        <v>7140</v>
      </c>
      <c r="B6606">
        <v>49733</v>
      </c>
      <c r="C6606" t="s">
        <v>172</v>
      </c>
      <c r="D6606" s="167">
        <v>62903</v>
      </c>
      <c r="E6606" t="s">
        <v>168</v>
      </c>
      <c r="F6606" t="s">
        <v>169</v>
      </c>
      <c r="G6606" t="s">
        <v>265</v>
      </c>
      <c r="H6606" s="168">
        <v>39300</v>
      </c>
      <c r="I6606" t="s">
        <v>105</v>
      </c>
      <c r="J6606" s="169">
        <v>10.145205479452056</v>
      </c>
      <c r="K6606">
        <v>3</v>
      </c>
    </row>
    <row r="6607" spans="1:11" x14ac:dyDescent="0.25">
      <c r="A6607" t="s">
        <v>7141</v>
      </c>
      <c r="B6607">
        <v>82293</v>
      </c>
      <c r="C6607" t="s">
        <v>172</v>
      </c>
      <c r="D6607" s="167">
        <v>60771.360000000001</v>
      </c>
      <c r="E6607" t="s">
        <v>168</v>
      </c>
      <c r="F6607" t="s">
        <v>169</v>
      </c>
      <c r="G6607" t="s">
        <v>178</v>
      </c>
      <c r="H6607" s="168">
        <v>39469</v>
      </c>
      <c r="I6607" t="s">
        <v>107</v>
      </c>
      <c r="J6607" s="169">
        <v>9.6821917808219187</v>
      </c>
      <c r="K6607">
        <v>2</v>
      </c>
    </row>
    <row r="6608" spans="1:11" x14ac:dyDescent="0.25">
      <c r="A6608" t="s">
        <v>7142</v>
      </c>
      <c r="B6608">
        <v>92082</v>
      </c>
      <c r="C6608" t="s">
        <v>167</v>
      </c>
      <c r="D6608" s="167">
        <v>100849.36</v>
      </c>
      <c r="E6608" t="s">
        <v>188</v>
      </c>
      <c r="F6608" t="s">
        <v>169</v>
      </c>
      <c r="G6608" t="s">
        <v>284</v>
      </c>
      <c r="H6608" s="168">
        <v>32223</v>
      </c>
      <c r="I6608" t="s">
        <v>106</v>
      </c>
      <c r="J6608" s="169">
        <v>29.534246575342465</v>
      </c>
      <c r="K6608">
        <v>6</v>
      </c>
    </row>
    <row r="6609" spans="1:11" x14ac:dyDescent="0.25">
      <c r="A6609" t="s">
        <v>7143</v>
      </c>
      <c r="B6609">
        <v>88333</v>
      </c>
      <c r="C6609" t="s">
        <v>172</v>
      </c>
      <c r="D6609" s="167">
        <v>77051.34</v>
      </c>
      <c r="E6609" t="s">
        <v>180</v>
      </c>
      <c r="F6609" t="s">
        <v>169</v>
      </c>
      <c r="G6609" t="s">
        <v>386</v>
      </c>
      <c r="H6609" s="168">
        <v>38348</v>
      </c>
      <c r="I6609" t="s">
        <v>106</v>
      </c>
      <c r="J6609" s="169">
        <v>12.753424657534246</v>
      </c>
      <c r="K6609">
        <v>3</v>
      </c>
    </row>
    <row r="6610" spans="1:11" x14ac:dyDescent="0.25">
      <c r="A6610" t="s">
        <v>7144</v>
      </c>
      <c r="B6610">
        <v>92471</v>
      </c>
      <c r="C6610" t="s">
        <v>167</v>
      </c>
      <c r="D6610" s="167">
        <v>44694.45</v>
      </c>
      <c r="E6610" t="s">
        <v>185</v>
      </c>
      <c r="F6610" t="s">
        <v>169</v>
      </c>
      <c r="G6610" t="s">
        <v>209</v>
      </c>
      <c r="H6610" s="168">
        <v>42030</v>
      </c>
      <c r="I6610" t="s">
        <v>106</v>
      </c>
      <c r="J6610" s="169">
        <v>2.6657534246575341</v>
      </c>
      <c r="K6610">
        <v>1</v>
      </c>
    </row>
    <row r="6611" spans="1:11" x14ac:dyDescent="0.25">
      <c r="A6611" t="s">
        <v>7145</v>
      </c>
      <c r="B6611">
        <v>63237</v>
      </c>
      <c r="C6611" t="s">
        <v>167</v>
      </c>
      <c r="D6611" s="167">
        <v>54308.75</v>
      </c>
      <c r="E6611" t="s">
        <v>168</v>
      </c>
      <c r="F6611" t="s">
        <v>169</v>
      </c>
      <c r="G6611" t="s">
        <v>178</v>
      </c>
      <c r="H6611" s="168">
        <v>40784</v>
      </c>
      <c r="I6611" t="s">
        <v>103</v>
      </c>
      <c r="J6611" s="169">
        <v>6.0794520547945208</v>
      </c>
      <c r="K6611">
        <v>2</v>
      </c>
    </row>
    <row r="6612" spans="1:11" x14ac:dyDescent="0.25">
      <c r="A6612" t="s">
        <v>7146</v>
      </c>
      <c r="B6612">
        <v>17597</v>
      </c>
      <c r="C6612" t="s">
        <v>172</v>
      </c>
      <c r="D6612" s="167">
        <v>58455</v>
      </c>
      <c r="E6612" t="s">
        <v>175</v>
      </c>
      <c r="F6612" t="s">
        <v>169</v>
      </c>
      <c r="G6612" t="s">
        <v>183</v>
      </c>
      <c r="H6612" s="168">
        <v>41498</v>
      </c>
      <c r="I6612" t="s">
        <v>103</v>
      </c>
      <c r="J6612" s="169">
        <v>4.1232876712328768</v>
      </c>
      <c r="K6612">
        <v>1</v>
      </c>
    </row>
    <row r="6613" spans="1:11" x14ac:dyDescent="0.25">
      <c r="A6613" t="s">
        <v>7147</v>
      </c>
      <c r="B6613">
        <v>12290</v>
      </c>
      <c r="C6613" t="s">
        <v>172</v>
      </c>
      <c r="D6613" s="167">
        <v>52693</v>
      </c>
      <c r="E6613" t="s">
        <v>191</v>
      </c>
      <c r="F6613" t="s">
        <v>169</v>
      </c>
      <c r="G6613" t="s">
        <v>354</v>
      </c>
      <c r="H6613" s="168">
        <v>41484</v>
      </c>
      <c r="I6613" t="s">
        <v>103</v>
      </c>
      <c r="J6613" s="169">
        <v>4.161643835616438</v>
      </c>
      <c r="K6613">
        <v>1</v>
      </c>
    </row>
    <row r="6614" spans="1:11" x14ac:dyDescent="0.25">
      <c r="A6614" t="s">
        <v>7148</v>
      </c>
      <c r="B6614">
        <v>83731</v>
      </c>
      <c r="C6614" t="s">
        <v>172</v>
      </c>
      <c r="D6614" s="167">
        <v>91969.07</v>
      </c>
      <c r="E6614" t="s">
        <v>185</v>
      </c>
      <c r="F6614" t="s">
        <v>169</v>
      </c>
      <c r="G6614" t="s">
        <v>416</v>
      </c>
      <c r="H6614" s="168">
        <v>32713</v>
      </c>
      <c r="I6614" t="s">
        <v>107</v>
      </c>
      <c r="J6614" s="169">
        <v>28.19178082191781</v>
      </c>
      <c r="K6614">
        <v>6</v>
      </c>
    </row>
    <row r="6615" spans="1:11" x14ac:dyDescent="0.25">
      <c r="A6615" t="s">
        <v>7149</v>
      </c>
      <c r="B6615">
        <v>90074</v>
      </c>
      <c r="C6615" t="s">
        <v>167</v>
      </c>
      <c r="D6615" s="167">
        <v>52219.839999999997</v>
      </c>
      <c r="E6615" t="s">
        <v>188</v>
      </c>
      <c r="F6615" t="s">
        <v>169</v>
      </c>
      <c r="G6615" t="s">
        <v>273</v>
      </c>
      <c r="H6615" s="168">
        <v>39482</v>
      </c>
      <c r="I6615" t="s">
        <v>104</v>
      </c>
      <c r="J6615" s="169">
        <v>9.6465753424657539</v>
      </c>
      <c r="K6615">
        <v>2</v>
      </c>
    </row>
    <row r="6616" spans="1:11" x14ac:dyDescent="0.25">
      <c r="A6616" t="s">
        <v>7150</v>
      </c>
      <c r="B6616">
        <v>6159</v>
      </c>
      <c r="C6616" t="s">
        <v>172</v>
      </c>
      <c r="D6616" s="167">
        <v>46626.87</v>
      </c>
      <c r="E6616" t="s">
        <v>199</v>
      </c>
      <c r="F6616" t="s">
        <v>169</v>
      </c>
      <c r="G6616" t="s">
        <v>205</v>
      </c>
      <c r="H6616" s="168">
        <v>39580</v>
      </c>
      <c r="I6616" t="s">
        <v>107</v>
      </c>
      <c r="J6616" s="169">
        <v>9.3780821917808215</v>
      </c>
      <c r="K6616">
        <v>2</v>
      </c>
    </row>
    <row r="6617" spans="1:11" x14ac:dyDescent="0.25">
      <c r="A6617" t="s">
        <v>7151</v>
      </c>
      <c r="B6617">
        <v>59127</v>
      </c>
      <c r="C6617" t="s">
        <v>172</v>
      </c>
      <c r="D6617" s="167">
        <v>45261</v>
      </c>
      <c r="E6617" t="s">
        <v>191</v>
      </c>
      <c r="F6617" t="s">
        <v>169</v>
      </c>
      <c r="G6617" t="s">
        <v>1065</v>
      </c>
      <c r="H6617" s="168">
        <v>42716</v>
      </c>
      <c r="I6617" t="s">
        <v>107</v>
      </c>
      <c r="J6617" s="169">
        <v>0.78630136986301369</v>
      </c>
      <c r="K6617">
        <v>1</v>
      </c>
    </row>
    <row r="6618" spans="1:11" x14ac:dyDescent="0.25">
      <c r="A6618" t="s">
        <v>7152</v>
      </c>
      <c r="B6618">
        <v>23920</v>
      </c>
      <c r="C6618" t="s">
        <v>172</v>
      </c>
      <c r="D6618" s="167">
        <v>73801</v>
      </c>
      <c r="E6618" t="s">
        <v>196</v>
      </c>
      <c r="F6618" t="s">
        <v>169</v>
      </c>
      <c r="G6618" t="s">
        <v>228</v>
      </c>
      <c r="H6618" s="168">
        <v>36199</v>
      </c>
      <c r="I6618" t="s">
        <v>104</v>
      </c>
      <c r="J6618" s="169">
        <v>18.641095890410959</v>
      </c>
      <c r="K6618">
        <v>4</v>
      </c>
    </row>
    <row r="6619" spans="1:11" x14ac:dyDescent="0.25">
      <c r="A6619" t="s">
        <v>7153</v>
      </c>
      <c r="B6619">
        <v>36705</v>
      </c>
      <c r="C6619" t="s">
        <v>172</v>
      </c>
      <c r="D6619" s="167">
        <v>52979.99</v>
      </c>
      <c r="E6619" t="s">
        <v>168</v>
      </c>
      <c r="F6619" t="s">
        <v>169</v>
      </c>
      <c r="G6619" t="s">
        <v>170</v>
      </c>
      <c r="H6619" s="168">
        <v>39160</v>
      </c>
      <c r="I6619" t="s">
        <v>107</v>
      </c>
      <c r="J6619" s="169">
        <v>10.528767123287672</v>
      </c>
      <c r="K6619">
        <v>3</v>
      </c>
    </row>
    <row r="6620" spans="1:11" x14ac:dyDescent="0.25">
      <c r="A6620" t="s">
        <v>7154</v>
      </c>
      <c r="B6620">
        <v>60945</v>
      </c>
      <c r="C6620" t="s">
        <v>167</v>
      </c>
      <c r="D6620" s="167">
        <v>20419.36</v>
      </c>
      <c r="E6620" t="s">
        <v>196</v>
      </c>
      <c r="F6620" t="s">
        <v>202</v>
      </c>
      <c r="G6620" t="s">
        <v>222</v>
      </c>
      <c r="H6620" s="168">
        <v>34589</v>
      </c>
      <c r="I6620" t="s">
        <v>104</v>
      </c>
      <c r="J6620" s="169">
        <v>23.052054794520547</v>
      </c>
      <c r="K6620">
        <v>5</v>
      </c>
    </row>
    <row r="6621" spans="1:11" x14ac:dyDescent="0.25">
      <c r="A6621" t="s">
        <v>7155</v>
      </c>
      <c r="B6621">
        <v>36906</v>
      </c>
      <c r="C6621" t="s">
        <v>172</v>
      </c>
      <c r="D6621" s="167">
        <v>78973</v>
      </c>
      <c r="E6621" t="s">
        <v>191</v>
      </c>
      <c r="F6621" t="s">
        <v>169</v>
      </c>
      <c r="G6621" t="s">
        <v>192</v>
      </c>
      <c r="H6621" s="168">
        <v>36731</v>
      </c>
      <c r="I6621" t="s">
        <v>103</v>
      </c>
      <c r="J6621" s="169">
        <v>17.183561643835617</v>
      </c>
      <c r="K6621">
        <v>4</v>
      </c>
    </row>
    <row r="6622" spans="1:11" x14ac:dyDescent="0.25">
      <c r="A6622" t="s">
        <v>7156</v>
      </c>
      <c r="B6622">
        <v>74609</v>
      </c>
      <c r="C6622" t="s">
        <v>172</v>
      </c>
      <c r="D6622" s="167">
        <v>56490.51</v>
      </c>
      <c r="E6622" t="s">
        <v>168</v>
      </c>
      <c r="F6622" t="s">
        <v>169</v>
      </c>
      <c r="G6622" t="s">
        <v>178</v>
      </c>
      <c r="H6622" s="168">
        <v>40504</v>
      </c>
      <c r="I6622" t="s">
        <v>103</v>
      </c>
      <c r="J6622" s="169">
        <v>6.8465753424657532</v>
      </c>
      <c r="K6622">
        <v>2</v>
      </c>
    </row>
    <row r="6623" spans="1:11" x14ac:dyDescent="0.25">
      <c r="A6623" t="s">
        <v>7157</v>
      </c>
      <c r="B6623">
        <v>70444</v>
      </c>
      <c r="C6623" t="s">
        <v>172</v>
      </c>
      <c r="D6623" s="167">
        <v>65752</v>
      </c>
      <c r="E6623" t="s">
        <v>175</v>
      </c>
      <c r="F6623" t="s">
        <v>169</v>
      </c>
      <c r="G6623" t="s">
        <v>183</v>
      </c>
      <c r="H6623" s="168">
        <v>40371</v>
      </c>
      <c r="I6623" t="s">
        <v>107</v>
      </c>
      <c r="J6623" s="169">
        <v>7.2109589041095887</v>
      </c>
      <c r="K6623">
        <v>2</v>
      </c>
    </row>
    <row r="6624" spans="1:11" x14ac:dyDescent="0.25">
      <c r="A6624" t="s">
        <v>7158</v>
      </c>
      <c r="B6624">
        <v>49709</v>
      </c>
      <c r="C6624" t="s">
        <v>167</v>
      </c>
      <c r="D6624" s="167">
        <v>73801</v>
      </c>
      <c r="E6624" t="s">
        <v>253</v>
      </c>
      <c r="F6624" t="s">
        <v>169</v>
      </c>
      <c r="G6624" t="s">
        <v>539</v>
      </c>
      <c r="H6624" s="168">
        <v>35534</v>
      </c>
      <c r="I6624" t="s">
        <v>104</v>
      </c>
      <c r="J6624" s="169">
        <v>20.463013698630139</v>
      </c>
      <c r="K6624">
        <v>5</v>
      </c>
    </row>
    <row r="6625" spans="1:11" x14ac:dyDescent="0.25">
      <c r="A6625" t="s">
        <v>7159</v>
      </c>
      <c r="B6625">
        <v>1678</v>
      </c>
      <c r="C6625" t="s">
        <v>172</v>
      </c>
      <c r="D6625" s="167">
        <v>50910</v>
      </c>
      <c r="E6625" t="s">
        <v>191</v>
      </c>
      <c r="F6625" t="s">
        <v>169</v>
      </c>
      <c r="G6625" t="s">
        <v>354</v>
      </c>
      <c r="H6625" s="168">
        <v>41708</v>
      </c>
      <c r="I6625" t="s">
        <v>106</v>
      </c>
      <c r="J6625" s="169">
        <v>3.547945205479452</v>
      </c>
      <c r="K6625">
        <v>1</v>
      </c>
    </row>
    <row r="6626" spans="1:11" x14ac:dyDescent="0.25">
      <c r="A6626" t="s">
        <v>7160</v>
      </c>
      <c r="B6626">
        <v>89736</v>
      </c>
      <c r="C6626" t="s">
        <v>172</v>
      </c>
      <c r="D6626" s="167">
        <v>34537.99</v>
      </c>
      <c r="E6626" t="s">
        <v>268</v>
      </c>
      <c r="F6626" t="s">
        <v>169</v>
      </c>
      <c r="G6626" t="s">
        <v>554</v>
      </c>
      <c r="H6626" s="168">
        <v>41540</v>
      </c>
      <c r="I6626" t="s">
        <v>103</v>
      </c>
      <c r="J6626" s="169">
        <v>4.0082191780821921</v>
      </c>
      <c r="K6626">
        <v>1</v>
      </c>
    </row>
    <row r="6627" spans="1:11" x14ac:dyDescent="0.25">
      <c r="A6627" t="s">
        <v>7161</v>
      </c>
      <c r="B6627">
        <v>48956</v>
      </c>
      <c r="C6627" t="s">
        <v>167</v>
      </c>
      <c r="D6627" s="167">
        <v>55611.06</v>
      </c>
      <c r="E6627" t="s">
        <v>188</v>
      </c>
      <c r="F6627" t="s">
        <v>169</v>
      </c>
      <c r="G6627" t="s">
        <v>273</v>
      </c>
      <c r="H6627" s="168">
        <v>39608</v>
      </c>
      <c r="I6627" t="s">
        <v>108</v>
      </c>
      <c r="J6627" s="169">
        <v>9.3013698630136989</v>
      </c>
      <c r="K6627">
        <v>2</v>
      </c>
    </row>
    <row r="6628" spans="1:11" x14ac:dyDescent="0.25">
      <c r="A6628" t="s">
        <v>7162</v>
      </c>
      <c r="B6628">
        <v>2323</v>
      </c>
      <c r="C6628" t="s">
        <v>167</v>
      </c>
      <c r="D6628" s="167">
        <v>87662.12</v>
      </c>
      <c r="E6628" t="s">
        <v>188</v>
      </c>
      <c r="F6628" t="s">
        <v>169</v>
      </c>
      <c r="G6628" t="s">
        <v>7163</v>
      </c>
      <c r="H6628" s="168">
        <v>38068</v>
      </c>
      <c r="I6628" t="s">
        <v>103</v>
      </c>
      <c r="J6628" s="169">
        <v>13.520547945205479</v>
      </c>
      <c r="K6628">
        <v>3</v>
      </c>
    </row>
    <row r="6629" spans="1:11" x14ac:dyDescent="0.25">
      <c r="A6629" t="s">
        <v>7164</v>
      </c>
      <c r="B6629">
        <v>66358</v>
      </c>
      <c r="C6629" t="s">
        <v>172</v>
      </c>
      <c r="D6629" s="167">
        <v>53381</v>
      </c>
      <c r="E6629" t="s">
        <v>168</v>
      </c>
      <c r="F6629" t="s">
        <v>169</v>
      </c>
      <c r="G6629" t="s">
        <v>265</v>
      </c>
      <c r="H6629" s="168">
        <v>41260</v>
      </c>
      <c r="I6629" t="s">
        <v>106</v>
      </c>
      <c r="J6629" s="169">
        <v>4.7753424657534245</v>
      </c>
      <c r="K6629">
        <v>1</v>
      </c>
    </row>
    <row r="6630" spans="1:11" x14ac:dyDescent="0.25">
      <c r="A6630" t="s">
        <v>7165</v>
      </c>
      <c r="B6630">
        <v>92060</v>
      </c>
      <c r="C6630" t="s">
        <v>172</v>
      </c>
      <c r="D6630" s="167">
        <v>87222</v>
      </c>
      <c r="E6630" t="s">
        <v>185</v>
      </c>
      <c r="F6630" t="s">
        <v>169</v>
      </c>
      <c r="G6630" t="s">
        <v>495</v>
      </c>
      <c r="H6630" s="168">
        <v>38488</v>
      </c>
      <c r="I6630" t="s">
        <v>103</v>
      </c>
      <c r="J6630" s="169">
        <v>12.36986301369863</v>
      </c>
      <c r="K6630">
        <v>3</v>
      </c>
    </row>
    <row r="6631" spans="1:11" x14ac:dyDescent="0.25">
      <c r="A6631" t="s">
        <v>7166</v>
      </c>
      <c r="B6631">
        <v>9104</v>
      </c>
      <c r="C6631" t="s">
        <v>172</v>
      </c>
      <c r="D6631" s="167">
        <v>92756.7</v>
      </c>
      <c r="E6631" t="s">
        <v>175</v>
      </c>
      <c r="F6631" t="s">
        <v>169</v>
      </c>
      <c r="G6631" t="s">
        <v>183</v>
      </c>
      <c r="H6631" s="168">
        <v>34352</v>
      </c>
      <c r="I6631" t="s">
        <v>104</v>
      </c>
      <c r="J6631" s="169">
        <v>23.701369863013699</v>
      </c>
      <c r="K6631">
        <v>5</v>
      </c>
    </row>
    <row r="6632" spans="1:11" x14ac:dyDescent="0.25">
      <c r="A6632" t="s">
        <v>7167</v>
      </c>
      <c r="B6632">
        <v>1508</v>
      </c>
      <c r="C6632" t="s">
        <v>172</v>
      </c>
      <c r="D6632" s="167">
        <v>120967</v>
      </c>
      <c r="E6632" t="s">
        <v>185</v>
      </c>
      <c r="F6632" t="s">
        <v>169</v>
      </c>
      <c r="G6632" t="s">
        <v>382</v>
      </c>
      <c r="H6632" s="168">
        <v>36024</v>
      </c>
      <c r="I6632" t="s">
        <v>105</v>
      </c>
      <c r="J6632" s="169">
        <v>19.12054794520548</v>
      </c>
      <c r="K6632">
        <v>4</v>
      </c>
    </row>
    <row r="6633" spans="1:11" x14ac:dyDescent="0.25">
      <c r="A6633" t="s">
        <v>7168</v>
      </c>
      <c r="B6633">
        <v>70540</v>
      </c>
      <c r="C6633" t="s">
        <v>172</v>
      </c>
      <c r="D6633" s="167">
        <v>58671.02</v>
      </c>
      <c r="E6633" t="s">
        <v>199</v>
      </c>
      <c r="F6633" t="s">
        <v>169</v>
      </c>
      <c r="G6633" t="s">
        <v>200</v>
      </c>
      <c r="H6633" s="168">
        <v>37262</v>
      </c>
      <c r="I6633" t="s">
        <v>106</v>
      </c>
      <c r="J6633" s="169">
        <v>15.728767123287671</v>
      </c>
      <c r="K6633">
        <v>4</v>
      </c>
    </row>
    <row r="6634" spans="1:11" x14ac:dyDescent="0.25">
      <c r="A6634" t="s">
        <v>7169</v>
      </c>
      <c r="B6634">
        <v>27389</v>
      </c>
      <c r="C6634" t="s">
        <v>172</v>
      </c>
      <c r="D6634" s="167">
        <v>45048.5</v>
      </c>
      <c r="E6634" t="s">
        <v>199</v>
      </c>
      <c r="F6634" t="s">
        <v>169</v>
      </c>
      <c r="G6634" t="s">
        <v>295</v>
      </c>
      <c r="H6634" s="168">
        <v>37550</v>
      </c>
      <c r="I6634" t="s">
        <v>103</v>
      </c>
      <c r="J6634" s="169">
        <v>14.93972602739726</v>
      </c>
      <c r="K6634">
        <v>3</v>
      </c>
    </row>
    <row r="6635" spans="1:11" x14ac:dyDescent="0.25">
      <c r="A6635" t="s">
        <v>7170</v>
      </c>
      <c r="B6635">
        <v>1242</v>
      </c>
      <c r="C6635" t="s">
        <v>172</v>
      </c>
      <c r="D6635" s="167">
        <v>78096</v>
      </c>
      <c r="E6635" t="s">
        <v>175</v>
      </c>
      <c r="F6635" t="s">
        <v>169</v>
      </c>
      <c r="G6635" t="s">
        <v>183</v>
      </c>
      <c r="H6635" s="168">
        <v>38012</v>
      </c>
      <c r="I6635" t="s">
        <v>103</v>
      </c>
      <c r="J6635" s="169">
        <v>13.673972602739726</v>
      </c>
      <c r="K6635">
        <v>3</v>
      </c>
    </row>
    <row r="6636" spans="1:11" x14ac:dyDescent="0.25">
      <c r="A6636" t="s">
        <v>7171</v>
      </c>
      <c r="B6636">
        <v>95757</v>
      </c>
      <c r="C6636" t="s">
        <v>172</v>
      </c>
      <c r="D6636" s="167">
        <v>90205</v>
      </c>
      <c r="E6636" t="s">
        <v>185</v>
      </c>
      <c r="F6636" t="s">
        <v>169</v>
      </c>
      <c r="G6636" t="s">
        <v>495</v>
      </c>
      <c r="H6636" s="168">
        <v>38145</v>
      </c>
      <c r="I6636" t="s">
        <v>105</v>
      </c>
      <c r="J6636" s="169">
        <v>13.30958904109589</v>
      </c>
      <c r="K6636">
        <v>3</v>
      </c>
    </row>
    <row r="6637" spans="1:11" x14ac:dyDescent="0.25">
      <c r="A6637" t="s">
        <v>7172</v>
      </c>
      <c r="B6637">
        <v>48896</v>
      </c>
      <c r="C6637" t="s">
        <v>172</v>
      </c>
      <c r="D6637" s="167">
        <v>89620</v>
      </c>
      <c r="E6637" t="s">
        <v>175</v>
      </c>
      <c r="F6637" t="s">
        <v>169</v>
      </c>
      <c r="G6637" t="s">
        <v>183</v>
      </c>
      <c r="H6637" s="168">
        <v>36038</v>
      </c>
      <c r="I6637" t="s">
        <v>105</v>
      </c>
      <c r="J6637" s="169">
        <v>19.082191780821919</v>
      </c>
      <c r="K6637">
        <v>4</v>
      </c>
    </row>
    <row r="6638" spans="1:11" x14ac:dyDescent="0.25">
      <c r="A6638" t="s">
        <v>7173</v>
      </c>
      <c r="B6638">
        <v>78635</v>
      </c>
      <c r="C6638" t="s">
        <v>172</v>
      </c>
      <c r="D6638" s="167">
        <v>42053.42</v>
      </c>
      <c r="E6638" t="s">
        <v>199</v>
      </c>
      <c r="F6638" t="s">
        <v>169</v>
      </c>
      <c r="G6638" t="s">
        <v>220</v>
      </c>
      <c r="H6638" s="168">
        <v>41694</v>
      </c>
      <c r="I6638" t="s">
        <v>107</v>
      </c>
      <c r="J6638" s="169">
        <v>3.5863013698630137</v>
      </c>
      <c r="K6638">
        <v>1</v>
      </c>
    </row>
    <row r="6639" spans="1:11" x14ac:dyDescent="0.25">
      <c r="A6639" t="s">
        <v>7174</v>
      </c>
      <c r="B6639">
        <v>7685</v>
      </c>
      <c r="C6639" t="s">
        <v>172</v>
      </c>
      <c r="D6639" s="167">
        <v>40415</v>
      </c>
      <c r="E6639" t="s">
        <v>175</v>
      </c>
      <c r="F6639" t="s">
        <v>202</v>
      </c>
      <c r="G6639" t="s">
        <v>183</v>
      </c>
      <c r="H6639" s="168">
        <v>39643</v>
      </c>
      <c r="I6639" t="s">
        <v>105</v>
      </c>
      <c r="J6639" s="169">
        <v>9.205479452054794</v>
      </c>
      <c r="K6639">
        <v>2</v>
      </c>
    </row>
    <row r="6640" spans="1:11" x14ac:dyDescent="0.25">
      <c r="A6640" t="s">
        <v>7175</v>
      </c>
      <c r="B6640">
        <v>96705</v>
      </c>
      <c r="C6640" t="s">
        <v>167</v>
      </c>
      <c r="D6640" s="167">
        <v>60201.440000000002</v>
      </c>
      <c r="E6640" t="s">
        <v>188</v>
      </c>
      <c r="F6640" t="s">
        <v>169</v>
      </c>
      <c r="G6640" t="s">
        <v>344</v>
      </c>
      <c r="H6640" s="168">
        <v>27630</v>
      </c>
      <c r="I6640" t="s">
        <v>108</v>
      </c>
      <c r="J6640" s="169">
        <v>42.11780821917808</v>
      </c>
      <c r="K6640">
        <v>9</v>
      </c>
    </row>
    <row r="6641" spans="1:11" x14ac:dyDescent="0.25">
      <c r="A6641" t="s">
        <v>7176</v>
      </c>
      <c r="B6641">
        <v>31653</v>
      </c>
      <c r="C6641" t="s">
        <v>167</v>
      </c>
      <c r="D6641" s="167">
        <v>62849.7</v>
      </c>
      <c r="E6641" t="s">
        <v>188</v>
      </c>
      <c r="F6641" t="s">
        <v>169</v>
      </c>
      <c r="G6641" t="s">
        <v>282</v>
      </c>
      <c r="H6641" s="168">
        <v>39286</v>
      </c>
      <c r="I6641" t="s">
        <v>107</v>
      </c>
      <c r="J6641" s="169">
        <v>10.183561643835617</v>
      </c>
      <c r="K6641">
        <v>3</v>
      </c>
    </row>
    <row r="6642" spans="1:11" x14ac:dyDescent="0.25">
      <c r="A6642" t="s">
        <v>7177</v>
      </c>
      <c r="B6642">
        <v>4725</v>
      </c>
      <c r="C6642" t="s">
        <v>172</v>
      </c>
      <c r="D6642" s="167">
        <v>46626.87</v>
      </c>
      <c r="E6642" t="s">
        <v>199</v>
      </c>
      <c r="F6642" t="s">
        <v>169</v>
      </c>
      <c r="G6642" t="s">
        <v>205</v>
      </c>
      <c r="H6642" s="168">
        <v>39566</v>
      </c>
      <c r="I6642" t="s">
        <v>103</v>
      </c>
      <c r="J6642" s="169">
        <v>9.4164383561643827</v>
      </c>
      <c r="K6642">
        <v>2</v>
      </c>
    </row>
    <row r="6643" spans="1:11" x14ac:dyDescent="0.25">
      <c r="A6643" t="s">
        <v>7178</v>
      </c>
      <c r="B6643">
        <v>9918</v>
      </c>
      <c r="C6643" t="s">
        <v>167</v>
      </c>
      <c r="D6643" s="167">
        <v>58448</v>
      </c>
      <c r="E6643" t="s">
        <v>188</v>
      </c>
      <c r="F6643" t="s">
        <v>169</v>
      </c>
      <c r="G6643" t="s">
        <v>344</v>
      </c>
      <c r="H6643" s="168">
        <v>36570</v>
      </c>
      <c r="I6643" t="s">
        <v>103</v>
      </c>
      <c r="J6643" s="169">
        <v>17.624657534246577</v>
      </c>
      <c r="K6643">
        <v>4</v>
      </c>
    </row>
    <row r="6644" spans="1:11" x14ac:dyDescent="0.25">
      <c r="A6644" t="s">
        <v>7179</v>
      </c>
      <c r="B6644">
        <v>5264</v>
      </c>
      <c r="C6644" t="s">
        <v>172</v>
      </c>
      <c r="D6644" s="167">
        <v>100006</v>
      </c>
      <c r="E6644" t="s">
        <v>175</v>
      </c>
      <c r="F6644" t="s">
        <v>169</v>
      </c>
      <c r="G6644" t="s">
        <v>586</v>
      </c>
      <c r="H6644" s="168">
        <v>37389</v>
      </c>
      <c r="I6644" t="s">
        <v>107</v>
      </c>
      <c r="J6644" s="169">
        <v>15.38082191780822</v>
      </c>
      <c r="K6644">
        <v>4</v>
      </c>
    </row>
    <row r="6645" spans="1:11" x14ac:dyDescent="0.25">
      <c r="A6645" t="s">
        <v>7180</v>
      </c>
      <c r="B6645">
        <v>61015</v>
      </c>
      <c r="C6645" t="s">
        <v>172</v>
      </c>
      <c r="D6645" s="167">
        <v>58562</v>
      </c>
      <c r="E6645" t="s">
        <v>168</v>
      </c>
      <c r="F6645" t="s">
        <v>169</v>
      </c>
      <c r="G6645" t="s">
        <v>265</v>
      </c>
      <c r="H6645" s="168">
        <v>41106</v>
      </c>
      <c r="I6645" t="s">
        <v>103</v>
      </c>
      <c r="J6645" s="169">
        <v>5.1972602739726028</v>
      </c>
      <c r="K6645">
        <v>2</v>
      </c>
    </row>
    <row r="6646" spans="1:11" x14ac:dyDescent="0.25">
      <c r="A6646" t="s">
        <v>7181</v>
      </c>
      <c r="B6646">
        <v>47697</v>
      </c>
      <c r="C6646" t="s">
        <v>172</v>
      </c>
      <c r="D6646" s="167">
        <v>57365</v>
      </c>
      <c r="E6646" t="s">
        <v>191</v>
      </c>
      <c r="F6646" t="s">
        <v>169</v>
      </c>
      <c r="G6646" t="s">
        <v>354</v>
      </c>
      <c r="H6646" s="168">
        <v>41288</v>
      </c>
      <c r="I6646" t="s">
        <v>103</v>
      </c>
      <c r="J6646" s="169">
        <v>4.6986301369863011</v>
      </c>
      <c r="K6646">
        <v>1</v>
      </c>
    </row>
    <row r="6647" spans="1:11" x14ac:dyDescent="0.25">
      <c r="A6647" t="s">
        <v>7182</v>
      </c>
      <c r="B6647">
        <v>417</v>
      </c>
      <c r="C6647" t="s">
        <v>172</v>
      </c>
      <c r="D6647" s="167">
        <v>52098.58</v>
      </c>
      <c r="E6647" t="s">
        <v>233</v>
      </c>
      <c r="F6647" t="s">
        <v>169</v>
      </c>
      <c r="G6647" t="s">
        <v>554</v>
      </c>
      <c r="H6647" s="168">
        <v>37812</v>
      </c>
      <c r="I6647" t="s">
        <v>103</v>
      </c>
      <c r="J6647" s="169">
        <v>14.221917808219178</v>
      </c>
      <c r="K6647">
        <v>3</v>
      </c>
    </row>
    <row r="6648" spans="1:11" x14ac:dyDescent="0.25">
      <c r="A6648" t="s">
        <v>7183</v>
      </c>
      <c r="B6648">
        <v>18984</v>
      </c>
      <c r="C6648" t="s">
        <v>167</v>
      </c>
      <c r="D6648" s="167">
        <v>56980.89</v>
      </c>
      <c r="E6648" t="s">
        <v>188</v>
      </c>
      <c r="F6648" t="s">
        <v>169</v>
      </c>
      <c r="G6648" t="s">
        <v>282</v>
      </c>
      <c r="H6648" s="168">
        <v>40938</v>
      </c>
      <c r="I6648" t="s">
        <v>107</v>
      </c>
      <c r="J6648" s="169">
        <v>5.6575342465753424</v>
      </c>
      <c r="K6648">
        <v>2</v>
      </c>
    </row>
    <row r="6649" spans="1:11" x14ac:dyDescent="0.25">
      <c r="A6649" t="s">
        <v>7184</v>
      </c>
      <c r="B6649">
        <v>79051</v>
      </c>
      <c r="C6649" t="s">
        <v>172</v>
      </c>
      <c r="D6649" s="167">
        <v>39351.08</v>
      </c>
      <c r="E6649" t="s">
        <v>199</v>
      </c>
      <c r="F6649" t="s">
        <v>169</v>
      </c>
      <c r="G6649" t="s">
        <v>295</v>
      </c>
      <c r="H6649" s="168">
        <v>41666</v>
      </c>
      <c r="I6649" t="s">
        <v>105</v>
      </c>
      <c r="J6649" s="169">
        <v>3.6630136986301371</v>
      </c>
      <c r="K6649">
        <v>1</v>
      </c>
    </row>
    <row r="6650" spans="1:11" x14ac:dyDescent="0.25">
      <c r="A6650" t="s">
        <v>7185</v>
      </c>
      <c r="B6650">
        <v>93297</v>
      </c>
      <c r="C6650" t="s">
        <v>172</v>
      </c>
      <c r="D6650" s="167">
        <v>92756.7</v>
      </c>
      <c r="E6650" t="s">
        <v>175</v>
      </c>
      <c r="F6650" t="s">
        <v>169</v>
      </c>
      <c r="G6650" t="s">
        <v>183</v>
      </c>
      <c r="H6650" s="168">
        <v>33301</v>
      </c>
      <c r="I6650" t="s">
        <v>107</v>
      </c>
      <c r="J6650" s="169">
        <v>26.580821917808219</v>
      </c>
      <c r="K6650">
        <v>6</v>
      </c>
    </row>
    <row r="6651" spans="1:11" x14ac:dyDescent="0.25">
      <c r="A6651" t="s">
        <v>7186</v>
      </c>
      <c r="B6651">
        <v>4202</v>
      </c>
      <c r="C6651" t="s">
        <v>172</v>
      </c>
      <c r="D6651" s="167">
        <v>56990</v>
      </c>
      <c r="E6651" t="s">
        <v>191</v>
      </c>
      <c r="F6651" t="s">
        <v>169</v>
      </c>
      <c r="G6651" t="s">
        <v>354</v>
      </c>
      <c r="H6651" s="168">
        <v>41708</v>
      </c>
      <c r="I6651" t="s">
        <v>107</v>
      </c>
      <c r="J6651" s="169">
        <v>3.547945205479452</v>
      </c>
      <c r="K6651">
        <v>1</v>
      </c>
    </row>
    <row r="6652" spans="1:11" x14ac:dyDescent="0.25">
      <c r="A6652" t="s">
        <v>7187</v>
      </c>
      <c r="B6652">
        <v>5507</v>
      </c>
      <c r="C6652" t="s">
        <v>172</v>
      </c>
      <c r="D6652" s="167">
        <v>89620</v>
      </c>
      <c r="E6652" t="s">
        <v>175</v>
      </c>
      <c r="F6652" t="s">
        <v>169</v>
      </c>
      <c r="G6652" t="s">
        <v>183</v>
      </c>
      <c r="H6652" s="168">
        <v>36864</v>
      </c>
      <c r="I6652" t="s">
        <v>105</v>
      </c>
      <c r="J6652" s="169">
        <v>16.81917808219178</v>
      </c>
      <c r="K6652">
        <v>4</v>
      </c>
    </row>
    <row r="6653" spans="1:11" x14ac:dyDescent="0.25">
      <c r="A6653" t="s">
        <v>7188</v>
      </c>
      <c r="B6653">
        <v>79715</v>
      </c>
      <c r="C6653" t="s">
        <v>172</v>
      </c>
      <c r="D6653" s="167">
        <v>50699.14</v>
      </c>
      <c r="E6653" t="s">
        <v>199</v>
      </c>
      <c r="F6653" t="s">
        <v>169</v>
      </c>
      <c r="G6653" t="s">
        <v>200</v>
      </c>
      <c r="H6653" s="168">
        <v>38761</v>
      </c>
      <c r="I6653" t="s">
        <v>103</v>
      </c>
      <c r="J6653" s="169">
        <v>11.621917808219179</v>
      </c>
      <c r="K6653">
        <v>3</v>
      </c>
    </row>
    <row r="6654" spans="1:11" x14ac:dyDescent="0.25">
      <c r="A6654" t="s">
        <v>7189</v>
      </c>
      <c r="B6654">
        <v>36845</v>
      </c>
      <c r="C6654" t="s">
        <v>172</v>
      </c>
      <c r="D6654" s="167">
        <v>68015</v>
      </c>
      <c r="E6654" t="s">
        <v>191</v>
      </c>
      <c r="F6654" t="s">
        <v>169</v>
      </c>
      <c r="G6654" t="s">
        <v>486</v>
      </c>
      <c r="H6654" s="168">
        <v>38747</v>
      </c>
      <c r="I6654" t="s">
        <v>106</v>
      </c>
      <c r="J6654" s="169">
        <v>11.66027397260274</v>
      </c>
      <c r="K6654">
        <v>3</v>
      </c>
    </row>
    <row r="6655" spans="1:11" x14ac:dyDescent="0.25">
      <c r="A6655" t="s">
        <v>7190</v>
      </c>
      <c r="B6655">
        <v>31649</v>
      </c>
      <c r="C6655" t="s">
        <v>172</v>
      </c>
      <c r="D6655" s="167">
        <v>93396</v>
      </c>
      <c r="E6655" t="s">
        <v>168</v>
      </c>
      <c r="F6655" t="s">
        <v>169</v>
      </c>
      <c r="G6655" t="s">
        <v>428</v>
      </c>
      <c r="H6655" s="168">
        <v>41456</v>
      </c>
      <c r="I6655" t="s">
        <v>108</v>
      </c>
      <c r="J6655" s="169">
        <v>4.2383561643835614</v>
      </c>
      <c r="K6655">
        <v>1</v>
      </c>
    </row>
    <row r="6656" spans="1:11" x14ac:dyDescent="0.25">
      <c r="A6656" t="s">
        <v>7191</v>
      </c>
      <c r="B6656">
        <v>28314</v>
      </c>
      <c r="C6656" t="s">
        <v>167</v>
      </c>
      <c r="D6656" s="167">
        <v>30519.56</v>
      </c>
      <c r="E6656" t="s">
        <v>216</v>
      </c>
      <c r="F6656" t="s">
        <v>202</v>
      </c>
      <c r="G6656" t="s">
        <v>1058</v>
      </c>
      <c r="H6656" s="168">
        <v>39482</v>
      </c>
      <c r="I6656" t="s">
        <v>106</v>
      </c>
      <c r="J6656" s="169">
        <v>9.6465753424657539</v>
      </c>
      <c r="K6656">
        <v>2</v>
      </c>
    </row>
    <row r="6657" spans="1:11" x14ac:dyDescent="0.25">
      <c r="A6657" t="s">
        <v>7192</v>
      </c>
      <c r="B6657">
        <v>17272</v>
      </c>
      <c r="C6657" t="s">
        <v>172</v>
      </c>
      <c r="D6657" s="167">
        <v>84201</v>
      </c>
      <c r="E6657" t="s">
        <v>175</v>
      </c>
      <c r="F6657" t="s">
        <v>169</v>
      </c>
      <c r="G6657" t="s">
        <v>586</v>
      </c>
      <c r="H6657" s="168">
        <v>38894</v>
      </c>
      <c r="I6657" t="s">
        <v>106</v>
      </c>
      <c r="J6657" s="169">
        <v>11.257534246575343</v>
      </c>
      <c r="K6657">
        <v>3</v>
      </c>
    </row>
    <row r="6658" spans="1:11" x14ac:dyDescent="0.25">
      <c r="A6658" t="s">
        <v>7193</v>
      </c>
      <c r="B6658">
        <v>36899</v>
      </c>
      <c r="C6658" t="s">
        <v>172</v>
      </c>
      <c r="D6658" s="167">
        <v>69744</v>
      </c>
      <c r="E6658" t="s">
        <v>168</v>
      </c>
      <c r="F6658" t="s">
        <v>169</v>
      </c>
      <c r="G6658" t="s">
        <v>265</v>
      </c>
      <c r="H6658" s="168">
        <v>38082</v>
      </c>
      <c r="I6658" t="s">
        <v>106</v>
      </c>
      <c r="J6658" s="169">
        <v>13.482191780821918</v>
      </c>
      <c r="K6658">
        <v>3</v>
      </c>
    </row>
    <row r="6659" spans="1:11" x14ac:dyDescent="0.25">
      <c r="A6659" t="s">
        <v>7194</v>
      </c>
      <c r="B6659">
        <v>68128</v>
      </c>
      <c r="C6659" t="s">
        <v>172</v>
      </c>
      <c r="D6659" s="167">
        <v>76661.33</v>
      </c>
      <c r="E6659" t="s">
        <v>180</v>
      </c>
      <c r="F6659" t="s">
        <v>169</v>
      </c>
      <c r="G6659" t="s">
        <v>386</v>
      </c>
      <c r="H6659" s="168">
        <v>36115</v>
      </c>
      <c r="I6659" t="s">
        <v>104</v>
      </c>
      <c r="J6659" s="169">
        <v>18.87123287671233</v>
      </c>
      <c r="K6659">
        <v>4</v>
      </c>
    </row>
    <row r="6660" spans="1:11" x14ac:dyDescent="0.25">
      <c r="A6660" t="s">
        <v>7195</v>
      </c>
      <c r="B6660">
        <v>89082</v>
      </c>
      <c r="C6660" t="s">
        <v>172</v>
      </c>
      <c r="D6660" s="167">
        <v>81405</v>
      </c>
      <c r="E6660" t="s">
        <v>196</v>
      </c>
      <c r="F6660" t="s">
        <v>169</v>
      </c>
      <c r="G6660" t="s">
        <v>7196</v>
      </c>
      <c r="H6660" s="168">
        <v>42492</v>
      </c>
      <c r="I6660" t="s">
        <v>106</v>
      </c>
      <c r="J6660" s="169">
        <v>1.4</v>
      </c>
      <c r="K6660">
        <v>1</v>
      </c>
    </row>
    <row r="6661" spans="1:11" x14ac:dyDescent="0.25">
      <c r="A6661" t="s">
        <v>7197</v>
      </c>
      <c r="B6661">
        <v>29839</v>
      </c>
      <c r="C6661" t="s">
        <v>167</v>
      </c>
      <c r="D6661" s="167">
        <v>50888.15</v>
      </c>
      <c r="E6661" t="s">
        <v>188</v>
      </c>
      <c r="F6661" t="s">
        <v>169</v>
      </c>
      <c r="G6661" t="s">
        <v>344</v>
      </c>
      <c r="H6661" s="168">
        <v>41358</v>
      </c>
      <c r="I6661" t="s">
        <v>103</v>
      </c>
      <c r="J6661" s="169">
        <v>4.506849315068493</v>
      </c>
      <c r="K6661">
        <v>1</v>
      </c>
    </row>
    <row r="6662" spans="1:11" x14ac:dyDescent="0.25">
      <c r="A6662" t="s">
        <v>7198</v>
      </c>
      <c r="B6662">
        <v>41223</v>
      </c>
      <c r="C6662" t="s">
        <v>172</v>
      </c>
      <c r="D6662" s="167">
        <v>94099</v>
      </c>
      <c r="E6662" t="s">
        <v>168</v>
      </c>
      <c r="F6662" t="s">
        <v>169</v>
      </c>
      <c r="G6662" t="s">
        <v>173</v>
      </c>
      <c r="H6662" s="168">
        <v>36234</v>
      </c>
      <c r="I6662" t="s">
        <v>103</v>
      </c>
      <c r="J6662" s="169">
        <v>18.545205479452054</v>
      </c>
      <c r="K6662">
        <v>4</v>
      </c>
    </row>
    <row r="6663" spans="1:11" x14ac:dyDescent="0.25">
      <c r="A6663" t="s">
        <v>7199</v>
      </c>
      <c r="B6663">
        <v>46365</v>
      </c>
      <c r="C6663" t="s">
        <v>167</v>
      </c>
      <c r="D6663" s="167">
        <v>85673</v>
      </c>
      <c r="E6663" t="s">
        <v>188</v>
      </c>
      <c r="F6663" t="s">
        <v>202</v>
      </c>
      <c r="G6663" t="s">
        <v>284</v>
      </c>
      <c r="H6663" s="168">
        <v>35758</v>
      </c>
      <c r="I6663" t="s">
        <v>104</v>
      </c>
      <c r="J6663" s="169">
        <v>19.849315068493151</v>
      </c>
      <c r="K6663">
        <v>4</v>
      </c>
    </row>
    <row r="6664" spans="1:11" x14ac:dyDescent="0.25">
      <c r="A6664" t="s">
        <v>7200</v>
      </c>
      <c r="B6664">
        <v>19075</v>
      </c>
      <c r="C6664" t="s">
        <v>167</v>
      </c>
      <c r="D6664" s="167">
        <v>38752.550000000003</v>
      </c>
      <c r="E6664" t="s">
        <v>196</v>
      </c>
      <c r="F6664" t="s">
        <v>169</v>
      </c>
      <c r="G6664" t="s">
        <v>503</v>
      </c>
      <c r="H6664" s="168">
        <v>39174</v>
      </c>
      <c r="I6664" t="s">
        <v>107</v>
      </c>
      <c r="J6664" s="169">
        <v>10.490410958904109</v>
      </c>
      <c r="K6664">
        <v>3</v>
      </c>
    </row>
    <row r="6665" spans="1:11" x14ac:dyDescent="0.25">
      <c r="A6665" t="s">
        <v>7201</v>
      </c>
      <c r="B6665">
        <v>43116</v>
      </c>
      <c r="C6665" t="s">
        <v>172</v>
      </c>
      <c r="D6665" s="167">
        <v>49949.14</v>
      </c>
      <c r="E6665" t="s">
        <v>233</v>
      </c>
      <c r="F6665" t="s">
        <v>169</v>
      </c>
      <c r="G6665" t="s">
        <v>514</v>
      </c>
      <c r="H6665" s="168">
        <v>38867</v>
      </c>
      <c r="I6665" t="s">
        <v>103</v>
      </c>
      <c r="J6665" s="169">
        <v>11.331506849315069</v>
      </c>
      <c r="K6665">
        <v>3</v>
      </c>
    </row>
    <row r="6666" spans="1:11" x14ac:dyDescent="0.25">
      <c r="A6666" t="s">
        <v>7202</v>
      </c>
      <c r="B6666">
        <v>88369</v>
      </c>
      <c r="C6666" t="s">
        <v>167</v>
      </c>
      <c r="D6666" s="167">
        <v>82556</v>
      </c>
      <c r="E6666" t="s">
        <v>168</v>
      </c>
      <c r="F6666" t="s">
        <v>169</v>
      </c>
      <c r="G6666" t="s">
        <v>524</v>
      </c>
      <c r="H6666" s="168">
        <v>37354</v>
      </c>
      <c r="I6666" t="s">
        <v>107</v>
      </c>
      <c r="J6666" s="169">
        <v>15.476712328767123</v>
      </c>
      <c r="K6666">
        <v>4</v>
      </c>
    </row>
    <row r="6667" spans="1:11" x14ac:dyDescent="0.25">
      <c r="A6667" t="s">
        <v>7203</v>
      </c>
      <c r="B6667">
        <v>58805</v>
      </c>
      <c r="C6667" t="s">
        <v>172</v>
      </c>
      <c r="D6667" s="167">
        <v>73801</v>
      </c>
      <c r="E6667" t="s">
        <v>196</v>
      </c>
      <c r="F6667" t="s">
        <v>169</v>
      </c>
      <c r="G6667" t="s">
        <v>5476</v>
      </c>
      <c r="H6667" s="168">
        <v>37928</v>
      </c>
      <c r="I6667" t="s">
        <v>108</v>
      </c>
      <c r="J6667" s="169">
        <v>13.904109589041095</v>
      </c>
      <c r="K6667">
        <v>3</v>
      </c>
    </row>
    <row r="6668" spans="1:11" x14ac:dyDescent="0.25">
      <c r="A6668" t="s">
        <v>7204</v>
      </c>
      <c r="B6668">
        <v>41994</v>
      </c>
      <c r="C6668" t="s">
        <v>167</v>
      </c>
      <c r="D6668" s="167">
        <v>41523.43</v>
      </c>
      <c r="E6668" t="s">
        <v>233</v>
      </c>
      <c r="F6668" t="s">
        <v>202</v>
      </c>
      <c r="G6668" t="s">
        <v>234</v>
      </c>
      <c r="H6668" s="168">
        <v>38544</v>
      </c>
      <c r="I6668" t="s">
        <v>103</v>
      </c>
      <c r="J6668" s="169">
        <v>12.216438356164383</v>
      </c>
      <c r="K6668">
        <v>3</v>
      </c>
    </row>
    <row r="6669" spans="1:11" x14ac:dyDescent="0.25">
      <c r="A6669" t="s">
        <v>7205</v>
      </c>
      <c r="B6669">
        <v>61830</v>
      </c>
      <c r="C6669" t="s">
        <v>172</v>
      </c>
      <c r="D6669" s="167">
        <v>118930</v>
      </c>
      <c r="E6669" t="s">
        <v>185</v>
      </c>
      <c r="F6669" t="s">
        <v>169</v>
      </c>
      <c r="G6669" t="s">
        <v>382</v>
      </c>
      <c r="H6669" s="168">
        <v>34637</v>
      </c>
      <c r="I6669" t="s">
        <v>103</v>
      </c>
      <c r="J6669" s="169">
        <v>22.920547945205481</v>
      </c>
      <c r="K6669">
        <v>5</v>
      </c>
    </row>
    <row r="6670" spans="1:11" x14ac:dyDescent="0.25">
      <c r="A6670" t="s">
        <v>7206</v>
      </c>
      <c r="B6670">
        <v>35771</v>
      </c>
      <c r="C6670" t="s">
        <v>167</v>
      </c>
      <c r="D6670" s="167">
        <v>89091.83</v>
      </c>
      <c r="E6670" t="s">
        <v>168</v>
      </c>
      <c r="F6670" t="s">
        <v>169</v>
      </c>
      <c r="G6670" t="s">
        <v>858</v>
      </c>
      <c r="H6670" s="168">
        <v>36430</v>
      </c>
      <c r="I6670" t="s">
        <v>103</v>
      </c>
      <c r="J6670" s="169">
        <v>18.008219178082193</v>
      </c>
      <c r="K6670">
        <v>4</v>
      </c>
    </row>
    <row r="6671" spans="1:11" x14ac:dyDescent="0.25">
      <c r="A6671" t="s">
        <v>7207</v>
      </c>
      <c r="B6671">
        <v>4617</v>
      </c>
      <c r="C6671" t="s">
        <v>172</v>
      </c>
      <c r="D6671" s="167">
        <v>73801</v>
      </c>
      <c r="E6671" t="s">
        <v>233</v>
      </c>
      <c r="F6671" t="s">
        <v>169</v>
      </c>
      <c r="G6671" t="s">
        <v>672</v>
      </c>
      <c r="H6671" s="168">
        <v>38474</v>
      </c>
      <c r="I6671" t="s">
        <v>106</v>
      </c>
      <c r="J6671" s="169">
        <v>12.408219178082192</v>
      </c>
      <c r="K6671">
        <v>3</v>
      </c>
    </row>
    <row r="6672" spans="1:11" x14ac:dyDescent="0.25">
      <c r="A6672" t="s">
        <v>7208</v>
      </c>
      <c r="B6672">
        <v>7929</v>
      </c>
      <c r="C6672" t="s">
        <v>172</v>
      </c>
      <c r="D6672" s="167">
        <v>130023.08</v>
      </c>
      <c r="E6672" t="s">
        <v>185</v>
      </c>
      <c r="F6672" t="s">
        <v>169</v>
      </c>
      <c r="G6672" t="s">
        <v>275</v>
      </c>
      <c r="H6672" s="168">
        <v>36942</v>
      </c>
      <c r="I6672" t="s">
        <v>103</v>
      </c>
      <c r="J6672" s="169">
        <v>16.605479452054794</v>
      </c>
      <c r="K6672">
        <v>4</v>
      </c>
    </row>
    <row r="6673" spans="1:11" x14ac:dyDescent="0.25">
      <c r="A6673" t="s">
        <v>7209</v>
      </c>
      <c r="B6673">
        <v>91622</v>
      </c>
      <c r="C6673" t="s">
        <v>172</v>
      </c>
      <c r="D6673" s="167">
        <v>96197.88</v>
      </c>
      <c r="E6673" t="s">
        <v>268</v>
      </c>
      <c r="F6673" t="s">
        <v>169</v>
      </c>
      <c r="G6673" t="s">
        <v>418</v>
      </c>
      <c r="H6673" s="168">
        <v>29164</v>
      </c>
      <c r="I6673" t="s">
        <v>104</v>
      </c>
      <c r="J6673" s="169">
        <v>37.915068493150685</v>
      </c>
      <c r="K6673">
        <v>8</v>
      </c>
    </row>
    <row r="6674" spans="1:11" x14ac:dyDescent="0.25">
      <c r="A6674" t="s">
        <v>7210</v>
      </c>
      <c r="B6674">
        <v>7987</v>
      </c>
      <c r="C6674" t="s">
        <v>172</v>
      </c>
      <c r="D6674" s="167">
        <v>83497.98</v>
      </c>
      <c r="E6674" t="s">
        <v>1258</v>
      </c>
      <c r="F6674" t="s">
        <v>169</v>
      </c>
      <c r="G6674" t="s">
        <v>418</v>
      </c>
      <c r="H6674" s="168">
        <v>32531</v>
      </c>
      <c r="I6674" t="s">
        <v>107</v>
      </c>
      <c r="J6674" s="169">
        <v>28.69041095890411</v>
      </c>
      <c r="K6674">
        <v>6</v>
      </c>
    </row>
    <row r="6675" spans="1:11" x14ac:dyDescent="0.25">
      <c r="A6675" t="s">
        <v>7211</v>
      </c>
      <c r="B6675">
        <v>50476</v>
      </c>
      <c r="C6675" t="s">
        <v>172</v>
      </c>
      <c r="D6675" s="167">
        <v>89485</v>
      </c>
      <c r="E6675" t="s">
        <v>191</v>
      </c>
      <c r="F6675" t="s">
        <v>169</v>
      </c>
      <c r="G6675" t="s">
        <v>192</v>
      </c>
      <c r="H6675" s="168">
        <v>36780</v>
      </c>
      <c r="I6675" t="s">
        <v>103</v>
      </c>
      <c r="J6675" s="169">
        <v>17.049315068493151</v>
      </c>
      <c r="K6675">
        <v>4</v>
      </c>
    </row>
    <row r="6676" spans="1:11" x14ac:dyDescent="0.25">
      <c r="A6676" t="s">
        <v>7212</v>
      </c>
      <c r="B6676">
        <v>73869</v>
      </c>
      <c r="C6676" t="s">
        <v>167</v>
      </c>
      <c r="D6676" s="167">
        <v>35552.300000000003</v>
      </c>
      <c r="E6676" t="s">
        <v>188</v>
      </c>
      <c r="F6676" t="s">
        <v>202</v>
      </c>
      <c r="G6676" t="s">
        <v>313</v>
      </c>
      <c r="H6676" s="168">
        <v>40708</v>
      </c>
      <c r="I6676" t="s">
        <v>104</v>
      </c>
      <c r="J6676" s="169">
        <v>6.2876712328767121</v>
      </c>
      <c r="K6676">
        <v>2</v>
      </c>
    </row>
    <row r="6677" spans="1:11" x14ac:dyDescent="0.25">
      <c r="A6677" t="s">
        <v>7213</v>
      </c>
      <c r="B6677">
        <v>48631</v>
      </c>
      <c r="C6677" t="s">
        <v>172</v>
      </c>
      <c r="D6677" s="167">
        <v>72691.31</v>
      </c>
      <c r="E6677" t="s">
        <v>268</v>
      </c>
      <c r="F6677" t="s">
        <v>169</v>
      </c>
      <c r="G6677" t="s">
        <v>418</v>
      </c>
      <c r="H6677" s="168">
        <v>41288</v>
      </c>
      <c r="I6677" t="s">
        <v>103</v>
      </c>
      <c r="J6677" s="169">
        <v>4.6986301369863011</v>
      </c>
      <c r="K6677">
        <v>1</v>
      </c>
    </row>
    <row r="6678" spans="1:11" x14ac:dyDescent="0.25">
      <c r="A6678" t="s">
        <v>7214</v>
      </c>
      <c r="B6678">
        <v>46006</v>
      </c>
      <c r="C6678" t="s">
        <v>167</v>
      </c>
      <c r="D6678" s="167">
        <v>52693</v>
      </c>
      <c r="E6678" t="s">
        <v>191</v>
      </c>
      <c r="F6678" t="s">
        <v>169</v>
      </c>
      <c r="G6678" t="s">
        <v>354</v>
      </c>
      <c r="H6678" s="168">
        <v>41288</v>
      </c>
      <c r="I6678" t="s">
        <v>108</v>
      </c>
      <c r="J6678" s="169">
        <v>4.6986301369863011</v>
      </c>
      <c r="K6678">
        <v>1</v>
      </c>
    </row>
    <row r="6679" spans="1:11" x14ac:dyDescent="0.25">
      <c r="A6679" t="s">
        <v>7215</v>
      </c>
      <c r="B6679">
        <v>89478</v>
      </c>
      <c r="C6679" t="s">
        <v>172</v>
      </c>
      <c r="D6679" s="167">
        <v>156517.03</v>
      </c>
      <c r="E6679" t="s">
        <v>230</v>
      </c>
      <c r="F6679" t="s">
        <v>169</v>
      </c>
      <c r="G6679" t="s">
        <v>231</v>
      </c>
      <c r="H6679" s="168">
        <v>37480</v>
      </c>
      <c r="I6679" t="s">
        <v>107</v>
      </c>
      <c r="J6679" s="169">
        <v>15.131506849315068</v>
      </c>
      <c r="K6679">
        <v>4</v>
      </c>
    </row>
    <row r="6680" spans="1:11" x14ac:dyDescent="0.25">
      <c r="A6680" t="s">
        <v>7216</v>
      </c>
      <c r="B6680">
        <v>90230</v>
      </c>
      <c r="C6680" t="s">
        <v>167</v>
      </c>
      <c r="D6680" s="167">
        <v>102664</v>
      </c>
      <c r="E6680" t="s">
        <v>230</v>
      </c>
      <c r="F6680" t="s">
        <v>169</v>
      </c>
      <c r="G6680" t="s">
        <v>397</v>
      </c>
      <c r="H6680" s="168">
        <v>36227</v>
      </c>
      <c r="I6680" t="s">
        <v>106</v>
      </c>
      <c r="J6680" s="169">
        <v>18.564383561643837</v>
      </c>
      <c r="K6680">
        <v>4</v>
      </c>
    </row>
    <row r="6681" spans="1:11" x14ac:dyDescent="0.25">
      <c r="A6681" t="s">
        <v>7217</v>
      </c>
      <c r="B6681">
        <v>34031</v>
      </c>
      <c r="C6681" t="s">
        <v>172</v>
      </c>
      <c r="D6681" s="167">
        <v>141539.35999999999</v>
      </c>
      <c r="E6681" t="s">
        <v>168</v>
      </c>
      <c r="F6681" t="s">
        <v>169</v>
      </c>
      <c r="G6681" t="s">
        <v>493</v>
      </c>
      <c r="H6681" s="168">
        <v>34498</v>
      </c>
      <c r="I6681" t="s">
        <v>106</v>
      </c>
      <c r="J6681" s="169">
        <v>23.301369863013697</v>
      </c>
      <c r="K6681">
        <v>5</v>
      </c>
    </row>
    <row r="6682" spans="1:11" x14ac:dyDescent="0.25">
      <c r="A6682" t="s">
        <v>7218</v>
      </c>
      <c r="B6682">
        <v>60028</v>
      </c>
      <c r="C6682" t="s">
        <v>167</v>
      </c>
      <c r="D6682" s="167">
        <v>51576</v>
      </c>
      <c r="E6682" t="s">
        <v>168</v>
      </c>
      <c r="F6682" t="s">
        <v>169</v>
      </c>
      <c r="G6682" t="s">
        <v>265</v>
      </c>
      <c r="H6682" s="168">
        <v>41568</v>
      </c>
      <c r="I6682" t="s">
        <v>105</v>
      </c>
      <c r="J6682" s="169">
        <v>3.9315068493150687</v>
      </c>
      <c r="K6682">
        <v>1</v>
      </c>
    </row>
    <row r="6683" spans="1:11" x14ac:dyDescent="0.25">
      <c r="A6683" t="s">
        <v>7219</v>
      </c>
      <c r="B6683">
        <v>75467</v>
      </c>
      <c r="C6683" t="s">
        <v>167</v>
      </c>
      <c r="D6683" s="167">
        <v>86588</v>
      </c>
      <c r="E6683" t="s">
        <v>175</v>
      </c>
      <c r="F6683" t="s">
        <v>169</v>
      </c>
      <c r="G6683" t="s">
        <v>183</v>
      </c>
      <c r="H6683" s="168">
        <v>38734</v>
      </c>
      <c r="I6683" t="s">
        <v>104</v>
      </c>
      <c r="J6683" s="169">
        <v>11.695890410958905</v>
      </c>
      <c r="K6683">
        <v>3</v>
      </c>
    </row>
    <row r="6684" spans="1:11" x14ac:dyDescent="0.25">
      <c r="A6684" t="s">
        <v>7220</v>
      </c>
      <c r="B6684">
        <v>89558</v>
      </c>
      <c r="C6684" t="s">
        <v>167</v>
      </c>
      <c r="D6684" s="167">
        <v>175127</v>
      </c>
      <c r="E6684" t="s">
        <v>213</v>
      </c>
      <c r="F6684" t="s">
        <v>169</v>
      </c>
      <c r="G6684" t="s">
        <v>637</v>
      </c>
      <c r="H6684" s="168">
        <v>26543</v>
      </c>
      <c r="I6684" t="s">
        <v>107</v>
      </c>
      <c r="J6684" s="169">
        <v>45.095890410958901</v>
      </c>
      <c r="K6684">
        <v>9</v>
      </c>
    </row>
    <row r="6685" spans="1:11" x14ac:dyDescent="0.25">
      <c r="A6685" t="s">
        <v>7221</v>
      </c>
      <c r="B6685">
        <v>74530</v>
      </c>
      <c r="C6685" t="s">
        <v>172</v>
      </c>
      <c r="D6685" s="167">
        <v>112899</v>
      </c>
      <c r="E6685" t="s">
        <v>270</v>
      </c>
      <c r="F6685" t="s">
        <v>169</v>
      </c>
      <c r="G6685" t="s">
        <v>4913</v>
      </c>
      <c r="H6685" s="168">
        <v>37564</v>
      </c>
      <c r="I6685" t="s">
        <v>105</v>
      </c>
      <c r="J6685" s="169">
        <v>14.901369863013699</v>
      </c>
      <c r="K6685">
        <v>3</v>
      </c>
    </row>
    <row r="6686" spans="1:11" x14ac:dyDescent="0.25">
      <c r="A6686" t="s">
        <v>7222</v>
      </c>
      <c r="B6686">
        <v>62126</v>
      </c>
      <c r="C6686" t="s">
        <v>172</v>
      </c>
      <c r="D6686" s="167">
        <v>75277.02</v>
      </c>
      <c r="E6686" t="s">
        <v>199</v>
      </c>
      <c r="F6686" t="s">
        <v>169</v>
      </c>
      <c r="G6686" t="s">
        <v>2357</v>
      </c>
      <c r="H6686" s="168">
        <v>32846</v>
      </c>
      <c r="I6686" t="s">
        <v>106</v>
      </c>
      <c r="J6686" s="169">
        <v>27.827397260273973</v>
      </c>
      <c r="K6686">
        <v>6</v>
      </c>
    </row>
    <row r="6687" spans="1:11" x14ac:dyDescent="0.25">
      <c r="A6687" t="s">
        <v>7223</v>
      </c>
      <c r="B6687">
        <v>36992</v>
      </c>
      <c r="C6687" t="s">
        <v>172</v>
      </c>
      <c r="D6687" s="167">
        <v>77343</v>
      </c>
      <c r="E6687" t="s">
        <v>199</v>
      </c>
      <c r="F6687" t="s">
        <v>169</v>
      </c>
      <c r="G6687" t="s">
        <v>582</v>
      </c>
      <c r="H6687" s="168">
        <v>31089</v>
      </c>
      <c r="I6687" t="s">
        <v>103</v>
      </c>
      <c r="J6687" s="169">
        <v>32.641095890410959</v>
      </c>
      <c r="K6687">
        <v>7</v>
      </c>
    </row>
    <row r="6688" spans="1:11" x14ac:dyDescent="0.25">
      <c r="A6688" t="s">
        <v>7224</v>
      </c>
      <c r="B6688">
        <v>69702</v>
      </c>
      <c r="C6688" t="s">
        <v>172</v>
      </c>
      <c r="D6688" s="167">
        <v>39832.1</v>
      </c>
      <c r="E6688" t="s">
        <v>233</v>
      </c>
      <c r="F6688" t="s">
        <v>169</v>
      </c>
      <c r="G6688" t="s">
        <v>399</v>
      </c>
      <c r="H6688" s="168">
        <v>36835</v>
      </c>
      <c r="I6688" t="s">
        <v>103</v>
      </c>
      <c r="J6688" s="169">
        <v>16.898630136986302</v>
      </c>
      <c r="K6688">
        <v>4</v>
      </c>
    </row>
    <row r="6689" spans="1:11" x14ac:dyDescent="0.25">
      <c r="A6689" t="s">
        <v>7225</v>
      </c>
      <c r="B6689">
        <v>91624</v>
      </c>
      <c r="C6689" t="s">
        <v>172</v>
      </c>
      <c r="D6689" s="167">
        <v>96763.35</v>
      </c>
      <c r="E6689" t="s">
        <v>168</v>
      </c>
      <c r="F6689" t="s">
        <v>169</v>
      </c>
      <c r="G6689" t="s">
        <v>384</v>
      </c>
      <c r="H6689" s="168">
        <v>34352</v>
      </c>
      <c r="I6689" t="s">
        <v>108</v>
      </c>
      <c r="J6689" s="169">
        <v>23.701369863013699</v>
      </c>
      <c r="K6689">
        <v>5</v>
      </c>
    </row>
    <row r="6690" spans="1:11" x14ac:dyDescent="0.25">
      <c r="A6690" t="s">
        <v>7226</v>
      </c>
      <c r="B6690">
        <v>37688</v>
      </c>
      <c r="C6690" t="s">
        <v>172</v>
      </c>
      <c r="D6690" s="167">
        <v>70435</v>
      </c>
      <c r="E6690" t="s">
        <v>175</v>
      </c>
      <c r="F6690" t="s">
        <v>169</v>
      </c>
      <c r="G6690" t="s">
        <v>183</v>
      </c>
      <c r="H6690" s="168">
        <v>39279</v>
      </c>
      <c r="I6690" t="s">
        <v>104</v>
      </c>
      <c r="J6690" s="169">
        <v>10.202739726027398</v>
      </c>
      <c r="K6690">
        <v>3</v>
      </c>
    </row>
    <row r="6691" spans="1:11" x14ac:dyDescent="0.25">
      <c r="A6691" t="s">
        <v>7227</v>
      </c>
      <c r="B6691">
        <v>45148</v>
      </c>
      <c r="C6691" t="s">
        <v>167</v>
      </c>
      <c r="D6691" s="167">
        <v>24023.439999999999</v>
      </c>
      <c r="E6691" t="s">
        <v>216</v>
      </c>
      <c r="F6691" t="s">
        <v>202</v>
      </c>
      <c r="G6691" t="s">
        <v>217</v>
      </c>
      <c r="H6691" s="168">
        <v>35456</v>
      </c>
      <c r="I6691" t="s">
        <v>104</v>
      </c>
      <c r="J6691" s="169">
        <v>20.676712328767124</v>
      </c>
      <c r="K6691">
        <v>5</v>
      </c>
    </row>
    <row r="6692" spans="1:11" x14ac:dyDescent="0.25">
      <c r="A6692" t="s">
        <v>7228</v>
      </c>
      <c r="B6692">
        <v>83661</v>
      </c>
      <c r="C6692" t="s">
        <v>172</v>
      </c>
      <c r="D6692" s="167">
        <v>93396</v>
      </c>
      <c r="E6692" t="s">
        <v>188</v>
      </c>
      <c r="F6692" t="s">
        <v>169</v>
      </c>
      <c r="G6692" t="s">
        <v>468</v>
      </c>
      <c r="H6692" s="168">
        <v>31189</v>
      </c>
      <c r="I6692" t="s">
        <v>104</v>
      </c>
      <c r="J6692" s="169">
        <v>32.367123287671234</v>
      </c>
      <c r="K6692">
        <v>7</v>
      </c>
    </row>
    <row r="6693" spans="1:11" x14ac:dyDescent="0.25">
      <c r="A6693" t="s">
        <v>7229</v>
      </c>
      <c r="B6693">
        <v>18653</v>
      </c>
      <c r="C6693" t="s">
        <v>167</v>
      </c>
      <c r="D6693" s="167">
        <v>35552.769999999997</v>
      </c>
      <c r="E6693" t="s">
        <v>188</v>
      </c>
      <c r="F6693" t="s">
        <v>202</v>
      </c>
      <c r="G6693" t="s">
        <v>313</v>
      </c>
      <c r="H6693" s="168">
        <v>41848</v>
      </c>
      <c r="I6693" t="s">
        <v>103</v>
      </c>
      <c r="J6693" s="169">
        <v>3.1643835616438358</v>
      </c>
      <c r="K6693">
        <v>1</v>
      </c>
    </row>
    <row r="6694" spans="1:11" x14ac:dyDescent="0.25">
      <c r="A6694" t="s">
        <v>7230</v>
      </c>
      <c r="B6694">
        <v>47065</v>
      </c>
      <c r="C6694" t="s">
        <v>172</v>
      </c>
      <c r="D6694" s="167">
        <v>75241.759999999995</v>
      </c>
      <c r="E6694" t="s">
        <v>233</v>
      </c>
      <c r="F6694" t="s">
        <v>169</v>
      </c>
      <c r="G6694" t="s">
        <v>258</v>
      </c>
      <c r="H6694" s="168">
        <v>40699</v>
      </c>
      <c r="I6694" t="s">
        <v>106</v>
      </c>
      <c r="J6694" s="169">
        <v>6.3123287671232875</v>
      </c>
      <c r="K6694">
        <v>2</v>
      </c>
    </row>
    <row r="6695" spans="1:11" x14ac:dyDescent="0.25">
      <c r="A6695" t="s">
        <v>7231</v>
      </c>
      <c r="B6695">
        <v>8508</v>
      </c>
      <c r="C6695" t="s">
        <v>172</v>
      </c>
      <c r="D6695" s="167">
        <v>97755</v>
      </c>
      <c r="E6695" t="s">
        <v>185</v>
      </c>
      <c r="F6695" t="s">
        <v>169</v>
      </c>
      <c r="G6695" t="s">
        <v>495</v>
      </c>
      <c r="H6695" s="168">
        <v>37138</v>
      </c>
      <c r="I6695" t="s">
        <v>106</v>
      </c>
      <c r="J6695" s="169">
        <v>16.068493150684933</v>
      </c>
      <c r="K6695">
        <v>4</v>
      </c>
    </row>
    <row r="6696" spans="1:11" x14ac:dyDescent="0.25">
      <c r="A6696" t="s">
        <v>7232</v>
      </c>
      <c r="B6696">
        <v>47948</v>
      </c>
      <c r="C6696" t="s">
        <v>172</v>
      </c>
      <c r="D6696" s="167">
        <v>70052</v>
      </c>
      <c r="E6696" t="s">
        <v>191</v>
      </c>
      <c r="F6696" t="s">
        <v>169</v>
      </c>
      <c r="G6696" t="s">
        <v>192</v>
      </c>
      <c r="H6696" s="168">
        <v>38747</v>
      </c>
      <c r="I6696" t="s">
        <v>106</v>
      </c>
      <c r="J6696" s="169">
        <v>11.66027397260274</v>
      </c>
      <c r="K6696">
        <v>3</v>
      </c>
    </row>
    <row r="6697" spans="1:11" x14ac:dyDescent="0.25">
      <c r="A6697" t="s">
        <v>7233</v>
      </c>
      <c r="B6697">
        <v>26657</v>
      </c>
      <c r="C6697" t="s">
        <v>172</v>
      </c>
      <c r="D6697" s="167">
        <v>70435</v>
      </c>
      <c r="E6697" t="s">
        <v>175</v>
      </c>
      <c r="F6697" t="s">
        <v>169</v>
      </c>
      <c r="G6697" t="s">
        <v>183</v>
      </c>
      <c r="H6697" s="168">
        <v>39279</v>
      </c>
      <c r="I6697" t="s">
        <v>103</v>
      </c>
      <c r="J6697" s="169">
        <v>10.202739726027398</v>
      </c>
      <c r="K6697">
        <v>3</v>
      </c>
    </row>
    <row r="6698" spans="1:11" x14ac:dyDescent="0.25">
      <c r="A6698" t="s">
        <v>7234</v>
      </c>
      <c r="B6698">
        <v>45104</v>
      </c>
      <c r="C6698" t="s">
        <v>167</v>
      </c>
      <c r="D6698" s="167">
        <v>57718.73</v>
      </c>
      <c r="E6698" t="s">
        <v>175</v>
      </c>
      <c r="F6698" t="s">
        <v>202</v>
      </c>
      <c r="G6698" t="s">
        <v>311</v>
      </c>
      <c r="H6698" s="168">
        <v>33406</v>
      </c>
      <c r="I6698" t="s">
        <v>103</v>
      </c>
      <c r="J6698" s="169">
        <v>26.293150684931508</v>
      </c>
      <c r="K6698">
        <v>6</v>
      </c>
    </row>
    <row r="6699" spans="1:11" x14ac:dyDescent="0.25">
      <c r="A6699" t="s">
        <v>7235</v>
      </c>
      <c r="B6699">
        <v>57941</v>
      </c>
      <c r="C6699" t="s">
        <v>167</v>
      </c>
      <c r="D6699" s="167">
        <v>42792</v>
      </c>
      <c r="E6699" t="s">
        <v>188</v>
      </c>
      <c r="F6699" t="s">
        <v>169</v>
      </c>
      <c r="G6699" t="s">
        <v>282</v>
      </c>
      <c r="H6699" s="168">
        <v>42646</v>
      </c>
      <c r="I6699" t="s">
        <v>103</v>
      </c>
      <c r="J6699" s="169">
        <v>0.9780821917808219</v>
      </c>
      <c r="K6699">
        <v>1</v>
      </c>
    </row>
    <row r="6700" spans="1:11" x14ac:dyDescent="0.25">
      <c r="A6700" t="s">
        <v>7236</v>
      </c>
      <c r="B6700">
        <v>26558</v>
      </c>
      <c r="C6700" t="s">
        <v>172</v>
      </c>
      <c r="D6700" s="167">
        <v>135945.95000000001</v>
      </c>
      <c r="E6700" t="s">
        <v>185</v>
      </c>
      <c r="F6700" t="s">
        <v>169</v>
      </c>
      <c r="G6700" t="s">
        <v>774</v>
      </c>
      <c r="H6700" s="168">
        <v>32061</v>
      </c>
      <c r="I6700" t="s">
        <v>104</v>
      </c>
      <c r="J6700" s="169">
        <v>29.978082191780821</v>
      </c>
      <c r="K6700">
        <v>7</v>
      </c>
    </row>
    <row r="6701" spans="1:11" x14ac:dyDescent="0.25">
      <c r="A6701" t="s">
        <v>7237</v>
      </c>
      <c r="B6701">
        <v>42840</v>
      </c>
      <c r="C6701" t="s">
        <v>167</v>
      </c>
      <c r="D6701" s="167">
        <v>102664</v>
      </c>
      <c r="E6701" t="s">
        <v>188</v>
      </c>
      <c r="F6701" t="s">
        <v>169</v>
      </c>
      <c r="G6701" t="s">
        <v>397</v>
      </c>
      <c r="H6701" s="168">
        <v>38362</v>
      </c>
      <c r="I6701" t="s">
        <v>104</v>
      </c>
      <c r="J6701" s="169">
        <v>12.715068493150685</v>
      </c>
      <c r="K6701">
        <v>3</v>
      </c>
    </row>
    <row r="6702" spans="1:11" x14ac:dyDescent="0.25">
      <c r="A6702" t="s">
        <v>7238</v>
      </c>
      <c r="B6702">
        <v>96583</v>
      </c>
      <c r="C6702" t="s">
        <v>172</v>
      </c>
      <c r="D6702" s="167">
        <v>95187.98</v>
      </c>
      <c r="E6702" t="s">
        <v>185</v>
      </c>
      <c r="F6702" t="s">
        <v>169</v>
      </c>
      <c r="G6702" t="s">
        <v>416</v>
      </c>
      <c r="H6702" s="168">
        <v>31501</v>
      </c>
      <c r="I6702" t="s">
        <v>107</v>
      </c>
      <c r="J6702" s="169">
        <v>31.512328767123286</v>
      </c>
      <c r="K6702">
        <v>7</v>
      </c>
    </row>
    <row r="6703" spans="1:11" x14ac:dyDescent="0.25">
      <c r="A6703" t="s">
        <v>7239</v>
      </c>
      <c r="B6703">
        <v>38726</v>
      </c>
      <c r="C6703" t="s">
        <v>172</v>
      </c>
      <c r="D6703" s="167">
        <v>102664</v>
      </c>
      <c r="E6703" t="s">
        <v>199</v>
      </c>
      <c r="F6703" t="s">
        <v>169</v>
      </c>
      <c r="G6703" t="s">
        <v>397</v>
      </c>
      <c r="H6703" s="168">
        <v>31425</v>
      </c>
      <c r="I6703" t="s">
        <v>103</v>
      </c>
      <c r="J6703" s="169">
        <v>31.720547945205478</v>
      </c>
      <c r="K6703">
        <v>7</v>
      </c>
    </row>
    <row r="6704" spans="1:11" x14ac:dyDescent="0.25">
      <c r="A6704" t="s">
        <v>7240</v>
      </c>
      <c r="B6704">
        <v>73282</v>
      </c>
      <c r="C6704" t="s">
        <v>167</v>
      </c>
      <c r="D6704" s="167">
        <v>58249.8</v>
      </c>
      <c r="E6704" t="s">
        <v>233</v>
      </c>
      <c r="F6704" t="s">
        <v>169</v>
      </c>
      <c r="G6704" t="s">
        <v>672</v>
      </c>
      <c r="H6704" s="168">
        <v>42282</v>
      </c>
      <c r="I6704" t="s">
        <v>108</v>
      </c>
      <c r="J6704" s="169">
        <v>1.9753424657534246</v>
      </c>
      <c r="K6704">
        <v>1</v>
      </c>
    </row>
    <row r="6705" spans="1:11" x14ac:dyDescent="0.25">
      <c r="A6705" t="s">
        <v>7241</v>
      </c>
      <c r="B6705">
        <v>18737</v>
      </c>
      <c r="C6705" t="s">
        <v>167</v>
      </c>
      <c r="D6705" s="167">
        <v>82675.08</v>
      </c>
      <c r="E6705" t="s">
        <v>191</v>
      </c>
      <c r="F6705" t="s">
        <v>169</v>
      </c>
      <c r="G6705" t="s">
        <v>610</v>
      </c>
      <c r="H6705" s="168">
        <v>36500</v>
      </c>
      <c r="I6705" t="s">
        <v>108</v>
      </c>
      <c r="J6705" s="169">
        <v>17.816438356164383</v>
      </c>
      <c r="K6705">
        <v>4</v>
      </c>
    </row>
    <row r="6706" spans="1:11" x14ac:dyDescent="0.25">
      <c r="A6706" t="s">
        <v>7242</v>
      </c>
      <c r="B6706">
        <v>12647</v>
      </c>
      <c r="C6706" t="s">
        <v>172</v>
      </c>
      <c r="D6706" s="167">
        <v>63315</v>
      </c>
      <c r="E6706" t="s">
        <v>253</v>
      </c>
      <c r="F6706" t="s">
        <v>169</v>
      </c>
      <c r="G6706" t="s">
        <v>539</v>
      </c>
      <c r="H6706" s="168">
        <v>42255</v>
      </c>
      <c r="I6706" t="s">
        <v>106</v>
      </c>
      <c r="J6706" s="169">
        <v>2.0493150684931507</v>
      </c>
      <c r="K6706">
        <v>1</v>
      </c>
    </row>
    <row r="6707" spans="1:11" x14ac:dyDescent="0.25">
      <c r="A6707" t="s">
        <v>7243</v>
      </c>
      <c r="B6707">
        <v>41365</v>
      </c>
      <c r="C6707" t="s">
        <v>167</v>
      </c>
      <c r="D6707" s="167">
        <v>76015.03</v>
      </c>
      <c r="E6707" t="s">
        <v>188</v>
      </c>
      <c r="F6707" t="s">
        <v>169</v>
      </c>
      <c r="G6707" t="s">
        <v>273</v>
      </c>
      <c r="H6707" s="168">
        <v>34092</v>
      </c>
      <c r="I6707" t="s">
        <v>104</v>
      </c>
      <c r="J6707" s="169">
        <v>24.413698630136988</v>
      </c>
      <c r="K6707">
        <v>5</v>
      </c>
    </row>
    <row r="6708" spans="1:11" x14ac:dyDescent="0.25">
      <c r="A6708" t="s">
        <v>7244</v>
      </c>
      <c r="B6708">
        <v>44251</v>
      </c>
      <c r="C6708" t="s">
        <v>172</v>
      </c>
      <c r="D6708" s="167">
        <v>74519</v>
      </c>
      <c r="E6708" t="s">
        <v>196</v>
      </c>
      <c r="F6708" t="s">
        <v>169</v>
      </c>
      <c r="G6708" t="s">
        <v>914</v>
      </c>
      <c r="H6708" s="168">
        <v>42576</v>
      </c>
      <c r="I6708" t="s">
        <v>104</v>
      </c>
      <c r="J6708" s="169">
        <v>1.1698630136986301</v>
      </c>
      <c r="K6708">
        <v>1</v>
      </c>
    </row>
    <row r="6709" spans="1:11" x14ac:dyDescent="0.25">
      <c r="A6709" t="s">
        <v>7245</v>
      </c>
      <c r="B6709">
        <v>38677</v>
      </c>
      <c r="C6709" t="s">
        <v>172</v>
      </c>
      <c r="D6709" s="167">
        <v>121167.06</v>
      </c>
      <c r="E6709" t="s">
        <v>185</v>
      </c>
      <c r="F6709" t="s">
        <v>169</v>
      </c>
      <c r="G6709" t="s">
        <v>382</v>
      </c>
      <c r="H6709" s="168">
        <v>30704</v>
      </c>
      <c r="I6709" t="s">
        <v>105</v>
      </c>
      <c r="J6709" s="169">
        <v>33.695890410958903</v>
      </c>
      <c r="K6709">
        <v>7</v>
      </c>
    </row>
    <row r="6710" spans="1:11" x14ac:dyDescent="0.25">
      <c r="A6710" t="s">
        <v>7246</v>
      </c>
      <c r="B6710">
        <v>41248</v>
      </c>
      <c r="C6710" t="s">
        <v>172</v>
      </c>
      <c r="D6710" s="167">
        <v>60201.440000000002</v>
      </c>
      <c r="E6710" t="s">
        <v>188</v>
      </c>
      <c r="F6710" t="s">
        <v>169</v>
      </c>
      <c r="G6710" t="s">
        <v>344</v>
      </c>
      <c r="H6710" s="168">
        <v>35093</v>
      </c>
      <c r="I6710" t="s">
        <v>104</v>
      </c>
      <c r="J6710" s="169">
        <v>21.671232876712327</v>
      </c>
      <c r="K6710">
        <v>5</v>
      </c>
    </row>
    <row r="6711" spans="1:11" x14ac:dyDescent="0.25">
      <c r="A6711" t="s">
        <v>7247</v>
      </c>
      <c r="B6711">
        <v>26630</v>
      </c>
      <c r="C6711" t="s">
        <v>172</v>
      </c>
      <c r="D6711" s="167">
        <v>107128.71</v>
      </c>
      <c r="E6711" t="s">
        <v>175</v>
      </c>
      <c r="F6711" t="s">
        <v>169</v>
      </c>
      <c r="G6711" t="s">
        <v>586</v>
      </c>
      <c r="H6711" s="168">
        <v>34352</v>
      </c>
      <c r="I6711" t="s">
        <v>104</v>
      </c>
      <c r="J6711" s="169">
        <v>23.701369863013699</v>
      </c>
      <c r="K6711">
        <v>5</v>
      </c>
    </row>
    <row r="6712" spans="1:11" x14ac:dyDescent="0.25">
      <c r="A6712" t="s">
        <v>7248</v>
      </c>
      <c r="B6712">
        <v>80882</v>
      </c>
      <c r="C6712" t="s">
        <v>167</v>
      </c>
      <c r="D6712" s="167">
        <v>61352.14</v>
      </c>
      <c r="E6712" t="s">
        <v>188</v>
      </c>
      <c r="F6712" t="s">
        <v>169</v>
      </c>
      <c r="G6712" t="s">
        <v>703</v>
      </c>
      <c r="H6712" s="168">
        <v>42170</v>
      </c>
      <c r="I6712" t="s">
        <v>103</v>
      </c>
      <c r="J6712" s="169">
        <v>2.2821917808219179</v>
      </c>
      <c r="K6712">
        <v>1</v>
      </c>
    </row>
    <row r="6713" spans="1:11" x14ac:dyDescent="0.25">
      <c r="A6713" t="s">
        <v>7249</v>
      </c>
      <c r="B6713">
        <v>469</v>
      </c>
      <c r="C6713" t="s">
        <v>167</v>
      </c>
      <c r="D6713" s="167">
        <v>40631.32</v>
      </c>
      <c r="E6713" t="s">
        <v>185</v>
      </c>
      <c r="F6713" t="s">
        <v>169</v>
      </c>
      <c r="G6713" t="s">
        <v>209</v>
      </c>
      <c r="H6713" s="168">
        <v>42170</v>
      </c>
      <c r="I6713" t="s">
        <v>105</v>
      </c>
      <c r="J6713" s="169">
        <v>2.2821917808219179</v>
      </c>
      <c r="K6713">
        <v>1</v>
      </c>
    </row>
    <row r="6714" spans="1:11" x14ac:dyDescent="0.25">
      <c r="A6714" t="s">
        <v>7250</v>
      </c>
      <c r="B6714">
        <v>68660</v>
      </c>
      <c r="C6714" t="s">
        <v>172</v>
      </c>
      <c r="D6714" s="167">
        <v>68015</v>
      </c>
      <c r="E6714" t="s">
        <v>191</v>
      </c>
      <c r="F6714" t="s">
        <v>169</v>
      </c>
      <c r="G6714" t="s">
        <v>486</v>
      </c>
      <c r="H6714" s="168">
        <v>38803</v>
      </c>
      <c r="I6714" t="s">
        <v>106</v>
      </c>
      <c r="J6714" s="169">
        <v>11.506849315068493</v>
      </c>
      <c r="K6714">
        <v>3</v>
      </c>
    </row>
    <row r="6715" spans="1:11" x14ac:dyDescent="0.25">
      <c r="A6715" t="s">
        <v>7251</v>
      </c>
      <c r="B6715">
        <v>54519</v>
      </c>
      <c r="C6715" t="s">
        <v>172</v>
      </c>
      <c r="D6715" s="167">
        <v>55328</v>
      </c>
      <c r="E6715" t="s">
        <v>191</v>
      </c>
      <c r="F6715" t="s">
        <v>169</v>
      </c>
      <c r="G6715" t="s">
        <v>354</v>
      </c>
      <c r="H6715" s="168">
        <v>41288</v>
      </c>
      <c r="I6715" t="s">
        <v>103</v>
      </c>
      <c r="J6715" s="169">
        <v>4.6986301369863011</v>
      </c>
      <c r="K6715">
        <v>1</v>
      </c>
    </row>
    <row r="6716" spans="1:11" x14ac:dyDescent="0.25">
      <c r="A6716" t="s">
        <v>7252</v>
      </c>
      <c r="B6716">
        <v>80530</v>
      </c>
      <c r="C6716" t="s">
        <v>172</v>
      </c>
      <c r="D6716" s="167">
        <v>161495.4</v>
      </c>
      <c r="E6716" t="s">
        <v>168</v>
      </c>
      <c r="F6716" t="s">
        <v>169</v>
      </c>
      <c r="G6716" t="s">
        <v>7253</v>
      </c>
      <c r="H6716" s="168">
        <v>31131</v>
      </c>
      <c r="I6716" t="s">
        <v>108</v>
      </c>
      <c r="J6716" s="169">
        <v>32.526027397260272</v>
      </c>
      <c r="K6716">
        <v>7</v>
      </c>
    </row>
    <row r="6717" spans="1:11" x14ac:dyDescent="0.25">
      <c r="A6717" t="s">
        <v>7254</v>
      </c>
      <c r="B6717">
        <v>84012</v>
      </c>
      <c r="C6717" t="s">
        <v>167</v>
      </c>
      <c r="D6717" s="167">
        <v>45261</v>
      </c>
      <c r="E6717" t="s">
        <v>191</v>
      </c>
      <c r="F6717" t="s">
        <v>169</v>
      </c>
      <c r="G6717" t="s">
        <v>1065</v>
      </c>
      <c r="H6717" s="168">
        <v>40330</v>
      </c>
      <c r="I6717" t="s">
        <v>103</v>
      </c>
      <c r="J6717" s="169">
        <v>7.3232876712328769</v>
      </c>
      <c r="K6717">
        <v>2</v>
      </c>
    </row>
    <row r="6718" spans="1:11" x14ac:dyDescent="0.25">
      <c r="A6718" t="s">
        <v>7255</v>
      </c>
      <c r="B6718">
        <v>58821</v>
      </c>
      <c r="C6718" t="s">
        <v>167</v>
      </c>
      <c r="D6718" s="167">
        <v>68115.81</v>
      </c>
      <c r="E6718" t="s">
        <v>175</v>
      </c>
      <c r="F6718" t="s">
        <v>169</v>
      </c>
      <c r="G6718" t="s">
        <v>211</v>
      </c>
      <c r="H6718" s="168">
        <v>40014</v>
      </c>
      <c r="I6718" t="s">
        <v>106</v>
      </c>
      <c r="J6718" s="169">
        <v>8.1890410958904116</v>
      </c>
      <c r="K6718">
        <v>2</v>
      </c>
    </row>
    <row r="6719" spans="1:11" x14ac:dyDescent="0.25">
      <c r="A6719" t="s">
        <v>7256</v>
      </c>
      <c r="B6719">
        <v>48762</v>
      </c>
      <c r="C6719" t="s">
        <v>172</v>
      </c>
      <c r="D6719" s="167">
        <v>118930</v>
      </c>
      <c r="E6719" t="s">
        <v>185</v>
      </c>
      <c r="F6719" t="s">
        <v>169</v>
      </c>
      <c r="G6719" t="s">
        <v>382</v>
      </c>
      <c r="H6719" s="168">
        <v>36024</v>
      </c>
      <c r="I6719" t="s">
        <v>103</v>
      </c>
      <c r="J6719" s="169">
        <v>19.12054794520548</v>
      </c>
      <c r="K6719">
        <v>4</v>
      </c>
    </row>
    <row r="6720" spans="1:11" x14ac:dyDescent="0.25">
      <c r="A6720" t="s">
        <v>7257</v>
      </c>
      <c r="B6720">
        <v>44738</v>
      </c>
      <c r="C6720" t="s">
        <v>172</v>
      </c>
      <c r="D6720" s="167">
        <v>117239</v>
      </c>
      <c r="E6720" t="s">
        <v>185</v>
      </c>
      <c r="F6720" t="s">
        <v>169</v>
      </c>
      <c r="G6720" t="s">
        <v>382</v>
      </c>
      <c r="H6720" s="168">
        <v>37502</v>
      </c>
      <c r="I6720" t="s">
        <v>103</v>
      </c>
      <c r="J6720" s="169">
        <v>15.07123287671233</v>
      </c>
      <c r="K6720">
        <v>4</v>
      </c>
    </row>
    <row r="6721" spans="1:11" x14ac:dyDescent="0.25">
      <c r="A6721" t="s">
        <v>7258</v>
      </c>
      <c r="B6721">
        <v>34885</v>
      </c>
      <c r="C6721" t="s">
        <v>172</v>
      </c>
      <c r="D6721" s="167">
        <v>106448.44</v>
      </c>
      <c r="E6721" t="s">
        <v>168</v>
      </c>
      <c r="F6721" t="s">
        <v>169</v>
      </c>
      <c r="G6721" t="s">
        <v>1166</v>
      </c>
      <c r="H6721" s="168">
        <v>33049</v>
      </c>
      <c r="I6721" t="s">
        <v>104</v>
      </c>
      <c r="J6721" s="169">
        <v>27.271232876712329</v>
      </c>
      <c r="K6721">
        <v>6</v>
      </c>
    </row>
    <row r="6722" spans="1:11" x14ac:dyDescent="0.25">
      <c r="A6722" t="s">
        <v>7259</v>
      </c>
      <c r="B6722">
        <v>94463</v>
      </c>
      <c r="C6722" t="s">
        <v>167</v>
      </c>
      <c r="D6722" s="167">
        <v>41258.17</v>
      </c>
      <c r="E6722" t="s">
        <v>196</v>
      </c>
      <c r="F6722" t="s">
        <v>169</v>
      </c>
      <c r="G6722" t="s">
        <v>503</v>
      </c>
      <c r="H6722" s="168">
        <v>38418</v>
      </c>
      <c r="I6722" t="s">
        <v>108</v>
      </c>
      <c r="J6722" s="169">
        <v>12.561643835616438</v>
      </c>
      <c r="K6722">
        <v>3</v>
      </c>
    </row>
    <row r="6723" spans="1:11" x14ac:dyDescent="0.25">
      <c r="A6723" t="s">
        <v>7260</v>
      </c>
      <c r="B6723">
        <v>85553</v>
      </c>
      <c r="C6723" t="s">
        <v>167</v>
      </c>
      <c r="D6723" s="167">
        <v>67206</v>
      </c>
      <c r="E6723" t="s">
        <v>230</v>
      </c>
      <c r="F6723" t="s">
        <v>169</v>
      </c>
      <c r="G6723" t="s">
        <v>170</v>
      </c>
      <c r="H6723" s="168">
        <v>36556</v>
      </c>
      <c r="I6723" t="s">
        <v>103</v>
      </c>
      <c r="J6723" s="169">
        <v>17.663013698630138</v>
      </c>
      <c r="K6723">
        <v>4</v>
      </c>
    </row>
    <row r="6724" spans="1:11" x14ac:dyDescent="0.25">
      <c r="A6724" t="s">
        <v>7261</v>
      </c>
      <c r="B6724">
        <v>1098</v>
      </c>
      <c r="C6724" t="s">
        <v>167</v>
      </c>
      <c r="D6724" s="167">
        <v>64826.66</v>
      </c>
      <c r="E6724" t="s">
        <v>188</v>
      </c>
      <c r="F6724" t="s">
        <v>169</v>
      </c>
      <c r="G6724" t="s">
        <v>282</v>
      </c>
      <c r="H6724" s="168">
        <v>38432</v>
      </c>
      <c r="I6724" t="s">
        <v>105</v>
      </c>
      <c r="J6724" s="169">
        <v>12.523287671232877</v>
      </c>
      <c r="K6724">
        <v>3</v>
      </c>
    </row>
    <row r="6725" spans="1:11" x14ac:dyDescent="0.25">
      <c r="A6725" t="s">
        <v>7262</v>
      </c>
      <c r="B6725">
        <v>35852</v>
      </c>
      <c r="C6725" t="s">
        <v>172</v>
      </c>
      <c r="D6725" s="167">
        <v>88330.93</v>
      </c>
      <c r="E6725" t="s">
        <v>199</v>
      </c>
      <c r="F6725" t="s">
        <v>169</v>
      </c>
      <c r="G6725" t="s">
        <v>181</v>
      </c>
      <c r="H6725" s="168">
        <v>39258</v>
      </c>
      <c r="I6725" t="s">
        <v>104</v>
      </c>
      <c r="J6725" s="169">
        <v>10.260273972602739</v>
      </c>
      <c r="K6725">
        <v>3</v>
      </c>
    </row>
    <row r="6726" spans="1:11" x14ac:dyDescent="0.25">
      <c r="A6726" t="s">
        <v>7263</v>
      </c>
      <c r="B6726">
        <v>83883</v>
      </c>
      <c r="C6726" t="s">
        <v>172</v>
      </c>
      <c r="D6726" s="167">
        <v>71573.08</v>
      </c>
      <c r="E6726" t="s">
        <v>196</v>
      </c>
      <c r="F6726" t="s">
        <v>169</v>
      </c>
      <c r="G6726" t="s">
        <v>242</v>
      </c>
      <c r="H6726" s="168">
        <v>28947</v>
      </c>
      <c r="I6726" t="s">
        <v>104</v>
      </c>
      <c r="J6726" s="169">
        <v>38.509589041095893</v>
      </c>
      <c r="K6726">
        <v>8</v>
      </c>
    </row>
    <row r="6727" spans="1:11" x14ac:dyDescent="0.25">
      <c r="A6727" t="s">
        <v>7264</v>
      </c>
      <c r="B6727">
        <v>34239</v>
      </c>
      <c r="C6727" t="s">
        <v>167</v>
      </c>
      <c r="D6727" s="167">
        <v>86708.62</v>
      </c>
      <c r="E6727" t="s">
        <v>325</v>
      </c>
      <c r="F6727" t="s">
        <v>169</v>
      </c>
      <c r="G6727" t="s">
        <v>1506</v>
      </c>
      <c r="H6727" s="168">
        <v>36493</v>
      </c>
      <c r="I6727" t="s">
        <v>108</v>
      </c>
      <c r="J6727" s="169">
        <v>17.835616438356166</v>
      </c>
      <c r="K6727">
        <v>4</v>
      </c>
    </row>
    <row r="6728" spans="1:11" x14ac:dyDescent="0.25">
      <c r="A6728" t="s">
        <v>7265</v>
      </c>
      <c r="B6728">
        <v>23307</v>
      </c>
      <c r="C6728" t="s">
        <v>172</v>
      </c>
      <c r="D6728" s="167">
        <v>63274.559999999998</v>
      </c>
      <c r="E6728" t="s">
        <v>199</v>
      </c>
      <c r="F6728" t="s">
        <v>169</v>
      </c>
      <c r="G6728" t="s">
        <v>508</v>
      </c>
      <c r="H6728" s="168">
        <v>35688</v>
      </c>
      <c r="I6728" t="s">
        <v>103</v>
      </c>
      <c r="J6728" s="169">
        <v>20.041095890410958</v>
      </c>
      <c r="K6728">
        <v>5</v>
      </c>
    </row>
    <row r="6729" spans="1:11" x14ac:dyDescent="0.25">
      <c r="A6729" t="s">
        <v>7266</v>
      </c>
      <c r="B6729">
        <v>66521</v>
      </c>
      <c r="C6729" t="s">
        <v>172</v>
      </c>
      <c r="D6729" s="167">
        <v>123004</v>
      </c>
      <c r="E6729" t="s">
        <v>185</v>
      </c>
      <c r="F6729" t="s">
        <v>169</v>
      </c>
      <c r="G6729" t="s">
        <v>382</v>
      </c>
      <c r="H6729" s="168">
        <v>35751</v>
      </c>
      <c r="I6729" t="s">
        <v>106</v>
      </c>
      <c r="J6729" s="169">
        <v>19.86849315068493</v>
      </c>
      <c r="K6729">
        <v>4</v>
      </c>
    </row>
    <row r="6730" spans="1:11" x14ac:dyDescent="0.25">
      <c r="A6730" t="s">
        <v>7267</v>
      </c>
      <c r="B6730">
        <v>12847</v>
      </c>
      <c r="C6730" t="s">
        <v>172</v>
      </c>
      <c r="D6730" s="167">
        <v>112000</v>
      </c>
      <c r="E6730" t="s">
        <v>213</v>
      </c>
      <c r="F6730" t="s">
        <v>169</v>
      </c>
      <c r="G6730" t="s">
        <v>214</v>
      </c>
      <c r="H6730" s="168">
        <v>42590</v>
      </c>
      <c r="I6730" t="s">
        <v>106</v>
      </c>
      <c r="J6730" s="169">
        <v>1.1315068493150684</v>
      </c>
      <c r="K6730">
        <v>1</v>
      </c>
    </row>
    <row r="6731" spans="1:11" x14ac:dyDescent="0.25">
      <c r="A6731" t="s">
        <v>7268</v>
      </c>
      <c r="B6731">
        <v>738</v>
      </c>
      <c r="C6731" t="s">
        <v>172</v>
      </c>
      <c r="D6731" s="167">
        <v>52602.78</v>
      </c>
      <c r="E6731" t="s">
        <v>199</v>
      </c>
      <c r="F6731" t="s">
        <v>169</v>
      </c>
      <c r="G6731" t="s">
        <v>539</v>
      </c>
      <c r="H6731" s="168">
        <v>39566</v>
      </c>
      <c r="I6731" t="s">
        <v>104</v>
      </c>
      <c r="J6731" s="169">
        <v>9.4164383561643827</v>
      </c>
      <c r="K6731">
        <v>2</v>
      </c>
    </row>
    <row r="6732" spans="1:11" x14ac:dyDescent="0.25">
      <c r="A6732" t="s">
        <v>7269</v>
      </c>
      <c r="B6732">
        <v>93886</v>
      </c>
      <c r="C6732" t="s">
        <v>172</v>
      </c>
      <c r="D6732" s="167">
        <v>89620</v>
      </c>
      <c r="E6732" t="s">
        <v>175</v>
      </c>
      <c r="F6732" t="s">
        <v>169</v>
      </c>
      <c r="G6732" t="s">
        <v>183</v>
      </c>
      <c r="H6732" s="168">
        <v>36262</v>
      </c>
      <c r="I6732" t="s">
        <v>103</v>
      </c>
      <c r="J6732" s="169">
        <v>18.468493150684932</v>
      </c>
      <c r="K6732">
        <v>4</v>
      </c>
    </row>
    <row r="6733" spans="1:11" x14ac:dyDescent="0.25">
      <c r="A6733" t="s">
        <v>7270</v>
      </c>
      <c r="B6733">
        <v>73854</v>
      </c>
      <c r="C6733" t="s">
        <v>172</v>
      </c>
      <c r="D6733" s="167">
        <v>63919.14</v>
      </c>
      <c r="E6733" t="s">
        <v>188</v>
      </c>
      <c r="F6733" t="s">
        <v>169</v>
      </c>
      <c r="G6733" t="s">
        <v>273</v>
      </c>
      <c r="H6733" s="168">
        <v>37494</v>
      </c>
      <c r="I6733" t="s">
        <v>103</v>
      </c>
      <c r="J6733" s="169">
        <v>15.093150684931507</v>
      </c>
      <c r="K6733">
        <v>4</v>
      </c>
    </row>
    <row r="6734" spans="1:11" x14ac:dyDescent="0.25">
      <c r="A6734" t="s">
        <v>7271</v>
      </c>
      <c r="B6734">
        <v>39904</v>
      </c>
      <c r="C6734" t="s">
        <v>167</v>
      </c>
      <c r="D6734" s="167">
        <v>48144.42</v>
      </c>
      <c r="E6734" t="s">
        <v>188</v>
      </c>
      <c r="F6734" t="s">
        <v>202</v>
      </c>
      <c r="G6734" t="s">
        <v>313</v>
      </c>
      <c r="H6734" s="168">
        <v>37144</v>
      </c>
      <c r="I6734" t="s">
        <v>107</v>
      </c>
      <c r="J6734" s="169">
        <v>16.052054794520547</v>
      </c>
      <c r="K6734">
        <v>4</v>
      </c>
    </row>
    <row r="6735" spans="1:11" x14ac:dyDescent="0.25">
      <c r="A6735" t="s">
        <v>7272</v>
      </c>
      <c r="B6735">
        <v>38512</v>
      </c>
      <c r="C6735" t="s">
        <v>172</v>
      </c>
      <c r="D6735" s="167">
        <v>94277.96</v>
      </c>
      <c r="E6735" t="s">
        <v>168</v>
      </c>
      <c r="F6735" t="s">
        <v>169</v>
      </c>
      <c r="G6735" t="s">
        <v>524</v>
      </c>
      <c r="H6735" s="168">
        <v>31964</v>
      </c>
      <c r="I6735" t="s">
        <v>106</v>
      </c>
      <c r="J6735" s="169">
        <v>30.243835616438357</v>
      </c>
      <c r="K6735">
        <v>7</v>
      </c>
    </row>
    <row r="6736" spans="1:11" x14ac:dyDescent="0.25">
      <c r="A6736" t="s">
        <v>7273</v>
      </c>
      <c r="B6736">
        <v>30584</v>
      </c>
      <c r="C6736" t="s">
        <v>172</v>
      </c>
      <c r="D6736" s="167">
        <v>92756.7</v>
      </c>
      <c r="E6736" t="s">
        <v>175</v>
      </c>
      <c r="F6736" t="s">
        <v>169</v>
      </c>
      <c r="G6736" t="s">
        <v>183</v>
      </c>
      <c r="H6736" s="168">
        <v>31831</v>
      </c>
      <c r="I6736" t="s">
        <v>103</v>
      </c>
      <c r="J6736" s="169">
        <v>30.608219178082191</v>
      </c>
      <c r="K6736">
        <v>7</v>
      </c>
    </row>
    <row r="6737" spans="1:11" x14ac:dyDescent="0.25">
      <c r="A6737" t="s">
        <v>7274</v>
      </c>
      <c r="B6737">
        <v>21314</v>
      </c>
      <c r="C6737" t="s">
        <v>172</v>
      </c>
      <c r="D6737" s="167">
        <v>39257.31</v>
      </c>
      <c r="E6737" t="s">
        <v>199</v>
      </c>
      <c r="F6737" t="s">
        <v>169</v>
      </c>
      <c r="G6737" t="s">
        <v>200</v>
      </c>
      <c r="H6737" s="168">
        <v>42464</v>
      </c>
      <c r="I6737" t="s">
        <v>106</v>
      </c>
      <c r="J6737" s="169">
        <v>1.4767123287671233</v>
      </c>
      <c r="K6737">
        <v>1</v>
      </c>
    </row>
    <row r="6738" spans="1:11" x14ac:dyDescent="0.25">
      <c r="A6738" t="s">
        <v>7275</v>
      </c>
      <c r="B6738">
        <v>92959</v>
      </c>
      <c r="C6738" t="s">
        <v>167</v>
      </c>
      <c r="D6738" s="167">
        <v>97912</v>
      </c>
      <c r="E6738" t="s">
        <v>188</v>
      </c>
      <c r="F6738" t="s">
        <v>169</v>
      </c>
      <c r="G6738" t="s">
        <v>284</v>
      </c>
      <c r="H6738" s="168">
        <v>38810</v>
      </c>
      <c r="I6738" t="s">
        <v>104</v>
      </c>
      <c r="J6738" s="169">
        <v>11.487671232876712</v>
      </c>
      <c r="K6738">
        <v>3</v>
      </c>
    </row>
    <row r="6739" spans="1:11" x14ac:dyDescent="0.25">
      <c r="A6739" t="s">
        <v>7276</v>
      </c>
      <c r="B6739">
        <v>58745</v>
      </c>
      <c r="C6739" t="s">
        <v>172</v>
      </c>
      <c r="D6739" s="167">
        <v>103506</v>
      </c>
      <c r="E6739" t="s">
        <v>175</v>
      </c>
      <c r="F6739" t="s">
        <v>169</v>
      </c>
      <c r="G6739" t="s">
        <v>586</v>
      </c>
      <c r="H6739" s="168">
        <v>31945</v>
      </c>
      <c r="I6739" t="s">
        <v>107</v>
      </c>
      <c r="J6739" s="169">
        <v>30.295890410958904</v>
      </c>
      <c r="K6739">
        <v>7</v>
      </c>
    </row>
    <row r="6740" spans="1:11" x14ac:dyDescent="0.25">
      <c r="A6740" t="s">
        <v>7277</v>
      </c>
      <c r="B6740">
        <v>51357</v>
      </c>
      <c r="C6740" t="s">
        <v>172</v>
      </c>
      <c r="D6740" s="167">
        <v>92756.7</v>
      </c>
      <c r="E6740" t="s">
        <v>175</v>
      </c>
      <c r="F6740" t="s">
        <v>169</v>
      </c>
      <c r="G6740" t="s">
        <v>183</v>
      </c>
      <c r="H6740" s="168">
        <v>34352</v>
      </c>
      <c r="I6740" t="s">
        <v>106</v>
      </c>
      <c r="J6740" s="169">
        <v>23.701369863013699</v>
      </c>
      <c r="K6740">
        <v>5</v>
      </c>
    </row>
    <row r="6741" spans="1:11" x14ac:dyDescent="0.25">
      <c r="A6741" t="s">
        <v>7278</v>
      </c>
      <c r="B6741">
        <v>45940</v>
      </c>
      <c r="C6741" t="s">
        <v>172</v>
      </c>
      <c r="D6741" s="167">
        <v>84871</v>
      </c>
      <c r="E6741" t="s">
        <v>168</v>
      </c>
      <c r="F6741" t="s">
        <v>169</v>
      </c>
      <c r="G6741" t="s">
        <v>173</v>
      </c>
      <c r="H6741" s="168">
        <v>37788</v>
      </c>
      <c r="I6741" t="s">
        <v>104</v>
      </c>
      <c r="J6741" s="169">
        <v>14.287671232876713</v>
      </c>
      <c r="K6741">
        <v>3</v>
      </c>
    </row>
    <row r="6742" spans="1:11" x14ac:dyDescent="0.25">
      <c r="A6742" t="s">
        <v>7279</v>
      </c>
      <c r="B6742">
        <v>68437</v>
      </c>
      <c r="C6742" t="s">
        <v>172</v>
      </c>
      <c r="D6742" s="167">
        <v>56990</v>
      </c>
      <c r="E6742" t="s">
        <v>191</v>
      </c>
      <c r="F6742" t="s">
        <v>169</v>
      </c>
      <c r="G6742" t="s">
        <v>354</v>
      </c>
      <c r="H6742" s="168">
        <v>41708</v>
      </c>
      <c r="I6742" t="s">
        <v>104</v>
      </c>
      <c r="J6742" s="169">
        <v>3.547945205479452</v>
      </c>
      <c r="K6742">
        <v>1</v>
      </c>
    </row>
    <row r="6743" spans="1:11" x14ac:dyDescent="0.25">
      <c r="A6743" t="s">
        <v>7280</v>
      </c>
      <c r="B6743">
        <v>80632</v>
      </c>
      <c r="C6743" t="s">
        <v>172</v>
      </c>
      <c r="D6743" s="167">
        <v>93546.57</v>
      </c>
      <c r="E6743" t="s">
        <v>196</v>
      </c>
      <c r="F6743" t="s">
        <v>169</v>
      </c>
      <c r="G6743" t="s">
        <v>790</v>
      </c>
      <c r="H6743" s="168">
        <v>39595</v>
      </c>
      <c r="I6743" t="s">
        <v>104</v>
      </c>
      <c r="J6743" s="169">
        <v>9.3369863013698637</v>
      </c>
      <c r="K6743">
        <v>2</v>
      </c>
    </row>
    <row r="6744" spans="1:11" x14ac:dyDescent="0.25">
      <c r="A6744" t="s">
        <v>7281</v>
      </c>
      <c r="B6744">
        <v>25067</v>
      </c>
      <c r="C6744" t="s">
        <v>172</v>
      </c>
      <c r="D6744" s="167">
        <v>72140.03</v>
      </c>
      <c r="E6744" t="s">
        <v>185</v>
      </c>
      <c r="F6744" t="s">
        <v>169</v>
      </c>
      <c r="G6744" t="s">
        <v>5617</v>
      </c>
      <c r="H6744" s="168">
        <v>40966</v>
      </c>
      <c r="I6744" t="s">
        <v>107</v>
      </c>
      <c r="J6744" s="169">
        <v>5.580821917808219</v>
      </c>
      <c r="K6744">
        <v>2</v>
      </c>
    </row>
    <row r="6745" spans="1:11" x14ac:dyDescent="0.25">
      <c r="A6745" t="s">
        <v>7282</v>
      </c>
      <c r="B6745">
        <v>31116</v>
      </c>
      <c r="C6745" t="s">
        <v>167</v>
      </c>
      <c r="D6745" s="167">
        <v>96197.88</v>
      </c>
      <c r="E6745" t="s">
        <v>175</v>
      </c>
      <c r="F6745" t="s">
        <v>169</v>
      </c>
      <c r="G6745" t="s">
        <v>311</v>
      </c>
      <c r="H6745" s="168">
        <v>31497</v>
      </c>
      <c r="I6745" t="s">
        <v>105</v>
      </c>
      <c r="J6745" s="169">
        <v>31.523287671232875</v>
      </c>
      <c r="K6745">
        <v>7</v>
      </c>
    </row>
    <row r="6746" spans="1:11" x14ac:dyDescent="0.25">
      <c r="A6746" t="s">
        <v>7283</v>
      </c>
      <c r="B6746">
        <v>84324</v>
      </c>
      <c r="C6746" t="s">
        <v>167</v>
      </c>
      <c r="D6746" s="167">
        <v>55889.73</v>
      </c>
      <c r="E6746" t="s">
        <v>199</v>
      </c>
      <c r="F6746" t="s">
        <v>169</v>
      </c>
      <c r="G6746" t="s">
        <v>200</v>
      </c>
      <c r="H6746" s="168">
        <v>39514</v>
      </c>
      <c r="I6746" t="s">
        <v>103</v>
      </c>
      <c r="J6746" s="169">
        <v>9.5589041095890419</v>
      </c>
      <c r="K6746">
        <v>2</v>
      </c>
    </row>
    <row r="6747" spans="1:11" x14ac:dyDescent="0.25">
      <c r="A6747" t="s">
        <v>7284</v>
      </c>
      <c r="B6747">
        <v>14607</v>
      </c>
      <c r="C6747" t="s">
        <v>167</v>
      </c>
      <c r="D6747" s="167">
        <v>77029</v>
      </c>
      <c r="E6747" t="s">
        <v>168</v>
      </c>
      <c r="F6747" t="s">
        <v>169</v>
      </c>
      <c r="G6747" t="s">
        <v>265</v>
      </c>
      <c r="H6747" s="168">
        <v>37823</v>
      </c>
      <c r="I6747" t="s">
        <v>104</v>
      </c>
      <c r="J6747" s="169">
        <v>14.191780821917808</v>
      </c>
      <c r="K6747">
        <v>3</v>
      </c>
    </row>
    <row r="6748" spans="1:11" x14ac:dyDescent="0.25">
      <c r="A6748" t="s">
        <v>7285</v>
      </c>
      <c r="B6748">
        <v>70298</v>
      </c>
      <c r="C6748" t="s">
        <v>172</v>
      </c>
      <c r="D6748" s="167">
        <v>92756.7</v>
      </c>
      <c r="E6748" t="s">
        <v>175</v>
      </c>
      <c r="F6748" t="s">
        <v>169</v>
      </c>
      <c r="G6748" t="s">
        <v>183</v>
      </c>
      <c r="H6748" s="168">
        <v>31313</v>
      </c>
      <c r="I6748" t="s">
        <v>107</v>
      </c>
      <c r="J6748" s="169">
        <v>32.027397260273972</v>
      </c>
      <c r="K6748">
        <v>7</v>
      </c>
    </row>
    <row r="6749" spans="1:11" x14ac:dyDescent="0.25">
      <c r="A6749" t="s">
        <v>7286</v>
      </c>
      <c r="B6749">
        <v>8665</v>
      </c>
      <c r="C6749" t="s">
        <v>167</v>
      </c>
      <c r="D6749" s="167">
        <v>72534.66</v>
      </c>
      <c r="E6749" t="s">
        <v>199</v>
      </c>
      <c r="F6749" t="s">
        <v>169</v>
      </c>
      <c r="G6749" t="s">
        <v>698</v>
      </c>
      <c r="H6749" s="168">
        <v>30823</v>
      </c>
      <c r="I6749" t="s">
        <v>104</v>
      </c>
      <c r="J6749" s="169">
        <v>33.369863013698627</v>
      </c>
      <c r="K6749">
        <v>7</v>
      </c>
    </row>
    <row r="6750" spans="1:11" x14ac:dyDescent="0.25">
      <c r="A6750" t="s">
        <v>7287</v>
      </c>
      <c r="B6750">
        <v>46054</v>
      </c>
      <c r="C6750" t="s">
        <v>167</v>
      </c>
      <c r="D6750" s="167">
        <v>84340.28</v>
      </c>
      <c r="E6750" t="s">
        <v>230</v>
      </c>
      <c r="F6750" t="s">
        <v>169</v>
      </c>
      <c r="G6750" t="s">
        <v>189</v>
      </c>
      <c r="H6750" s="168">
        <v>38908</v>
      </c>
      <c r="I6750" t="s">
        <v>107</v>
      </c>
      <c r="J6750" s="169">
        <v>11.219178082191782</v>
      </c>
      <c r="K6750">
        <v>3</v>
      </c>
    </row>
    <row r="6751" spans="1:11" x14ac:dyDescent="0.25">
      <c r="A6751" t="s">
        <v>7288</v>
      </c>
      <c r="B6751">
        <v>20973</v>
      </c>
      <c r="C6751" t="s">
        <v>167</v>
      </c>
      <c r="D6751" s="167">
        <v>64141</v>
      </c>
      <c r="E6751" t="s">
        <v>199</v>
      </c>
      <c r="F6751" t="s">
        <v>169</v>
      </c>
      <c r="G6751" t="s">
        <v>200</v>
      </c>
      <c r="H6751" s="168">
        <v>36359</v>
      </c>
      <c r="I6751" t="s">
        <v>106</v>
      </c>
      <c r="J6751" s="169">
        <v>18.202739726027396</v>
      </c>
      <c r="K6751">
        <v>4</v>
      </c>
    </row>
    <row r="6752" spans="1:11" x14ac:dyDescent="0.25">
      <c r="A6752" t="s">
        <v>7289</v>
      </c>
      <c r="B6752">
        <v>3087</v>
      </c>
      <c r="C6752" t="s">
        <v>167</v>
      </c>
      <c r="D6752" s="167">
        <v>64105.62</v>
      </c>
      <c r="E6752" t="s">
        <v>188</v>
      </c>
      <c r="F6752" t="s">
        <v>169</v>
      </c>
      <c r="G6752" t="s">
        <v>375</v>
      </c>
      <c r="H6752" s="168">
        <v>39104</v>
      </c>
      <c r="I6752" t="s">
        <v>103</v>
      </c>
      <c r="J6752" s="169">
        <v>10.682191780821919</v>
      </c>
      <c r="K6752">
        <v>3</v>
      </c>
    </row>
    <row r="6753" spans="1:11" x14ac:dyDescent="0.25">
      <c r="A6753" t="s">
        <v>7290</v>
      </c>
      <c r="B6753">
        <v>29143</v>
      </c>
      <c r="C6753" t="s">
        <v>172</v>
      </c>
      <c r="D6753" s="167">
        <v>33370.04</v>
      </c>
      <c r="E6753" t="s">
        <v>308</v>
      </c>
      <c r="F6753" t="s">
        <v>169</v>
      </c>
      <c r="G6753" t="s">
        <v>207</v>
      </c>
      <c r="H6753" s="168">
        <v>41386</v>
      </c>
      <c r="I6753" t="s">
        <v>104</v>
      </c>
      <c r="J6753" s="169">
        <v>4.4301369863013695</v>
      </c>
      <c r="K6753">
        <v>1</v>
      </c>
    </row>
    <row r="6754" spans="1:11" x14ac:dyDescent="0.25">
      <c r="A6754" t="s">
        <v>7291</v>
      </c>
      <c r="B6754">
        <v>65338</v>
      </c>
      <c r="C6754" t="s">
        <v>167</v>
      </c>
      <c r="D6754" s="167">
        <v>59130</v>
      </c>
      <c r="E6754" t="s">
        <v>216</v>
      </c>
      <c r="F6754" t="s">
        <v>169</v>
      </c>
      <c r="G6754" t="s">
        <v>170</v>
      </c>
      <c r="H6754" s="168">
        <v>37186</v>
      </c>
      <c r="I6754" t="s">
        <v>103</v>
      </c>
      <c r="J6754" s="169">
        <v>15.936986301369863</v>
      </c>
      <c r="K6754">
        <v>4</v>
      </c>
    </row>
    <row r="6755" spans="1:11" x14ac:dyDescent="0.25">
      <c r="A6755" t="s">
        <v>7292</v>
      </c>
      <c r="B6755">
        <v>57986</v>
      </c>
      <c r="C6755" t="s">
        <v>172</v>
      </c>
      <c r="D6755" s="167">
        <v>43525.72</v>
      </c>
      <c r="E6755" t="s">
        <v>199</v>
      </c>
      <c r="F6755" t="s">
        <v>169</v>
      </c>
      <c r="G6755" t="s">
        <v>220</v>
      </c>
      <c r="H6755" s="168">
        <v>41372</v>
      </c>
      <c r="I6755" t="s">
        <v>107</v>
      </c>
      <c r="J6755" s="169">
        <v>4.4684931506849317</v>
      </c>
      <c r="K6755">
        <v>1</v>
      </c>
    </row>
    <row r="6756" spans="1:11" x14ac:dyDescent="0.25">
      <c r="A6756" t="s">
        <v>7293</v>
      </c>
      <c r="B6756">
        <v>60580</v>
      </c>
      <c r="C6756" t="s">
        <v>172</v>
      </c>
      <c r="D6756" s="167">
        <v>45049.120000000003</v>
      </c>
      <c r="E6756" t="s">
        <v>199</v>
      </c>
      <c r="F6756" t="s">
        <v>169</v>
      </c>
      <c r="G6756" t="s">
        <v>205</v>
      </c>
      <c r="H6756" s="168">
        <v>40497</v>
      </c>
      <c r="I6756" t="s">
        <v>108</v>
      </c>
      <c r="J6756" s="169">
        <v>6.8657534246575347</v>
      </c>
      <c r="K6756">
        <v>2</v>
      </c>
    </row>
    <row r="6757" spans="1:11" x14ac:dyDescent="0.25">
      <c r="A6757" t="s">
        <v>7294</v>
      </c>
      <c r="B6757">
        <v>68432</v>
      </c>
      <c r="C6757" t="s">
        <v>172</v>
      </c>
      <c r="D6757" s="167">
        <v>92756.7</v>
      </c>
      <c r="E6757" t="s">
        <v>175</v>
      </c>
      <c r="F6757" t="s">
        <v>169</v>
      </c>
      <c r="G6757" t="s">
        <v>183</v>
      </c>
      <c r="H6757" s="168">
        <v>34352</v>
      </c>
      <c r="I6757" t="s">
        <v>104</v>
      </c>
      <c r="J6757" s="169">
        <v>23.701369863013699</v>
      </c>
      <c r="K6757">
        <v>5</v>
      </c>
    </row>
    <row r="6758" spans="1:11" x14ac:dyDescent="0.25">
      <c r="A6758" t="s">
        <v>7295</v>
      </c>
      <c r="B6758">
        <v>54998</v>
      </c>
      <c r="C6758" t="s">
        <v>167</v>
      </c>
      <c r="D6758" s="167">
        <v>73801</v>
      </c>
      <c r="E6758" t="s">
        <v>325</v>
      </c>
      <c r="F6758" t="s">
        <v>169</v>
      </c>
      <c r="G6758" t="s">
        <v>703</v>
      </c>
      <c r="H6758" s="168">
        <v>29990</v>
      </c>
      <c r="I6758" t="s">
        <v>104</v>
      </c>
      <c r="J6758" s="169">
        <v>35.652054794520545</v>
      </c>
      <c r="K6758">
        <v>8</v>
      </c>
    </row>
    <row r="6759" spans="1:11" x14ac:dyDescent="0.25">
      <c r="A6759" t="s">
        <v>7296</v>
      </c>
      <c r="B6759">
        <v>83019</v>
      </c>
      <c r="C6759" t="s">
        <v>172</v>
      </c>
      <c r="D6759" s="167">
        <v>64853.440000000002</v>
      </c>
      <c r="E6759" t="s">
        <v>196</v>
      </c>
      <c r="F6759" t="s">
        <v>169</v>
      </c>
      <c r="G6759" t="s">
        <v>7297</v>
      </c>
      <c r="H6759" s="168">
        <v>41764</v>
      </c>
      <c r="I6759" t="s">
        <v>107</v>
      </c>
      <c r="J6759" s="169">
        <v>3.3945205479452056</v>
      </c>
      <c r="K6759">
        <v>1</v>
      </c>
    </row>
    <row r="6760" spans="1:11" x14ac:dyDescent="0.25">
      <c r="A6760" t="s">
        <v>7298</v>
      </c>
      <c r="B6760">
        <v>29618</v>
      </c>
      <c r="C6760" t="s">
        <v>172</v>
      </c>
      <c r="D6760" s="167">
        <v>22524.26</v>
      </c>
      <c r="E6760" t="s">
        <v>216</v>
      </c>
      <c r="F6760" t="s">
        <v>202</v>
      </c>
      <c r="G6760" t="s">
        <v>588</v>
      </c>
      <c r="H6760" s="168">
        <v>40469</v>
      </c>
      <c r="I6760" t="s">
        <v>104</v>
      </c>
      <c r="J6760" s="169">
        <v>6.9424657534246572</v>
      </c>
      <c r="K6760">
        <v>2</v>
      </c>
    </row>
    <row r="6761" spans="1:11" x14ac:dyDescent="0.25">
      <c r="A6761" t="s">
        <v>7299</v>
      </c>
      <c r="B6761">
        <v>81429</v>
      </c>
      <c r="C6761" t="s">
        <v>172</v>
      </c>
      <c r="D6761" s="167">
        <v>61006.03</v>
      </c>
      <c r="E6761" t="s">
        <v>168</v>
      </c>
      <c r="F6761" t="s">
        <v>169</v>
      </c>
      <c r="G6761" t="s">
        <v>869</v>
      </c>
      <c r="H6761" s="168">
        <v>36590</v>
      </c>
      <c r="I6761" t="s">
        <v>105</v>
      </c>
      <c r="J6761" s="169">
        <v>17.56986301369863</v>
      </c>
      <c r="K6761">
        <v>4</v>
      </c>
    </row>
    <row r="6762" spans="1:11" x14ac:dyDescent="0.25">
      <c r="A6762" t="s">
        <v>7300</v>
      </c>
      <c r="B6762">
        <v>48909</v>
      </c>
      <c r="C6762" t="s">
        <v>172</v>
      </c>
      <c r="D6762" s="167">
        <v>70435</v>
      </c>
      <c r="E6762" t="s">
        <v>175</v>
      </c>
      <c r="F6762" t="s">
        <v>169</v>
      </c>
      <c r="G6762" t="s">
        <v>183</v>
      </c>
      <c r="H6762" s="168">
        <v>39244</v>
      </c>
      <c r="I6762" t="s">
        <v>103</v>
      </c>
      <c r="J6762" s="169">
        <v>10.298630136986301</v>
      </c>
      <c r="K6762">
        <v>3</v>
      </c>
    </row>
    <row r="6763" spans="1:11" x14ac:dyDescent="0.25">
      <c r="A6763" t="s">
        <v>7301</v>
      </c>
      <c r="B6763">
        <v>79973</v>
      </c>
      <c r="C6763" t="s">
        <v>172</v>
      </c>
      <c r="D6763" s="167">
        <v>100006</v>
      </c>
      <c r="E6763" t="s">
        <v>175</v>
      </c>
      <c r="F6763" t="s">
        <v>169</v>
      </c>
      <c r="G6763" t="s">
        <v>586</v>
      </c>
      <c r="H6763" s="168">
        <v>37438</v>
      </c>
      <c r="I6763" t="s">
        <v>104</v>
      </c>
      <c r="J6763" s="169">
        <v>15.246575342465754</v>
      </c>
      <c r="K6763">
        <v>4</v>
      </c>
    </row>
    <row r="6764" spans="1:11" x14ac:dyDescent="0.25">
      <c r="A6764" t="s">
        <v>7302</v>
      </c>
      <c r="B6764">
        <v>55910</v>
      </c>
      <c r="C6764" t="s">
        <v>167</v>
      </c>
      <c r="D6764" s="167">
        <v>27675</v>
      </c>
      <c r="E6764" t="s">
        <v>188</v>
      </c>
      <c r="F6764" t="s">
        <v>202</v>
      </c>
      <c r="G6764" t="s">
        <v>344</v>
      </c>
      <c r="H6764" s="168">
        <v>38188</v>
      </c>
      <c r="I6764" t="s">
        <v>104</v>
      </c>
      <c r="J6764" s="169">
        <v>13.191780821917808</v>
      </c>
      <c r="K6764">
        <v>3</v>
      </c>
    </row>
    <row r="6765" spans="1:11" x14ac:dyDescent="0.25">
      <c r="A6765" t="s">
        <v>7303</v>
      </c>
      <c r="B6765">
        <v>72533</v>
      </c>
      <c r="C6765" t="s">
        <v>167</v>
      </c>
      <c r="D6765" s="167">
        <v>76015.03</v>
      </c>
      <c r="E6765" t="s">
        <v>188</v>
      </c>
      <c r="F6765" t="s">
        <v>169</v>
      </c>
      <c r="G6765" t="s">
        <v>273</v>
      </c>
      <c r="H6765" s="168">
        <v>33819</v>
      </c>
      <c r="I6765" t="s">
        <v>103</v>
      </c>
      <c r="J6765" s="169">
        <v>25.161643835616438</v>
      </c>
      <c r="K6765">
        <v>6</v>
      </c>
    </row>
    <row r="6766" spans="1:11" x14ac:dyDescent="0.25">
      <c r="A6766" t="s">
        <v>7304</v>
      </c>
      <c r="B6766">
        <v>66341</v>
      </c>
      <c r="C6766" t="s">
        <v>167</v>
      </c>
      <c r="D6766" s="167">
        <v>62701.49</v>
      </c>
      <c r="E6766" t="s">
        <v>188</v>
      </c>
      <c r="F6766" t="s">
        <v>169</v>
      </c>
      <c r="G6766" t="s">
        <v>498</v>
      </c>
      <c r="H6766" s="168">
        <v>41218</v>
      </c>
      <c r="I6766" t="s">
        <v>103</v>
      </c>
      <c r="J6766" s="169">
        <v>4.8904109589041092</v>
      </c>
      <c r="K6766">
        <v>1</v>
      </c>
    </row>
    <row r="6767" spans="1:11" x14ac:dyDescent="0.25">
      <c r="A6767" t="s">
        <v>7305</v>
      </c>
      <c r="B6767">
        <v>26359</v>
      </c>
      <c r="C6767" t="s">
        <v>167</v>
      </c>
      <c r="D6767" s="167">
        <v>56049.279999999999</v>
      </c>
      <c r="E6767" t="s">
        <v>188</v>
      </c>
      <c r="F6767" t="s">
        <v>202</v>
      </c>
      <c r="G6767" t="s">
        <v>313</v>
      </c>
      <c r="H6767" s="168">
        <v>36192</v>
      </c>
      <c r="I6767" t="s">
        <v>104</v>
      </c>
      <c r="J6767" s="169">
        <v>18.660273972602738</v>
      </c>
      <c r="K6767">
        <v>4</v>
      </c>
    </row>
    <row r="6768" spans="1:11" x14ac:dyDescent="0.25">
      <c r="A6768" t="s">
        <v>7306</v>
      </c>
      <c r="B6768">
        <v>37261</v>
      </c>
      <c r="C6768" t="s">
        <v>172</v>
      </c>
      <c r="D6768" s="167">
        <v>63100.99</v>
      </c>
      <c r="E6768" t="s">
        <v>168</v>
      </c>
      <c r="F6768" t="s">
        <v>169</v>
      </c>
      <c r="G6768" t="s">
        <v>207</v>
      </c>
      <c r="H6768" s="168">
        <v>39643</v>
      </c>
      <c r="I6768" t="s">
        <v>108</v>
      </c>
      <c r="J6768" s="169">
        <v>9.205479452054794</v>
      </c>
      <c r="K6768">
        <v>2</v>
      </c>
    </row>
    <row r="6769" spans="1:11" x14ac:dyDescent="0.25">
      <c r="A6769" t="s">
        <v>7307</v>
      </c>
      <c r="B6769">
        <v>68879</v>
      </c>
      <c r="C6769" t="s">
        <v>172</v>
      </c>
      <c r="D6769" s="167">
        <v>57620</v>
      </c>
      <c r="E6769" t="s">
        <v>175</v>
      </c>
      <c r="F6769" t="s">
        <v>169</v>
      </c>
      <c r="G6769" t="s">
        <v>183</v>
      </c>
      <c r="H6769" s="168">
        <v>41918</v>
      </c>
      <c r="I6769" t="s">
        <v>104</v>
      </c>
      <c r="J6769" s="169">
        <v>2.9726027397260273</v>
      </c>
      <c r="K6769">
        <v>1</v>
      </c>
    </row>
    <row r="6770" spans="1:11" x14ac:dyDescent="0.25">
      <c r="A6770" t="s">
        <v>7308</v>
      </c>
      <c r="B6770">
        <v>67599</v>
      </c>
      <c r="C6770" t="s">
        <v>172</v>
      </c>
      <c r="D6770" s="167">
        <v>45049.120000000003</v>
      </c>
      <c r="E6770" t="s">
        <v>199</v>
      </c>
      <c r="F6770" t="s">
        <v>169</v>
      </c>
      <c r="G6770" t="s">
        <v>205</v>
      </c>
      <c r="H6770" s="168">
        <v>41239</v>
      </c>
      <c r="I6770" t="s">
        <v>106</v>
      </c>
      <c r="J6770" s="169">
        <v>4.8328767123287673</v>
      </c>
      <c r="K6770">
        <v>1</v>
      </c>
    </row>
    <row r="6771" spans="1:11" x14ac:dyDescent="0.25">
      <c r="A6771" t="s">
        <v>7309</v>
      </c>
      <c r="B6771">
        <v>22830</v>
      </c>
      <c r="C6771" t="s">
        <v>172</v>
      </c>
      <c r="D6771" s="167">
        <v>64141</v>
      </c>
      <c r="E6771" t="s">
        <v>199</v>
      </c>
      <c r="F6771" t="s">
        <v>169</v>
      </c>
      <c r="G6771" t="s">
        <v>200</v>
      </c>
      <c r="H6771" s="168">
        <v>36115</v>
      </c>
      <c r="I6771" t="s">
        <v>103</v>
      </c>
      <c r="J6771" s="169">
        <v>18.87123287671233</v>
      </c>
      <c r="K6771">
        <v>4</v>
      </c>
    </row>
    <row r="6772" spans="1:11" x14ac:dyDescent="0.25">
      <c r="A6772" t="s">
        <v>7310</v>
      </c>
      <c r="B6772">
        <v>39971</v>
      </c>
      <c r="C6772" t="s">
        <v>172</v>
      </c>
      <c r="D6772" s="167">
        <v>54730</v>
      </c>
      <c r="E6772" t="s">
        <v>191</v>
      </c>
      <c r="F6772" t="s">
        <v>169</v>
      </c>
      <c r="G6772" t="s">
        <v>354</v>
      </c>
      <c r="H6772" s="168">
        <v>41484</v>
      </c>
      <c r="I6772" t="s">
        <v>104</v>
      </c>
      <c r="J6772" s="169">
        <v>4.161643835616438</v>
      </c>
      <c r="K6772">
        <v>1</v>
      </c>
    </row>
    <row r="6773" spans="1:11" x14ac:dyDescent="0.25">
      <c r="A6773" t="s">
        <v>7311</v>
      </c>
      <c r="B6773">
        <v>84867</v>
      </c>
      <c r="C6773" t="s">
        <v>167</v>
      </c>
      <c r="D6773" s="167">
        <v>89825.07</v>
      </c>
      <c r="E6773" t="s">
        <v>239</v>
      </c>
      <c r="F6773" t="s">
        <v>169</v>
      </c>
      <c r="G6773" t="s">
        <v>1463</v>
      </c>
      <c r="H6773" s="168">
        <v>39216</v>
      </c>
      <c r="I6773" t="s">
        <v>103</v>
      </c>
      <c r="J6773" s="169">
        <v>10.375342465753425</v>
      </c>
      <c r="K6773">
        <v>3</v>
      </c>
    </row>
    <row r="6774" spans="1:11" x14ac:dyDescent="0.25">
      <c r="A6774" t="s">
        <v>7312</v>
      </c>
      <c r="B6774">
        <v>98574</v>
      </c>
      <c r="C6774" t="s">
        <v>172</v>
      </c>
      <c r="D6774" s="167">
        <v>53609.78</v>
      </c>
      <c r="E6774" t="s">
        <v>188</v>
      </c>
      <c r="F6774" t="s">
        <v>169</v>
      </c>
      <c r="G6774" t="s">
        <v>273</v>
      </c>
      <c r="H6774" s="168">
        <v>41260</v>
      </c>
      <c r="I6774" t="s">
        <v>106</v>
      </c>
      <c r="J6774" s="169">
        <v>4.7753424657534245</v>
      </c>
      <c r="K6774">
        <v>1</v>
      </c>
    </row>
    <row r="6775" spans="1:11" x14ac:dyDescent="0.25">
      <c r="A6775" t="s">
        <v>7313</v>
      </c>
      <c r="B6775">
        <v>95833</v>
      </c>
      <c r="C6775" t="s">
        <v>172</v>
      </c>
      <c r="D6775" s="167">
        <v>104717.28</v>
      </c>
      <c r="E6775" t="s">
        <v>233</v>
      </c>
      <c r="F6775" t="s">
        <v>169</v>
      </c>
      <c r="G6775" t="s">
        <v>397</v>
      </c>
      <c r="H6775" s="168">
        <v>33658</v>
      </c>
      <c r="I6775" t="s">
        <v>108</v>
      </c>
      <c r="J6775" s="169">
        <v>25.602739726027398</v>
      </c>
      <c r="K6775">
        <v>6</v>
      </c>
    </row>
    <row r="6776" spans="1:11" x14ac:dyDescent="0.25">
      <c r="A6776" t="s">
        <v>7314</v>
      </c>
      <c r="B6776">
        <v>72415</v>
      </c>
      <c r="C6776" t="s">
        <v>167</v>
      </c>
      <c r="D6776" s="167">
        <v>73559.199999999997</v>
      </c>
      <c r="E6776" t="s">
        <v>180</v>
      </c>
      <c r="F6776" t="s">
        <v>169</v>
      </c>
      <c r="G6776" t="s">
        <v>282</v>
      </c>
      <c r="H6776" s="168">
        <v>35436</v>
      </c>
      <c r="I6776" t="s">
        <v>103</v>
      </c>
      <c r="J6776" s="169">
        <v>20.731506849315068</v>
      </c>
      <c r="K6776">
        <v>5</v>
      </c>
    </row>
    <row r="6777" spans="1:11" x14ac:dyDescent="0.25">
      <c r="A6777" t="s">
        <v>7315</v>
      </c>
      <c r="B6777">
        <v>78817</v>
      </c>
      <c r="C6777" t="s">
        <v>167</v>
      </c>
      <c r="D6777" s="167">
        <v>52356.35</v>
      </c>
      <c r="E6777" t="s">
        <v>270</v>
      </c>
      <c r="F6777" t="s">
        <v>169</v>
      </c>
      <c r="G6777" t="s">
        <v>801</v>
      </c>
      <c r="H6777" s="168">
        <v>40826</v>
      </c>
      <c r="I6777" t="s">
        <v>105</v>
      </c>
      <c r="J6777" s="169">
        <v>5.9643835616438352</v>
      </c>
      <c r="K6777">
        <v>2</v>
      </c>
    </row>
    <row r="6778" spans="1:11" x14ac:dyDescent="0.25">
      <c r="A6778" t="s">
        <v>7316</v>
      </c>
      <c r="B6778">
        <v>27134</v>
      </c>
      <c r="C6778" t="s">
        <v>167</v>
      </c>
      <c r="D6778" s="167">
        <v>21026.92</v>
      </c>
      <c r="E6778" t="s">
        <v>199</v>
      </c>
      <c r="F6778" t="s">
        <v>169</v>
      </c>
      <c r="G6778" t="s">
        <v>200</v>
      </c>
      <c r="H6778" s="168">
        <v>41869</v>
      </c>
      <c r="I6778" t="s">
        <v>104</v>
      </c>
      <c r="J6778" s="169">
        <v>3.106849315068493</v>
      </c>
      <c r="K6778">
        <v>1</v>
      </c>
    </row>
    <row r="6779" spans="1:11" x14ac:dyDescent="0.25">
      <c r="A6779" t="s">
        <v>7317</v>
      </c>
      <c r="B6779">
        <v>97436</v>
      </c>
      <c r="C6779" t="s">
        <v>167</v>
      </c>
      <c r="D6779" s="167">
        <v>68550.12</v>
      </c>
      <c r="E6779" t="s">
        <v>325</v>
      </c>
      <c r="F6779" t="s">
        <v>169</v>
      </c>
      <c r="G6779" t="s">
        <v>5291</v>
      </c>
      <c r="H6779" s="168">
        <v>35066</v>
      </c>
      <c r="I6779" t="s">
        <v>103</v>
      </c>
      <c r="J6779" s="169">
        <v>21.745205479452054</v>
      </c>
      <c r="K6779">
        <v>5</v>
      </c>
    </row>
    <row r="6780" spans="1:11" x14ac:dyDescent="0.25">
      <c r="A6780" t="s">
        <v>7318</v>
      </c>
      <c r="B6780">
        <v>89977</v>
      </c>
      <c r="C6780" t="s">
        <v>167</v>
      </c>
      <c r="D6780" s="167">
        <v>61315.78</v>
      </c>
      <c r="E6780" t="s">
        <v>180</v>
      </c>
      <c r="F6780" t="s">
        <v>169</v>
      </c>
      <c r="G6780" t="s">
        <v>209</v>
      </c>
      <c r="H6780" s="168">
        <v>39370</v>
      </c>
      <c r="I6780" t="s">
        <v>106</v>
      </c>
      <c r="J6780" s="169">
        <v>9.9534246575342458</v>
      </c>
      <c r="K6780">
        <v>3</v>
      </c>
    </row>
    <row r="6781" spans="1:11" x14ac:dyDescent="0.25">
      <c r="A6781" t="s">
        <v>7319</v>
      </c>
      <c r="B6781">
        <v>32182</v>
      </c>
      <c r="C6781" t="s">
        <v>172</v>
      </c>
      <c r="D6781" s="167">
        <v>57265</v>
      </c>
      <c r="E6781" t="s">
        <v>191</v>
      </c>
      <c r="F6781" t="s">
        <v>169</v>
      </c>
      <c r="G6781" t="s">
        <v>354</v>
      </c>
      <c r="H6781" s="168">
        <v>40330</v>
      </c>
      <c r="I6781" t="s">
        <v>103</v>
      </c>
      <c r="J6781" s="169">
        <v>7.3232876712328769</v>
      </c>
      <c r="K6781">
        <v>2</v>
      </c>
    </row>
    <row r="6782" spans="1:11" x14ac:dyDescent="0.25">
      <c r="A6782" t="s">
        <v>7320</v>
      </c>
      <c r="B6782">
        <v>57209</v>
      </c>
      <c r="C6782" t="s">
        <v>167</v>
      </c>
      <c r="D6782" s="167">
        <v>88093.46</v>
      </c>
      <c r="E6782" t="s">
        <v>188</v>
      </c>
      <c r="F6782" t="s">
        <v>169</v>
      </c>
      <c r="G6782" t="s">
        <v>410</v>
      </c>
      <c r="H6782" s="168">
        <v>41512</v>
      </c>
      <c r="I6782" t="s">
        <v>103</v>
      </c>
      <c r="J6782" s="169">
        <v>4.0849315068493155</v>
      </c>
      <c r="K6782">
        <v>1</v>
      </c>
    </row>
    <row r="6783" spans="1:11" x14ac:dyDescent="0.25">
      <c r="A6783" t="s">
        <v>7321</v>
      </c>
      <c r="B6783">
        <v>53554</v>
      </c>
      <c r="C6783" t="s">
        <v>172</v>
      </c>
      <c r="D6783" s="167">
        <v>69744</v>
      </c>
      <c r="E6783" t="s">
        <v>168</v>
      </c>
      <c r="F6783" t="s">
        <v>169</v>
      </c>
      <c r="G6783" t="s">
        <v>265</v>
      </c>
      <c r="H6783" s="168">
        <v>38082</v>
      </c>
      <c r="I6783" t="s">
        <v>105</v>
      </c>
      <c r="J6783" s="169">
        <v>13.482191780821918</v>
      </c>
      <c r="K6783">
        <v>3</v>
      </c>
    </row>
    <row r="6784" spans="1:11" x14ac:dyDescent="0.25">
      <c r="A6784" t="s">
        <v>7322</v>
      </c>
      <c r="B6784">
        <v>66838</v>
      </c>
      <c r="C6784" t="s">
        <v>167</v>
      </c>
      <c r="D6784" s="167">
        <v>52081.11</v>
      </c>
      <c r="E6784" t="s">
        <v>1684</v>
      </c>
      <c r="F6784" t="s">
        <v>169</v>
      </c>
      <c r="G6784" t="s">
        <v>170</v>
      </c>
      <c r="H6784" s="168">
        <v>38026</v>
      </c>
      <c r="I6784" t="s">
        <v>104</v>
      </c>
      <c r="J6784" s="169">
        <v>13.635616438356164</v>
      </c>
      <c r="K6784">
        <v>3</v>
      </c>
    </row>
    <row r="6785" spans="1:11" x14ac:dyDescent="0.25">
      <c r="A6785" t="s">
        <v>7323</v>
      </c>
      <c r="B6785">
        <v>98943</v>
      </c>
      <c r="C6785" t="s">
        <v>172</v>
      </c>
      <c r="D6785" s="167">
        <v>56850</v>
      </c>
      <c r="E6785" t="s">
        <v>188</v>
      </c>
      <c r="F6785" t="s">
        <v>169</v>
      </c>
      <c r="G6785" t="s">
        <v>226</v>
      </c>
      <c r="H6785" s="168">
        <v>41712</v>
      </c>
      <c r="I6785" t="s">
        <v>103</v>
      </c>
      <c r="J6785" s="169">
        <v>3.536986301369863</v>
      </c>
      <c r="K6785">
        <v>1</v>
      </c>
    </row>
    <row r="6786" spans="1:11" x14ac:dyDescent="0.25">
      <c r="A6786" t="s">
        <v>7324</v>
      </c>
      <c r="B6786">
        <v>33646</v>
      </c>
      <c r="C6786" t="s">
        <v>172</v>
      </c>
      <c r="D6786" s="167">
        <v>31899.51</v>
      </c>
      <c r="E6786" t="s">
        <v>233</v>
      </c>
      <c r="F6786" t="s">
        <v>202</v>
      </c>
      <c r="G6786" t="s">
        <v>554</v>
      </c>
      <c r="H6786" s="168">
        <v>40168</v>
      </c>
      <c r="I6786" t="s">
        <v>105</v>
      </c>
      <c r="J6786" s="169">
        <v>7.7671232876712333</v>
      </c>
      <c r="K6786">
        <v>2</v>
      </c>
    </row>
    <row r="6787" spans="1:11" x14ac:dyDescent="0.25">
      <c r="A6787" t="s">
        <v>7325</v>
      </c>
      <c r="B6787">
        <v>18751</v>
      </c>
      <c r="C6787" t="s">
        <v>167</v>
      </c>
      <c r="D6787" s="167">
        <v>57302.89</v>
      </c>
      <c r="E6787" t="s">
        <v>180</v>
      </c>
      <c r="F6787" t="s">
        <v>169</v>
      </c>
      <c r="G6787" t="s">
        <v>170</v>
      </c>
      <c r="H6787" s="168">
        <v>38180</v>
      </c>
      <c r="I6787" t="s">
        <v>103</v>
      </c>
      <c r="J6787" s="169">
        <v>13.213698630136987</v>
      </c>
      <c r="K6787">
        <v>3</v>
      </c>
    </row>
    <row r="6788" spans="1:11" x14ac:dyDescent="0.25">
      <c r="A6788" t="s">
        <v>7326</v>
      </c>
      <c r="B6788">
        <v>11622</v>
      </c>
      <c r="C6788" t="s">
        <v>172</v>
      </c>
      <c r="D6788" s="167">
        <v>42053.83</v>
      </c>
      <c r="E6788" t="s">
        <v>199</v>
      </c>
      <c r="F6788" t="s">
        <v>169</v>
      </c>
      <c r="G6788" t="s">
        <v>220</v>
      </c>
      <c r="H6788" s="168">
        <v>41869</v>
      </c>
      <c r="I6788" t="s">
        <v>103</v>
      </c>
      <c r="J6788" s="169">
        <v>3.106849315068493</v>
      </c>
      <c r="K6788">
        <v>1</v>
      </c>
    </row>
    <row r="6789" spans="1:11" x14ac:dyDescent="0.25">
      <c r="A6789" t="s">
        <v>7327</v>
      </c>
      <c r="B6789">
        <v>51102</v>
      </c>
      <c r="C6789" t="s">
        <v>172</v>
      </c>
      <c r="D6789" s="167">
        <v>46626.87</v>
      </c>
      <c r="E6789" t="s">
        <v>199</v>
      </c>
      <c r="F6789" t="s">
        <v>169</v>
      </c>
      <c r="G6789" t="s">
        <v>205</v>
      </c>
      <c r="H6789" s="168">
        <v>39104</v>
      </c>
      <c r="I6789" t="s">
        <v>107</v>
      </c>
      <c r="J6789" s="169">
        <v>10.682191780821919</v>
      </c>
      <c r="K6789">
        <v>3</v>
      </c>
    </row>
    <row r="6790" spans="1:11" x14ac:dyDescent="0.25">
      <c r="A6790" t="s">
        <v>7328</v>
      </c>
      <c r="B6790">
        <v>76711</v>
      </c>
      <c r="C6790" t="s">
        <v>167</v>
      </c>
      <c r="D6790" s="167">
        <v>29779.06</v>
      </c>
      <c r="E6790" t="s">
        <v>233</v>
      </c>
      <c r="F6790" t="s">
        <v>202</v>
      </c>
      <c r="G6790" t="s">
        <v>234</v>
      </c>
      <c r="H6790" s="168">
        <v>41262</v>
      </c>
      <c r="I6790" t="s">
        <v>103</v>
      </c>
      <c r="J6790" s="169">
        <v>4.7698630136986298</v>
      </c>
      <c r="K6790">
        <v>1</v>
      </c>
    </row>
    <row r="6791" spans="1:11" x14ac:dyDescent="0.25">
      <c r="A6791" t="s">
        <v>7329</v>
      </c>
      <c r="B6791">
        <v>75664</v>
      </c>
      <c r="C6791" t="s">
        <v>172</v>
      </c>
      <c r="D6791" s="167">
        <v>42053.42</v>
      </c>
      <c r="E6791" t="s">
        <v>199</v>
      </c>
      <c r="F6791" t="s">
        <v>169</v>
      </c>
      <c r="G6791" t="s">
        <v>220</v>
      </c>
      <c r="H6791" s="168">
        <v>41953</v>
      </c>
      <c r="I6791" t="s">
        <v>103</v>
      </c>
      <c r="J6791" s="169">
        <v>2.8767123287671232</v>
      </c>
      <c r="K6791">
        <v>1</v>
      </c>
    </row>
    <row r="6792" spans="1:11" x14ac:dyDescent="0.25">
      <c r="A6792" t="s">
        <v>7330</v>
      </c>
      <c r="B6792">
        <v>25931</v>
      </c>
      <c r="C6792" t="s">
        <v>172</v>
      </c>
      <c r="D6792" s="167">
        <v>77029</v>
      </c>
      <c r="E6792" t="s">
        <v>168</v>
      </c>
      <c r="F6792" t="s">
        <v>169</v>
      </c>
      <c r="G6792" t="s">
        <v>265</v>
      </c>
      <c r="H6792" s="168">
        <v>37655</v>
      </c>
      <c r="I6792" t="s">
        <v>103</v>
      </c>
      <c r="J6792" s="169">
        <v>14.652054794520549</v>
      </c>
      <c r="K6792">
        <v>3</v>
      </c>
    </row>
    <row r="6793" spans="1:11" x14ac:dyDescent="0.25">
      <c r="A6793" t="s">
        <v>7331</v>
      </c>
      <c r="B6793">
        <v>59810</v>
      </c>
      <c r="C6793" t="s">
        <v>167</v>
      </c>
      <c r="D6793" s="167">
        <v>123902.96</v>
      </c>
      <c r="E6793" t="s">
        <v>175</v>
      </c>
      <c r="F6793" t="s">
        <v>169</v>
      </c>
      <c r="G6793" t="s">
        <v>291</v>
      </c>
      <c r="H6793" s="168">
        <v>33791</v>
      </c>
      <c r="I6793" t="s">
        <v>103</v>
      </c>
      <c r="J6793" s="169">
        <v>25.238356164383561</v>
      </c>
      <c r="K6793">
        <v>6</v>
      </c>
    </row>
    <row r="6794" spans="1:11" x14ac:dyDescent="0.25">
      <c r="A6794" t="s">
        <v>7332</v>
      </c>
      <c r="B6794">
        <v>72583</v>
      </c>
      <c r="C6794" t="s">
        <v>172</v>
      </c>
      <c r="D6794" s="167">
        <v>58455</v>
      </c>
      <c r="E6794" t="s">
        <v>175</v>
      </c>
      <c r="F6794" t="s">
        <v>169</v>
      </c>
      <c r="G6794" t="s">
        <v>183</v>
      </c>
      <c r="H6794" s="168">
        <v>41302</v>
      </c>
      <c r="I6794" t="s">
        <v>103</v>
      </c>
      <c r="J6794" s="169">
        <v>4.6602739726027398</v>
      </c>
      <c r="K6794">
        <v>1</v>
      </c>
    </row>
    <row r="6795" spans="1:11" x14ac:dyDescent="0.25">
      <c r="A6795" t="s">
        <v>7333</v>
      </c>
      <c r="B6795">
        <v>43421</v>
      </c>
      <c r="C6795" t="s">
        <v>172</v>
      </c>
      <c r="D6795" s="167">
        <v>42649.120000000003</v>
      </c>
      <c r="E6795" t="s">
        <v>188</v>
      </c>
      <c r="F6795" t="s">
        <v>169</v>
      </c>
      <c r="G6795" t="s">
        <v>344</v>
      </c>
      <c r="H6795" s="168">
        <v>41456</v>
      </c>
      <c r="I6795" t="s">
        <v>104</v>
      </c>
      <c r="J6795" s="169">
        <v>4.2383561643835614</v>
      </c>
      <c r="K6795">
        <v>1</v>
      </c>
    </row>
    <row r="6796" spans="1:11" x14ac:dyDescent="0.25">
      <c r="A6796" t="s">
        <v>7334</v>
      </c>
      <c r="B6796">
        <v>59810</v>
      </c>
      <c r="C6796" t="s">
        <v>167</v>
      </c>
      <c r="D6796" s="167">
        <v>17269</v>
      </c>
      <c r="E6796" t="s">
        <v>216</v>
      </c>
      <c r="F6796" t="s">
        <v>202</v>
      </c>
      <c r="G6796" t="s">
        <v>303</v>
      </c>
      <c r="H6796" s="168">
        <v>40799</v>
      </c>
      <c r="I6796" t="s">
        <v>107</v>
      </c>
      <c r="J6796" s="169">
        <v>6.0383561643835613</v>
      </c>
      <c r="K6796">
        <v>2</v>
      </c>
    </row>
    <row r="6797" spans="1:11" x14ac:dyDescent="0.25">
      <c r="A6797" t="s">
        <v>7335</v>
      </c>
      <c r="B6797">
        <v>85018</v>
      </c>
      <c r="C6797" t="s">
        <v>172</v>
      </c>
      <c r="D6797" s="167">
        <v>68845.62</v>
      </c>
      <c r="E6797" t="s">
        <v>1258</v>
      </c>
      <c r="F6797" t="s">
        <v>169</v>
      </c>
      <c r="G6797" t="s">
        <v>418</v>
      </c>
      <c r="H6797" s="168">
        <v>38503</v>
      </c>
      <c r="I6797" t="s">
        <v>106</v>
      </c>
      <c r="J6797" s="169">
        <v>12.328767123287671</v>
      </c>
      <c r="K6797">
        <v>3</v>
      </c>
    </row>
    <row r="6798" spans="1:11" x14ac:dyDescent="0.25">
      <c r="A6798" t="s">
        <v>7336</v>
      </c>
      <c r="B6798">
        <v>25665</v>
      </c>
      <c r="C6798" t="s">
        <v>167</v>
      </c>
      <c r="D6798" s="167">
        <v>76384.210000000006</v>
      </c>
      <c r="E6798" t="s">
        <v>216</v>
      </c>
      <c r="F6798" t="s">
        <v>169</v>
      </c>
      <c r="G6798" t="s">
        <v>282</v>
      </c>
      <c r="H6798" s="168">
        <v>36808</v>
      </c>
      <c r="I6798" t="s">
        <v>107</v>
      </c>
      <c r="J6798" s="169">
        <v>16.972602739726028</v>
      </c>
      <c r="K6798">
        <v>4</v>
      </c>
    </row>
    <row r="6799" spans="1:11" x14ac:dyDescent="0.25">
      <c r="A6799" t="s">
        <v>7337</v>
      </c>
      <c r="B6799">
        <v>84396</v>
      </c>
      <c r="C6799" t="s">
        <v>172</v>
      </c>
      <c r="D6799" s="167">
        <v>45048.5</v>
      </c>
      <c r="E6799" t="s">
        <v>199</v>
      </c>
      <c r="F6799" t="s">
        <v>169</v>
      </c>
      <c r="G6799" t="s">
        <v>205</v>
      </c>
      <c r="H6799" s="168">
        <v>41106</v>
      </c>
      <c r="I6799" t="s">
        <v>106</v>
      </c>
      <c r="J6799" s="169">
        <v>5.1972602739726028</v>
      </c>
      <c r="K6799">
        <v>2</v>
      </c>
    </row>
    <row r="6800" spans="1:11" x14ac:dyDescent="0.25">
      <c r="A6800" t="s">
        <v>7338</v>
      </c>
      <c r="B6800">
        <v>29389</v>
      </c>
      <c r="C6800" t="s">
        <v>172</v>
      </c>
      <c r="D6800" s="167">
        <v>92756.7</v>
      </c>
      <c r="E6800" t="s">
        <v>175</v>
      </c>
      <c r="F6800" t="s">
        <v>169</v>
      </c>
      <c r="G6800" t="s">
        <v>183</v>
      </c>
      <c r="H6800" s="168">
        <v>35296</v>
      </c>
      <c r="I6800" t="s">
        <v>103</v>
      </c>
      <c r="J6800" s="169">
        <v>21.115068493150684</v>
      </c>
      <c r="K6800">
        <v>5</v>
      </c>
    </row>
    <row r="6801" spans="1:11" x14ac:dyDescent="0.25">
      <c r="A6801" t="s">
        <v>7339</v>
      </c>
      <c r="B6801">
        <v>88880</v>
      </c>
      <c r="C6801" t="s">
        <v>172</v>
      </c>
      <c r="D6801" s="167">
        <v>93373.78</v>
      </c>
      <c r="E6801" t="s">
        <v>1258</v>
      </c>
      <c r="F6801" t="s">
        <v>169</v>
      </c>
      <c r="G6801" t="s">
        <v>418</v>
      </c>
      <c r="H6801" s="168">
        <v>34645</v>
      </c>
      <c r="I6801" t="s">
        <v>106</v>
      </c>
      <c r="J6801" s="169">
        <v>22.898630136986302</v>
      </c>
      <c r="K6801">
        <v>5</v>
      </c>
    </row>
    <row r="6802" spans="1:11" x14ac:dyDescent="0.25">
      <c r="A6802" t="s">
        <v>7340</v>
      </c>
      <c r="B6802">
        <v>65640</v>
      </c>
      <c r="C6802" t="s">
        <v>172</v>
      </c>
      <c r="D6802" s="167">
        <v>102664</v>
      </c>
      <c r="E6802" t="s">
        <v>308</v>
      </c>
      <c r="F6802" t="s">
        <v>169</v>
      </c>
      <c r="G6802" t="s">
        <v>397</v>
      </c>
      <c r="H6802" s="168">
        <v>36528</v>
      </c>
      <c r="I6802" t="s">
        <v>108</v>
      </c>
      <c r="J6802" s="169">
        <v>17.739726027397261</v>
      </c>
      <c r="K6802">
        <v>4</v>
      </c>
    </row>
    <row r="6803" spans="1:11" x14ac:dyDescent="0.25">
      <c r="A6803" t="s">
        <v>7341</v>
      </c>
      <c r="B6803">
        <v>9795</v>
      </c>
      <c r="C6803" t="s">
        <v>167</v>
      </c>
      <c r="D6803" s="167">
        <v>69222.179999999993</v>
      </c>
      <c r="E6803" t="s">
        <v>188</v>
      </c>
      <c r="F6803" t="s">
        <v>169</v>
      </c>
      <c r="G6803" t="s">
        <v>170</v>
      </c>
      <c r="H6803" s="168">
        <v>32223</v>
      </c>
      <c r="I6803" t="s">
        <v>106</v>
      </c>
      <c r="J6803" s="169">
        <v>29.534246575342465</v>
      </c>
      <c r="K6803">
        <v>6</v>
      </c>
    </row>
    <row r="6804" spans="1:11" x14ac:dyDescent="0.25">
      <c r="A6804" t="s">
        <v>7342</v>
      </c>
      <c r="B6804">
        <v>67970</v>
      </c>
      <c r="C6804" t="s">
        <v>172</v>
      </c>
      <c r="D6804" s="167">
        <v>52032.19</v>
      </c>
      <c r="E6804" t="s">
        <v>185</v>
      </c>
      <c r="F6804" t="s">
        <v>169</v>
      </c>
      <c r="G6804" t="s">
        <v>209</v>
      </c>
      <c r="H6804" s="168">
        <v>40140</v>
      </c>
      <c r="I6804" t="s">
        <v>105</v>
      </c>
      <c r="J6804" s="169">
        <v>7.8438356164383558</v>
      </c>
      <c r="K6804">
        <v>2</v>
      </c>
    </row>
    <row r="6805" spans="1:11" x14ac:dyDescent="0.25">
      <c r="A6805" t="s">
        <v>7343</v>
      </c>
      <c r="B6805">
        <v>30989</v>
      </c>
      <c r="C6805" t="s">
        <v>172</v>
      </c>
      <c r="D6805" s="167">
        <v>77343</v>
      </c>
      <c r="E6805" t="s">
        <v>196</v>
      </c>
      <c r="F6805" t="s">
        <v>169</v>
      </c>
      <c r="G6805" t="s">
        <v>7297</v>
      </c>
      <c r="H6805" s="168">
        <v>38670</v>
      </c>
      <c r="I6805" t="s">
        <v>103</v>
      </c>
      <c r="J6805" s="169">
        <v>11.871232876712329</v>
      </c>
      <c r="K6805">
        <v>3</v>
      </c>
    </row>
    <row r="6806" spans="1:11" x14ac:dyDescent="0.25">
      <c r="A6806" t="s">
        <v>7344</v>
      </c>
      <c r="B6806">
        <v>73675</v>
      </c>
      <c r="C6806" t="s">
        <v>167</v>
      </c>
      <c r="D6806" s="167">
        <v>83214</v>
      </c>
      <c r="E6806" t="s">
        <v>188</v>
      </c>
      <c r="F6806" t="s">
        <v>169</v>
      </c>
      <c r="G6806" t="s">
        <v>428</v>
      </c>
      <c r="H6806" s="168">
        <v>42338</v>
      </c>
      <c r="I6806" t="s">
        <v>107</v>
      </c>
      <c r="J6806" s="169">
        <v>1.821917808219178</v>
      </c>
      <c r="K6806">
        <v>1</v>
      </c>
    </row>
    <row r="6807" spans="1:11" x14ac:dyDescent="0.25">
      <c r="A6807" t="s">
        <v>7345</v>
      </c>
      <c r="B6807">
        <v>118</v>
      </c>
      <c r="C6807" t="s">
        <v>172</v>
      </c>
      <c r="D6807" s="167">
        <v>83658</v>
      </c>
      <c r="E6807" t="s">
        <v>175</v>
      </c>
      <c r="F6807" t="s">
        <v>169</v>
      </c>
      <c r="G6807" t="s">
        <v>183</v>
      </c>
      <c r="H6807" s="168">
        <v>37459</v>
      </c>
      <c r="I6807" t="s">
        <v>103</v>
      </c>
      <c r="J6807" s="169">
        <v>15.189041095890412</v>
      </c>
      <c r="K6807">
        <v>4</v>
      </c>
    </row>
    <row r="6808" spans="1:11" x14ac:dyDescent="0.25">
      <c r="A6808" t="s">
        <v>7346</v>
      </c>
      <c r="B6808">
        <v>76943</v>
      </c>
      <c r="C6808" t="s">
        <v>167</v>
      </c>
      <c r="D6808" s="167">
        <v>102639.81</v>
      </c>
      <c r="E6808" t="s">
        <v>213</v>
      </c>
      <c r="F6808" t="s">
        <v>169</v>
      </c>
      <c r="G6808" t="s">
        <v>397</v>
      </c>
      <c r="H6808" s="168">
        <v>37116</v>
      </c>
      <c r="I6808" t="s">
        <v>104</v>
      </c>
      <c r="J6808" s="169">
        <v>16.12876712328767</v>
      </c>
      <c r="K6808">
        <v>4</v>
      </c>
    </row>
    <row r="6809" spans="1:11" x14ac:dyDescent="0.25">
      <c r="A6809" t="s">
        <v>7347</v>
      </c>
      <c r="B6809">
        <v>28207</v>
      </c>
      <c r="C6809" t="s">
        <v>167</v>
      </c>
      <c r="D6809" s="167">
        <v>38524.730000000003</v>
      </c>
      <c r="E6809" t="s">
        <v>188</v>
      </c>
      <c r="F6809" t="s">
        <v>202</v>
      </c>
      <c r="G6809" t="s">
        <v>313</v>
      </c>
      <c r="H6809" s="168">
        <v>38034</v>
      </c>
      <c r="I6809" t="s">
        <v>107</v>
      </c>
      <c r="J6809" s="169">
        <v>13.613698630136986</v>
      </c>
      <c r="K6809">
        <v>3</v>
      </c>
    </row>
    <row r="6810" spans="1:11" x14ac:dyDescent="0.25">
      <c r="A6810" t="s">
        <v>7348</v>
      </c>
      <c r="B6810">
        <v>27469</v>
      </c>
      <c r="C6810" t="s">
        <v>172</v>
      </c>
      <c r="D6810" s="167">
        <v>91005</v>
      </c>
      <c r="E6810" t="s">
        <v>185</v>
      </c>
      <c r="F6810" t="s">
        <v>169</v>
      </c>
      <c r="G6810" t="s">
        <v>495</v>
      </c>
      <c r="H6810" s="168">
        <v>38999</v>
      </c>
      <c r="I6810" t="s">
        <v>103</v>
      </c>
      <c r="J6810" s="169">
        <v>10.96986301369863</v>
      </c>
      <c r="K6810">
        <v>3</v>
      </c>
    </row>
    <row r="6811" spans="1:11" x14ac:dyDescent="0.25">
      <c r="A6811" t="s">
        <v>7349</v>
      </c>
      <c r="B6811">
        <v>45888</v>
      </c>
      <c r="C6811" t="s">
        <v>172</v>
      </c>
      <c r="D6811" s="167">
        <v>58720</v>
      </c>
      <c r="E6811" t="s">
        <v>168</v>
      </c>
      <c r="F6811" t="s">
        <v>169</v>
      </c>
      <c r="G6811" t="s">
        <v>265</v>
      </c>
      <c r="H6811" s="168">
        <v>40729</v>
      </c>
      <c r="I6811" t="s">
        <v>106</v>
      </c>
      <c r="J6811" s="169">
        <v>6.2301369863013702</v>
      </c>
      <c r="K6811">
        <v>2</v>
      </c>
    </row>
    <row r="6812" spans="1:11" x14ac:dyDescent="0.25">
      <c r="A6812" t="s">
        <v>7350</v>
      </c>
      <c r="B6812">
        <v>57862</v>
      </c>
      <c r="C6812" t="s">
        <v>172</v>
      </c>
      <c r="D6812" s="167">
        <v>92756.7</v>
      </c>
      <c r="E6812" t="s">
        <v>175</v>
      </c>
      <c r="F6812" t="s">
        <v>169</v>
      </c>
      <c r="G6812" t="s">
        <v>183</v>
      </c>
      <c r="H6812" s="168">
        <v>32727</v>
      </c>
      <c r="I6812" t="s">
        <v>103</v>
      </c>
      <c r="J6812" s="169">
        <v>28.153424657534245</v>
      </c>
      <c r="K6812">
        <v>6</v>
      </c>
    </row>
    <row r="6813" spans="1:11" x14ac:dyDescent="0.25">
      <c r="A6813" t="s">
        <v>7351</v>
      </c>
      <c r="B6813">
        <v>39507</v>
      </c>
      <c r="C6813" t="s">
        <v>167</v>
      </c>
      <c r="D6813" s="167">
        <v>73801</v>
      </c>
      <c r="E6813" t="s">
        <v>308</v>
      </c>
      <c r="F6813" t="s">
        <v>169</v>
      </c>
      <c r="G6813" t="s">
        <v>539</v>
      </c>
      <c r="H6813" s="168">
        <v>37228</v>
      </c>
      <c r="I6813" t="s">
        <v>106</v>
      </c>
      <c r="J6813" s="169">
        <v>15.821917808219178</v>
      </c>
      <c r="K6813">
        <v>4</v>
      </c>
    </row>
    <row r="6814" spans="1:11" x14ac:dyDescent="0.25">
      <c r="A6814" t="s">
        <v>7352</v>
      </c>
      <c r="B6814">
        <v>29400</v>
      </c>
      <c r="C6814" t="s">
        <v>167</v>
      </c>
      <c r="D6814" s="167">
        <v>25445</v>
      </c>
      <c r="E6814" t="s">
        <v>196</v>
      </c>
      <c r="F6814" t="s">
        <v>202</v>
      </c>
      <c r="G6814" t="s">
        <v>367</v>
      </c>
      <c r="H6814" s="168">
        <v>36087</v>
      </c>
      <c r="I6814" t="s">
        <v>104</v>
      </c>
      <c r="J6814" s="169">
        <v>18.947945205479453</v>
      </c>
      <c r="K6814">
        <v>4</v>
      </c>
    </row>
    <row r="6815" spans="1:11" x14ac:dyDescent="0.25">
      <c r="A6815" t="s">
        <v>7353</v>
      </c>
      <c r="B6815">
        <v>82619</v>
      </c>
      <c r="C6815" t="s">
        <v>167</v>
      </c>
      <c r="D6815" s="167">
        <v>170687</v>
      </c>
      <c r="E6815" t="s">
        <v>239</v>
      </c>
      <c r="F6815" t="s">
        <v>169</v>
      </c>
      <c r="G6815" t="s">
        <v>974</v>
      </c>
      <c r="H6815" s="168">
        <v>39454</v>
      </c>
      <c r="I6815" t="s">
        <v>104</v>
      </c>
      <c r="J6815" s="169">
        <v>9.7232876712328764</v>
      </c>
      <c r="K6815">
        <v>2</v>
      </c>
    </row>
    <row r="6816" spans="1:11" x14ac:dyDescent="0.25">
      <c r="A6816" t="s">
        <v>7354</v>
      </c>
      <c r="B6816">
        <v>98159</v>
      </c>
      <c r="C6816" t="s">
        <v>172</v>
      </c>
      <c r="D6816" s="167">
        <v>109134.05</v>
      </c>
      <c r="E6816" t="s">
        <v>230</v>
      </c>
      <c r="F6816" t="s">
        <v>169</v>
      </c>
      <c r="G6816" t="s">
        <v>214</v>
      </c>
      <c r="H6816" s="168">
        <v>41582</v>
      </c>
      <c r="I6816" t="s">
        <v>103</v>
      </c>
      <c r="J6816" s="169">
        <v>3.893150684931507</v>
      </c>
      <c r="K6816">
        <v>1</v>
      </c>
    </row>
    <row r="6817" spans="1:11" x14ac:dyDescent="0.25">
      <c r="A6817" t="s">
        <v>7355</v>
      </c>
      <c r="B6817">
        <v>25018</v>
      </c>
      <c r="C6817" t="s">
        <v>167</v>
      </c>
      <c r="D6817" s="167">
        <v>24978.81</v>
      </c>
      <c r="E6817" t="s">
        <v>196</v>
      </c>
      <c r="F6817" t="s">
        <v>202</v>
      </c>
      <c r="G6817" t="s">
        <v>367</v>
      </c>
      <c r="H6817" s="168">
        <v>36633</v>
      </c>
      <c r="I6817" t="s">
        <v>106</v>
      </c>
      <c r="J6817" s="169">
        <v>17.452054794520549</v>
      </c>
      <c r="K6817">
        <v>4</v>
      </c>
    </row>
    <row r="6818" spans="1:11" x14ac:dyDescent="0.25">
      <c r="A6818" t="s">
        <v>7356</v>
      </c>
      <c r="B6818">
        <v>31121</v>
      </c>
      <c r="C6818" t="s">
        <v>167</v>
      </c>
      <c r="D6818" s="167">
        <v>107657</v>
      </c>
      <c r="E6818" t="s">
        <v>168</v>
      </c>
      <c r="F6818" t="s">
        <v>169</v>
      </c>
      <c r="G6818" t="s">
        <v>240</v>
      </c>
      <c r="H6818" s="168">
        <v>38880</v>
      </c>
      <c r="I6818" t="s">
        <v>108</v>
      </c>
      <c r="J6818" s="169">
        <v>11.295890410958904</v>
      </c>
      <c r="K6818">
        <v>3</v>
      </c>
    </row>
    <row r="6819" spans="1:11" x14ac:dyDescent="0.25">
      <c r="A6819" t="s">
        <v>7357</v>
      </c>
      <c r="B6819">
        <v>73656</v>
      </c>
      <c r="C6819" t="s">
        <v>172</v>
      </c>
      <c r="D6819" s="167">
        <v>42053.33</v>
      </c>
      <c r="E6819" t="s">
        <v>199</v>
      </c>
      <c r="F6819" t="s">
        <v>169</v>
      </c>
      <c r="G6819" t="s">
        <v>207</v>
      </c>
      <c r="H6819" s="168">
        <v>41232</v>
      </c>
      <c r="I6819" t="s">
        <v>105</v>
      </c>
      <c r="J6819" s="169">
        <v>4.8520547945205479</v>
      </c>
      <c r="K6819">
        <v>1</v>
      </c>
    </row>
    <row r="6820" spans="1:11" x14ac:dyDescent="0.25">
      <c r="A6820" t="s">
        <v>7358</v>
      </c>
      <c r="B6820">
        <v>76234</v>
      </c>
      <c r="C6820" t="s">
        <v>167</v>
      </c>
      <c r="D6820" s="167">
        <v>93396</v>
      </c>
      <c r="E6820" t="s">
        <v>180</v>
      </c>
      <c r="F6820" t="s">
        <v>169</v>
      </c>
      <c r="G6820" t="s">
        <v>386</v>
      </c>
      <c r="H6820" s="168">
        <v>38880</v>
      </c>
      <c r="I6820" t="s">
        <v>108</v>
      </c>
      <c r="J6820" s="169">
        <v>11.295890410958904</v>
      </c>
      <c r="K6820">
        <v>3</v>
      </c>
    </row>
    <row r="6821" spans="1:11" x14ac:dyDescent="0.25">
      <c r="A6821" t="s">
        <v>7359</v>
      </c>
      <c r="B6821">
        <v>94724</v>
      </c>
      <c r="C6821" t="s">
        <v>172</v>
      </c>
      <c r="D6821" s="167">
        <v>72628.78</v>
      </c>
      <c r="E6821" t="s">
        <v>1684</v>
      </c>
      <c r="F6821" t="s">
        <v>169</v>
      </c>
      <c r="G6821" t="s">
        <v>240</v>
      </c>
      <c r="H6821" s="168">
        <v>38769</v>
      </c>
      <c r="I6821" t="s">
        <v>103</v>
      </c>
      <c r="J6821" s="169">
        <v>11.6</v>
      </c>
      <c r="K6821">
        <v>3</v>
      </c>
    </row>
    <row r="6822" spans="1:11" x14ac:dyDescent="0.25">
      <c r="A6822" t="s">
        <v>7360</v>
      </c>
      <c r="B6822">
        <v>86337</v>
      </c>
      <c r="C6822" t="s">
        <v>172</v>
      </c>
      <c r="D6822" s="167">
        <v>39257</v>
      </c>
      <c r="E6822" t="s">
        <v>199</v>
      </c>
      <c r="F6822" t="s">
        <v>169</v>
      </c>
      <c r="G6822" t="s">
        <v>200</v>
      </c>
      <c r="H6822" s="168">
        <v>42590</v>
      </c>
      <c r="I6822" t="s">
        <v>106</v>
      </c>
      <c r="J6822" s="169">
        <v>1.1315068493150684</v>
      </c>
      <c r="K6822">
        <v>1</v>
      </c>
    </row>
    <row r="6823" spans="1:11" x14ac:dyDescent="0.25">
      <c r="A6823" t="s">
        <v>7361</v>
      </c>
      <c r="B6823">
        <v>64896</v>
      </c>
      <c r="C6823" t="s">
        <v>167</v>
      </c>
      <c r="D6823" s="167">
        <v>87843.27</v>
      </c>
      <c r="E6823" t="s">
        <v>188</v>
      </c>
      <c r="F6823" t="s">
        <v>169</v>
      </c>
      <c r="G6823" t="s">
        <v>284</v>
      </c>
      <c r="H6823" s="168">
        <v>39300</v>
      </c>
      <c r="I6823" t="s">
        <v>107</v>
      </c>
      <c r="J6823" s="169">
        <v>10.145205479452056</v>
      </c>
      <c r="K6823">
        <v>3</v>
      </c>
    </row>
    <row r="6824" spans="1:11" x14ac:dyDescent="0.25">
      <c r="A6824" t="s">
        <v>7362</v>
      </c>
      <c r="B6824">
        <v>32114</v>
      </c>
      <c r="C6824" t="s">
        <v>172</v>
      </c>
      <c r="D6824" s="167">
        <v>45049.120000000003</v>
      </c>
      <c r="E6824" t="s">
        <v>199</v>
      </c>
      <c r="F6824" t="s">
        <v>169</v>
      </c>
      <c r="G6824" t="s">
        <v>205</v>
      </c>
      <c r="H6824" s="168">
        <v>41281</v>
      </c>
      <c r="I6824" t="s">
        <v>106</v>
      </c>
      <c r="J6824" s="169">
        <v>4.7178082191780826</v>
      </c>
      <c r="K6824">
        <v>1</v>
      </c>
    </row>
    <row r="6825" spans="1:11" x14ac:dyDescent="0.25">
      <c r="A6825" t="s">
        <v>7363</v>
      </c>
      <c r="B6825">
        <v>63950</v>
      </c>
      <c r="C6825" t="s">
        <v>172</v>
      </c>
      <c r="D6825" s="167">
        <v>36363.339999999997</v>
      </c>
      <c r="E6825" t="s">
        <v>233</v>
      </c>
      <c r="F6825" t="s">
        <v>169</v>
      </c>
      <c r="G6825" t="s">
        <v>242</v>
      </c>
      <c r="H6825" s="168">
        <v>41582</v>
      </c>
      <c r="I6825" t="s">
        <v>103</v>
      </c>
      <c r="J6825" s="169">
        <v>3.893150684931507</v>
      </c>
      <c r="K6825">
        <v>1</v>
      </c>
    </row>
    <row r="6826" spans="1:11" x14ac:dyDescent="0.25">
      <c r="A6826" t="s">
        <v>7364</v>
      </c>
      <c r="B6826">
        <v>32387</v>
      </c>
      <c r="C6826" t="s">
        <v>167</v>
      </c>
      <c r="D6826" s="167">
        <v>64141</v>
      </c>
      <c r="E6826" t="s">
        <v>199</v>
      </c>
      <c r="F6826" t="s">
        <v>169</v>
      </c>
      <c r="G6826" t="s">
        <v>200</v>
      </c>
      <c r="H6826" s="168">
        <v>36331</v>
      </c>
      <c r="I6826" t="s">
        <v>107</v>
      </c>
      <c r="J6826" s="169">
        <v>18.279452054794522</v>
      </c>
      <c r="K6826">
        <v>4</v>
      </c>
    </row>
    <row r="6827" spans="1:11" x14ac:dyDescent="0.25">
      <c r="A6827" t="s">
        <v>7365</v>
      </c>
      <c r="B6827">
        <v>50912</v>
      </c>
      <c r="C6827" t="s">
        <v>172</v>
      </c>
      <c r="D6827" s="167">
        <v>50334.11</v>
      </c>
      <c r="E6827" t="s">
        <v>233</v>
      </c>
      <c r="F6827" t="s">
        <v>169</v>
      </c>
      <c r="G6827" t="s">
        <v>554</v>
      </c>
      <c r="H6827" s="168">
        <v>38378</v>
      </c>
      <c r="I6827" t="s">
        <v>107</v>
      </c>
      <c r="J6827" s="169">
        <v>12.671232876712329</v>
      </c>
      <c r="K6827">
        <v>3</v>
      </c>
    </row>
    <row r="6828" spans="1:11" x14ac:dyDescent="0.25">
      <c r="A6828" t="s">
        <v>7366</v>
      </c>
      <c r="B6828">
        <v>35362</v>
      </c>
      <c r="C6828" t="s">
        <v>172</v>
      </c>
      <c r="D6828" s="167">
        <v>68015</v>
      </c>
      <c r="E6828" t="s">
        <v>191</v>
      </c>
      <c r="F6828" t="s">
        <v>169</v>
      </c>
      <c r="G6828" t="s">
        <v>486</v>
      </c>
      <c r="H6828" s="168">
        <v>39133</v>
      </c>
      <c r="I6828" t="s">
        <v>108</v>
      </c>
      <c r="J6828" s="169">
        <v>10.602739726027398</v>
      </c>
      <c r="K6828">
        <v>3</v>
      </c>
    </row>
    <row r="6829" spans="1:11" x14ac:dyDescent="0.25">
      <c r="A6829" t="s">
        <v>7367</v>
      </c>
      <c r="B6829">
        <v>87210</v>
      </c>
      <c r="C6829" t="s">
        <v>172</v>
      </c>
      <c r="D6829" s="167">
        <v>50343.91</v>
      </c>
      <c r="E6829" t="s">
        <v>199</v>
      </c>
      <c r="F6829" t="s">
        <v>169</v>
      </c>
      <c r="G6829" t="s">
        <v>750</v>
      </c>
      <c r="H6829" s="168">
        <v>39048</v>
      </c>
      <c r="I6829" t="s">
        <v>105</v>
      </c>
      <c r="J6829" s="169">
        <v>10.835616438356164</v>
      </c>
      <c r="K6829">
        <v>3</v>
      </c>
    </row>
    <row r="6830" spans="1:11" x14ac:dyDescent="0.25">
      <c r="A6830" t="s">
        <v>7368</v>
      </c>
      <c r="B6830">
        <v>34279</v>
      </c>
      <c r="C6830" t="s">
        <v>167</v>
      </c>
      <c r="D6830" s="167">
        <v>84772.39</v>
      </c>
      <c r="E6830" t="s">
        <v>168</v>
      </c>
      <c r="F6830" t="s">
        <v>169</v>
      </c>
      <c r="G6830" t="s">
        <v>2759</v>
      </c>
      <c r="H6830" s="168">
        <v>36710</v>
      </c>
      <c r="I6830" t="s">
        <v>104</v>
      </c>
      <c r="J6830" s="169">
        <v>17.241095890410961</v>
      </c>
      <c r="K6830">
        <v>4</v>
      </c>
    </row>
    <row r="6831" spans="1:11" x14ac:dyDescent="0.25">
      <c r="A6831" t="s">
        <v>7369</v>
      </c>
      <c r="B6831">
        <v>31912</v>
      </c>
      <c r="C6831" t="s">
        <v>167</v>
      </c>
      <c r="D6831" s="167">
        <v>56012.49</v>
      </c>
      <c r="E6831" t="s">
        <v>325</v>
      </c>
      <c r="F6831" t="s">
        <v>169</v>
      </c>
      <c r="G6831" t="s">
        <v>5291</v>
      </c>
      <c r="H6831" s="168">
        <v>39384</v>
      </c>
      <c r="I6831" t="s">
        <v>103</v>
      </c>
      <c r="J6831" s="169">
        <v>9.9150684931506845</v>
      </c>
      <c r="K6831">
        <v>2</v>
      </c>
    </row>
    <row r="6832" spans="1:11" x14ac:dyDescent="0.25">
      <c r="A6832" t="s">
        <v>7370</v>
      </c>
      <c r="B6832">
        <v>37509</v>
      </c>
      <c r="C6832" t="s">
        <v>167</v>
      </c>
      <c r="D6832" s="167">
        <v>44758.57</v>
      </c>
      <c r="E6832" t="s">
        <v>188</v>
      </c>
      <c r="F6832" t="s">
        <v>169</v>
      </c>
      <c r="G6832" t="s">
        <v>6527</v>
      </c>
      <c r="H6832" s="168">
        <v>39497</v>
      </c>
      <c r="I6832" t="s">
        <v>106</v>
      </c>
      <c r="J6832" s="169">
        <v>9.6054794520547944</v>
      </c>
      <c r="K6832">
        <v>2</v>
      </c>
    </row>
    <row r="6833" spans="1:11" x14ac:dyDescent="0.25">
      <c r="A6833" t="s">
        <v>7371</v>
      </c>
      <c r="B6833">
        <v>46204</v>
      </c>
      <c r="C6833" t="s">
        <v>172</v>
      </c>
      <c r="D6833" s="167">
        <v>46626.87</v>
      </c>
      <c r="E6833" t="s">
        <v>199</v>
      </c>
      <c r="F6833" t="s">
        <v>169</v>
      </c>
      <c r="G6833" t="s">
        <v>205</v>
      </c>
      <c r="H6833" s="168">
        <v>39514</v>
      </c>
      <c r="I6833" t="s">
        <v>103</v>
      </c>
      <c r="J6833" s="169">
        <v>9.5589041095890419</v>
      </c>
      <c r="K6833">
        <v>2</v>
      </c>
    </row>
    <row r="6834" spans="1:11" x14ac:dyDescent="0.25">
      <c r="A6834" t="s">
        <v>7372</v>
      </c>
      <c r="B6834">
        <v>85149</v>
      </c>
      <c r="C6834" t="s">
        <v>172</v>
      </c>
      <c r="D6834" s="167">
        <v>39195</v>
      </c>
      <c r="E6834" t="s">
        <v>188</v>
      </c>
      <c r="F6834" t="s">
        <v>169</v>
      </c>
      <c r="G6834" t="s">
        <v>344</v>
      </c>
      <c r="H6834" s="168">
        <v>41567</v>
      </c>
      <c r="I6834" t="s">
        <v>103</v>
      </c>
      <c r="J6834" s="169">
        <v>3.9342465753424656</v>
      </c>
      <c r="K6834">
        <v>1</v>
      </c>
    </row>
    <row r="6835" spans="1:11" x14ac:dyDescent="0.25">
      <c r="A6835" t="s">
        <v>7373</v>
      </c>
      <c r="B6835">
        <v>57552</v>
      </c>
      <c r="C6835" t="s">
        <v>172</v>
      </c>
      <c r="D6835" s="167">
        <v>27805.439999999999</v>
      </c>
      <c r="E6835" t="s">
        <v>233</v>
      </c>
      <c r="F6835" t="s">
        <v>202</v>
      </c>
      <c r="G6835" t="s">
        <v>234</v>
      </c>
      <c r="H6835" s="168">
        <v>42471</v>
      </c>
      <c r="I6835" t="s">
        <v>106</v>
      </c>
      <c r="J6835" s="169">
        <v>1.4575342465753425</v>
      </c>
      <c r="K6835">
        <v>1</v>
      </c>
    </row>
    <row r="6836" spans="1:11" x14ac:dyDescent="0.25">
      <c r="A6836" t="s">
        <v>7374</v>
      </c>
      <c r="B6836">
        <v>29565</v>
      </c>
      <c r="C6836" t="s">
        <v>172</v>
      </c>
      <c r="D6836" s="167">
        <v>67044</v>
      </c>
      <c r="E6836" t="s">
        <v>191</v>
      </c>
      <c r="F6836" t="s">
        <v>169</v>
      </c>
      <c r="G6836" t="s">
        <v>486</v>
      </c>
      <c r="H6836" s="168">
        <v>38488</v>
      </c>
      <c r="I6836" t="s">
        <v>104</v>
      </c>
      <c r="J6836" s="169">
        <v>12.36986301369863</v>
      </c>
      <c r="K6836">
        <v>3</v>
      </c>
    </row>
    <row r="6837" spans="1:11" x14ac:dyDescent="0.25">
      <c r="A6837" t="s">
        <v>7375</v>
      </c>
      <c r="B6837">
        <v>54221</v>
      </c>
      <c r="C6837" t="s">
        <v>167</v>
      </c>
      <c r="D6837" s="167">
        <v>102664</v>
      </c>
      <c r="E6837" t="s">
        <v>168</v>
      </c>
      <c r="F6837" t="s">
        <v>169</v>
      </c>
      <c r="G6837" t="s">
        <v>598</v>
      </c>
      <c r="H6837" s="168">
        <v>35303</v>
      </c>
      <c r="I6837" t="s">
        <v>107</v>
      </c>
      <c r="J6837" s="169">
        <v>21.095890410958905</v>
      </c>
      <c r="K6837">
        <v>5</v>
      </c>
    </row>
    <row r="6838" spans="1:11" x14ac:dyDescent="0.25">
      <c r="A6838" t="s">
        <v>7376</v>
      </c>
      <c r="B6838">
        <v>638</v>
      </c>
      <c r="C6838" t="s">
        <v>167</v>
      </c>
      <c r="D6838" s="167">
        <v>55443.86</v>
      </c>
      <c r="E6838" t="s">
        <v>188</v>
      </c>
      <c r="F6838" t="s">
        <v>169</v>
      </c>
      <c r="G6838" t="s">
        <v>600</v>
      </c>
      <c r="H6838" s="168">
        <v>40952</v>
      </c>
      <c r="I6838" t="s">
        <v>104</v>
      </c>
      <c r="J6838" s="169">
        <v>5.6191780821917812</v>
      </c>
      <c r="K6838">
        <v>2</v>
      </c>
    </row>
    <row r="6839" spans="1:11" x14ac:dyDescent="0.25">
      <c r="A6839" t="s">
        <v>7377</v>
      </c>
      <c r="B6839">
        <v>23139</v>
      </c>
      <c r="C6839" t="s">
        <v>172</v>
      </c>
      <c r="D6839" s="167">
        <v>57315.42</v>
      </c>
      <c r="E6839" t="s">
        <v>233</v>
      </c>
      <c r="F6839" t="s">
        <v>169</v>
      </c>
      <c r="G6839" t="s">
        <v>514</v>
      </c>
      <c r="H6839" s="168">
        <v>37410</v>
      </c>
      <c r="I6839" t="s">
        <v>106</v>
      </c>
      <c r="J6839" s="169">
        <v>15.323287671232876</v>
      </c>
      <c r="K6839">
        <v>4</v>
      </c>
    </row>
    <row r="6840" spans="1:11" x14ac:dyDescent="0.25">
      <c r="A6840" t="s">
        <v>7378</v>
      </c>
      <c r="B6840">
        <v>17847</v>
      </c>
      <c r="C6840" t="s">
        <v>172</v>
      </c>
      <c r="D6840" s="167">
        <v>78889.86</v>
      </c>
      <c r="E6840" t="s">
        <v>199</v>
      </c>
      <c r="F6840" t="s">
        <v>169</v>
      </c>
      <c r="G6840" t="s">
        <v>1591</v>
      </c>
      <c r="H6840" s="168">
        <v>33679</v>
      </c>
      <c r="I6840" t="s">
        <v>103</v>
      </c>
      <c r="J6840" s="169">
        <v>25.545205479452054</v>
      </c>
      <c r="K6840">
        <v>6</v>
      </c>
    </row>
    <row r="6841" spans="1:11" x14ac:dyDescent="0.25">
      <c r="A6841" t="s">
        <v>7379</v>
      </c>
      <c r="B6841">
        <v>55990</v>
      </c>
      <c r="C6841" t="s">
        <v>172</v>
      </c>
      <c r="D6841" s="167">
        <v>149529.07999999999</v>
      </c>
      <c r="E6841" t="s">
        <v>185</v>
      </c>
      <c r="F6841" t="s">
        <v>169</v>
      </c>
      <c r="G6841" t="s">
        <v>728</v>
      </c>
      <c r="H6841" s="168">
        <v>32475</v>
      </c>
      <c r="I6841" t="s">
        <v>105</v>
      </c>
      <c r="J6841" s="169">
        <v>28.843835616438355</v>
      </c>
      <c r="K6841">
        <v>6</v>
      </c>
    </row>
    <row r="6842" spans="1:11" x14ac:dyDescent="0.25">
      <c r="A6842" t="s">
        <v>7380</v>
      </c>
      <c r="B6842">
        <v>93371</v>
      </c>
      <c r="C6842" t="s">
        <v>172</v>
      </c>
      <c r="D6842" s="167">
        <v>56980.89</v>
      </c>
      <c r="E6842" t="s">
        <v>168</v>
      </c>
      <c r="F6842" t="s">
        <v>169</v>
      </c>
      <c r="G6842" t="s">
        <v>1931</v>
      </c>
      <c r="H6842" s="168">
        <v>41442</v>
      </c>
      <c r="I6842" t="s">
        <v>103</v>
      </c>
      <c r="J6842" s="169">
        <v>4.2767123287671236</v>
      </c>
      <c r="K6842">
        <v>1</v>
      </c>
    </row>
    <row r="6843" spans="1:11" x14ac:dyDescent="0.25">
      <c r="A6843" t="s">
        <v>7381</v>
      </c>
      <c r="B6843">
        <v>59074</v>
      </c>
      <c r="C6843" t="s">
        <v>167</v>
      </c>
      <c r="D6843" s="167">
        <v>47443.98</v>
      </c>
      <c r="E6843" t="s">
        <v>188</v>
      </c>
      <c r="F6843" t="s">
        <v>169</v>
      </c>
      <c r="G6843" t="s">
        <v>344</v>
      </c>
      <c r="H6843" s="168">
        <v>41260</v>
      </c>
      <c r="I6843" t="s">
        <v>103</v>
      </c>
      <c r="J6843" s="169">
        <v>4.7753424657534245</v>
      </c>
      <c r="K6843">
        <v>1</v>
      </c>
    </row>
    <row r="6844" spans="1:11" x14ac:dyDescent="0.25">
      <c r="A6844" t="s">
        <v>7382</v>
      </c>
      <c r="B6844">
        <v>79761</v>
      </c>
      <c r="C6844" t="s">
        <v>172</v>
      </c>
      <c r="D6844" s="167">
        <v>115480.72</v>
      </c>
      <c r="E6844" t="s">
        <v>268</v>
      </c>
      <c r="F6844" t="s">
        <v>169</v>
      </c>
      <c r="G6844" t="s">
        <v>275</v>
      </c>
      <c r="H6844" s="168">
        <v>37830</v>
      </c>
      <c r="I6844" t="s">
        <v>106</v>
      </c>
      <c r="J6844" s="169">
        <v>14.172602739726027</v>
      </c>
      <c r="K6844">
        <v>3</v>
      </c>
    </row>
    <row r="6845" spans="1:11" x14ac:dyDescent="0.25">
      <c r="A6845" t="s">
        <v>7383</v>
      </c>
      <c r="B6845">
        <v>4576</v>
      </c>
      <c r="C6845" t="s">
        <v>167</v>
      </c>
      <c r="D6845" s="167">
        <v>95331.33</v>
      </c>
      <c r="E6845" t="s">
        <v>188</v>
      </c>
      <c r="F6845" t="s">
        <v>169</v>
      </c>
      <c r="G6845" t="s">
        <v>284</v>
      </c>
      <c r="H6845" s="168">
        <v>38936</v>
      </c>
      <c r="I6845" t="s">
        <v>105</v>
      </c>
      <c r="J6845" s="169">
        <v>11.142465753424657</v>
      </c>
      <c r="K6845">
        <v>3</v>
      </c>
    </row>
    <row r="6846" spans="1:11" x14ac:dyDescent="0.25">
      <c r="A6846" t="s">
        <v>7384</v>
      </c>
      <c r="B6846">
        <v>37845</v>
      </c>
      <c r="C6846" t="s">
        <v>172</v>
      </c>
      <c r="D6846" s="167">
        <v>55376.69</v>
      </c>
      <c r="E6846" t="s">
        <v>233</v>
      </c>
      <c r="F6846" t="s">
        <v>169</v>
      </c>
      <c r="G6846" t="s">
        <v>514</v>
      </c>
      <c r="H6846" s="168">
        <v>37830</v>
      </c>
      <c r="I6846" t="s">
        <v>104</v>
      </c>
      <c r="J6846" s="169">
        <v>14.172602739726027</v>
      </c>
      <c r="K6846">
        <v>3</v>
      </c>
    </row>
    <row r="6847" spans="1:11" x14ac:dyDescent="0.25">
      <c r="A6847" t="s">
        <v>7385</v>
      </c>
      <c r="B6847">
        <v>93673</v>
      </c>
      <c r="C6847" t="s">
        <v>172</v>
      </c>
      <c r="D6847" s="167">
        <v>57265</v>
      </c>
      <c r="E6847" t="s">
        <v>191</v>
      </c>
      <c r="F6847" t="s">
        <v>169</v>
      </c>
      <c r="G6847" t="s">
        <v>354</v>
      </c>
      <c r="H6847" s="168">
        <v>40966</v>
      </c>
      <c r="I6847" t="s">
        <v>108</v>
      </c>
      <c r="J6847" s="169">
        <v>5.580821917808219</v>
      </c>
      <c r="K6847">
        <v>2</v>
      </c>
    </row>
    <row r="6848" spans="1:11" x14ac:dyDescent="0.25">
      <c r="A6848" t="s">
        <v>7386</v>
      </c>
      <c r="B6848">
        <v>68672</v>
      </c>
      <c r="C6848" t="s">
        <v>172</v>
      </c>
      <c r="D6848" s="167">
        <v>89620</v>
      </c>
      <c r="E6848" t="s">
        <v>175</v>
      </c>
      <c r="F6848" t="s">
        <v>169</v>
      </c>
      <c r="G6848" t="s">
        <v>183</v>
      </c>
      <c r="H6848" s="168">
        <v>37228</v>
      </c>
      <c r="I6848" t="s">
        <v>103</v>
      </c>
      <c r="J6848" s="169">
        <v>15.821917808219178</v>
      </c>
      <c r="K6848">
        <v>4</v>
      </c>
    </row>
    <row r="6849" spans="1:11" x14ac:dyDescent="0.25">
      <c r="A6849" t="s">
        <v>7387</v>
      </c>
      <c r="B6849">
        <v>3988</v>
      </c>
      <c r="C6849" t="s">
        <v>172</v>
      </c>
      <c r="D6849" s="167">
        <v>95187.98</v>
      </c>
      <c r="E6849" t="s">
        <v>185</v>
      </c>
      <c r="F6849" t="s">
        <v>169</v>
      </c>
      <c r="G6849" t="s">
        <v>416</v>
      </c>
      <c r="H6849" s="168">
        <v>31473</v>
      </c>
      <c r="I6849" t="s">
        <v>107</v>
      </c>
      <c r="J6849" s="169">
        <v>31.589041095890412</v>
      </c>
      <c r="K6849">
        <v>7</v>
      </c>
    </row>
    <row r="6850" spans="1:11" x14ac:dyDescent="0.25">
      <c r="A6850" t="s">
        <v>7388</v>
      </c>
      <c r="B6850">
        <v>18170</v>
      </c>
      <c r="C6850" t="s">
        <v>172</v>
      </c>
      <c r="D6850" s="167">
        <v>46319.360000000001</v>
      </c>
      <c r="E6850" t="s">
        <v>216</v>
      </c>
      <c r="F6850" t="s">
        <v>169</v>
      </c>
      <c r="G6850" t="s">
        <v>980</v>
      </c>
      <c r="H6850" s="168">
        <v>42282</v>
      </c>
      <c r="I6850" t="s">
        <v>104</v>
      </c>
      <c r="J6850" s="169">
        <v>1.9753424657534246</v>
      </c>
      <c r="K6850">
        <v>1</v>
      </c>
    </row>
    <row r="6851" spans="1:11" x14ac:dyDescent="0.25">
      <c r="A6851" t="s">
        <v>7389</v>
      </c>
      <c r="B6851">
        <v>87781</v>
      </c>
      <c r="C6851" t="s">
        <v>167</v>
      </c>
      <c r="D6851" s="167">
        <v>102664</v>
      </c>
      <c r="E6851" t="s">
        <v>188</v>
      </c>
      <c r="F6851" t="s">
        <v>169</v>
      </c>
      <c r="G6851" t="s">
        <v>1210</v>
      </c>
      <c r="H6851" s="168">
        <v>38166</v>
      </c>
      <c r="I6851" t="s">
        <v>105</v>
      </c>
      <c r="J6851" s="169">
        <v>13.252054794520548</v>
      </c>
      <c r="K6851">
        <v>3</v>
      </c>
    </row>
    <row r="6852" spans="1:11" x14ac:dyDescent="0.25">
      <c r="A6852" t="s">
        <v>7390</v>
      </c>
      <c r="B6852">
        <v>75726</v>
      </c>
      <c r="C6852" t="s">
        <v>167</v>
      </c>
      <c r="D6852" s="167">
        <v>58455</v>
      </c>
      <c r="E6852" t="s">
        <v>175</v>
      </c>
      <c r="F6852" t="s">
        <v>169</v>
      </c>
      <c r="G6852" t="s">
        <v>183</v>
      </c>
      <c r="H6852" s="168">
        <v>41498</v>
      </c>
      <c r="I6852" t="s">
        <v>104</v>
      </c>
      <c r="J6852" s="169">
        <v>4.1232876712328768</v>
      </c>
      <c r="K6852">
        <v>1</v>
      </c>
    </row>
    <row r="6853" spans="1:11" x14ac:dyDescent="0.25">
      <c r="A6853" t="s">
        <v>7391</v>
      </c>
      <c r="B6853">
        <v>23109</v>
      </c>
      <c r="C6853" t="s">
        <v>167</v>
      </c>
      <c r="D6853" s="167">
        <v>21766.2</v>
      </c>
      <c r="E6853" t="s">
        <v>196</v>
      </c>
      <c r="F6853" t="s">
        <v>202</v>
      </c>
      <c r="G6853" t="s">
        <v>222</v>
      </c>
      <c r="H6853" s="168">
        <v>37830</v>
      </c>
      <c r="I6853" t="s">
        <v>103</v>
      </c>
      <c r="J6853" s="169">
        <v>14.172602739726027</v>
      </c>
      <c r="K6853">
        <v>3</v>
      </c>
    </row>
    <row r="6854" spans="1:11" x14ac:dyDescent="0.25">
      <c r="A6854" t="s">
        <v>7392</v>
      </c>
      <c r="B6854">
        <v>66590</v>
      </c>
      <c r="C6854" t="s">
        <v>172</v>
      </c>
      <c r="D6854" s="167">
        <v>60713.84</v>
      </c>
      <c r="E6854" t="s">
        <v>199</v>
      </c>
      <c r="F6854" t="s">
        <v>169</v>
      </c>
      <c r="G6854" t="s">
        <v>200</v>
      </c>
      <c r="H6854" s="168">
        <v>36996</v>
      </c>
      <c r="I6854" t="s">
        <v>105</v>
      </c>
      <c r="J6854" s="169">
        <v>16.457534246575342</v>
      </c>
      <c r="K6854">
        <v>4</v>
      </c>
    </row>
    <row r="6855" spans="1:11" x14ac:dyDescent="0.25">
      <c r="A6855" t="s">
        <v>7393</v>
      </c>
      <c r="B6855">
        <v>25262</v>
      </c>
      <c r="C6855" t="s">
        <v>172</v>
      </c>
      <c r="D6855" s="167">
        <v>83658</v>
      </c>
      <c r="E6855" t="s">
        <v>175</v>
      </c>
      <c r="F6855" t="s">
        <v>169</v>
      </c>
      <c r="G6855" t="s">
        <v>183</v>
      </c>
      <c r="H6855" s="168">
        <v>37543</v>
      </c>
      <c r="I6855" t="s">
        <v>103</v>
      </c>
      <c r="J6855" s="169">
        <v>14.95890410958904</v>
      </c>
      <c r="K6855">
        <v>3</v>
      </c>
    </row>
    <row r="6856" spans="1:11" x14ac:dyDescent="0.25">
      <c r="A6856" t="s">
        <v>7394</v>
      </c>
      <c r="B6856">
        <v>48731</v>
      </c>
      <c r="C6856" t="s">
        <v>172</v>
      </c>
      <c r="D6856" s="167">
        <v>107657</v>
      </c>
      <c r="E6856" t="s">
        <v>168</v>
      </c>
      <c r="F6856" t="s">
        <v>169</v>
      </c>
      <c r="G6856" t="s">
        <v>240</v>
      </c>
      <c r="H6856" s="168">
        <v>37788</v>
      </c>
      <c r="I6856" t="s">
        <v>103</v>
      </c>
      <c r="J6856" s="169">
        <v>14.287671232876713</v>
      </c>
      <c r="K6856">
        <v>3</v>
      </c>
    </row>
    <row r="6857" spans="1:11" x14ac:dyDescent="0.25">
      <c r="A6857" t="s">
        <v>7395</v>
      </c>
      <c r="B6857">
        <v>20023</v>
      </c>
      <c r="C6857" t="s">
        <v>172</v>
      </c>
      <c r="D6857" s="167">
        <v>51576</v>
      </c>
      <c r="E6857" t="s">
        <v>168</v>
      </c>
      <c r="F6857" t="s">
        <v>169</v>
      </c>
      <c r="G6857" t="s">
        <v>265</v>
      </c>
      <c r="H6857" s="168">
        <v>41288</v>
      </c>
      <c r="I6857" t="s">
        <v>104</v>
      </c>
      <c r="J6857" s="169">
        <v>4.6986301369863011</v>
      </c>
      <c r="K6857">
        <v>1</v>
      </c>
    </row>
    <row r="6858" spans="1:11" x14ac:dyDescent="0.25">
      <c r="A6858" t="s">
        <v>7396</v>
      </c>
      <c r="B6858">
        <v>93465</v>
      </c>
      <c r="C6858" t="s">
        <v>167</v>
      </c>
      <c r="D6858" s="167">
        <v>96793.54</v>
      </c>
      <c r="E6858" t="s">
        <v>188</v>
      </c>
      <c r="F6858" t="s">
        <v>169</v>
      </c>
      <c r="G6858" t="s">
        <v>284</v>
      </c>
      <c r="H6858" s="168">
        <v>38572</v>
      </c>
      <c r="I6858" t="s">
        <v>107</v>
      </c>
      <c r="J6858" s="169">
        <v>12.139726027397261</v>
      </c>
      <c r="K6858">
        <v>3</v>
      </c>
    </row>
    <row r="6859" spans="1:11" x14ac:dyDescent="0.25">
      <c r="A6859" t="s">
        <v>7397</v>
      </c>
      <c r="B6859">
        <v>94060</v>
      </c>
      <c r="C6859" t="s">
        <v>167</v>
      </c>
      <c r="D6859" s="167">
        <v>37838.46</v>
      </c>
      <c r="E6859" t="s">
        <v>188</v>
      </c>
      <c r="F6859" t="s">
        <v>202</v>
      </c>
      <c r="G6859" t="s">
        <v>313</v>
      </c>
      <c r="H6859" s="168">
        <v>40756</v>
      </c>
      <c r="I6859" t="s">
        <v>103</v>
      </c>
      <c r="J6859" s="169">
        <v>6.1561643835616442</v>
      </c>
      <c r="K6859">
        <v>2</v>
      </c>
    </row>
    <row r="6860" spans="1:11" x14ac:dyDescent="0.25">
      <c r="A6860" t="s">
        <v>7398</v>
      </c>
      <c r="B6860">
        <v>82386</v>
      </c>
      <c r="C6860" t="s">
        <v>172</v>
      </c>
      <c r="D6860" s="167">
        <v>125875.02</v>
      </c>
      <c r="E6860" t="s">
        <v>185</v>
      </c>
      <c r="F6860" t="s">
        <v>169</v>
      </c>
      <c r="G6860" t="s">
        <v>382</v>
      </c>
      <c r="H6860" s="168">
        <v>32734</v>
      </c>
      <c r="I6860" t="s">
        <v>108</v>
      </c>
      <c r="J6860" s="169">
        <v>28.134246575342466</v>
      </c>
      <c r="K6860">
        <v>6</v>
      </c>
    </row>
    <row r="6861" spans="1:11" x14ac:dyDescent="0.25">
      <c r="A6861" t="s">
        <v>7399</v>
      </c>
      <c r="B6861">
        <v>52624</v>
      </c>
      <c r="C6861" t="s">
        <v>167</v>
      </c>
      <c r="D6861" s="167">
        <v>100849.36</v>
      </c>
      <c r="E6861" t="s">
        <v>216</v>
      </c>
      <c r="F6861" t="s">
        <v>169</v>
      </c>
      <c r="G6861" t="s">
        <v>369</v>
      </c>
      <c r="H6861" s="168">
        <v>32741</v>
      </c>
      <c r="I6861" t="s">
        <v>105</v>
      </c>
      <c r="J6861" s="169">
        <v>28.115068493150684</v>
      </c>
      <c r="K6861">
        <v>6</v>
      </c>
    </row>
    <row r="6862" spans="1:11" x14ac:dyDescent="0.25">
      <c r="A6862" t="s">
        <v>7400</v>
      </c>
      <c r="B6862">
        <v>8536</v>
      </c>
      <c r="C6862" t="s">
        <v>167</v>
      </c>
      <c r="D6862" s="167">
        <v>18416.07</v>
      </c>
      <c r="E6862" t="s">
        <v>196</v>
      </c>
      <c r="F6862" t="s">
        <v>202</v>
      </c>
      <c r="G6862" t="s">
        <v>222</v>
      </c>
      <c r="H6862" s="168">
        <v>40798</v>
      </c>
      <c r="I6862" t="s">
        <v>107</v>
      </c>
      <c r="J6862" s="169">
        <v>6.0410958904109586</v>
      </c>
      <c r="K6862">
        <v>2</v>
      </c>
    </row>
    <row r="6863" spans="1:11" x14ac:dyDescent="0.25">
      <c r="A6863" t="s">
        <v>7401</v>
      </c>
      <c r="B6863">
        <v>69010</v>
      </c>
      <c r="C6863" t="s">
        <v>167</v>
      </c>
      <c r="D6863" s="167">
        <v>112415.38</v>
      </c>
      <c r="E6863" t="s">
        <v>188</v>
      </c>
      <c r="F6863" t="s">
        <v>169</v>
      </c>
      <c r="G6863" t="s">
        <v>275</v>
      </c>
      <c r="H6863" s="168">
        <v>41092</v>
      </c>
      <c r="I6863" t="s">
        <v>104</v>
      </c>
      <c r="J6863" s="169">
        <v>5.2356164383561641</v>
      </c>
      <c r="K6863">
        <v>2</v>
      </c>
    </row>
    <row r="6864" spans="1:11" x14ac:dyDescent="0.25">
      <c r="A6864" t="s">
        <v>7402</v>
      </c>
      <c r="B6864">
        <v>94950</v>
      </c>
      <c r="C6864" t="s">
        <v>167</v>
      </c>
      <c r="D6864" s="167">
        <v>43153.120000000003</v>
      </c>
      <c r="E6864" t="s">
        <v>270</v>
      </c>
      <c r="F6864" t="s">
        <v>169</v>
      </c>
      <c r="G6864" t="s">
        <v>801</v>
      </c>
      <c r="H6864" s="168">
        <v>41974</v>
      </c>
      <c r="I6864" t="s">
        <v>107</v>
      </c>
      <c r="J6864" s="169">
        <v>2.8191780821917809</v>
      </c>
      <c r="K6864">
        <v>1</v>
      </c>
    </row>
    <row r="6865" spans="1:11" x14ac:dyDescent="0.25">
      <c r="A6865" t="s">
        <v>7403</v>
      </c>
      <c r="B6865">
        <v>79321</v>
      </c>
      <c r="C6865" t="s">
        <v>167</v>
      </c>
      <c r="D6865" s="167">
        <v>41598.04</v>
      </c>
      <c r="E6865" t="s">
        <v>216</v>
      </c>
      <c r="F6865" t="s">
        <v>202</v>
      </c>
      <c r="G6865" t="s">
        <v>1058</v>
      </c>
      <c r="H6865" s="168">
        <v>35884</v>
      </c>
      <c r="I6865" t="s">
        <v>103</v>
      </c>
      <c r="J6865" s="169">
        <v>19.504109589041096</v>
      </c>
      <c r="K6865">
        <v>4</v>
      </c>
    </row>
    <row r="6866" spans="1:11" x14ac:dyDescent="0.25">
      <c r="A6866" t="s">
        <v>7404</v>
      </c>
      <c r="B6866">
        <v>4992</v>
      </c>
      <c r="C6866" t="s">
        <v>167</v>
      </c>
      <c r="D6866" s="167">
        <v>18246.759999999998</v>
      </c>
      <c r="E6866" t="s">
        <v>216</v>
      </c>
      <c r="F6866" t="s">
        <v>202</v>
      </c>
      <c r="G6866" t="s">
        <v>303</v>
      </c>
      <c r="H6866" s="168">
        <v>39241</v>
      </c>
      <c r="I6866" t="s">
        <v>104</v>
      </c>
      <c r="J6866" s="169">
        <v>10.306849315068494</v>
      </c>
      <c r="K6866">
        <v>3</v>
      </c>
    </row>
    <row r="6867" spans="1:11" x14ac:dyDescent="0.25">
      <c r="A6867" t="s">
        <v>7405</v>
      </c>
      <c r="B6867">
        <v>41592</v>
      </c>
      <c r="C6867" t="s">
        <v>167</v>
      </c>
      <c r="D6867" s="167">
        <v>73801</v>
      </c>
      <c r="E6867" t="s">
        <v>188</v>
      </c>
      <c r="F6867" t="s">
        <v>169</v>
      </c>
      <c r="G6867" t="s">
        <v>703</v>
      </c>
      <c r="H6867" s="168">
        <v>36934</v>
      </c>
      <c r="I6867" t="s">
        <v>104</v>
      </c>
      <c r="J6867" s="169">
        <v>16.627397260273973</v>
      </c>
      <c r="K6867">
        <v>4</v>
      </c>
    </row>
    <row r="6868" spans="1:11" x14ac:dyDescent="0.25">
      <c r="A6868" t="s">
        <v>7406</v>
      </c>
      <c r="B6868">
        <v>51194</v>
      </c>
      <c r="C6868" t="s">
        <v>172</v>
      </c>
      <c r="D6868" s="167">
        <v>94265.22</v>
      </c>
      <c r="E6868" t="s">
        <v>188</v>
      </c>
      <c r="F6868" t="s">
        <v>169</v>
      </c>
      <c r="G6868" t="s">
        <v>498</v>
      </c>
      <c r="H6868" s="168">
        <v>36836</v>
      </c>
      <c r="I6868" t="s">
        <v>103</v>
      </c>
      <c r="J6868" s="169">
        <v>16.895890410958906</v>
      </c>
      <c r="K6868">
        <v>4</v>
      </c>
    </row>
    <row r="6869" spans="1:11" x14ac:dyDescent="0.25">
      <c r="A6869" t="s">
        <v>7407</v>
      </c>
      <c r="B6869">
        <v>12135</v>
      </c>
      <c r="C6869" t="s">
        <v>167</v>
      </c>
      <c r="D6869" s="167">
        <v>53048.93</v>
      </c>
      <c r="E6869" t="s">
        <v>230</v>
      </c>
      <c r="F6869" t="s">
        <v>169</v>
      </c>
      <c r="G6869" t="s">
        <v>170</v>
      </c>
      <c r="H6869" s="168">
        <v>42170</v>
      </c>
      <c r="I6869" t="s">
        <v>103</v>
      </c>
      <c r="J6869" s="169">
        <v>2.2821917808219179</v>
      </c>
      <c r="K6869">
        <v>1</v>
      </c>
    </row>
    <row r="6870" spans="1:11" x14ac:dyDescent="0.25">
      <c r="A6870" t="s">
        <v>7408</v>
      </c>
      <c r="B6870">
        <v>23850</v>
      </c>
      <c r="C6870" t="s">
        <v>172</v>
      </c>
      <c r="D6870" s="167">
        <v>75453</v>
      </c>
      <c r="E6870" t="s">
        <v>175</v>
      </c>
      <c r="F6870" t="s">
        <v>169</v>
      </c>
      <c r="G6870" t="s">
        <v>183</v>
      </c>
      <c r="H6870" s="168">
        <v>38551</v>
      </c>
      <c r="I6870" t="s">
        <v>105</v>
      </c>
      <c r="J6870" s="169">
        <v>12.197260273972603</v>
      </c>
      <c r="K6870">
        <v>3</v>
      </c>
    </row>
    <row r="6871" spans="1:11" x14ac:dyDescent="0.25">
      <c r="A6871" t="s">
        <v>7409</v>
      </c>
      <c r="B6871">
        <v>67078</v>
      </c>
      <c r="C6871" t="s">
        <v>167</v>
      </c>
      <c r="D6871" s="167">
        <v>19263.330000000002</v>
      </c>
      <c r="E6871" t="s">
        <v>216</v>
      </c>
      <c r="F6871" t="s">
        <v>202</v>
      </c>
      <c r="G6871" t="s">
        <v>588</v>
      </c>
      <c r="H6871" s="168">
        <v>41305</v>
      </c>
      <c r="I6871" t="s">
        <v>103</v>
      </c>
      <c r="J6871" s="169">
        <v>4.6520547945205477</v>
      </c>
      <c r="K6871">
        <v>1</v>
      </c>
    </row>
    <row r="6872" spans="1:11" x14ac:dyDescent="0.25">
      <c r="A6872" t="s">
        <v>7410</v>
      </c>
      <c r="B6872">
        <v>72214</v>
      </c>
      <c r="C6872" t="s">
        <v>172</v>
      </c>
      <c r="D6872" s="167">
        <v>46068.92</v>
      </c>
      <c r="E6872" t="s">
        <v>233</v>
      </c>
      <c r="F6872" t="s">
        <v>169</v>
      </c>
      <c r="G6872" t="s">
        <v>242</v>
      </c>
      <c r="H6872" s="168">
        <v>37108</v>
      </c>
      <c r="I6872" t="s">
        <v>105</v>
      </c>
      <c r="J6872" s="169">
        <v>16.150684931506849</v>
      </c>
      <c r="K6872">
        <v>4</v>
      </c>
    </row>
    <row r="6873" spans="1:11" x14ac:dyDescent="0.25">
      <c r="A6873" t="s">
        <v>7411</v>
      </c>
      <c r="B6873">
        <v>73675</v>
      </c>
      <c r="C6873" t="s">
        <v>167</v>
      </c>
      <c r="D6873" s="167">
        <v>52032.19</v>
      </c>
      <c r="E6873" t="s">
        <v>185</v>
      </c>
      <c r="F6873" t="s">
        <v>169</v>
      </c>
      <c r="G6873" t="s">
        <v>209</v>
      </c>
      <c r="H6873" s="168">
        <v>40140</v>
      </c>
      <c r="I6873" t="s">
        <v>106</v>
      </c>
      <c r="J6873" s="169">
        <v>7.8438356164383558</v>
      </c>
      <c r="K6873">
        <v>2</v>
      </c>
    </row>
    <row r="6874" spans="1:11" x14ac:dyDescent="0.25">
      <c r="A6874" t="s">
        <v>7412</v>
      </c>
      <c r="B6874">
        <v>20631</v>
      </c>
      <c r="C6874" t="s">
        <v>172</v>
      </c>
      <c r="D6874" s="167">
        <v>71010.679999999993</v>
      </c>
      <c r="E6874" t="s">
        <v>199</v>
      </c>
      <c r="F6874" t="s">
        <v>169</v>
      </c>
      <c r="G6874" t="s">
        <v>4089</v>
      </c>
      <c r="H6874" s="168">
        <v>34967</v>
      </c>
      <c r="I6874" t="s">
        <v>103</v>
      </c>
      <c r="J6874" s="169">
        <v>22.016438356164382</v>
      </c>
      <c r="K6874">
        <v>5</v>
      </c>
    </row>
    <row r="6875" spans="1:11" x14ac:dyDescent="0.25">
      <c r="A6875" t="s">
        <v>7413</v>
      </c>
      <c r="B6875">
        <v>13167</v>
      </c>
      <c r="C6875" t="s">
        <v>167</v>
      </c>
      <c r="D6875" s="167">
        <v>56980.89</v>
      </c>
      <c r="E6875" t="s">
        <v>308</v>
      </c>
      <c r="F6875" t="s">
        <v>169</v>
      </c>
      <c r="G6875" t="s">
        <v>6185</v>
      </c>
      <c r="H6875" s="168">
        <v>40938</v>
      </c>
      <c r="I6875" t="s">
        <v>105</v>
      </c>
      <c r="J6875" s="169">
        <v>5.6575342465753424</v>
      </c>
      <c r="K6875">
        <v>2</v>
      </c>
    </row>
    <row r="6876" spans="1:11" x14ac:dyDescent="0.25">
      <c r="A6876" t="s">
        <v>7414</v>
      </c>
      <c r="B6876">
        <v>86580</v>
      </c>
      <c r="C6876" t="s">
        <v>167</v>
      </c>
      <c r="D6876" s="167">
        <v>49068</v>
      </c>
      <c r="E6876" t="s">
        <v>188</v>
      </c>
      <c r="F6876" t="s">
        <v>169</v>
      </c>
      <c r="G6876" t="s">
        <v>406</v>
      </c>
      <c r="H6876" s="168">
        <v>42619</v>
      </c>
      <c r="I6876" t="s">
        <v>103</v>
      </c>
      <c r="J6876" s="169">
        <v>1.0520547945205478</v>
      </c>
      <c r="K6876">
        <v>1</v>
      </c>
    </row>
    <row r="6877" spans="1:11" x14ac:dyDescent="0.25">
      <c r="A6877" t="s">
        <v>7415</v>
      </c>
      <c r="B6877">
        <v>90911</v>
      </c>
      <c r="C6877" t="s">
        <v>172</v>
      </c>
      <c r="D6877" s="167">
        <v>48548.22</v>
      </c>
      <c r="E6877" t="s">
        <v>199</v>
      </c>
      <c r="F6877" t="s">
        <v>169</v>
      </c>
      <c r="G6877" t="s">
        <v>330</v>
      </c>
      <c r="H6877" s="168">
        <v>37809</v>
      </c>
      <c r="I6877" t="s">
        <v>106</v>
      </c>
      <c r="J6877" s="169">
        <v>14.230136986301369</v>
      </c>
      <c r="K6877">
        <v>3</v>
      </c>
    </row>
    <row r="6878" spans="1:11" x14ac:dyDescent="0.25">
      <c r="A6878" t="s">
        <v>7416</v>
      </c>
      <c r="B6878">
        <v>36477</v>
      </c>
      <c r="C6878" t="s">
        <v>172</v>
      </c>
      <c r="D6878" s="167">
        <v>45048.5</v>
      </c>
      <c r="E6878" t="s">
        <v>199</v>
      </c>
      <c r="F6878" t="s">
        <v>169</v>
      </c>
      <c r="G6878" t="s">
        <v>205</v>
      </c>
      <c r="H6878" s="168">
        <v>41148</v>
      </c>
      <c r="I6878" t="s">
        <v>104</v>
      </c>
      <c r="J6878" s="169">
        <v>5.0821917808219181</v>
      </c>
      <c r="K6878">
        <v>2</v>
      </c>
    </row>
    <row r="6879" spans="1:11" x14ac:dyDescent="0.25">
      <c r="A6879" t="s">
        <v>7417</v>
      </c>
      <c r="B6879">
        <v>10032</v>
      </c>
      <c r="C6879" t="s">
        <v>167</v>
      </c>
      <c r="D6879" s="167">
        <v>15969</v>
      </c>
      <c r="E6879" t="s">
        <v>196</v>
      </c>
      <c r="F6879" t="s">
        <v>202</v>
      </c>
      <c r="G6879" t="s">
        <v>222</v>
      </c>
      <c r="H6879" s="168">
        <v>42619</v>
      </c>
      <c r="I6879" t="s">
        <v>107</v>
      </c>
      <c r="J6879" s="169">
        <v>1.0520547945205478</v>
      </c>
      <c r="K6879">
        <v>1</v>
      </c>
    </row>
    <row r="6880" spans="1:11" x14ac:dyDescent="0.25">
      <c r="A6880" t="s">
        <v>7418</v>
      </c>
      <c r="B6880">
        <v>99906</v>
      </c>
      <c r="C6880" t="s">
        <v>167</v>
      </c>
      <c r="D6880" s="167">
        <v>83971.06</v>
      </c>
      <c r="E6880" t="s">
        <v>188</v>
      </c>
      <c r="F6880" t="s">
        <v>169</v>
      </c>
      <c r="G6880" t="s">
        <v>284</v>
      </c>
      <c r="H6880" s="168">
        <v>41022</v>
      </c>
      <c r="I6880" t="s">
        <v>104</v>
      </c>
      <c r="J6880" s="169">
        <v>5.4273972602739722</v>
      </c>
      <c r="K6880">
        <v>2</v>
      </c>
    </row>
    <row r="6881" spans="1:11" x14ac:dyDescent="0.25">
      <c r="A6881" t="s">
        <v>7419</v>
      </c>
      <c r="B6881">
        <v>77905</v>
      </c>
      <c r="C6881" t="s">
        <v>172</v>
      </c>
      <c r="D6881" s="167">
        <v>94449</v>
      </c>
      <c r="E6881" t="s">
        <v>185</v>
      </c>
      <c r="F6881" t="s">
        <v>169</v>
      </c>
      <c r="G6881" t="s">
        <v>495</v>
      </c>
      <c r="H6881" s="168">
        <v>37298</v>
      </c>
      <c r="I6881" t="s">
        <v>104</v>
      </c>
      <c r="J6881" s="169">
        <v>15.63013698630137</v>
      </c>
      <c r="K6881">
        <v>4</v>
      </c>
    </row>
    <row r="6882" spans="1:11" x14ac:dyDescent="0.25">
      <c r="A6882" t="s">
        <v>7420</v>
      </c>
      <c r="B6882">
        <v>81345</v>
      </c>
      <c r="C6882" t="s">
        <v>167</v>
      </c>
      <c r="D6882" s="167">
        <v>42367.37</v>
      </c>
      <c r="E6882" t="s">
        <v>188</v>
      </c>
      <c r="F6882" t="s">
        <v>169</v>
      </c>
      <c r="G6882" t="s">
        <v>170</v>
      </c>
      <c r="H6882" s="168">
        <v>42184</v>
      </c>
      <c r="I6882" t="s">
        <v>105</v>
      </c>
      <c r="J6882" s="169">
        <v>2.2438356164383562</v>
      </c>
      <c r="K6882">
        <v>1</v>
      </c>
    </row>
    <row r="6883" spans="1:11" x14ac:dyDescent="0.25">
      <c r="A6883" t="s">
        <v>7421</v>
      </c>
      <c r="B6883">
        <v>31999</v>
      </c>
      <c r="C6883" t="s">
        <v>172</v>
      </c>
      <c r="D6883" s="167">
        <v>83658</v>
      </c>
      <c r="E6883" t="s">
        <v>175</v>
      </c>
      <c r="F6883" t="s">
        <v>169</v>
      </c>
      <c r="G6883" t="s">
        <v>183</v>
      </c>
      <c r="H6883" s="168">
        <v>37459</v>
      </c>
      <c r="I6883" t="s">
        <v>108</v>
      </c>
      <c r="J6883" s="169">
        <v>15.189041095890412</v>
      </c>
      <c r="K6883">
        <v>4</v>
      </c>
    </row>
    <row r="6884" spans="1:11" x14ac:dyDescent="0.25">
      <c r="A6884" t="s">
        <v>7422</v>
      </c>
      <c r="B6884">
        <v>21832</v>
      </c>
      <c r="C6884" t="s">
        <v>167</v>
      </c>
      <c r="D6884" s="167">
        <v>39989.269999999997</v>
      </c>
      <c r="E6884" t="s">
        <v>188</v>
      </c>
      <c r="F6884" t="s">
        <v>202</v>
      </c>
      <c r="G6884" t="s">
        <v>313</v>
      </c>
      <c r="H6884" s="168">
        <v>41345</v>
      </c>
      <c r="I6884" t="s">
        <v>103</v>
      </c>
      <c r="J6884" s="169">
        <v>4.5424657534246577</v>
      </c>
      <c r="K6884">
        <v>1</v>
      </c>
    </row>
    <row r="6885" spans="1:11" x14ac:dyDescent="0.25">
      <c r="A6885" t="s">
        <v>7423</v>
      </c>
      <c r="B6885">
        <v>79118</v>
      </c>
      <c r="C6885" t="s">
        <v>167</v>
      </c>
      <c r="D6885" s="167">
        <v>76745.39</v>
      </c>
      <c r="E6885" t="s">
        <v>188</v>
      </c>
      <c r="F6885" t="s">
        <v>169</v>
      </c>
      <c r="G6885" t="s">
        <v>282</v>
      </c>
      <c r="H6885" s="168">
        <v>36207</v>
      </c>
      <c r="I6885" t="s">
        <v>106</v>
      </c>
      <c r="J6885" s="169">
        <v>18.61917808219178</v>
      </c>
      <c r="K6885">
        <v>4</v>
      </c>
    </row>
    <row r="6886" spans="1:11" x14ac:dyDescent="0.25">
      <c r="A6886" t="s">
        <v>7424</v>
      </c>
      <c r="B6886">
        <v>55820</v>
      </c>
      <c r="C6886" t="s">
        <v>172</v>
      </c>
      <c r="D6886" s="167">
        <v>60201.440000000002</v>
      </c>
      <c r="E6886" t="s">
        <v>199</v>
      </c>
      <c r="F6886" t="s">
        <v>169</v>
      </c>
      <c r="G6886" t="s">
        <v>7425</v>
      </c>
      <c r="H6886" s="168">
        <v>33014</v>
      </c>
      <c r="I6886" t="s">
        <v>105</v>
      </c>
      <c r="J6886" s="169">
        <v>27.367123287671234</v>
      </c>
      <c r="K6886">
        <v>6</v>
      </c>
    </row>
    <row r="6887" spans="1:11" x14ac:dyDescent="0.25">
      <c r="A6887" t="s">
        <v>7426</v>
      </c>
      <c r="B6887">
        <v>69885</v>
      </c>
      <c r="C6887" t="s">
        <v>167</v>
      </c>
      <c r="D6887" s="167">
        <v>67982.929999999993</v>
      </c>
      <c r="E6887" t="s">
        <v>168</v>
      </c>
      <c r="F6887" t="s">
        <v>169</v>
      </c>
      <c r="G6887" t="s">
        <v>170</v>
      </c>
      <c r="H6887" s="168">
        <v>37914</v>
      </c>
      <c r="I6887" t="s">
        <v>106</v>
      </c>
      <c r="J6887" s="169">
        <v>13.942465753424658</v>
      </c>
      <c r="K6887">
        <v>3</v>
      </c>
    </row>
    <row r="6888" spans="1:11" x14ac:dyDescent="0.25">
      <c r="A6888" t="s">
        <v>7427</v>
      </c>
      <c r="B6888">
        <v>479</v>
      </c>
      <c r="C6888" t="s">
        <v>172</v>
      </c>
      <c r="D6888" s="167">
        <v>89620</v>
      </c>
      <c r="E6888" t="s">
        <v>175</v>
      </c>
      <c r="F6888" t="s">
        <v>169</v>
      </c>
      <c r="G6888" t="s">
        <v>183</v>
      </c>
      <c r="H6888" s="168">
        <v>35870</v>
      </c>
      <c r="I6888" t="s">
        <v>104</v>
      </c>
      <c r="J6888" s="169">
        <v>19.542465753424658</v>
      </c>
      <c r="K6888">
        <v>4</v>
      </c>
    </row>
    <row r="6889" spans="1:11" x14ac:dyDescent="0.25">
      <c r="A6889" t="s">
        <v>7428</v>
      </c>
      <c r="B6889">
        <v>81198</v>
      </c>
      <c r="C6889" t="s">
        <v>172</v>
      </c>
      <c r="D6889" s="167">
        <v>117390</v>
      </c>
      <c r="E6889" t="s">
        <v>185</v>
      </c>
      <c r="F6889" t="s">
        <v>169</v>
      </c>
      <c r="G6889" t="s">
        <v>382</v>
      </c>
      <c r="H6889" s="168">
        <v>36024</v>
      </c>
      <c r="I6889" t="s">
        <v>106</v>
      </c>
      <c r="J6889" s="169">
        <v>19.12054794520548</v>
      </c>
      <c r="K6889">
        <v>4</v>
      </c>
    </row>
    <row r="6890" spans="1:11" x14ac:dyDescent="0.25">
      <c r="A6890" t="s">
        <v>7429</v>
      </c>
      <c r="B6890">
        <v>61070</v>
      </c>
      <c r="C6890" t="s">
        <v>172</v>
      </c>
      <c r="D6890" s="167">
        <v>67424</v>
      </c>
      <c r="E6890" t="s">
        <v>191</v>
      </c>
      <c r="F6890" t="s">
        <v>169</v>
      </c>
      <c r="G6890" t="s">
        <v>486</v>
      </c>
      <c r="H6890" s="168">
        <v>40085</v>
      </c>
      <c r="I6890" t="s">
        <v>103</v>
      </c>
      <c r="J6890" s="169">
        <v>7.9945205479452053</v>
      </c>
      <c r="K6890">
        <v>2</v>
      </c>
    </row>
    <row r="6891" spans="1:11" x14ac:dyDescent="0.25">
      <c r="A6891" t="s">
        <v>7430</v>
      </c>
      <c r="B6891">
        <v>58530</v>
      </c>
      <c r="C6891" t="s">
        <v>172</v>
      </c>
      <c r="D6891" s="167">
        <v>43525.72</v>
      </c>
      <c r="E6891" t="s">
        <v>233</v>
      </c>
      <c r="F6891" t="s">
        <v>169</v>
      </c>
      <c r="G6891" t="s">
        <v>514</v>
      </c>
      <c r="H6891" s="168">
        <v>41344</v>
      </c>
      <c r="I6891" t="s">
        <v>108</v>
      </c>
      <c r="J6891" s="169">
        <v>4.5452054794520551</v>
      </c>
      <c r="K6891">
        <v>1</v>
      </c>
    </row>
    <row r="6892" spans="1:11" x14ac:dyDescent="0.25">
      <c r="A6892" t="s">
        <v>7431</v>
      </c>
      <c r="B6892">
        <v>32797</v>
      </c>
      <c r="C6892" t="s">
        <v>167</v>
      </c>
      <c r="D6892" s="167">
        <v>24978.81</v>
      </c>
      <c r="E6892" t="s">
        <v>196</v>
      </c>
      <c r="F6892" t="s">
        <v>202</v>
      </c>
      <c r="G6892" t="s">
        <v>367</v>
      </c>
      <c r="H6892" s="168">
        <v>36395</v>
      </c>
      <c r="I6892" t="s">
        <v>103</v>
      </c>
      <c r="J6892" s="169">
        <v>18.104109589041094</v>
      </c>
      <c r="K6892">
        <v>4</v>
      </c>
    </row>
    <row r="6893" spans="1:11" x14ac:dyDescent="0.25">
      <c r="A6893" t="s">
        <v>7432</v>
      </c>
      <c r="B6893">
        <v>47190</v>
      </c>
      <c r="C6893" t="s">
        <v>172</v>
      </c>
      <c r="D6893" s="167">
        <v>97392.47</v>
      </c>
      <c r="E6893" t="s">
        <v>168</v>
      </c>
      <c r="F6893" t="s">
        <v>169</v>
      </c>
      <c r="G6893" t="s">
        <v>173</v>
      </c>
      <c r="H6893" s="168">
        <v>28807</v>
      </c>
      <c r="I6893" t="s">
        <v>103</v>
      </c>
      <c r="J6893" s="169">
        <v>38.893150684931506</v>
      </c>
      <c r="K6893">
        <v>8</v>
      </c>
    </row>
    <row r="6894" spans="1:11" x14ac:dyDescent="0.25">
      <c r="A6894" t="s">
        <v>7433</v>
      </c>
      <c r="B6894">
        <v>62262</v>
      </c>
      <c r="C6894" t="s">
        <v>172</v>
      </c>
      <c r="D6894" s="167">
        <v>56688.39</v>
      </c>
      <c r="E6894" t="s">
        <v>199</v>
      </c>
      <c r="F6894" t="s">
        <v>169</v>
      </c>
      <c r="G6894" t="s">
        <v>200</v>
      </c>
      <c r="H6894" s="168">
        <v>37577</v>
      </c>
      <c r="I6894" t="s">
        <v>104</v>
      </c>
      <c r="J6894" s="169">
        <v>14.865753424657534</v>
      </c>
      <c r="K6894">
        <v>3</v>
      </c>
    </row>
    <row r="6895" spans="1:11" x14ac:dyDescent="0.25">
      <c r="A6895" t="s">
        <v>7434</v>
      </c>
      <c r="B6895">
        <v>75016</v>
      </c>
      <c r="C6895" t="s">
        <v>167</v>
      </c>
      <c r="D6895" s="167">
        <v>69222.179999999993</v>
      </c>
      <c r="E6895" t="s">
        <v>168</v>
      </c>
      <c r="F6895" t="s">
        <v>169</v>
      </c>
      <c r="G6895" t="s">
        <v>170</v>
      </c>
      <c r="H6895" s="168">
        <v>35044</v>
      </c>
      <c r="I6895" t="s">
        <v>103</v>
      </c>
      <c r="J6895" s="169">
        <v>21.805479452054794</v>
      </c>
      <c r="K6895">
        <v>5</v>
      </c>
    </row>
    <row r="6896" spans="1:11" x14ac:dyDescent="0.25">
      <c r="A6896" t="s">
        <v>7435</v>
      </c>
      <c r="B6896">
        <v>72389</v>
      </c>
      <c r="C6896" t="s">
        <v>172</v>
      </c>
      <c r="D6896" s="167">
        <v>88168</v>
      </c>
      <c r="E6896" t="s">
        <v>185</v>
      </c>
      <c r="F6896" t="s">
        <v>169</v>
      </c>
      <c r="G6896" t="s">
        <v>495</v>
      </c>
      <c r="H6896" s="168">
        <v>38145</v>
      </c>
      <c r="I6896" t="s">
        <v>103</v>
      </c>
      <c r="J6896" s="169">
        <v>13.30958904109589</v>
      </c>
      <c r="K6896">
        <v>3</v>
      </c>
    </row>
    <row r="6897" spans="1:11" x14ac:dyDescent="0.25">
      <c r="A6897" t="s">
        <v>7436</v>
      </c>
      <c r="B6897">
        <v>27683</v>
      </c>
      <c r="C6897" t="s">
        <v>167</v>
      </c>
      <c r="D6897" s="167">
        <v>44707.91</v>
      </c>
      <c r="E6897" t="s">
        <v>196</v>
      </c>
      <c r="F6897" t="s">
        <v>169</v>
      </c>
      <c r="G6897" t="s">
        <v>1046</v>
      </c>
      <c r="H6897" s="168">
        <v>41316</v>
      </c>
      <c r="I6897" t="s">
        <v>106</v>
      </c>
      <c r="J6897" s="169">
        <v>4.6219178082191785</v>
      </c>
      <c r="K6897">
        <v>1</v>
      </c>
    </row>
    <row r="6898" spans="1:11" x14ac:dyDescent="0.25">
      <c r="A6898" t="s">
        <v>7437</v>
      </c>
      <c r="B6898">
        <v>48965</v>
      </c>
      <c r="C6898" t="s">
        <v>172</v>
      </c>
      <c r="D6898" s="167">
        <v>15834.05</v>
      </c>
      <c r="E6898" t="s">
        <v>216</v>
      </c>
      <c r="F6898" t="s">
        <v>202</v>
      </c>
      <c r="G6898" t="s">
        <v>303</v>
      </c>
      <c r="H6898" s="168">
        <v>42086</v>
      </c>
      <c r="I6898" t="s">
        <v>107</v>
      </c>
      <c r="J6898" s="169">
        <v>2.5123287671232877</v>
      </c>
      <c r="K6898">
        <v>1</v>
      </c>
    </row>
    <row r="6899" spans="1:11" x14ac:dyDescent="0.25">
      <c r="A6899" t="s">
        <v>7438</v>
      </c>
      <c r="B6899">
        <v>50603</v>
      </c>
      <c r="C6899" t="s">
        <v>167</v>
      </c>
      <c r="D6899" s="167">
        <v>64873.05</v>
      </c>
      <c r="E6899" t="s">
        <v>216</v>
      </c>
      <c r="F6899" t="s">
        <v>169</v>
      </c>
      <c r="G6899" t="s">
        <v>369</v>
      </c>
      <c r="H6899" s="168">
        <v>41246</v>
      </c>
      <c r="I6899" t="s">
        <v>103</v>
      </c>
      <c r="J6899" s="169">
        <v>4.8136986301369866</v>
      </c>
      <c r="K6899">
        <v>1</v>
      </c>
    </row>
    <row r="6900" spans="1:11" x14ac:dyDescent="0.25">
      <c r="A6900" t="s">
        <v>7439</v>
      </c>
      <c r="B6900">
        <v>49199</v>
      </c>
      <c r="C6900" t="s">
        <v>172</v>
      </c>
      <c r="D6900" s="167">
        <v>73946.539999999994</v>
      </c>
      <c r="E6900" t="s">
        <v>168</v>
      </c>
      <c r="F6900" t="s">
        <v>169</v>
      </c>
      <c r="G6900" t="s">
        <v>178</v>
      </c>
      <c r="H6900" s="168">
        <v>36122</v>
      </c>
      <c r="I6900" t="s">
        <v>103</v>
      </c>
      <c r="J6900" s="169">
        <v>18.852054794520548</v>
      </c>
      <c r="K6900">
        <v>4</v>
      </c>
    </row>
    <row r="6901" spans="1:11" x14ac:dyDescent="0.25">
      <c r="A6901" t="s">
        <v>7440</v>
      </c>
      <c r="B6901">
        <v>23329</v>
      </c>
      <c r="C6901" t="s">
        <v>167</v>
      </c>
      <c r="D6901" s="167">
        <v>100849.36</v>
      </c>
      <c r="E6901" t="s">
        <v>188</v>
      </c>
      <c r="F6901" t="s">
        <v>169</v>
      </c>
      <c r="G6901" t="s">
        <v>284</v>
      </c>
      <c r="H6901" s="168">
        <v>29591</v>
      </c>
      <c r="I6901" t="s">
        <v>106</v>
      </c>
      <c r="J6901" s="169">
        <v>36.745205479452054</v>
      </c>
      <c r="K6901">
        <v>8</v>
      </c>
    </row>
    <row r="6902" spans="1:11" x14ac:dyDescent="0.25">
      <c r="A6902" t="s">
        <v>7441</v>
      </c>
      <c r="B6902">
        <v>44011</v>
      </c>
      <c r="C6902" t="s">
        <v>172</v>
      </c>
      <c r="D6902" s="167">
        <v>101538.67</v>
      </c>
      <c r="E6902" t="s">
        <v>253</v>
      </c>
      <c r="F6902" t="s">
        <v>169</v>
      </c>
      <c r="G6902" t="s">
        <v>275</v>
      </c>
      <c r="H6902" s="168">
        <v>41400</v>
      </c>
      <c r="I6902" t="s">
        <v>103</v>
      </c>
      <c r="J6902" s="169">
        <v>4.3917808219178083</v>
      </c>
      <c r="K6902">
        <v>1</v>
      </c>
    </row>
    <row r="6903" spans="1:11" x14ac:dyDescent="0.25">
      <c r="A6903" t="s">
        <v>7442</v>
      </c>
      <c r="B6903">
        <v>56342</v>
      </c>
      <c r="C6903" t="s">
        <v>167</v>
      </c>
      <c r="D6903" s="167">
        <v>63278.76</v>
      </c>
      <c r="E6903" t="s">
        <v>268</v>
      </c>
      <c r="F6903" t="s">
        <v>169</v>
      </c>
      <c r="G6903" t="s">
        <v>297</v>
      </c>
      <c r="H6903" s="168">
        <v>41666</v>
      </c>
      <c r="I6903" t="s">
        <v>104</v>
      </c>
      <c r="J6903" s="169">
        <v>3.6630136986301371</v>
      </c>
      <c r="K6903">
        <v>1</v>
      </c>
    </row>
    <row r="6904" spans="1:11" x14ac:dyDescent="0.25">
      <c r="A6904" t="s">
        <v>7443</v>
      </c>
      <c r="B6904">
        <v>16832</v>
      </c>
      <c r="C6904" t="s">
        <v>167</v>
      </c>
      <c r="D6904" s="167">
        <v>101338.92</v>
      </c>
      <c r="E6904" t="s">
        <v>230</v>
      </c>
      <c r="F6904" t="s">
        <v>169</v>
      </c>
      <c r="G6904" t="s">
        <v>7444</v>
      </c>
      <c r="H6904" s="168">
        <v>35351</v>
      </c>
      <c r="I6904" t="s">
        <v>106</v>
      </c>
      <c r="J6904" s="169">
        <v>20.964383561643835</v>
      </c>
      <c r="K6904">
        <v>5</v>
      </c>
    </row>
    <row r="6905" spans="1:11" x14ac:dyDescent="0.25">
      <c r="A6905" t="s">
        <v>7445</v>
      </c>
      <c r="B6905">
        <v>14061</v>
      </c>
      <c r="C6905" t="s">
        <v>167</v>
      </c>
      <c r="D6905" s="167">
        <v>129403.12</v>
      </c>
      <c r="E6905" t="s">
        <v>268</v>
      </c>
      <c r="F6905" t="s">
        <v>169</v>
      </c>
      <c r="G6905" t="s">
        <v>275</v>
      </c>
      <c r="H6905" s="168">
        <v>39020</v>
      </c>
      <c r="I6905" t="s">
        <v>108</v>
      </c>
      <c r="J6905" s="169">
        <v>10.912328767123288</v>
      </c>
      <c r="K6905">
        <v>3</v>
      </c>
    </row>
    <row r="6906" spans="1:11" x14ac:dyDescent="0.25">
      <c r="A6906" t="s">
        <v>7446</v>
      </c>
      <c r="B6906">
        <v>75944</v>
      </c>
      <c r="C6906" t="s">
        <v>167</v>
      </c>
      <c r="D6906" s="167">
        <v>78096</v>
      </c>
      <c r="E6906" t="s">
        <v>175</v>
      </c>
      <c r="F6906" t="s">
        <v>169</v>
      </c>
      <c r="G6906" t="s">
        <v>183</v>
      </c>
      <c r="H6906" s="168">
        <v>38187</v>
      </c>
      <c r="I6906" t="s">
        <v>103</v>
      </c>
      <c r="J6906" s="169">
        <v>13.194520547945206</v>
      </c>
      <c r="K6906">
        <v>3</v>
      </c>
    </row>
    <row r="6907" spans="1:11" x14ac:dyDescent="0.25">
      <c r="A6907" t="s">
        <v>7447</v>
      </c>
      <c r="B6907">
        <v>78884</v>
      </c>
      <c r="C6907" t="s">
        <v>172</v>
      </c>
      <c r="D6907" s="167">
        <v>103459</v>
      </c>
      <c r="E6907" t="s">
        <v>168</v>
      </c>
      <c r="F6907" t="s">
        <v>169</v>
      </c>
      <c r="G6907" t="s">
        <v>173</v>
      </c>
      <c r="H6907" s="168">
        <v>36207</v>
      </c>
      <c r="I6907" t="s">
        <v>104</v>
      </c>
      <c r="J6907" s="169">
        <v>18.61917808219178</v>
      </c>
      <c r="K6907">
        <v>4</v>
      </c>
    </row>
    <row r="6908" spans="1:11" x14ac:dyDescent="0.25">
      <c r="A6908" t="s">
        <v>7448</v>
      </c>
      <c r="B6908">
        <v>71788</v>
      </c>
      <c r="C6908" t="s">
        <v>172</v>
      </c>
      <c r="D6908" s="167">
        <v>66065.23</v>
      </c>
      <c r="E6908" t="s">
        <v>199</v>
      </c>
      <c r="F6908" t="s">
        <v>169</v>
      </c>
      <c r="G6908" t="s">
        <v>1390</v>
      </c>
      <c r="H6908" s="168">
        <v>33609</v>
      </c>
      <c r="I6908" t="s">
        <v>104</v>
      </c>
      <c r="J6908" s="169">
        <v>25.736986301369864</v>
      </c>
      <c r="K6908">
        <v>6</v>
      </c>
    </row>
    <row r="6909" spans="1:11" x14ac:dyDescent="0.25">
      <c r="A6909" t="s">
        <v>7449</v>
      </c>
      <c r="B6909">
        <v>12820</v>
      </c>
      <c r="C6909" t="s">
        <v>172</v>
      </c>
      <c r="D6909" s="167">
        <v>96763.35</v>
      </c>
      <c r="E6909" t="s">
        <v>168</v>
      </c>
      <c r="F6909" t="s">
        <v>169</v>
      </c>
      <c r="G6909" t="s">
        <v>384</v>
      </c>
      <c r="H6909" s="168">
        <v>32756</v>
      </c>
      <c r="I6909" t="s">
        <v>104</v>
      </c>
      <c r="J6909" s="169">
        <v>28.073972602739726</v>
      </c>
      <c r="K6909">
        <v>6</v>
      </c>
    </row>
    <row r="6910" spans="1:11" x14ac:dyDescent="0.25">
      <c r="A6910" t="s">
        <v>7450</v>
      </c>
      <c r="B6910">
        <v>84396</v>
      </c>
      <c r="C6910" t="s">
        <v>172</v>
      </c>
      <c r="D6910" s="167">
        <v>71220.100000000006</v>
      </c>
      <c r="E6910" t="s">
        <v>233</v>
      </c>
      <c r="F6910" t="s">
        <v>169</v>
      </c>
      <c r="G6910" t="s">
        <v>962</v>
      </c>
      <c r="H6910" s="168">
        <v>35100</v>
      </c>
      <c r="I6910" t="s">
        <v>103</v>
      </c>
      <c r="J6910" s="169">
        <v>21.652054794520549</v>
      </c>
      <c r="K6910">
        <v>5</v>
      </c>
    </row>
    <row r="6911" spans="1:11" x14ac:dyDescent="0.25">
      <c r="A6911" t="s">
        <v>7451</v>
      </c>
      <c r="B6911">
        <v>92278</v>
      </c>
      <c r="C6911" t="s">
        <v>172</v>
      </c>
      <c r="D6911" s="167">
        <v>41781.910000000003</v>
      </c>
      <c r="E6911" t="s">
        <v>199</v>
      </c>
      <c r="F6911" t="s">
        <v>169</v>
      </c>
      <c r="G6911" t="s">
        <v>295</v>
      </c>
      <c r="H6911" s="168">
        <v>41288</v>
      </c>
      <c r="I6911" t="s">
        <v>104</v>
      </c>
      <c r="J6911" s="169">
        <v>4.6986301369863011</v>
      </c>
      <c r="K6911">
        <v>1</v>
      </c>
    </row>
    <row r="6912" spans="1:11" x14ac:dyDescent="0.25">
      <c r="A6912" t="s">
        <v>7452</v>
      </c>
      <c r="B6912">
        <v>14785</v>
      </c>
      <c r="C6912" t="s">
        <v>172</v>
      </c>
      <c r="D6912" s="167">
        <v>45261</v>
      </c>
      <c r="E6912" t="s">
        <v>191</v>
      </c>
      <c r="F6912" t="s">
        <v>169</v>
      </c>
      <c r="G6912" t="s">
        <v>1065</v>
      </c>
      <c r="H6912" s="168">
        <v>42716</v>
      </c>
      <c r="I6912" t="s">
        <v>103</v>
      </c>
      <c r="J6912" s="169">
        <v>0.78630136986301369</v>
      </c>
      <c r="K6912">
        <v>1</v>
      </c>
    </row>
    <row r="6913" spans="1:11" x14ac:dyDescent="0.25">
      <c r="A6913" t="s">
        <v>7453</v>
      </c>
      <c r="B6913">
        <v>56566</v>
      </c>
      <c r="C6913" t="s">
        <v>172</v>
      </c>
      <c r="D6913" s="167">
        <v>66876.13</v>
      </c>
      <c r="E6913" t="s">
        <v>199</v>
      </c>
      <c r="F6913" t="s">
        <v>169</v>
      </c>
      <c r="G6913" t="s">
        <v>539</v>
      </c>
      <c r="H6913" s="168">
        <v>37984</v>
      </c>
      <c r="I6913" t="s">
        <v>104</v>
      </c>
      <c r="J6913" s="169">
        <v>13.75068493150685</v>
      </c>
      <c r="K6913">
        <v>3</v>
      </c>
    </row>
    <row r="6914" spans="1:11" x14ac:dyDescent="0.25">
      <c r="A6914" t="s">
        <v>7454</v>
      </c>
      <c r="B6914">
        <v>30276</v>
      </c>
      <c r="C6914" t="s">
        <v>172</v>
      </c>
      <c r="D6914" s="167">
        <v>119713</v>
      </c>
      <c r="E6914" t="s">
        <v>175</v>
      </c>
      <c r="F6914" t="s">
        <v>169</v>
      </c>
      <c r="G6914" t="s">
        <v>291</v>
      </c>
      <c r="H6914" s="168">
        <v>35079</v>
      </c>
      <c r="I6914" t="s">
        <v>106</v>
      </c>
      <c r="J6914" s="169">
        <v>21.709589041095889</v>
      </c>
      <c r="K6914">
        <v>5</v>
      </c>
    </row>
    <row r="6915" spans="1:11" x14ac:dyDescent="0.25">
      <c r="A6915" t="s">
        <v>7455</v>
      </c>
      <c r="B6915">
        <v>96627</v>
      </c>
      <c r="C6915" t="s">
        <v>167</v>
      </c>
      <c r="D6915" s="167">
        <v>109810.14</v>
      </c>
      <c r="E6915" t="s">
        <v>239</v>
      </c>
      <c r="F6915" t="s">
        <v>169</v>
      </c>
      <c r="G6915" t="s">
        <v>535</v>
      </c>
      <c r="H6915" s="168">
        <v>34702</v>
      </c>
      <c r="I6915" t="s">
        <v>103</v>
      </c>
      <c r="J6915" s="169">
        <v>22.742465753424657</v>
      </c>
      <c r="K6915">
        <v>5</v>
      </c>
    </row>
    <row r="6916" spans="1:11" x14ac:dyDescent="0.25">
      <c r="A6916" t="s">
        <v>7456</v>
      </c>
      <c r="B6916">
        <v>97164</v>
      </c>
      <c r="C6916" t="s">
        <v>167</v>
      </c>
      <c r="D6916" s="167">
        <v>82019.649999999994</v>
      </c>
      <c r="E6916" t="s">
        <v>216</v>
      </c>
      <c r="F6916" t="s">
        <v>169</v>
      </c>
      <c r="G6916" t="s">
        <v>275</v>
      </c>
      <c r="H6916" s="168">
        <v>39818</v>
      </c>
      <c r="I6916" t="s">
        <v>103</v>
      </c>
      <c r="J6916" s="169">
        <v>8.7260273972602747</v>
      </c>
      <c r="K6916">
        <v>2</v>
      </c>
    </row>
    <row r="6917" spans="1:11" x14ac:dyDescent="0.25">
      <c r="A6917" t="s">
        <v>7457</v>
      </c>
      <c r="B6917">
        <v>21121</v>
      </c>
      <c r="C6917" t="s">
        <v>167</v>
      </c>
      <c r="D6917" s="167">
        <v>61135.199999999997</v>
      </c>
      <c r="E6917" t="s">
        <v>168</v>
      </c>
      <c r="F6917" t="s">
        <v>169</v>
      </c>
      <c r="G6917" t="s">
        <v>170</v>
      </c>
      <c r="H6917" s="168">
        <v>36360</v>
      </c>
      <c r="I6917" t="s">
        <v>104</v>
      </c>
      <c r="J6917" s="169">
        <v>18.2</v>
      </c>
      <c r="K6917">
        <v>4</v>
      </c>
    </row>
    <row r="6918" spans="1:11" x14ac:dyDescent="0.25">
      <c r="A6918" t="s">
        <v>7458</v>
      </c>
      <c r="B6918">
        <v>11449</v>
      </c>
      <c r="C6918" t="s">
        <v>167</v>
      </c>
      <c r="D6918" s="167">
        <v>85018.36</v>
      </c>
      <c r="E6918" t="s">
        <v>168</v>
      </c>
      <c r="F6918" t="s">
        <v>169</v>
      </c>
      <c r="G6918" t="s">
        <v>261</v>
      </c>
      <c r="H6918" s="168">
        <v>35807</v>
      </c>
      <c r="I6918" t="s">
        <v>105</v>
      </c>
      <c r="J6918" s="169">
        <v>19.715068493150685</v>
      </c>
      <c r="K6918">
        <v>4</v>
      </c>
    </row>
    <row r="6919" spans="1:11" x14ac:dyDescent="0.25">
      <c r="A6919" t="s">
        <v>7459</v>
      </c>
      <c r="B6919">
        <v>57842</v>
      </c>
      <c r="C6919" t="s">
        <v>167</v>
      </c>
      <c r="D6919" s="167">
        <v>38756.92</v>
      </c>
      <c r="E6919" t="s">
        <v>168</v>
      </c>
      <c r="F6919" t="s">
        <v>169</v>
      </c>
      <c r="G6919" t="s">
        <v>344</v>
      </c>
      <c r="H6919" s="168">
        <v>41904</v>
      </c>
      <c r="I6919" t="s">
        <v>105</v>
      </c>
      <c r="J6919" s="169">
        <v>3.010958904109589</v>
      </c>
      <c r="K6919">
        <v>1</v>
      </c>
    </row>
    <row r="6920" spans="1:11" x14ac:dyDescent="0.25">
      <c r="A6920" t="s">
        <v>7460</v>
      </c>
      <c r="B6920">
        <v>38058</v>
      </c>
      <c r="C6920" t="s">
        <v>172</v>
      </c>
      <c r="D6920" s="167">
        <v>51969</v>
      </c>
      <c r="E6920" t="s">
        <v>175</v>
      </c>
      <c r="F6920" t="s">
        <v>169</v>
      </c>
      <c r="G6920" t="s">
        <v>183</v>
      </c>
      <c r="H6920" s="168">
        <v>42156</v>
      </c>
      <c r="I6920" t="s">
        <v>103</v>
      </c>
      <c r="J6920" s="169">
        <v>2.3205479452054796</v>
      </c>
      <c r="K6920">
        <v>1</v>
      </c>
    </row>
    <row r="6921" spans="1:11" x14ac:dyDescent="0.25">
      <c r="A6921" t="s">
        <v>7461</v>
      </c>
      <c r="B6921">
        <v>52976</v>
      </c>
      <c r="C6921" t="s">
        <v>172</v>
      </c>
      <c r="D6921" s="167">
        <v>74886.63</v>
      </c>
      <c r="E6921" t="s">
        <v>199</v>
      </c>
      <c r="F6921" t="s">
        <v>169</v>
      </c>
      <c r="G6921" t="s">
        <v>662</v>
      </c>
      <c r="H6921" s="168">
        <v>36115</v>
      </c>
      <c r="I6921" t="s">
        <v>105</v>
      </c>
      <c r="J6921" s="169">
        <v>18.87123287671233</v>
      </c>
      <c r="K6921">
        <v>4</v>
      </c>
    </row>
    <row r="6922" spans="1:11" x14ac:dyDescent="0.25">
      <c r="A6922" t="s">
        <v>7462</v>
      </c>
      <c r="B6922">
        <v>10426</v>
      </c>
      <c r="C6922" t="s">
        <v>167</v>
      </c>
      <c r="D6922" s="167">
        <v>46469</v>
      </c>
      <c r="E6922" t="s">
        <v>196</v>
      </c>
      <c r="F6922" t="s">
        <v>169</v>
      </c>
      <c r="G6922" t="s">
        <v>503</v>
      </c>
      <c r="H6922" s="168">
        <v>36520</v>
      </c>
      <c r="I6922" t="s">
        <v>104</v>
      </c>
      <c r="J6922" s="169">
        <v>17.761643835616439</v>
      </c>
      <c r="K6922">
        <v>4</v>
      </c>
    </row>
    <row r="6923" spans="1:11" x14ac:dyDescent="0.25">
      <c r="A6923" t="s">
        <v>7463</v>
      </c>
      <c r="B6923">
        <v>57729</v>
      </c>
      <c r="C6923" t="s">
        <v>172</v>
      </c>
      <c r="D6923" s="167">
        <v>92756.7</v>
      </c>
      <c r="E6923" t="s">
        <v>175</v>
      </c>
      <c r="F6923" t="s">
        <v>169</v>
      </c>
      <c r="G6923" t="s">
        <v>183</v>
      </c>
      <c r="H6923" s="168">
        <v>34498</v>
      </c>
      <c r="I6923" t="s">
        <v>103</v>
      </c>
      <c r="J6923" s="169">
        <v>23.301369863013697</v>
      </c>
      <c r="K6923">
        <v>5</v>
      </c>
    </row>
    <row r="6924" spans="1:11" x14ac:dyDescent="0.25">
      <c r="A6924" t="s">
        <v>7464</v>
      </c>
      <c r="B6924">
        <v>96520</v>
      </c>
      <c r="C6924" t="s">
        <v>172</v>
      </c>
      <c r="D6924" s="167">
        <v>39832.99</v>
      </c>
      <c r="E6924" t="s">
        <v>233</v>
      </c>
      <c r="F6924" t="s">
        <v>169</v>
      </c>
      <c r="G6924" t="s">
        <v>399</v>
      </c>
      <c r="H6924" s="168">
        <v>39037</v>
      </c>
      <c r="I6924" t="s">
        <v>108</v>
      </c>
      <c r="J6924" s="169">
        <v>10.865753424657534</v>
      </c>
      <c r="K6924">
        <v>3</v>
      </c>
    </row>
    <row r="6925" spans="1:11" x14ac:dyDescent="0.25">
      <c r="A6925" t="s">
        <v>7465</v>
      </c>
      <c r="B6925">
        <v>49395</v>
      </c>
      <c r="C6925" t="s">
        <v>172</v>
      </c>
      <c r="D6925" s="167">
        <v>67753</v>
      </c>
      <c r="E6925" t="s">
        <v>191</v>
      </c>
      <c r="F6925" t="s">
        <v>169</v>
      </c>
      <c r="G6925" t="s">
        <v>486</v>
      </c>
      <c r="H6925" s="168">
        <v>39329</v>
      </c>
      <c r="I6925" t="s">
        <v>103</v>
      </c>
      <c r="J6925" s="169">
        <v>10.065753424657535</v>
      </c>
      <c r="K6925">
        <v>3</v>
      </c>
    </row>
    <row r="6926" spans="1:11" x14ac:dyDescent="0.25">
      <c r="A6926" t="s">
        <v>7466</v>
      </c>
      <c r="B6926">
        <v>76095</v>
      </c>
      <c r="C6926" t="s">
        <v>172</v>
      </c>
      <c r="D6926" s="167">
        <v>83658</v>
      </c>
      <c r="E6926" t="s">
        <v>175</v>
      </c>
      <c r="F6926" t="s">
        <v>169</v>
      </c>
      <c r="G6926" t="s">
        <v>183</v>
      </c>
      <c r="H6926" s="168">
        <v>37627</v>
      </c>
      <c r="I6926" t="s">
        <v>108</v>
      </c>
      <c r="J6926" s="169">
        <v>14.728767123287671</v>
      </c>
      <c r="K6926">
        <v>3</v>
      </c>
    </row>
    <row r="6927" spans="1:11" x14ac:dyDescent="0.25">
      <c r="A6927" t="s">
        <v>7467</v>
      </c>
      <c r="B6927">
        <v>72390</v>
      </c>
      <c r="C6927" t="s">
        <v>167</v>
      </c>
      <c r="D6927" s="167">
        <v>67384</v>
      </c>
      <c r="E6927" t="s">
        <v>168</v>
      </c>
      <c r="F6927" t="s">
        <v>169</v>
      </c>
      <c r="G6927" t="s">
        <v>265</v>
      </c>
      <c r="H6927" s="168">
        <v>38432</v>
      </c>
      <c r="I6927" t="s">
        <v>103</v>
      </c>
      <c r="J6927" s="169">
        <v>12.523287671232877</v>
      </c>
      <c r="K6927">
        <v>3</v>
      </c>
    </row>
    <row r="6928" spans="1:11" x14ac:dyDescent="0.25">
      <c r="A6928" t="s">
        <v>7468</v>
      </c>
      <c r="B6928">
        <v>33717</v>
      </c>
      <c r="C6928" t="s">
        <v>167</v>
      </c>
      <c r="D6928" s="167">
        <v>49364</v>
      </c>
      <c r="E6928" t="s">
        <v>168</v>
      </c>
      <c r="F6928" t="s">
        <v>169</v>
      </c>
      <c r="G6928" t="s">
        <v>265</v>
      </c>
      <c r="H6928" s="168">
        <v>38250</v>
      </c>
      <c r="I6928" t="s">
        <v>106</v>
      </c>
      <c r="J6928" s="169">
        <v>13.021917808219179</v>
      </c>
      <c r="K6928">
        <v>3</v>
      </c>
    </row>
    <row r="6929" spans="1:11" x14ac:dyDescent="0.25">
      <c r="A6929" t="s">
        <v>7469</v>
      </c>
      <c r="B6929">
        <v>33162</v>
      </c>
      <c r="C6929" t="s">
        <v>167</v>
      </c>
      <c r="D6929" s="167">
        <v>50910</v>
      </c>
      <c r="E6929" t="s">
        <v>191</v>
      </c>
      <c r="F6929" t="s">
        <v>169</v>
      </c>
      <c r="G6929" t="s">
        <v>354</v>
      </c>
      <c r="H6929" s="168">
        <v>41708</v>
      </c>
      <c r="I6929" t="s">
        <v>106</v>
      </c>
      <c r="J6929" s="169">
        <v>3.547945205479452</v>
      </c>
      <c r="K6929">
        <v>1</v>
      </c>
    </row>
    <row r="6930" spans="1:11" x14ac:dyDescent="0.25">
      <c r="A6930" t="s">
        <v>7470</v>
      </c>
      <c r="B6930">
        <v>62143</v>
      </c>
      <c r="C6930" t="s">
        <v>172</v>
      </c>
      <c r="D6930" s="167">
        <v>96624</v>
      </c>
      <c r="E6930" t="s">
        <v>175</v>
      </c>
      <c r="F6930" t="s">
        <v>169</v>
      </c>
      <c r="G6930" t="s">
        <v>586</v>
      </c>
      <c r="H6930" s="168">
        <v>37823</v>
      </c>
      <c r="I6930" t="s">
        <v>103</v>
      </c>
      <c r="J6930" s="169">
        <v>14.191780821917808</v>
      </c>
      <c r="K6930">
        <v>3</v>
      </c>
    </row>
    <row r="6931" spans="1:11" x14ac:dyDescent="0.25">
      <c r="A6931" t="s">
        <v>7471</v>
      </c>
      <c r="B6931">
        <v>56744</v>
      </c>
      <c r="C6931" t="s">
        <v>172</v>
      </c>
      <c r="D6931" s="167">
        <v>50910</v>
      </c>
      <c r="E6931" t="s">
        <v>191</v>
      </c>
      <c r="F6931" t="s">
        <v>169</v>
      </c>
      <c r="G6931" t="s">
        <v>354</v>
      </c>
      <c r="H6931" s="168">
        <v>41708</v>
      </c>
      <c r="I6931" t="s">
        <v>105</v>
      </c>
      <c r="J6931" s="169">
        <v>3.547945205479452</v>
      </c>
      <c r="K6931">
        <v>1</v>
      </c>
    </row>
    <row r="6932" spans="1:11" x14ac:dyDescent="0.25">
      <c r="A6932" t="s">
        <v>7472</v>
      </c>
      <c r="B6932">
        <v>68163</v>
      </c>
      <c r="C6932" t="s">
        <v>167</v>
      </c>
      <c r="D6932" s="167">
        <v>81352.73</v>
      </c>
      <c r="E6932" t="s">
        <v>175</v>
      </c>
      <c r="F6932" t="s">
        <v>169</v>
      </c>
      <c r="G6932" t="s">
        <v>211</v>
      </c>
      <c r="H6932" s="168">
        <v>38068</v>
      </c>
      <c r="I6932" t="s">
        <v>103</v>
      </c>
      <c r="J6932" s="169">
        <v>13.520547945205479</v>
      </c>
      <c r="K6932">
        <v>3</v>
      </c>
    </row>
    <row r="6933" spans="1:11" x14ac:dyDescent="0.25">
      <c r="A6933" t="s">
        <v>7473</v>
      </c>
      <c r="B6933">
        <v>5149</v>
      </c>
      <c r="C6933" t="s">
        <v>167</v>
      </c>
      <c r="D6933" s="167">
        <v>59242.3</v>
      </c>
      <c r="E6933" t="s">
        <v>180</v>
      </c>
      <c r="F6933" t="s">
        <v>169</v>
      </c>
      <c r="G6933" t="s">
        <v>209</v>
      </c>
      <c r="H6933" s="168">
        <v>39455</v>
      </c>
      <c r="I6933" t="s">
        <v>103</v>
      </c>
      <c r="J6933" s="169">
        <v>9.7205479452054799</v>
      </c>
      <c r="K6933">
        <v>2</v>
      </c>
    </row>
    <row r="6934" spans="1:11" x14ac:dyDescent="0.25">
      <c r="A6934" t="s">
        <v>7474</v>
      </c>
      <c r="B6934">
        <v>97267</v>
      </c>
      <c r="C6934" t="s">
        <v>167</v>
      </c>
      <c r="D6934" s="167">
        <v>69813.09</v>
      </c>
      <c r="E6934" t="s">
        <v>188</v>
      </c>
      <c r="F6934" t="s">
        <v>169</v>
      </c>
      <c r="G6934" t="s">
        <v>4054</v>
      </c>
      <c r="H6934" s="168">
        <v>39146</v>
      </c>
      <c r="I6934" t="s">
        <v>107</v>
      </c>
      <c r="J6934" s="169">
        <v>10.567123287671233</v>
      </c>
      <c r="K6934">
        <v>3</v>
      </c>
    </row>
    <row r="6935" spans="1:11" x14ac:dyDescent="0.25">
      <c r="A6935" t="s">
        <v>7475</v>
      </c>
      <c r="B6935">
        <v>88866</v>
      </c>
      <c r="C6935" t="s">
        <v>172</v>
      </c>
      <c r="D6935" s="167">
        <v>54538</v>
      </c>
      <c r="E6935" t="s">
        <v>191</v>
      </c>
      <c r="F6935" t="s">
        <v>169</v>
      </c>
      <c r="G6935" t="s">
        <v>354</v>
      </c>
      <c r="H6935" s="168">
        <v>41064</v>
      </c>
      <c r="I6935" t="s">
        <v>108</v>
      </c>
      <c r="J6935" s="169">
        <v>5.3123287671232875</v>
      </c>
      <c r="K6935">
        <v>2</v>
      </c>
    </row>
    <row r="6936" spans="1:11" x14ac:dyDescent="0.25">
      <c r="A6936" t="s">
        <v>7476</v>
      </c>
      <c r="B6936">
        <v>49723</v>
      </c>
      <c r="C6936" t="s">
        <v>167</v>
      </c>
      <c r="D6936" s="167">
        <v>69222.179999999993</v>
      </c>
      <c r="E6936" t="s">
        <v>168</v>
      </c>
      <c r="F6936" t="s">
        <v>169</v>
      </c>
      <c r="G6936" t="s">
        <v>170</v>
      </c>
      <c r="H6936" s="168">
        <v>33155</v>
      </c>
      <c r="I6936" t="s">
        <v>103</v>
      </c>
      <c r="J6936" s="169">
        <v>26.980821917808218</v>
      </c>
      <c r="K6936">
        <v>6</v>
      </c>
    </row>
    <row r="6937" spans="1:11" x14ac:dyDescent="0.25">
      <c r="A6937" t="s">
        <v>7477</v>
      </c>
      <c r="B6937">
        <v>15619</v>
      </c>
      <c r="C6937" t="s">
        <v>172</v>
      </c>
      <c r="D6937" s="167">
        <v>61787.48</v>
      </c>
      <c r="E6937" t="s">
        <v>233</v>
      </c>
      <c r="F6937" t="s">
        <v>169</v>
      </c>
      <c r="G6937" t="s">
        <v>637</v>
      </c>
      <c r="H6937" s="168">
        <v>38665</v>
      </c>
      <c r="I6937" t="s">
        <v>105</v>
      </c>
      <c r="J6937" s="169">
        <v>11.884931506849314</v>
      </c>
      <c r="K6937">
        <v>3</v>
      </c>
    </row>
    <row r="6938" spans="1:11" x14ac:dyDescent="0.25">
      <c r="A6938" t="s">
        <v>7478</v>
      </c>
      <c r="B6938">
        <v>78901</v>
      </c>
      <c r="C6938" t="s">
        <v>172</v>
      </c>
      <c r="D6938" s="167">
        <v>55328</v>
      </c>
      <c r="E6938" t="s">
        <v>191</v>
      </c>
      <c r="F6938" t="s">
        <v>169</v>
      </c>
      <c r="G6938" t="s">
        <v>354</v>
      </c>
      <c r="H6938" s="168">
        <v>41484</v>
      </c>
      <c r="I6938" t="s">
        <v>106</v>
      </c>
      <c r="J6938" s="169">
        <v>4.161643835616438</v>
      </c>
      <c r="K6938">
        <v>1</v>
      </c>
    </row>
    <row r="6939" spans="1:11" x14ac:dyDescent="0.25">
      <c r="A6939" t="s">
        <v>7479</v>
      </c>
      <c r="B6939">
        <v>30142</v>
      </c>
      <c r="C6939" t="s">
        <v>167</v>
      </c>
      <c r="D6939" s="167">
        <v>24809.23</v>
      </c>
      <c r="E6939" t="s">
        <v>216</v>
      </c>
      <c r="F6939" t="s">
        <v>202</v>
      </c>
      <c r="G6939" t="s">
        <v>980</v>
      </c>
      <c r="H6939" s="168">
        <v>36389</v>
      </c>
      <c r="I6939" t="s">
        <v>104</v>
      </c>
      <c r="J6939" s="169">
        <v>18.12054794520548</v>
      </c>
      <c r="K6939">
        <v>4</v>
      </c>
    </row>
    <row r="6940" spans="1:11" x14ac:dyDescent="0.25">
      <c r="A6940" t="s">
        <v>7480</v>
      </c>
      <c r="B6940">
        <v>54141</v>
      </c>
      <c r="C6940" t="s">
        <v>172</v>
      </c>
      <c r="D6940" s="167">
        <v>120117.06</v>
      </c>
      <c r="E6940" t="s">
        <v>185</v>
      </c>
      <c r="F6940" t="s">
        <v>169</v>
      </c>
      <c r="G6940" t="s">
        <v>382</v>
      </c>
      <c r="H6940" s="168">
        <v>30290</v>
      </c>
      <c r="I6940" t="s">
        <v>105</v>
      </c>
      <c r="J6940" s="169">
        <v>34.830136986301369</v>
      </c>
      <c r="K6940">
        <v>7</v>
      </c>
    </row>
    <row r="6941" spans="1:11" x14ac:dyDescent="0.25">
      <c r="A6941" t="s">
        <v>7481</v>
      </c>
      <c r="B6941">
        <v>86721</v>
      </c>
      <c r="C6941" t="s">
        <v>167</v>
      </c>
      <c r="D6941" s="167">
        <v>57068.63</v>
      </c>
      <c r="E6941" t="s">
        <v>188</v>
      </c>
      <c r="F6941" t="s">
        <v>169</v>
      </c>
      <c r="G6941" t="s">
        <v>344</v>
      </c>
      <c r="H6941" s="168">
        <v>36535</v>
      </c>
      <c r="I6941" t="s">
        <v>106</v>
      </c>
      <c r="J6941" s="169">
        <v>17.720547945205478</v>
      </c>
      <c r="K6941">
        <v>4</v>
      </c>
    </row>
    <row r="6942" spans="1:11" x14ac:dyDescent="0.25">
      <c r="A6942" t="s">
        <v>7482</v>
      </c>
      <c r="B6942">
        <v>9186</v>
      </c>
      <c r="C6942" t="s">
        <v>172</v>
      </c>
      <c r="D6942" s="167">
        <v>44830.05</v>
      </c>
      <c r="E6942" t="s">
        <v>196</v>
      </c>
      <c r="F6942" t="s">
        <v>169</v>
      </c>
      <c r="G6942" t="s">
        <v>7483</v>
      </c>
      <c r="H6942" s="168">
        <v>41372</v>
      </c>
      <c r="I6942" t="s">
        <v>105</v>
      </c>
      <c r="J6942" s="169">
        <v>4.4684931506849317</v>
      </c>
      <c r="K6942">
        <v>1</v>
      </c>
    </row>
    <row r="6943" spans="1:11" x14ac:dyDescent="0.25">
      <c r="A6943" t="s">
        <v>7484</v>
      </c>
      <c r="B6943">
        <v>15738</v>
      </c>
      <c r="C6943" t="s">
        <v>172</v>
      </c>
      <c r="D6943" s="167">
        <v>60501</v>
      </c>
      <c r="E6943" t="s">
        <v>175</v>
      </c>
      <c r="F6943" t="s">
        <v>169</v>
      </c>
      <c r="G6943" t="s">
        <v>183</v>
      </c>
      <c r="H6943" s="168">
        <v>41694</v>
      </c>
      <c r="I6943" t="s">
        <v>103</v>
      </c>
      <c r="J6943" s="169">
        <v>3.5863013698630137</v>
      </c>
      <c r="K6943">
        <v>1</v>
      </c>
    </row>
    <row r="6944" spans="1:11" x14ac:dyDescent="0.25">
      <c r="A6944" t="s">
        <v>7485</v>
      </c>
      <c r="B6944">
        <v>52380</v>
      </c>
      <c r="C6944" t="s">
        <v>172</v>
      </c>
      <c r="D6944" s="167">
        <v>55275</v>
      </c>
      <c r="E6944" t="s">
        <v>185</v>
      </c>
      <c r="F6944" t="s">
        <v>169</v>
      </c>
      <c r="G6944" t="s">
        <v>652</v>
      </c>
      <c r="H6944" s="168">
        <v>42506</v>
      </c>
      <c r="I6944" t="s">
        <v>103</v>
      </c>
      <c r="J6944" s="169">
        <v>1.3616438356164384</v>
      </c>
      <c r="K6944">
        <v>1</v>
      </c>
    </row>
    <row r="6945" spans="1:11" x14ac:dyDescent="0.25">
      <c r="A6945" t="s">
        <v>7486</v>
      </c>
      <c r="B6945">
        <v>78331</v>
      </c>
      <c r="C6945" t="s">
        <v>167</v>
      </c>
      <c r="D6945" s="167">
        <v>51670.26</v>
      </c>
      <c r="E6945" t="s">
        <v>233</v>
      </c>
      <c r="F6945" t="s">
        <v>169</v>
      </c>
      <c r="G6945" t="s">
        <v>672</v>
      </c>
      <c r="H6945" s="168">
        <v>39663</v>
      </c>
      <c r="I6945" t="s">
        <v>104</v>
      </c>
      <c r="J6945" s="169">
        <v>9.1506849315068486</v>
      </c>
      <c r="K6945">
        <v>2</v>
      </c>
    </row>
    <row r="6946" spans="1:11" x14ac:dyDescent="0.25">
      <c r="A6946" t="s">
        <v>7487</v>
      </c>
      <c r="B6946">
        <v>18039</v>
      </c>
      <c r="C6946" t="s">
        <v>167</v>
      </c>
      <c r="D6946" s="167">
        <v>61494.32</v>
      </c>
      <c r="E6946" t="s">
        <v>239</v>
      </c>
      <c r="F6946" t="s">
        <v>169</v>
      </c>
      <c r="G6946" t="s">
        <v>535</v>
      </c>
      <c r="H6946" s="168">
        <v>39999</v>
      </c>
      <c r="I6946" t="s">
        <v>106</v>
      </c>
      <c r="J6946" s="169">
        <v>8.2301369863013694</v>
      </c>
      <c r="K6946">
        <v>2</v>
      </c>
    </row>
    <row r="6947" spans="1:11" x14ac:dyDescent="0.25">
      <c r="A6947" t="s">
        <v>7488</v>
      </c>
      <c r="B6947">
        <v>85990</v>
      </c>
      <c r="C6947" t="s">
        <v>172</v>
      </c>
      <c r="D6947" s="167">
        <v>68015</v>
      </c>
      <c r="E6947" t="s">
        <v>191</v>
      </c>
      <c r="F6947" t="s">
        <v>169</v>
      </c>
      <c r="G6947" t="s">
        <v>486</v>
      </c>
      <c r="H6947" s="168">
        <v>38803</v>
      </c>
      <c r="I6947" t="s">
        <v>108</v>
      </c>
      <c r="J6947" s="169">
        <v>11.506849315068493</v>
      </c>
      <c r="K6947">
        <v>3</v>
      </c>
    </row>
    <row r="6948" spans="1:11" x14ac:dyDescent="0.25">
      <c r="A6948" t="s">
        <v>7489</v>
      </c>
      <c r="B6948">
        <v>79982</v>
      </c>
      <c r="C6948" t="s">
        <v>172</v>
      </c>
      <c r="D6948" s="167">
        <v>39257.31</v>
      </c>
      <c r="E6948" t="s">
        <v>233</v>
      </c>
      <c r="F6948" t="s">
        <v>169</v>
      </c>
      <c r="G6948" t="s">
        <v>514</v>
      </c>
      <c r="H6948" s="168">
        <v>42521</v>
      </c>
      <c r="I6948" t="s">
        <v>103</v>
      </c>
      <c r="J6948" s="169">
        <v>1.3205479452054794</v>
      </c>
      <c r="K6948">
        <v>1</v>
      </c>
    </row>
    <row r="6949" spans="1:11" x14ac:dyDescent="0.25">
      <c r="A6949" t="s">
        <v>7490</v>
      </c>
      <c r="B6949">
        <v>14750</v>
      </c>
      <c r="C6949" t="s">
        <v>167</v>
      </c>
      <c r="D6949" s="167">
        <v>81646.100000000006</v>
      </c>
      <c r="E6949" t="s">
        <v>188</v>
      </c>
      <c r="F6949" t="s">
        <v>169</v>
      </c>
      <c r="G6949" t="s">
        <v>284</v>
      </c>
      <c r="H6949" s="168">
        <v>40994</v>
      </c>
      <c r="I6949" t="s">
        <v>103</v>
      </c>
      <c r="J6949" s="169">
        <v>5.5041095890410956</v>
      </c>
      <c r="K6949">
        <v>2</v>
      </c>
    </row>
    <row r="6950" spans="1:11" x14ac:dyDescent="0.25">
      <c r="A6950" t="s">
        <v>7491</v>
      </c>
      <c r="B6950">
        <v>35164</v>
      </c>
      <c r="C6950" t="s">
        <v>167</v>
      </c>
      <c r="D6950" s="167">
        <v>46671.22</v>
      </c>
      <c r="E6950" t="s">
        <v>188</v>
      </c>
      <c r="F6950" t="s">
        <v>202</v>
      </c>
      <c r="G6950" t="s">
        <v>1208</v>
      </c>
      <c r="H6950" s="168">
        <v>35772</v>
      </c>
      <c r="I6950" t="s">
        <v>108</v>
      </c>
      <c r="J6950" s="169">
        <v>19.81095890410959</v>
      </c>
      <c r="K6950">
        <v>4</v>
      </c>
    </row>
    <row r="6951" spans="1:11" x14ac:dyDescent="0.25">
      <c r="A6951" t="s">
        <v>7492</v>
      </c>
      <c r="B6951">
        <v>60899</v>
      </c>
      <c r="C6951" t="s">
        <v>172</v>
      </c>
      <c r="D6951" s="167">
        <v>83658</v>
      </c>
      <c r="E6951" t="s">
        <v>175</v>
      </c>
      <c r="F6951" t="s">
        <v>169</v>
      </c>
      <c r="G6951" t="s">
        <v>183</v>
      </c>
      <c r="H6951" s="168">
        <v>37592</v>
      </c>
      <c r="I6951" t="s">
        <v>106</v>
      </c>
      <c r="J6951" s="169">
        <v>14.824657534246576</v>
      </c>
      <c r="K6951">
        <v>3</v>
      </c>
    </row>
    <row r="6952" spans="1:11" x14ac:dyDescent="0.25">
      <c r="A6952" t="s">
        <v>7493</v>
      </c>
      <c r="B6952">
        <v>9727</v>
      </c>
      <c r="C6952" t="s">
        <v>167</v>
      </c>
      <c r="D6952" s="167">
        <v>67206</v>
      </c>
      <c r="E6952" t="s">
        <v>188</v>
      </c>
      <c r="F6952" t="s">
        <v>169</v>
      </c>
      <c r="G6952" t="s">
        <v>170</v>
      </c>
      <c r="H6952" s="168">
        <v>36136</v>
      </c>
      <c r="I6952" t="s">
        <v>107</v>
      </c>
      <c r="J6952" s="169">
        <v>18.813698630136987</v>
      </c>
      <c r="K6952">
        <v>4</v>
      </c>
    </row>
    <row r="6953" spans="1:11" x14ac:dyDescent="0.25">
      <c r="A6953" t="s">
        <v>7494</v>
      </c>
      <c r="B6953">
        <v>80948</v>
      </c>
      <c r="C6953" t="s">
        <v>167</v>
      </c>
      <c r="D6953" s="167">
        <v>100849.36</v>
      </c>
      <c r="E6953" t="s">
        <v>188</v>
      </c>
      <c r="F6953" t="s">
        <v>169</v>
      </c>
      <c r="G6953" t="s">
        <v>284</v>
      </c>
      <c r="H6953" s="168">
        <v>33224</v>
      </c>
      <c r="I6953" t="s">
        <v>103</v>
      </c>
      <c r="J6953" s="169">
        <v>26.791780821917808</v>
      </c>
      <c r="K6953">
        <v>6</v>
      </c>
    </row>
    <row r="6954" spans="1:11" x14ac:dyDescent="0.25">
      <c r="A6954" t="s">
        <v>7495</v>
      </c>
      <c r="B6954">
        <v>40067</v>
      </c>
      <c r="C6954" t="s">
        <v>167</v>
      </c>
      <c r="D6954" s="167">
        <v>89620</v>
      </c>
      <c r="E6954" t="s">
        <v>175</v>
      </c>
      <c r="F6954" t="s">
        <v>169</v>
      </c>
      <c r="G6954" t="s">
        <v>183</v>
      </c>
      <c r="H6954" s="168">
        <v>37823</v>
      </c>
      <c r="I6954" t="s">
        <v>104</v>
      </c>
      <c r="J6954" s="169">
        <v>14.191780821917808</v>
      </c>
      <c r="K6954">
        <v>3</v>
      </c>
    </row>
    <row r="6955" spans="1:11" x14ac:dyDescent="0.25">
      <c r="A6955" t="s">
        <v>7496</v>
      </c>
      <c r="B6955">
        <v>43447</v>
      </c>
      <c r="C6955" t="s">
        <v>172</v>
      </c>
      <c r="D6955" s="167">
        <v>103506</v>
      </c>
      <c r="E6955" t="s">
        <v>175</v>
      </c>
      <c r="F6955" t="s">
        <v>169</v>
      </c>
      <c r="G6955" t="s">
        <v>586</v>
      </c>
      <c r="H6955" s="168">
        <v>36038</v>
      </c>
      <c r="I6955" t="s">
        <v>105</v>
      </c>
      <c r="J6955" s="169">
        <v>19.082191780821919</v>
      </c>
      <c r="K6955">
        <v>4</v>
      </c>
    </row>
    <row r="6956" spans="1:11" x14ac:dyDescent="0.25">
      <c r="A6956" t="s">
        <v>7497</v>
      </c>
      <c r="B6956">
        <v>66248</v>
      </c>
      <c r="C6956" t="s">
        <v>167</v>
      </c>
      <c r="D6956" s="167">
        <v>97912</v>
      </c>
      <c r="E6956" t="s">
        <v>188</v>
      </c>
      <c r="F6956" t="s">
        <v>169</v>
      </c>
      <c r="G6956" t="s">
        <v>284</v>
      </c>
      <c r="H6956" s="168">
        <v>37445</v>
      </c>
      <c r="I6956" t="s">
        <v>103</v>
      </c>
      <c r="J6956" s="169">
        <v>15.227397260273973</v>
      </c>
      <c r="K6956">
        <v>4</v>
      </c>
    </row>
    <row r="6957" spans="1:11" x14ac:dyDescent="0.25">
      <c r="A6957" t="s">
        <v>7498</v>
      </c>
      <c r="B6957">
        <v>46</v>
      </c>
      <c r="C6957" t="s">
        <v>167</v>
      </c>
      <c r="D6957" s="167">
        <v>88011.34</v>
      </c>
      <c r="E6957" t="s">
        <v>199</v>
      </c>
      <c r="F6957" t="s">
        <v>169</v>
      </c>
      <c r="G6957" t="s">
        <v>1082</v>
      </c>
      <c r="H6957" s="168">
        <v>41554</v>
      </c>
      <c r="I6957" t="s">
        <v>107</v>
      </c>
      <c r="J6957" s="169">
        <v>3.9698630136986299</v>
      </c>
      <c r="K6957">
        <v>1</v>
      </c>
    </row>
    <row r="6958" spans="1:11" x14ac:dyDescent="0.25">
      <c r="A6958" t="s">
        <v>7499</v>
      </c>
      <c r="B6958">
        <v>17441</v>
      </c>
      <c r="C6958" t="s">
        <v>167</v>
      </c>
      <c r="D6958" s="167">
        <v>61707</v>
      </c>
      <c r="E6958" t="s">
        <v>188</v>
      </c>
      <c r="F6958" t="s">
        <v>169</v>
      </c>
      <c r="G6958" t="s">
        <v>282</v>
      </c>
      <c r="H6958" s="168">
        <v>37942</v>
      </c>
      <c r="I6958" t="s">
        <v>106</v>
      </c>
      <c r="J6958" s="169">
        <v>13.865753424657534</v>
      </c>
      <c r="K6958">
        <v>3</v>
      </c>
    </row>
    <row r="6959" spans="1:11" x14ac:dyDescent="0.25">
      <c r="A6959" t="s">
        <v>7500</v>
      </c>
      <c r="B6959">
        <v>52466</v>
      </c>
      <c r="C6959" t="s">
        <v>172</v>
      </c>
      <c r="D6959" s="167">
        <v>110229</v>
      </c>
      <c r="E6959" t="s">
        <v>185</v>
      </c>
      <c r="F6959" t="s">
        <v>169</v>
      </c>
      <c r="G6959" t="s">
        <v>382</v>
      </c>
      <c r="H6959" s="168">
        <v>35807</v>
      </c>
      <c r="I6959" t="s">
        <v>105</v>
      </c>
      <c r="J6959" s="169">
        <v>19.715068493150685</v>
      </c>
      <c r="K6959">
        <v>4</v>
      </c>
    </row>
    <row r="6960" spans="1:11" x14ac:dyDescent="0.25">
      <c r="A6960" t="s">
        <v>7501</v>
      </c>
      <c r="B6960">
        <v>15347</v>
      </c>
      <c r="C6960" t="s">
        <v>167</v>
      </c>
      <c r="D6960" s="167">
        <v>119796.3</v>
      </c>
      <c r="E6960" t="s">
        <v>188</v>
      </c>
      <c r="F6960" t="s">
        <v>169</v>
      </c>
      <c r="G6960" t="s">
        <v>275</v>
      </c>
      <c r="H6960" s="168">
        <v>37186</v>
      </c>
      <c r="I6960" t="s">
        <v>108</v>
      </c>
      <c r="J6960" s="169">
        <v>15.936986301369863</v>
      </c>
      <c r="K6960">
        <v>4</v>
      </c>
    </row>
    <row r="6961" spans="1:11" x14ac:dyDescent="0.25">
      <c r="A6961" t="s">
        <v>7502</v>
      </c>
      <c r="B6961">
        <v>11679</v>
      </c>
      <c r="C6961" t="s">
        <v>167</v>
      </c>
      <c r="D6961" s="167">
        <v>96792.26</v>
      </c>
      <c r="E6961" t="s">
        <v>188</v>
      </c>
      <c r="F6961" t="s">
        <v>169</v>
      </c>
      <c r="G6961" t="s">
        <v>284</v>
      </c>
      <c r="H6961" s="168">
        <v>38628</v>
      </c>
      <c r="I6961" t="s">
        <v>103</v>
      </c>
      <c r="J6961" s="169">
        <v>11.986301369863014</v>
      </c>
      <c r="K6961">
        <v>3</v>
      </c>
    </row>
    <row r="6962" spans="1:11" x14ac:dyDescent="0.25">
      <c r="A6962" t="s">
        <v>7503</v>
      </c>
      <c r="B6962">
        <v>1320</v>
      </c>
      <c r="C6962" t="s">
        <v>172</v>
      </c>
      <c r="D6962" s="167">
        <v>56478</v>
      </c>
      <c r="E6962" t="s">
        <v>175</v>
      </c>
      <c r="F6962" t="s">
        <v>169</v>
      </c>
      <c r="G6962" t="s">
        <v>183</v>
      </c>
      <c r="H6962" s="168">
        <v>41694</v>
      </c>
      <c r="I6962" t="s">
        <v>103</v>
      </c>
      <c r="J6962" s="169">
        <v>3.5863013698630137</v>
      </c>
      <c r="K6962">
        <v>1</v>
      </c>
    </row>
    <row r="6963" spans="1:11" x14ac:dyDescent="0.25">
      <c r="A6963" t="s">
        <v>7504</v>
      </c>
      <c r="B6963">
        <v>17251</v>
      </c>
      <c r="C6963" t="s">
        <v>167</v>
      </c>
      <c r="D6963" s="167">
        <v>72094.53</v>
      </c>
      <c r="E6963" t="s">
        <v>188</v>
      </c>
      <c r="F6963" t="s">
        <v>169</v>
      </c>
      <c r="G6963" t="s">
        <v>284</v>
      </c>
      <c r="H6963" s="168">
        <v>42213</v>
      </c>
      <c r="I6963" t="s">
        <v>104</v>
      </c>
      <c r="J6963" s="169">
        <v>2.1643835616438358</v>
      </c>
      <c r="K6963">
        <v>1</v>
      </c>
    </row>
    <row r="6964" spans="1:11" x14ac:dyDescent="0.25">
      <c r="A6964" t="s">
        <v>7505</v>
      </c>
      <c r="B6964">
        <v>45384</v>
      </c>
      <c r="C6964" t="s">
        <v>167</v>
      </c>
      <c r="D6964" s="167">
        <v>48145</v>
      </c>
      <c r="E6964" t="s">
        <v>168</v>
      </c>
      <c r="F6964" t="s">
        <v>169</v>
      </c>
      <c r="G6964" t="s">
        <v>265</v>
      </c>
      <c r="H6964" s="168">
        <v>42030</v>
      </c>
      <c r="I6964" t="s">
        <v>104</v>
      </c>
      <c r="J6964" s="169">
        <v>2.6657534246575341</v>
      </c>
      <c r="K6964">
        <v>1</v>
      </c>
    </row>
    <row r="6965" spans="1:11" x14ac:dyDescent="0.25">
      <c r="A6965" t="s">
        <v>7506</v>
      </c>
      <c r="B6965">
        <v>15047</v>
      </c>
      <c r="C6965" t="s">
        <v>167</v>
      </c>
      <c r="D6965" s="167">
        <v>53788</v>
      </c>
      <c r="E6965" t="s">
        <v>175</v>
      </c>
      <c r="F6965" t="s">
        <v>169</v>
      </c>
      <c r="G6965" t="s">
        <v>183</v>
      </c>
      <c r="H6965" s="168">
        <v>41918</v>
      </c>
      <c r="I6965" t="s">
        <v>107</v>
      </c>
      <c r="J6965" s="169">
        <v>2.9726027397260273</v>
      </c>
      <c r="K6965">
        <v>1</v>
      </c>
    </row>
    <row r="6966" spans="1:11" x14ac:dyDescent="0.25">
      <c r="A6966" t="s">
        <v>7507</v>
      </c>
      <c r="B6966">
        <v>45010</v>
      </c>
      <c r="C6966" t="s">
        <v>172</v>
      </c>
      <c r="D6966" s="167">
        <v>149529.07999999999</v>
      </c>
      <c r="E6966" t="s">
        <v>185</v>
      </c>
      <c r="F6966" t="s">
        <v>169</v>
      </c>
      <c r="G6966" t="s">
        <v>728</v>
      </c>
      <c r="H6966" s="168">
        <v>31670</v>
      </c>
      <c r="I6966" t="s">
        <v>107</v>
      </c>
      <c r="J6966" s="169">
        <v>31.049315068493151</v>
      </c>
      <c r="K6966">
        <v>7</v>
      </c>
    </row>
    <row r="6967" spans="1:11" x14ac:dyDescent="0.25">
      <c r="A6967" t="s">
        <v>7508</v>
      </c>
      <c r="B6967">
        <v>26111</v>
      </c>
      <c r="C6967" t="s">
        <v>172</v>
      </c>
      <c r="D6967" s="167">
        <v>39257</v>
      </c>
      <c r="E6967" t="s">
        <v>199</v>
      </c>
      <c r="F6967" t="s">
        <v>169</v>
      </c>
      <c r="G6967" t="s">
        <v>200</v>
      </c>
      <c r="H6967" s="168">
        <v>42590</v>
      </c>
      <c r="I6967" t="s">
        <v>106</v>
      </c>
      <c r="J6967" s="169">
        <v>1.1315068493150684</v>
      </c>
      <c r="K6967">
        <v>1</v>
      </c>
    </row>
    <row r="6968" spans="1:11" x14ac:dyDescent="0.25">
      <c r="A6968" t="s">
        <v>7509</v>
      </c>
      <c r="B6968">
        <v>62630</v>
      </c>
      <c r="C6968" t="s">
        <v>172</v>
      </c>
      <c r="D6968" s="167">
        <v>54538</v>
      </c>
      <c r="E6968" t="s">
        <v>191</v>
      </c>
      <c r="F6968" t="s">
        <v>169</v>
      </c>
      <c r="G6968" t="s">
        <v>354</v>
      </c>
      <c r="H6968" s="168">
        <v>41064</v>
      </c>
      <c r="I6968" t="s">
        <v>107</v>
      </c>
      <c r="J6968" s="169">
        <v>5.3123287671232875</v>
      </c>
      <c r="K6968">
        <v>2</v>
      </c>
    </row>
    <row r="6969" spans="1:11" x14ac:dyDescent="0.25">
      <c r="A6969" t="s">
        <v>7510</v>
      </c>
      <c r="B6969">
        <v>67489</v>
      </c>
      <c r="C6969" t="s">
        <v>167</v>
      </c>
      <c r="D6969" s="167">
        <v>40631.32</v>
      </c>
      <c r="E6969" t="s">
        <v>199</v>
      </c>
      <c r="F6969" t="s">
        <v>169</v>
      </c>
      <c r="G6969" t="s">
        <v>200</v>
      </c>
      <c r="H6969" s="168">
        <v>42275</v>
      </c>
      <c r="I6969" t="s">
        <v>104</v>
      </c>
      <c r="J6969" s="169">
        <v>1.9945205479452055</v>
      </c>
      <c r="K6969">
        <v>1</v>
      </c>
    </row>
    <row r="6970" spans="1:11" x14ac:dyDescent="0.25">
      <c r="A6970" t="s">
        <v>7511</v>
      </c>
      <c r="B6970">
        <v>17565</v>
      </c>
      <c r="C6970" t="s">
        <v>172</v>
      </c>
      <c r="D6970" s="167">
        <v>40631.32</v>
      </c>
      <c r="E6970" t="s">
        <v>199</v>
      </c>
      <c r="F6970" t="s">
        <v>169</v>
      </c>
      <c r="G6970" t="s">
        <v>200</v>
      </c>
      <c r="H6970" s="168">
        <v>42150</v>
      </c>
      <c r="I6970" t="s">
        <v>104</v>
      </c>
      <c r="J6970" s="169">
        <v>2.3369863013698629</v>
      </c>
      <c r="K6970">
        <v>1</v>
      </c>
    </row>
    <row r="6971" spans="1:11" x14ac:dyDescent="0.25">
      <c r="A6971" t="s">
        <v>7512</v>
      </c>
      <c r="B6971">
        <v>83552</v>
      </c>
      <c r="C6971" t="s">
        <v>172</v>
      </c>
      <c r="D6971" s="167">
        <v>66065.23</v>
      </c>
      <c r="E6971" t="s">
        <v>199</v>
      </c>
      <c r="F6971" t="s">
        <v>169</v>
      </c>
      <c r="G6971" t="s">
        <v>200</v>
      </c>
      <c r="H6971" s="168">
        <v>34638</v>
      </c>
      <c r="I6971" t="s">
        <v>103</v>
      </c>
      <c r="J6971" s="169">
        <v>22.917808219178081</v>
      </c>
      <c r="K6971">
        <v>5</v>
      </c>
    </row>
    <row r="6972" spans="1:11" x14ac:dyDescent="0.25">
      <c r="A6972" t="s">
        <v>7513</v>
      </c>
      <c r="B6972">
        <v>77847</v>
      </c>
      <c r="C6972" t="s">
        <v>167</v>
      </c>
      <c r="D6972" s="167">
        <v>77543.850000000006</v>
      </c>
      <c r="E6972" t="s">
        <v>308</v>
      </c>
      <c r="F6972" t="s">
        <v>169</v>
      </c>
      <c r="G6972" t="s">
        <v>350</v>
      </c>
      <c r="H6972" s="168">
        <v>41442</v>
      </c>
      <c r="I6972" t="s">
        <v>104</v>
      </c>
      <c r="J6972" s="169">
        <v>4.2767123287671236</v>
      </c>
      <c r="K6972">
        <v>1</v>
      </c>
    </row>
    <row r="6973" spans="1:11" x14ac:dyDescent="0.25">
      <c r="A6973" t="s">
        <v>7514</v>
      </c>
      <c r="B6973">
        <v>74505</v>
      </c>
      <c r="C6973" t="s">
        <v>172</v>
      </c>
      <c r="D6973" s="167">
        <v>101176.43</v>
      </c>
      <c r="E6973" t="s">
        <v>185</v>
      </c>
      <c r="F6973" t="s">
        <v>169</v>
      </c>
      <c r="G6973" t="s">
        <v>495</v>
      </c>
      <c r="H6973" s="168">
        <v>34232</v>
      </c>
      <c r="I6973" t="s">
        <v>106</v>
      </c>
      <c r="J6973" s="169">
        <v>24.030136986301368</v>
      </c>
      <c r="K6973">
        <v>5</v>
      </c>
    </row>
    <row r="6974" spans="1:11" x14ac:dyDescent="0.25">
      <c r="A6974" t="s">
        <v>7515</v>
      </c>
      <c r="B6974">
        <v>51023</v>
      </c>
      <c r="C6974" t="s">
        <v>167</v>
      </c>
      <c r="D6974" s="167">
        <v>25445</v>
      </c>
      <c r="E6974" t="s">
        <v>196</v>
      </c>
      <c r="F6974" t="s">
        <v>202</v>
      </c>
      <c r="G6974" t="s">
        <v>367</v>
      </c>
      <c r="H6974" s="168">
        <v>35765</v>
      </c>
      <c r="I6974" t="s">
        <v>104</v>
      </c>
      <c r="J6974" s="169">
        <v>19.830136986301369</v>
      </c>
      <c r="K6974">
        <v>4</v>
      </c>
    </row>
    <row r="6975" spans="1:11" x14ac:dyDescent="0.25">
      <c r="A6975" t="s">
        <v>7516</v>
      </c>
      <c r="B6975">
        <v>56714</v>
      </c>
      <c r="C6975" t="s">
        <v>172</v>
      </c>
      <c r="D6975" s="167">
        <v>107128.71</v>
      </c>
      <c r="E6975" t="s">
        <v>175</v>
      </c>
      <c r="F6975" t="s">
        <v>169</v>
      </c>
      <c r="G6975" t="s">
        <v>586</v>
      </c>
      <c r="H6975" s="168">
        <v>34960</v>
      </c>
      <c r="I6975" t="s">
        <v>103</v>
      </c>
      <c r="J6975" s="169">
        <v>22.035616438356165</v>
      </c>
      <c r="K6975">
        <v>5</v>
      </c>
    </row>
    <row r="6976" spans="1:11" x14ac:dyDescent="0.25">
      <c r="A6976" t="s">
        <v>7517</v>
      </c>
      <c r="B6976">
        <v>91695</v>
      </c>
      <c r="C6976" t="s">
        <v>172</v>
      </c>
      <c r="D6976" s="167">
        <v>80145</v>
      </c>
      <c r="E6976" t="s">
        <v>185</v>
      </c>
      <c r="F6976" t="s">
        <v>169</v>
      </c>
      <c r="G6976" t="s">
        <v>416</v>
      </c>
      <c r="H6976" s="168">
        <v>38145</v>
      </c>
      <c r="I6976" t="s">
        <v>108</v>
      </c>
      <c r="J6976" s="169">
        <v>13.30958904109589</v>
      </c>
      <c r="K6976">
        <v>3</v>
      </c>
    </row>
    <row r="6977" spans="1:11" x14ac:dyDescent="0.25">
      <c r="A6977" t="s">
        <v>7518</v>
      </c>
      <c r="B6977">
        <v>6981</v>
      </c>
      <c r="C6977" t="s">
        <v>172</v>
      </c>
      <c r="D6977" s="167">
        <v>97224.98</v>
      </c>
      <c r="E6977" t="s">
        <v>185</v>
      </c>
      <c r="F6977" t="s">
        <v>169</v>
      </c>
      <c r="G6977" t="s">
        <v>416</v>
      </c>
      <c r="H6977" s="168">
        <v>32033</v>
      </c>
      <c r="I6977" t="s">
        <v>104</v>
      </c>
      <c r="J6977" s="169">
        <v>30.054794520547944</v>
      </c>
      <c r="K6977">
        <v>7</v>
      </c>
    </row>
    <row r="6978" spans="1:11" x14ac:dyDescent="0.25">
      <c r="A6978" t="s">
        <v>7519</v>
      </c>
      <c r="B6978">
        <v>17910</v>
      </c>
      <c r="C6978" t="s">
        <v>172</v>
      </c>
      <c r="D6978" s="167">
        <v>54538</v>
      </c>
      <c r="E6978" t="s">
        <v>191</v>
      </c>
      <c r="F6978" t="s">
        <v>169</v>
      </c>
      <c r="G6978" t="s">
        <v>354</v>
      </c>
      <c r="H6978" s="168">
        <v>40966</v>
      </c>
      <c r="I6978" t="s">
        <v>105</v>
      </c>
      <c r="J6978" s="169">
        <v>5.580821917808219</v>
      </c>
      <c r="K6978">
        <v>2</v>
      </c>
    </row>
    <row r="6979" spans="1:11" x14ac:dyDescent="0.25">
      <c r="A6979" t="s">
        <v>7520</v>
      </c>
      <c r="B6979">
        <v>85234</v>
      </c>
      <c r="C6979" t="s">
        <v>167</v>
      </c>
      <c r="D6979" s="167">
        <v>50272.2</v>
      </c>
      <c r="E6979" t="s">
        <v>180</v>
      </c>
      <c r="F6979" t="s">
        <v>169</v>
      </c>
      <c r="G6979" t="s">
        <v>209</v>
      </c>
      <c r="H6979" s="168">
        <v>41414</v>
      </c>
      <c r="I6979" t="s">
        <v>103</v>
      </c>
      <c r="J6979" s="169">
        <v>4.353424657534247</v>
      </c>
      <c r="K6979">
        <v>1</v>
      </c>
    </row>
    <row r="6980" spans="1:11" x14ac:dyDescent="0.25">
      <c r="A6980" t="s">
        <v>7521</v>
      </c>
      <c r="B6980">
        <v>53544</v>
      </c>
      <c r="C6980" t="s">
        <v>172</v>
      </c>
      <c r="D6980" s="167">
        <v>83497.98</v>
      </c>
      <c r="E6980" t="s">
        <v>188</v>
      </c>
      <c r="F6980" t="s">
        <v>169</v>
      </c>
      <c r="G6980" t="s">
        <v>282</v>
      </c>
      <c r="H6980" s="168">
        <v>33791</v>
      </c>
      <c r="I6980" t="s">
        <v>104</v>
      </c>
      <c r="J6980" s="169">
        <v>25.238356164383561</v>
      </c>
      <c r="K6980">
        <v>6</v>
      </c>
    </row>
    <row r="6981" spans="1:11" x14ac:dyDescent="0.25">
      <c r="A6981" t="s">
        <v>7522</v>
      </c>
      <c r="B6981">
        <v>3445</v>
      </c>
      <c r="C6981" t="s">
        <v>167</v>
      </c>
      <c r="D6981" s="167">
        <v>58455</v>
      </c>
      <c r="E6981" t="s">
        <v>175</v>
      </c>
      <c r="F6981" t="s">
        <v>169</v>
      </c>
      <c r="G6981" t="s">
        <v>183</v>
      </c>
      <c r="H6981" s="168">
        <v>41302</v>
      </c>
      <c r="I6981" t="s">
        <v>104</v>
      </c>
      <c r="J6981" s="169">
        <v>4.6602739726027398</v>
      </c>
      <c r="K6981">
        <v>1</v>
      </c>
    </row>
    <row r="6982" spans="1:11" x14ac:dyDescent="0.25">
      <c r="A6982" t="s">
        <v>7523</v>
      </c>
      <c r="B6982">
        <v>27338</v>
      </c>
      <c r="C6982" t="s">
        <v>172</v>
      </c>
      <c r="D6982" s="167">
        <v>123902.96</v>
      </c>
      <c r="E6982" t="s">
        <v>175</v>
      </c>
      <c r="F6982" t="s">
        <v>169</v>
      </c>
      <c r="G6982" t="s">
        <v>291</v>
      </c>
      <c r="H6982" s="168">
        <v>33301</v>
      </c>
      <c r="I6982" t="s">
        <v>103</v>
      </c>
      <c r="J6982" s="169">
        <v>26.580821917808219</v>
      </c>
      <c r="K6982">
        <v>6</v>
      </c>
    </row>
    <row r="6983" spans="1:11" x14ac:dyDescent="0.25">
      <c r="A6983" t="s">
        <v>7524</v>
      </c>
      <c r="B6983">
        <v>88126</v>
      </c>
      <c r="C6983" t="s">
        <v>167</v>
      </c>
      <c r="D6983" s="167">
        <v>135392</v>
      </c>
      <c r="E6983" t="s">
        <v>168</v>
      </c>
      <c r="F6983" t="s">
        <v>169</v>
      </c>
      <c r="G6983" t="s">
        <v>275</v>
      </c>
      <c r="H6983" s="168">
        <v>34918</v>
      </c>
      <c r="I6983" t="s">
        <v>104</v>
      </c>
      <c r="J6983" s="169">
        <v>22.150684931506849</v>
      </c>
      <c r="K6983">
        <v>5</v>
      </c>
    </row>
    <row r="6984" spans="1:11" x14ac:dyDescent="0.25">
      <c r="A6984" t="s">
        <v>7525</v>
      </c>
      <c r="B6984">
        <v>66690</v>
      </c>
      <c r="C6984" t="s">
        <v>172</v>
      </c>
      <c r="D6984" s="167">
        <v>70435</v>
      </c>
      <c r="E6984" t="s">
        <v>175</v>
      </c>
      <c r="F6984" t="s">
        <v>169</v>
      </c>
      <c r="G6984" t="s">
        <v>183</v>
      </c>
      <c r="H6984" s="168">
        <v>40371</v>
      </c>
      <c r="I6984" t="s">
        <v>103</v>
      </c>
      <c r="J6984" s="169">
        <v>7.2109589041095887</v>
      </c>
      <c r="K6984">
        <v>2</v>
      </c>
    </row>
    <row r="6985" spans="1:11" x14ac:dyDescent="0.25">
      <c r="A6985" t="s">
        <v>7526</v>
      </c>
      <c r="B6985">
        <v>91331</v>
      </c>
      <c r="C6985" t="s">
        <v>167</v>
      </c>
      <c r="D6985" s="167">
        <v>47940.3</v>
      </c>
      <c r="E6985" t="s">
        <v>216</v>
      </c>
      <c r="F6985" t="s">
        <v>169</v>
      </c>
      <c r="G6985" t="s">
        <v>980</v>
      </c>
      <c r="H6985" s="168">
        <v>41475</v>
      </c>
      <c r="I6985" t="s">
        <v>105</v>
      </c>
      <c r="J6985" s="169">
        <v>4.1863013698630134</v>
      </c>
      <c r="K6985">
        <v>1</v>
      </c>
    </row>
    <row r="6986" spans="1:11" x14ac:dyDescent="0.25">
      <c r="A6986" t="s">
        <v>7527</v>
      </c>
      <c r="B6986">
        <v>45186</v>
      </c>
      <c r="C6986" t="s">
        <v>172</v>
      </c>
      <c r="D6986" s="167">
        <v>43525.72</v>
      </c>
      <c r="E6986" t="s">
        <v>199</v>
      </c>
      <c r="F6986" t="s">
        <v>169</v>
      </c>
      <c r="G6986" t="s">
        <v>220</v>
      </c>
      <c r="H6986" s="168">
        <v>41372</v>
      </c>
      <c r="I6986" t="s">
        <v>105</v>
      </c>
      <c r="J6986" s="169">
        <v>4.4684931506849317</v>
      </c>
      <c r="K6986">
        <v>1</v>
      </c>
    </row>
    <row r="6987" spans="1:11" x14ac:dyDescent="0.25">
      <c r="A6987" t="s">
        <v>7528</v>
      </c>
      <c r="B6987">
        <v>68175</v>
      </c>
      <c r="C6987" t="s">
        <v>172</v>
      </c>
      <c r="D6987" s="167">
        <v>75277.02</v>
      </c>
      <c r="E6987" t="s">
        <v>199</v>
      </c>
      <c r="F6987" t="s">
        <v>169</v>
      </c>
      <c r="G6987" t="s">
        <v>809</v>
      </c>
      <c r="H6987" s="168">
        <v>32734</v>
      </c>
      <c r="I6987" t="s">
        <v>105</v>
      </c>
      <c r="J6987" s="169">
        <v>28.134246575342466</v>
      </c>
      <c r="K6987">
        <v>6</v>
      </c>
    </row>
    <row r="6988" spans="1:11" x14ac:dyDescent="0.25">
      <c r="A6988" t="s">
        <v>7529</v>
      </c>
      <c r="B6988">
        <v>81323</v>
      </c>
      <c r="C6988" t="s">
        <v>167</v>
      </c>
      <c r="D6988" s="167">
        <v>59767.05</v>
      </c>
      <c r="E6988" t="s">
        <v>270</v>
      </c>
      <c r="F6988" t="s">
        <v>169</v>
      </c>
      <c r="G6988" t="s">
        <v>801</v>
      </c>
      <c r="H6988" s="168">
        <v>37536</v>
      </c>
      <c r="I6988" t="s">
        <v>106</v>
      </c>
      <c r="J6988" s="169">
        <v>14.978082191780821</v>
      </c>
      <c r="K6988">
        <v>3</v>
      </c>
    </row>
    <row r="6989" spans="1:11" x14ac:dyDescent="0.25">
      <c r="A6989" t="s">
        <v>7530</v>
      </c>
      <c r="B6989">
        <v>59737</v>
      </c>
      <c r="C6989" t="s">
        <v>172</v>
      </c>
      <c r="D6989" s="167">
        <v>39257.31</v>
      </c>
      <c r="E6989" t="s">
        <v>199</v>
      </c>
      <c r="F6989" t="s">
        <v>169</v>
      </c>
      <c r="G6989" t="s">
        <v>200</v>
      </c>
      <c r="H6989" s="168">
        <v>42548</v>
      </c>
      <c r="I6989" t="s">
        <v>108</v>
      </c>
      <c r="J6989" s="169">
        <v>1.2465753424657535</v>
      </c>
      <c r="K6989">
        <v>1</v>
      </c>
    </row>
    <row r="6990" spans="1:11" x14ac:dyDescent="0.25">
      <c r="A6990" t="s">
        <v>7531</v>
      </c>
      <c r="B6990">
        <v>43992</v>
      </c>
      <c r="C6990" t="s">
        <v>167</v>
      </c>
      <c r="D6990" s="167">
        <v>36992.050000000003</v>
      </c>
      <c r="E6990" t="s">
        <v>196</v>
      </c>
      <c r="F6990" t="s">
        <v>169</v>
      </c>
      <c r="G6990" t="s">
        <v>503</v>
      </c>
      <c r="H6990" s="168">
        <v>39174</v>
      </c>
      <c r="I6990" t="s">
        <v>107</v>
      </c>
      <c r="J6990" s="169">
        <v>10.490410958904109</v>
      </c>
      <c r="K6990">
        <v>3</v>
      </c>
    </row>
    <row r="6991" spans="1:11" x14ac:dyDescent="0.25">
      <c r="A6991" t="s">
        <v>7532</v>
      </c>
      <c r="B6991">
        <v>4934</v>
      </c>
      <c r="C6991" t="s">
        <v>172</v>
      </c>
      <c r="D6991" s="167">
        <v>55429.52</v>
      </c>
      <c r="E6991" t="s">
        <v>270</v>
      </c>
      <c r="F6991" t="s">
        <v>169</v>
      </c>
      <c r="G6991" t="s">
        <v>801</v>
      </c>
      <c r="H6991" s="168">
        <v>41372</v>
      </c>
      <c r="I6991" t="s">
        <v>104</v>
      </c>
      <c r="J6991" s="169">
        <v>4.4684931506849317</v>
      </c>
      <c r="K6991">
        <v>1</v>
      </c>
    </row>
    <row r="6992" spans="1:11" x14ac:dyDescent="0.25">
      <c r="A6992" t="s">
        <v>7533</v>
      </c>
      <c r="B6992">
        <v>9730</v>
      </c>
      <c r="C6992" t="s">
        <v>172</v>
      </c>
      <c r="D6992" s="167">
        <v>53788</v>
      </c>
      <c r="E6992" t="s">
        <v>175</v>
      </c>
      <c r="F6992" t="s">
        <v>169</v>
      </c>
      <c r="G6992" t="s">
        <v>183</v>
      </c>
      <c r="H6992" s="168">
        <v>41918</v>
      </c>
      <c r="I6992" t="s">
        <v>108</v>
      </c>
      <c r="J6992" s="169">
        <v>2.9726027397260273</v>
      </c>
      <c r="K6992">
        <v>1</v>
      </c>
    </row>
    <row r="6993" spans="1:11" x14ac:dyDescent="0.25">
      <c r="A6993" t="s">
        <v>7534</v>
      </c>
      <c r="B6993">
        <v>68368</v>
      </c>
      <c r="C6993" t="s">
        <v>172</v>
      </c>
      <c r="D6993" s="167">
        <v>34172.68</v>
      </c>
      <c r="E6993" t="s">
        <v>233</v>
      </c>
      <c r="F6993" t="s">
        <v>202</v>
      </c>
      <c r="G6993" t="s">
        <v>554</v>
      </c>
      <c r="H6993" s="168">
        <v>38557</v>
      </c>
      <c r="I6993" t="s">
        <v>103</v>
      </c>
      <c r="J6993" s="169">
        <v>12.180821917808219</v>
      </c>
      <c r="K6993">
        <v>3</v>
      </c>
    </row>
    <row r="6994" spans="1:11" x14ac:dyDescent="0.25">
      <c r="A6994" t="s">
        <v>7535</v>
      </c>
      <c r="B6994">
        <v>43647</v>
      </c>
      <c r="C6994" t="s">
        <v>167</v>
      </c>
      <c r="D6994" s="167">
        <v>19728.849999999999</v>
      </c>
      <c r="E6994" t="s">
        <v>196</v>
      </c>
      <c r="F6994" t="s">
        <v>202</v>
      </c>
      <c r="G6994" t="s">
        <v>222</v>
      </c>
      <c r="H6994" s="168">
        <v>39231</v>
      </c>
      <c r="I6994" t="s">
        <v>107</v>
      </c>
      <c r="J6994" s="169">
        <v>10.334246575342465</v>
      </c>
      <c r="K6994">
        <v>3</v>
      </c>
    </row>
    <row r="6995" spans="1:11" x14ac:dyDescent="0.25">
      <c r="A6995" t="s">
        <v>7536</v>
      </c>
      <c r="B6995">
        <v>86663</v>
      </c>
      <c r="C6995" t="s">
        <v>172</v>
      </c>
      <c r="D6995" s="167">
        <v>40105.919999999998</v>
      </c>
      <c r="E6995" t="s">
        <v>196</v>
      </c>
      <c r="F6995" t="s">
        <v>169</v>
      </c>
      <c r="G6995" t="s">
        <v>503</v>
      </c>
      <c r="H6995" s="168">
        <v>38740</v>
      </c>
      <c r="I6995" t="s">
        <v>107</v>
      </c>
      <c r="J6995" s="169">
        <v>11.67945205479452</v>
      </c>
      <c r="K6995">
        <v>3</v>
      </c>
    </row>
    <row r="6996" spans="1:11" x14ac:dyDescent="0.25">
      <c r="A6996" t="s">
        <v>7537</v>
      </c>
      <c r="B6996">
        <v>78264</v>
      </c>
      <c r="C6996" t="s">
        <v>167</v>
      </c>
      <c r="D6996" s="167">
        <v>89620</v>
      </c>
      <c r="E6996" t="s">
        <v>175</v>
      </c>
      <c r="F6996" t="s">
        <v>169</v>
      </c>
      <c r="G6996" t="s">
        <v>183</v>
      </c>
      <c r="H6996" s="168">
        <v>35702</v>
      </c>
      <c r="I6996" t="s">
        <v>107</v>
      </c>
      <c r="J6996" s="169">
        <v>20.002739726027396</v>
      </c>
      <c r="K6996">
        <v>5</v>
      </c>
    </row>
    <row r="6997" spans="1:11" x14ac:dyDescent="0.25">
      <c r="A6997" t="s">
        <v>7538</v>
      </c>
      <c r="B6997">
        <v>76089</v>
      </c>
      <c r="C6997" t="s">
        <v>172</v>
      </c>
      <c r="D6997" s="167">
        <v>54022.26</v>
      </c>
      <c r="E6997" t="s">
        <v>233</v>
      </c>
      <c r="F6997" t="s">
        <v>202</v>
      </c>
      <c r="G6997" t="s">
        <v>234</v>
      </c>
      <c r="H6997" s="168">
        <v>35359</v>
      </c>
      <c r="I6997" t="s">
        <v>106</v>
      </c>
      <c r="J6997" s="169">
        <v>20.942465753424656</v>
      </c>
      <c r="K6997">
        <v>5</v>
      </c>
    </row>
    <row r="6998" spans="1:11" x14ac:dyDescent="0.25">
      <c r="A6998" t="s">
        <v>7539</v>
      </c>
      <c r="B6998">
        <v>12159</v>
      </c>
      <c r="C6998" t="s">
        <v>172</v>
      </c>
      <c r="D6998" s="167">
        <v>20934.07</v>
      </c>
      <c r="E6998" t="s">
        <v>216</v>
      </c>
      <c r="F6998" t="s">
        <v>202</v>
      </c>
      <c r="G6998" t="s">
        <v>217</v>
      </c>
      <c r="H6998" s="168">
        <v>41162</v>
      </c>
      <c r="I6998" t="s">
        <v>103</v>
      </c>
      <c r="J6998" s="169">
        <v>5.043835616438356</v>
      </c>
      <c r="K6998">
        <v>1</v>
      </c>
    </row>
    <row r="6999" spans="1:11" x14ac:dyDescent="0.25">
      <c r="A6999" t="s">
        <v>7540</v>
      </c>
      <c r="B6999">
        <v>93365</v>
      </c>
      <c r="C6999" t="s">
        <v>167</v>
      </c>
      <c r="D6999" s="167">
        <v>65780.67</v>
      </c>
      <c r="E6999" t="s">
        <v>188</v>
      </c>
      <c r="F6999" t="s">
        <v>169</v>
      </c>
      <c r="G6999" t="s">
        <v>282</v>
      </c>
      <c r="H6999" s="168">
        <v>39244</v>
      </c>
      <c r="I6999" t="s">
        <v>105</v>
      </c>
      <c r="J6999" s="169">
        <v>10.298630136986301</v>
      </c>
      <c r="K6999">
        <v>3</v>
      </c>
    </row>
    <row r="7000" spans="1:11" x14ac:dyDescent="0.25">
      <c r="A7000" t="s">
        <v>7541</v>
      </c>
      <c r="B7000">
        <v>79135</v>
      </c>
      <c r="C7000" t="s">
        <v>172</v>
      </c>
      <c r="D7000" s="167">
        <v>36606.620000000003</v>
      </c>
      <c r="E7000" t="s">
        <v>233</v>
      </c>
      <c r="F7000" t="s">
        <v>202</v>
      </c>
      <c r="G7000" t="s">
        <v>554</v>
      </c>
      <c r="H7000" s="168">
        <v>38613</v>
      </c>
      <c r="I7000" t="s">
        <v>104</v>
      </c>
      <c r="J7000" s="169">
        <v>12.027397260273972</v>
      </c>
      <c r="K7000">
        <v>3</v>
      </c>
    </row>
    <row r="7001" spans="1:11" x14ac:dyDescent="0.25">
      <c r="A7001" t="s">
        <v>7542</v>
      </c>
      <c r="B7001">
        <v>11051</v>
      </c>
      <c r="C7001" t="s">
        <v>167</v>
      </c>
      <c r="D7001" s="167">
        <v>27901</v>
      </c>
      <c r="E7001" t="s">
        <v>216</v>
      </c>
      <c r="F7001" t="s">
        <v>202</v>
      </c>
      <c r="G7001" t="s">
        <v>588</v>
      </c>
      <c r="H7001" s="168">
        <v>36482</v>
      </c>
      <c r="I7001" t="s">
        <v>106</v>
      </c>
      <c r="J7001" s="169">
        <v>17.865753424657534</v>
      </c>
      <c r="K7001">
        <v>4</v>
      </c>
    </row>
    <row r="7002" spans="1:11" x14ac:dyDescent="0.25">
      <c r="A7002" t="s">
        <v>7543</v>
      </c>
      <c r="B7002">
        <v>84263</v>
      </c>
      <c r="C7002" t="s">
        <v>172</v>
      </c>
      <c r="D7002" s="167">
        <v>43243.96</v>
      </c>
      <c r="E7002" t="s">
        <v>199</v>
      </c>
      <c r="F7002" t="s">
        <v>169</v>
      </c>
      <c r="G7002" t="s">
        <v>295</v>
      </c>
      <c r="H7002" s="168">
        <v>41022</v>
      </c>
      <c r="I7002" t="s">
        <v>104</v>
      </c>
      <c r="J7002" s="169">
        <v>5.4273972602739722</v>
      </c>
      <c r="K7002">
        <v>2</v>
      </c>
    </row>
    <row r="7003" spans="1:11" x14ac:dyDescent="0.25">
      <c r="A7003" t="s">
        <v>7544</v>
      </c>
      <c r="B7003">
        <v>39859</v>
      </c>
      <c r="C7003" t="s">
        <v>167</v>
      </c>
      <c r="D7003" s="167">
        <v>52447.27</v>
      </c>
      <c r="E7003" t="s">
        <v>168</v>
      </c>
      <c r="F7003" t="s">
        <v>169</v>
      </c>
      <c r="G7003" t="s">
        <v>170</v>
      </c>
      <c r="H7003" s="168">
        <v>39146</v>
      </c>
      <c r="I7003" t="s">
        <v>104</v>
      </c>
      <c r="J7003" s="169">
        <v>10.567123287671233</v>
      </c>
      <c r="K7003">
        <v>3</v>
      </c>
    </row>
    <row r="7004" spans="1:11" x14ac:dyDescent="0.25">
      <c r="A7004" t="s">
        <v>7545</v>
      </c>
      <c r="B7004">
        <v>58904</v>
      </c>
      <c r="C7004" t="s">
        <v>172</v>
      </c>
      <c r="D7004" s="167">
        <v>87523.22</v>
      </c>
      <c r="E7004" t="s">
        <v>308</v>
      </c>
      <c r="F7004" t="s">
        <v>169</v>
      </c>
      <c r="G7004" t="s">
        <v>282</v>
      </c>
      <c r="H7004" s="168">
        <v>32719</v>
      </c>
      <c r="I7004" t="s">
        <v>104</v>
      </c>
      <c r="J7004" s="169">
        <v>28.175342465753424</v>
      </c>
      <c r="K7004">
        <v>6</v>
      </c>
    </row>
    <row r="7005" spans="1:11" x14ac:dyDescent="0.25">
      <c r="A7005" t="s">
        <v>7546</v>
      </c>
      <c r="B7005">
        <v>64947</v>
      </c>
      <c r="C7005" t="s">
        <v>172</v>
      </c>
      <c r="D7005" s="167">
        <v>29779.07</v>
      </c>
      <c r="E7005" t="s">
        <v>233</v>
      </c>
      <c r="F7005" t="s">
        <v>202</v>
      </c>
      <c r="G7005" t="s">
        <v>234</v>
      </c>
      <c r="H7005" s="168">
        <v>41022</v>
      </c>
      <c r="I7005" t="s">
        <v>108</v>
      </c>
      <c r="J7005" s="169">
        <v>5.4273972602739722</v>
      </c>
      <c r="K7005">
        <v>2</v>
      </c>
    </row>
    <row r="7006" spans="1:11" x14ac:dyDescent="0.25">
      <c r="A7006" t="s">
        <v>7547</v>
      </c>
      <c r="B7006">
        <v>28124</v>
      </c>
      <c r="C7006" t="s">
        <v>172</v>
      </c>
      <c r="D7006" s="167">
        <v>33395</v>
      </c>
      <c r="E7006" t="s">
        <v>199</v>
      </c>
      <c r="F7006" t="s">
        <v>169</v>
      </c>
      <c r="G7006" t="s">
        <v>295</v>
      </c>
      <c r="H7006" s="168">
        <v>42015</v>
      </c>
      <c r="I7006" t="s">
        <v>107</v>
      </c>
      <c r="J7006" s="169">
        <v>2.7068493150684931</v>
      </c>
      <c r="K7006">
        <v>1</v>
      </c>
    </row>
    <row r="7007" spans="1:11" x14ac:dyDescent="0.25">
      <c r="A7007" t="s">
        <v>7548</v>
      </c>
      <c r="B7007">
        <v>26493</v>
      </c>
      <c r="C7007" t="s">
        <v>172</v>
      </c>
      <c r="D7007" s="167">
        <v>174166</v>
      </c>
      <c r="E7007" t="s">
        <v>168</v>
      </c>
      <c r="F7007" t="s">
        <v>169</v>
      </c>
      <c r="G7007" t="s">
        <v>2352</v>
      </c>
      <c r="H7007" s="168">
        <v>31949</v>
      </c>
      <c r="I7007" t="s">
        <v>106</v>
      </c>
      <c r="J7007" s="169">
        <v>30.284931506849315</v>
      </c>
      <c r="K7007">
        <v>7</v>
      </c>
    </row>
    <row r="7008" spans="1:11" x14ac:dyDescent="0.25">
      <c r="A7008" t="s">
        <v>7549</v>
      </c>
      <c r="B7008">
        <v>15647</v>
      </c>
      <c r="C7008" t="s">
        <v>172</v>
      </c>
      <c r="D7008" s="167">
        <v>70435</v>
      </c>
      <c r="E7008" t="s">
        <v>175</v>
      </c>
      <c r="F7008" t="s">
        <v>169</v>
      </c>
      <c r="G7008" t="s">
        <v>183</v>
      </c>
      <c r="H7008" s="168">
        <v>39384</v>
      </c>
      <c r="I7008" t="s">
        <v>104</v>
      </c>
      <c r="J7008" s="169">
        <v>9.9150684931506845</v>
      </c>
      <c r="K7008">
        <v>2</v>
      </c>
    </row>
    <row r="7009" spans="1:11" x14ac:dyDescent="0.25">
      <c r="A7009" t="s">
        <v>7550</v>
      </c>
      <c r="B7009">
        <v>75561</v>
      </c>
      <c r="C7009" t="s">
        <v>172</v>
      </c>
      <c r="D7009" s="167">
        <v>53604.63</v>
      </c>
      <c r="E7009" t="s">
        <v>199</v>
      </c>
      <c r="F7009" t="s">
        <v>169</v>
      </c>
      <c r="G7009" t="s">
        <v>750</v>
      </c>
      <c r="H7009" s="168">
        <v>39580</v>
      </c>
      <c r="I7009" t="s">
        <v>107</v>
      </c>
      <c r="J7009" s="169">
        <v>9.3780821917808215</v>
      </c>
      <c r="K7009">
        <v>2</v>
      </c>
    </row>
    <row r="7010" spans="1:11" x14ac:dyDescent="0.25">
      <c r="A7010" t="s">
        <v>7551</v>
      </c>
      <c r="B7010">
        <v>99920</v>
      </c>
      <c r="C7010" t="s">
        <v>167</v>
      </c>
      <c r="D7010" s="167">
        <v>58157.89</v>
      </c>
      <c r="E7010" t="s">
        <v>188</v>
      </c>
      <c r="F7010" t="s">
        <v>169</v>
      </c>
      <c r="G7010" t="s">
        <v>282</v>
      </c>
      <c r="H7010" s="168">
        <v>41400</v>
      </c>
      <c r="I7010" t="s">
        <v>107</v>
      </c>
      <c r="J7010" s="169">
        <v>4.3917808219178083</v>
      </c>
      <c r="K7010">
        <v>1</v>
      </c>
    </row>
    <row r="7011" spans="1:11" x14ac:dyDescent="0.25">
      <c r="A7011" t="s">
        <v>7552</v>
      </c>
      <c r="B7011">
        <v>26822</v>
      </c>
      <c r="C7011" t="s">
        <v>167</v>
      </c>
      <c r="D7011" s="167">
        <v>50910</v>
      </c>
      <c r="E7011" t="s">
        <v>191</v>
      </c>
      <c r="F7011" t="s">
        <v>169</v>
      </c>
      <c r="G7011" t="s">
        <v>354</v>
      </c>
      <c r="H7011" s="168">
        <v>41904</v>
      </c>
      <c r="I7011" t="s">
        <v>107</v>
      </c>
      <c r="J7011" s="169">
        <v>3.010958904109589</v>
      </c>
      <c r="K7011">
        <v>1</v>
      </c>
    </row>
    <row r="7012" spans="1:11" x14ac:dyDescent="0.25">
      <c r="A7012" t="s">
        <v>7553</v>
      </c>
      <c r="B7012">
        <v>89187</v>
      </c>
      <c r="C7012" t="s">
        <v>167</v>
      </c>
      <c r="D7012" s="167">
        <v>129142.5</v>
      </c>
      <c r="E7012" t="s">
        <v>325</v>
      </c>
      <c r="F7012" t="s">
        <v>169</v>
      </c>
      <c r="G7012" t="s">
        <v>275</v>
      </c>
      <c r="H7012" s="168">
        <v>42464</v>
      </c>
      <c r="I7012" t="s">
        <v>104</v>
      </c>
      <c r="J7012" s="169">
        <v>1.4767123287671233</v>
      </c>
      <c r="K7012">
        <v>1</v>
      </c>
    </row>
    <row r="7013" spans="1:11" x14ac:dyDescent="0.25">
      <c r="A7013" t="s">
        <v>7554</v>
      </c>
      <c r="B7013">
        <v>48708</v>
      </c>
      <c r="C7013" t="s">
        <v>172</v>
      </c>
      <c r="D7013" s="167">
        <v>63493</v>
      </c>
      <c r="E7013" t="s">
        <v>191</v>
      </c>
      <c r="F7013" t="s">
        <v>169</v>
      </c>
      <c r="G7013" t="s">
        <v>486</v>
      </c>
      <c r="H7013" s="168">
        <v>39524</v>
      </c>
      <c r="I7013" t="s">
        <v>106</v>
      </c>
      <c r="J7013" s="169">
        <v>9.5315068493150683</v>
      </c>
      <c r="K7013">
        <v>2</v>
      </c>
    </row>
    <row r="7014" spans="1:11" x14ac:dyDescent="0.25">
      <c r="A7014" t="s">
        <v>7555</v>
      </c>
      <c r="B7014">
        <v>52940</v>
      </c>
      <c r="C7014" t="s">
        <v>172</v>
      </c>
      <c r="D7014" s="167">
        <v>50910</v>
      </c>
      <c r="E7014" t="s">
        <v>191</v>
      </c>
      <c r="F7014" t="s">
        <v>169</v>
      </c>
      <c r="G7014" t="s">
        <v>354</v>
      </c>
      <c r="H7014" s="168">
        <v>41904</v>
      </c>
      <c r="I7014" t="s">
        <v>104</v>
      </c>
      <c r="J7014" s="169">
        <v>3.010958904109589</v>
      </c>
      <c r="K7014">
        <v>1</v>
      </c>
    </row>
    <row r="7015" spans="1:11" x14ac:dyDescent="0.25">
      <c r="A7015" t="s">
        <v>7556</v>
      </c>
      <c r="B7015">
        <v>45246</v>
      </c>
      <c r="C7015" t="s">
        <v>172</v>
      </c>
      <c r="D7015" s="167">
        <v>42053.42</v>
      </c>
      <c r="E7015" t="s">
        <v>199</v>
      </c>
      <c r="F7015" t="s">
        <v>169</v>
      </c>
      <c r="G7015" t="s">
        <v>220</v>
      </c>
      <c r="H7015" s="168">
        <v>42009</v>
      </c>
      <c r="I7015" t="s">
        <v>106</v>
      </c>
      <c r="J7015" s="169">
        <v>2.7232876712328768</v>
      </c>
      <c r="K7015">
        <v>1</v>
      </c>
    </row>
    <row r="7016" spans="1:11" x14ac:dyDescent="0.25">
      <c r="A7016" t="s">
        <v>7557</v>
      </c>
      <c r="B7016">
        <v>74734</v>
      </c>
      <c r="C7016" t="s">
        <v>167</v>
      </c>
      <c r="D7016" s="167">
        <v>69739.09</v>
      </c>
      <c r="E7016" t="s">
        <v>188</v>
      </c>
      <c r="F7016" t="s">
        <v>169</v>
      </c>
      <c r="G7016" t="s">
        <v>703</v>
      </c>
      <c r="H7016" s="168">
        <v>38503</v>
      </c>
      <c r="I7016" t="s">
        <v>105</v>
      </c>
      <c r="J7016" s="169">
        <v>12.328767123287671</v>
      </c>
      <c r="K7016">
        <v>3</v>
      </c>
    </row>
    <row r="7017" spans="1:11" x14ac:dyDescent="0.25">
      <c r="A7017" t="s">
        <v>7558</v>
      </c>
      <c r="B7017">
        <v>26433</v>
      </c>
      <c r="C7017" t="s">
        <v>167</v>
      </c>
      <c r="D7017" s="167">
        <v>46693.16</v>
      </c>
      <c r="E7017" t="s">
        <v>188</v>
      </c>
      <c r="F7017" t="s">
        <v>202</v>
      </c>
      <c r="G7017" t="s">
        <v>1208</v>
      </c>
      <c r="H7017" s="168">
        <v>36493</v>
      </c>
      <c r="I7017" t="s">
        <v>107</v>
      </c>
      <c r="J7017" s="169">
        <v>17.835616438356166</v>
      </c>
      <c r="K7017">
        <v>4</v>
      </c>
    </row>
    <row r="7018" spans="1:11" x14ac:dyDescent="0.25">
      <c r="A7018" t="s">
        <v>7559</v>
      </c>
      <c r="B7018">
        <v>67480</v>
      </c>
      <c r="C7018" t="s">
        <v>167</v>
      </c>
      <c r="D7018" s="167">
        <v>80551.02</v>
      </c>
      <c r="E7018" t="s">
        <v>175</v>
      </c>
      <c r="F7018" t="s">
        <v>169</v>
      </c>
      <c r="G7018" t="s">
        <v>882</v>
      </c>
      <c r="H7018" s="168">
        <v>38713</v>
      </c>
      <c r="I7018" t="s">
        <v>108</v>
      </c>
      <c r="J7018" s="169">
        <v>11.753424657534246</v>
      </c>
      <c r="K7018">
        <v>3</v>
      </c>
    </row>
    <row r="7019" spans="1:11" x14ac:dyDescent="0.25">
      <c r="A7019" t="s">
        <v>7560</v>
      </c>
      <c r="B7019">
        <v>778</v>
      </c>
      <c r="C7019" t="s">
        <v>172</v>
      </c>
      <c r="D7019" s="167">
        <v>89620</v>
      </c>
      <c r="E7019" t="s">
        <v>175</v>
      </c>
      <c r="F7019" t="s">
        <v>169</v>
      </c>
      <c r="G7019" t="s">
        <v>183</v>
      </c>
      <c r="H7019" s="168">
        <v>35702</v>
      </c>
      <c r="I7019" t="s">
        <v>108</v>
      </c>
      <c r="J7019" s="169">
        <v>20.002739726027396</v>
      </c>
      <c r="K7019">
        <v>5</v>
      </c>
    </row>
    <row r="7020" spans="1:11" x14ac:dyDescent="0.25">
      <c r="A7020" t="s">
        <v>7561</v>
      </c>
      <c r="B7020">
        <v>56908</v>
      </c>
      <c r="C7020" t="s">
        <v>172</v>
      </c>
      <c r="D7020" s="167">
        <v>51074.68</v>
      </c>
      <c r="E7020" t="s">
        <v>180</v>
      </c>
      <c r="F7020" t="s">
        <v>169</v>
      </c>
      <c r="G7020" t="s">
        <v>386</v>
      </c>
      <c r="H7020" s="168">
        <v>38672</v>
      </c>
      <c r="I7020" t="s">
        <v>107</v>
      </c>
      <c r="J7020" s="169">
        <v>11.865753424657534</v>
      </c>
      <c r="K7020">
        <v>3</v>
      </c>
    </row>
    <row r="7021" spans="1:11" x14ac:dyDescent="0.25">
      <c r="A7021" t="s">
        <v>7562</v>
      </c>
      <c r="B7021">
        <v>31605</v>
      </c>
      <c r="C7021" t="s">
        <v>167</v>
      </c>
      <c r="D7021" s="167">
        <v>33534.54</v>
      </c>
      <c r="E7021" t="s">
        <v>239</v>
      </c>
      <c r="F7021" t="s">
        <v>202</v>
      </c>
      <c r="G7021" t="s">
        <v>344</v>
      </c>
      <c r="H7021" s="168">
        <v>34785</v>
      </c>
      <c r="I7021" t="s">
        <v>103</v>
      </c>
      <c r="J7021" s="169">
        <v>22.515068493150686</v>
      </c>
      <c r="K7021">
        <v>5</v>
      </c>
    </row>
    <row r="7022" spans="1:11" x14ac:dyDescent="0.25">
      <c r="A7022" t="s">
        <v>7563</v>
      </c>
      <c r="B7022">
        <v>94165</v>
      </c>
      <c r="C7022" t="s">
        <v>172</v>
      </c>
      <c r="D7022" s="167">
        <v>128519</v>
      </c>
      <c r="E7022" t="s">
        <v>239</v>
      </c>
      <c r="F7022" t="s">
        <v>169</v>
      </c>
      <c r="G7022" t="s">
        <v>2909</v>
      </c>
      <c r="H7022" s="168">
        <v>40518</v>
      </c>
      <c r="I7022" t="s">
        <v>106</v>
      </c>
      <c r="J7022" s="169">
        <v>6.8082191780821919</v>
      </c>
      <c r="K7022">
        <v>2</v>
      </c>
    </row>
    <row r="7023" spans="1:11" x14ac:dyDescent="0.25">
      <c r="A7023" t="s">
        <v>7564</v>
      </c>
      <c r="B7023">
        <v>82089</v>
      </c>
      <c r="C7023" t="s">
        <v>172</v>
      </c>
      <c r="D7023" s="167">
        <v>92756.7</v>
      </c>
      <c r="E7023" t="s">
        <v>175</v>
      </c>
      <c r="F7023" t="s">
        <v>169</v>
      </c>
      <c r="G7023" t="s">
        <v>183</v>
      </c>
      <c r="H7023" s="168">
        <v>34736</v>
      </c>
      <c r="I7023" t="s">
        <v>104</v>
      </c>
      <c r="J7023" s="169">
        <v>22.649315068493152</v>
      </c>
      <c r="K7023">
        <v>5</v>
      </c>
    </row>
    <row r="7024" spans="1:11" x14ac:dyDescent="0.25">
      <c r="A7024" t="s">
        <v>7565</v>
      </c>
      <c r="B7024">
        <v>61200</v>
      </c>
      <c r="C7024" t="s">
        <v>172</v>
      </c>
      <c r="D7024" s="167">
        <v>77328</v>
      </c>
      <c r="E7024" t="s">
        <v>168</v>
      </c>
      <c r="F7024" t="s">
        <v>169</v>
      </c>
      <c r="G7024" t="s">
        <v>265</v>
      </c>
      <c r="H7024" s="168">
        <v>36676</v>
      </c>
      <c r="I7024" t="s">
        <v>103</v>
      </c>
      <c r="J7024" s="169">
        <v>17.334246575342465</v>
      </c>
      <c r="K7024">
        <v>4</v>
      </c>
    </row>
    <row r="7025" spans="1:11" x14ac:dyDescent="0.25">
      <c r="A7025" t="s">
        <v>7566</v>
      </c>
      <c r="B7025">
        <v>56526</v>
      </c>
      <c r="C7025" t="s">
        <v>172</v>
      </c>
      <c r="D7025" s="167">
        <v>114087.02</v>
      </c>
      <c r="E7025" t="s">
        <v>185</v>
      </c>
      <c r="F7025" t="s">
        <v>169</v>
      </c>
      <c r="G7025" t="s">
        <v>382</v>
      </c>
      <c r="H7025" s="168">
        <v>32734</v>
      </c>
      <c r="I7025" t="s">
        <v>103</v>
      </c>
      <c r="J7025" s="169">
        <v>28.134246575342466</v>
      </c>
      <c r="K7025">
        <v>6</v>
      </c>
    </row>
    <row r="7026" spans="1:11" x14ac:dyDescent="0.25">
      <c r="A7026" t="s">
        <v>7567</v>
      </c>
      <c r="B7026">
        <v>8744</v>
      </c>
      <c r="C7026" t="s">
        <v>172</v>
      </c>
      <c r="D7026" s="167">
        <v>93945</v>
      </c>
      <c r="E7026" t="s">
        <v>168</v>
      </c>
      <c r="F7026" t="s">
        <v>169</v>
      </c>
      <c r="G7026" t="s">
        <v>384</v>
      </c>
      <c r="H7026" s="168">
        <v>36038</v>
      </c>
      <c r="I7026" t="s">
        <v>107</v>
      </c>
      <c r="J7026" s="169">
        <v>19.082191780821919</v>
      </c>
      <c r="K7026">
        <v>4</v>
      </c>
    </row>
    <row r="7027" spans="1:11" x14ac:dyDescent="0.25">
      <c r="A7027" t="s">
        <v>7568</v>
      </c>
      <c r="B7027">
        <v>34188</v>
      </c>
      <c r="C7027" t="s">
        <v>167</v>
      </c>
      <c r="D7027" s="167">
        <v>100849.36</v>
      </c>
      <c r="E7027" t="s">
        <v>175</v>
      </c>
      <c r="F7027" t="s">
        <v>169</v>
      </c>
      <c r="G7027" t="s">
        <v>211</v>
      </c>
      <c r="H7027" s="168">
        <v>31501</v>
      </c>
      <c r="I7027" t="s">
        <v>103</v>
      </c>
      <c r="J7027" s="169">
        <v>31.512328767123286</v>
      </c>
      <c r="K7027">
        <v>7</v>
      </c>
    </row>
    <row r="7028" spans="1:11" x14ac:dyDescent="0.25">
      <c r="A7028" t="s">
        <v>7569</v>
      </c>
      <c r="B7028">
        <v>21482</v>
      </c>
      <c r="C7028" t="s">
        <v>167</v>
      </c>
      <c r="D7028" s="167">
        <v>58455</v>
      </c>
      <c r="E7028" t="s">
        <v>175</v>
      </c>
      <c r="F7028" t="s">
        <v>169</v>
      </c>
      <c r="G7028" t="s">
        <v>183</v>
      </c>
      <c r="H7028" s="168">
        <v>41456</v>
      </c>
      <c r="I7028" t="s">
        <v>103</v>
      </c>
      <c r="J7028" s="169">
        <v>4.2383561643835614</v>
      </c>
      <c r="K7028">
        <v>1</v>
      </c>
    </row>
    <row r="7029" spans="1:11" x14ac:dyDescent="0.25">
      <c r="A7029" t="s">
        <v>7570</v>
      </c>
      <c r="B7029">
        <v>34573</v>
      </c>
      <c r="C7029" t="s">
        <v>167</v>
      </c>
      <c r="D7029" s="167">
        <v>84974</v>
      </c>
      <c r="E7029" t="s">
        <v>253</v>
      </c>
      <c r="F7029" t="s">
        <v>169</v>
      </c>
      <c r="G7029" t="s">
        <v>189</v>
      </c>
      <c r="H7029" s="168">
        <v>36528</v>
      </c>
      <c r="I7029" t="s">
        <v>106</v>
      </c>
      <c r="J7029" s="169">
        <v>17.739726027397261</v>
      </c>
      <c r="K7029">
        <v>4</v>
      </c>
    </row>
    <row r="7030" spans="1:11" x14ac:dyDescent="0.25">
      <c r="A7030" t="s">
        <v>7571</v>
      </c>
      <c r="B7030">
        <v>72134</v>
      </c>
      <c r="C7030" t="s">
        <v>167</v>
      </c>
      <c r="D7030" s="167">
        <v>144472.54999999999</v>
      </c>
      <c r="E7030" t="s">
        <v>185</v>
      </c>
      <c r="F7030" t="s">
        <v>169</v>
      </c>
      <c r="G7030" t="s">
        <v>728</v>
      </c>
      <c r="H7030" s="168">
        <v>32734</v>
      </c>
      <c r="I7030" t="s">
        <v>104</v>
      </c>
      <c r="J7030" s="169">
        <v>28.134246575342466</v>
      </c>
      <c r="K7030">
        <v>6</v>
      </c>
    </row>
    <row r="7031" spans="1:11" x14ac:dyDescent="0.25">
      <c r="A7031" t="s">
        <v>7572</v>
      </c>
      <c r="B7031">
        <v>87887</v>
      </c>
      <c r="C7031" t="s">
        <v>167</v>
      </c>
      <c r="D7031" s="167">
        <v>85700.74</v>
      </c>
      <c r="E7031" t="s">
        <v>188</v>
      </c>
      <c r="F7031" t="s">
        <v>169</v>
      </c>
      <c r="G7031" t="s">
        <v>284</v>
      </c>
      <c r="H7031" s="168">
        <v>41582</v>
      </c>
      <c r="I7031" t="s">
        <v>104</v>
      </c>
      <c r="J7031" s="169">
        <v>3.893150684931507</v>
      </c>
      <c r="K7031">
        <v>1</v>
      </c>
    </row>
    <row r="7032" spans="1:11" x14ac:dyDescent="0.25">
      <c r="A7032" t="s">
        <v>7573</v>
      </c>
      <c r="B7032">
        <v>66549</v>
      </c>
      <c r="C7032" t="s">
        <v>172</v>
      </c>
      <c r="D7032" s="167">
        <v>56688.39</v>
      </c>
      <c r="E7032" t="s">
        <v>199</v>
      </c>
      <c r="F7032" t="s">
        <v>169</v>
      </c>
      <c r="G7032" t="s">
        <v>200</v>
      </c>
      <c r="H7032" s="168">
        <v>37717</v>
      </c>
      <c r="I7032" t="s">
        <v>103</v>
      </c>
      <c r="J7032" s="169">
        <v>14.482191780821918</v>
      </c>
      <c r="K7032">
        <v>3</v>
      </c>
    </row>
    <row r="7033" spans="1:11" x14ac:dyDescent="0.25">
      <c r="A7033" t="s">
        <v>7574</v>
      </c>
      <c r="B7033">
        <v>48398</v>
      </c>
      <c r="C7033" t="s">
        <v>167</v>
      </c>
      <c r="D7033" s="167">
        <v>51253.43</v>
      </c>
      <c r="E7033" t="s">
        <v>168</v>
      </c>
      <c r="F7033" t="s">
        <v>169</v>
      </c>
      <c r="G7033" t="s">
        <v>194</v>
      </c>
      <c r="H7033" s="168">
        <v>38642</v>
      </c>
      <c r="I7033" t="s">
        <v>106</v>
      </c>
      <c r="J7033" s="169">
        <v>11.947945205479453</v>
      </c>
      <c r="K7033">
        <v>3</v>
      </c>
    </row>
    <row r="7034" spans="1:11" x14ac:dyDescent="0.25">
      <c r="A7034" t="s">
        <v>7575</v>
      </c>
      <c r="B7034">
        <v>98426</v>
      </c>
      <c r="C7034" t="s">
        <v>167</v>
      </c>
      <c r="D7034" s="167">
        <v>66687.72</v>
      </c>
      <c r="E7034" t="s">
        <v>325</v>
      </c>
      <c r="F7034" t="s">
        <v>169</v>
      </c>
      <c r="G7034" t="s">
        <v>5291</v>
      </c>
      <c r="H7034" s="168">
        <v>36695</v>
      </c>
      <c r="I7034" t="s">
        <v>108</v>
      </c>
      <c r="J7034" s="169">
        <v>17.282191780821918</v>
      </c>
      <c r="K7034">
        <v>4</v>
      </c>
    </row>
    <row r="7035" spans="1:11" x14ac:dyDescent="0.25">
      <c r="A7035" t="s">
        <v>7576</v>
      </c>
      <c r="B7035">
        <v>82240</v>
      </c>
      <c r="C7035" t="s">
        <v>167</v>
      </c>
      <c r="D7035" s="167">
        <v>156478.82999999999</v>
      </c>
      <c r="E7035" t="s">
        <v>325</v>
      </c>
      <c r="F7035" t="s">
        <v>169</v>
      </c>
      <c r="G7035" t="s">
        <v>231</v>
      </c>
      <c r="H7035" s="168">
        <v>31069</v>
      </c>
      <c r="I7035" t="s">
        <v>104</v>
      </c>
      <c r="J7035" s="169">
        <v>32.695890410958903</v>
      </c>
      <c r="K7035">
        <v>7</v>
      </c>
    </row>
    <row r="7036" spans="1:11" x14ac:dyDescent="0.25">
      <c r="A7036" t="s">
        <v>7577</v>
      </c>
      <c r="B7036">
        <v>71781</v>
      </c>
      <c r="C7036" t="s">
        <v>172</v>
      </c>
      <c r="D7036" s="167">
        <v>65752</v>
      </c>
      <c r="E7036" t="s">
        <v>175</v>
      </c>
      <c r="F7036" t="s">
        <v>169</v>
      </c>
      <c r="G7036" t="s">
        <v>183</v>
      </c>
      <c r="H7036" s="168">
        <v>40742</v>
      </c>
      <c r="I7036" t="s">
        <v>107</v>
      </c>
      <c r="J7036" s="169">
        <v>6.1945205479452055</v>
      </c>
      <c r="K7036">
        <v>2</v>
      </c>
    </row>
    <row r="7037" spans="1:11" x14ac:dyDescent="0.25">
      <c r="A7037" t="s">
        <v>7578</v>
      </c>
      <c r="B7037">
        <v>57682</v>
      </c>
      <c r="C7037" t="s">
        <v>172</v>
      </c>
      <c r="D7037" s="167">
        <v>45261</v>
      </c>
      <c r="E7037" t="s">
        <v>191</v>
      </c>
      <c r="F7037" t="s">
        <v>169</v>
      </c>
      <c r="G7037" t="s">
        <v>1065</v>
      </c>
      <c r="H7037" s="168">
        <v>42716</v>
      </c>
      <c r="I7037" t="s">
        <v>107</v>
      </c>
      <c r="J7037" s="169">
        <v>0.78630136986301369</v>
      </c>
      <c r="K7037">
        <v>1</v>
      </c>
    </row>
    <row r="7038" spans="1:11" x14ac:dyDescent="0.25">
      <c r="A7038" t="s">
        <v>7579</v>
      </c>
      <c r="B7038">
        <v>37867</v>
      </c>
      <c r="C7038" t="s">
        <v>167</v>
      </c>
      <c r="D7038" s="167">
        <v>83817.3</v>
      </c>
      <c r="E7038" t="s">
        <v>230</v>
      </c>
      <c r="F7038" t="s">
        <v>169</v>
      </c>
      <c r="G7038" t="s">
        <v>397</v>
      </c>
      <c r="H7038" s="168">
        <v>42142</v>
      </c>
      <c r="I7038" t="s">
        <v>107</v>
      </c>
      <c r="J7038" s="169">
        <v>2.3589041095890413</v>
      </c>
      <c r="K7038">
        <v>1</v>
      </c>
    </row>
    <row r="7039" spans="1:11" x14ac:dyDescent="0.25">
      <c r="A7039" t="s">
        <v>7580</v>
      </c>
      <c r="B7039">
        <v>6895</v>
      </c>
      <c r="C7039" t="s">
        <v>167</v>
      </c>
      <c r="D7039" s="167">
        <v>48150</v>
      </c>
      <c r="E7039" t="s">
        <v>188</v>
      </c>
      <c r="F7039" t="s">
        <v>169</v>
      </c>
      <c r="G7039" t="s">
        <v>273</v>
      </c>
      <c r="H7039" s="168">
        <v>42702</v>
      </c>
      <c r="I7039" t="s">
        <v>103</v>
      </c>
      <c r="J7039" s="169">
        <v>0.8246575342465754</v>
      </c>
      <c r="K7039">
        <v>1</v>
      </c>
    </row>
    <row r="7040" spans="1:11" x14ac:dyDescent="0.25">
      <c r="A7040" t="s">
        <v>7581</v>
      </c>
      <c r="B7040">
        <v>87773</v>
      </c>
      <c r="C7040" t="s">
        <v>167</v>
      </c>
      <c r="D7040" s="167">
        <v>57807.08</v>
      </c>
      <c r="E7040" t="s">
        <v>188</v>
      </c>
      <c r="F7040" t="s">
        <v>202</v>
      </c>
      <c r="G7040" t="s">
        <v>313</v>
      </c>
      <c r="H7040" s="168">
        <v>34932</v>
      </c>
      <c r="I7040" t="s">
        <v>103</v>
      </c>
      <c r="J7040" s="169">
        <v>22.112328767123287</v>
      </c>
      <c r="K7040">
        <v>5</v>
      </c>
    </row>
    <row r="7041" spans="1:11" x14ac:dyDescent="0.25">
      <c r="A7041" t="s">
        <v>7582</v>
      </c>
      <c r="B7041">
        <v>47408</v>
      </c>
      <c r="C7041" t="s">
        <v>172</v>
      </c>
      <c r="D7041" s="167">
        <v>66065.23</v>
      </c>
      <c r="E7041" t="s">
        <v>199</v>
      </c>
      <c r="F7041" t="s">
        <v>169</v>
      </c>
      <c r="G7041" t="s">
        <v>200</v>
      </c>
      <c r="H7041" s="168">
        <v>31299</v>
      </c>
      <c r="I7041" t="s">
        <v>103</v>
      </c>
      <c r="J7041" s="169">
        <v>32.065753424657537</v>
      </c>
      <c r="K7041">
        <v>7</v>
      </c>
    </row>
    <row r="7042" spans="1:11" x14ac:dyDescent="0.25">
      <c r="A7042" t="s">
        <v>7583</v>
      </c>
      <c r="B7042">
        <v>53082</v>
      </c>
      <c r="C7042" t="s">
        <v>167</v>
      </c>
      <c r="D7042" s="167">
        <v>29534.52</v>
      </c>
      <c r="E7042" t="s">
        <v>168</v>
      </c>
      <c r="F7042" t="s">
        <v>202</v>
      </c>
      <c r="G7042" t="s">
        <v>170</v>
      </c>
      <c r="H7042" s="168">
        <v>36458</v>
      </c>
      <c r="I7042" t="s">
        <v>105</v>
      </c>
      <c r="J7042" s="169">
        <v>17.931506849315067</v>
      </c>
      <c r="K7042">
        <v>4</v>
      </c>
    </row>
    <row r="7043" spans="1:11" x14ac:dyDescent="0.25">
      <c r="A7043" t="s">
        <v>7584</v>
      </c>
      <c r="B7043">
        <v>73369</v>
      </c>
      <c r="C7043" t="s">
        <v>167</v>
      </c>
      <c r="D7043" s="167">
        <v>82851.509999999995</v>
      </c>
      <c r="E7043" t="s">
        <v>188</v>
      </c>
      <c r="F7043" t="s">
        <v>169</v>
      </c>
      <c r="G7043" t="s">
        <v>600</v>
      </c>
      <c r="H7043" s="168">
        <v>38572</v>
      </c>
      <c r="I7043" t="s">
        <v>104</v>
      </c>
      <c r="J7043" s="169">
        <v>12.139726027397261</v>
      </c>
      <c r="K7043">
        <v>3</v>
      </c>
    </row>
    <row r="7044" spans="1:11" x14ac:dyDescent="0.25">
      <c r="A7044" t="s">
        <v>7585</v>
      </c>
      <c r="B7044">
        <v>72896</v>
      </c>
      <c r="C7044" t="s">
        <v>172</v>
      </c>
      <c r="D7044" s="167">
        <v>82632.679999999993</v>
      </c>
      <c r="E7044" t="s">
        <v>268</v>
      </c>
      <c r="F7044" t="s">
        <v>169</v>
      </c>
      <c r="G7044" t="s">
        <v>418</v>
      </c>
      <c r="H7044" s="168">
        <v>40925</v>
      </c>
      <c r="I7044" t="s">
        <v>103</v>
      </c>
      <c r="J7044" s="169">
        <v>5.6931506849315072</v>
      </c>
      <c r="K7044">
        <v>2</v>
      </c>
    </row>
    <row r="7045" spans="1:11" x14ac:dyDescent="0.25">
      <c r="A7045" t="s">
        <v>7586</v>
      </c>
      <c r="B7045">
        <v>45557</v>
      </c>
      <c r="C7045" t="s">
        <v>172</v>
      </c>
      <c r="D7045" s="167">
        <v>92756.7</v>
      </c>
      <c r="E7045" t="s">
        <v>175</v>
      </c>
      <c r="F7045" t="s">
        <v>169</v>
      </c>
      <c r="G7045" t="s">
        <v>183</v>
      </c>
      <c r="H7045" s="168">
        <v>33049</v>
      </c>
      <c r="I7045" t="s">
        <v>104</v>
      </c>
      <c r="J7045" s="169">
        <v>27.271232876712329</v>
      </c>
      <c r="K7045">
        <v>6</v>
      </c>
    </row>
    <row r="7046" spans="1:11" x14ac:dyDescent="0.25">
      <c r="A7046" t="s">
        <v>7587</v>
      </c>
      <c r="B7046">
        <v>77739</v>
      </c>
      <c r="C7046" t="s">
        <v>167</v>
      </c>
      <c r="D7046" s="167">
        <v>54709.01</v>
      </c>
      <c r="E7046" t="s">
        <v>1258</v>
      </c>
      <c r="F7046" t="s">
        <v>169</v>
      </c>
      <c r="G7046" t="s">
        <v>418</v>
      </c>
      <c r="H7046" s="168">
        <v>41288</v>
      </c>
      <c r="I7046" t="s">
        <v>104</v>
      </c>
      <c r="J7046" s="169">
        <v>4.6986301369863011</v>
      </c>
      <c r="K7046">
        <v>1</v>
      </c>
    </row>
    <row r="7047" spans="1:11" x14ac:dyDescent="0.25">
      <c r="A7047" t="s">
        <v>7588</v>
      </c>
      <c r="B7047">
        <v>85062</v>
      </c>
      <c r="C7047" t="s">
        <v>172</v>
      </c>
      <c r="D7047" s="167">
        <v>84974</v>
      </c>
      <c r="E7047" t="s">
        <v>268</v>
      </c>
      <c r="F7047" t="s">
        <v>169</v>
      </c>
      <c r="G7047" t="s">
        <v>418</v>
      </c>
      <c r="H7047" s="168">
        <v>36472</v>
      </c>
      <c r="I7047" t="s">
        <v>108</v>
      </c>
      <c r="J7047" s="169">
        <v>17.893150684931506</v>
      </c>
      <c r="K7047">
        <v>4</v>
      </c>
    </row>
    <row r="7048" spans="1:11" x14ac:dyDescent="0.25">
      <c r="A7048" t="s">
        <v>7589</v>
      </c>
      <c r="B7048">
        <v>7385</v>
      </c>
      <c r="C7048" t="s">
        <v>172</v>
      </c>
      <c r="D7048" s="167">
        <v>94413.37</v>
      </c>
      <c r="E7048" t="s">
        <v>188</v>
      </c>
      <c r="F7048" t="s">
        <v>169</v>
      </c>
      <c r="G7048" t="s">
        <v>397</v>
      </c>
      <c r="H7048" s="168">
        <v>41120</v>
      </c>
      <c r="I7048" t="s">
        <v>103</v>
      </c>
      <c r="J7048" s="169">
        <v>5.1589041095890407</v>
      </c>
      <c r="K7048">
        <v>2</v>
      </c>
    </row>
    <row r="7049" spans="1:11" x14ac:dyDescent="0.25">
      <c r="A7049" t="s">
        <v>7590</v>
      </c>
      <c r="B7049">
        <v>75313</v>
      </c>
      <c r="C7049" t="s">
        <v>172</v>
      </c>
      <c r="D7049" s="167">
        <v>56478</v>
      </c>
      <c r="E7049" t="s">
        <v>175</v>
      </c>
      <c r="F7049" t="s">
        <v>169</v>
      </c>
      <c r="G7049" t="s">
        <v>183</v>
      </c>
      <c r="H7049" s="168">
        <v>41694</v>
      </c>
      <c r="I7049" t="s">
        <v>105</v>
      </c>
      <c r="J7049" s="169">
        <v>3.5863013698630137</v>
      </c>
      <c r="K7049">
        <v>1</v>
      </c>
    </row>
    <row r="7050" spans="1:11" x14ac:dyDescent="0.25">
      <c r="A7050" t="s">
        <v>7591</v>
      </c>
      <c r="B7050">
        <v>60869</v>
      </c>
      <c r="C7050" t="s">
        <v>167</v>
      </c>
      <c r="D7050" s="167">
        <v>81066</v>
      </c>
      <c r="E7050" t="s">
        <v>168</v>
      </c>
      <c r="F7050" t="s">
        <v>169</v>
      </c>
      <c r="G7050" t="s">
        <v>560</v>
      </c>
      <c r="H7050" s="168">
        <v>37270</v>
      </c>
      <c r="I7050" t="s">
        <v>105</v>
      </c>
      <c r="J7050" s="169">
        <v>15.706849315068494</v>
      </c>
      <c r="K7050">
        <v>4</v>
      </c>
    </row>
    <row r="7051" spans="1:11" x14ac:dyDescent="0.25">
      <c r="A7051" t="s">
        <v>7592</v>
      </c>
      <c r="B7051">
        <v>96269</v>
      </c>
      <c r="C7051" t="s">
        <v>172</v>
      </c>
      <c r="D7051" s="167">
        <v>92756.7</v>
      </c>
      <c r="E7051" t="s">
        <v>175</v>
      </c>
      <c r="F7051" t="s">
        <v>169</v>
      </c>
      <c r="G7051" t="s">
        <v>183</v>
      </c>
      <c r="H7051" s="168">
        <v>33049</v>
      </c>
      <c r="I7051" t="s">
        <v>106</v>
      </c>
      <c r="J7051" s="169">
        <v>27.271232876712329</v>
      </c>
      <c r="K7051">
        <v>6</v>
      </c>
    </row>
    <row r="7052" spans="1:11" x14ac:dyDescent="0.25">
      <c r="A7052" t="s">
        <v>7593</v>
      </c>
      <c r="B7052">
        <v>88787</v>
      </c>
      <c r="C7052" t="s">
        <v>172</v>
      </c>
      <c r="D7052" s="167">
        <v>77434</v>
      </c>
      <c r="E7052" t="s">
        <v>185</v>
      </c>
      <c r="F7052" t="s">
        <v>169</v>
      </c>
      <c r="G7052" t="s">
        <v>416</v>
      </c>
      <c r="H7052" s="168">
        <v>38334</v>
      </c>
      <c r="I7052" t="s">
        <v>103</v>
      </c>
      <c r="J7052" s="169">
        <v>12.791780821917808</v>
      </c>
      <c r="K7052">
        <v>3</v>
      </c>
    </row>
    <row r="7053" spans="1:11" x14ac:dyDescent="0.25">
      <c r="A7053" t="s">
        <v>7594</v>
      </c>
      <c r="B7053">
        <v>65089</v>
      </c>
      <c r="C7053" t="s">
        <v>172</v>
      </c>
      <c r="D7053" s="167">
        <v>72861</v>
      </c>
      <c r="E7053" t="s">
        <v>191</v>
      </c>
      <c r="F7053" t="s">
        <v>169</v>
      </c>
      <c r="G7053" t="s">
        <v>192</v>
      </c>
      <c r="H7053" s="168">
        <v>38334</v>
      </c>
      <c r="I7053" t="s">
        <v>106</v>
      </c>
      <c r="J7053" s="169">
        <v>12.791780821917808</v>
      </c>
      <c r="K7053">
        <v>3</v>
      </c>
    </row>
    <row r="7054" spans="1:11" x14ac:dyDescent="0.25">
      <c r="A7054" t="s">
        <v>7595</v>
      </c>
      <c r="B7054">
        <v>71737</v>
      </c>
      <c r="C7054" t="s">
        <v>172</v>
      </c>
      <c r="D7054" s="167">
        <v>107128.71</v>
      </c>
      <c r="E7054" t="s">
        <v>175</v>
      </c>
      <c r="F7054" t="s">
        <v>169</v>
      </c>
      <c r="G7054" t="s">
        <v>586</v>
      </c>
      <c r="H7054" s="168">
        <v>35296</v>
      </c>
      <c r="I7054" t="s">
        <v>103</v>
      </c>
      <c r="J7054" s="169">
        <v>21.115068493150684</v>
      </c>
      <c r="K7054">
        <v>5</v>
      </c>
    </row>
    <row r="7055" spans="1:11" x14ac:dyDescent="0.25">
      <c r="A7055" t="s">
        <v>7596</v>
      </c>
      <c r="B7055">
        <v>89813</v>
      </c>
      <c r="C7055" t="s">
        <v>167</v>
      </c>
      <c r="D7055" s="167">
        <v>58062.82</v>
      </c>
      <c r="E7055" t="s">
        <v>325</v>
      </c>
      <c r="F7055" t="s">
        <v>169</v>
      </c>
      <c r="G7055" t="s">
        <v>344</v>
      </c>
      <c r="H7055" s="168">
        <v>39048</v>
      </c>
      <c r="I7055" t="s">
        <v>103</v>
      </c>
      <c r="J7055" s="169">
        <v>10.835616438356164</v>
      </c>
      <c r="K7055">
        <v>3</v>
      </c>
    </row>
    <row r="7056" spans="1:11" x14ac:dyDescent="0.25">
      <c r="A7056" t="s">
        <v>7597</v>
      </c>
      <c r="B7056">
        <v>29667</v>
      </c>
      <c r="C7056" t="s">
        <v>167</v>
      </c>
      <c r="D7056" s="167">
        <v>97912</v>
      </c>
      <c r="E7056" t="s">
        <v>185</v>
      </c>
      <c r="F7056" t="s">
        <v>169</v>
      </c>
      <c r="G7056" t="s">
        <v>388</v>
      </c>
      <c r="H7056" s="168">
        <v>38782</v>
      </c>
      <c r="I7056" t="s">
        <v>107</v>
      </c>
      <c r="J7056" s="169">
        <v>11.564383561643835</v>
      </c>
      <c r="K7056">
        <v>3</v>
      </c>
    </row>
    <row r="7057" spans="1:11" x14ac:dyDescent="0.25">
      <c r="A7057" t="s">
        <v>7598</v>
      </c>
      <c r="B7057">
        <v>3238</v>
      </c>
      <c r="C7057" t="s">
        <v>167</v>
      </c>
      <c r="D7057" s="167">
        <v>87523.22</v>
      </c>
      <c r="E7057" t="s">
        <v>216</v>
      </c>
      <c r="F7057" t="s">
        <v>169</v>
      </c>
      <c r="G7057" t="s">
        <v>422</v>
      </c>
      <c r="H7057" s="168">
        <v>29619</v>
      </c>
      <c r="I7057" t="s">
        <v>106</v>
      </c>
      <c r="J7057" s="169">
        <v>36.668493150684931</v>
      </c>
      <c r="K7057">
        <v>8</v>
      </c>
    </row>
    <row r="7058" spans="1:11" x14ac:dyDescent="0.25">
      <c r="A7058" t="s">
        <v>7599</v>
      </c>
      <c r="B7058">
        <v>5334</v>
      </c>
      <c r="C7058" t="s">
        <v>167</v>
      </c>
      <c r="D7058" s="167">
        <v>97912</v>
      </c>
      <c r="E7058" t="s">
        <v>175</v>
      </c>
      <c r="F7058" t="s">
        <v>169</v>
      </c>
      <c r="G7058" t="s">
        <v>211</v>
      </c>
      <c r="H7058" s="168">
        <v>38405</v>
      </c>
      <c r="I7058" t="s">
        <v>105</v>
      </c>
      <c r="J7058" s="169">
        <v>12.597260273972603</v>
      </c>
      <c r="K7058">
        <v>3</v>
      </c>
    </row>
    <row r="7059" spans="1:11" x14ac:dyDescent="0.25">
      <c r="A7059" t="s">
        <v>7600</v>
      </c>
      <c r="B7059">
        <v>84932</v>
      </c>
      <c r="C7059" t="s">
        <v>172</v>
      </c>
      <c r="D7059" s="167">
        <v>134403.16</v>
      </c>
      <c r="E7059" t="s">
        <v>199</v>
      </c>
      <c r="F7059" t="s">
        <v>169</v>
      </c>
      <c r="G7059" t="s">
        <v>275</v>
      </c>
      <c r="H7059" s="168">
        <v>32398</v>
      </c>
      <c r="I7059" t="s">
        <v>106</v>
      </c>
      <c r="J7059" s="169">
        <v>29.054794520547944</v>
      </c>
      <c r="K7059">
        <v>6</v>
      </c>
    </row>
    <row r="7060" spans="1:11" x14ac:dyDescent="0.25">
      <c r="A7060" t="s">
        <v>7601</v>
      </c>
      <c r="B7060">
        <v>35480</v>
      </c>
      <c r="C7060" t="s">
        <v>172</v>
      </c>
      <c r="D7060" s="167">
        <v>84974</v>
      </c>
      <c r="E7060" t="s">
        <v>168</v>
      </c>
      <c r="F7060" t="s">
        <v>169</v>
      </c>
      <c r="G7060" t="s">
        <v>1795</v>
      </c>
      <c r="H7060" s="168">
        <v>35968</v>
      </c>
      <c r="I7060" t="s">
        <v>104</v>
      </c>
      <c r="J7060" s="169">
        <v>19.273972602739725</v>
      </c>
      <c r="K7060">
        <v>4</v>
      </c>
    </row>
    <row r="7061" spans="1:11" x14ac:dyDescent="0.25">
      <c r="A7061" t="s">
        <v>7602</v>
      </c>
      <c r="B7061">
        <v>87272</v>
      </c>
      <c r="C7061" t="s">
        <v>172</v>
      </c>
      <c r="D7061" s="167">
        <v>128519</v>
      </c>
      <c r="E7061" t="s">
        <v>239</v>
      </c>
      <c r="F7061" t="s">
        <v>169</v>
      </c>
      <c r="G7061" t="s">
        <v>2909</v>
      </c>
      <c r="H7061" s="168">
        <v>40518</v>
      </c>
      <c r="I7061" t="s">
        <v>103</v>
      </c>
      <c r="J7061" s="169">
        <v>6.8082191780821919</v>
      </c>
      <c r="K7061">
        <v>2</v>
      </c>
    </row>
    <row r="7062" spans="1:11" x14ac:dyDescent="0.25">
      <c r="A7062" t="s">
        <v>7603</v>
      </c>
      <c r="B7062">
        <v>26355</v>
      </c>
      <c r="C7062" t="s">
        <v>172</v>
      </c>
      <c r="D7062" s="167">
        <v>135392</v>
      </c>
      <c r="E7062" t="s">
        <v>199</v>
      </c>
      <c r="F7062" t="s">
        <v>169</v>
      </c>
      <c r="G7062" t="s">
        <v>275</v>
      </c>
      <c r="H7062" s="168">
        <v>30165</v>
      </c>
      <c r="I7062" t="s">
        <v>103</v>
      </c>
      <c r="J7062" s="169">
        <v>35.172602739726024</v>
      </c>
      <c r="K7062">
        <v>8</v>
      </c>
    </row>
    <row r="7063" spans="1:11" x14ac:dyDescent="0.25">
      <c r="A7063" t="s">
        <v>7604</v>
      </c>
      <c r="B7063">
        <v>36803</v>
      </c>
      <c r="C7063" t="s">
        <v>172</v>
      </c>
      <c r="D7063" s="167">
        <v>71264.02</v>
      </c>
      <c r="E7063" t="s">
        <v>199</v>
      </c>
      <c r="F7063" t="s">
        <v>169</v>
      </c>
      <c r="G7063" t="s">
        <v>2276</v>
      </c>
      <c r="H7063" s="168">
        <v>39756</v>
      </c>
      <c r="I7063" t="s">
        <v>103</v>
      </c>
      <c r="J7063" s="169">
        <v>8.8958904109589039</v>
      </c>
      <c r="K7063">
        <v>2</v>
      </c>
    </row>
    <row r="7064" spans="1:11" x14ac:dyDescent="0.25">
      <c r="A7064" t="s">
        <v>7605</v>
      </c>
      <c r="B7064">
        <v>55415</v>
      </c>
      <c r="C7064" t="s">
        <v>167</v>
      </c>
      <c r="D7064" s="167">
        <v>132162.51999999999</v>
      </c>
      <c r="E7064" t="s">
        <v>188</v>
      </c>
      <c r="F7064" t="s">
        <v>169</v>
      </c>
      <c r="G7064" t="s">
        <v>275</v>
      </c>
      <c r="H7064" s="168">
        <v>32370</v>
      </c>
      <c r="I7064" t="s">
        <v>104</v>
      </c>
      <c r="J7064" s="169">
        <v>29.13150684931507</v>
      </c>
      <c r="K7064">
        <v>6</v>
      </c>
    </row>
    <row r="7065" spans="1:11" x14ac:dyDescent="0.25">
      <c r="A7065" t="s">
        <v>7606</v>
      </c>
      <c r="B7065">
        <v>53106</v>
      </c>
      <c r="C7065" t="s">
        <v>172</v>
      </c>
      <c r="D7065" s="167">
        <v>88168</v>
      </c>
      <c r="E7065" t="s">
        <v>185</v>
      </c>
      <c r="F7065" t="s">
        <v>169</v>
      </c>
      <c r="G7065" t="s">
        <v>495</v>
      </c>
      <c r="H7065" s="168">
        <v>38145</v>
      </c>
      <c r="I7065" t="s">
        <v>103</v>
      </c>
      <c r="J7065" s="169">
        <v>13.30958904109589</v>
      </c>
      <c r="K7065">
        <v>3</v>
      </c>
    </row>
    <row r="7066" spans="1:11" x14ac:dyDescent="0.25">
      <c r="A7066" t="s">
        <v>7607</v>
      </c>
      <c r="B7066">
        <v>69775</v>
      </c>
      <c r="C7066" t="s">
        <v>172</v>
      </c>
      <c r="D7066" s="167">
        <v>42053.83</v>
      </c>
      <c r="E7066" t="s">
        <v>199</v>
      </c>
      <c r="F7066" t="s">
        <v>169</v>
      </c>
      <c r="G7066" t="s">
        <v>220</v>
      </c>
      <c r="H7066" s="168">
        <v>41645</v>
      </c>
      <c r="I7066" t="s">
        <v>104</v>
      </c>
      <c r="J7066" s="169">
        <v>3.7205479452054795</v>
      </c>
      <c r="K7066">
        <v>1</v>
      </c>
    </row>
    <row r="7067" spans="1:11" x14ac:dyDescent="0.25">
      <c r="A7067" t="s">
        <v>7608</v>
      </c>
      <c r="B7067">
        <v>83604</v>
      </c>
      <c r="C7067" t="s">
        <v>172</v>
      </c>
      <c r="D7067" s="167">
        <v>63493</v>
      </c>
      <c r="E7067" t="s">
        <v>191</v>
      </c>
      <c r="F7067" t="s">
        <v>169</v>
      </c>
      <c r="G7067" t="s">
        <v>486</v>
      </c>
      <c r="H7067" s="168">
        <v>39524</v>
      </c>
      <c r="I7067" t="s">
        <v>106</v>
      </c>
      <c r="J7067" s="169">
        <v>9.5315068493150683</v>
      </c>
      <c r="K7067">
        <v>2</v>
      </c>
    </row>
    <row r="7068" spans="1:11" x14ac:dyDescent="0.25">
      <c r="A7068" t="s">
        <v>7609</v>
      </c>
      <c r="B7068">
        <v>31072</v>
      </c>
      <c r="C7068" t="s">
        <v>172</v>
      </c>
      <c r="D7068" s="167">
        <v>83658</v>
      </c>
      <c r="E7068" t="s">
        <v>175</v>
      </c>
      <c r="F7068" t="s">
        <v>169</v>
      </c>
      <c r="G7068" t="s">
        <v>183</v>
      </c>
      <c r="H7068" s="168">
        <v>38012</v>
      </c>
      <c r="I7068" t="s">
        <v>103</v>
      </c>
      <c r="J7068" s="169">
        <v>13.673972602739726</v>
      </c>
      <c r="K7068">
        <v>3</v>
      </c>
    </row>
    <row r="7069" spans="1:11" x14ac:dyDescent="0.25">
      <c r="A7069" t="s">
        <v>7610</v>
      </c>
      <c r="B7069">
        <v>8086</v>
      </c>
      <c r="C7069" t="s">
        <v>167</v>
      </c>
      <c r="D7069" s="167">
        <v>156510.65</v>
      </c>
      <c r="E7069" t="s">
        <v>188</v>
      </c>
      <c r="F7069" t="s">
        <v>169</v>
      </c>
      <c r="G7069" t="s">
        <v>231</v>
      </c>
      <c r="H7069" s="168">
        <v>30780</v>
      </c>
      <c r="I7069" t="s">
        <v>104</v>
      </c>
      <c r="J7069" s="169">
        <v>33.487671232876714</v>
      </c>
      <c r="K7069">
        <v>7</v>
      </c>
    </row>
    <row r="7070" spans="1:11" x14ac:dyDescent="0.25">
      <c r="A7070" t="s">
        <v>7611</v>
      </c>
      <c r="B7070">
        <v>70527</v>
      </c>
      <c r="C7070" t="s">
        <v>172</v>
      </c>
      <c r="D7070" s="167">
        <v>82821</v>
      </c>
      <c r="E7070" t="s">
        <v>191</v>
      </c>
      <c r="F7070" t="s">
        <v>169</v>
      </c>
      <c r="G7070" t="s">
        <v>192</v>
      </c>
      <c r="H7070" s="168">
        <v>37326</v>
      </c>
      <c r="I7070" t="s">
        <v>105</v>
      </c>
      <c r="J7070" s="169">
        <v>15.553424657534247</v>
      </c>
      <c r="K7070">
        <v>4</v>
      </c>
    </row>
    <row r="7071" spans="1:11" x14ac:dyDescent="0.25">
      <c r="A7071" t="s">
        <v>7612</v>
      </c>
      <c r="B7071">
        <v>52316</v>
      </c>
      <c r="C7071" t="s">
        <v>167</v>
      </c>
      <c r="D7071" s="167">
        <v>134763.1</v>
      </c>
      <c r="E7071" t="s">
        <v>213</v>
      </c>
      <c r="F7071" t="s">
        <v>169</v>
      </c>
      <c r="G7071" t="s">
        <v>275</v>
      </c>
      <c r="H7071" s="168">
        <v>36143</v>
      </c>
      <c r="I7071" t="s">
        <v>105</v>
      </c>
      <c r="J7071" s="169">
        <v>18.794520547945204</v>
      </c>
      <c r="K7071">
        <v>4</v>
      </c>
    </row>
    <row r="7072" spans="1:11" x14ac:dyDescent="0.25">
      <c r="A7072" t="s">
        <v>7613</v>
      </c>
      <c r="B7072">
        <v>14932</v>
      </c>
      <c r="C7072" t="s">
        <v>172</v>
      </c>
      <c r="D7072" s="167">
        <v>97560</v>
      </c>
      <c r="E7072" t="s">
        <v>185</v>
      </c>
      <c r="F7072" t="s">
        <v>169</v>
      </c>
      <c r="G7072" t="s">
        <v>416</v>
      </c>
      <c r="H7072" s="168">
        <v>36780</v>
      </c>
      <c r="I7072" t="s">
        <v>106</v>
      </c>
      <c r="J7072" s="169">
        <v>17.049315068493151</v>
      </c>
      <c r="K7072">
        <v>4</v>
      </c>
    </row>
    <row r="7073" spans="1:11" x14ac:dyDescent="0.25">
      <c r="A7073" t="s">
        <v>7614</v>
      </c>
      <c r="B7073">
        <v>93151</v>
      </c>
      <c r="C7073" t="s">
        <v>167</v>
      </c>
      <c r="D7073" s="167">
        <v>42662.89</v>
      </c>
      <c r="E7073" t="s">
        <v>180</v>
      </c>
      <c r="F7073" t="s">
        <v>169</v>
      </c>
      <c r="G7073" t="s">
        <v>209</v>
      </c>
      <c r="H7073" s="168">
        <v>42338</v>
      </c>
      <c r="I7073" t="s">
        <v>103</v>
      </c>
      <c r="J7073" s="169">
        <v>1.821917808219178</v>
      </c>
      <c r="K7073">
        <v>1</v>
      </c>
    </row>
    <row r="7074" spans="1:11" x14ac:dyDescent="0.25">
      <c r="A7074" t="s">
        <v>7615</v>
      </c>
      <c r="B7074">
        <v>19513</v>
      </c>
      <c r="C7074" t="s">
        <v>172</v>
      </c>
      <c r="D7074" s="167">
        <v>79057.66</v>
      </c>
      <c r="E7074" t="s">
        <v>185</v>
      </c>
      <c r="F7074" t="s">
        <v>169</v>
      </c>
      <c r="G7074" t="s">
        <v>652</v>
      </c>
      <c r="H7074" s="168">
        <v>37438</v>
      </c>
      <c r="I7074" t="s">
        <v>106</v>
      </c>
      <c r="J7074" s="169">
        <v>15.246575342465754</v>
      </c>
      <c r="K7074">
        <v>4</v>
      </c>
    </row>
    <row r="7075" spans="1:11" x14ac:dyDescent="0.25">
      <c r="A7075" t="s">
        <v>7616</v>
      </c>
      <c r="B7075">
        <v>49606</v>
      </c>
      <c r="C7075" t="s">
        <v>172</v>
      </c>
      <c r="D7075" s="167">
        <v>102659.52</v>
      </c>
      <c r="E7075" t="s">
        <v>168</v>
      </c>
      <c r="F7075" t="s">
        <v>169</v>
      </c>
      <c r="G7075" t="s">
        <v>275</v>
      </c>
      <c r="H7075" s="168">
        <v>35632</v>
      </c>
      <c r="I7075" t="s">
        <v>103</v>
      </c>
      <c r="J7075" s="169">
        <v>20.194520547945206</v>
      </c>
      <c r="K7075">
        <v>5</v>
      </c>
    </row>
    <row r="7076" spans="1:11" x14ac:dyDescent="0.25">
      <c r="A7076" t="s">
        <v>7617</v>
      </c>
      <c r="B7076">
        <v>64086</v>
      </c>
      <c r="C7076" t="s">
        <v>167</v>
      </c>
      <c r="D7076" s="167">
        <v>41500</v>
      </c>
      <c r="E7076" t="s">
        <v>188</v>
      </c>
      <c r="F7076" t="s">
        <v>169</v>
      </c>
      <c r="G7076" t="s">
        <v>170</v>
      </c>
      <c r="H7076" s="168">
        <v>42716</v>
      </c>
      <c r="I7076" t="s">
        <v>106</v>
      </c>
      <c r="J7076" s="169">
        <v>0.78630136986301369</v>
      </c>
      <c r="K7076">
        <v>1</v>
      </c>
    </row>
    <row r="7077" spans="1:11" x14ac:dyDescent="0.25">
      <c r="A7077" t="s">
        <v>7618</v>
      </c>
      <c r="B7077">
        <v>42731</v>
      </c>
      <c r="C7077" t="s">
        <v>172</v>
      </c>
      <c r="D7077" s="167">
        <v>92756.7</v>
      </c>
      <c r="E7077" t="s">
        <v>175</v>
      </c>
      <c r="F7077" t="s">
        <v>169</v>
      </c>
      <c r="G7077" t="s">
        <v>183</v>
      </c>
      <c r="H7077" s="168">
        <v>34352</v>
      </c>
      <c r="I7077" t="s">
        <v>104</v>
      </c>
      <c r="J7077" s="169">
        <v>23.701369863013699</v>
      </c>
      <c r="K7077">
        <v>5</v>
      </c>
    </row>
    <row r="7078" spans="1:11" x14ac:dyDescent="0.25">
      <c r="A7078" t="s">
        <v>7619</v>
      </c>
      <c r="B7078">
        <v>48033</v>
      </c>
      <c r="C7078" t="s">
        <v>167</v>
      </c>
      <c r="D7078" s="167">
        <v>48572.17</v>
      </c>
      <c r="E7078" t="s">
        <v>180</v>
      </c>
      <c r="F7078" t="s">
        <v>169</v>
      </c>
      <c r="G7078" t="s">
        <v>209</v>
      </c>
      <c r="H7078" s="168">
        <v>41694</v>
      </c>
      <c r="I7078" t="s">
        <v>108</v>
      </c>
      <c r="J7078" s="169">
        <v>3.5863013698630137</v>
      </c>
      <c r="K7078">
        <v>1</v>
      </c>
    </row>
    <row r="7079" spans="1:11" x14ac:dyDescent="0.25">
      <c r="A7079" t="s">
        <v>7620</v>
      </c>
      <c r="B7079">
        <v>12235</v>
      </c>
      <c r="C7079" t="s">
        <v>167</v>
      </c>
      <c r="D7079" s="167">
        <v>25445</v>
      </c>
      <c r="E7079" t="s">
        <v>196</v>
      </c>
      <c r="F7079" t="s">
        <v>202</v>
      </c>
      <c r="G7079" t="s">
        <v>367</v>
      </c>
      <c r="H7079" s="168">
        <v>35709</v>
      </c>
      <c r="I7079" t="s">
        <v>104</v>
      </c>
      <c r="J7079" s="169">
        <v>19.983561643835618</v>
      </c>
      <c r="K7079">
        <v>5</v>
      </c>
    </row>
    <row r="7080" spans="1:11" x14ac:dyDescent="0.25">
      <c r="A7080" t="s">
        <v>7621</v>
      </c>
      <c r="B7080">
        <v>41933</v>
      </c>
      <c r="C7080" t="s">
        <v>167</v>
      </c>
      <c r="D7080" s="167">
        <v>51684.82</v>
      </c>
      <c r="E7080" t="s">
        <v>233</v>
      </c>
      <c r="F7080" t="s">
        <v>169</v>
      </c>
      <c r="G7080" t="s">
        <v>363</v>
      </c>
      <c r="H7080" s="168">
        <v>39089</v>
      </c>
      <c r="I7080" t="s">
        <v>107</v>
      </c>
      <c r="J7080" s="169">
        <v>10.723287671232876</v>
      </c>
      <c r="K7080">
        <v>3</v>
      </c>
    </row>
    <row r="7081" spans="1:11" x14ac:dyDescent="0.25">
      <c r="A7081" t="s">
        <v>7622</v>
      </c>
      <c r="B7081">
        <v>40183</v>
      </c>
      <c r="C7081" t="s">
        <v>172</v>
      </c>
      <c r="D7081" s="167">
        <v>29779.07</v>
      </c>
      <c r="E7081" t="s">
        <v>233</v>
      </c>
      <c r="F7081" t="s">
        <v>202</v>
      </c>
      <c r="G7081" t="s">
        <v>234</v>
      </c>
      <c r="H7081" s="168">
        <v>40097</v>
      </c>
      <c r="I7081" t="s">
        <v>105</v>
      </c>
      <c r="J7081" s="169">
        <v>7.9616438356164387</v>
      </c>
      <c r="K7081">
        <v>2</v>
      </c>
    </row>
    <row r="7082" spans="1:11" x14ac:dyDescent="0.25">
      <c r="A7082" t="s">
        <v>7623</v>
      </c>
      <c r="B7082">
        <v>78506</v>
      </c>
      <c r="C7082" t="s">
        <v>167</v>
      </c>
      <c r="D7082" s="167">
        <v>93396</v>
      </c>
      <c r="E7082" t="s">
        <v>308</v>
      </c>
      <c r="F7082" t="s">
        <v>169</v>
      </c>
      <c r="G7082" t="s">
        <v>305</v>
      </c>
      <c r="H7082" s="168">
        <v>36920</v>
      </c>
      <c r="I7082" t="s">
        <v>106</v>
      </c>
      <c r="J7082" s="169">
        <v>16.665753424657535</v>
      </c>
      <c r="K7082">
        <v>4</v>
      </c>
    </row>
    <row r="7083" spans="1:11" x14ac:dyDescent="0.25">
      <c r="A7083" t="s">
        <v>7624</v>
      </c>
      <c r="B7083">
        <v>66757</v>
      </c>
      <c r="C7083" t="s">
        <v>172</v>
      </c>
      <c r="D7083" s="167">
        <v>45261</v>
      </c>
      <c r="E7083" t="s">
        <v>191</v>
      </c>
      <c r="F7083" t="s">
        <v>169</v>
      </c>
      <c r="G7083" t="s">
        <v>1065</v>
      </c>
      <c r="H7083" s="168">
        <v>42716</v>
      </c>
      <c r="I7083" t="s">
        <v>107</v>
      </c>
      <c r="J7083" s="169">
        <v>0.78630136986301369</v>
      </c>
      <c r="K7083">
        <v>1</v>
      </c>
    </row>
    <row r="7084" spans="1:11" x14ac:dyDescent="0.25">
      <c r="A7084" t="s">
        <v>7625</v>
      </c>
      <c r="B7084">
        <v>66731</v>
      </c>
      <c r="C7084" t="s">
        <v>172</v>
      </c>
      <c r="D7084" s="167">
        <v>95187.98</v>
      </c>
      <c r="E7084" t="s">
        <v>185</v>
      </c>
      <c r="F7084" t="s">
        <v>169</v>
      </c>
      <c r="G7084" t="s">
        <v>416</v>
      </c>
      <c r="H7084" s="168">
        <v>29143</v>
      </c>
      <c r="I7084" t="s">
        <v>106</v>
      </c>
      <c r="J7084" s="169">
        <v>37.972602739726028</v>
      </c>
      <c r="K7084">
        <v>8</v>
      </c>
    </row>
    <row r="7085" spans="1:11" x14ac:dyDescent="0.25">
      <c r="A7085" t="s">
        <v>7626</v>
      </c>
      <c r="B7085">
        <v>65716</v>
      </c>
      <c r="C7085" t="s">
        <v>167</v>
      </c>
      <c r="D7085" s="167">
        <v>107657</v>
      </c>
      <c r="E7085" t="s">
        <v>188</v>
      </c>
      <c r="F7085" t="s">
        <v>169</v>
      </c>
      <c r="G7085" t="s">
        <v>3579</v>
      </c>
      <c r="H7085" s="168">
        <v>37024</v>
      </c>
      <c r="I7085" t="s">
        <v>105</v>
      </c>
      <c r="J7085" s="169">
        <v>16.38082191780822</v>
      </c>
      <c r="K7085">
        <v>4</v>
      </c>
    </row>
    <row r="7086" spans="1:11" x14ac:dyDescent="0.25">
      <c r="A7086" t="s">
        <v>7627</v>
      </c>
      <c r="B7086">
        <v>68589</v>
      </c>
      <c r="C7086" t="s">
        <v>172</v>
      </c>
      <c r="D7086" s="167">
        <v>45261</v>
      </c>
      <c r="E7086" t="s">
        <v>191</v>
      </c>
      <c r="F7086" t="s">
        <v>169</v>
      </c>
      <c r="G7086" t="s">
        <v>1065</v>
      </c>
      <c r="H7086" s="168">
        <v>42716</v>
      </c>
      <c r="I7086" t="s">
        <v>103</v>
      </c>
      <c r="J7086" s="169">
        <v>0.78630136986301369</v>
      </c>
      <c r="K7086">
        <v>1</v>
      </c>
    </row>
    <row r="7087" spans="1:11" x14ac:dyDescent="0.25">
      <c r="A7087" t="s">
        <v>7628</v>
      </c>
      <c r="B7087">
        <v>41551</v>
      </c>
      <c r="C7087" t="s">
        <v>167</v>
      </c>
      <c r="D7087" s="167">
        <v>24534</v>
      </c>
      <c r="E7087" t="s">
        <v>188</v>
      </c>
      <c r="F7087" t="s">
        <v>202</v>
      </c>
      <c r="G7087" t="s">
        <v>560</v>
      </c>
      <c r="H7087" s="168">
        <v>40279</v>
      </c>
      <c r="I7087" t="s">
        <v>107</v>
      </c>
      <c r="J7087" s="169">
        <v>7.463013698630137</v>
      </c>
      <c r="K7087">
        <v>2</v>
      </c>
    </row>
    <row r="7088" spans="1:11" x14ac:dyDescent="0.25">
      <c r="A7088" t="s">
        <v>7629</v>
      </c>
      <c r="B7088">
        <v>94493</v>
      </c>
      <c r="C7088" t="s">
        <v>167</v>
      </c>
      <c r="D7088" s="167">
        <v>72195.63</v>
      </c>
      <c r="E7088" t="s">
        <v>188</v>
      </c>
      <c r="F7088" t="s">
        <v>169</v>
      </c>
      <c r="G7088" t="s">
        <v>282</v>
      </c>
      <c r="H7088" s="168">
        <v>36598</v>
      </c>
      <c r="I7088" t="s">
        <v>104</v>
      </c>
      <c r="J7088" s="169">
        <v>17.547945205479451</v>
      </c>
      <c r="K7088">
        <v>4</v>
      </c>
    </row>
    <row r="7089" spans="1:11" x14ac:dyDescent="0.25">
      <c r="A7089" t="s">
        <v>7630</v>
      </c>
      <c r="B7089">
        <v>93680</v>
      </c>
      <c r="C7089" t="s">
        <v>172</v>
      </c>
      <c r="D7089" s="167">
        <v>55328</v>
      </c>
      <c r="E7089" t="s">
        <v>191</v>
      </c>
      <c r="F7089" t="s">
        <v>169</v>
      </c>
      <c r="G7089" t="s">
        <v>354</v>
      </c>
      <c r="H7089" s="168">
        <v>41484</v>
      </c>
      <c r="I7089" t="s">
        <v>105</v>
      </c>
      <c r="J7089" s="169">
        <v>4.161643835616438</v>
      </c>
      <c r="K7089">
        <v>1</v>
      </c>
    </row>
    <row r="7090" spans="1:11" x14ac:dyDescent="0.25">
      <c r="A7090" t="s">
        <v>7631</v>
      </c>
      <c r="B7090">
        <v>29648</v>
      </c>
      <c r="C7090" t="s">
        <v>167</v>
      </c>
      <c r="D7090" s="167">
        <v>69222.179999999993</v>
      </c>
      <c r="E7090" t="s">
        <v>185</v>
      </c>
      <c r="F7090" t="s">
        <v>169</v>
      </c>
      <c r="G7090" t="s">
        <v>170</v>
      </c>
      <c r="H7090" s="168">
        <v>33855</v>
      </c>
      <c r="I7090" t="s">
        <v>106</v>
      </c>
      <c r="J7090" s="169">
        <v>25.063013698630137</v>
      </c>
      <c r="K7090">
        <v>6</v>
      </c>
    </row>
    <row r="7091" spans="1:11" x14ac:dyDescent="0.25">
      <c r="A7091" t="s">
        <v>7632</v>
      </c>
      <c r="B7091">
        <v>1744</v>
      </c>
      <c r="C7091" t="s">
        <v>172</v>
      </c>
      <c r="D7091" s="167">
        <v>46068.91</v>
      </c>
      <c r="E7091" t="s">
        <v>233</v>
      </c>
      <c r="F7091" t="s">
        <v>169</v>
      </c>
      <c r="G7091" t="s">
        <v>242</v>
      </c>
      <c r="H7091" s="168">
        <v>37108</v>
      </c>
      <c r="I7091" t="s">
        <v>106</v>
      </c>
      <c r="J7091" s="169">
        <v>16.150684931506849</v>
      </c>
      <c r="K7091">
        <v>4</v>
      </c>
    </row>
    <row r="7092" spans="1:11" x14ac:dyDescent="0.25">
      <c r="A7092" t="s">
        <v>7633</v>
      </c>
      <c r="B7092">
        <v>8776</v>
      </c>
      <c r="C7092" t="s">
        <v>167</v>
      </c>
      <c r="D7092" s="167">
        <v>35552.78</v>
      </c>
      <c r="E7092" t="s">
        <v>188</v>
      </c>
      <c r="F7092" t="s">
        <v>202</v>
      </c>
      <c r="G7092" t="s">
        <v>313</v>
      </c>
      <c r="H7092" s="168">
        <v>41485</v>
      </c>
      <c r="I7092" t="s">
        <v>104</v>
      </c>
      <c r="J7092" s="169">
        <v>4.1589041095890407</v>
      </c>
      <c r="K7092">
        <v>1</v>
      </c>
    </row>
    <row r="7093" spans="1:11" x14ac:dyDescent="0.25">
      <c r="A7093" t="s">
        <v>7634</v>
      </c>
      <c r="B7093">
        <v>42480</v>
      </c>
      <c r="C7093" t="s">
        <v>167</v>
      </c>
      <c r="D7093" s="167">
        <v>83066.61</v>
      </c>
      <c r="E7093" t="s">
        <v>199</v>
      </c>
      <c r="F7093" t="s">
        <v>169</v>
      </c>
      <c r="G7093" t="s">
        <v>282</v>
      </c>
      <c r="H7093" s="168">
        <v>28919</v>
      </c>
      <c r="I7093" t="s">
        <v>103</v>
      </c>
      <c r="J7093" s="169">
        <v>38.586301369863016</v>
      </c>
      <c r="K7093">
        <v>8</v>
      </c>
    </row>
    <row r="7094" spans="1:11" x14ac:dyDescent="0.25">
      <c r="A7094" t="s">
        <v>7635</v>
      </c>
      <c r="B7094">
        <v>85651</v>
      </c>
      <c r="C7094" t="s">
        <v>167</v>
      </c>
      <c r="D7094" s="167">
        <v>50910</v>
      </c>
      <c r="E7094" t="s">
        <v>191</v>
      </c>
      <c r="F7094" t="s">
        <v>169</v>
      </c>
      <c r="G7094" t="s">
        <v>354</v>
      </c>
      <c r="H7094" s="168">
        <v>41708</v>
      </c>
      <c r="I7094" t="s">
        <v>108</v>
      </c>
      <c r="J7094" s="169">
        <v>3.547945205479452</v>
      </c>
      <c r="K7094">
        <v>1</v>
      </c>
    </row>
    <row r="7095" spans="1:11" x14ac:dyDescent="0.25">
      <c r="A7095" t="s">
        <v>7636</v>
      </c>
      <c r="B7095">
        <v>59723</v>
      </c>
      <c r="C7095" t="s">
        <v>167</v>
      </c>
      <c r="D7095" s="167">
        <v>44753</v>
      </c>
      <c r="E7095" t="s">
        <v>188</v>
      </c>
      <c r="F7095" t="s">
        <v>169</v>
      </c>
      <c r="G7095" t="s">
        <v>337</v>
      </c>
      <c r="H7095" s="168">
        <v>42103</v>
      </c>
      <c r="I7095" t="s">
        <v>104</v>
      </c>
      <c r="J7095" s="169">
        <v>2.4657534246575343</v>
      </c>
      <c r="K7095">
        <v>1</v>
      </c>
    </row>
    <row r="7096" spans="1:11" x14ac:dyDescent="0.25">
      <c r="A7096" t="s">
        <v>7637</v>
      </c>
      <c r="B7096">
        <v>60441</v>
      </c>
      <c r="C7096" t="s">
        <v>167</v>
      </c>
      <c r="D7096" s="167">
        <v>65591.78</v>
      </c>
      <c r="E7096" t="s">
        <v>188</v>
      </c>
      <c r="F7096" t="s">
        <v>169</v>
      </c>
      <c r="G7096" t="s">
        <v>170</v>
      </c>
      <c r="H7096" s="168">
        <v>37263</v>
      </c>
      <c r="I7096" t="s">
        <v>107</v>
      </c>
      <c r="J7096" s="169">
        <v>15.726027397260275</v>
      </c>
      <c r="K7096">
        <v>4</v>
      </c>
    </row>
    <row r="7097" spans="1:11" x14ac:dyDescent="0.25">
      <c r="A7097" t="s">
        <v>7638</v>
      </c>
      <c r="B7097">
        <v>60884</v>
      </c>
      <c r="C7097" t="s">
        <v>172</v>
      </c>
      <c r="D7097" s="167">
        <v>54944.04</v>
      </c>
      <c r="E7097" t="s">
        <v>199</v>
      </c>
      <c r="F7097" t="s">
        <v>169</v>
      </c>
      <c r="G7097" t="s">
        <v>698</v>
      </c>
      <c r="H7097" s="168">
        <v>38838</v>
      </c>
      <c r="I7097" t="s">
        <v>103</v>
      </c>
      <c r="J7097" s="169">
        <v>11.41095890410959</v>
      </c>
      <c r="K7097">
        <v>3</v>
      </c>
    </row>
    <row r="7098" spans="1:11" x14ac:dyDescent="0.25">
      <c r="A7098" t="s">
        <v>7639</v>
      </c>
      <c r="B7098">
        <v>50779</v>
      </c>
      <c r="C7098" t="s">
        <v>172</v>
      </c>
      <c r="D7098" s="167">
        <v>50211</v>
      </c>
      <c r="E7098" t="s">
        <v>168</v>
      </c>
      <c r="F7098" t="s">
        <v>169</v>
      </c>
      <c r="G7098" t="s">
        <v>466</v>
      </c>
      <c r="H7098" s="168">
        <v>42562</v>
      </c>
      <c r="I7098" t="s">
        <v>103</v>
      </c>
      <c r="J7098" s="169">
        <v>1.2082191780821918</v>
      </c>
      <c r="K7098">
        <v>1</v>
      </c>
    </row>
    <row r="7099" spans="1:11" x14ac:dyDescent="0.25">
      <c r="A7099" t="s">
        <v>7640</v>
      </c>
      <c r="B7099">
        <v>20502</v>
      </c>
      <c r="C7099" t="s">
        <v>167</v>
      </c>
      <c r="D7099" s="167">
        <v>41688</v>
      </c>
      <c r="E7099" t="s">
        <v>188</v>
      </c>
      <c r="F7099" t="s">
        <v>202</v>
      </c>
      <c r="G7099" t="s">
        <v>273</v>
      </c>
      <c r="H7099" s="168">
        <v>38950</v>
      </c>
      <c r="I7099" t="s">
        <v>103</v>
      </c>
      <c r="J7099" s="169">
        <v>11.104109589041096</v>
      </c>
      <c r="K7099">
        <v>3</v>
      </c>
    </row>
    <row r="7100" spans="1:11" x14ac:dyDescent="0.25">
      <c r="A7100" t="s">
        <v>7641</v>
      </c>
      <c r="B7100">
        <v>74616</v>
      </c>
      <c r="C7100" t="s">
        <v>172</v>
      </c>
      <c r="D7100" s="167">
        <v>85405</v>
      </c>
      <c r="E7100" t="s">
        <v>168</v>
      </c>
      <c r="F7100" t="s">
        <v>169</v>
      </c>
      <c r="G7100" t="s">
        <v>265</v>
      </c>
      <c r="H7100" s="168">
        <v>37270</v>
      </c>
      <c r="I7100" t="s">
        <v>104</v>
      </c>
      <c r="J7100" s="169">
        <v>15.706849315068494</v>
      </c>
      <c r="K7100">
        <v>4</v>
      </c>
    </row>
    <row r="7101" spans="1:11" x14ac:dyDescent="0.25">
      <c r="A7101" t="s">
        <v>7642</v>
      </c>
      <c r="B7101">
        <v>15469</v>
      </c>
      <c r="C7101" t="s">
        <v>172</v>
      </c>
      <c r="D7101" s="167">
        <v>67235.97</v>
      </c>
      <c r="E7101" t="s">
        <v>191</v>
      </c>
      <c r="F7101" t="s">
        <v>169</v>
      </c>
      <c r="G7101" t="s">
        <v>610</v>
      </c>
      <c r="H7101" s="168">
        <v>39482</v>
      </c>
      <c r="I7101" t="s">
        <v>105</v>
      </c>
      <c r="J7101" s="169">
        <v>9.6465753424657539</v>
      </c>
      <c r="K7101">
        <v>2</v>
      </c>
    </row>
    <row r="7102" spans="1:11" x14ac:dyDescent="0.25">
      <c r="A7102" t="s">
        <v>7643</v>
      </c>
      <c r="B7102">
        <v>40847</v>
      </c>
      <c r="C7102" t="s">
        <v>172</v>
      </c>
      <c r="D7102" s="167">
        <v>56688.39</v>
      </c>
      <c r="E7102" t="s">
        <v>199</v>
      </c>
      <c r="F7102" t="s">
        <v>169</v>
      </c>
      <c r="G7102" t="s">
        <v>200</v>
      </c>
      <c r="H7102" s="168">
        <v>37753</v>
      </c>
      <c r="I7102" t="s">
        <v>107</v>
      </c>
      <c r="J7102" s="169">
        <v>14.383561643835616</v>
      </c>
      <c r="K7102">
        <v>3</v>
      </c>
    </row>
    <row r="7103" spans="1:11" x14ac:dyDescent="0.25">
      <c r="A7103" t="s">
        <v>7644</v>
      </c>
      <c r="B7103">
        <v>8721</v>
      </c>
      <c r="C7103" t="s">
        <v>172</v>
      </c>
      <c r="D7103" s="167">
        <v>48500</v>
      </c>
      <c r="E7103" t="s">
        <v>188</v>
      </c>
      <c r="F7103" t="s">
        <v>169</v>
      </c>
      <c r="G7103" t="s">
        <v>503</v>
      </c>
      <c r="H7103" s="168">
        <v>37087</v>
      </c>
      <c r="I7103" t="s">
        <v>104</v>
      </c>
      <c r="J7103" s="169">
        <v>16.208219178082192</v>
      </c>
      <c r="K7103">
        <v>4</v>
      </c>
    </row>
    <row r="7104" spans="1:11" x14ac:dyDescent="0.25">
      <c r="A7104" t="s">
        <v>7645</v>
      </c>
      <c r="B7104">
        <v>64995</v>
      </c>
      <c r="C7104" t="s">
        <v>167</v>
      </c>
      <c r="D7104" s="167">
        <v>20419.48</v>
      </c>
      <c r="E7104" t="s">
        <v>196</v>
      </c>
      <c r="F7104" t="s">
        <v>202</v>
      </c>
      <c r="G7104" t="s">
        <v>222</v>
      </c>
      <c r="H7104" s="168">
        <v>38642</v>
      </c>
      <c r="I7104" t="s">
        <v>106</v>
      </c>
      <c r="J7104" s="169">
        <v>11.947945205479453</v>
      </c>
      <c r="K7104">
        <v>3</v>
      </c>
    </row>
    <row r="7105" spans="1:11" x14ac:dyDescent="0.25">
      <c r="A7105" t="s">
        <v>7646</v>
      </c>
      <c r="B7105">
        <v>79962</v>
      </c>
      <c r="C7105" t="s">
        <v>172</v>
      </c>
      <c r="D7105" s="167">
        <v>80829</v>
      </c>
      <c r="E7105" t="s">
        <v>175</v>
      </c>
      <c r="F7105" t="s">
        <v>169</v>
      </c>
      <c r="G7105" t="s">
        <v>183</v>
      </c>
      <c r="H7105" s="168">
        <v>35603</v>
      </c>
      <c r="I7105" t="s">
        <v>108</v>
      </c>
      <c r="J7105" s="169">
        <v>20.273972602739725</v>
      </c>
      <c r="K7105">
        <v>5</v>
      </c>
    </row>
    <row r="7106" spans="1:11" x14ac:dyDescent="0.25">
      <c r="A7106" t="s">
        <v>7647</v>
      </c>
      <c r="B7106">
        <v>52515</v>
      </c>
      <c r="C7106" t="s">
        <v>172</v>
      </c>
      <c r="D7106" s="167">
        <v>80829</v>
      </c>
      <c r="E7106" t="s">
        <v>175</v>
      </c>
      <c r="F7106" t="s">
        <v>169</v>
      </c>
      <c r="G7106" t="s">
        <v>183</v>
      </c>
      <c r="H7106" s="168">
        <v>37655</v>
      </c>
      <c r="I7106" t="s">
        <v>104</v>
      </c>
      <c r="J7106" s="169">
        <v>14.652054794520549</v>
      </c>
      <c r="K7106">
        <v>3</v>
      </c>
    </row>
    <row r="7107" spans="1:11" x14ac:dyDescent="0.25">
      <c r="A7107" t="s">
        <v>7648</v>
      </c>
      <c r="B7107">
        <v>75546</v>
      </c>
      <c r="C7107" t="s">
        <v>172</v>
      </c>
      <c r="D7107" s="167">
        <v>118930</v>
      </c>
      <c r="E7107" t="s">
        <v>185</v>
      </c>
      <c r="F7107" t="s">
        <v>169</v>
      </c>
      <c r="G7107" t="s">
        <v>382</v>
      </c>
      <c r="H7107" s="168">
        <v>35807</v>
      </c>
      <c r="I7107" t="s">
        <v>104</v>
      </c>
      <c r="J7107" s="169">
        <v>19.715068493150685</v>
      </c>
      <c r="K7107">
        <v>4</v>
      </c>
    </row>
    <row r="7108" spans="1:11" x14ac:dyDescent="0.25">
      <c r="A7108" t="s">
        <v>7649</v>
      </c>
      <c r="B7108">
        <v>72259</v>
      </c>
      <c r="C7108" t="s">
        <v>172</v>
      </c>
      <c r="D7108" s="167">
        <v>50890</v>
      </c>
      <c r="E7108" t="s">
        <v>253</v>
      </c>
      <c r="F7108" t="s">
        <v>169</v>
      </c>
      <c r="G7108" t="s">
        <v>895</v>
      </c>
      <c r="H7108" s="168">
        <v>35197</v>
      </c>
      <c r="I7108" t="s">
        <v>104</v>
      </c>
      <c r="J7108" s="169">
        <v>21.386301369863013</v>
      </c>
      <c r="K7108">
        <v>5</v>
      </c>
    </row>
    <row r="7109" spans="1:11" x14ac:dyDescent="0.25">
      <c r="A7109" t="s">
        <v>7650</v>
      </c>
      <c r="B7109">
        <v>77245</v>
      </c>
      <c r="C7109" t="s">
        <v>167</v>
      </c>
      <c r="D7109" s="167">
        <v>59072</v>
      </c>
      <c r="E7109" t="s">
        <v>168</v>
      </c>
      <c r="F7109" t="s">
        <v>169</v>
      </c>
      <c r="G7109" t="s">
        <v>858</v>
      </c>
      <c r="H7109" s="168">
        <v>42521</v>
      </c>
      <c r="I7109" t="s">
        <v>103</v>
      </c>
      <c r="J7109" s="169">
        <v>1.3205479452054794</v>
      </c>
      <c r="K7109">
        <v>1</v>
      </c>
    </row>
    <row r="7110" spans="1:11" x14ac:dyDescent="0.25">
      <c r="A7110" t="s">
        <v>7651</v>
      </c>
      <c r="B7110">
        <v>47163</v>
      </c>
      <c r="C7110" t="s">
        <v>167</v>
      </c>
      <c r="D7110" s="167">
        <v>50951.05</v>
      </c>
      <c r="E7110" t="s">
        <v>168</v>
      </c>
      <c r="F7110" t="s">
        <v>169</v>
      </c>
      <c r="G7110" t="s">
        <v>178</v>
      </c>
      <c r="H7110" s="168">
        <v>41610</v>
      </c>
      <c r="I7110" t="s">
        <v>103</v>
      </c>
      <c r="J7110" s="169">
        <v>3.8164383561643835</v>
      </c>
      <c r="K7110">
        <v>1</v>
      </c>
    </row>
    <row r="7111" spans="1:11" x14ac:dyDescent="0.25">
      <c r="A7111" t="s">
        <v>7652</v>
      </c>
      <c r="B7111">
        <v>57793</v>
      </c>
      <c r="C7111" t="s">
        <v>172</v>
      </c>
      <c r="D7111" s="167">
        <v>90854.45</v>
      </c>
      <c r="E7111" t="s">
        <v>253</v>
      </c>
      <c r="F7111" t="s">
        <v>169</v>
      </c>
      <c r="G7111" t="s">
        <v>397</v>
      </c>
      <c r="H7111" s="168">
        <v>39818</v>
      </c>
      <c r="I7111" t="s">
        <v>104</v>
      </c>
      <c r="J7111" s="169">
        <v>8.7260273972602747</v>
      </c>
      <c r="K7111">
        <v>2</v>
      </c>
    </row>
    <row r="7112" spans="1:11" x14ac:dyDescent="0.25">
      <c r="A7112" t="s">
        <v>7653</v>
      </c>
      <c r="B7112">
        <v>17317</v>
      </c>
      <c r="C7112" t="s">
        <v>172</v>
      </c>
      <c r="D7112" s="167">
        <v>53163.59</v>
      </c>
      <c r="E7112" t="s">
        <v>199</v>
      </c>
      <c r="F7112" t="s">
        <v>169</v>
      </c>
      <c r="G7112" t="s">
        <v>295</v>
      </c>
      <c r="H7112" s="168">
        <v>37774</v>
      </c>
      <c r="I7112" t="s">
        <v>103</v>
      </c>
      <c r="J7112" s="169">
        <v>14.326027397260274</v>
      </c>
      <c r="K7112">
        <v>3</v>
      </c>
    </row>
    <row r="7113" spans="1:11" x14ac:dyDescent="0.25">
      <c r="A7113" t="s">
        <v>7654</v>
      </c>
      <c r="B7113">
        <v>1263</v>
      </c>
      <c r="C7113" t="s">
        <v>167</v>
      </c>
      <c r="D7113" s="167">
        <v>64541.65</v>
      </c>
      <c r="E7113" t="s">
        <v>268</v>
      </c>
      <c r="F7113" t="s">
        <v>169</v>
      </c>
      <c r="G7113" t="s">
        <v>630</v>
      </c>
      <c r="H7113" s="168">
        <v>41554</v>
      </c>
      <c r="I7113" t="s">
        <v>104</v>
      </c>
      <c r="J7113" s="169">
        <v>3.9698630136986299</v>
      </c>
      <c r="K7113">
        <v>1</v>
      </c>
    </row>
    <row r="7114" spans="1:11" x14ac:dyDescent="0.25">
      <c r="A7114" t="s">
        <v>7655</v>
      </c>
      <c r="B7114">
        <v>48247</v>
      </c>
      <c r="C7114" t="s">
        <v>172</v>
      </c>
      <c r="D7114" s="167">
        <v>133720.76999999999</v>
      </c>
      <c r="E7114" t="s">
        <v>196</v>
      </c>
      <c r="F7114" t="s">
        <v>169</v>
      </c>
      <c r="G7114" t="s">
        <v>275</v>
      </c>
      <c r="H7114" s="168">
        <v>38208</v>
      </c>
      <c r="I7114" t="s">
        <v>104</v>
      </c>
      <c r="J7114" s="169">
        <v>13.136986301369863</v>
      </c>
      <c r="K7114">
        <v>3</v>
      </c>
    </row>
    <row r="7115" spans="1:11" x14ac:dyDescent="0.25">
      <c r="A7115" t="s">
        <v>7656</v>
      </c>
      <c r="B7115">
        <v>80117</v>
      </c>
      <c r="C7115" t="s">
        <v>167</v>
      </c>
      <c r="D7115" s="167">
        <v>96359.63</v>
      </c>
      <c r="E7115" t="s">
        <v>325</v>
      </c>
      <c r="F7115" t="s">
        <v>169</v>
      </c>
      <c r="G7115" t="s">
        <v>533</v>
      </c>
      <c r="H7115" s="168">
        <v>40392</v>
      </c>
      <c r="I7115" t="s">
        <v>103</v>
      </c>
      <c r="J7115" s="169">
        <v>7.1534246575342468</v>
      </c>
      <c r="K7115">
        <v>2</v>
      </c>
    </row>
    <row r="7116" spans="1:11" x14ac:dyDescent="0.25">
      <c r="A7116" t="s">
        <v>7657</v>
      </c>
      <c r="B7116">
        <v>53546</v>
      </c>
      <c r="C7116" t="s">
        <v>167</v>
      </c>
      <c r="D7116" s="167">
        <v>100047.95</v>
      </c>
      <c r="E7116" t="s">
        <v>188</v>
      </c>
      <c r="F7116" t="s">
        <v>169</v>
      </c>
      <c r="G7116" t="s">
        <v>397</v>
      </c>
      <c r="H7116" s="168">
        <v>37158</v>
      </c>
      <c r="I7116" t="s">
        <v>108</v>
      </c>
      <c r="J7116" s="169">
        <v>16.013698630136986</v>
      </c>
      <c r="K7116">
        <v>4</v>
      </c>
    </row>
    <row r="7117" spans="1:11" x14ac:dyDescent="0.25">
      <c r="A7117" t="s">
        <v>7658</v>
      </c>
      <c r="B7117">
        <v>59274</v>
      </c>
      <c r="C7117" t="s">
        <v>172</v>
      </c>
      <c r="D7117" s="167">
        <v>53788</v>
      </c>
      <c r="E7117" t="s">
        <v>175</v>
      </c>
      <c r="F7117" t="s">
        <v>169</v>
      </c>
      <c r="G7117" t="s">
        <v>183</v>
      </c>
      <c r="H7117" s="168">
        <v>41918</v>
      </c>
      <c r="I7117" t="s">
        <v>107</v>
      </c>
      <c r="J7117" s="169">
        <v>2.9726027397260273</v>
      </c>
      <c r="K7117">
        <v>1</v>
      </c>
    </row>
    <row r="7118" spans="1:11" x14ac:dyDescent="0.25">
      <c r="A7118" t="s">
        <v>7659</v>
      </c>
      <c r="B7118">
        <v>79236</v>
      </c>
      <c r="C7118" t="s">
        <v>172</v>
      </c>
      <c r="D7118" s="167">
        <v>15834.05</v>
      </c>
      <c r="E7118" t="s">
        <v>216</v>
      </c>
      <c r="F7118" t="s">
        <v>202</v>
      </c>
      <c r="G7118" t="s">
        <v>303</v>
      </c>
      <c r="H7118" s="168">
        <v>37484</v>
      </c>
      <c r="I7118" t="s">
        <v>107</v>
      </c>
      <c r="J7118" s="169">
        <v>15.12054794520548</v>
      </c>
      <c r="K7118">
        <v>4</v>
      </c>
    </row>
    <row r="7119" spans="1:11" x14ac:dyDescent="0.25">
      <c r="A7119" t="s">
        <v>7660</v>
      </c>
      <c r="B7119">
        <v>83305</v>
      </c>
      <c r="C7119" t="s">
        <v>167</v>
      </c>
      <c r="D7119" s="167">
        <v>104717.28</v>
      </c>
      <c r="E7119" t="s">
        <v>253</v>
      </c>
      <c r="F7119" t="s">
        <v>169</v>
      </c>
      <c r="G7119" t="s">
        <v>397</v>
      </c>
      <c r="H7119" s="168">
        <v>28718</v>
      </c>
      <c r="I7119" t="s">
        <v>108</v>
      </c>
      <c r="J7119" s="169">
        <v>39.136986301369866</v>
      </c>
      <c r="K7119">
        <v>8</v>
      </c>
    </row>
    <row r="7120" spans="1:11" x14ac:dyDescent="0.25">
      <c r="A7120" t="s">
        <v>7661</v>
      </c>
      <c r="B7120">
        <v>7196</v>
      </c>
      <c r="C7120" t="s">
        <v>167</v>
      </c>
      <c r="D7120" s="167">
        <v>87843.5</v>
      </c>
      <c r="E7120" t="s">
        <v>188</v>
      </c>
      <c r="F7120" t="s">
        <v>169</v>
      </c>
      <c r="G7120" t="s">
        <v>284</v>
      </c>
      <c r="H7120" s="168">
        <v>39300</v>
      </c>
      <c r="I7120" t="s">
        <v>103</v>
      </c>
      <c r="J7120" s="169">
        <v>10.145205479452056</v>
      </c>
      <c r="K7120">
        <v>3</v>
      </c>
    </row>
    <row r="7121" spans="1:11" x14ac:dyDescent="0.25">
      <c r="A7121" t="s">
        <v>7662</v>
      </c>
      <c r="B7121">
        <v>21664</v>
      </c>
      <c r="C7121" t="s">
        <v>172</v>
      </c>
      <c r="D7121" s="167">
        <v>100688</v>
      </c>
      <c r="E7121" t="s">
        <v>168</v>
      </c>
      <c r="F7121" t="s">
        <v>169</v>
      </c>
      <c r="G7121" t="s">
        <v>906</v>
      </c>
      <c r="H7121" s="168">
        <v>35548</v>
      </c>
      <c r="I7121" t="s">
        <v>106</v>
      </c>
      <c r="J7121" s="169">
        <v>20.424657534246574</v>
      </c>
      <c r="K7121">
        <v>5</v>
      </c>
    </row>
    <row r="7122" spans="1:11" x14ac:dyDescent="0.25">
      <c r="A7122" t="s">
        <v>7663</v>
      </c>
      <c r="B7122">
        <v>24640</v>
      </c>
      <c r="C7122" t="s">
        <v>167</v>
      </c>
      <c r="D7122" s="167">
        <v>69300.19</v>
      </c>
      <c r="E7122" t="s">
        <v>268</v>
      </c>
      <c r="F7122" t="s">
        <v>169</v>
      </c>
      <c r="G7122" t="s">
        <v>630</v>
      </c>
      <c r="H7122" s="168">
        <v>38684</v>
      </c>
      <c r="I7122" t="s">
        <v>103</v>
      </c>
      <c r="J7122" s="169">
        <v>11.832876712328767</v>
      </c>
      <c r="K7122">
        <v>3</v>
      </c>
    </row>
    <row r="7123" spans="1:11" x14ac:dyDescent="0.25">
      <c r="A7123" t="s">
        <v>7664</v>
      </c>
      <c r="B7123">
        <v>5443</v>
      </c>
      <c r="C7123" t="s">
        <v>172</v>
      </c>
      <c r="D7123" s="167">
        <v>66065.23</v>
      </c>
      <c r="E7123" t="s">
        <v>199</v>
      </c>
      <c r="F7123" t="s">
        <v>169</v>
      </c>
      <c r="G7123" t="s">
        <v>200</v>
      </c>
      <c r="H7123" s="168">
        <v>33700</v>
      </c>
      <c r="I7123" t="s">
        <v>104</v>
      </c>
      <c r="J7123" s="169">
        <v>25.487671232876714</v>
      </c>
      <c r="K7123">
        <v>6</v>
      </c>
    </row>
    <row r="7124" spans="1:11" x14ac:dyDescent="0.25">
      <c r="A7124" t="s">
        <v>7665</v>
      </c>
      <c r="B7124">
        <v>94711</v>
      </c>
      <c r="C7124" t="s">
        <v>167</v>
      </c>
      <c r="D7124" s="167">
        <v>105743.92</v>
      </c>
      <c r="E7124" t="s">
        <v>188</v>
      </c>
      <c r="F7124" t="s">
        <v>169</v>
      </c>
      <c r="G7124" t="s">
        <v>397</v>
      </c>
      <c r="H7124" s="168">
        <v>31628</v>
      </c>
      <c r="I7124" t="s">
        <v>103</v>
      </c>
      <c r="J7124" s="169">
        <v>31.164383561643834</v>
      </c>
      <c r="K7124">
        <v>7</v>
      </c>
    </row>
    <row r="7125" spans="1:11" x14ac:dyDescent="0.25">
      <c r="A7125" t="s">
        <v>7666</v>
      </c>
      <c r="B7125">
        <v>61283</v>
      </c>
      <c r="C7125" t="s">
        <v>167</v>
      </c>
      <c r="D7125" s="167">
        <v>53380.28</v>
      </c>
      <c r="E7125" t="s">
        <v>188</v>
      </c>
      <c r="F7125" t="s">
        <v>202</v>
      </c>
      <c r="G7125" t="s">
        <v>313</v>
      </c>
      <c r="H7125" s="168">
        <v>36024</v>
      </c>
      <c r="I7125" t="s">
        <v>104</v>
      </c>
      <c r="J7125" s="169">
        <v>19.12054794520548</v>
      </c>
      <c r="K7125">
        <v>4</v>
      </c>
    </row>
    <row r="7126" spans="1:11" x14ac:dyDescent="0.25">
      <c r="A7126" t="s">
        <v>7667</v>
      </c>
      <c r="B7126">
        <v>61849</v>
      </c>
      <c r="C7126" t="s">
        <v>172</v>
      </c>
      <c r="D7126" s="167">
        <v>87523.22</v>
      </c>
      <c r="E7126" t="s">
        <v>213</v>
      </c>
      <c r="F7126" t="s">
        <v>169</v>
      </c>
      <c r="G7126" t="s">
        <v>282</v>
      </c>
      <c r="H7126" s="168">
        <v>34469</v>
      </c>
      <c r="I7126" t="s">
        <v>108</v>
      </c>
      <c r="J7126" s="169">
        <v>23.38082191780822</v>
      </c>
      <c r="K7126">
        <v>5</v>
      </c>
    </row>
    <row r="7127" spans="1:11" x14ac:dyDescent="0.25">
      <c r="A7127" t="s">
        <v>7668</v>
      </c>
      <c r="B7127">
        <v>2671</v>
      </c>
      <c r="C7127" t="s">
        <v>172</v>
      </c>
      <c r="D7127" s="167">
        <v>104042.63</v>
      </c>
      <c r="E7127" t="s">
        <v>253</v>
      </c>
      <c r="F7127" t="s">
        <v>169</v>
      </c>
      <c r="G7127" t="s">
        <v>275</v>
      </c>
      <c r="H7127" s="168">
        <v>42296</v>
      </c>
      <c r="I7127" t="s">
        <v>106</v>
      </c>
      <c r="J7127" s="169">
        <v>1.9369863013698629</v>
      </c>
      <c r="K7127">
        <v>1</v>
      </c>
    </row>
    <row r="7128" spans="1:11" x14ac:dyDescent="0.25">
      <c r="A7128" t="s">
        <v>7669</v>
      </c>
      <c r="B7128">
        <v>56111</v>
      </c>
      <c r="C7128" t="s">
        <v>167</v>
      </c>
      <c r="D7128" s="167">
        <v>107183</v>
      </c>
      <c r="E7128" t="s">
        <v>185</v>
      </c>
      <c r="F7128" t="s">
        <v>169</v>
      </c>
      <c r="G7128" t="s">
        <v>495</v>
      </c>
      <c r="H7128" s="168">
        <v>36780</v>
      </c>
      <c r="I7128" t="s">
        <v>104</v>
      </c>
      <c r="J7128" s="169">
        <v>17.049315068493151</v>
      </c>
      <c r="K7128">
        <v>4</v>
      </c>
    </row>
    <row r="7129" spans="1:11" x14ac:dyDescent="0.25">
      <c r="A7129" t="s">
        <v>7670</v>
      </c>
      <c r="B7129">
        <v>84551</v>
      </c>
      <c r="C7129" t="s">
        <v>172</v>
      </c>
      <c r="D7129" s="167">
        <v>92756.7</v>
      </c>
      <c r="E7129" t="s">
        <v>175</v>
      </c>
      <c r="F7129" t="s">
        <v>169</v>
      </c>
      <c r="G7129" t="s">
        <v>183</v>
      </c>
      <c r="H7129" s="168">
        <v>33643</v>
      </c>
      <c r="I7129" t="s">
        <v>103</v>
      </c>
      <c r="J7129" s="169">
        <v>25.643835616438356</v>
      </c>
      <c r="K7129">
        <v>6</v>
      </c>
    </row>
    <row r="7130" spans="1:11" x14ac:dyDescent="0.25">
      <c r="A7130" t="s">
        <v>7671</v>
      </c>
      <c r="B7130">
        <v>99001</v>
      </c>
      <c r="C7130" t="s">
        <v>167</v>
      </c>
      <c r="D7130" s="167">
        <v>104717.28</v>
      </c>
      <c r="E7130" t="s">
        <v>175</v>
      </c>
      <c r="F7130" t="s">
        <v>169</v>
      </c>
      <c r="G7130" t="s">
        <v>176</v>
      </c>
      <c r="H7130" s="168">
        <v>33105</v>
      </c>
      <c r="I7130" t="s">
        <v>103</v>
      </c>
      <c r="J7130" s="169">
        <v>27.117808219178084</v>
      </c>
      <c r="K7130">
        <v>6</v>
      </c>
    </row>
    <row r="7131" spans="1:11" x14ac:dyDescent="0.25">
      <c r="A7131" t="s">
        <v>7672</v>
      </c>
      <c r="B7131">
        <v>18709</v>
      </c>
      <c r="C7131" t="s">
        <v>172</v>
      </c>
      <c r="D7131" s="167">
        <v>39003.449999999997</v>
      </c>
      <c r="E7131" t="s">
        <v>199</v>
      </c>
      <c r="F7131" t="s">
        <v>169</v>
      </c>
      <c r="G7131" t="s">
        <v>295</v>
      </c>
      <c r="H7131" s="168">
        <v>42240</v>
      </c>
      <c r="I7131" t="s">
        <v>107</v>
      </c>
      <c r="J7131" s="169">
        <v>2.0904109589041098</v>
      </c>
      <c r="K7131">
        <v>1</v>
      </c>
    </row>
    <row r="7132" spans="1:11" x14ac:dyDescent="0.25">
      <c r="A7132" t="s">
        <v>7673</v>
      </c>
      <c r="B7132">
        <v>30481</v>
      </c>
      <c r="C7132" t="s">
        <v>167</v>
      </c>
      <c r="D7132" s="167">
        <v>60526.62</v>
      </c>
      <c r="E7132" t="s">
        <v>268</v>
      </c>
      <c r="F7132" t="s">
        <v>169</v>
      </c>
      <c r="G7132" t="s">
        <v>630</v>
      </c>
      <c r="H7132" s="168">
        <v>38754</v>
      </c>
      <c r="I7132" t="s">
        <v>106</v>
      </c>
      <c r="J7132" s="169">
        <v>11.641095890410959</v>
      </c>
      <c r="K7132">
        <v>3</v>
      </c>
    </row>
    <row r="7133" spans="1:11" x14ac:dyDescent="0.25">
      <c r="A7133" t="s">
        <v>7674</v>
      </c>
      <c r="B7133">
        <v>42444</v>
      </c>
      <c r="C7133" t="s">
        <v>172</v>
      </c>
      <c r="D7133" s="167">
        <v>65578.23</v>
      </c>
      <c r="E7133" t="s">
        <v>253</v>
      </c>
      <c r="F7133" t="s">
        <v>169</v>
      </c>
      <c r="G7133" t="s">
        <v>2030</v>
      </c>
      <c r="H7133" s="168">
        <v>35332</v>
      </c>
      <c r="I7133" t="s">
        <v>105</v>
      </c>
      <c r="J7133" s="169">
        <v>21.016438356164382</v>
      </c>
      <c r="K7133">
        <v>5</v>
      </c>
    </row>
    <row r="7134" spans="1:11" x14ac:dyDescent="0.25">
      <c r="A7134" t="s">
        <v>7675</v>
      </c>
      <c r="B7134">
        <v>67901</v>
      </c>
      <c r="C7134" t="s">
        <v>167</v>
      </c>
      <c r="D7134" s="167">
        <v>82183.649999999994</v>
      </c>
      <c r="E7134" t="s">
        <v>168</v>
      </c>
      <c r="F7134" t="s">
        <v>169</v>
      </c>
      <c r="G7134" t="s">
        <v>1364</v>
      </c>
      <c r="H7134" s="168">
        <v>37319</v>
      </c>
      <c r="I7134" t="s">
        <v>104</v>
      </c>
      <c r="J7134" s="169">
        <v>15.572602739726028</v>
      </c>
      <c r="K7134">
        <v>4</v>
      </c>
    </row>
    <row r="7135" spans="1:11" x14ac:dyDescent="0.25">
      <c r="A7135" t="s">
        <v>7676</v>
      </c>
      <c r="B7135">
        <v>813</v>
      </c>
      <c r="C7135" t="s">
        <v>172</v>
      </c>
      <c r="D7135" s="167">
        <v>79815.210000000006</v>
      </c>
      <c r="E7135" t="s">
        <v>188</v>
      </c>
      <c r="F7135" t="s">
        <v>169</v>
      </c>
      <c r="G7135" t="s">
        <v>2539</v>
      </c>
      <c r="H7135" s="168">
        <v>34533</v>
      </c>
      <c r="I7135" t="s">
        <v>105</v>
      </c>
      <c r="J7135" s="169">
        <v>23.205479452054796</v>
      </c>
      <c r="K7135">
        <v>5</v>
      </c>
    </row>
    <row r="7136" spans="1:11" x14ac:dyDescent="0.25">
      <c r="A7136" t="s">
        <v>7677</v>
      </c>
      <c r="B7136">
        <v>76002</v>
      </c>
      <c r="C7136" t="s">
        <v>172</v>
      </c>
      <c r="D7136" s="167">
        <v>39093.370000000003</v>
      </c>
      <c r="E7136" t="s">
        <v>199</v>
      </c>
      <c r="F7136" t="s">
        <v>169</v>
      </c>
      <c r="G7136" t="s">
        <v>3409</v>
      </c>
      <c r="H7136" s="168">
        <v>38908</v>
      </c>
      <c r="I7136" t="s">
        <v>106</v>
      </c>
      <c r="J7136" s="169">
        <v>11.219178082191782</v>
      </c>
      <c r="K7136">
        <v>3</v>
      </c>
    </row>
    <row r="7137" spans="1:11" x14ac:dyDescent="0.25">
      <c r="A7137" t="s">
        <v>7678</v>
      </c>
      <c r="B7137">
        <v>35870</v>
      </c>
      <c r="C7137" t="s">
        <v>167</v>
      </c>
      <c r="D7137" s="167">
        <v>41220.18</v>
      </c>
      <c r="E7137" t="s">
        <v>180</v>
      </c>
      <c r="F7137" t="s">
        <v>169</v>
      </c>
      <c r="G7137" t="s">
        <v>209</v>
      </c>
      <c r="H7137" s="168">
        <v>42422</v>
      </c>
      <c r="I7137" t="s">
        <v>108</v>
      </c>
      <c r="J7137" s="169">
        <v>1.5917808219178082</v>
      </c>
      <c r="K7137">
        <v>1</v>
      </c>
    </row>
    <row r="7138" spans="1:11" x14ac:dyDescent="0.25">
      <c r="A7138" t="s">
        <v>7679</v>
      </c>
      <c r="B7138">
        <v>67503</v>
      </c>
      <c r="C7138" t="s">
        <v>172</v>
      </c>
      <c r="D7138" s="167">
        <v>55976.959999999999</v>
      </c>
      <c r="E7138" t="s">
        <v>196</v>
      </c>
      <c r="F7138" t="s">
        <v>169</v>
      </c>
      <c r="G7138" t="s">
        <v>228</v>
      </c>
      <c r="H7138" s="168">
        <v>41484</v>
      </c>
      <c r="I7138" t="s">
        <v>104</v>
      </c>
      <c r="J7138" s="169">
        <v>4.161643835616438</v>
      </c>
      <c r="K7138">
        <v>1</v>
      </c>
    </row>
    <row r="7139" spans="1:11" x14ac:dyDescent="0.25">
      <c r="A7139" t="s">
        <v>7680</v>
      </c>
      <c r="B7139">
        <v>26187</v>
      </c>
      <c r="C7139" t="s">
        <v>167</v>
      </c>
      <c r="D7139" s="167">
        <v>73801</v>
      </c>
      <c r="E7139" t="s">
        <v>325</v>
      </c>
      <c r="F7139" t="s">
        <v>169</v>
      </c>
      <c r="G7139" t="s">
        <v>703</v>
      </c>
      <c r="H7139" s="168">
        <v>39216</v>
      </c>
      <c r="I7139" t="s">
        <v>105</v>
      </c>
      <c r="J7139" s="169">
        <v>10.375342465753425</v>
      </c>
      <c r="K7139">
        <v>3</v>
      </c>
    </row>
    <row r="7140" spans="1:11" x14ac:dyDescent="0.25">
      <c r="A7140" t="s">
        <v>7681</v>
      </c>
      <c r="B7140">
        <v>89167</v>
      </c>
      <c r="C7140" t="s">
        <v>167</v>
      </c>
      <c r="D7140" s="167">
        <v>48280.75</v>
      </c>
      <c r="E7140" t="s">
        <v>188</v>
      </c>
      <c r="F7140" t="s">
        <v>169</v>
      </c>
      <c r="G7140" t="s">
        <v>344</v>
      </c>
      <c r="H7140" s="168">
        <v>39734</v>
      </c>
      <c r="I7140" t="s">
        <v>106</v>
      </c>
      <c r="J7140" s="169">
        <v>8.956164383561644</v>
      </c>
      <c r="K7140">
        <v>2</v>
      </c>
    </row>
    <row r="7141" spans="1:11" x14ac:dyDescent="0.25">
      <c r="A7141" t="s">
        <v>7682</v>
      </c>
      <c r="B7141">
        <v>79552</v>
      </c>
      <c r="C7141" t="s">
        <v>172</v>
      </c>
      <c r="D7141" s="167">
        <v>88859</v>
      </c>
      <c r="E7141" t="s">
        <v>185</v>
      </c>
      <c r="F7141" t="s">
        <v>169</v>
      </c>
      <c r="G7141" t="s">
        <v>416</v>
      </c>
      <c r="H7141" s="168">
        <v>36942</v>
      </c>
      <c r="I7141" t="s">
        <v>106</v>
      </c>
      <c r="J7141" s="169">
        <v>16.605479452054794</v>
      </c>
      <c r="K7141">
        <v>4</v>
      </c>
    </row>
    <row r="7142" spans="1:11" x14ac:dyDescent="0.25">
      <c r="A7142" t="s">
        <v>7683</v>
      </c>
      <c r="B7142">
        <v>23357</v>
      </c>
      <c r="C7142" t="s">
        <v>172</v>
      </c>
      <c r="D7142" s="167">
        <v>88008.35</v>
      </c>
      <c r="E7142" t="s">
        <v>168</v>
      </c>
      <c r="F7142" t="s">
        <v>169</v>
      </c>
      <c r="G7142" t="s">
        <v>524</v>
      </c>
      <c r="H7142" s="168">
        <v>34757</v>
      </c>
      <c r="I7142" t="s">
        <v>103</v>
      </c>
      <c r="J7142" s="169">
        <v>22.591780821917808</v>
      </c>
      <c r="K7142">
        <v>5</v>
      </c>
    </row>
    <row r="7143" spans="1:11" x14ac:dyDescent="0.25">
      <c r="A7143" t="s">
        <v>7684</v>
      </c>
      <c r="B7143">
        <v>26557</v>
      </c>
      <c r="C7143" t="s">
        <v>172</v>
      </c>
      <c r="D7143" s="167">
        <v>68054</v>
      </c>
      <c r="E7143" t="s">
        <v>175</v>
      </c>
      <c r="F7143" t="s">
        <v>169</v>
      </c>
      <c r="G7143" t="s">
        <v>183</v>
      </c>
      <c r="H7143" s="168">
        <v>39647</v>
      </c>
      <c r="I7143" t="s">
        <v>107</v>
      </c>
      <c r="J7143" s="169">
        <v>9.1945205479452063</v>
      </c>
      <c r="K7143">
        <v>2</v>
      </c>
    </row>
    <row r="7144" spans="1:11" x14ac:dyDescent="0.25">
      <c r="A7144" t="s">
        <v>7685</v>
      </c>
      <c r="B7144">
        <v>25405</v>
      </c>
      <c r="C7144" t="s">
        <v>172</v>
      </c>
      <c r="D7144" s="167">
        <v>97392.47</v>
      </c>
      <c r="E7144" t="s">
        <v>168</v>
      </c>
      <c r="F7144" t="s">
        <v>169</v>
      </c>
      <c r="G7144" t="s">
        <v>173</v>
      </c>
      <c r="H7144" s="168">
        <v>33791</v>
      </c>
      <c r="I7144" t="s">
        <v>105</v>
      </c>
      <c r="J7144" s="169">
        <v>25.238356164383561</v>
      </c>
      <c r="K7144">
        <v>6</v>
      </c>
    </row>
    <row r="7145" spans="1:11" x14ac:dyDescent="0.25">
      <c r="A7145" t="s">
        <v>7686</v>
      </c>
      <c r="B7145">
        <v>79256</v>
      </c>
      <c r="C7145" t="s">
        <v>172</v>
      </c>
      <c r="D7145" s="167">
        <v>56990</v>
      </c>
      <c r="E7145" t="s">
        <v>191</v>
      </c>
      <c r="F7145" t="s">
        <v>169</v>
      </c>
      <c r="G7145" t="s">
        <v>354</v>
      </c>
      <c r="H7145" s="168">
        <v>41708</v>
      </c>
      <c r="I7145" t="s">
        <v>103</v>
      </c>
      <c r="J7145" s="169">
        <v>3.547945205479452</v>
      </c>
      <c r="K7145">
        <v>1</v>
      </c>
    </row>
    <row r="7146" spans="1:11" x14ac:dyDescent="0.25">
      <c r="A7146" t="s">
        <v>7687</v>
      </c>
      <c r="B7146">
        <v>46467</v>
      </c>
      <c r="C7146" t="s">
        <v>172</v>
      </c>
      <c r="D7146" s="167">
        <v>103708.64</v>
      </c>
      <c r="E7146" t="s">
        <v>168</v>
      </c>
      <c r="F7146" t="s">
        <v>169</v>
      </c>
      <c r="G7146" t="s">
        <v>906</v>
      </c>
      <c r="H7146" s="168">
        <v>32496</v>
      </c>
      <c r="I7146" t="s">
        <v>106</v>
      </c>
      <c r="J7146" s="169">
        <v>28.786301369863015</v>
      </c>
      <c r="K7146">
        <v>6</v>
      </c>
    </row>
    <row r="7147" spans="1:11" x14ac:dyDescent="0.25">
      <c r="A7147" t="s">
        <v>7688</v>
      </c>
      <c r="B7147">
        <v>38841</v>
      </c>
      <c r="C7147" t="s">
        <v>172</v>
      </c>
      <c r="D7147" s="167">
        <v>64102.22</v>
      </c>
      <c r="E7147" t="s">
        <v>196</v>
      </c>
      <c r="F7147" t="s">
        <v>169</v>
      </c>
      <c r="G7147" t="s">
        <v>750</v>
      </c>
      <c r="H7147" s="168">
        <v>39048</v>
      </c>
      <c r="I7147" t="s">
        <v>104</v>
      </c>
      <c r="J7147" s="169">
        <v>10.835616438356164</v>
      </c>
      <c r="K7147">
        <v>3</v>
      </c>
    </row>
    <row r="7148" spans="1:11" x14ac:dyDescent="0.25">
      <c r="A7148" t="s">
        <v>7689</v>
      </c>
      <c r="B7148">
        <v>11974</v>
      </c>
      <c r="C7148" t="s">
        <v>172</v>
      </c>
      <c r="D7148" s="167">
        <v>76936</v>
      </c>
      <c r="E7148" t="s">
        <v>191</v>
      </c>
      <c r="F7148" t="s">
        <v>169</v>
      </c>
      <c r="G7148" t="s">
        <v>192</v>
      </c>
      <c r="H7148" s="168">
        <v>37004</v>
      </c>
      <c r="I7148" t="s">
        <v>106</v>
      </c>
      <c r="J7148" s="169">
        <v>16.435616438356163</v>
      </c>
      <c r="K7148">
        <v>4</v>
      </c>
    </row>
    <row r="7149" spans="1:11" x14ac:dyDescent="0.25">
      <c r="A7149" t="s">
        <v>7690</v>
      </c>
      <c r="B7149">
        <v>20203</v>
      </c>
      <c r="C7149" t="s">
        <v>172</v>
      </c>
      <c r="D7149" s="167">
        <v>84974</v>
      </c>
      <c r="E7149" t="s">
        <v>188</v>
      </c>
      <c r="F7149" t="s">
        <v>169</v>
      </c>
      <c r="G7149" t="s">
        <v>226</v>
      </c>
      <c r="H7149" s="168">
        <v>36051</v>
      </c>
      <c r="I7149" t="s">
        <v>104</v>
      </c>
      <c r="J7149" s="169">
        <v>19.046575342465754</v>
      </c>
      <c r="K7149">
        <v>4</v>
      </c>
    </row>
    <row r="7150" spans="1:11" x14ac:dyDescent="0.25">
      <c r="A7150" t="s">
        <v>7691</v>
      </c>
      <c r="B7150">
        <v>52761</v>
      </c>
      <c r="C7150" t="s">
        <v>167</v>
      </c>
      <c r="D7150" s="167">
        <v>60201.440000000002</v>
      </c>
      <c r="E7150" t="s">
        <v>188</v>
      </c>
      <c r="F7150" t="s">
        <v>169</v>
      </c>
      <c r="G7150" t="s">
        <v>344</v>
      </c>
      <c r="H7150" s="168">
        <v>34071</v>
      </c>
      <c r="I7150" t="s">
        <v>104</v>
      </c>
      <c r="J7150" s="169">
        <v>24.471232876712328</v>
      </c>
      <c r="K7150">
        <v>5</v>
      </c>
    </row>
    <row r="7151" spans="1:11" x14ac:dyDescent="0.25">
      <c r="A7151" t="s">
        <v>7692</v>
      </c>
      <c r="B7151">
        <v>86931</v>
      </c>
      <c r="C7151" t="s">
        <v>167</v>
      </c>
      <c r="D7151" s="167">
        <v>72650.789999999994</v>
      </c>
      <c r="E7151" t="s">
        <v>1258</v>
      </c>
      <c r="F7151" t="s">
        <v>169</v>
      </c>
      <c r="G7151" t="s">
        <v>418</v>
      </c>
      <c r="H7151" s="168">
        <v>39300</v>
      </c>
      <c r="I7151" t="s">
        <v>103</v>
      </c>
      <c r="J7151" s="169">
        <v>10.145205479452056</v>
      </c>
      <c r="K7151">
        <v>3</v>
      </c>
    </row>
    <row r="7152" spans="1:11" x14ac:dyDescent="0.25">
      <c r="A7152" t="s">
        <v>7693</v>
      </c>
      <c r="B7152">
        <v>16630</v>
      </c>
      <c r="C7152" t="s">
        <v>172</v>
      </c>
      <c r="D7152" s="167">
        <v>39257.31</v>
      </c>
      <c r="E7152" t="s">
        <v>199</v>
      </c>
      <c r="F7152" t="s">
        <v>169</v>
      </c>
      <c r="G7152" t="s">
        <v>200</v>
      </c>
      <c r="H7152" s="168">
        <v>42464</v>
      </c>
      <c r="I7152" t="s">
        <v>105</v>
      </c>
      <c r="J7152" s="169">
        <v>1.4767123287671233</v>
      </c>
      <c r="K7152">
        <v>1</v>
      </c>
    </row>
    <row r="7153" spans="1:11" x14ac:dyDescent="0.25">
      <c r="A7153" t="s">
        <v>7694</v>
      </c>
      <c r="B7153">
        <v>99405</v>
      </c>
      <c r="C7153" t="s">
        <v>167</v>
      </c>
      <c r="D7153" s="167">
        <v>86673.48</v>
      </c>
      <c r="E7153" t="s">
        <v>230</v>
      </c>
      <c r="F7153" t="s">
        <v>169</v>
      </c>
      <c r="G7153" t="s">
        <v>282</v>
      </c>
      <c r="H7153" s="168">
        <v>28982</v>
      </c>
      <c r="I7153" t="s">
        <v>103</v>
      </c>
      <c r="J7153" s="169">
        <v>38.413698630136984</v>
      </c>
      <c r="K7153">
        <v>8</v>
      </c>
    </row>
    <row r="7154" spans="1:11" x14ac:dyDescent="0.25">
      <c r="A7154" t="s">
        <v>7695</v>
      </c>
      <c r="B7154">
        <v>12048</v>
      </c>
      <c r="C7154" t="s">
        <v>167</v>
      </c>
      <c r="D7154" s="167">
        <v>99870.24</v>
      </c>
      <c r="E7154" t="s">
        <v>188</v>
      </c>
      <c r="F7154" t="s">
        <v>169</v>
      </c>
      <c r="G7154" t="s">
        <v>244</v>
      </c>
      <c r="H7154" s="168">
        <v>34470</v>
      </c>
      <c r="I7154" t="s">
        <v>108</v>
      </c>
      <c r="J7154" s="169">
        <v>23.378082191780823</v>
      </c>
      <c r="K7154">
        <v>5</v>
      </c>
    </row>
    <row r="7155" spans="1:11" x14ac:dyDescent="0.25">
      <c r="A7155" t="s">
        <v>7696</v>
      </c>
      <c r="B7155">
        <v>68600</v>
      </c>
      <c r="C7155" t="s">
        <v>167</v>
      </c>
      <c r="D7155" s="167">
        <v>118400</v>
      </c>
      <c r="E7155" t="s">
        <v>188</v>
      </c>
      <c r="F7155" t="s">
        <v>169</v>
      </c>
      <c r="G7155" t="s">
        <v>214</v>
      </c>
      <c r="H7155" s="168">
        <v>36801</v>
      </c>
      <c r="I7155" t="s">
        <v>107</v>
      </c>
      <c r="J7155" s="169">
        <v>16.991780821917807</v>
      </c>
      <c r="K7155">
        <v>4</v>
      </c>
    </row>
    <row r="7156" spans="1:11" x14ac:dyDescent="0.25">
      <c r="A7156" t="s">
        <v>7697</v>
      </c>
      <c r="B7156">
        <v>86675</v>
      </c>
      <c r="C7156" t="s">
        <v>167</v>
      </c>
      <c r="D7156" s="167">
        <v>47446.21</v>
      </c>
      <c r="E7156" t="s">
        <v>188</v>
      </c>
      <c r="F7156" t="s">
        <v>202</v>
      </c>
      <c r="G7156" t="s">
        <v>313</v>
      </c>
      <c r="H7156" s="168">
        <v>37690</v>
      </c>
      <c r="I7156" t="s">
        <v>107</v>
      </c>
      <c r="J7156" s="169">
        <v>14.556164383561644</v>
      </c>
      <c r="K7156">
        <v>3</v>
      </c>
    </row>
    <row r="7157" spans="1:11" x14ac:dyDescent="0.25">
      <c r="A7157" t="s">
        <v>7698</v>
      </c>
      <c r="B7157">
        <v>42075</v>
      </c>
      <c r="C7157" t="s">
        <v>167</v>
      </c>
      <c r="D7157" s="167">
        <v>81066</v>
      </c>
      <c r="E7157" t="s">
        <v>168</v>
      </c>
      <c r="F7157" t="s">
        <v>169</v>
      </c>
      <c r="G7157" t="s">
        <v>560</v>
      </c>
      <c r="H7157" s="168">
        <v>35373</v>
      </c>
      <c r="I7157" t="s">
        <v>103</v>
      </c>
      <c r="J7157" s="169">
        <v>20.904109589041095</v>
      </c>
      <c r="K7157">
        <v>5</v>
      </c>
    </row>
    <row r="7158" spans="1:11" x14ac:dyDescent="0.25">
      <c r="A7158" t="s">
        <v>7699</v>
      </c>
      <c r="B7158">
        <v>3068</v>
      </c>
      <c r="C7158" t="s">
        <v>167</v>
      </c>
      <c r="D7158" s="167">
        <v>60201.440000000002</v>
      </c>
      <c r="E7158" t="s">
        <v>168</v>
      </c>
      <c r="F7158" t="s">
        <v>169</v>
      </c>
      <c r="G7158" t="s">
        <v>344</v>
      </c>
      <c r="H7158" s="168">
        <v>34716</v>
      </c>
      <c r="I7158" t="s">
        <v>104</v>
      </c>
      <c r="J7158" s="169">
        <v>22.704109589041096</v>
      </c>
      <c r="K7158">
        <v>5</v>
      </c>
    </row>
    <row r="7159" spans="1:11" x14ac:dyDescent="0.25">
      <c r="A7159" t="s">
        <v>7700</v>
      </c>
      <c r="B7159">
        <v>39502</v>
      </c>
      <c r="C7159" t="s">
        <v>172</v>
      </c>
      <c r="D7159" s="167">
        <v>25967</v>
      </c>
      <c r="E7159" t="s">
        <v>216</v>
      </c>
      <c r="F7159" t="s">
        <v>202</v>
      </c>
      <c r="G7159" t="s">
        <v>1058</v>
      </c>
      <c r="H7159" s="168">
        <v>42660</v>
      </c>
      <c r="I7159" t="s">
        <v>103</v>
      </c>
      <c r="J7159" s="169">
        <v>0.9397260273972603</v>
      </c>
      <c r="K7159">
        <v>1</v>
      </c>
    </row>
    <row r="7160" spans="1:11" x14ac:dyDescent="0.25">
      <c r="A7160" t="s">
        <v>7701</v>
      </c>
      <c r="B7160">
        <v>24995</v>
      </c>
      <c r="C7160" t="s">
        <v>167</v>
      </c>
      <c r="D7160" s="167">
        <v>43425.63</v>
      </c>
      <c r="E7160" t="s">
        <v>188</v>
      </c>
      <c r="F7160" t="s">
        <v>202</v>
      </c>
      <c r="G7160" t="s">
        <v>313</v>
      </c>
      <c r="H7160" s="168">
        <v>38264</v>
      </c>
      <c r="I7160" t="s">
        <v>104</v>
      </c>
      <c r="J7160" s="169">
        <v>12.983561643835616</v>
      </c>
      <c r="K7160">
        <v>3</v>
      </c>
    </row>
    <row r="7161" spans="1:11" x14ac:dyDescent="0.25">
      <c r="A7161" t="s">
        <v>7702</v>
      </c>
      <c r="B7161">
        <v>35976</v>
      </c>
      <c r="C7161" t="s">
        <v>172</v>
      </c>
      <c r="D7161" s="167">
        <v>77343</v>
      </c>
      <c r="E7161" t="s">
        <v>308</v>
      </c>
      <c r="F7161" t="s">
        <v>169</v>
      </c>
      <c r="G7161" t="s">
        <v>3713</v>
      </c>
      <c r="H7161" s="168">
        <v>36052</v>
      </c>
      <c r="I7161" t="s">
        <v>106</v>
      </c>
      <c r="J7161" s="169">
        <v>19.043835616438358</v>
      </c>
      <c r="K7161">
        <v>4</v>
      </c>
    </row>
    <row r="7162" spans="1:11" x14ac:dyDescent="0.25">
      <c r="A7162" t="s">
        <v>7703</v>
      </c>
      <c r="B7162">
        <v>62610</v>
      </c>
      <c r="C7162" t="s">
        <v>172</v>
      </c>
      <c r="D7162" s="167">
        <v>62435.61</v>
      </c>
      <c r="E7162" t="s">
        <v>196</v>
      </c>
      <c r="F7162" t="s">
        <v>169</v>
      </c>
      <c r="G7162" t="s">
        <v>750</v>
      </c>
      <c r="H7162" s="168">
        <v>35765</v>
      </c>
      <c r="I7162" t="s">
        <v>105</v>
      </c>
      <c r="J7162" s="169">
        <v>19.830136986301369</v>
      </c>
      <c r="K7162">
        <v>4</v>
      </c>
    </row>
    <row r="7163" spans="1:11" x14ac:dyDescent="0.25">
      <c r="A7163" t="s">
        <v>7704</v>
      </c>
      <c r="B7163">
        <v>33913</v>
      </c>
      <c r="C7163" t="s">
        <v>167</v>
      </c>
      <c r="D7163" s="167">
        <v>97232.69</v>
      </c>
      <c r="E7163" t="s">
        <v>175</v>
      </c>
      <c r="F7163" t="s">
        <v>169</v>
      </c>
      <c r="G7163" t="s">
        <v>176</v>
      </c>
      <c r="H7163" s="168">
        <v>36381</v>
      </c>
      <c r="I7163" t="s">
        <v>105</v>
      </c>
      <c r="J7163" s="169">
        <v>18.142465753424659</v>
      </c>
      <c r="K7163">
        <v>4</v>
      </c>
    </row>
    <row r="7164" spans="1:11" x14ac:dyDescent="0.25">
      <c r="A7164" t="s">
        <v>7705</v>
      </c>
      <c r="B7164">
        <v>24630</v>
      </c>
      <c r="C7164" t="s">
        <v>167</v>
      </c>
      <c r="D7164" s="167">
        <v>82537.73</v>
      </c>
      <c r="E7164" t="s">
        <v>188</v>
      </c>
      <c r="F7164" t="s">
        <v>169</v>
      </c>
      <c r="G7164" t="s">
        <v>226</v>
      </c>
      <c r="H7164" s="168">
        <v>37543</v>
      </c>
      <c r="I7164" t="s">
        <v>108</v>
      </c>
      <c r="J7164" s="169">
        <v>14.95890410958904</v>
      </c>
      <c r="K7164">
        <v>3</v>
      </c>
    </row>
    <row r="7165" spans="1:11" x14ac:dyDescent="0.25">
      <c r="A7165" t="s">
        <v>7706</v>
      </c>
      <c r="B7165">
        <v>36923</v>
      </c>
      <c r="C7165" t="s">
        <v>167</v>
      </c>
      <c r="D7165" s="167">
        <v>81824.509999999995</v>
      </c>
      <c r="E7165" t="s">
        <v>253</v>
      </c>
      <c r="F7165" t="s">
        <v>169</v>
      </c>
      <c r="G7165" t="s">
        <v>189</v>
      </c>
      <c r="H7165" s="168">
        <v>36011</v>
      </c>
      <c r="I7165" t="s">
        <v>103</v>
      </c>
      <c r="J7165" s="169">
        <v>19.156164383561645</v>
      </c>
      <c r="K7165">
        <v>4</v>
      </c>
    </row>
    <row r="7166" spans="1:11" x14ac:dyDescent="0.25">
      <c r="A7166" t="s">
        <v>7707</v>
      </c>
      <c r="B7166">
        <v>58600</v>
      </c>
      <c r="C7166" t="s">
        <v>172</v>
      </c>
      <c r="D7166" s="167">
        <v>89416.14</v>
      </c>
      <c r="E7166" t="s">
        <v>185</v>
      </c>
      <c r="F7166" t="s">
        <v>169</v>
      </c>
      <c r="G7166" t="s">
        <v>397</v>
      </c>
      <c r="H7166" s="168">
        <v>42100</v>
      </c>
      <c r="I7166" t="s">
        <v>105</v>
      </c>
      <c r="J7166" s="169">
        <v>2.473972602739726</v>
      </c>
      <c r="K7166">
        <v>1</v>
      </c>
    </row>
    <row r="7167" spans="1:11" x14ac:dyDescent="0.25">
      <c r="A7167" t="s">
        <v>7708</v>
      </c>
      <c r="B7167">
        <v>26127</v>
      </c>
      <c r="C7167" t="s">
        <v>167</v>
      </c>
      <c r="D7167" s="167">
        <v>35552.39</v>
      </c>
      <c r="E7167" t="s">
        <v>188</v>
      </c>
      <c r="F7167" t="s">
        <v>202</v>
      </c>
      <c r="G7167" t="s">
        <v>313</v>
      </c>
      <c r="H7167" s="168">
        <v>42101</v>
      </c>
      <c r="I7167" t="s">
        <v>106</v>
      </c>
      <c r="J7167" s="169">
        <v>2.4712328767123286</v>
      </c>
      <c r="K7167">
        <v>1</v>
      </c>
    </row>
    <row r="7168" spans="1:11" x14ac:dyDescent="0.25">
      <c r="A7168" t="s">
        <v>7709</v>
      </c>
      <c r="B7168">
        <v>49679</v>
      </c>
      <c r="C7168" t="s">
        <v>172</v>
      </c>
      <c r="D7168" s="167">
        <v>56478</v>
      </c>
      <c r="E7168" t="s">
        <v>175</v>
      </c>
      <c r="F7168" t="s">
        <v>169</v>
      </c>
      <c r="G7168" t="s">
        <v>183</v>
      </c>
      <c r="H7168" s="168">
        <v>41694</v>
      </c>
      <c r="I7168" t="s">
        <v>103</v>
      </c>
      <c r="J7168" s="169">
        <v>3.5863013698630137</v>
      </c>
      <c r="K7168">
        <v>1</v>
      </c>
    </row>
    <row r="7169" spans="1:11" x14ac:dyDescent="0.25">
      <c r="A7169" t="s">
        <v>7710</v>
      </c>
      <c r="B7169">
        <v>25149</v>
      </c>
      <c r="C7169" t="s">
        <v>172</v>
      </c>
      <c r="D7169" s="167">
        <v>36363.339999999997</v>
      </c>
      <c r="E7169" t="s">
        <v>233</v>
      </c>
      <c r="F7169" t="s">
        <v>169</v>
      </c>
      <c r="G7169" t="s">
        <v>242</v>
      </c>
      <c r="H7169" s="168">
        <v>41449</v>
      </c>
      <c r="I7169" t="s">
        <v>105</v>
      </c>
      <c r="J7169" s="169">
        <v>4.2575342465753421</v>
      </c>
      <c r="K7169">
        <v>1</v>
      </c>
    </row>
    <row r="7170" spans="1:11" x14ac:dyDescent="0.25">
      <c r="A7170" t="s">
        <v>7711</v>
      </c>
      <c r="B7170">
        <v>72306</v>
      </c>
      <c r="C7170" t="s">
        <v>172</v>
      </c>
      <c r="D7170" s="167">
        <v>46504.21</v>
      </c>
      <c r="E7170" t="s">
        <v>168</v>
      </c>
      <c r="F7170" t="s">
        <v>169</v>
      </c>
      <c r="G7170" t="s">
        <v>649</v>
      </c>
      <c r="H7170" s="168">
        <v>42255</v>
      </c>
      <c r="I7170" t="s">
        <v>107</v>
      </c>
      <c r="J7170" s="169">
        <v>2.0493150684931507</v>
      </c>
      <c r="K7170">
        <v>1</v>
      </c>
    </row>
    <row r="7171" spans="1:11" x14ac:dyDescent="0.25">
      <c r="A7171" t="s">
        <v>7712</v>
      </c>
      <c r="B7171">
        <v>85173</v>
      </c>
      <c r="C7171" t="s">
        <v>167</v>
      </c>
      <c r="D7171" s="167">
        <v>51574.16</v>
      </c>
      <c r="E7171" t="s">
        <v>188</v>
      </c>
      <c r="F7171" t="s">
        <v>202</v>
      </c>
      <c r="G7171" t="s">
        <v>313</v>
      </c>
      <c r="H7171" s="168">
        <v>34932</v>
      </c>
      <c r="I7171" t="s">
        <v>104</v>
      </c>
      <c r="J7171" s="169">
        <v>22.112328767123287</v>
      </c>
      <c r="K7171">
        <v>5</v>
      </c>
    </row>
    <row r="7172" spans="1:11" x14ac:dyDescent="0.25">
      <c r="A7172" t="s">
        <v>7713</v>
      </c>
      <c r="B7172">
        <v>99901</v>
      </c>
      <c r="C7172" t="s">
        <v>167</v>
      </c>
      <c r="D7172" s="167">
        <v>48571.6</v>
      </c>
      <c r="E7172" t="s">
        <v>180</v>
      </c>
      <c r="F7172" t="s">
        <v>169</v>
      </c>
      <c r="G7172" t="s">
        <v>209</v>
      </c>
      <c r="H7172" s="168">
        <v>41974</v>
      </c>
      <c r="I7172" t="s">
        <v>103</v>
      </c>
      <c r="J7172" s="169">
        <v>2.8191780821917809</v>
      </c>
      <c r="K7172">
        <v>1</v>
      </c>
    </row>
    <row r="7173" spans="1:11" x14ac:dyDescent="0.25">
      <c r="A7173" t="s">
        <v>7714</v>
      </c>
      <c r="B7173">
        <v>37734</v>
      </c>
      <c r="C7173" t="s">
        <v>172</v>
      </c>
      <c r="D7173" s="167">
        <v>84871</v>
      </c>
      <c r="E7173" t="s">
        <v>168</v>
      </c>
      <c r="F7173" t="s">
        <v>169</v>
      </c>
      <c r="G7173" t="s">
        <v>173</v>
      </c>
      <c r="H7173" s="168">
        <v>37774</v>
      </c>
      <c r="I7173" t="s">
        <v>108</v>
      </c>
      <c r="J7173" s="169">
        <v>14.326027397260274</v>
      </c>
      <c r="K7173">
        <v>3</v>
      </c>
    </row>
    <row r="7174" spans="1:11" x14ac:dyDescent="0.25">
      <c r="A7174" t="s">
        <v>7715</v>
      </c>
      <c r="B7174">
        <v>73325</v>
      </c>
      <c r="C7174" t="s">
        <v>172</v>
      </c>
      <c r="D7174" s="167">
        <v>43525.71</v>
      </c>
      <c r="E7174" t="s">
        <v>199</v>
      </c>
      <c r="F7174" t="s">
        <v>169</v>
      </c>
      <c r="G7174" t="s">
        <v>220</v>
      </c>
      <c r="H7174" s="168">
        <v>41415</v>
      </c>
      <c r="I7174" t="s">
        <v>105</v>
      </c>
      <c r="J7174" s="169">
        <v>4.3506849315068497</v>
      </c>
      <c r="K7174">
        <v>1</v>
      </c>
    </row>
    <row r="7175" spans="1:11" x14ac:dyDescent="0.25">
      <c r="A7175" t="s">
        <v>7716</v>
      </c>
      <c r="B7175">
        <v>34485</v>
      </c>
      <c r="C7175" t="s">
        <v>172</v>
      </c>
      <c r="D7175" s="167">
        <v>73547.33</v>
      </c>
      <c r="E7175" t="s">
        <v>233</v>
      </c>
      <c r="F7175" t="s">
        <v>169</v>
      </c>
      <c r="G7175" t="s">
        <v>637</v>
      </c>
      <c r="H7175" s="168">
        <v>36746</v>
      </c>
      <c r="I7175" t="s">
        <v>105</v>
      </c>
      <c r="J7175" s="169">
        <v>17.142465753424659</v>
      </c>
      <c r="K7175">
        <v>4</v>
      </c>
    </row>
    <row r="7176" spans="1:11" x14ac:dyDescent="0.25">
      <c r="A7176" t="s">
        <v>7717</v>
      </c>
      <c r="B7176">
        <v>51518</v>
      </c>
      <c r="C7176" t="s">
        <v>172</v>
      </c>
      <c r="D7176" s="167">
        <v>71908</v>
      </c>
      <c r="E7176" t="s">
        <v>168</v>
      </c>
      <c r="F7176" t="s">
        <v>169</v>
      </c>
      <c r="G7176" t="s">
        <v>265</v>
      </c>
      <c r="H7176" s="168">
        <v>38215</v>
      </c>
      <c r="I7176" t="s">
        <v>107</v>
      </c>
      <c r="J7176" s="169">
        <v>13.117808219178082</v>
      </c>
      <c r="K7176">
        <v>3</v>
      </c>
    </row>
    <row r="7177" spans="1:11" x14ac:dyDescent="0.25">
      <c r="A7177" t="s">
        <v>7718</v>
      </c>
      <c r="B7177">
        <v>67733</v>
      </c>
      <c r="C7177" t="s">
        <v>172</v>
      </c>
      <c r="D7177" s="167">
        <v>88901</v>
      </c>
      <c r="E7177" t="s">
        <v>191</v>
      </c>
      <c r="F7177" t="s">
        <v>169</v>
      </c>
      <c r="G7177" t="s">
        <v>192</v>
      </c>
      <c r="H7177" s="168">
        <v>37138</v>
      </c>
      <c r="I7177" t="s">
        <v>106</v>
      </c>
      <c r="J7177" s="169">
        <v>16.068493150684933</v>
      </c>
      <c r="K7177">
        <v>4</v>
      </c>
    </row>
    <row r="7178" spans="1:11" x14ac:dyDescent="0.25">
      <c r="A7178" t="s">
        <v>7719</v>
      </c>
      <c r="B7178">
        <v>4910</v>
      </c>
      <c r="C7178" t="s">
        <v>172</v>
      </c>
      <c r="D7178" s="167">
        <v>50910</v>
      </c>
      <c r="E7178" t="s">
        <v>191</v>
      </c>
      <c r="F7178" t="s">
        <v>169</v>
      </c>
      <c r="G7178" t="s">
        <v>354</v>
      </c>
      <c r="H7178" s="168">
        <v>41708</v>
      </c>
      <c r="I7178" t="s">
        <v>108</v>
      </c>
      <c r="J7178" s="169">
        <v>3.547945205479452</v>
      </c>
      <c r="K7178">
        <v>1</v>
      </c>
    </row>
    <row r="7179" spans="1:11" x14ac:dyDescent="0.25">
      <c r="A7179" t="s">
        <v>7720</v>
      </c>
      <c r="B7179">
        <v>21831</v>
      </c>
      <c r="C7179" t="s">
        <v>167</v>
      </c>
      <c r="D7179" s="167">
        <v>97020.69</v>
      </c>
      <c r="E7179" t="s">
        <v>199</v>
      </c>
      <c r="F7179" t="s">
        <v>169</v>
      </c>
      <c r="G7179" t="s">
        <v>840</v>
      </c>
      <c r="H7179" s="168">
        <v>36247</v>
      </c>
      <c r="I7179" t="s">
        <v>103</v>
      </c>
      <c r="J7179" s="169">
        <v>18.509589041095889</v>
      </c>
      <c r="K7179">
        <v>4</v>
      </c>
    </row>
    <row r="7180" spans="1:11" x14ac:dyDescent="0.25">
      <c r="A7180" t="s">
        <v>7721</v>
      </c>
      <c r="B7180">
        <v>69795</v>
      </c>
      <c r="C7180" t="s">
        <v>167</v>
      </c>
      <c r="D7180" s="167">
        <v>83497.98</v>
      </c>
      <c r="E7180" t="s">
        <v>188</v>
      </c>
      <c r="F7180" t="s">
        <v>169</v>
      </c>
      <c r="G7180" t="s">
        <v>282</v>
      </c>
      <c r="H7180" s="168">
        <v>34575</v>
      </c>
      <c r="I7180" t="s">
        <v>108</v>
      </c>
      <c r="J7180" s="169">
        <v>23.090410958904108</v>
      </c>
      <c r="K7180">
        <v>5</v>
      </c>
    </row>
    <row r="7181" spans="1:11" x14ac:dyDescent="0.25">
      <c r="A7181" t="s">
        <v>7722</v>
      </c>
      <c r="B7181">
        <v>7888</v>
      </c>
      <c r="C7181" t="s">
        <v>172</v>
      </c>
      <c r="D7181" s="167">
        <v>73819.320000000007</v>
      </c>
      <c r="E7181" t="s">
        <v>233</v>
      </c>
      <c r="F7181" t="s">
        <v>169</v>
      </c>
      <c r="G7181" t="s">
        <v>237</v>
      </c>
      <c r="H7181" s="168">
        <v>36304</v>
      </c>
      <c r="I7181" t="s">
        <v>106</v>
      </c>
      <c r="J7181" s="169">
        <v>18.353424657534248</v>
      </c>
      <c r="K7181">
        <v>4</v>
      </c>
    </row>
    <row r="7182" spans="1:11" x14ac:dyDescent="0.25">
      <c r="A7182" t="s">
        <v>7723</v>
      </c>
      <c r="B7182">
        <v>54791</v>
      </c>
      <c r="C7182" t="s">
        <v>172</v>
      </c>
      <c r="D7182" s="167">
        <v>36651.519999999997</v>
      </c>
      <c r="E7182" t="s">
        <v>253</v>
      </c>
      <c r="F7182" t="s">
        <v>169</v>
      </c>
      <c r="G7182" t="s">
        <v>207</v>
      </c>
      <c r="H7182" s="168">
        <v>39708</v>
      </c>
      <c r="I7182" t="s">
        <v>108</v>
      </c>
      <c r="J7182" s="169">
        <v>9.0273972602739718</v>
      </c>
      <c r="K7182">
        <v>2</v>
      </c>
    </row>
    <row r="7183" spans="1:11" x14ac:dyDescent="0.25">
      <c r="A7183" t="s">
        <v>7724</v>
      </c>
      <c r="B7183">
        <v>81079</v>
      </c>
      <c r="C7183" t="s">
        <v>172</v>
      </c>
      <c r="D7183" s="167">
        <v>161810</v>
      </c>
      <c r="E7183" t="s">
        <v>253</v>
      </c>
      <c r="F7183" t="s">
        <v>169</v>
      </c>
      <c r="G7183" t="s">
        <v>777</v>
      </c>
      <c r="H7183" s="168">
        <v>40014</v>
      </c>
      <c r="I7183" t="s">
        <v>103</v>
      </c>
      <c r="J7183" s="169">
        <v>8.1890410958904116</v>
      </c>
      <c r="K7183">
        <v>2</v>
      </c>
    </row>
    <row r="7184" spans="1:11" x14ac:dyDescent="0.25">
      <c r="A7184" t="s">
        <v>7725</v>
      </c>
      <c r="B7184">
        <v>63887</v>
      </c>
      <c r="C7184" t="s">
        <v>167</v>
      </c>
      <c r="D7184" s="167">
        <v>54759.28</v>
      </c>
      <c r="E7184" t="s">
        <v>199</v>
      </c>
      <c r="F7184" t="s">
        <v>169</v>
      </c>
      <c r="G7184" t="s">
        <v>200</v>
      </c>
      <c r="H7184" s="168">
        <v>36676</v>
      </c>
      <c r="I7184" t="s">
        <v>103</v>
      </c>
      <c r="J7184" s="169">
        <v>17.334246575342465</v>
      </c>
      <c r="K7184">
        <v>4</v>
      </c>
    </row>
    <row r="7185" spans="1:11" x14ac:dyDescent="0.25">
      <c r="A7185" t="s">
        <v>7726</v>
      </c>
      <c r="B7185">
        <v>24049</v>
      </c>
      <c r="C7185" t="s">
        <v>172</v>
      </c>
      <c r="D7185" s="167">
        <v>72861</v>
      </c>
      <c r="E7185" t="s">
        <v>191</v>
      </c>
      <c r="F7185" t="s">
        <v>169</v>
      </c>
      <c r="G7185" t="s">
        <v>192</v>
      </c>
      <c r="H7185" s="168">
        <v>38145</v>
      </c>
      <c r="I7185" t="s">
        <v>103</v>
      </c>
      <c r="J7185" s="169">
        <v>13.30958904109589</v>
      </c>
      <c r="K7185">
        <v>3</v>
      </c>
    </row>
    <row r="7186" spans="1:11" x14ac:dyDescent="0.25">
      <c r="A7186" t="s">
        <v>7727</v>
      </c>
      <c r="B7186">
        <v>86698</v>
      </c>
      <c r="C7186" t="s">
        <v>172</v>
      </c>
      <c r="D7186" s="167">
        <v>65439.92</v>
      </c>
      <c r="E7186" t="s">
        <v>233</v>
      </c>
      <c r="F7186" t="s">
        <v>169</v>
      </c>
      <c r="G7186" t="s">
        <v>554</v>
      </c>
      <c r="H7186" s="168">
        <v>35753</v>
      </c>
      <c r="I7186" t="s">
        <v>107</v>
      </c>
      <c r="J7186" s="169">
        <v>19.863013698630137</v>
      </c>
      <c r="K7186">
        <v>4</v>
      </c>
    </row>
    <row r="7187" spans="1:11" x14ac:dyDescent="0.25">
      <c r="A7187" t="s">
        <v>7728</v>
      </c>
      <c r="B7187">
        <v>2663</v>
      </c>
      <c r="C7187" t="s">
        <v>172</v>
      </c>
      <c r="D7187" s="167">
        <v>67902.62</v>
      </c>
      <c r="E7187" t="s">
        <v>308</v>
      </c>
      <c r="F7187" t="s">
        <v>169</v>
      </c>
      <c r="G7187" t="s">
        <v>7729</v>
      </c>
      <c r="H7187" s="168">
        <v>42058</v>
      </c>
      <c r="I7187" t="s">
        <v>105</v>
      </c>
      <c r="J7187" s="169">
        <v>2.5890410958904111</v>
      </c>
      <c r="K7187">
        <v>1</v>
      </c>
    </row>
    <row r="7188" spans="1:11" x14ac:dyDescent="0.25">
      <c r="A7188" t="s">
        <v>7730</v>
      </c>
      <c r="B7188">
        <v>53176</v>
      </c>
      <c r="C7188" t="s">
        <v>172</v>
      </c>
      <c r="D7188" s="167">
        <v>36363.339999999997</v>
      </c>
      <c r="E7188" t="s">
        <v>233</v>
      </c>
      <c r="F7188" t="s">
        <v>169</v>
      </c>
      <c r="G7188" t="s">
        <v>242</v>
      </c>
      <c r="H7188" s="168">
        <v>41414</v>
      </c>
      <c r="I7188" t="s">
        <v>104</v>
      </c>
      <c r="J7188" s="169">
        <v>4.353424657534247</v>
      </c>
      <c r="K7188">
        <v>1</v>
      </c>
    </row>
    <row r="7189" spans="1:11" x14ac:dyDescent="0.25">
      <c r="A7189" t="s">
        <v>7731</v>
      </c>
      <c r="B7189">
        <v>558</v>
      </c>
      <c r="C7189" t="s">
        <v>172</v>
      </c>
      <c r="D7189" s="167">
        <v>59027</v>
      </c>
      <c r="E7189" t="s">
        <v>191</v>
      </c>
      <c r="F7189" t="s">
        <v>169</v>
      </c>
      <c r="G7189" t="s">
        <v>354</v>
      </c>
      <c r="H7189" s="168">
        <v>41022</v>
      </c>
      <c r="I7189" t="s">
        <v>103</v>
      </c>
      <c r="J7189" s="169">
        <v>5.4273972602739722</v>
      </c>
      <c r="K7189">
        <v>2</v>
      </c>
    </row>
    <row r="7190" spans="1:11" x14ac:dyDescent="0.25">
      <c r="A7190" t="s">
        <v>7732</v>
      </c>
      <c r="B7190">
        <v>71473</v>
      </c>
      <c r="C7190" t="s">
        <v>167</v>
      </c>
      <c r="D7190" s="167">
        <v>104717.28</v>
      </c>
      <c r="E7190" t="s">
        <v>1684</v>
      </c>
      <c r="F7190" t="s">
        <v>169</v>
      </c>
      <c r="G7190" t="s">
        <v>598</v>
      </c>
      <c r="H7190" s="168">
        <v>30977</v>
      </c>
      <c r="I7190" t="s">
        <v>105</v>
      </c>
      <c r="J7190" s="169">
        <v>32.947945205479449</v>
      </c>
      <c r="K7190">
        <v>7</v>
      </c>
    </row>
    <row r="7191" spans="1:11" x14ac:dyDescent="0.25">
      <c r="A7191" t="s">
        <v>7733</v>
      </c>
      <c r="B7191">
        <v>17560</v>
      </c>
      <c r="C7191" t="s">
        <v>167</v>
      </c>
      <c r="D7191" s="167">
        <v>48956</v>
      </c>
      <c r="E7191" t="s">
        <v>188</v>
      </c>
      <c r="F7191" t="s">
        <v>202</v>
      </c>
      <c r="G7191" t="s">
        <v>284</v>
      </c>
      <c r="H7191" s="168">
        <v>37998</v>
      </c>
      <c r="I7191" t="s">
        <v>106</v>
      </c>
      <c r="J7191" s="169">
        <v>13.712328767123287</v>
      </c>
      <c r="K7191">
        <v>3</v>
      </c>
    </row>
    <row r="7192" spans="1:11" x14ac:dyDescent="0.25">
      <c r="A7192" t="s">
        <v>7734</v>
      </c>
      <c r="B7192">
        <v>55623</v>
      </c>
      <c r="C7192" t="s">
        <v>172</v>
      </c>
      <c r="D7192" s="167">
        <v>52060.76</v>
      </c>
      <c r="E7192" t="s">
        <v>188</v>
      </c>
      <c r="F7192" t="s">
        <v>169</v>
      </c>
      <c r="G7192" t="s">
        <v>282</v>
      </c>
      <c r="H7192" s="168">
        <v>42240</v>
      </c>
      <c r="I7192" t="s">
        <v>104</v>
      </c>
      <c r="J7192" s="169">
        <v>2.0904109589041098</v>
      </c>
      <c r="K7192">
        <v>1</v>
      </c>
    </row>
    <row r="7193" spans="1:11" x14ac:dyDescent="0.25">
      <c r="A7193" t="s">
        <v>7735</v>
      </c>
      <c r="B7193">
        <v>6056</v>
      </c>
      <c r="C7193" t="s">
        <v>167</v>
      </c>
      <c r="D7193" s="167">
        <v>53788</v>
      </c>
      <c r="E7193" t="s">
        <v>175</v>
      </c>
      <c r="F7193" t="s">
        <v>169</v>
      </c>
      <c r="G7193" t="s">
        <v>183</v>
      </c>
      <c r="H7193" s="168">
        <v>41918</v>
      </c>
      <c r="I7193" t="s">
        <v>108</v>
      </c>
      <c r="J7193" s="169">
        <v>2.9726027397260273</v>
      </c>
      <c r="K7193">
        <v>1</v>
      </c>
    </row>
    <row r="7194" spans="1:11" x14ac:dyDescent="0.25">
      <c r="A7194" t="s">
        <v>7736</v>
      </c>
      <c r="B7194">
        <v>70274</v>
      </c>
      <c r="C7194" t="s">
        <v>167</v>
      </c>
      <c r="D7194" s="167">
        <v>72000</v>
      </c>
      <c r="E7194" t="s">
        <v>188</v>
      </c>
      <c r="F7194" t="s">
        <v>169</v>
      </c>
      <c r="G7194" t="s">
        <v>261</v>
      </c>
      <c r="H7194" s="168">
        <v>42716</v>
      </c>
      <c r="I7194" t="s">
        <v>107</v>
      </c>
      <c r="J7194" s="169">
        <v>0.78630136986301369</v>
      </c>
      <c r="K7194">
        <v>1</v>
      </c>
    </row>
    <row r="7195" spans="1:11" x14ac:dyDescent="0.25">
      <c r="A7195" t="s">
        <v>7737</v>
      </c>
      <c r="B7195">
        <v>16755</v>
      </c>
      <c r="C7195" t="s">
        <v>172</v>
      </c>
      <c r="D7195" s="167">
        <v>77434</v>
      </c>
      <c r="E7195" t="s">
        <v>185</v>
      </c>
      <c r="F7195" t="s">
        <v>169</v>
      </c>
      <c r="G7195" t="s">
        <v>416</v>
      </c>
      <c r="H7195" s="168">
        <v>38488</v>
      </c>
      <c r="I7195" t="s">
        <v>103</v>
      </c>
      <c r="J7195" s="169">
        <v>12.36986301369863</v>
      </c>
      <c r="K7195">
        <v>3</v>
      </c>
    </row>
    <row r="7196" spans="1:11" x14ac:dyDescent="0.25">
      <c r="A7196" t="s">
        <v>7738</v>
      </c>
      <c r="B7196">
        <v>36003</v>
      </c>
      <c r="C7196" t="s">
        <v>172</v>
      </c>
      <c r="D7196" s="167">
        <v>94099</v>
      </c>
      <c r="E7196" t="s">
        <v>168</v>
      </c>
      <c r="F7196" t="s">
        <v>169</v>
      </c>
      <c r="G7196" t="s">
        <v>173</v>
      </c>
      <c r="H7196" s="168">
        <v>36192</v>
      </c>
      <c r="I7196" t="s">
        <v>106</v>
      </c>
      <c r="J7196" s="169">
        <v>18.660273972602738</v>
      </c>
      <c r="K7196">
        <v>4</v>
      </c>
    </row>
    <row r="7197" spans="1:11" x14ac:dyDescent="0.25">
      <c r="A7197" t="s">
        <v>7739</v>
      </c>
      <c r="B7197">
        <v>87616</v>
      </c>
      <c r="C7197" t="s">
        <v>172</v>
      </c>
      <c r="D7197" s="167">
        <v>49338.36</v>
      </c>
      <c r="E7197" t="s">
        <v>188</v>
      </c>
      <c r="F7197" t="s">
        <v>169</v>
      </c>
      <c r="G7197" t="s">
        <v>170</v>
      </c>
      <c r="H7197" s="168">
        <v>39174</v>
      </c>
      <c r="I7197" t="s">
        <v>106</v>
      </c>
      <c r="J7197" s="169">
        <v>10.490410958904109</v>
      </c>
      <c r="K7197">
        <v>3</v>
      </c>
    </row>
    <row r="7198" spans="1:11" x14ac:dyDescent="0.25">
      <c r="A7198" t="s">
        <v>7740</v>
      </c>
      <c r="B7198">
        <v>16525</v>
      </c>
      <c r="C7198" t="s">
        <v>172</v>
      </c>
      <c r="D7198" s="167">
        <v>81353</v>
      </c>
      <c r="E7198" t="s">
        <v>175</v>
      </c>
      <c r="F7198" t="s">
        <v>169</v>
      </c>
      <c r="G7198" t="s">
        <v>586</v>
      </c>
      <c r="H7198" s="168">
        <v>39098</v>
      </c>
      <c r="I7198" t="s">
        <v>103</v>
      </c>
      <c r="J7198" s="169">
        <v>10.698630136986301</v>
      </c>
      <c r="K7198">
        <v>3</v>
      </c>
    </row>
    <row r="7199" spans="1:11" x14ac:dyDescent="0.25">
      <c r="A7199" t="s">
        <v>7741</v>
      </c>
      <c r="B7199">
        <v>84749</v>
      </c>
      <c r="C7199" t="s">
        <v>167</v>
      </c>
      <c r="D7199" s="167">
        <v>60950.53</v>
      </c>
      <c r="E7199" t="s">
        <v>188</v>
      </c>
      <c r="F7199" t="s">
        <v>202</v>
      </c>
      <c r="G7199" t="s">
        <v>282</v>
      </c>
      <c r="H7199" s="168">
        <v>34344</v>
      </c>
      <c r="I7199" t="s">
        <v>106</v>
      </c>
      <c r="J7199" s="169">
        <v>23.723287671232878</v>
      </c>
      <c r="K7199">
        <v>5</v>
      </c>
    </row>
    <row r="7200" spans="1:11" x14ac:dyDescent="0.25">
      <c r="A7200" t="s">
        <v>7742</v>
      </c>
      <c r="B7200">
        <v>6867</v>
      </c>
      <c r="C7200" t="s">
        <v>172</v>
      </c>
      <c r="D7200" s="167">
        <v>72902</v>
      </c>
      <c r="E7200" t="s">
        <v>175</v>
      </c>
      <c r="F7200" t="s">
        <v>169</v>
      </c>
      <c r="G7200" t="s">
        <v>183</v>
      </c>
      <c r="H7200" s="168">
        <v>38915</v>
      </c>
      <c r="I7200" t="s">
        <v>103</v>
      </c>
      <c r="J7200" s="169">
        <v>11.2</v>
      </c>
      <c r="K7200">
        <v>3</v>
      </c>
    </row>
    <row r="7201" spans="1:11" x14ac:dyDescent="0.25">
      <c r="A7201" t="s">
        <v>7743</v>
      </c>
      <c r="B7201">
        <v>50843</v>
      </c>
      <c r="C7201" t="s">
        <v>172</v>
      </c>
      <c r="D7201" s="167">
        <v>55014.28</v>
      </c>
      <c r="E7201" t="s">
        <v>168</v>
      </c>
      <c r="F7201" t="s">
        <v>169</v>
      </c>
      <c r="G7201" t="s">
        <v>7744</v>
      </c>
      <c r="H7201" s="168">
        <v>39314</v>
      </c>
      <c r="I7201" t="s">
        <v>103</v>
      </c>
      <c r="J7201" s="169">
        <v>10.106849315068493</v>
      </c>
      <c r="K7201">
        <v>3</v>
      </c>
    </row>
    <row r="7202" spans="1:11" x14ac:dyDescent="0.25">
      <c r="A7202" t="s">
        <v>7745</v>
      </c>
      <c r="B7202">
        <v>1369</v>
      </c>
      <c r="C7202" t="s">
        <v>172</v>
      </c>
      <c r="D7202" s="167">
        <v>92756.7</v>
      </c>
      <c r="E7202" t="s">
        <v>175</v>
      </c>
      <c r="F7202" t="s">
        <v>169</v>
      </c>
      <c r="G7202" t="s">
        <v>183</v>
      </c>
      <c r="H7202" s="168">
        <v>31103</v>
      </c>
      <c r="I7202" t="s">
        <v>107</v>
      </c>
      <c r="J7202" s="169">
        <v>32.602739726027394</v>
      </c>
      <c r="K7202">
        <v>7</v>
      </c>
    </row>
    <row r="7203" spans="1:11" x14ac:dyDescent="0.25">
      <c r="A7203" t="s">
        <v>7746</v>
      </c>
      <c r="B7203">
        <v>40332</v>
      </c>
      <c r="C7203" t="s">
        <v>172</v>
      </c>
      <c r="D7203" s="167">
        <v>76015.03</v>
      </c>
      <c r="E7203" t="s">
        <v>199</v>
      </c>
      <c r="F7203" t="s">
        <v>169</v>
      </c>
      <c r="G7203" t="s">
        <v>1522</v>
      </c>
      <c r="H7203" s="168">
        <v>32020</v>
      </c>
      <c r="I7203" t="s">
        <v>103</v>
      </c>
      <c r="J7203" s="169">
        <v>30.090410958904108</v>
      </c>
      <c r="K7203">
        <v>7</v>
      </c>
    </row>
    <row r="7204" spans="1:11" x14ac:dyDescent="0.25">
      <c r="A7204" t="s">
        <v>7747</v>
      </c>
      <c r="B7204">
        <v>22661</v>
      </c>
      <c r="C7204" t="s">
        <v>172</v>
      </c>
      <c r="D7204" s="167">
        <v>62482.02</v>
      </c>
      <c r="E7204" t="s">
        <v>168</v>
      </c>
      <c r="F7204" t="s">
        <v>169</v>
      </c>
      <c r="G7204" t="s">
        <v>649</v>
      </c>
      <c r="H7204" s="168">
        <v>37802</v>
      </c>
      <c r="I7204" t="s">
        <v>104</v>
      </c>
      <c r="J7204" s="169">
        <v>14.24931506849315</v>
      </c>
      <c r="K7204">
        <v>3</v>
      </c>
    </row>
    <row r="7205" spans="1:11" x14ac:dyDescent="0.25">
      <c r="A7205" t="s">
        <v>7748</v>
      </c>
      <c r="B7205">
        <v>23669</v>
      </c>
      <c r="C7205" t="s">
        <v>172</v>
      </c>
      <c r="D7205" s="167">
        <v>45261</v>
      </c>
      <c r="E7205" t="s">
        <v>191</v>
      </c>
      <c r="F7205" t="s">
        <v>169</v>
      </c>
      <c r="G7205" t="s">
        <v>1065</v>
      </c>
      <c r="H7205" s="168">
        <v>42716</v>
      </c>
      <c r="I7205" t="s">
        <v>107</v>
      </c>
      <c r="J7205" s="169">
        <v>0.78630136986301369</v>
      </c>
      <c r="K7205">
        <v>1</v>
      </c>
    </row>
    <row r="7206" spans="1:11" x14ac:dyDescent="0.25">
      <c r="A7206" t="s">
        <v>7749</v>
      </c>
      <c r="B7206">
        <v>81750</v>
      </c>
      <c r="C7206" t="s">
        <v>172</v>
      </c>
      <c r="D7206" s="167">
        <v>58455</v>
      </c>
      <c r="E7206" t="s">
        <v>175</v>
      </c>
      <c r="F7206" t="s">
        <v>169</v>
      </c>
      <c r="G7206" t="s">
        <v>183</v>
      </c>
      <c r="H7206" s="168">
        <v>41302</v>
      </c>
      <c r="I7206" t="s">
        <v>106</v>
      </c>
      <c r="J7206" s="169">
        <v>4.6602739726027398</v>
      </c>
      <c r="K7206">
        <v>1</v>
      </c>
    </row>
    <row r="7207" spans="1:11" x14ac:dyDescent="0.25">
      <c r="A7207" t="s">
        <v>7750</v>
      </c>
      <c r="B7207">
        <v>66944</v>
      </c>
      <c r="C7207" t="s">
        <v>167</v>
      </c>
      <c r="D7207" s="167">
        <v>91042.52</v>
      </c>
      <c r="E7207" t="s">
        <v>233</v>
      </c>
      <c r="F7207" t="s">
        <v>169</v>
      </c>
      <c r="G7207" t="s">
        <v>397</v>
      </c>
      <c r="H7207" s="168">
        <v>40126</v>
      </c>
      <c r="I7207" t="s">
        <v>103</v>
      </c>
      <c r="J7207" s="169">
        <v>7.882191780821918</v>
      </c>
      <c r="K7207">
        <v>2</v>
      </c>
    </row>
    <row r="7208" spans="1:11" x14ac:dyDescent="0.25">
      <c r="A7208" t="s">
        <v>7751</v>
      </c>
      <c r="B7208">
        <v>92402</v>
      </c>
      <c r="C7208" t="s">
        <v>172</v>
      </c>
      <c r="D7208" s="167">
        <v>33995</v>
      </c>
      <c r="E7208" t="s">
        <v>253</v>
      </c>
      <c r="F7208" t="s">
        <v>169</v>
      </c>
      <c r="G7208" t="s">
        <v>207</v>
      </c>
      <c r="H7208" s="168">
        <v>42646</v>
      </c>
      <c r="I7208" t="s">
        <v>103</v>
      </c>
      <c r="J7208" s="169">
        <v>0.9780821917808219</v>
      </c>
      <c r="K7208">
        <v>1</v>
      </c>
    </row>
    <row r="7209" spans="1:11" x14ac:dyDescent="0.25">
      <c r="A7209" t="s">
        <v>7752</v>
      </c>
      <c r="B7209">
        <v>6858</v>
      </c>
      <c r="C7209" t="s">
        <v>172</v>
      </c>
      <c r="D7209" s="167">
        <v>56387</v>
      </c>
      <c r="E7209" t="s">
        <v>191</v>
      </c>
      <c r="F7209" t="s">
        <v>169</v>
      </c>
      <c r="G7209" t="s">
        <v>610</v>
      </c>
      <c r="H7209" s="168">
        <v>42688</v>
      </c>
      <c r="I7209" t="s">
        <v>106</v>
      </c>
      <c r="J7209" s="169">
        <v>0.86301369863013699</v>
      </c>
      <c r="K7209">
        <v>1</v>
      </c>
    </row>
    <row r="7210" spans="1:11" x14ac:dyDescent="0.25">
      <c r="A7210" t="s">
        <v>7753</v>
      </c>
      <c r="B7210">
        <v>84217</v>
      </c>
      <c r="C7210" t="s">
        <v>172</v>
      </c>
      <c r="D7210" s="167">
        <v>39831.74</v>
      </c>
      <c r="E7210" t="s">
        <v>233</v>
      </c>
      <c r="F7210" t="s">
        <v>169</v>
      </c>
      <c r="G7210" t="s">
        <v>399</v>
      </c>
      <c r="H7210" s="168">
        <v>37125</v>
      </c>
      <c r="I7210" t="s">
        <v>105</v>
      </c>
      <c r="J7210" s="169">
        <v>16.104109589041094</v>
      </c>
      <c r="K7210">
        <v>4</v>
      </c>
    </row>
    <row r="7211" spans="1:11" x14ac:dyDescent="0.25">
      <c r="A7211" t="s">
        <v>7754</v>
      </c>
      <c r="B7211">
        <v>1398</v>
      </c>
      <c r="C7211" t="s">
        <v>172</v>
      </c>
      <c r="D7211" s="167">
        <v>100849.36</v>
      </c>
      <c r="E7211" t="s">
        <v>175</v>
      </c>
      <c r="F7211" t="s">
        <v>169</v>
      </c>
      <c r="G7211" t="s">
        <v>211</v>
      </c>
      <c r="H7211" s="168">
        <v>33855</v>
      </c>
      <c r="I7211" t="s">
        <v>106</v>
      </c>
      <c r="J7211" s="169">
        <v>25.063013698630137</v>
      </c>
      <c r="K7211">
        <v>6</v>
      </c>
    </row>
    <row r="7212" spans="1:11" x14ac:dyDescent="0.25">
      <c r="A7212" t="s">
        <v>7755</v>
      </c>
      <c r="B7212">
        <v>74271</v>
      </c>
      <c r="C7212" t="s">
        <v>172</v>
      </c>
      <c r="D7212" s="167">
        <v>89620</v>
      </c>
      <c r="E7212" t="s">
        <v>175</v>
      </c>
      <c r="F7212" t="s">
        <v>169</v>
      </c>
      <c r="G7212" t="s">
        <v>183</v>
      </c>
      <c r="H7212" s="168">
        <v>37270</v>
      </c>
      <c r="I7212" t="s">
        <v>106</v>
      </c>
      <c r="J7212" s="169">
        <v>15.706849315068494</v>
      </c>
      <c r="K7212">
        <v>4</v>
      </c>
    </row>
    <row r="7213" spans="1:11" x14ac:dyDescent="0.25">
      <c r="A7213" t="s">
        <v>7756</v>
      </c>
      <c r="B7213">
        <v>38375</v>
      </c>
      <c r="C7213" t="s">
        <v>167</v>
      </c>
      <c r="D7213" s="167">
        <v>91220.65</v>
      </c>
      <c r="E7213" t="s">
        <v>191</v>
      </c>
      <c r="F7213" t="s">
        <v>169</v>
      </c>
      <c r="G7213" t="s">
        <v>610</v>
      </c>
      <c r="H7213" s="168">
        <v>41232</v>
      </c>
      <c r="I7213" t="s">
        <v>106</v>
      </c>
      <c r="J7213" s="169">
        <v>4.8520547945205479</v>
      </c>
      <c r="K7213">
        <v>1</v>
      </c>
    </row>
    <row r="7214" spans="1:11" x14ac:dyDescent="0.25">
      <c r="A7214" t="s">
        <v>7757</v>
      </c>
      <c r="B7214">
        <v>11111</v>
      </c>
      <c r="C7214" t="s">
        <v>167</v>
      </c>
      <c r="D7214" s="167">
        <v>43425.63</v>
      </c>
      <c r="E7214" t="s">
        <v>188</v>
      </c>
      <c r="F7214" t="s">
        <v>202</v>
      </c>
      <c r="G7214" t="s">
        <v>313</v>
      </c>
      <c r="H7214" s="168">
        <v>38264</v>
      </c>
      <c r="I7214" t="s">
        <v>103</v>
      </c>
      <c r="J7214" s="169">
        <v>12.983561643835616</v>
      </c>
      <c r="K7214">
        <v>3</v>
      </c>
    </row>
    <row r="7215" spans="1:11" x14ac:dyDescent="0.25">
      <c r="A7215" t="s">
        <v>7758</v>
      </c>
      <c r="B7215">
        <v>91860</v>
      </c>
      <c r="C7215" t="s">
        <v>167</v>
      </c>
      <c r="D7215" s="167">
        <v>102664</v>
      </c>
      <c r="E7215" t="s">
        <v>199</v>
      </c>
      <c r="F7215" t="s">
        <v>169</v>
      </c>
      <c r="G7215" t="s">
        <v>397</v>
      </c>
      <c r="H7215" s="168">
        <v>32321</v>
      </c>
      <c r="I7215" t="s">
        <v>104</v>
      </c>
      <c r="J7215" s="169">
        <v>29.265753424657536</v>
      </c>
      <c r="K7215">
        <v>6</v>
      </c>
    </row>
    <row r="7216" spans="1:11" x14ac:dyDescent="0.25">
      <c r="A7216" t="s">
        <v>7759</v>
      </c>
      <c r="B7216">
        <v>29462</v>
      </c>
      <c r="C7216" t="s">
        <v>172</v>
      </c>
      <c r="D7216" s="167">
        <v>76744.800000000003</v>
      </c>
      <c r="E7216" t="s">
        <v>191</v>
      </c>
      <c r="F7216" t="s">
        <v>169</v>
      </c>
      <c r="G7216" t="s">
        <v>192</v>
      </c>
      <c r="H7216" s="168">
        <v>38376</v>
      </c>
      <c r="I7216" t="s">
        <v>108</v>
      </c>
      <c r="J7216" s="169">
        <v>12.676712328767124</v>
      </c>
      <c r="K7216">
        <v>3</v>
      </c>
    </row>
    <row r="7217" spans="1:11" x14ac:dyDescent="0.25">
      <c r="A7217" t="s">
        <v>7760</v>
      </c>
      <c r="B7217">
        <v>5572</v>
      </c>
      <c r="C7217" t="s">
        <v>172</v>
      </c>
      <c r="D7217" s="167">
        <v>58455</v>
      </c>
      <c r="E7217" t="s">
        <v>175</v>
      </c>
      <c r="F7217" t="s">
        <v>169</v>
      </c>
      <c r="G7217" t="s">
        <v>183</v>
      </c>
      <c r="H7217" s="168">
        <v>41694</v>
      </c>
      <c r="I7217" t="s">
        <v>103</v>
      </c>
      <c r="J7217" s="169">
        <v>3.5863013698630137</v>
      </c>
      <c r="K7217">
        <v>1</v>
      </c>
    </row>
    <row r="7218" spans="1:11" x14ac:dyDescent="0.25">
      <c r="A7218" t="s">
        <v>7761</v>
      </c>
      <c r="B7218">
        <v>39249</v>
      </c>
      <c r="C7218" t="s">
        <v>167</v>
      </c>
      <c r="D7218" s="167">
        <v>18193.45</v>
      </c>
      <c r="E7218" t="s">
        <v>216</v>
      </c>
      <c r="F7218" t="s">
        <v>202</v>
      </c>
      <c r="G7218" t="s">
        <v>303</v>
      </c>
      <c r="H7218" s="168">
        <v>40854</v>
      </c>
      <c r="I7218" t="s">
        <v>104</v>
      </c>
      <c r="J7218" s="169">
        <v>5.8876712328767127</v>
      </c>
      <c r="K7218">
        <v>2</v>
      </c>
    </row>
    <row r="7219" spans="1:11" x14ac:dyDescent="0.25">
      <c r="A7219" t="s">
        <v>7762</v>
      </c>
      <c r="B7219">
        <v>82787</v>
      </c>
      <c r="C7219" t="s">
        <v>172</v>
      </c>
      <c r="D7219" s="167">
        <v>68543</v>
      </c>
      <c r="E7219" t="s">
        <v>191</v>
      </c>
      <c r="F7219" t="s">
        <v>169</v>
      </c>
      <c r="G7219" t="s">
        <v>486</v>
      </c>
      <c r="H7219" s="168">
        <v>39524</v>
      </c>
      <c r="I7219" t="s">
        <v>104</v>
      </c>
      <c r="J7219" s="169">
        <v>9.5315068493150683</v>
      </c>
      <c r="K7219">
        <v>2</v>
      </c>
    </row>
    <row r="7220" spans="1:11" x14ac:dyDescent="0.25">
      <c r="A7220" t="s">
        <v>7763</v>
      </c>
      <c r="B7220">
        <v>81659</v>
      </c>
      <c r="C7220" t="s">
        <v>167</v>
      </c>
      <c r="D7220" s="167">
        <v>83658</v>
      </c>
      <c r="E7220" t="s">
        <v>175</v>
      </c>
      <c r="F7220" t="s">
        <v>169</v>
      </c>
      <c r="G7220" t="s">
        <v>183</v>
      </c>
      <c r="H7220" s="168">
        <v>37459</v>
      </c>
      <c r="I7220" t="s">
        <v>103</v>
      </c>
      <c r="J7220" s="169">
        <v>15.189041095890412</v>
      </c>
      <c r="K7220">
        <v>4</v>
      </c>
    </row>
    <row r="7221" spans="1:11" x14ac:dyDescent="0.25">
      <c r="A7221" t="s">
        <v>7764</v>
      </c>
      <c r="B7221">
        <v>94513</v>
      </c>
      <c r="C7221" t="s">
        <v>172</v>
      </c>
      <c r="D7221" s="167">
        <v>53788</v>
      </c>
      <c r="E7221" t="s">
        <v>175</v>
      </c>
      <c r="F7221" t="s">
        <v>169</v>
      </c>
      <c r="G7221" t="s">
        <v>183</v>
      </c>
      <c r="H7221" s="168">
        <v>41806</v>
      </c>
      <c r="I7221" t="s">
        <v>104</v>
      </c>
      <c r="J7221" s="169">
        <v>3.2794520547945205</v>
      </c>
      <c r="K7221">
        <v>1</v>
      </c>
    </row>
    <row r="7222" spans="1:11" x14ac:dyDescent="0.25">
      <c r="A7222" t="s">
        <v>7765</v>
      </c>
      <c r="B7222">
        <v>4221</v>
      </c>
      <c r="C7222" t="s">
        <v>172</v>
      </c>
      <c r="D7222" s="167">
        <v>105743.92</v>
      </c>
      <c r="E7222" t="s">
        <v>325</v>
      </c>
      <c r="F7222" t="s">
        <v>169</v>
      </c>
      <c r="G7222" t="s">
        <v>457</v>
      </c>
      <c r="H7222" s="168">
        <v>34610</v>
      </c>
      <c r="I7222" t="s">
        <v>104</v>
      </c>
      <c r="J7222" s="169">
        <v>22.994520547945207</v>
      </c>
      <c r="K7222">
        <v>5</v>
      </c>
    </row>
    <row r="7223" spans="1:11" x14ac:dyDescent="0.25">
      <c r="A7223" t="s">
        <v>7766</v>
      </c>
      <c r="B7223">
        <v>7601</v>
      </c>
      <c r="C7223" t="s">
        <v>167</v>
      </c>
      <c r="D7223" s="167">
        <v>73296.77</v>
      </c>
      <c r="E7223" t="s">
        <v>188</v>
      </c>
      <c r="F7223" t="s">
        <v>169</v>
      </c>
      <c r="G7223" t="s">
        <v>677</v>
      </c>
      <c r="H7223" s="168">
        <v>36829</v>
      </c>
      <c r="I7223" t="s">
        <v>108</v>
      </c>
      <c r="J7223" s="169">
        <v>16.915068493150685</v>
      </c>
      <c r="K7223">
        <v>4</v>
      </c>
    </row>
    <row r="7224" spans="1:11" x14ac:dyDescent="0.25">
      <c r="A7224" t="s">
        <v>7767</v>
      </c>
      <c r="B7224">
        <v>7106</v>
      </c>
      <c r="C7224" t="s">
        <v>172</v>
      </c>
      <c r="D7224" s="167">
        <v>46626.87</v>
      </c>
      <c r="E7224" t="s">
        <v>199</v>
      </c>
      <c r="F7224" t="s">
        <v>169</v>
      </c>
      <c r="G7224" t="s">
        <v>205</v>
      </c>
      <c r="H7224" s="168">
        <v>39509</v>
      </c>
      <c r="I7224" t="s">
        <v>104</v>
      </c>
      <c r="J7224" s="169">
        <v>9.5726027397260278</v>
      </c>
      <c r="K7224">
        <v>2</v>
      </c>
    </row>
    <row r="7225" spans="1:11" x14ac:dyDescent="0.25">
      <c r="A7225" t="s">
        <v>7768</v>
      </c>
      <c r="B7225">
        <v>57239</v>
      </c>
      <c r="C7225" t="s">
        <v>172</v>
      </c>
      <c r="D7225" s="167">
        <v>56580</v>
      </c>
      <c r="E7225" t="s">
        <v>168</v>
      </c>
      <c r="F7225" t="s">
        <v>169</v>
      </c>
      <c r="G7225" t="s">
        <v>265</v>
      </c>
      <c r="H7225" s="168">
        <v>41498</v>
      </c>
      <c r="I7225" t="s">
        <v>103</v>
      </c>
      <c r="J7225" s="169">
        <v>4.1232876712328768</v>
      </c>
      <c r="K7225">
        <v>1</v>
      </c>
    </row>
    <row r="7226" spans="1:11" x14ac:dyDescent="0.25">
      <c r="A7226" t="s">
        <v>7769</v>
      </c>
      <c r="B7226">
        <v>10709</v>
      </c>
      <c r="C7226" t="s">
        <v>172</v>
      </c>
      <c r="D7226" s="167">
        <v>52693</v>
      </c>
      <c r="E7226" t="s">
        <v>191</v>
      </c>
      <c r="F7226" t="s">
        <v>169</v>
      </c>
      <c r="G7226" t="s">
        <v>354</v>
      </c>
      <c r="H7226" s="168">
        <v>41288</v>
      </c>
      <c r="I7226" t="s">
        <v>104</v>
      </c>
      <c r="J7226" s="169">
        <v>4.6986301369863011</v>
      </c>
      <c r="K7226">
        <v>1</v>
      </c>
    </row>
    <row r="7227" spans="1:11" x14ac:dyDescent="0.25">
      <c r="A7227" t="s">
        <v>7770</v>
      </c>
      <c r="B7227">
        <v>16333</v>
      </c>
      <c r="C7227" t="s">
        <v>167</v>
      </c>
      <c r="D7227" s="167">
        <v>102664</v>
      </c>
      <c r="E7227" t="s">
        <v>188</v>
      </c>
      <c r="F7227" t="s">
        <v>169</v>
      </c>
      <c r="G7227" t="s">
        <v>397</v>
      </c>
      <c r="H7227" s="168">
        <v>39258</v>
      </c>
      <c r="I7227" t="s">
        <v>106</v>
      </c>
      <c r="J7227" s="169">
        <v>10.260273972602739</v>
      </c>
      <c r="K7227">
        <v>3</v>
      </c>
    </row>
    <row r="7228" spans="1:11" x14ac:dyDescent="0.25">
      <c r="A7228" t="s">
        <v>7771</v>
      </c>
      <c r="B7228">
        <v>45140</v>
      </c>
      <c r="C7228" t="s">
        <v>172</v>
      </c>
      <c r="D7228" s="167">
        <v>87148</v>
      </c>
      <c r="E7228" t="s">
        <v>175</v>
      </c>
      <c r="F7228" t="s">
        <v>169</v>
      </c>
      <c r="G7228" t="s">
        <v>586</v>
      </c>
      <c r="H7228" s="168">
        <v>38370</v>
      </c>
      <c r="I7228" t="s">
        <v>105</v>
      </c>
      <c r="J7228" s="169">
        <v>12.693150684931506</v>
      </c>
      <c r="K7228">
        <v>3</v>
      </c>
    </row>
    <row r="7229" spans="1:11" x14ac:dyDescent="0.25">
      <c r="A7229" t="s">
        <v>7772</v>
      </c>
      <c r="B7229">
        <v>74264</v>
      </c>
      <c r="C7229" t="s">
        <v>167</v>
      </c>
      <c r="D7229" s="167">
        <v>125385.27</v>
      </c>
      <c r="E7229" t="s">
        <v>188</v>
      </c>
      <c r="F7229" t="s">
        <v>169</v>
      </c>
      <c r="G7229" t="s">
        <v>231</v>
      </c>
      <c r="H7229" s="168">
        <v>41022</v>
      </c>
      <c r="I7229" t="s">
        <v>103</v>
      </c>
      <c r="J7229" s="169">
        <v>5.4273972602739722</v>
      </c>
      <c r="K7229">
        <v>2</v>
      </c>
    </row>
    <row r="7230" spans="1:11" x14ac:dyDescent="0.25">
      <c r="A7230" t="s">
        <v>7773</v>
      </c>
      <c r="B7230">
        <v>22798</v>
      </c>
      <c r="C7230" t="s">
        <v>167</v>
      </c>
      <c r="D7230" s="167">
        <v>44301.09</v>
      </c>
      <c r="E7230" t="s">
        <v>188</v>
      </c>
      <c r="F7230" t="s">
        <v>202</v>
      </c>
      <c r="G7230" t="s">
        <v>1208</v>
      </c>
      <c r="H7230" s="168">
        <v>36654</v>
      </c>
      <c r="I7230" t="s">
        <v>105</v>
      </c>
      <c r="J7230" s="169">
        <v>17.394520547945206</v>
      </c>
      <c r="K7230">
        <v>4</v>
      </c>
    </row>
    <row r="7231" spans="1:11" x14ac:dyDescent="0.25">
      <c r="A7231" t="s">
        <v>7774</v>
      </c>
      <c r="B7231">
        <v>32296</v>
      </c>
      <c r="C7231" t="s">
        <v>172</v>
      </c>
      <c r="D7231" s="167">
        <v>77328</v>
      </c>
      <c r="E7231" t="s">
        <v>168</v>
      </c>
      <c r="F7231" t="s">
        <v>169</v>
      </c>
      <c r="G7231" t="s">
        <v>265</v>
      </c>
      <c r="H7231" s="168">
        <v>36556</v>
      </c>
      <c r="I7231" t="s">
        <v>106</v>
      </c>
      <c r="J7231" s="169">
        <v>17.663013698630138</v>
      </c>
      <c r="K7231">
        <v>4</v>
      </c>
    </row>
    <row r="7232" spans="1:11" x14ac:dyDescent="0.25">
      <c r="A7232" t="s">
        <v>7775</v>
      </c>
      <c r="B7232">
        <v>55927</v>
      </c>
      <c r="C7232" t="s">
        <v>172</v>
      </c>
      <c r="D7232" s="167">
        <v>56990</v>
      </c>
      <c r="E7232" t="s">
        <v>191</v>
      </c>
      <c r="F7232" t="s">
        <v>169</v>
      </c>
      <c r="G7232" t="s">
        <v>354</v>
      </c>
      <c r="H7232" s="168">
        <v>41708</v>
      </c>
      <c r="I7232" t="s">
        <v>103</v>
      </c>
      <c r="J7232" s="169">
        <v>3.547945205479452</v>
      </c>
      <c r="K7232">
        <v>1</v>
      </c>
    </row>
    <row r="7233" spans="1:11" x14ac:dyDescent="0.25">
      <c r="A7233" t="s">
        <v>7776</v>
      </c>
      <c r="B7233">
        <v>89121</v>
      </c>
      <c r="C7233" t="s">
        <v>167</v>
      </c>
      <c r="D7233" s="167">
        <v>75737.22</v>
      </c>
      <c r="E7233" t="s">
        <v>188</v>
      </c>
      <c r="F7233" t="s">
        <v>169</v>
      </c>
      <c r="G7233" t="s">
        <v>284</v>
      </c>
      <c r="H7233" s="168">
        <v>41848</v>
      </c>
      <c r="I7233" t="s">
        <v>106</v>
      </c>
      <c r="J7233" s="169">
        <v>3.1643835616438358</v>
      </c>
      <c r="K7233">
        <v>1</v>
      </c>
    </row>
    <row r="7234" spans="1:11" x14ac:dyDescent="0.25">
      <c r="A7234" t="s">
        <v>7777</v>
      </c>
      <c r="B7234">
        <v>27187</v>
      </c>
      <c r="C7234" t="s">
        <v>167</v>
      </c>
      <c r="D7234" s="167">
        <v>171386.1</v>
      </c>
      <c r="E7234" t="s">
        <v>188</v>
      </c>
      <c r="F7234" t="s">
        <v>202</v>
      </c>
      <c r="G7234" t="s">
        <v>203</v>
      </c>
      <c r="H7234" s="168">
        <v>41512</v>
      </c>
      <c r="I7234" t="s">
        <v>106</v>
      </c>
      <c r="J7234" s="169">
        <v>4.0849315068493155</v>
      </c>
      <c r="K7234">
        <v>1</v>
      </c>
    </row>
    <row r="7235" spans="1:11" x14ac:dyDescent="0.25">
      <c r="A7235" t="s">
        <v>7778</v>
      </c>
      <c r="B7235">
        <v>15696</v>
      </c>
      <c r="C7235" t="s">
        <v>172</v>
      </c>
      <c r="D7235" s="167">
        <v>93396</v>
      </c>
      <c r="E7235" t="s">
        <v>308</v>
      </c>
      <c r="F7235" t="s">
        <v>169</v>
      </c>
      <c r="G7235" t="s">
        <v>428</v>
      </c>
      <c r="H7235" s="168">
        <v>39342</v>
      </c>
      <c r="I7235" t="s">
        <v>104</v>
      </c>
      <c r="J7235" s="169">
        <v>10.03013698630137</v>
      </c>
      <c r="K7235">
        <v>3</v>
      </c>
    </row>
    <row r="7236" spans="1:11" x14ac:dyDescent="0.25">
      <c r="A7236" t="s">
        <v>7779</v>
      </c>
      <c r="B7236">
        <v>93208</v>
      </c>
      <c r="C7236" t="s">
        <v>167</v>
      </c>
      <c r="D7236" s="167">
        <v>102664</v>
      </c>
      <c r="E7236" t="s">
        <v>233</v>
      </c>
      <c r="F7236" t="s">
        <v>169</v>
      </c>
      <c r="G7236" t="s">
        <v>397</v>
      </c>
      <c r="H7236" s="168">
        <v>36809</v>
      </c>
      <c r="I7236" t="s">
        <v>106</v>
      </c>
      <c r="J7236" s="169">
        <v>16.969863013698632</v>
      </c>
      <c r="K7236">
        <v>4</v>
      </c>
    </row>
    <row r="7237" spans="1:11" x14ac:dyDescent="0.25">
      <c r="A7237" t="s">
        <v>7780</v>
      </c>
      <c r="B7237">
        <v>81180</v>
      </c>
      <c r="C7237" t="s">
        <v>172</v>
      </c>
      <c r="D7237" s="167">
        <v>135316.85</v>
      </c>
      <c r="E7237" t="s">
        <v>213</v>
      </c>
      <c r="F7237" t="s">
        <v>169</v>
      </c>
      <c r="G7237" t="s">
        <v>275</v>
      </c>
      <c r="H7237" s="168">
        <v>37901</v>
      </c>
      <c r="I7237" t="s">
        <v>105</v>
      </c>
      <c r="J7237" s="169">
        <v>13.978082191780821</v>
      </c>
      <c r="K7237">
        <v>3</v>
      </c>
    </row>
    <row r="7238" spans="1:11" x14ac:dyDescent="0.25">
      <c r="A7238" t="s">
        <v>7781</v>
      </c>
      <c r="B7238">
        <v>7355</v>
      </c>
      <c r="C7238" t="s">
        <v>172</v>
      </c>
      <c r="D7238" s="167">
        <v>223492.8</v>
      </c>
      <c r="E7238" t="s">
        <v>199</v>
      </c>
      <c r="F7238" t="s">
        <v>169</v>
      </c>
      <c r="G7238" t="s">
        <v>7782</v>
      </c>
      <c r="H7238" s="168">
        <v>32636</v>
      </c>
      <c r="I7238" t="s">
        <v>105</v>
      </c>
      <c r="J7238" s="169">
        <v>28.402739726027399</v>
      </c>
      <c r="K7238">
        <v>6</v>
      </c>
    </row>
    <row r="7239" spans="1:11" x14ac:dyDescent="0.25">
      <c r="A7239" t="s">
        <v>7783</v>
      </c>
      <c r="B7239">
        <v>10540</v>
      </c>
      <c r="C7239" t="s">
        <v>172</v>
      </c>
      <c r="D7239" s="167">
        <v>92756.7</v>
      </c>
      <c r="E7239" t="s">
        <v>175</v>
      </c>
      <c r="F7239" t="s">
        <v>169</v>
      </c>
      <c r="G7239" t="s">
        <v>183</v>
      </c>
      <c r="H7239" s="168">
        <v>34352</v>
      </c>
      <c r="I7239" t="s">
        <v>104</v>
      </c>
      <c r="J7239" s="169">
        <v>23.701369863013699</v>
      </c>
      <c r="K7239">
        <v>5</v>
      </c>
    </row>
    <row r="7240" spans="1:11" x14ac:dyDescent="0.25">
      <c r="A7240" t="s">
        <v>7784</v>
      </c>
      <c r="B7240">
        <v>65420</v>
      </c>
      <c r="C7240" t="s">
        <v>172</v>
      </c>
      <c r="D7240" s="167">
        <v>94006.07</v>
      </c>
      <c r="E7240" t="s">
        <v>185</v>
      </c>
      <c r="F7240" t="s">
        <v>169</v>
      </c>
      <c r="G7240" t="s">
        <v>416</v>
      </c>
      <c r="H7240" s="168">
        <v>32930</v>
      </c>
      <c r="I7240" t="s">
        <v>106</v>
      </c>
      <c r="J7240" s="169">
        <v>27.597260273972601</v>
      </c>
      <c r="K7240">
        <v>6</v>
      </c>
    </row>
    <row r="7241" spans="1:11" x14ac:dyDescent="0.25">
      <c r="A7241" t="s">
        <v>7785</v>
      </c>
      <c r="B7241">
        <v>71718</v>
      </c>
      <c r="C7241" t="s">
        <v>172</v>
      </c>
      <c r="D7241" s="167">
        <v>52947</v>
      </c>
      <c r="E7241" t="s">
        <v>191</v>
      </c>
      <c r="F7241" t="s">
        <v>169</v>
      </c>
      <c r="G7241" t="s">
        <v>354</v>
      </c>
      <c r="H7241" s="168">
        <v>41904</v>
      </c>
      <c r="I7241" t="s">
        <v>105</v>
      </c>
      <c r="J7241" s="169">
        <v>3.010958904109589</v>
      </c>
      <c r="K7241">
        <v>1</v>
      </c>
    </row>
    <row r="7242" spans="1:11" x14ac:dyDescent="0.25">
      <c r="A7242" t="s">
        <v>7786</v>
      </c>
      <c r="B7242">
        <v>46053</v>
      </c>
      <c r="C7242" t="s">
        <v>172</v>
      </c>
      <c r="D7242" s="167">
        <v>93588.17</v>
      </c>
      <c r="E7242" t="s">
        <v>191</v>
      </c>
      <c r="F7242" t="s">
        <v>169</v>
      </c>
      <c r="G7242" t="s">
        <v>610</v>
      </c>
      <c r="H7242" s="168">
        <v>39622</v>
      </c>
      <c r="I7242" t="s">
        <v>103</v>
      </c>
      <c r="J7242" s="169">
        <v>9.2630136986301377</v>
      </c>
      <c r="K7242">
        <v>2</v>
      </c>
    </row>
    <row r="7243" spans="1:11" x14ac:dyDescent="0.25">
      <c r="A7243" t="s">
        <v>7787</v>
      </c>
      <c r="B7243">
        <v>36858</v>
      </c>
      <c r="C7243" t="s">
        <v>172</v>
      </c>
      <c r="D7243" s="167">
        <v>36386.93</v>
      </c>
      <c r="E7243" t="s">
        <v>199</v>
      </c>
      <c r="F7243" t="s">
        <v>169</v>
      </c>
      <c r="G7243" t="s">
        <v>207</v>
      </c>
      <c r="H7243" s="168">
        <v>41260</v>
      </c>
      <c r="I7243" t="s">
        <v>108</v>
      </c>
      <c r="J7243" s="169">
        <v>4.7753424657534245</v>
      </c>
      <c r="K7243">
        <v>1</v>
      </c>
    </row>
    <row r="7244" spans="1:11" x14ac:dyDescent="0.25">
      <c r="A7244" t="s">
        <v>7788</v>
      </c>
      <c r="B7244">
        <v>33567</v>
      </c>
      <c r="C7244" t="s">
        <v>167</v>
      </c>
      <c r="D7244" s="167">
        <v>67206</v>
      </c>
      <c r="E7244" t="s">
        <v>185</v>
      </c>
      <c r="F7244" t="s">
        <v>169</v>
      </c>
      <c r="G7244" t="s">
        <v>170</v>
      </c>
      <c r="H7244" s="168">
        <v>37928</v>
      </c>
      <c r="I7244" t="s">
        <v>104</v>
      </c>
      <c r="J7244" s="169">
        <v>13.904109589041095</v>
      </c>
      <c r="K7244">
        <v>3</v>
      </c>
    </row>
    <row r="7245" spans="1:11" x14ac:dyDescent="0.25">
      <c r="A7245" t="s">
        <v>7789</v>
      </c>
      <c r="B7245">
        <v>9047</v>
      </c>
      <c r="C7245" t="s">
        <v>172</v>
      </c>
      <c r="D7245" s="167">
        <v>107128.71</v>
      </c>
      <c r="E7245" t="s">
        <v>175</v>
      </c>
      <c r="F7245" t="s">
        <v>169</v>
      </c>
      <c r="G7245" t="s">
        <v>586</v>
      </c>
      <c r="H7245" s="168">
        <v>35296</v>
      </c>
      <c r="I7245" t="s">
        <v>106</v>
      </c>
      <c r="J7245" s="169">
        <v>21.115068493150684</v>
      </c>
      <c r="K7245">
        <v>5</v>
      </c>
    </row>
    <row r="7246" spans="1:11" x14ac:dyDescent="0.25">
      <c r="A7246" t="s">
        <v>7790</v>
      </c>
      <c r="B7246">
        <v>58090</v>
      </c>
      <c r="C7246" t="s">
        <v>167</v>
      </c>
      <c r="D7246" s="167">
        <v>97546.52</v>
      </c>
      <c r="E7246" t="s">
        <v>1684</v>
      </c>
      <c r="F7246" t="s">
        <v>169</v>
      </c>
      <c r="G7246" t="s">
        <v>214</v>
      </c>
      <c r="H7246" s="168">
        <v>39419</v>
      </c>
      <c r="I7246" t="s">
        <v>105</v>
      </c>
      <c r="J7246" s="169">
        <v>9.8191780821917813</v>
      </c>
      <c r="K7246">
        <v>2</v>
      </c>
    </row>
    <row r="7247" spans="1:11" x14ac:dyDescent="0.25">
      <c r="A7247" t="s">
        <v>7791</v>
      </c>
      <c r="B7247">
        <v>14867</v>
      </c>
      <c r="C7247" t="s">
        <v>172</v>
      </c>
      <c r="D7247" s="167">
        <v>33395.15</v>
      </c>
      <c r="E7247" t="s">
        <v>270</v>
      </c>
      <c r="F7247" t="s">
        <v>169</v>
      </c>
      <c r="G7247" t="s">
        <v>1758</v>
      </c>
      <c r="H7247" s="168">
        <v>42450</v>
      </c>
      <c r="I7247" t="s">
        <v>103</v>
      </c>
      <c r="J7247" s="169">
        <v>1.515068493150685</v>
      </c>
      <c r="K7247">
        <v>1</v>
      </c>
    </row>
    <row r="7248" spans="1:11" x14ac:dyDescent="0.25">
      <c r="A7248" t="s">
        <v>7792</v>
      </c>
      <c r="B7248">
        <v>14032</v>
      </c>
      <c r="C7248" t="s">
        <v>167</v>
      </c>
      <c r="D7248" s="167">
        <v>101928.2</v>
      </c>
      <c r="E7248" t="s">
        <v>168</v>
      </c>
      <c r="F7248" t="s">
        <v>169</v>
      </c>
      <c r="G7248" t="s">
        <v>397</v>
      </c>
      <c r="H7248" s="168">
        <v>35772</v>
      </c>
      <c r="I7248" t="s">
        <v>107</v>
      </c>
      <c r="J7248" s="169">
        <v>19.81095890410959</v>
      </c>
      <c r="K7248">
        <v>4</v>
      </c>
    </row>
    <row r="7249" spans="1:11" x14ac:dyDescent="0.25">
      <c r="A7249" t="s">
        <v>7793</v>
      </c>
      <c r="B7249">
        <v>39444</v>
      </c>
      <c r="C7249" t="s">
        <v>172</v>
      </c>
      <c r="D7249" s="167">
        <v>73247.45</v>
      </c>
      <c r="E7249" t="s">
        <v>196</v>
      </c>
      <c r="F7249" t="s">
        <v>169</v>
      </c>
      <c r="G7249" t="s">
        <v>228</v>
      </c>
      <c r="H7249" s="168">
        <v>38026</v>
      </c>
      <c r="I7249" t="s">
        <v>108</v>
      </c>
      <c r="J7249" s="169">
        <v>13.635616438356164</v>
      </c>
      <c r="K7249">
        <v>3</v>
      </c>
    </row>
    <row r="7250" spans="1:11" x14ac:dyDescent="0.25">
      <c r="A7250" t="s">
        <v>7794</v>
      </c>
      <c r="B7250">
        <v>28169</v>
      </c>
      <c r="C7250" t="s">
        <v>167</v>
      </c>
      <c r="D7250" s="167">
        <v>50272.19</v>
      </c>
      <c r="E7250" t="s">
        <v>168</v>
      </c>
      <c r="F7250" t="s">
        <v>169</v>
      </c>
      <c r="G7250" t="s">
        <v>1436</v>
      </c>
      <c r="H7250" s="168">
        <v>41624</v>
      </c>
      <c r="I7250" t="s">
        <v>103</v>
      </c>
      <c r="J7250" s="169">
        <v>3.7780821917808218</v>
      </c>
      <c r="K7250">
        <v>1</v>
      </c>
    </row>
    <row r="7251" spans="1:11" x14ac:dyDescent="0.25">
      <c r="A7251" t="s">
        <v>7795</v>
      </c>
      <c r="B7251">
        <v>55234</v>
      </c>
      <c r="C7251" t="s">
        <v>172</v>
      </c>
      <c r="D7251" s="167">
        <v>40631.32</v>
      </c>
      <c r="E7251" t="s">
        <v>199</v>
      </c>
      <c r="F7251" t="s">
        <v>169</v>
      </c>
      <c r="G7251" t="s">
        <v>200</v>
      </c>
      <c r="H7251" s="168">
        <v>42150</v>
      </c>
      <c r="I7251" t="s">
        <v>103</v>
      </c>
      <c r="J7251" s="169">
        <v>2.3369863013698629</v>
      </c>
      <c r="K7251">
        <v>1</v>
      </c>
    </row>
    <row r="7252" spans="1:11" x14ac:dyDescent="0.25">
      <c r="A7252" t="s">
        <v>7796</v>
      </c>
      <c r="B7252">
        <v>7885</v>
      </c>
      <c r="C7252" t="s">
        <v>167</v>
      </c>
      <c r="D7252" s="167">
        <v>16049</v>
      </c>
      <c r="E7252" t="s">
        <v>196</v>
      </c>
      <c r="F7252" t="s">
        <v>202</v>
      </c>
      <c r="G7252" t="s">
        <v>222</v>
      </c>
      <c r="H7252" s="168">
        <v>42506</v>
      </c>
      <c r="I7252" t="s">
        <v>106</v>
      </c>
      <c r="J7252" s="169">
        <v>1.3616438356164384</v>
      </c>
      <c r="K7252">
        <v>1</v>
      </c>
    </row>
    <row r="7253" spans="1:11" x14ac:dyDescent="0.25">
      <c r="A7253" t="s">
        <v>7797</v>
      </c>
      <c r="B7253">
        <v>19142</v>
      </c>
      <c r="C7253" t="s">
        <v>167</v>
      </c>
      <c r="D7253" s="167">
        <v>81066</v>
      </c>
      <c r="E7253" t="s">
        <v>188</v>
      </c>
      <c r="F7253" t="s">
        <v>169</v>
      </c>
      <c r="G7253" t="s">
        <v>560</v>
      </c>
      <c r="H7253" s="168">
        <v>36535</v>
      </c>
      <c r="I7253" t="s">
        <v>103</v>
      </c>
      <c r="J7253" s="169">
        <v>17.720547945205478</v>
      </c>
      <c r="K7253">
        <v>4</v>
      </c>
    </row>
    <row r="7254" spans="1:11" x14ac:dyDescent="0.25">
      <c r="A7254" t="s">
        <v>7798</v>
      </c>
      <c r="B7254">
        <v>96476</v>
      </c>
      <c r="C7254" t="s">
        <v>167</v>
      </c>
      <c r="D7254" s="167">
        <v>69222.179999999993</v>
      </c>
      <c r="E7254" t="s">
        <v>188</v>
      </c>
      <c r="F7254" t="s">
        <v>169</v>
      </c>
      <c r="G7254" t="s">
        <v>170</v>
      </c>
      <c r="H7254" s="168">
        <v>33161</v>
      </c>
      <c r="I7254" t="s">
        <v>106</v>
      </c>
      <c r="J7254" s="169">
        <v>26.964383561643835</v>
      </c>
      <c r="K7254">
        <v>6</v>
      </c>
    </row>
    <row r="7255" spans="1:11" x14ac:dyDescent="0.25">
      <c r="A7255" t="s">
        <v>7799</v>
      </c>
      <c r="B7255">
        <v>74642</v>
      </c>
      <c r="C7255" t="s">
        <v>167</v>
      </c>
      <c r="D7255" s="167">
        <v>77612.5</v>
      </c>
      <c r="E7255" t="s">
        <v>188</v>
      </c>
      <c r="F7255" t="s">
        <v>202</v>
      </c>
      <c r="G7255" t="s">
        <v>284</v>
      </c>
      <c r="H7255" s="168">
        <v>40392</v>
      </c>
      <c r="I7255" t="s">
        <v>108</v>
      </c>
      <c r="J7255" s="169">
        <v>7.1534246575342468</v>
      </c>
      <c r="K7255">
        <v>2</v>
      </c>
    </row>
    <row r="7256" spans="1:11" x14ac:dyDescent="0.25">
      <c r="A7256" t="s">
        <v>7800</v>
      </c>
      <c r="B7256">
        <v>26539</v>
      </c>
      <c r="C7256" t="s">
        <v>172</v>
      </c>
      <c r="D7256" s="167">
        <v>156525</v>
      </c>
      <c r="E7256" t="s">
        <v>213</v>
      </c>
      <c r="F7256" t="s">
        <v>169</v>
      </c>
      <c r="G7256" t="s">
        <v>231</v>
      </c>
      <c r="H7256" s="168">
        <v>41876</v>
      </c>
      <c r="I7256" t="s">
        <v>103</v>
      </c>
      <c r="J7256" s="169">
        <v>3.0876712328767124</v>
      </c>
      <c r="K7256">
        <v>1</v>
      </c>
    </row>
    <row r="7257" spans="1:11" x14ac:dyDescent="0.25">
      <c r="A7257" t="s">
        <v>7801</v>
      </c>
      <c r="B7257">
        <v>97269</v>
      </c>
      <c r="C7257" t="s">
        <v>172</v>
      </c>
      <c r="D7257" s="167">
        <v>80829</v>
      </c>
      <c r="E7257" t="s">
        <v>175</v>
      </c>
      <c r="F7257" t="s">
        <v>169</v>
      </c>
      <c r="G7257" t="s">
        <v>183</v>
      </c>
      <c r="H7257" s="168">
        <v>37655</v>
      </c>
      <c r="I7257" t="s">
        <v>107</v>
      </c>
      <c r="J7257" s="169">
        <v>14.652054794520549</v>
      </c>
      <c r="K7257">
        <v>3</v>
      </c>
    </row>
    <row r="7258" spans="1:11" x14ac:dyDescent="0.25">
      <c r="A7258" t="s">
        <v>7802</v>
      </c>
      <c r="B7258">
        <v>93660</v>
      </c>
      <c r="C7258" t="s">
        <v>172</v>
      </c>
      <c r="D7258" s="167">
        <v>55328</v>
      </c>
      <c r="E7258" t="s">
        <v>191</v>
      </c>
      <c r="F7258" t="s">
        <v>169</v>
      </c>
      <c r="G7258" t="s">
        <v>354</v>
      </c>
      <c r="H7258" s="168">
        <v>41288</v>
      </c>
      <c r="I7258" t="s">
        <v>104</v>
      </c>
      <c r="J7258" s="169">
        <v>4.6986301369863011</v>
      </c>
      <c r="K7258">
        <v>1</v>
      </c>
    </row>
    <row r="7259" spans="1:11" x14ac:dyDescent="0.25">
      <c r="A7259" t="s">
        <v>7803</v>
      </c>
      <c r="B7259">
        <v>676</v>
      </c>
      <c r="C7259" t="s">
        <v>172</v>
      </c>
      <c r="D7259" s="167">
        <v>72534.66</v>
      </c>
      <c r="E7259" t="s">
        <v>268</v>
      </c>
      <c r="F7259" t="s">
        <v>169</v>
      </c>
      <c r="G7259" t="s">
        <v>630</v>
      </c>
      <c r="H7259" s="168">
        <v>28744</v>
      </c>
      <c r="I7259" t="s">
        <v>107</v>
      </c>
      <c r="J7259" s="169">
        <v>39.065753424657537</v>
      </c>
      <c r="K7259">
        <v>8</v>
      </c>
    </row>
    <row r="7260" spans="1:11" x14ac:dyDescent="0.25">
      <c r="A7260" t="s">
        <v>7804</v>
      </c>
      <c r="B7260">
        <v>57818</v>
      </c>
      <c r="C7260" t="s">
        <v>167</v>
      </c>
      <c r="D7260" s="167">
        <v>42709</v>
      </c>
      <c r="E7260" t="s">
        <v>191</v>
      </c>
      <c r="F7260" t="s">
        <v>202</v>
      </c>
      <c r="G7260" t="s">
        <v>1065</v>
      </c>
      <c r="H7260" s="168">
        <v>38999</v>
      </c>
      <c r="I7260" t="s">
        <v>104</v>
      </c>
      <c r="J7260" s="169">
        <v>10.96986301369863</v>
      </c>
      <c r="K7260">
        <v>3</v>
      </c>
    </row>
    <row r="7261" spans="1:11" x14ac:dyDescent="0.25">
      <c r="A7261" t="s">
        <v>7805</v>
      </c>
      <c r="B7261">
        <v>28793</v>
      </c>
      <c r="C7261" t="s">
        <v>167</v>
      </c>
      <c r="D7261" s="167">
        <v>78128.59</v>
      </c>
      <c r="E7261" t="s">
        <v>188</v>
      </c>
      <c r="F7261" t="s">
        <v>169</v>
      </c>
      <c r="G7261" t="s">
        <v>284</v>
      </c>
      <c r="H7261" s="168">
        <v>42213</v>
      </c>
      <c r="I7261" t="s">
        <v>103</v>
      </c>
      <c r="J7261" s="169">
        <v>2.1643835616438358</v>
      </c>
      <c r="K7261">
        <v>1</v>
      </c>
    </row>
    <row r="7262" spans="1:11" x14ac:dyDescent="0.25">
      <c r="A7262" t="s">
        <v>7806</v>
      </c>
      <c r="B7262">
        <v>19371</v>
      </c>
      <c r="C7262" t="s">
        <v>167</v>
      </c>
      <c r="D7262" s="167">
        <v>62640.89</v>
      </c>
      <c r="E7262" t="s">
        <v>168</v>
      </c>
      <c r="F7262" t="s">
        <v>169</v>
      </c>
      <c r="G7262" t="s">
        <v>189</v>
      </c>
      <c r="H7262" s="168">
        <v>41078</v>
      </c>
      <c r="I7262" t="s">
        <v>108</v>
      </c>
      <c r="J7262" s="169">
        <v>5.2739726027397262</v>
      </c>
      <c r="K7262">
        <v>2</v>
      </c>
    </row>
    <row r="7263" spans="1:11" x14ac:dyDescent="0.25">
      <c r="A7263" t="s">
        <v>7807</v>
      </c>
      <c r="B7263">
        <v>65414</v>
      </c>
      <c r="C7263" t="s">
        <v>167</v>
      </c>
      <c r="D7263" s="167">
        <v>87523.22</v>
      </c>
      <c r="E7263" t="s">
        <v>188</v>
      </c>
      <c r="F7263" t="s">
        <v>169</v>
      </c>
      <c r="G7263" t="s">
        <v>282</v>
      </c>
      <c r="H7263" s="168">
        <v>34043</v>
      </c>
      <c r="I7263" t="s">
        <v>103</v>
      </c>
      <c r="J7263" s="169">
        <v>24.547945205479451</v>
      </c>
      <c r="K7263">
        <v>5</v>
      </c>
    </row>
    <row r="7264" spans="1:11" x14ac:dyDescent="0.25">
      <c r="A7264" t="s">
        <v>7808</v>
      </c>
      <c r="B7264">
        <v>76971</v>
      </c>
      <c r="C7264" t="s">
        <v>172</v>
      </c>
      <c r="D7264" s="167">
        <v>129000</v>
      </c>
      <c r="E7264" t="s">
        <v>213</v>
      </c>
      <c r="F7264" t="s">
        <v>169</v>
      </c>
      <c r="G7264" t="s">
        <v>4878</v>
      </c>
      <c r="H7264" s="168">
        <v>42590</v>
      </c>
      <c r="I7264" t="s">
        <v>103</v>
      </c>
      <c r="J7264" s="169">
        <v>1.1315068493150684</v>
      </c>
      <c r="K7264">
        <v>1</v>
      </c>
    </row>
    <row r="7265" spans="1:11" x14ac:dyDescent="0.25">
      <c r="A7265" t="s">
        <v>7809</v>
      </c>
      <c r="B7265">
        <v>36187</v>
      </c>
      <c r="C7265" t="s">
        <v>167</v>
      </c>
      <c r="D7265" s="167">
        <v>22529.52</v>
      </c>
      <c r="E7265" t="s">
        <v>196</v>
      </c>
      <c r="F7265" t="s">
        <v>202</v>
      </c>
      <c r="G7265" t="s">
        <v>222</v>
      </c>
      <c r="H7265" s="168">
        <v>37564</v>
      </c>
      <c r="I7265" t="s">
        <v>107</v>
      </c>
      <c r="J7265" s="169">
        <v>14.901369863013699</v>
      </c>
      <c r="K7265">
        <v>3</v>
      </c>
    </row>
    <row r="7266" spans="1:11" x14ac:dyDescent="0.25">
      <c r="A7266" t="s">
        <v>7810</v>
      </c>
      <c r="B7266">
        <v>9985</v>
      </c>
      <c r="C7266" t="s">
        <v>172</v>
      </c>
      <c r="D7266" s="167">
        <v>16610.68</v>
      </c>
      <c r="E7266" t="s">
        <v>196</v>
      </c>
      <c r="F7266" t="s">
        <v>202</v>
      </c>
      <c r="G7266" t="s">
        <v>222</v>
      </c>
      <c r="H7266" s="168">
        <v>42100</v>
      </c>
      <c r="I7266" t="s">
        <v>108</v>
      </c>
      <c r="J7266" s="169">
        <v>2.473972602739726</v>
      </c>
      <c r="K7266">
        <v>1</v>
      </c>
    </row>
    <row r="7267" spans="1:11" x14ac:dyDescent="0.25">
      <c r="A7267" t="s">
        <v>7811</v>
      </c>
      <c r="B7267">
        <v>62923</v>
      </c>
      <c r="C7267" t="s">
        <v>167</v>
      </c>
      <c r="D7267" s="167">
        <v>69222.179999999993</v>
      </c>
      <c r="E7267" t="s">
        <v>268</v>
      </c>
      <c r="F7267" t="s">
        <v>169</v>
      </c>
      <c r="G7267" t="s">
        <v>170</v>
      </c>
      <c r="H7267" s="168">
        <v>34540</v>
      </c>
      <c r="I7267" t="s">
        <v>103</v>
      </c>
      <c r="J7267" s="169">
        <v>23.186301369863013</v>
      </c>
      <c r="K7267">
        <v>5</v>
      </c>
    </row>
    <row r="7268" spans="1:11" x14ac:dyDescent="0.25">
      <c r="A7268" t="s">
        <v>7812</v>
      </c>
      <c r="B7268">
        <v>28570</v>
      </c>
      <c r="C7268" t="s">
        <v>172</v>
      </c>
      <c r="D7268" s="167">
        <v>52693</v>
      </c>
      <c r="E7268" t="s">
        <v>191</v>
      </c>
      <c r="F7268" t="s">
        <v>169</v>
      </c>
      <c r="G7268" t="s">
        <v>354</v>
      </c>
      <c r="H7268" s="168">
        <v>40657</v>
      </c>
      <c r="I7268" t="s">
        <v>103</v>
      </c>
      <c r="J7268" s="169">
        <v>6.4273972602739722</v>
      </c>
      <c r="K7268">
        <v>2</v>
      </c>
    </row>
    <row r="7269" spans="1:11" x14ac:dyDescent="0.25">
      <c r="A7269" t="s">
        <v>7813</v>
      </c>
      <c r="B7269">
        <v>70921</v>
      </c>
      <c r="C7269" t="s">
        <v>172</v>
      </c>
      <c r="D7269" s="167">
        <v>76015.03</v>
      </c>
      <c r="E7269" t="s">
        <v>196</v>
      </c>
      <c r="F7269" t="s">
        <v>169</v>
      </c>
      <c r="G7269" t="s">
        <v>5476</v>
      </c>
      <c r="H7269" s="168">
        <v>32832</v>
      </c>
      <c r="I7269" t="s">
        <v>103</v>
      </c>
      <c r="J7269" s="169">
        <v>27.865753424657534</v>
      </c>
      <c r="K7269">
        <v>6</v>
      </c>
    </row>
    <row r="7270" spans="1:11" x14ac:dyDescent="0.25">
      <c r="A7270" t="s">
        <v>7814</v>
      </c>
      <c r="B7270">
        <v>32668</v>
      </c>
      <c r="C7270" t="s">
        <v>172</v>
      </c>
      <c r="D7270" s="167">
        <v>58720</v>
      </c>
      <c r="E7270" t="s">
        <v>168</v>
      </c>
      <c r="F7270" t="s">
        <v>169</v>
      </c>
      <c r="G7270" t="s">
        <v>265</v>
      </c>
      <c r="H7270" s="168">
        <v>40098</v>
      </c>
      <c r="I7270" t="s">
        <v>107</v>
      </c>
      <c r="J7270" s="169">
        <v>7.9589041095890414</v>
      </c>
      <c r="K7270">
        <v>2</v>
      </c>
    </row>
    <row r="7271" spans="1:11" x14ac:dyDescent="0.25">
      <c r="A7271" t="s">
        <v>7815</v>
      </c>
      <c r="B7271">
        <v>69076</v>
      </c>
      <c r="C7271" t="s">
        <v>172</v>
      </c>
      <c r="D7271" s="167">
        <v>60775</v>
      </c>
      <c r="E7271" t="s">
        <v>168</v>
      </c>
      <c r="F7271" t="s">
        <v>169</v>
      </c>
      <c r="G7271" t="s">
        <v>265</v>
      </c>
      <c r="H7271" s="168">
        <v>39650</v>
      </c>
      <c r="I7271" t="s">
        <v>106</v>
      </c>
      <c r="J7271" s="169">
        <v>9.1863013698630134</v>
      </c>
      <c r="K7271">
        <v>2</v>
      </c>
    </row>
    <row r="7272" spans="1:11" x14ac:dyDescent="0.25">
      <c r="A7272" t="s">
        <v>7816</v>
      </c>
      <c r="B7272">
        <v>55068</v>
      </c>
      <c r="C7272" t="s">
        <v>167</v>
      </c>
      <c r="D7272" s="167">
        <v>60559.39</v>
      </c>
      <c r="E7272" t="s">
        <v>175</v>
      </c>
      <c r="F7272" t="s">
        <v>169</v>
      </c>
      <c r="G7272" t="s">
        <v>311</v>
      </c>
      <c r="H7272" s="168">
        <v>41806</v>
      </c>
      <c r="I7272" t="s">
        <v>107</v>
      </c>
      <c r="J7272" s="169">
        <v>3.2794520547945205</v>
      </c>
      <c r="K7272">
        <v>1</v>
      </c>
    </row>
    <row r="7273" spans="1:11" x14ac:dyDescent="0.25">
      <c r="A7273" t="s">
        <v>7817</v>
      </c>
      <c r="B7273">
        <v>99739</v>
      </c>
      <c r="C7273" t="s">
        <v>172</v>
      </c>
      <c r="D7273" s="167">
        <v>19727.77</v>
      </c>
      <c r="E7273" t="s">
        <v>196</v>
      </c>
      <c r="F7273" t="s">
        <v>202</v>
      </c>
      <c r="G7273" t="s">
        <v>222</v>
      </c>
      <c r="H7273" s="168">
        <v>39314</v>
      </c>
      <c r="I7273" t="s">
        <v>103</v>
      </c>
      <c r="J7273" s="169">
        <v>10.106849315068493</v>
      </c>
      <c r="K7273">
        <v>3</v>
      </c>
    </row>
    <row r="7274" spans="1:11" x14ac:dyDescent="0.25">
      <c r="A7274" t="s">
        <v>7818</v>
      </c>
      <c r="B7274">
        <v>42064</v>
      </c>
      <c r="C7274" t="s">
        <v>172</v>
      </c>
      <c r="D7274" s="167">
        <v>89079</v>
      </c>
      <c r="E7274" t="s">
        <v>168</v>
      </c>
      <c r="F7274" t="s">
        <v>169</v>
      </c>
      <c r="G7274" t="s">
        <v>681</v>
      </c>
      <c r="H7274" s="168">
        <v>36556</v>
      </c>
      <c r="I7274" t="s">
        <v>106</v>
      </c>
      <c r="J7274" s="169">
        <v>17.663013698630138</v>
      </c>
      <c r="K7274">
        <v>4</v>
      </c>
    </row>
    <row r="7275" spans="1:11" x14ac:dyDescent="0.25">
      <c r="A7275" t="s">
        <v>7819</v>
      </c>
      <c r="B7275">
        <v>67095</v>
      </c>
      <c r="C7275" t="s">
        <v>172</v>
      </c>
      <c r="D7275" s="167">
        <v>69459.429999999993</v>
      </c>
      <c r="E7275" t="s">
        <v>199</v>
      </c>
      <c r="F7275" t="s">
        <v>169</v>
      </c>
      <c r="G7275" t="s">
        <v>698</v>
      </c>
      <c r="H7275" s="168">
        <v>36380</v>
      </c>
      <c r="I7275" t="s">
        <v>103</v>
      </c>
      <c r="J7275" s="169">
        <v>18.145205479452056</v>
      </c>
      <c r="K7275">
        <v>4</v>
      </c>
    </row>
    <row r="7276" spans="1:11" x14ac:dyDescent="0.25">
      <c r="A7276" t="s">
        <v>7820</v>
      </c>
      <c r="B7276">
        <v>95883</v>
      </c>
      <c r="C7276" t="s">
        <v>172</v>
      </c>
      <c r="D7276" s="167">
        <v>87523.22</v>
      </c>
      <c r="E7276" t="s">
        <v>188</v>
      </c>
      <c r="F7276" t="s">
        <v>169</v>
      </c>
      <c r="G7276" t="s">
        <v>226</v>
      </c>
      <c r="H7276" s="168">
        <v>34079</v>
      </c>
      <c r="I7276" t="s">
        <v>103</v>
      </c>
      <c r="J7276" s="169">
        <v>24.449315068493149</v>
      </c>
      <c r="K7276">
        <v>5</v>
      </c>
    </row>
    <row r="7277" spans="1:11" x14ac:dyDescent="0.25">
      <c r="A7277" t="s">
        <v>7821</v>
      </c>
      <c r="B7277">
        <v>15675</v>
      </c>
      <c r="C7277" t="s">
        <v>167</v>
      </c>
      <c r="D7277" s="167">
        <v>93396</v>
      </c>
      <c r="E7277" t="s">
        <v>308</v>
      </c>
      <c r="F7277" t="s">
        <v>169</v>
      </c>
      <c r="G7277" t="s">
        <v>181</v>
      </c>
      <c r="H7277" s="168">
        <v>34799</v>
      </c>
      <c r="I7277" t="s">
        <v>104</v>
      </c>
      <c r="J7277" s="169">
        <v>22.476712328767125</v>
      </c>
      <c r="K7277">
        <v>5</v>
      </c>
    </row>
    <row r="7278" spans="1:11" x14ac:dyDescent="0.25">
      <c r="A7278" t="s">
        <v>7822</v>
      </c>
      <c r="B7278">
        <v>61759</v>
      </c>
      <c r="C7278" t="s">
        <v>167</v>
      </c>
      <c r="D7278" s="167">
        <v>94277.96</v>
      </c>
      <c r="E7278" t="s">
        <v>168</v>
      </c>
      <c r="F7278" t="s">
        <v>169</v>
      </c>
      <c r="G7278" t="s">
        <v>524</v>
      </c>
      <c r="H7278" s="168">
        <v>35401</v>
      </c>
      <c r="I7278" t="s">
        <v>106</v>
      </c>
      <c r="J7278" s="169">
        <v>20.827397260273973</v>
      </c>
      <c r="K7278">
        <v>5</v>
      </c>
    </row>
    <row r="7279" spans="1:11" x14ac:dyDescent="0.25">
      <c r="A7279" t="s">
        <v>7823</v>
      </c>
      <c r="B7279">
        <v>41230</v>
      </c>
      <c r="C7279" t="s">
        <v>172</v>
      </c>
      <c r="D7279" s="167">
        <v>74458</v>
      </c>
      <c r="E7279" t="s">
        <v>168</v>
      </c>
      <c r="F7279" t="s">
        <v>169</v>
      </c>
      <c r="G7279" t="s">
        <v>524</v>
      </c>
      <c r="H7279" s="168">
        <v>38503</v>
      </c>
      <c r="I7279" t="s">
        <v>106</v>
      </c>
      <c r="J7279" s="169">
        <v>12.328767123287671</v>
      </c>
      <c r="K7279">
        <v>3</v>
      </c>
    </row>
    <row r="7280" spans="1:11" x14ac:dyDescent="0.25">
      <c r="A7280" t="s">
        <v>7824</v>
      </c>
      <c r="B7280">
        <v>80934</v>
      </c>
      <c r="C7280" t="s">
        <v>167</v>
      </c>
      <c r="D7280" s="167">
        <v>76015.03</v>
      </c>
      <c r="E7280" t="s">
        <v>213</v>
      </c>
      <c r="F7280" t="s">
        <v>169</v>
      </c>
      <c r="G7280" t="s">
        <v>703</v>
      </c>
      <c r="H7280" s="168">
        <v>29808</v>
      </c>
      <c r="I7280" t="s">
        <v>105</v>
      </c>
      <c r="J7280" s="169">
        <v>36.150684931506852</v>
      </c>
      <c r="K7280">
        <v>8</v>
      </c>
    </row>
    <row r="7281" spans="1:11" x14ac:dyDescent="0.25">
      <c r="A7281" t="s">
        <v>7825</v>
      </c>
      <c r="B7281">
        <v>45336</v>
      </c>
      <c r="C7281" t="s">
        <v>172</v>
      </c>
      <c r="D7281" s="167">
        <v>104717.28</v>
      </c>
      <c r="E7281" t="s">
        <v>188</v>
      </c>
      <c r="F7281" t="s">
        <v>169</v>
      </c>
      <c r="G7281" t="s">
        <v>397</v>
      </c>
      <c r="H7281" s="168">
        <v>33035</v>
      </c>
      <c r="I7281" t="s">
        <v>107</v>
      </c>
      <c r="J7281" s="169">
        <v>27.30958904109589</v>
      </c>
      <c r="K7281">
        <v>6</v>
      </c>
    </row>
    <row r="7282" spans="1:11" x14ac:dyDescent="0.25">
      <c r="A7282" t="s">
        <v>7826</v>
      </c>
      <c r="B7282">
        <v>95784</v>
      </c>
      <c r="C7282" t="s">
        <v>167</v>
      </c>
      <c r="D7282" s="167">
        <v>30100.720000000001</v>
      </c>
      <c r="E7282" t="s">
        <v>216</v>
      </c>
      <c r="F7282" t="s">
        <v>202</v>
      </c>
      <c r="G7282" t="s">
        <v>217</v>
      </c>
      <c r="H7282" s="168">
        <v>34512</v>
      </c>
      <c r="I7282" t="s">
        <v>103</v>
      </c>
      <c r="J7282" s="169">
        <v>23.263013698630136</v>
      </c>
      <c r="K7282">
        <v>5</v>
      </c>
    </row>
    <row r="7283" spans="1:11" x14ac:dyDescent="0.25">
      <c r="A7283" t="s">
        <v>7827</v>
      </c>
      <c r="B7283">
        <v>16024</v>
      </c>
      <c r="C7283" t="s">
        <v>167</v>
      </c>
      <c r="D7283" s="167">
        <v>78451.649999999994</v>
      </c>
      <c r="E7283" t="s">
        <v>196</v>
      </c>
      <c r="F7283" t="s">
        <v>169</v>
      </c>
      <c r="G7283" t="s">
        <v>189</v>
      </c>
      <c r="H7283" s="168">
        <v>36570</v>
      </c>
      <c r="I7283" t="s">
        <v>103</v>
      </c>
      <c r="J7283" s="169">
        <v>17.624657534246577</v>
      </c>
      <c r="K7283">
        <v>4</v>
      </c>
    </row>
    <row r="7284" spans="1:11" x14ac:dyDescent="0.25">
      <c r="A7284" t="s">
        <v>7828</v>
      </c>
      <c r="B7284">
        <v>14001</v>
      </c>
      <c r="C7284" t="s">
        <v>167</v>
      </c>
      <c r="D7284" s="167">
        <v>87720.27</v>
      </c>
      <c r="E7284" t="s">
        <v>175</v>
      </c>
      <c r="F7284" t="s">
        <v>169</v>
      </c>
      <c r="G7284" t="s">
        <v>176</v>
      </c>
      <c r="H7284" s="168">
        <v>37802</v>
      </c>
      <c r="I7284" t="s">
        <v>106</v>
      </c>
      <c r="J7284" s="169">
        <v>14.24931506849315</v>
      </c>
      <c r="K7284">
        <v>3</v>
      </c>
    </row>
    <row r="7285" spans="1:11" x14ac:dyDescent="0.25">
      <c r="A7285" t="s">
        <v>7829</v>
      </c>
      <c r="B7285">
        <v>97197</v>
      </c>
      <c r="C7285" t="s">
        <v>172</v>
      </c>
      <c r="D7285" s="167">
        <v>156525</v>
      </c>
      <c r="E7285" t="s">
        <v>325</v>
      </c>
      <c r="F7285" t="s">
        <v>169</v>
      </c>
      <c r="G7285" t="s">
        <v>231</v>
      </c>
      <c r="H7285" s="168">
        <v>34511</v>
      </c>
      <c r="I7285" t="s">
        <v>103</v>
      </c>
      <c r="J7285" s="169">
        <v>23.265753424657536</v>
      </c>
      <c r="K7285">
        <v>5</v>
      </c>
    </row>
    <row r="7286" spans="1:11" x14ac:dyDescent="0.25">
      <c r="A7286" t="s">
        <v>7830</v>
      </c>
      <c r="B7286">
        <v>23364</v>
      </c>
      <c r="C7286" t="s">
        <v>172</v>
      </c>
      <c r="D7286" s="167">
        <v>128560.48</v>
      </c>
      <c r="E7286" t="s">
        <v>168</v>
      </c>
      <c r="F7286" t="s">
        <v>169</v>
      </c>
      <c r="G7286" t="s">
        <v>911</v>
      </c>
      <c r="H7286" s="168">
        <v>32166</v>
      </c>
      <c r="I7286" t="s">
        <v>108</v>
      </c>
      <c r="J7286" s="169">
        <v>29.69041095890411</v>
      </c>
      <c r="K7286">
        <v>6</v>
      </c>
    </row>
    <row r="7287" spans="1:11" x14ac:dyDescent="0.25">
      <c r="A7287" t="s">
        <v>7831</v>
      </c>
      <c r="B7287">
        <v>62941</v>
      </c>
      <c r="C7287" t="s">
        <v>172</v>
      </c>
      <c r="D7287" s="167">
        <v>93738.42</v>
      </c>
      <c r="E7287" t="s">
        <v>188</v>
      </c>
      <c r="F7287" t="s">
        <v>169</v>
      </c>
      <c r="G7287" t="s">
        <v>397</v>
      </c>
      <c r="H7287" s="168">
        <v>39861</v>
      </c>
      <c r="I7287" t="s">
        <v>104</v>
      </c>
      <c r="J7287" s="169">
        <v>8.6082191780821926</v>
      </c>
      <c r="K7287">
        <v>2</v>
      </c>
    </row>
    <row r="7288" spans="1:11" x14ac:dyDescent="0.25">
      <c r="A7288" t="s">
        <v>7832</v>
      </c>
      <c r="B7288">
        <v>77361</v>
      </c>
      <c r="C7288" t="s">
        <v>172</v>
      </c>
      <c r="D7288" s="167">
        <v>123902.96</v>
      </c>
      <c r="E7288" t="s">
        <v>175</v>
      </c>
      <c r="F7288" t="s">
        <v>169</v>
      </c>
      <c r="G7288" t="s">
        <v>291</v>
      </c>
      <c r="H7288" s="168">
        <v>35240</v>
      </c>
      <c r="I7288" t="s">
        <v>106</v>
      </c>
      <c r="J7288" s="169">
        <v>21.268493150684932</v>
      </c>
      <c r="K7288">
        <v>5</v>
      </c>
    </row>
    <row r="7289" spans="1:11" x14ac:dyDescent="0.25">
      <c r="A7289" t="s">
        <v>7833</v>
      </c>
      <c r="B7289">
        <v>6292</v>
      </c>
      <c r="C7289" t="s">
        <v>167</v>
      </c>
      <c r="D7289" s="167">
        <v>93260.14</v>
      </c>
      <c r="E7289" t="s">
        <v>325</v>
      </c>
      <c r="F7289" t="s">
        <v>169</v>
      </c>
      <c r="G7289" t="s">
        <v>231</v>
      </c>
      <c r="H7289" s="168">
        <v>38740</v>
      </c>
      <c r="I7289" t="s">
        <v>107</v>
      </c>
      <c r="J7289" s="169">
        <v>11.67945205479452</v>
      </c>
      <c r="K7289">
        <v>3</v>
      </c>
    </row>
    <row r="7290" spans="1:11" x14ac:dyDescent="0.25">
      <c r="A7290" t="s">
        <v>7834</v>
      </c>
      <c r="B7290">
        <v>22237</v>
      </c>
      <c r="C7290" t="s">
        <v>172</v>
      </c>
      <c r="D7290" s="167">
        <v>60402.79</v>
      </c>
      <c r="E7290" t="s">
        <v>191</v>
      </c>
      <c r="F7290" t="s">
        <v>169</v>
      </c>
      <c r="G7290" t="s">
        <v>610</v>
      </c>
      <c r="H7290" s="168">
        <v>40154</v>
      </c>
      <c r="I7290" t="s">
        <v>103</v>
      </c>
      <c r="J7290" s="169">
        <v>7.8054794520547945</v>
      </c>
      <c r="K7290">
        <v>2</v>
      </c>
    </row>
    <row r="7291" spans="1:11" x14ac:dyDescent="0.25">
      <c r="A7291" t="s">
        <v>7835</v>
      </c>
      <c r="B7291">
        <v>25069</v>
      </c>
      <c r="C7291" t="s">
        <v>167</v>
      </c>
      <c r="D7291" s="167">
        <v>70435</v>
      </c>
      <c r="E7291" t="s">
        <v>175</v>
      </c>
      <c r="F7291" t="s">
        <v>169</v>
      </c>
      <c r="G7291" t="s">
        <v>183</v>
      </c>
      <c r="H7291" s="168">
        <v>39279</v>
      </c>
      <c r="I7291" t="s">
        <v>104</v>
      </c>
      <c r="J7291" s="169">
        <v>10.202739726027398</v>
      </c>
      <c r="K7291">
        <v>3</v>
      </c>
    </row>
    <row r="7292" spans="1:11" x14ac:dyDescent="0.25">
      <c r="A7292" t="s">
        <v>7836</v>
      </c>
      <c r="B7292">
        <v>38158</v>
      </c>
      <c r="C7292" t="s">
        <v>167</v>
      </c>
      <c r="D7292" s="167">
        <v>102664</v>
      </c>
      <c r="E7292" t="s">
        <v>308</v>
      </c>
      <c r="F7292" t="s">
        <v>169</v>
      </c>
      <c r="G7292" t="s">
        <v>397</v>
      </c>
      <c r="H7292" s="168">
        <v>31445</v>
      </c>
      <c r="I7292" t="s">
        <v>103</v>
      </c>
      <c r="J7292" s="169">
        <v>31.665753424657535</v>
      </c>
      <c r="K7292">
        <v>7</v>
      </c>
    </row>
    <row r="7293" spans="1:11" x14ac:dyDescent="0.25">
      <c r="A7293" t="s">
        <v>7837</v>
      </c>
      <c r="B7293">
        <v>93298</v>
      </c>
      <c r="C7293" t="s">
        <v>172</v>
      </c>
      <c r="D7293" s="167">
        <v>81066</v>
      </c>
      <c r="E7293" t="s">
        <v>196</v>
      </c>
      <c r="F7293" t="s">
        <v>169</v>
      </c>
      <c r="G7293" t="s">
        <v>6394</v>
      </c>
      <c r="H7293" s="168">
        <v>37431</v>
      </c>
      <c r="I7293" t="s">
        <v>104</v>
      </c>
      <c r="J7293" s="169">
        <v>15.265753424657534</v>
      </c>
      <c r="K7293">
        <v>4</v>
      </c>
    </row>
    <row r="7294" spans="1:11" x14ac:dyDescent="0.25">
      <c r="A7294" t="s">
        <v>7838</v>
      </c>
      <c r="B7294">
        <v>53077</v>
      </c>
      <c r="C7294" t="s">
        <v>167</v>
      </c>
      <c r="D7294" s="167">
        <v>67404.100000000006</v>
      </c>
      <c r="E7294" t="s">
        <v>175</v>
      </c>
      <c r="F7294" t="s">
        <v>169</v>
      </c>
      <c r="G7294" t="s">
        <v>311</v>
      </c>
      <c r="H7294" s="168">
        <v>41260</v>
      </c>
      <c r="I7294" t="s">
        <v>104</v>
      </c>
      <c r="J7294" s="169">
        <v>4.7753424657534245</v>
      </c>
      <c r="K7294">
        <v>1</v>
      </c>
    </row>
    <row r="7295" spans="1:11" x14ac:dyDescent="0.25">
      <c r="A7295" t="s">
        <v>7839</v>
      </c>
      <c r="B7295">
        <v>3188</v>
      </c>
      <c r="C7295" t="s">
        <v>172</v>
      </c>
      <c r="D7295" s="167">
        <v>107128.71</v>
      </c>
      <c r="E7295" t="s">
        <v>175</v>
      </c>
      <c r="F7295" t="s">
        <v>169</v>
      </c>
      <c r="G7295" t="s">
        <v>586</v>
      </c>
      <c r="H7295" s="168">
        <v>32594</v>
      </c>
      <c r="I7295" t="s">
        <v>105</v>
      </c>
      <c r="J7295" s="169">
        <v>28.517808219178082</v>
      </c>
      <c r="K7295">
        <v>6</v>
      </c>
    </row>
    <row r="7296" spans="1:11" x14ac:dyDescent="0.25">
      <c r="A7296" t="s">
        <v>7840</v>
      </c>
      <c r="B7296">
        <v>41170</v>
      </c>
      <c r="C7296" t="s">
        <v>172</v>
      </c>
      <c r="D7296" s="167">
        <v>70052</v>
      </c>
      <c r="E7296" t="s">
        <v>191</v>
      </c>
      <c r="F7296" t="s">
        <v>169</v>
      </c>
      <c r="G7296" t="s">
        <v>192</v>
      </c>
      <c r="H7296" s="168">
        <v>38999</v>
      </c>
      <c r="I7296" t="s">
        <v>103</v>
      </c>
      <c r="J7296" s="169">
        <v>10.96986301369863</v>
      </c>
      <c r="K7296">
        <v>3</v>
      </c>
    </row>
    <row r="7297" spans="1:11" x14ac:dyDescent="0.25">
      <c r="A7297" t="s">
        <v>7841</v>
      </c>
      <c r="B7297">
        <v>53683</v>
      </c>
      <c r="C7297" t="s">
        <v>172</v>
      </c>
      <c r="D7297" s="167">
        <v>59638</v>
      </c>
      <c r="E7297" t="s">
        <v>168</v>
      </c>
      <c r="F7297" t="s">
        <v>169</v>
      </c>
      <c r="G7297" t="s">
        <v>466</v>
      </c>
      <c r="H7297" s="168">
        <v>42562</v>
      </c>
      <c r="I7297" t="s">
        <v>106</v>
      </c>
      <c r="J7297" s="169">
        <v>1.2082191780821918</v>
      </c>
      <c r="K7297">
        <v>1</v>
      </c>
    </row>
    <row r="7298" spans="1:11" x14ac:dyDescent="0.25">
      <c r="A7298" t="s">
        <v>7842</v>
      </c>
      <c r="B7298">
        <v>55942</v>
      </c>
      <c r="C7298" t="s">
        <v>172</v>
      </c>
      <c r="D7298" s="167">
        <v>129868.06</v>
      </c>
      <c r="E7298" t="s">
        <v>185</v>
      </c>
      <c r="F7298" t="s">
        <v>169</v>
      </c>
      <c r="G7298" t="s">
        <v>382</v>
      </c>
      <c r="H7298" s="168">
        <v>29482</v>
      </c>
      <c r="I7298" t="s">
        <v>108</v>
      </c>
      <c r="J7298" s="169">
        <v>37.043835616438358</v>
      </c>
      <c r="K7298">
        <v>8</v>
      </c>
    </row>
    <row r="7299" spans="1:11" x14ac:dyDescent="0.25">
      <c r="A7299" t="s">
        <v>7843</v>
      </c>
      <c r="B7299">
        <v>58909</v>
      </c>
      <c r="C7299" t="s">
        <v>167</v>
      </c>
      <c r="D7299" s="167">
        <v>85428.25</v>
      </c>
      <c r="E7299" t="s">
        <v>188</v>
      </c>
      <c r="F7299" t="s">
        <v>169</v>
      </c>
      <c r="G7299" t="s">
        <v>284</v>
      </c>
      <c r="H7299" s="168">
        <v>36787</v>
      </c>
      <c r="I7299" t="s">
        <v>103</v>
      </c>
      <c r="J7299" s="169">
        <v>17.030136986301368</v>
      </c>
      <c r="K7299">
        <v>4</v>
      </c>
    </row>
    <row r="7300" spans="1:11" x14ac:dyDescent="0.25">
      <c r="A7300" t="s">
        <v>7844</v>
      </c>
      <c r="B7300">
        <v>13950</v>
      </c>
      <c r="C7300" t="s">
        <v>167</v>
      </c>
      <c r="D7300" s="167">
        <v>49622.25</v>
      </c>
      <c r="E7300" t="s">
        <v>188</v>
      </c>
      <c r="F7300" t="s">
        <v>169</v>
      </c>
      <c r="G7300" t="s">
        <v>273</v>
      </c>
      <c r="H7300" s="168">
        <v>40588</v>
      </c>
      <c r="I7300" t="s">
        <v>107</v>
      </c>
      <c r="J7300" s="169">
        <v>6.6164383561643838</v>
      </c>
      <c r="K7300">
        <v>2</v>
      </c>
    </row>
    <row r="7301" spans="1:11" x14ac:dyDescent="0.25">
      <c r="A7301" t="s">
        <v>7845</v>
      </c>
      <c r="B7301">
        <v>43661</v>
      </c>
      <c r="C7301" t="s">
        <v>167</v>
      </c>
      <c r="D7301" s="167">
        <v>57807.08</v>
      </c>
      <c r="E7301" t="s">
        <v>188</v>
      </c>
      <c r="F7301" t="s">
        <v>202</v>
      </c>
      <c r="G7301" t="s">
        <v>313</v>
      </c>
      <c r="H7301" s="168">
        <v>32727</v>
      </c>
      <c r="I7301" t="s">
        <v>107</v>
      </c>
      <c r="J7301" s="169">
        <v>28.153424657534245</v>
      </c>
      <c r="K7301">
        <v>6</v>
      </c>
    </row>
    <row r="7302" spans="1:11" x14ac:dyDescent="0.25">
      <c r="A7302" t="s">
        <v>7846</v>
      </c>
      <c r="B7302">
        <v>22611</v>
      </c>
      <c r="C7302" t="s">
        <v>172</v>
      </c>
      <c r="D7302" s="167">
        <v>58455</v>
      </c>
      <c r="E7302" t="s">
        <v>175</v>
      </c>
      <c r="F7302" t="s">
        <v>169</v>
      </c>
      <c r="G7302" t="s">
        <v>183</v>
      </c>
      <c r="H7302" s="168">
        <v>41302</v>
      </c>
      <c r="I7302" t="s">
        <v>108</v>
      </c>
      <c r="J7302" s="169">
        <v>4.6602739726027398</v>
      </c>
      <c r="K7302">
        <v>1</v>
      </c>
    </row>
    <row r="7303" spans="1:11" x14ac:dyDescent="0.25">
      <c r="A7303" t="s">
        <v>7847</v>
      </c>
      <c r="B7303">
        <v>85535</v>
      </c>
      <c r="C7303" t="s">
        <v>167</v>
      </c>
      <c r="D7303" s="167">
        <v>58769.89</v>
      </c>
      <c r="E7303" t="s">
        <v>188</v>
      </c>
      <c r="F7303" t="s">
        <v>169</v>
      </c>
      <c r="G7303" t="s">
        <v>282</v>
      </c>
      <c r="H7303" s="168">
        <v>42352</v>
      </c>
      <c r="I7303" t="s">
        <v>106</v>
      </c>
      <c r="J7303" s="169">
        <v>1.7835616438356163</v>
      </c>
      <c r="K7303">
        <v>1</v>
      </c>
    </row>
    <row r="7304" spans="1:11" x14ac:dyDescent="0.25">
      <c r="A7304" t="s">
        <v>7848</v>
      </c>
      <c r="B7304">
        <v>43933</v>
      </c>
      <c r="C7304" t="s">
        <v>167</v>
      </c>
      <c r="D7304" s="167">
        <v>51021.06</v>
      </c>
      <c r="E7304" t="s">
        <v>239</v>
      </c>
      <c r="F7304" t="s">
        <v>169</v>
      </c>
      <c r="G7304" t="s">
        <v>535</v>
      </c>
      <c r="H7304" s="168">
        <v>41764</v>
      </c>
      <c r="I7304" t="s">
        <v>103</v>
      </c>
      <c r="J7304" s="169">
        <v>3.3945205479452056</v>
      </c>
      <c r="K7304">
        <v>1</v>
      </c>
    </row>
    <row r="7305" spans="1:11" x14ac:dyDescent="0.25">
      <c r="A7305" t="s">
        <v>7849</v>
      </c>
      <c r="B7305">
        <v>66018</v>
      </c>
      <c r="C7305" t="s">
        <v>167</v>
      </c>
      <c r="D7305" s="167">
        <v>40368.82</v>
      </c>
      <c r="E7305" t="s">
        <v>325</v>
      </c>
      <c r="F7305" t="s">
        <v>169</v>
      </c>
      <c r="G7305" t="s">
        <v>1396</v>
      </c>
      <c r="H7305" s="168">
        <v>41932</v>
      </c>
      <c r="I7305" t="s">
        <v>107</v>
      </c>
      <c r="J7305" s="169">
        <v>2.9342465753424656</v>
      </c>
      <c r="K7305">
        <v>1</v>
      </c>
    </row>
    <row r="7306" spans="1:11" x14ac:dyDescent="0.25">
      <c r="A7306" t="s">
        <v>7850</v>
      </c>
      <c r="B7306">
        <v>88606</v>
      </c>
      <c r="C7306" t="s">
        <v>172</v>
      </c>
      <c r="D7306" s="167">
        <v>58856.63</v>
      </c>
      <c r="E7306" t="s">
        <v>199</v>
      </c>
      <c r="F7306" t="s">
        <v>169</v>
      </c>
      <c r="G7306" t="s">
        <v>698</v>
      </c>
      <c r="H7306" s="168">
        <v>38299</v>
      </c>
      <c r="I7306" t="s">
        <v>108</v>
      </c>
      <c r="J7306" s="169">
        <v>12.887671232876713</v>
      </c>
      <c r="K7306">
        <v>3</v>
      </c>
    </row>
    <row r="7307" spans="1:11" x14ac:dyDescent="0.25">
      <c r="A7307" t="s">
        <v>7851</v>
      </c>
      <c r="B7307">
        <v>86119</v>
      </c>
      <c r="C7307" t="s">
        <v>172</v>
      </c>
      <c r="D7307" s="167">
        <v>64141</v>
      </c>
      <c r="E7307" t="s">
        <v>196</v>
      </c>
      <c r="F7307" t="s">
        <v>169</v>
      </c>
      <c r="G7307" t="s">
        <v>750</v>
      </c>
      <c r="H7307" s="168">
        <v>38348</v>
      </c>
      <c r="I7307" t="s">
        <v>107</v>
      </c>
      <c r="J7307" s="169">
        <v>12.753424657534246</v>
      </c>
      <c r="K7307">
        <v>3</v>
      </c>
    </row>
    <row r="7308" spans="1:11" x14ac:dyDescent="0.25">
      <c r="A7308" t="s">
        <v>7852</v>
      </c>
      <c r="B7308">
        <v>16962</v>
      </c>
      <c r="C7308" t="s">
        <v>167</v>
      </c>
      <c r="D7308" s="167">
        <v>61379</v>
      </c>
      <c r="E7308" t="s">
        <v>175</v>
      </c>
      <c r="F7308" t="s">
        <v>169</v>
      </c>
      <c r="G7308" t="s">
        <v>183</v>
      </c>
      <c r="H7308" s="168">
        <v>40371</v>
      </c>
      <c r="I7308" t="s">
        <v>107</v>
      </c>
      <c r="J7308" s="169">
        <v>7.2109589041095887</v>
      </c>
      <c r="K7308">
        <v>2</v>
      </c>
    </row>
    <row r="7309" spans="1:11" x14ac:dyDescent="0.25">
      <c r="A7309" t="s">
        <v>7853</v>
      </c>
      <c r="B7309">
        <v>47653</v>
      </c>
      <c r="C7309" t="s">
        <v>172</v>
      </c>
      <c r="D7309" s="167">
        <v>100236.24</v>
      </c>
      <c r="E7309" t="s">
        <v>188</v>
      </c>
      <c r="F7309" t="s">
        <v>169</v>
      </c>
      <c r="G7309" t="s">
        <v>275</v>
      </c>
      <c r="H7309" s="168">
        <v>34343</v>
      </c>
      <c r="I7309" t="s">
        <v>107</v>
      </c>
      <c r="J7309" s="169">
        <v>23.726027397260275</v>
      </c>
      <c r="K7309">
        <v>5</v>
      </c>
    </row>
    <row r="7310" spans="1:11" x14ac:dyDescent="0.25">
      <c r="A7310" t="s">
        <v>7854</v>
      </c>
      <c r="B7310">
        <v>90803</v>
      </c>
      <c r="C7310" t="s">
        <v>172</v>
      </c>
      <c r="D7310" s="167">
        <v>80886.89</v>
      </c>
      <c r="E7310" t="s">
        <v>199</v>
      </c>
      <c r="F7310" t="s">
        <v>169</v>
      </c>
      <c r="G7310" t="s">
        <v>261</v>
      </c>
      <c r="H7310" s="168">
        <v>36345</v>
      </c>
      <c r="I7310" t="s">
        <v>103</v>
      </c>
      <c r="J7310" s="169">
        <v>18.241095890410961</v>
      </c>
      <c r="K7310">
        <v>4</v>
      </c>
    </row>
    <row r="7311" spans="1:11" x14ac:dyDescent="0.25">
      <c r="A7311" t="s">
        <v>7855</v>
      </c>
      <c r="B7311">
        <v>35828</v>
      </c>
      <c r="C7311" t="s">
        <v>172</v>
      </c>
      <c r="D7311" s="167">
        <v>80829</v>
      </c>
      <c r="E7311" t="s">
        <v>175</v>
      </c>
      <c r="F7311" t="s">
        <v>169</v>
      </c>
      <c r="G7311" t="s">
        <v>183</v>
      </c>
      <c r="H7311" s="168">
        <v>39098</v>
      </c>
      <c r="I7311" t="s">
        <v>105</v>
      </c>
      <c r="J7311" s="169">
        <v>10.698630136986301</v>
      </c>
      <c r="K7311">
        <v>3</v>
      </c>
    </row>
    <row r="7312" spans="1:11" x14ac:dyDescent="0.25">
      <c r="A7312" t="s">
        <v>7856</v>
      </c>
      <c r="B7312">
        <v>51607</v>
      </c>
      <c r="C7312" t="s">
        <v>172</v>
      </c>
      <c r="D7312" s="167">
        <v>94277.96</v>
      </c>
      <c r="E7312" t="s">
        <v>168</v>
      </c>
      <c r="F7312" t="s">
        <v>169</v>
      </c>
      <c r="G7312" t="s">
        <v>524</v>
      </c>
      <c r="H7312" s="168">
        <v>33069</v>
      </c>
      <c r="I7312" t="s">
        <v>108</v>
      </c>
      <c r="J7312" s="169">
        <v>27.216438356164385</v>
      </c>
      <c r="K7312">
        <v>6</v>
      </c>
    </row>
    <row r="7313" spans="1:11" x14ac:dyDescent="0.25">
      <c r="A7313" t="s">
        <v>7857</v>
      </c>
      <c r="B7313">
        <v>77068</v>
      </c>
      <c r="C7313" t="s">
        <v>172</v>
      </c>
      <c r="D7313" s="167">
        <v>45261</v>
      </c>
      <c r="E7313" t="s">
        <v>191</v>
      </c>
      <c r="F7313" t="s">
        <v>169</v>
      </c>
      <c r="G7313" t="s">
        <v>1065</v>
      </c>
      <c r="H7313" s="168">
        <v>42716</v>
      </c>
      <c r="I7313" t="s">
        <v>106</v>
      </c>
      <c r="J7313" s="169">
        <v>0.78630136986301369</v>
      </c>
      <c r="K7313">
        <v>1</v>
      </c>
    </row>
    <row r="7314" spans="1:11" x14ac:dyDescent="0.25">
      <c r="A7314" t="s">
        <v>7858</v>
      </c>
      <c r="B7314">
        <v>56982</v>
      </c>
      <c r="C7314" t="s">
        <v>172</v>
      </c>
      <c r="D7314" s="167">
        <v>46953.39</v>
      </c>
      <c r="E7314" t="s">
        <v>253</v>
      </c>
      <c r="F7314" t="s">
        <v>169</v>
      </c>
      <c r="G7314" t="s">
        <v>895</v>
      </c>
      <c r="H7314" s="168">
        <v>39006</v>
      </c>
      <c r="I7314" t="s">
        <v>104</v>
      </c>
      <c r="J7314" s="169">
        <v>10.950684931506849</v>
      </c>
      <c r="K7314">
        <v>3</v>
      </c>
    </row>
    <row r="7315" spans="1:11" x14ac:dyDescent="0.25">
      <c r="A7315" t="s">
        <v>7859</v>
      </c>
      <c r="B7315">
        <v>53093</v>
      </c>
      <c r="C7315" t="s">
        <v>167</v>
      </c>
      <c r="D7315" s="167">
        <v>99746.18</v>
      </c>
      <c r="E7315" t="s">
        <v>233</v>
      </c>
      <c r="F7315" t="s">
        <v>169</v>
      </c>
      <c r="G7315" t="s">
        <v>7860</v>
      </c>
      <c r="H7315" s="168">
        <v>41568</v>
      </c>
      <c r="I7315" t="s">
        <v>106</v>
      </c>
      <c r="J7315" s="169">
        <v>3.9315068493150687</v>
      </c>
      <c r="K7315">
        <v>1</v>
      </c>
    </row>
    <row r="7316" spans="1:11" x14ac:dyDescent="0.25">
      <c r="A7316" t="s">
        <v>7861</v>
      </c>
      <c r="B7316">
        <v>11197</v>
      </c>
      <c r="C7316" t="s">
        <v>172</v>
      </c>
      <c r="D7316" s="167">
        <v>90896</v>
      </c>
      <c r="E7316" t="s">
        <v>185</v>
      </c>
      <c r="F7316" t="s">
        <v>169</v>
      </c>
      <c r="G7316" t="s">
        <v>416</v>
      </c>
      <c r="H7316" s="168">
        <v>35751</v>
      </c>
      <c r="I7316" t="s">
        <v>103</v>
      </c>
      <c r="J7316" s="169">
        <v>19.86849315068493</v>
      </c>
      <c r="K7316">
        <v>4</v>
      </c>
    </row>
    <row r="7317" spans="1:11" x14ac:dyDescent="0.25">
      <c r="A7317" t="s">
        <v>7862</v>
      </c>
      <c r="B7317">
        <v>31841</v>
      </c>
      <c r="C7317" t="s">
        <v>172</v>
      </c>
      <c r="D7317" s="167">
        <v>97560</v>
      </c>
      <c r="E7317" t="s">
        <v>185</v>
      </c>
      <c r="F7317" t="s">
        <v>169</v>
      </c>
      <c r="G7317" t="s">
        <v>416</v>
      </c>
      <c r="H7317" s="168">
        <v>35807</v>
      </c>
      <c r="I7317" t="s">
        <v>108</v>
      </c>
      <c r="J7317" s="169">
        <v>19.715068493150685</v>
      </c>
      <c r="K7317">
        <v>4</v>
      </c>
    </row>
    <row r="7318" spans="1:11" x14ac:dyDescent="0.25">
      <c r="A7318" t="s">
        <v>7863</v>
      </c>
      <c r="B7318">
        <v>91605</v>
      </c>
      <c r="C7318" t="s">
        <v>172</v>
      </c>
      <c r="D7318" s="167">
        <v>112266</v>
      </c>
      <c r="E7318" t="s">
        <v>185</v>
      </c>
      <c r="F7318" t="s">
        <v>169</v>
      </c>
      <c r="G7318" t="s">
        <v>382</v>
      </c>
      <c r="H7318" s="168">
        <v>36388</v>
      </c>
      <c r="I7318" t="s">
        <v>105</v>
      </c>
      <c r="J7318" s="169">
        <v>18.123287671232877</v>
      </c>
      <c r="K7318">
        <v>4</v>
      </c>
    </row>
    <row r="7319" spans="1:11" x14ac:dyDescent="0.25">
      <c r="A7319" t="s">
        <v>7864</v>
      </c>
      <c r="B7319">
        <v>96033</v>
      </c>
      <c r="C7319" t="s">
        <v>172</v>
      </c>
      <c r="D7319" s="167">
        <v>71860</v>
      </c>
      <c r="E7319" t="s">
        <v>175</v>
      </c>
      <c r="F7319" t="s">
        <v>169</v>
      </c>
      <c r="G7319" t="s">
        <v>183</v>
      </c>
      <c r="H7319" s="168">
        <v>41162</v>
      </c>
      <c r="I7319" t="s">
        <v>107</v>
      </c>
      <c r="J7319" s="169">
        <v>5.043835616438356</v>
      </c>
      <c r="K7319">
        <v>1</v>
      </c>
    </row>
    <row r="7320" spans="1:11" x14ac:dyDescent="0.25">
      <c r="A7320" t="s">
        <v>7865</v>
      </c>
      <c r="B7320">
        <v>23626</v>
      </c>
      <c r="C7320" t="s">
        <v>172</v>
      </c>
      <c r="D7320" s="167">
        <v>43525.72</v>
      </c>
      <c r="E7320" t="s">
        <v>199</v>
      </c>
      <c r="F7320" t="s">
        <v>169</v>
      </c>
      <c r="G7320" t="s">
        <v>220</v>
      </c>
      <c r="H7320" s="168">
        <v>41015</v>
      </c>
      <c r="I7320" t="s">
        <v>105</v>
      </c>
      <c r="J7320" s="169">
        <v>5.4465753424657537</v>
      </c>
      <c r="K7320">
        <v>2</v>
      </c>
    </row>
    <row r="7321" spans="1:11" x14ac:dyDescent="0.25">
      <c r="A7321" t="s">
        <v>7866</v>
      </c>
      <c r="B7321">
        <v>70891</v>
      </c>
      <c r="C7321" t="s">
        <v>172</v>
      </c>
      <c r="D7321" s="167">
        <v>84710.61</v>
      </c>
      <c r="E7321" t="s">
        <v>168</v>
      </c>
      <c r="F7321" t="s">
        <v>169</v>
      </c>
      <c r="G7321" t="s">
        <v>1931</v>
      </c>
      <c r="H7321" s="168">
        <v>34792</v>
      </c>
      <c r="I7321" t="s">
        <v>104</v>
      </c>
      <c r="J7321" s="169">
        <v>22.495890410958904</v>
      </c>
      <c r="K7321">
        <v>5</v>
      </c>
    </row>
    <row r="7322" spans="1:11" x14ac:dyDescent="0.25">
      <c r="A7322" t="s">
        <v>7867</v>
      </c>
      <c r="B7322">
        <v>14044</v>
      </c>
      <c r="C7322" t="s">
        <v>172</v>
      </c>
      <c r="D7322" s="167">
        <v>80784</v>
      </c>
      <c r="E7322" t="s">
        <v>191</v>
      </c>
      <c r="F7322" t="s">
        <v>169</v>
      </c>
      <c r="G7322" t="s">
        <v>192</v>
      </c>
      <c r="H7322" s="168">
        <v>36444</v>
      </c>
      <c r="I7322" t="s">
        <v>107</v>
      </c>
      <c r="J7322" s="169">
        <v>17.969863013698632</v>
      </c>
      <c r="K7322">
        <v>4</v>
      </c>
    </row>
    <row r="7323" spans="1:11" x14ac:dyDescent="0.25">
      <c r="A7323" t="s">
        <v>7868</v>
      </c>
      <c r="B7323">
        <v>53700</v>
      </c>
      <c r="C7323" t="s">
        <v>172</v>
      </c>
      <c r="D7323" s="167">
        <v>61139.41</v>
      </c>
      <c r="E7323" t="s">
        <v>216</v>
      </c>
      <c r="F7323" t="s">
        <v>169</v>
      </c>
      <c r="G7323" t="s">
        <v>369</v>
      </c>
      <c r="H7323" s="168">
        <v>42016</v>
      </c>
      <c r="I7323" t="s">
        <v>107</v>
      </c>
      <c r="J7323" s="169">
        <v>2.7041095890410958</v>
      </c>
      <c r="K7323">
        <v>1</v>
      </c>
    </row>
    <row r="7324" spans="1:11" x14ac:dyDescent="0.25">
      <c r="A7324" t="s">
        <v>7869</v>
      </c>
      <c r="B7324">
        <v>97644</v>
      </c>
      <c r="C7324" t="s">
        <v>167</v>
      </c>
      <c r="D7324" s="167">
        <v>119484.51</v>
      </c>
      <c r="E7324" t="s">
        <v>188</v>
      </c>
      <c r="F7324" t="s">
        <v>169</v>
      </c>
      <c r="G7324" t="s">
        <v>275</v>
      </c>
      <c r="H7324" s="168">
        <v>37851</v>
      </c>
      <c r="I7324" t="s">
        <v>107</v>
      </c>
      <c r="J7324" s="169">
        <v>14.115068493150686</v>
      </c>
      <c r="K7324">
        <v>3</v>
      </c>
    </row>
    <row r="7325" spans="1:11" x14ac:dyDescent="0.25">
      <c r="A7325" t="s">
        <v>7870</v>
      </c>
      <c r="B7325">
        <v>23226</v>
      </c>
      <c r="C7325" t="s">
        <v>172</v>
      </c>
      <c r="D7325" s="167">
        <v>107128.71</v>
      </c>
      <c r="E7325" t="s">
        <v>175</v>
      </c>
      <c r="F7325" t="s">
        <v>169</v>
      </c>
      <c r="G7325" t="s">
        <v>586</v>
      </c>
      <c r="H7325" s="168">
        <v>32216</v>
      </c>
      <c r="I7325" t="s">
        <v>106</v>
      </c>
      <c r="J7325" s="169">
        <v>29.553424657534247</v>
      </c>
      <c r="K7325">
        <v>6</v>
      </c>
    </row>
    <row r="7326" spans="1:11" x14ac:dyDescent="0.25">
      <c r="A7326" t="s">
        <v>7871</v>
      </c>
      <c r="B7326">
        <v>64523</v>
      </c>
      <c r="C7326" t="s">
        <v>172</v>
      </c>
      <c r="D7326" s="167">
        <v>101176.43</v>
      </c>
      <c r="E7326" t="s">
        <v>185</v>
      </c>
      <c r="F7326" t="s">
        <v>169</v>
      </c>
      <c r="G7326" t="s">
        <v>495</v>
      </c>
      <c r="H7326" s="168">
        <v>34722</v>
      </c>
      <c r="I7326" t="s">
        <v>103</v>
      </c>
      <c r="J7326" s="169">
        <v>22.687671232876713</v>
      </c>
      <c r="K7326">
        <v>5</v>
      </c>
    </row>
    <row r="7327" spans="1:11" x14ac:dyDescent="0.25">
      <c r="A7327" t="s">
        <v>7872</v>
      </c>
      <c r="B7327">
        <v>23484</v>
      </c>
      <c r="C7327" t="s">
        <v>167</v>
      </c>
      <c r="D7327" s="167">
        <v>102707.07</v>
      </c>
      <c r="E7327" t="s">
        <v>185</v>
      </c>
      <c r="F7327" t="s">
        <v>169</v>
      </c>
      <c r="G7327" t="s">
        <v>416</v>
      </c>
      <c r="H7327" s="168">
        <v>33112</v>
      </c>
      <c r="I7327" t="s">
        <v>105</v>
      </c>
      <c r="J7327" s="169">
        <v>27.098630136986301</v>
      </c>
      <c r="K7327">
        <v>6</v>
      </c>
    </row>
    <row r="7328" spans="1:11" x14ac:dyDescent="0.25">
      <c r="A7328" t="s">
        <v>7873</v>
      </c>
      <c r="B7328">
        <v>12192</v>
      </c>
      <c r="C7328" t="s">
        <v>172</v>
      </c>
      <c r="D7328" s="167">
        <v>94006.07</v>
      </c>
      <c r="E7328" t="s">
        <v>185</v>
      </c>
      <c r="F7328" t="s">
        <v>169</v>
      </c>
      <c r="G7328" t="s">
        <v>416</v>
      </c>
      <c r="H7328" s="168">
        <v>34722</v>
      </c>
      <c r="I7328" t="s">
        <v>105</v>
      </c>
      <c r="J7328" s="169">
        <v>22.687671232876713</v>
      </c>
      <c r="K7328">
        <v>5</v>
      </c>
    </row>
    <row r="7329" spans="1:11" x14ac:dyDescent="0.25">
      <c r="A7329" t="s">
        <v>7874</v>
      </c>
      <c r="B7329">
        <v>59297</v>
      </c>
      <c r="C7329" t="s">
        <v>172</v>
      </c>
      <c r="D7329" s="167">
        <v>58422</v>
      </c>
      <c r="E7329" t="s">
        <v>191</v>
      </c>
      <c r="F7329" t="s">
        <v>169</v>
      </c>
      <c r="G7329" t="s">
        <v>354</v>
      </c>
      <c r="H7329" s="168">
        <v>39693</v>
      </c>
      <c r="I7329" t="s">
        <v>105</v>
      </c>
      <c r="J7329" s="169">
        <v>9.0684931506849313</v>
      </c>
      <c r="K7329">
        <v>2</v>
      </c>
    </row>
    <row r="7330" spans="1:11" x14ac:dyDescent="0.25">
      <c r="A7330" t="s">
        <v>7875</v>
      </c>
      <c r="B7330">
        <v>22365</v>
      </c>
      <c r="C7330" t="s">
        <v>172</v>
      </c>
      <c r="D7330" s="167">
        <v>79663.289999999994</v>
      </c>
      <c r="E7330" t="s">
        <v>196</v>
      </c>
      <c r="F7330" t="s">
        <v>169</v>
      </c>
      <c r="G7330" t="s">
        <v>7297</v>
      </c>
      <c r="H7330" s="168">
        <v>28744</v>
      </c>
      <c r="I7330" t="s">
        <v>104</v>
      </c>
      <c r="J7330" s="169">
        <v>39.065753424657537</v>
      </c>
      <c r="K7330">
        <v>8</v>
      </c>
    </row>
    <row r="7331" spans="1:11" x14ac:dyDescent="0.25">
      <c r="A7331" t="s">
        <v>7876</v>
      </c>
      <c r="B7331">
        <v>24681</v>
      </c>
      <c r="C7331" t="s">
        <v>172</v>
      </c>
      <c r="D7331" s="167">
        <v>129868.06</v>
      </c>
      <c r="E7331" t="s">
        <v>185</v>
      </c>
      <c r="F7331" t="s">
        <v>169</v>
      </c>
      <c r="G7331" t="s">
        <v>382</v>
      </c>
      <c r="H7331" s="168">
        <v>31557</v>
      </c>
      <c r="I7331" t="s">
        <v>106</v>
      </c>
      <c r="J7331" s="169">
        <v>31.358904109589041</v>
      </c>
      <c r="K7331">
        <v>7</v>
      </c>
    </row>
    <row r="7332" spans="1:11" x14ac:dyDescent="0.25">
      <c r="A7332" t="s">
        <v>7877</v>
      </c>
      <c r="B7332">
        <v>78880</v>
      </c>
      <c r="C7332" t="s">
        <v>172</v>
      </c>
      <c r="D7332" s="167">
        <v>89620</v>
      </c>
      <c r="E7332" t="s">
        <v>175</v>
      </c>
      <c r="F7332" t="s">
        <v>169</v>
      </c>
      <c r="G7332" t="s">
        <v>183</v>
      </c>
      <c r="H7332" s="168">
        <v>37214</v>
      </c>
      <c r="I7332" t="s">
        <v>103</v>
      </c>
      <c r="J7332" s="169">
        <v>15.860273972602739</v>
      </c>
      <c r="K7332">
        <v>4</v>
      </c>
    </row>
    <row r="7333" spans="1:11" x14ac:dyDescent="0.25">
      <c r="A7333" t="s">
        <v>7878</v>
      </c>
      <c r="B7333">
        <v>94861</v>
      </c>
      <c r="C7333" t="s">
        <v>172</v>
      </c>
      <c r="D7333" s="167">
        <v>92756.7</v>
      </c>
      <c r="E7333" t="s">
        <v>175</v>
      </c>
      <c r="F7333" t="s">
        <v>169</v>
      </c>
      <c r="G7333" t="s">
        <v>183</v>
      </c>
      <c r="H7333" s="168">
        <v>34498</v>
      </c>
      <c r="I7333" t="s">
        <v>106</v>
      </c>
      <c r="J7333" s="169">
        <v>23.301369863013697</v>
      </c>
      <c r="K7333">
        <v>5</v>
      </c>
    </row>
    <row r="7334" spans="1:11" x14ac:dyDescent="0.25">
      <c r="A7334" t="s">
        <v>7879</v>
      </c>
      <c r="B7334">
        <v>38300</v>
      </c>
      <c r="C7334" t="s">
        <v>167</v>
      </c>
      <c r="D7334" s="167">
        <v>92756.7</v>
      </c>
      <c r="E7334" t="s">
        <v>175</v>
      </c>
      <c r="F7334" t="s">
        <v>169</v>
      </c>
      <c r="G7334" t="s">
        <v>183</v>
      </c>
      <c r="H7334" s="168">
        <v>34246</v>
      </c>
      <c r="I7334" t="s">
        <v>107</v>
      </c>
      <c r="J7334" s="169">
        <v>23.991780821917807</v>
      </c>
      <c r="K7334">
        <v>5</v>
      </c>
    </row>
    <row r="7335" spans="1:11" x14ac:dyDescent="0.25">
      <c r="A7335" t="s">
        <v>7880</v>
      </c>
      <c r="B7335">
        <v>8404</v>
      </c>
      <c r="C7335" t="s">
        <v>172</v>
      </c>
      <c r="D7335" s="167">
        <v>110107.86</v>
      </c>
      <c r="E7335" t="s">
        <v>199</v>
      </c>
      <c r="F7335" t="s">
        <v>169</v>
      </c>
      <c r="G7335" t="s">
        <v>275</v>
      </c>
      <c r="H7335" s="168">
        <v>39146</v>
      </c>
      <c r="I7335" t="s">
        <v>104</v>
      </c>
      <c r="J7335" s="169">
        <v>10.567123287671233</v>
      </c>
      <c r="K7335">
        <v>3</v>
      </c>
    </row>
    <row r="7336" spans="1:11" x14ac:dyDescent="0.25">
      <c r="A7336" t="s">
        <v>7881</v>
      </c>
      <c r="B7336">
        <v>67242</v>
      </c>
      <c r="C7336" t="s">
        <v>172</v>
      </c>
      <c r="D7336" s="167">
        <v>45261</v>
      </c>
      <c r="E7336" t="s">
        <v>191</v>
      </c>
      <c r="F7336" t="s">
        <v>169</v>
      </c>
      <c r="G7336" t="s">
        <v>1065</v>
      </c>
      <c r="H7336" s="168">
        <v>42716</v>
      </c>
      <c r="I7336" t="s">
        <v>103</v>
      </c>
      <c r="J7336" s="169">
        <v>0.78630136986301369</v>
      </c>
      <c r="K7336">
        <v>1</v>
      </c>
    </row>
    <row r="7337" spans="1:11" x14ac:dyDescent="0.25">
      <c r="A7337" t="s">
        <v>7882</v>
      </c>
      <c r="B7337">
        <v>98609</v>
      </c>
      <c r="C7337" t="s">
        <v>167</v>
      </c>
      <c r="D7337" s="167">
        <v>70422</v>
      </c>
      <c r="E7337" t="s">
        <v>168</v>
      </c>
      <c r="F7337" t="s">
        <v>169</v>
      </c>
      <c r="G7337" t="s">
        <v>968</v>
      </c>
      <c r="H7337" s="168">
        <v>31789</v>
      </c>
      <c r="I7337" t="s">
        <v>107</v>
      </c>
      <c r="J7337" s="169">
        <v>30.723287671232878</v>
      </c>
      <c r="K7337">
        <v>7</v>
      </c>
    </row>
    <row r="7338" spans="1:11" x14ac:dyDescent="0.25">
      <c r="A7338" t="s">
        <v>7883</v>
      </c>
      <c r="B7338">
        <v>84552</v>
      </c>
      <c r="C7338" t="s">
        <v>172</v>
      </c>
      <c r="D7338" s="167">
        <v>118400</v>
      </c>
      <c r="E7338" t="s">
        <v>213</v>
      </c>
      <c r="F7338" t="s">
        <v>169</v>
      </c>
      <c r="G7338" t="s">
        <v>214</v>
      </c>
      <c r="H7338" s="168">
        <v>38950</v>
      </c>
      <c r="I7338" t="s">
        <v>103</v>
      </c>
      <c r="J7338" s="169">
        <v>11.104109589041096</v>
      </c>
      <c r="K7338">
        <v>3</v>
      </c>
    </row>
    <row r="7339" spans="1:11" x14ac:dyDescent="0.25">
      <c r="A7339" t="s">
        <v>7884</v>
      </c>
      <c r="B7339">
        <v>57831</v>
      </c>
      <c r="C7339" t="s">
        <v>167</v>
      </c>
      <c r="D7339" s="167">
        <v>97912</v>
      </c>
      <c r="E7339" t="s">
        <v>268</v>
      </c>
      <c r="F7339" t="s">
        <v>169</v>
      </c>
      <c r="G7339" t="s">
        <v>297</v>
      </c>
      <c r="H7339" s="168">
        <v>37900</v>
      </c>
      <c r="I7339" t="s">
        <v>105</v>
      </c>
      <c r="J7339" s="169">
        <v>13.980821917808219</v>
      </c>
      <c r="K7339">
        <v>3</v>
      </c>
    </row>
    <row r="7340" spans="1:11" x14ac:dyDescent="0.25">
      <c r="A7340" t="s">
        <v>7885</v>
      </c>
      <c r="B7340">
        <v>47286</v>
      </c>
      <c r="C7340" t="s">
        <v>172</v>
      </c>
      <c r="D7340" s="167">
        <v>77065</v>
      </c>
      <c r="E7340" t="s">
        <v>168</v>
      </c>
      <c r="F7340" t="s">
        <v>169</v>
      </c>
      <c r="G7340" t="s">
        <v>524</v>
      </c>
      <c r="H7340" s="168">
        <v>38180</v>
      </c>
      <c r="I7340" t="s">
        <v>103</v>
      </c>
      <c r="J7340" s="169">
        <v>13.213698630136987</v>
      </c>
      <c r="K7340">
        <v>3</v>
      </c>
    </row>
    <row r="7341" spans="1:11" x14ac:dyDescent="0.25">
      <c r="A7341" t="s">
        <v>7886</v>
      </c>
      <c r="B7341">
        <v>53342</v>
      </c>
      <c r="C7341" t="s">
        <v>172</v>
      </c>
      <c r="D7341" s="167">
        <v>82978.23</v>
      </c>
      <c r="E7341" t="s">
        <v>233</v>
      </c>
      <c r="F7341" t="s">
        <v>169</v>
      </c>
      <c r="G7341" t="s">
        <v>637</v>
      </c>
      <c r="H7341" s="168">
        <v>36053</v>
      </c>
      <c r="I7341" t="s">
        <v>107</v>
      </c>
      <c r="J7341" s="169">
        <v>19.041095890410958</v>
      </c>
      <c r="K7341">
        <v>4</v>
      </c>
    </row>
    <row r="7342" spans="1:11" x14ac:dyDescent="0.25">
      <c r="A7342" t="s">
        <v>7887</v>
      </c>
      <c r="B7342">
        <v>60587</v>
      </c>
      <c r="C7342" t="s">
        <v>167</v>
      </c>
      <c r="D7342" s="167">
        <v>79762.34</v>
      </c>
      <c r="E7342" t="s">
        <v>1684</v>
      </c>
      <c r="F7342" t="s">
        <v>169</v>
      </c>
      <c r="G7342" t="s">
        <v>428</v>
      </c>
      <c r="H7342" s="168">
        <v>38936</v>
      </c>
      <c r="I7342" t="s">
        <v>104</v>
      </c>
      <c r="J7342" s="169">
        <v>11.142465753424657</v>
      </c>
      <c r="K7342">
        <v>3</v>
      </c>
    </row>
    <row r="7343" spans="1:11" x14ac:dyDescent="0.25">
      <c r="A7343" t="s">
        <v>7888</v>
      </c>
      <c r="B7343">
        <v>57938</v>
      </c>
      <c r="C7343" t="s">
        <v>167</v>
      </c>
      <c r="D7343" s="167">
        <v>34275.06</v>
      </c>
      <c r="E7343" t="s">
        <v>239</v>
      </c>
      <c r="F7343" t="s">
        <v>202</v>
      </c>
      <c r="G7343" t="s">
        <v>170</v>
      </c>
      <c r="H7343" s="168">
        <v>32986</v>
      </c>
      <c r="I7343" t="s">
        <v>103</v>
      </c>
      <c r="J7343" s="169">
        <v>27.443835616438356</v>
      </c>
      <c r="K7343">
        <v>6</v>
      </c>
    </row>
    <row r="7344" spans="1:11" x14ac:dyDescent="0.25">
      <c r="A7344" t="s">
        <v>7889</v>
      </c>
      <c r="B7344">
        <v>28441</v>
      </c>
      <c r="C7344" t="s">
        <v>172</v>
      </c>
      <c r="D7344" s="167">
        <v>92361.99</v>
      </c>
      <c r="E7344" t="s">
        <v>268</v>
      </c>
      <c r="F7344" t="s">
        <v>169</v>
      </c>
      <c r="G7344" t="s">
        <v>297</v>
      </c>
      <c r="H7344" s="168">
        <v>41288</v>
      </c>
      <c r="I7344" t="s">
        <v>105</v>
      </c>
      <c r="J7344" s="169">
        <v>4.6986301369863011</v>
      </c>
      <c r="K7344">
        <v>1</v>
      </c>
    </row>
    <row r="7345" spans="1:11" x14ac:dyDescent="0.25">
      <c r="A7345" t="s">
        <v>7890</v>
      </c>
      <c r="B7345">
        <v>44892</v>
      </c>
      <c r="C7345" t="s">
        <v>172</v>
      </c>
      <c r="D7345" s="167">
        <v>83497.98</v>
      </c>
      <c r="E7345" t="s">
        <v>213</v>
      </c>
      <c r="F7345" t="s">
        <v>169</v>
      </c>
      <c r="G7345" t="s">
        <v>3193</v>
      </c>
      <c r="H7345" s="168">
        <v>32706</v>
      </c>
      <c r="I7345" t="s">
        <v>107</v>
      </c>
      <c r="J7345" s="169">
        <v>28.210958904109589</v>
      </c>
      <c r="K7345">
        <v>6</v>
      </c>
    </row>
    <row r="7346" spans="1:11" x14ac:dyDescent="0.25">
      <c r="A7346" t="s">
        <v>7891</v>
      </c>
      <c r="B7346">
        <v>89027</v>
      </c>
      <c r="C7346" t="s">
        <v>172</v>
      </c>
      <c r="D7346" s="167">
        <v>114419.25</v>
      </c>
      <c r="E7346" t="s">
        <v>268</v>
      </c>
      <c r="F7346" t="s">
        <v>169</v>
      </c>
      <c r="G7346" t="s">
        <v>275</v>
      </c>
      <c r="H7346" s="168">
        <v>38684</v>
      </c>
      <c r="I7346" t="s">
        <v>103</v>
      </c>
      <c r="J7346" s="169">
        <v>11.832876712328767</v>
      </c>
      <c r="K7346">
        <v>3</v>
      </c>
    </row>
    <row r="7347" spans="1:11" x14ac:dyDescent="0.25">
      <c r="A7347" t="s">
        <v>7892</v>
      </c>
      <c r="B7347">
        <v>98365</v>
      </c>
      <c r="C7347" t="s">
        <v>172</v>
      </c>
      <c r="D7347" s="167">
        <v>114098.37</v>
      </c>
      <c r="E7347" t="s">
        <v>213</v>
      </c>
      <c r="F7347" t="s">
        <v>169</v>
      </c>
      <c r="G7347" t="s">
        <v>214</v>
      </c>
      <c r="H7347" s="168">
        <v>36388</v>
      </c>
      <c r="I7347" t="s">
        <v>106</v>
      </c>
      <c r="J7347" s="169">
        <v>18.123287671232877</v>
      </c>
      <c r="K7347">
        <v>4</v>
      </c>
    </row>
    <row r="7348" spans="1:11" x14ac:dyDescent="0.25">
      <c r="A7348" t="s">
        <v>7893</v>
      </c>
      <c r="B7348">
        <v>77387</v>
      </c>
      <c r="C7348" t="s">
        <v>167</v>
      </c>
      <c r="D7348" s="167">
        <v>64428.28</v>
      </c>
      <c r="E7348" t="s">
        <v>230</v>
      </c>
      <c r="F7348" t="s">
        <v>169</v>
      </c>
      <c r="G7348" t="s">
        <v>170</v>
      </c>
      <c r="H7348" s="168">
        <v>35791</v>
      </c>
      <c r="I7348" t="s">
        <v>107</v>
      </c>
      <c r="J7348" s="169">
        <v>19.758904109589039</v>
      </c>
      <c r="K7348">
        <v>4</v>
      </c>
    </row>
    <row r="7349" spans="1:11" x14ac:dyDescent="0.25">
      <c r="A7349" t="s">
        <v>7894</v>
      </c>
      <c r="B7349">
        <v>86294</v>
      </c>
      <c r="C7349" t="s">
        <v>172</v>
      </c>
      <c r="D7349" s="167">
        <v>58455</v>
      </c>
      <c r="E7349" t="s">
        <v>175</v>
      </c>
      <c r="F7349" t="s">
        <v>169</v>
      </c>
      <c r="G7349" t="s">
        <v>183</v>
      </c>
      <c r="H7349" s="168">
        <v>41358</v>
      </c>
      <c r="I7349" t="s">
        <v>107</v>
      </c>
      <c r="J7349" s="169">
        <v>4.506849315068493</v>
      </c>
      <c r="K7349">
        <v>1</v>
      </c>
    </row>
    <row r="7350" spans="1:11" x14ac:dyDescent="0.25">
      <c r="A7350" t="s">
        <v>7895</v>
      </c>
      <c r="B7350">
        <v>93047</v>
      </c>
      <c r="C7350" t="s">
        <v>172</v>
      </c>
      <c r="D7350" s="167">
        <v>94277.96</v>
      </c>
      <c r="E7350" t="s">
        <v>168</v>
      </c>
      <c r="F7350" t="s">
        <v>169</v>
      </c>
      <c r="G7350" t="s">
        <v>524</v>
      </c>
      <c r="H7350" s="168">
        <v>34652</v>
      </c>
      <c r="I7350" t="s">
        <v>108</v>
      </c>
      <c r="J7350" s="169">
        <v>22.87945205479452</v>
      </c>
      <c r="K7350">
        <v>5</v>
      </c>
    </row>
    <row r="7351" spans="1:11" x14ac:dyDescent="0.25">
      <c r="A7351" t="s">
        <v>7896</v>
      </c>
      <c r="B7351">
        <v>59867</v>
      </c>
      <c r="C7351" t="s">
        <v>167</v>
      </c>
      <c r="D7351" s="167">
        <v>81066</v>
      </c>
      <c r="E7351" t="s">
        <v>188</v>
      </c>
      <c r="F7351" t="s">
        <v>169</v>
      </c>
      <c r="G7351" t="s">
        <v>282</v>
      </c>
      <c r="H7351" s="168">
        <v>36724</v>
      </c>
      <c r="I7351" t="s">
        <v>103</v>
      </c>
      <c r="J7351" s="169">
        <v>17.202739726027396</v>
      </c>
      <c r="K7351">
        <v>4</v>
      </c>
    </row>
    <row r="7352" spans="1:11" x14ac:dyDescent="0.25">
      <c r="A7352" t="s">
        <v>7897</v>
      </c>
      <c r="B7352">
        <v>30941</v>
      </c>
      <c r="C7352" t="s">
        <v>172</v>
      </c>
      <c r="D7352" s="167">
        <v>46628.09</v>
      </c>
      <c r="E7352" t="s">
        <v>199</v>
      </c>
      <c r="F7352" t="s">
        <v>169</v>
      </c>
      <c r="G7352" t="s">
        <v>205</v>
      </c>
      <c r="H7352" s="168">
        <v>39139</v>
      </c>
      <c r="I7352" t="s">
        <v>107</v>
      </c>
      <c r="J7352" s="169">
        <v>10.586301369863014</v>
      </c>
      <c r="K7352">
        <v>3</v>
      </c>
    </row>
    <row r="7353" spans="1:11" x14ac:dyDescent="0.25">
      <c r="A7353" t="s">
        <v>7898</v>
      </c>
      <c r="B7353">
        <v>13564</v>
      </c>
      <c r="C7353" t="s">
        <v>172</v>
      </c>
      <c r="D7353" s="167">
        <v>60501</v>
      </c>
      <c r="E7353" t="s">
        <v>175</v>
      </c>
      <c r="F7353" t="s">
        <v>169</v>
      </c>
      <c r="G7353" t="s">
        <v>183</v>
      </c>
      <c r="H7353" s="168">
        <v>41106</v>
      </c>
      <c r="I7353" t="s">
        <v>103</v>
      </c>
      <c r="J7353" s="169">
        <v>5.1972602739726028</v>
      </c>
      <c r="K7353">
        <v>2</v>
      </c>
    </row>
    <row r="7354" spans="1:11" x14ac:dyDescent="0.25">
      <c r="A7354" t="s">
        <v>7899</v>
      </c>
      <c r="B7354">
        <v>23840</v>
      </c>
      <c r="C7354" t="s">
        <v>167</v>
      </c>
      <c r="D7354" s="167">
        <v>74148.259999999995</v>
      </c>
      <c r="E7354" t="s">
        <v>188</v>
      </c>
      <c r="F7354" t="s">
        <v>169</v>
      </c>
      <c r="G7354" t="s">
        <v>282</v>
      </c>
      <c r="H7354" s="168">
        <v>37109</v>
      </c>
      <c r="I7354" t="s">
        <v>104</v>
      </c>
      <c r="J7354" s="169">
        <v>16.147945205479452</v>
      </c>
      <c r="K7354">
        <v>4</v>
      </c>
    </row>
    <row r="7355" spans="1:11" x14ac:dyDescent="0.25">
      <c r="A7355" t="s">
        <v>7900</v>
      </c>
      <c r="B7355">
        <v>13880</v>
      </c>
      <c r="C7355" t="s">
        <v>172</v>
      </c>
      <c r="D7355" s="167">
        <v>74110.64</v>
      </c>
      <c r="E7355" t="s">
        <v>196</v>
      </c>
      <c r="F7355" t="s">
        <v>169</v>
      </c>
      <c r="G7355" t="s">
        <v>428</v>
      </c>
      <c r="H7355" s="168">
        <v>37025</v>
      </c>
      <c r="I7355" t="s">
        <v>105</v>
      </c>
      <c r="J7355" s="169">
        <v>16.378082191780823</v>
      </c>
      <c r="K7355">
        <v>4</v>
      </c>
    </row>
    <row r="7356" spans="1:11" x14ac:dyDescent="0.25">
      <c r="A7356" t="s">
        <v>7901</v>
      </c>
      <c r="B7356">
        <v>14975</v>
      </c>
      <c r="C7356" t="s">
        <v>172</v>
      </c>
      <c r="D7356" s="167">
        <v>93945</v>
      </c>
      <c r="E7356" t="s">
        <v>168</v>
      </c>
      <c r="F7356" t="s">
        <v>169</v>
      </c>
      <c r="G7356" t="s">
        <v>384</v>
      </c>
      <c r="H7356" s="168">
        <v>36962</v>
      </c>
      <c r="I7356" t="s">
        <v>103</v>
      </c>
      <c r="J7356" s="169">
        <v>16.550684931506851</v>
      </c>
      <c r="K7356">
        <v>4</v>
      </c>
    </row>
    <row r="7357" spans="1:11" x14ac:dyDescent="0.25">
      <c r="A7357" t="s">
        <v>7902</v>
      </c>
      <c r="B7357">
        <v>66371</v>
      </c>
      <c r="C7357" t="s">
        <v>167</v>
      </c>
      <c r="D7357" s="167">
        <v>78039.399999999994</v>
      </c>
      <c r="E7357" t="s">
        <v>175</v>
      </c>
      <c r="F7357" t="s">
        <v>169</v>
      </c>
      <c r="G7357" t="s">
        <v>882</v>
      </c>
      <c r="H7357" s="168">
        <v>36213</v>
      </c>
      <c r="I7357" t="s">
        <v>107</v>
      </c>
      <c r="J7357" s="169">
        <v>18.602739726027398</v>
      </c>
      <c r="K7357">
        <v>4</v>
      </c>
    </row>
    <row r="7358" spans="1:11" x14ac:dyDescent="0.25">
      <c r="A7358" t="s">
        <v>7903</v>
      </c>
      <c r="B7358">
        <v>86354</v>
      </c>
      <c r="C7358" t="s">
        <v>172</v>
      </c>
      <c r="D7358" s="167">
        <v>22651.5</v>
      </c>
      <c r="E7358" t="s">
        <v>216</v>
      </c>
      <c r="F7358" t="s">
        <v>202</v>
      </c>
      <c r="G7358" t="s">
        <v>980</v>
      </c>
      <c r="H7358" s="168">
        <v>41908</v>
      </c>
      <c r="I7358" t="s">
        <v>103</v>
      </c>
      <c r="J7358" s="169">
        <v>3</v>
      </c>
      <c r="K7358">
        <v>1</v>
      </c>
    </row>
    <row r="7359" spans="1:11" x14ac:dyDescent="0.25">
      <c r="A7359" t="s">
        <v>7904</v>
      </c>
      <c r="B7359">
        <v>88224</v>
      </c>
      <c r="C7359" t="s">
        <v>172</v>
      </c>
      <c r="D7359" s="167">
        <v>64872.19</v>
      </c>
      <c r="E7359" t="s">
        <v>188</v>
      </c>
      <c r="F7359" t="s">
        <v>169</v>
      </c>
      <c r="G7359" t="s">
        <v>189</v>
      </c>
      <c r="H7359" s="168">
        <v>41218</v>
      </c>
      <c r="I7359" t="s">
        <v>103</v>
      </c>
      <c r="J7359" s="169">
        <v>4.8904109589041092</v>
      </c>
      <c r="K7359">
        <v>1</v>
      </c>
    </row>
    <row r="7360" spans="1:11" x14ac:dyDescent="0.25">
      <c r="A7360" t="s">
        <v>7905</v>
      </c>
      <c r="B7360">
        <v>52262</v>
      </c>
      <c r="C7360" t="s">
        <v>172</v>
      </c>
      <c r="D7360" s="167">
        <v>79919.72</v>
      </c>
      <c r="E7360" t="s">
        <v>268</v>
      </c>
      <c r="F7360" t="s">
        <v>169</v>
      </c>
      <c r="G7360" t="s">
        <v>397</v>
      </c>
      <c r="H7360" s="168">
        <v>39118</v>
      </c>
      <c r="I7360" t="s">
        <v>104</v>
      </c>
      <c r="J7360" s="169">
        <v>10.643835616438356</v>
      </c>
      <c r="K7360">
        <v>3</v>
      </c>
    </row>
    <row r="7361" spans="1:11" x14ac:dyDescent="0.25">
      <c r="A7361" t="s">
        <v>7906</v>
      </c>
      <c r="B7361">
        <v>43301</v>
      </c>
      <c r="C7361" t="s">
        <v>172</v>
      </c>
      <c r="D7361" s="167">
        <v>53928.21</v>
      </c>
      <c r="E7361" t="s">
        <v>233</v>
      </c>
      <c r="F7361" t="s">
        <v>169</v>
      </c>
      <c r="G7361" t="s">
        <v>554</v>
      </c>
      <c r="H7361" s="168">
        <v>34862</v>
      </c>
      <c r="I7361" t="s">
        <v>104</v>
      </c>
      <c r="J7361" s="169">
        <v>22.304109589041097</v>
      </c>
      <c r="K7361">
        <v>5</v>
      </c>
    </row>
    <row r="7362" spans="1:11" x14ac:dyDescent="0.25">
      <c r="A7362" t="s">
        <v>7907</v>
      </c>
      <c r="B7362">
        <v>16416</v>
      </c>
      <c r="C7362" t="s">
        <v>172</v>
      </c>
      <c r="D7362" s="167">
        <v>58720</v>
      </c>
      <c r="E7362" t="s">
        <v>168</v>
      </c>
      <c r="F7362" t="s">
        <v>169</v>
      </c>
      <c r="G7362" t="s">
        <v>265</v>
      </c>
      <c r="H7362" s="168">
        <v>37585</v>
      </c>
      <c r="I7362" t="s">
        <v>107</v>
      </c>
      <c r="J7362" s="169">
        <v>14.843835616438357</v>
      </c>
      <c r="K7362">
        <v>3</v>
      </c>
    </row>
    <row r="7363" spans="1:11" x14ac:dyDescent="0.25">
      <c r="A7363" t="s">
        <v>7908</v>
      </c>
      <c r="B7363">
        <v>409</v>
      </c>
      <c r="C7363" t="s">
        <v>172</v>
      </c>
      <c r="D7363" s="167">
        <v>129571.09</v>
      </c>
      <c r="E7363" t="s">
        <v>188</v>
      </c>
      <c r="F7363" t="s">
        <v>169</v>
      </c>
      <c r="G7363" t="s">
        <v>275</v>
      </c>
      <c r="H7363" s="168">
        <v>36437</v>
      </c>
      <c r="I7363" t="s">
        <v>103</v>
      </c>
      <c r="J7363" s="169">
        <v>17.989041095890411</v>
      </c>
      <c r="K7363">
        <v>4</v>
      </c>
    </row>
    <row r="7364" spans="1:11" x14ac:dyDescent="0.25">
      <c r="A7364" t="s">
        <v>7909</v>
      </c>
      <c r="B7364">
        <v>84304</v>
      </c>
      <c r="C7364" t="s">
        <v>167</v>
      </c>
      <c r="D7364" s="167">
        <v>103457.43</v>
      </c>
      <c r="E7364" t="s">
        <v>616</v>
      </c>
      <c r="F7364" t="s">
        <v>169</v>
      </c>
      <c r="G7364" t="s">
        <v>617</v>
      </c>
      <c r="H7364" s="168">
        <v>40868</v>
      </c>
      <c r="I7364" t="s">
        <v>104</v>
      </c>
      <c r="J7364" s="169">
        <v>5.8493150684931505</v>
      </c>
      <c r="K7364">
        <v>2</v>
      </c>
    </row>
    <row r="7365" spans="1:11" x14ac:dyDescent="0.25">
      <c r="A7365" t="s">
        <v>7910</v>
      </c>
      <c r="B7365">
        <v>93023</v>
      </c>
      <c r="C7365" t="s">
        <v>167</v>
      </c>
      <c r="D7365" s="167">
        <v>49831.17</v>
      </c>
      <c r="E7365" t="s">
        <v>188</v>
      </c>
      <c r="F7365" t="s">
        <v>202</v>
      </c>
      <c r="G7365" t="s">
        <v>313</v>
      </c>
      <c r="H7365" s="168">
        <v>36381</v>
      </c>
      <c r="I7365" t="s">
        <v>107</v>
      </c>
      <c r="J7365" s="169">
        <v>18.142465753424659</v>
      </c>
      <c r="K7365">
        <v>4</v>
      </c>
    </row>
    <row r="7366" spans="1:11" x14ac:dyDescent="0.25">
      <c r="A7366" t="s">
        <v>7911</v>
      </c>
      <c r="B7366">
        <v>17954</v>
      </c>
      <c r="C7366" t="s">
        <v>167</v>
      </c>
      <c r="D7366" s="167">
        <v>40534.54</v>
      </c>
      <c r="E7366" t="s">
        <v>188</v>
      </c>
      <c r="F7366" t="s">
        <v>202</v>
      </c>
      <c r="G7366" t="s">
        <v>313</v>
      </c>
      <c r="H7366" s="168">
        <v>39006</v>
      </c>
      <c r="I7366" t="s">
        <v>106</v>
      </c>
      <c r="J7366" s="169">
        <v>10.950684931506849</v>
      </c>
      <c r="K7366">
        <v>3</v>
      </c>
    </row>
    <row r="7367" spans="1:11" x14ac:dyDescent="0.25">
      <c r="A7367" t="s">
        <v>7912</v>
      </c>
      <c r="B7367">
        <v>97762</v>
      </c>
      <c r="C7367" t="s">
        <v>167</v>
      </c>
      <c r="D7367" s="167">
        <v>93450.27</v>
      </c>
      <c r="E7367" t="s">
        <v>199</v>
      </c>
      <c r="F7367" t="s">
        <v>169</v>
      </c>
      <c r="G7367" t="s">
        <v>176</v>
      </c>
      <c r="H7367" s="168">
        <v>39706</v>
      </c>
      <c r="I7367" t="s">
        <v>105</v>
      </c>
      <c r="J7367" s="169">
        <v>9.0328767123287665</v>
      </c>
      <c r="K7367">
        <v>2</v>
      </c>
    </row>
    <row r="7368" spans="1:11" x14ac:dyDescent="0.25">
      <c r="A7368" t="s">
        <v>7913</v>
      </c>
      <c r="B7368">
        <v>1872</v>
      </c>
      <c r="C7368" t="s">
        <v>167</v>
      </c>
      <c r="D7368" s="167">
        <v>51394</v>
      </c>
      <c r="E7368" t="s">
        <v>175</v>
      </c>
      <c r="F7368" t="s">
        <v>169</v>
      </c>
      <c r="G7368" t="s">
        <v>311</v>
      </c>
      <c r="H7368" s="168">
        <v>41330</v>
      </c>
      <c r="I7368" t="s">
        <v>103</v>
      </c>
      <c r="J7368" s="169">
        <v>4.5835616438356164</v>
      </c>
      <c r="K7368">
        <v>1</v>
      </c>
    </row>
    <row r="7369" spans="1:11" x14ac:dyDescent="0.25">
      <c r="A7369" t="s">
        <v>7914</v>
      </c>
      <c r="B7369">
        <v>71104</v>
      </c>
      <c r="C7369" t="s">
        <v>167</v>
      </c>
      <c r="D7369" s="167">
        <v>108976.88</v>
      </c>
      <c r="E7369" t="s">
        <v>616</v>
      </c>
      <c r="F7369" t="s">
        <v>169</v>
      </c>
      <c r="G7369" t="s">
        <v>617</v>
      </c>
      <c r="H7369" s="168">
        <v>35821</v>
      </c>
      <c r="I7369" t="s">
        <v>108</v>
      </c>
      <c r="J7369" s="169">
        <v>19.676712328767124</v>
      </c>
      <c r="K7369">
        <v>4</v>
      </c>
    </row>
    <row r="7370" spans="1:11" x14ac:dyDescent="0.25">
      <c r="A7370" t="s">
        <v>7915</v>
      </c>
      <c r="B7370">
        <v>59826</v>
      </c>
      <c r="C7370" t="s">
        <v>172</v>
      </c>
      <c r="D7370" s="167">
        <v>100849.36</v>
      </c>
      <c r="E7370" t="s">
        <v>191</v>
      </c>
      <c r="F7370" t="s">
        <v>169</v>
      </c>
      <c r="G7370" t="s">
        <v>610</v>
      </c>
      <c r="H7370" s="168">
        <v>32419</v>
      </c>
      <c r="I7370" t="s">
        <v>106</v>
      </c>
      <c r="J7370" s="169">
        <v>28.997260273972604</v>
      </c>
      <c r="K7370">
        <v>6</v>
      </c>
    </row>
    <row r="7371" spans="1:11" x14ac:dyDescent="0.25">
      <c r="A7371" t="s">
        <v>7916</v>
      </c>
      <c r="B7371">
        <v>26515</v>
      </c>
      <c r="C7371" t="s">
        <v>172</v>
      </c>
      <c r="D7371" s="167">
        <v>78096</v>
      </c>
      <c r="E7371" t="s">
        <v>175</v>
      </c>
      <c r="F7371" t="s">
        <v>169</v>
      </c>
      <c r="G7371" t="s">
        <v>183</v>
      </c>
      <c r="H7371" s="168">
        <v>38012</v>
      </c>
      <c r="I7371" t="s">
        <v>103</v>
      </c>
      <c r="J7371" s="169">
        <v>13.673972602739726</v>
      </c>
      <c r="K7371">
        <v>3</v>
      </c>
    </row>
    <row r="7372" spans="1:11" x14ac:dyDescent="0.25">
      <c r="A7372" t="s">
        <v>7917</v>
      </c>
      <c r="B7372">
        <v>89854</v>
      </c>
      <c r="C7372" t="s">
        <v>167</v>
      </c>
      <c r="D7372" s="167">
        <v>104309.72</v>
      </c>
      <c r="E7372" t="s">
        <v>253</v>
      </c>
      <c r="F7372" t="s">
        <v>169</v>
      </c>
      <c r="G7372" t="s">
        <v>3297</v>
      </c>
      <c r="H7372" s="168">
        <v>41764</v>
      </c>
      <c r="I7372" t="s">
        <v>106</v>
      </c>
      <c r="J7372" s="169">
        <v>3.3945205479452056</v>
      </c>
      <c r="K7372">
        <v>1</v>
      </c>
    </row>
    <row r="7373" spans="1:11" x14ac:dyDescent="0.25">
      <c r="A7373" t="s">
        <v>7918</v>
      </c>
      <c r="B7373">
        <v>61831</v>
      </c>
      <c r="C7373" t="s">
        <v>167</v>
      </c>
      <c r="D7373" s="167">
        <v>62678.98</v>
      </c>
      <c r="E7373" t="s">
        <v>175</v>
      </c>
      <c r="F7373" t="s">
        <v>169</v>
      </c>
      <c r="G7373" t="s">
        <v>311</v>
      </c>
      <c r="H7373" s="168">
        <v>41428</v>
      </c>
      <c r="I7373" t="s">
        <v>106</v>
      </c>
      <c r="J7373" s="169">
        <v>4.3150684931506849</v>
      </c>
      <c r="K7373">
        <v>1</v>
      </c>
    </row>
    <row r="7374" spans="1:11" x14ac:dyDescent="0.25">
      <c r="A7374" t="s">
        <v>7919</v>
      </c>
      <c r="B7374">
        <v>904</v>
      </c>
      <c r="C7374" t="s">
        <v>167</v>
      </c>
      <c r="D7374" s="167">
        <v>57807.08</v>
      </c>
      <c r="E7374" t="s">
        <v>188</v>
      </c>
      <c r="F7374" t="s">
        <v>202</v>
      </c>
      <c r="G7374" t="s">
        <v>313</v>
      </c>
      <c r="H7374" s="168">
        <v>32727</v>
      </c>
      <c r="I7374" t="s">
        <v>103</v>
      </c>
      <c r="J7374" s="169">
        <v>28.153424657534245</v>
      </c>
      <c r="K7374">
        <v>6</v>
      </c>
    </row>
    <row r="7375" spans="1:11" x14ac:dyDescent="0.25">
      <c r="A7375" t="s">
        <v>7920</v>
      </c>
      <c r="B7375">
        <v>89989</v>
      </c>
      <c r="C7375" t="s">
        <v>167</v>
      </c>
      <c r="D7375" s="167">
        <v>97912</v>
      </c>
      <c r="E7375" t="s">
        <v>188</v>
      </c>
      <c r="F7375" t="s">
        <v>169</v>
      </c>
      <c r="G7375" t="s">
        <v>284</v>
      </c>
      <c r="H7375" s="168">
        <v>37116</v>
      </c>
      <c r="I7375" t="s">
        <v>105</v>
      </c>
      <c r="J7375" s="169">
        <v>16.12876712328767</v>
      </c>
      <c r="K7375">
        <v>4</v>
      </c>
    </row>
    <row r="7376" spans="1:11" x14ac:dyDescent="0.25">
      <c r="A7376" t="s">
        <v>7921</v>
      </c>
      <c r="B7376">
        <v>66384</v>
      </c>
      <c r="C7376" t="s">
        <v>167</v>
      </c>
      <c r="D7376" s="167">
        <v>56387</v>
      </c>
      <c r="E7376" t="s">
        <v>188</v>
      </c>
      <c r="F7376" t="s">
        <v>169</v>
      </c>
      <c r="G7376" t="s">
        <v>406</v>
      </c>
      <c r="H7376" s="168">
        <v>42436</v>
      </c>
      <c r="I7376" t="s">
        <v>104</v>
      </c>
      <c r="J7376" s="169">
        <v>1.5534246575342465</v>
      </c>
      <c r="K7376">
        <v>1</v>
      </c>
    </row>
    <row r="7377" spans="1:11" x14ac:dyDescent="0.25">
      <c r="A7377" t="s">
        <v>7922</v>
      </c>
      <c r="B7377">
        <v>13613</v>
      </c>
      <c r="C7377" t="s">
        <v>167</v>
      </c>
      <c r="D7377" s="167">
        <v>49068</v>
      </c>
      <c r="E7377" t="s">
        <v>188</v>
      </c>
      <c r="F7377" t="s">
        <v>169</v>
      </c>
      <c r="G7377" t="s">
        <v>282</v>
      </c>
      <c r="H7377" s="168">
        <v>42688</v>
      </c>
      <c r="I7377" t="s">
        <v>104</v>
      </c>
      <c r="J7377" s="169">
        <v>0.86301369863013699</v>
      </c>
      <c r="K7377">
        <v>1</v>
      </c>
    </row>
    <row r="7378" spans="1:11" x14ac:dyDescent="0.25">
      <c r="A7378" t="s">
        <v>7923</v>
      </c>
      <c r="B7378">
        <v>4420</v>
      </c>
      <c r="C7378" t="s">
        <v>172</v>
      </c>
      <c r="D7378" s="167">
        <v>60433.32</v>
      </c>
      <c r="E7378" t="s">
        <v>188</v>
      </c>
      <c r="F7378" t="s">
        <v>169</v>
      </c>
      <c r="G7378" t="s">
        <v>226</v>
      </c>
      <c r="H7378" s="168">
        <v>41414</v>
      </c>
      <c r="I7378" t="s">
        <v>103</v>
      </c>
      <c r="J7378" s="169">
        <v>4.353424657534247</v>
      </c>
      <c r="K7378">
        <v>1</v>
      </c>
    </row>
    <row r="7379" spans="1:11" x14ac:dyDescent="0.25">
      <c r="A7379" t="s">
        <v>7924</v>
      </c>
      <c r="B7379">
        <v>51689</v>
      </c>
      <c r="C7379" t="s">
        <v>167</v>
      </c>
      <c r="D7379" s="167">
        <v>23159.68</v>
      </c>
      <c r="E7379" t="s">
        <v>216</v>
      </c>
      <c r="F7379" t="s">
        <v>202</v>
      </c>
      <c r="G7379" t="s">
        <v>980</v>
      </c>
      <c r="H7379" s="168">
        <v>41386</v>
      </c>
      <c r="I7379" t="s">
        <v>106</v>
      </c>
      <c r="J7379" s="169">
        <v>4.4301369863013695</v>
      </c>
      <c r="K7379">
        <v>1</v>
      </c>
    </row>
    <row r="7380" spans="1:11" x14ac:dyDescent="0.25">
      <c r="A7380" t="s">
        <v>7925</v>
      </c>
      <c r="B7380">
        <v>97515</v>
      </c>
      <c r="C7380" t="s">
        <v>172</v>
      </c>
      <c r="D7380" s="167">
        <v>135392</v>
      </c>
      <c r="E7380" t="s">
        <v>199</v>
      </c>
      <c r="F7380" t="s">
        <v>169</v>
      </c>
      <c r="G7380" t="s">
        <v>275</v>
      </c>
      <c r="H7380" s="168">
        <v>39608</v>
      </c>
      <c r="I7380" t="s">
        <v>105</v>
      </c>
      <c r="J7380" s="169">
        <v>9.3013698630136989</v>
      </c>
      <c r="K7380">
        <v>2</v>
      </c>
    </row>
    <row r="7381" spans="1:11" x14ac:dyDescent="0.25">
      <c r="A7381" t="s">
        <v>7926</v>
      </c>
      <c r="B7381">
        <v>44948</v>
      </c>
      <c r="C7381" t="s">
        <v>172</v>
      </c>
      <c r="D7381" s="167">
        <v>43525.120000000003</v>
      </c>
      <c r="E7381" t="s">
        <v>199</v>
      </c>
      <c r="F7381" t="s">
        <v>169</v>
      </c>
      <c r="G7381" t="s">
        <v>220</v>
      </c>
      <c r="H7381" s="168">
        <v>41015</v>
      </c>
      <c r="I7381" t="s">
        <v>103</v>
      </c>
      <c r="J7381" s="169">
        <v>5.4465753424657537</v>
      </c>
      <c r="K7381">
        <v>2</v>
      </c>
    </row>
    <row r="7382" spans="1:11" x14ac:dyDescent="0.25">
      <c r="A7382" t="s">
        <v>7927</v>
      </c>
      <c r="B7382">
        <v>46941</v>
      </c>
      <c r="C7382" t="s">
        <v>167</v>
      </c>
      <c r="D7382" s="167">
        <v>73352.7</v>
      </c>
      <c r="E7382" t="s">
        <v>188</v>
      </c>
      <c r="F7382" t="s">
        <v>169</v>
      </c>
      <c r="G7382" t="s">
        <v>273</v>
      </c>
      <c r="H7382" s="168">
        <v>36052</v>
      </c>
      <c r="I7382" t="s">
        <v>107</v>
      </c>
      <c r="J7382" s="169">
        <v>19.043835616438358</v>
      </c>
      <c r="K7382">
        <v>4</v>
      </c>
    </row>
    <row r="7383" spans="1:11" x14ac:dyDescent="0.25">
      <c r="A7383" t="s">
        <v>7928</v>
      </c>
      <c r="B7383">
        <v>76807</v>
      </c>
      <c r="C7383" t="s">
        <v>172</v>
      </c>
      <c r="D7383" s="167">
        <v>57265</v>
      </c>
      <c r="E7383" t="s">
        <v>191</v>
      </c>
      <c r="F7383" t="s">
        <v>169</v>
      </c>
      <c r="G7383" t="s">
        <v>354</v>
      </c>
      <c r="H7383" s="168">
        <v>40685</v>
      </c>
      <c r="I7383" t="s">
        <v>108</v>
      </c>
      <c r="J7383" s="169">
        <v>6.3506849315068497</v>
      </c>
      <c r="K7383">
        <v>2</v>
      </c>
    </row>
    <row r="7384" spans="1:11" x14ac:dyDescent="0.25">
      <c r="A7384" t="s">
        <v>7929</v>
      </c>
      <c r="B7384">
        <v>4413</v>
      </c>
      <c r="C7384" t="s">
        <v>172</v>
      </c>
      <c r="D7384" s="167">
        <v>40631.32</v>
      </c>
      <c r="E7384" t="s">
        <v>199</v>
      </c>
      <c r="F7384" t="s">
        <v>169</v>
      </c>
      <c r="G7384" t="s">
        <v>207</v>
      </c>
      <c r="H7384" s="168">
        <v>42030</v>
      </c>
      <c r="I7384" t="s">
        <v>105</v>
      </c>
      <c r="J7384" s="169">
        <v>2.6657534246575341</v>
      </c>
      <c r="K7384">
        <v>1</v>
      </c>
    </row>
    <row r="7385" spans="1:11" x14ac:dyDescent="0.25">
      <c r="A7385" t="s">
        <v>7930</v>
      </c>
      <c r="B7385">
        <v>42555</v>
      </c>
      <c r="C7385" t="s">
        <v>167</v>
      </c>
      <c r="D7385" s="167">
        <v>24134.31</v>
      </c>
      <c r="E7385" t="s">
        <v>196</v>
      </c>
      <c r="F7385" t="s">
        <v>202</v>
      </c>
      <c r="G7385" t="s">
        <v>367</v>
      </c>
      <c r="H7385" s="168">
        <v>36983</v>
      </c>
      <c r="I7385" t="s">
        <v>106</v>
      </c>
      <c r="J7385" s="169">
        <v>16.493150684931507</v>
      </c>
      <c r="K7385">
        <v>4</v>
      </c>
    </row>
    <row r="7386" spans="1:11" x14ac:dyDescent="0.25">
      <c r="A7386" t="s">
        <v>7931</v>
      </c>
      <c r="B7386">
        <v>38353</v>
      </c>
      <c r="C7386" t="s">
        <v>172</v>
      </c>
      <c r="D7386" s="167">
        <v>128818.06</v>
      </c>
      <c r="E7386" t="s">
        <v>185</v>
      </c>
      <c r="F7386" t="s">
        <v>169</v>
      </c>
      <c r="G7386" t="s">
        <v>382</v>
      </c>
      <c r="H7386" s="168">
        <v>31444</v>
      </c>
      <c r="I7386" t="s">
        <v>103</v>
      </c>
      <c r="J7386" s="169">
        <v>31.668493150684931</v>
      </c>
      <c r="K7386">
        <v>7</v>
      </c>
    </row>
    <row r="7387" spans="1:11" x14ac:dyDescent="0.25">
      <c r="A7387" t="s">
        <v>7932</v>
      </c>
      <c r="B7387">
        <v>75309</v>
      </c>
      <c r="C7387" t="s">
        <v>167</v>
      </c>
      <c r="D7387" s="167">
        <v>60653.7</v>
      </c>
      <c r="E7387" t="s">
        <v>168</v>
      </c>
      <c r="F7387" t="s">
        <v>169</v>
      </c>
      <c r="G7387" t="s">
        <v>968</v>
      </c>
      <c r="H7387" s="168">
        <v>37040</v>
      </c>
      <c r="I7387" t="s">
        <v>103</v>
      </c>
      <c r="J7387" s="169">
        <v>16.336986301369862</v>
      </c>
      <c r="K7387">
        <v>4</v>
      </c>
    </row>
    <row r="7388" spans="1:11" x14ac:dyDescent="0.25">
      <c r="A7388" t="s">
        <v>7933</v>
      </c>
      <c r="B7388">
        <v>87988</v>
      </c>
      <c r="C7388" t="s">
        <v>167</v>
      </c>
      <c r="D7388" s="167">
        <v>69048.25</v>
      </c>
      <c r="E7388" t="s">
        <v>188</v>
      </c>
      <c r="F7388" t="s">
        <v>169</v>
      </c>
      <c r="G7388" t="s">
        <v>273</v>
      </c>
      <c r="H7388" s="168">
        <v>36724</v>
      </c>
      <c r="I7388" t="s">
        <v>108</v>
      </c>
      <c r="J7388" s="169">
        <v>17.202739726027396</v>
      </c>
      <c r="K7388">
        <v>4</v>
      </c>
    </row>
    <row r="7389" spans="1:11" x14ac:dyDescent="0.25">
      <c r="A7389" t="s">
        <v>7934</v>
      </c>
      <c r="B7389">
        <v>34799</v>
      </c>
      <c r="C7389" t="s">
        <v>167</v>
      </c>
      <c r="D7389" s="167">
        <v>97912</v>
      </c>
      <c r="E7389" t="s">
        <v>188</v>
      </c>
      <c r="F7389" t="s">
        <v>169</v>
      </c>
      <c r="G7389" t="s">
        <v>284</v>
      </c>
      <c r="H7389" s="168">
        <v>36955</v>
      </c>
      <c r="I7389" t="s">
        <v>105</v>
      </c>
      <c r="J7389" s="169">
        <v>16.56986301369863</v>
      </c>
      <c r="K7389">
        <v>4</v>
      </c>
    </row>
    <row r="7390" spans="1:11" x14ac:dyDescent="0.25">
      <c r="A7390" t="s">
        <v>7935</v>
      </c>
      <c r="B7390">
        <v>28746</v>
      </c>
      <c r="C7390" t="s">
        <v>172</v>
      </c>
      <c r="D7390" s="167">
        <v>65105</v>
      </c>
      <c r="E7390" t="s">
        <v>168</v>
      </c>
      <c r="F7390" t="s">
        <v>169</v>
      </c>
      <c r="G7390" t="s">
        <v>265</v>
      </c>
      <c r="H7390" s="168">
        <v>39034</v>
      </c>
      <c r="I7390" t="s">
        <v>106</v>
      </c>
      <c r="J7390" s="169">
        <v>10.873972602739727</v>
      </c>
      <c r="K7390">
        <v>3</v>
      </c>
    </row>
    <row r="7391" spans="1:11" x14ac:dyDescent="0.25">
      <c r="A7391" t="s">
        <v>7936</v>
      </c>
      <c r="B7391">
        <v>8751</v>
      </c>
      <c r="C7391" t="s">
        <v>172</v>
      </c>
      <c r="D7391" s="167">
        <v>87302.71</v>
      </c>
      <c r="E7391" t="s">
        <v>199</v>
      </c>
      <c r="F7391" t="s">
        <v>169</v>
      </c>
      <c r="G7391" t="s">
        <v>328</v>
      </c>
      <c r="H7391" s="168">
        <v>41666</v>
      </c>
      <c r="I7391" t="s">
        <v>103</v>
      </c>
      <c r="J7391" s="169">
        <v>3.6630136986301371</v>
      </c>
      <c r="K7391">
        <v>1</v>
      </c>
    </row>
    <row r="7392" spans="1:11" x14ac:dyDescent="0.25">
      <c r="A7392" t="s">
        <v>7937</v>
      </c>
      <c r="B7392">
        <v>93973</v>
      </c>
      <c r="C7392" t="s">
        <v>172</v>
      </c>
      <c r="D7392" s="167">
        <v>73801</v>
      </c>
      <c r="E7392" t="s">
        <v>196</v>
      </c>
      <c r="F7392" t="s">
        <v>169</v>
      </c>
      <c r="G7392" t="s">
        <v>228</v>
      </c>
      <c r="H7392" s="168">
        <v>36010</v>
      </c>
      <c r="I7392" t="s">
        <v>104</v>
      </c>
      <c r="J7392" s="169">
        <v>19.158904109589042</v>
      </c>
      <c r="K7392">
        <v>4</v>
      </c>
    </row>
    <row r="7393" spans="1:11" x14ac:dyDescent="0.25">
      <c r="A7393" t="s">
        <v>7938</v>
      </c>
      <c r="B7393">
        <v>19432</v>
      </c>
      <c r="C7393" t="s">
        <v>172</v>
      </c>
      <c r="D7393" s="167">
        <v>50442.09</v>
      </c>
      <c r="E7393" t="s">
        <v>199</v>
      </c>
      <c r="F7393" t="s">
        <v>169</v>
      </c>
      <c r="G7393" t="s">
        <v>1123</v>
      </c>
      <c r="H7393" s="168">
        <v>38683</v>
      </c>
      <c r="I7393" t="s">
        <v>103</v>
      </c>
      <c r="J7393" s="169">
        <v>11.835616438356164</v>
      </c>
      <c r="K7393">
        <v>3</v>
      </c>
    </row>
    <row r="7394" spans="1:11" x14ac:dyDescent="0.25">
      <c r="A7394" t="s">
        <v>7939</v>
      </c>
      <c r="B7394">
        <v>42172</v>
      </c>
      <c r="C7394" t="s">
        <v>167</v>
      </c>
      <c r="D7394" s="167">
        <v>57807.08</v>
      </c>
      <c r="E7394" t="s">
        <v>188</v>
      </c>
      <c r="F7394" t="s">
        <v>202</v>
      </c>
      <c r="G7394" t="s">
        <v>313</v>
      </c>
      <c r="H7394" s="168">
        <v>34561</v>
      </c>
      <c r="I7394" t="s">
        <v>103</v>
      </c>
      <c r="J7394" s="169">
        <v>23.12876712328767</v>
      </c>
      <c r="K7394">
        <v>5</v>
      </c>
    </row>
    <row r="7395" spans="1:11" x14ac:dyDescent="0.25">
      <c r="A7395" t="s">
        <v>7940</v>
      </c>
      <c r="B7395">
        <v>66997</v>
      </c>
      <c r="C7395" t="s">
        <v>172</v>
      </c>
      <c r="D7395" s="167">
        <v>45261</v>
      </c>
      <c r="E7395" t="s">
        <v>191</v>
      </c>
      <c r="F7395" t="s">
        <v>169</v>
      </c>
      <c r="G7395" t="s">
        <v>1065</v>
      </c>
      <c r="H7395" s="168">
        <v>42716</v>
      </c>
      <c r="I7395" t="s">
        <v>103</v>
      </c>
      <c r="J7395" s="169">
        <v>0.78630136986301369</v>
      </c>
      <c r="K7395">
        <v>1</v>
      </c>
    </row>
    <row r="7396" spans="1:11" x14ac:dyDescent="0.25">
      <c r="A7396" t="s">
        <v>7941</v>
      </c>
      <c r="B7396">
        <v>49090</v>
      </c>
      <c r="C7396" t="s">
        <v>172</v>
      </c>
      <c r="D7396" s="167">
        <v>35411.29</v>
      </c>
      <c r="E7396" t="s">
        <v>253</v>
      </c>
      <c r="F7396" t="s">
        <v>169</v>
      </c>
      <c r="G7396" t="s">
        <v>207</v>
      </c>
      <c r="H7396" s="168">
        <v>41037</v>
      </c>
      <c r="I7396" t="s">
        <v>107</v>
      </c>
      <c r="J7396" s="169">
        <v>5.3863013698630136</v>
      </c>
      <c r="K7396">
        <v>2</v>
      </c>
    </row>
    <row r="7397" spans="1:11" x14ac:dyDescent="0.25">
      <c r="A7397" t="s">
        <v>7942</v>
      </c>
      <c r="B7397">
        <v>20133</v>
      </c>
      <c r="C7397" t="s">
        <v>172</v>
      </c>
      <c r="D7397" s="167">
        <v>79520</v>
      </c>
      <c r="E7397" t="s">
        <v>185</v>
      </c>
      <c r="F7397" t="s">
        <v>169</v>
      </c>
      <c r="G7397" t="s">
        <v>495</v>
      </c>
      <c r="H7397" s="168">
        <v>39160</v>
      </c>
      <c r="I7397" t="s">
        <v>104</v>
      </c>
      <c r="J7397" s="169">
        <v>10.528767123287672</v>
      </c>
      <c r="K7397">
        <v>3</v>
      </c>
    </row>
    <row r="7398" spans="1:11" x14ac:dyDescent="0.25">
      <c r="A7398" t="s">
        <v>7943</v>
      </c>
      <c r="B7398">
        <v>56157</v>
      </c>
      <c r="C7398" t="s">
        <v>172</v>
      </c>
      <c r="D7398" s="167">
        <v>83658</v>
      </c>
      <c r="E7398" t="s">
        <v>175</v>
      </c>
      <c r="F7398" t="s">
        <v>169</v>
      </c>
      <c r="G7398" t="s">
        <v>183</v>
      </c>
      <c r="H7398" s="168">
        <v>37459</v>
      </c>
      <c r="I7398" t="s">
        <v>107</v>
      </c>
      <c r="J7398" s="169">
        <v>15.189041095890412</v>
      </c>
      <c r="K7398">
        <v>4</v>
      </c>
    </row>
    <row r="7399" spans="1:11" x14ac:dyDescent="0.25">
      <c r="A7399" t="s">
        <v>7944</v>
      </c>
      <c r="B7399">
        <v>88426</v>
      </c>
      <c r="C7399" t="s">
        <v>167</v>
      </c>
      <c r="D7399" s="167">
        <v>131348.75</v>
      </c>
      <c r="E7399" t="s">
        <v>185</v>
      </c>
      <c r="F7399" t="s">
        <v>169</v>
      </c>
      <c r="G7399" t="s">
        <v>774</v>
      </c>
      <c r="H7399" s="168">
        <v>34722</v>
      </c>
      <c r="I7399" t="s">
        <v>103</v>
      </c>
      <c r="J7399" s="169">
        <v>22.687671232876713</v>
      </c>
      <c r="K7399">
        <v>5</v>
      </c>
    </row>
    <row r="7400" spans="1:11" x14ac:dyDescent="0.25">
      <c r="A7400" t="s">
        <v>7945</v>
      </c>
      <c r="B7400">
        <v>17167</v>
      </c>
      <c r="C7400" t="s">
        <v>172</v>
      </c>
      <c r="D7400" s="167">
        <v>77328</v>
      </c>
      <c r="E7400" t="s">
        <v>168</v>
      </c>
      <c r="F7400" t="s">
        <v>169</v>
      </c>
      <c r="G7400" t="s">
        <v>265</v>
      </c>
      <c r="H7400" s="168">
        <v>37095</v>
      </c>
      <c r="I7400" t="s">
        <v>105</v>
      </c>
      <c r="J7400" s="169">
        <v>16.186301369863013</v>
      </c>
      <c r="K7400">
        <v>4</v>
      </c>
    </row>
    <row r="7401" spans="1:11" x14ac:dyDescent="0.25">
      <c r="A7401" t="s">
        <v>7946</v>
      </c>
      <c r="B7401">
        <v>72688</v>
      </c>
      <c r="C7401" t="s">
        <v>172</v>
      </c>
      <c r="D7401" s="167">
        <v>52693</v>
      </c>
      <c r="E7401" t="s">
        <v>191</v>
      </c>
      <c r="F7401" t="s">
        <v>169</v>
      </c>
      <c r="G7401" t="s">
        <v>354</v>
      </c>
      <c r="H7401" s="168">
        <v>41484</v>
      </c>
      <c r="I7401" t="s">
        <v>108</v>
      </c>
      <c r="J7401" s="169">
        <v>4.161643835616438</v>
      </c>
      <c r="K7401">
        <v>1</v>
      </c>
    </row>
    <row r="7402" spans="1:11" x14ac:dyDescent="0.25">
      <c r="A7402" t="s">
        <v>7947</v>
      </c>
      <c r="B7402">
        <v>93820</v>
      </c>
      <c r="C7402" t="s">
        <v>172</v>
      </c>
      <c r="D7402" s="167">
        <v>45049.120000000003</v>
      </c>
      <c r="E7402" t="s">
        <v>199</v>
      </c>
      <c r="F7402" t="s">
        <v>169</v>
      </c>
      <c r="G7402" t="s">
        <v>205</v>
      </c>
      <c r="H7402" s="168">
        <v>41190</v>
      </c>
      <c r="I7402" t="s">
        <v>104</v>
      </c>
      <c r="J7402" s="169">
        <v>4.9671232876712326</v>
      </c>
      <c r="K7402">
        <v>1</v>
      </c>
    </row>
    <row r="7403" spans="1:11" x14ac:dyDescent="0.25">
      <c r="A7403" t="s">
        <v>7948</v>
      </c>
      <c r="B7403">
        <v>81458</v>
      </c>
      <c r="C7403" t="s">
        <v>172</v>
      </c>
      <c r="D7403" s="167">
        <v>107128.71</v>
      </c>
      <c r="E7403" t="s">
        <v>175</v>
      </c>
      <c r="F7403" t="s">
        <v>169</v>
      </c>
      <c r="G7403" t="s">
        <v>586</v>
      </c>
      <c r="H7403" s="168">
        <v>34499</v>
      </c>
      <c r="I7403" t="s">
        <v>107</v>
      </c>
      <c r="J7403" s="169">
        <v>23.298630136986301</v>
      </c>
      <c r="K7403">
        <v>5</v>
      </c>
    </row>
    <row r="7404" spans="1:11" x14ac:dyDescent="0.25">
      <c r="A7404" t="s">
        <v>7949</v>
      </c>
      <c r="B7404">
        <v>40716</v>
      </c>
      <c r="C7404" t="s">
        <v>167</v>
      </c>
      <c r="D7404" s="167">
        <v>85782.89</v>
      </c>
      <c r="E7404" t="s">
        <v>230</v>
      </c>
      <c r="F7404" t="s">
        <v>169</v>
      </c>
      <c r="G7404" t="s">
        <v>305</v>
      </c>
      <c r="H7404" s="168">
        <v>38726</v>
      </c>
      <c r="I7404" t="s">
        <v>105</v>
      </c>
      <c r="J7404" s="169">
        <v>11.717808219178082</v>
      </c>
      <c r="K7404">
        <v>3</v>
      </c>
    </row>
    <row r="7405" spans="1:11" x14ac:dyDescent="0.25">
      <c r="A7405" t="s">
        <v>7950</v>
      </c>
      <c r="B7405">
        <v>23618</v>
      </c>
      <c r="C7405" t="s">
        <v>172</v>
      </c>
      <c r="D7405" s="167">
        <v>33564.74</v>
      </c>
      <c r="E7405" t="s">
        <v>188</v>
      </c>
      <c r="F7405" t="s">
        <v>202</v>
      </c>
      <c r="G7405" t="s">
        <v>337</v>
      </c>
      <c r="H7405" s="168">
        <v>42049</v>
      </c>
      <c r="I7405" t="s">
        <v>106</v>
      </c>
      <c r="J7405" s="169">
        <v>2.6136986301369864</v>
      </c>
      <c r="K7405">
        <v>1</v>
      </c>
    </row>
    <row r="7406" spans="1:11" x14ac:dyDescent="0.25">
      <c r="A7406" t="s">
        <v>7951</v>
      </c>
      <c r="B7406">
        <v>3328</v>
      </c>
      <c r="C7406" t="s">
        <v>167</v>
      </c>
      <c r="D7406" s="167">
        <v>42367.73</v>
      </c>
      <c r="E7406" t="s">
        <v>233</v>
      </c>
      <c r="F7406" t="s">
        <v>169</v>
      </c>
      <c r="G7406" t="s">
        <v>357</v>
      </c>
      <c r="H7406" s="168">
        <v>41652</v>
      </c>
      <c r="I7406" t="s">
        <v>103</v>
      </c>
      <c r="J7406" s="169">
        <v>3.7013698630136984</v>
      </c>
      <c r="K7406">
        <v>1</v>
      </c>
    </row>
    <row r="7407" spans="1:11" x14ac:dyDescent="0.25">
      <c r="A7407" t="s">
        <v>7952</v>
      </c>
      <c r="B7407">
        <v>17513</v>
      </c>
      <c r="C7407" t="s">
        <v>167</v>
      </c>
      <c r="D7407" s="167">
        <v>23681.1</v>
      </c>
      <c r="E7407" t="s">
        <v>216</v>
      </c>
      <c r="F7407" t="s">
        <v>202</v>
      </c>
      <c r="G7407" t="s">
        <v>588</v>
      </c>
      <c r="H7407" s="168">
        <v>36601</v>
      </c>
      <c r="I7407" t="s">
        <v>103</v>
      </c>
      <c r="J7407" s="169">
        <v>17.539726027397261</v>
      </c>
      <c r="K7407">
        <v>4</v>
      </c>
    </row>
    <row r="7408" spans="1:11" x14ac:dyDescent="0.25">
      <c r="A7408" t="s">
        <v>7953</v>
      </c>
      <c r="B7408">
        <v>85417</v>
      </c>
      <c r="C7408" t="s">
        <v>172</v>
      </c>
      <c r="D7408" s="167">
        <v>52693</v>
      </c>
      <c r="E7408" t="s">
        <v>191</v>
      </c>
      <c r="F7408" t="s">
        <v>169</v>
      </c>
      <c r="G7408" t="s">
        <v>354</v>
      </c>
      <c r="H7408" s="168">
        <v>41484</v>
      </c>
      <c r="I7408" t="s">
        <v>103</v>
      </c>
      <c r="J7408" s="169">
        <v>4.161643835616438</v>
      </c>
      <c r="K7408">
        <v>1</v>
      </c>
    </row>
    <row r="7409" spans="1:11" x14ac:dyDescent="0.25">
      <c r="A7409" t="s">
        <v>7954</v>
      </c>
      <c r="B7409">
        <v>2004</v>
      </c>
      <c r="C7409" t="s">
        <v>167</v>
      </c>
      <c r="D7409" s="167">
        <v>41220.18</v>
      </c>
      <c r="E7409" t="s">
        <v>180</v>
      </c>
      <c r="F7409" t="s">
        <v>169</v>
      </c>
      <c r="G7409" t="s">
        <v>209</v>
      </c>
      <c r="H7409" s="168">
        <v>42422</v>
      </c>
      <c r="I7409" t="s">
        <v>106</v>
      </c>
      <c r="J7409" s="169">
        <v>1.5917808219178082</v>
      </c>
      <c r="K7409">
        <v>1</v>
      </c>
    </row>
    <row r="7410" spans="1:11" x14ac:dyDescent="0.25">
      <c r="A7410" t="s">
        <v>7955</v>
      </c>
      <c r="B7410">
        <v>90992</v>
      </c>
      <c r="C7410" t="s">
        <v>172</v>
      </c>
      <c r="D7410" s="167">
        <v>64588.09</v>
      </c>
      <c r="E7410" t="s">
        <v>168</v>
      </c>
      <c r="F7410" t="s">
        <v>169</v>
      </c>
      <c r="G7410" t="s">
        <v>1364</v>
      </c>
      <c r="H7410" s="168">
        <v>39188</v>
      </c>
      <c r="I7410" t="s">
        <v>107</v>
      </c>
      <c r="J7410" s="169">
        <v>10.452054794520548</v>
      </c>
      <c r="K7410">
        <v>3</v>
      </c>
    </row>
    <row r="7411" spans="1:11" x14ac:dyDescent="0.25">
      <c r="A7411" t="s">
        <v>7956</v>
      </c>
      <c r="B7411">
        <v>77519</v>
      </c>
      <c r="C7411" t="s">
        <v>167</v>
      </c>
      <c r="D7411" s="167">
        <v>66065.23</v>
      </c>
      <c r="E7411" t="s">
        <v>199</v>
      </c>
      <c r="F7411" t="s">
        <v>169</v>
      </c>
      <c r="G7411" t="s">
        <v>200</v>
      </c>
      <c r="H7411" s="168">
        <v>33917</v>
      </c>
      <c r="I7411" t="s">
        <v>107</v>
      </c>
      <c r="J7411" s="169">
        <v>24.893150684931506</v>
      </c>
      <c r="K7411">
        <v>5</v>
      </c>
    </row>
    <row r="7412" spans="1:11" x14ac:dyDescent="0.25">
      <c r="A7412" t="s">
        <v>7957</v>
      </c>
      <c r="B7412">
        <v>7494</v>
      </c>
      <c r="C7412" t="s">
        <v>172</v>
      </c>
      <c r="D7412" s="167">
        <v>58455</v>
      </c>
      <c r="E7412" t="s">
        <v>175</v>
      </c>
      <c r="F7412" t="s">
        <v>169</v>
      </c>
      <c r="G7412" t="s">
        <v>183</v>
      </c>
      <c r="H7412" s="168">
        <v>41498</v>
      </c>
      <c r="I7412" t="s">
        <v>107</v>
      </c>
      <c r="J7412" s="169">
        <v>4.1232876712328768</v>
      </c>
      <c r="K7412">
        <v>1</v>
      </c>
    </row>
    <row r="7413" spans="1:11" x14ac:dyDescent="0.25">
      <c r="A7413" t="s">
        <v>7958</v>
      </c>
      <c r="B7413">
        <v>21681</v>
      </c>
      <c r="C7413" t="s">
        <v>172</v>
      </c>
      <c r="D7413" s="167">
        <v>83611.44</v>
      </c>
      <c r="E7413" t="s">
        <v>191</v>
      </c>
      <c r="F7413" t="s">
        <v>169</v>
      </c>
      <c r="G7413" t="s">
        <v>192</v>
      </c>
      <c r="H7413" s="168">
        <v>32930</v>
      </c>
      <c r="I7413" t="s">
        <v>106</v>
      </c>
      <c r="J7413" s="169">
        <v>27.597260273972601</v>
      </c>
      <c r="K7413">
        <v>6</v>
      </c>
    </row>
    <row r="7414" spans="1:11" x14ac:dyDescent="0.25">
      <c r="A7414" t="s">
        <v>7959</v>
      </c>
      <c r="B7414">
        <v>96703</v>
      </c>
      <c r="C7414" t="s">
        <v>167</v>
      </c>
      <c r="D7414" s="167">
        <v>56387</v>
      </c>
      <c r="E7414" t="s">
        <v>191</v>
      </c>
      <c r="F7414" t="s">
        <v>169</v>
      </c>
      <c r="G7414" t="s">
        <v>610</v>
      </c>
      <c r="H7414" s="168">
        <v>40504</v>
      </c>
      <c r="I7414" t="s">
        <v>103</v>
      </c>
      <c r="J7414" s="169">
        <v>6.8465753424657532</v>
      </c>
      <c r="K7414">
        <v>2</v>
      </c>
    </row>
    <row r="7415" spans="1:11" x14ac:dyDescent="0.25">
      <c r="A7415" t="s">
        <v>7960</v>
      </c>
      <c r="B7415">
        <v>96954</v>
      </c>
      <c r="C7415" t="s">
        <v>167</v>
      </c>
      <c r="D7415" s="167">
        <v>49618.44</v>
      </c>
      <c r="E7415" t="s">
        <v>188</v>
      </c>
      <c r="F7415" t="s">
        <v>169</v>
      </c>
      <c r="G7415" t="s">
        <v>273</v>
      </c>
      <c r="H7415" s="168">
        <v>40574</v>
      </c>
      <c r="I7415" t="s">
        <v>106</v>
      </c>
      <c r="J7415" s="169">
        <v>6.6547945205479451</v>
      </c>
      <c r="K7415">
        <v>2</v>
      </c>
    </row>
    <row r="7416" spans="1:11" x14ac:dyDescent="0.25">
      <c r="A7416" t="s">
        <v>7961</v>
      </c>
      <c r="B7416">
        <v>35989</v>
      </c>
      <c r="C7416" t="s">
        <v>172</v>
      </c>
      <c r="D7416" s="167">
        <v>75807.100000000006</v>
      </c>
      <c r="E7416" t="s">
        <v>216</v>
      </c>
      <c r="F7416" t="s">
        <v>169</v>
      </c>
      <c r="G7416" t="s">
        <v>369</v>
      </c>
      <c r="H7416" s="168">
        <v>41624</v>
      </c>
      <c r="I7416" t="s">
        <v>105</v>
      </c>
      <c r="J7416" s="169">
        <v>3.7780821917808218</v>
      </c>
      <c r="K7416">
        <v>1</v>
      </c>
    </row>
    <row r="7417" spans="1:11" x14ac:dyDescent="0.25">
      <c r="A7417" t="s">
        <v>7962</v>
      </c>
      <c r="B7417">
        <v>5446</v>
      </c>
      <c r="C7417" t="s">
        <v>167</v>
      </c>
      <c r="D7417" s="167">
        <v>117998.51</v>
      </c>
      <c r="E7417" t="s">
        <v>253</v>
      </c>
      <c r="F7417" t="s">
        <v>169</v>
      </c>
      <c r="G7417" t="s">
        <v>275</v>
      </c>
      <c r="H7417" s="168">
        <v>32103</v>
      </c>
      <c r="I7417" t="s">
        <v>106</v>
      </c>
      <c r="J7417" s="169">
        <v>29.863013698630137</v>
      </c>
      <c r="K7417">
        <v>6</v>
      </c>
    </row>
    <row r="7418" spans="1:11" x14ac:dyDescent="0.25">
      <c r="A7418" t="s">
        <v>7963</v>
      </c>
      <c r="B7418">
        <v>76214</v>
      </c>
      <c r="C7418" t="s">
        <v>172</v>
      </c>
      <c r="D7418" s="167">
        <v>63177.63</v>
      </c>
      <c r="E7418" t="s">
        <v>216</v>
      </c>
      <c r="F7418" t="s">
        <v>169</v>
      </c>
      <c r="G7418" t="s">
        <v>1058</v>
      </c>
      <c r="H7418" s="168">
        <v>39231</v>
      </c>
      <c r="I7418" t="s">
        <v>108</v>
      </c>
      <c r="J7418" s="169">
        <v>10.334246575342465</v>
      </c>
      <c r="K7418">
        <v>3</v>
      </c>
    </row>
    <row r="7419" spans="1:11" x14ac:dyDescent="0.25">
      <c r="A7419" t="s">
        <v>7964</v>
      </c>
      <c r="B7419">
        <v>25003</v>
      </c>
      <c r="C7419" t="s">
        <v>172</v>
      </c>
      <c r="D7419" s="167">
        <v>60501</v>
      </c>
      <c r="E7419" t="s">
        <v>175</v>
      </c>
      <c r="F7419" t="s">
        <v>169</v>
      </c>
      <c r="G7419" t="s">
        <v>183</v>
      </c>
      <c r="H7419" s="168">
        <v>41106</v>
      </c>
      <c r="I7419" t="s">
        <v>108</v>
      </c>
      <c r="J7419" s="169">
        <v>5.1972602739726028</v>
      </c>
      <c r="K7419">
        <v>2</v>
      </c>
    </row>
    <row r="7420" spans="1:11" x14ac:dyDescent="0.25">
      <c r="A7420" t="s">
        <v>7965</v>
      </c>
      <c r="B7420">
        <v>72910</v>
      </c>
      <c r="C7420" t="s">
        <v>167</v>
      </c>
      <c r="D7420" s="167">
        <v>64500</v>
      </c>
      <c r="E7420" t="s">
        <v>188</v>
      </c>
      <c r="F7420" t="s">
        <v>169</v>
      </c>
      <c r="G7420" t="s">
        <v>397</v>
      </c>
      <c r="H7420" s="168">
        <v>42619</v>
      </c>
      <c r="I7420" t="s">
        <v>106</v>
      </c>
      <c r="J7420" s="169">
        <v>1.0520547945205478</v>
      </c>
      <c r="K7420">
        <v>1</v>
      </c>
    </row>
    <row r="7421" spans="1:11" x14ac:dyDescent="0.25">
      <c r="A7421" t="s">
        <v>7966</v>
      </c>
      <c r="B7421">
        <v>6053</v>
      </c>
      <c r="C7421" t="s">
        <v>167</v>
      </c>
      <c r="D7421" s="167">
        <v>57917.35</v>
      </c>
      <c r="E7421" t="s">
        <v>188</v>
      </c>
      <c r="F7421" t="s">
        <v>169</v>
      </c>
      <c r="G7421" t="s">
        <v>170</v>
      </c>
      <c r="H7421" s="168">
        <v>37494</v>
      </c>
      <c r="I7421" t="s">
        <v>107</v>
      </c>
      <c r="J7421" s="169">
        <v>15.093150684931507</v>
      </c>
      <c r="K7421">
        <v>4</v>
      </c>
    </row>
    <row r="7422" spans="1:11" x14ac:dyDescent="0.25">
      <c r="A7422" t="s">
        <v>7967</v>
      </c>
      <c r="B7422">
        <v>38755</v>
      </c>
      <c r="C7422" t="s">
        <v>167</v>
      </c>
      <c r="D7422" s="167">
        <v>102664</v>
      </c>
      <c r="E7422" t="s">
        <v>1353</v>
      </c>
      <c r="F7422" t="s">
        <v>169</v>
      </c>
      <c r="G7422" t="s">
        <v>882</v>
      </c>
      <c r="H7422" s="168">
        <v>35856</v>
      </c>
      <c r="I7422" t="s">
        <v>103</v>
      </c>
      <c r="J7422" s="169">
        <v>19.580821917808219</v>
      </c>
      <c r="K7422">
        <v>4</v>
      </c>
    </row>
    <row r="7423" spans="1:11" x14ac:dyDescent="0.25">
      <c r="A7423" t="s">
        <v>7968</v>
      </c>
      <c r="B7423">
        <v>18365</v>
      </c>
      <c r="C7423" t="s">
        <v>172</v>
      </c>
      <c r="D7423" s="167">
        <v>60468</v>
      </c>
      <c r="E7423" t="s">
        <v>191</v>
      </c>
      <c r="F7423" t="s">
        <v>169</v>
      </c>
      <c r="G7423" t="s">
        <v>354</v>
      </c>
      <c r="H7423" s="168">
        <v>39524</v>
      </c>
      <c r="I7423" t="s">
        <v>107</v>
      </c>
      <c r="J7423" s="169">
        <v>9.5315068493150683</v>
      </c>
      <c r="K7423">
        <v>2</v>
      </c>
    </row>
    <row r="7424" spans="1:11" x14ac:dyDescent="0.25">
      <c r="A7424" t="s">
        <v>7969</v>
      </c>
      <c r="B7424">
        <v>71312</v>
      </c>
      <c r="C7424" t="s">
        <v>172</v>
      </c>
      <c r="D7424" s="167">
        <v>97392.47</v>
      </c>
      <c r="E7424" t="s">
        <v>168</v>
      </c>
      <c r="F7424" t="s">
        <v>169</v>
      </c>
      <c r="G7424" t="s">
        <v>173</v>
      </c>
      <c r="H7424" s="168">
        <v>34736</v>
      </c>
      <c r="I7424" t="s">
        <v>104</v>
      </c>
      <c r="J7424" s="169">
        <v>22.649315068493152</v>
      </c>
      <c r="K7424">
        <v>5</v>
      </c>
    </row>
    <row r="7425" spans="1:11" x14ac:dyDescent="0.25">
      <c r="A7425" t="s">
        <v>7970</v>
      </c>
      <c r="B7425">
        <v>3659</v>
      </c>
      <c r="C7425" t="s">
        <v>172</v>
      </c>
      <c r="D7425" s="167">
        <v>53788</v>
      </c>
      <c r="E7425" t="s">
        <v>175</v>
      </c>
      <c r="F7425" t="s">
        <v>169</v>
      </c>
      <c r="G7425" t="s">
        <v>183</v>
      </c>
      <c r="H7425" s="168">
        <v>41918</v>
      </c>
      <c r="I7425" t="s">
        <v>103</v>
      </c>
      <c r="J7425" s="169">
        <v>2.9726027397260273</v>
      </c>
      <c r="K7425">
        <v>1</v>
      </c>
    </row>
    <row r="7426" spans="1:11" x14ac:dyDescent="0.25">
      <c r="A7426" t="s">
        <v>7971</v>
      </c>
      <c r="B7426">
        <v>57346</v>
      </c>
      <c r="C7426" t="s">
        <v>172</v>
      </c>
      <c r="D7426" s="167">
        <v>50910</v>
      </c>
      <c r="E7426" t="s">
        <v>191</v>
      </c>
      <c r="F7426" t="s">
        <v>169</v>
      </c>
      <c r="G7426" t="s">
        <v>354</v>
      </c>
      <c r="H7426" s="168">
        <v>41904</v>
      </c>
      <c r="I7426" t="s">
        <v>103</v>
      </c>
      <c r="J7426" s="169">
        <v>3.010958904109589</v>
      </c>
      <c r="K7426">
        <v>1</v>
      </c>
    </row>
    <row r="7427" spans="1:11" x14ac:dyDescent="0.25">
      <c r="A7427" t="s">
        <v>7972</v>
      </c>
      <c r="B7427">
        <v>41784</v>
      </c>
      <c r="D7427" s="167">
        <v>65105</v>
      </c>
      <c r="E7427" t="s">
        <v>168</v>
      </c>
      <c r="F7427" t="s">
        <v>169</v>
      </c>
      <c r="G7427" t="s">
        <v>265</v>
      </c>
      <c r="H7427" s="168">
        <v>38824</v>
      </c>
      <c r="I7427" t="s">
        <v>104</v>
      </c>
      <c r="J7427" s="169">
        <v>11.449315068493151</v>
      </c>
      <c r="K7427">
        <v>3</v>
      </c>
    </row>
    <row r="7428" spans="1:11" x14ac:dyDescent="0.25">
      <c r="A7428" t="s">
        <v>7973</v>
      </c>
      <c r="B7428">
        <v>13159</v>
      </c>
      <c r="C7428" t="s">
        <v>172</v>
      </c>
      <c r="D7428" s="167">
        <v>107128.71</v>
      </c>
      <c r="E7428" t="s">
        <v>175</v>
      </c>
      <c r="F7428" t="s">
        <v>169</v>
      </c>
      <c r="G7428" t="s">
        <v>586</v>
      </c>
      <c r="H7428" s="168">
        <v>35296</v>
      </c>
      <c r="I7428" t="s">
        <v>107</v>
      </c>
      <c r="J7428" s="169">
        <v>21.115068493150684</v>
      </c>
      <c r="K7428">
        <v>5</v>
      </c>
    </row>
    <row r="7429" spans="1:11" x14ac:dyDescent="0.25">
      <c r="A7429" t="s">
        <v>7974</v>
      </c>
      <c r="B7429">
        <v>792</v>
      </c>
      <c r="C7429" t="s">
        <v>167</v>
      </c>
      <c r="D7429" s="167">
        <v>91805</v>
      </c>
      <c r="E7429" t="s">
        <v>188</v>
      </c>
      <c r="F7429" t="s">
        <v>169</v>
      </c>
      <c r="G7429" t="s">
        <v>284</v>
      </c>
      <c r="H7429" s="168">
        <v>39790</v>
      </c>
      <c r="I7429" t="s">
        <v>105</v>
      </c>
      <c r="J7429" s="169">
        <v>8.8027397260273972</v>
      </c>
      <c r="K7429">
        <v>2</v>
      </c>
    </row>
    <row r="7430" spans="1:11" x14ac:dyDescent="0.25">
      <c r="A7430" t="s">
        <v>7975</v>
      </c>
      <c r="B7430">
        <v>60378</v>
      </c>
      <c r="C7430" t="s">
        <v>167</v>
      </c>
      <c r="D7430" s="167">
        <v>30257.86</v>
      </c>
      <c r="E7430" t="s">
        <v>216</v>
      </c>
      <c r="F7430" t="s">
        <v>202</v>
      </c>
      <c r="G7430" t="s">
        <v>422</v>
      </c>
      <c r="H7430" s="168">
        <v>39342</v>
      </c>
      <c r="I7430" t="s">
        <v>103</v>
      </c>
      <c r="J7430" s="169">
        <v>10.03013698630137</v>
      </c>
      <c r="K7430">
        <v>3</v>
      </c>
    </row>
    <row r="7431" spans="1:11" x14ac:dyDescent="0.25">
      <c r="A7431" t="s">
        <v>7976</v>
      </c>
      <c r="B7431">
        <v>87801</v>
      </c>
      <c r="C7431" t="s">
        <v>172</v>
      </c>
      <c r="D7431" s="167">
        <v>29090.67</v>
      </c>
      <c r="E7431" t="s">
        <v>233</v>
      </c>
      <c r="F7431" t="s">
        <v>202</v>
      </c>
      <c r="G7431" t="s">
        <v>234</v>
      </c>
      <c r="H7431" s="168">
        <v>41386</v>
      </c>
      <c r="I7431" t="s">
        <v>103</v>
      </c>
      <c r="J7431" s="169">
        <v>4.4301369863013695</v>
      </c>
      <c r="K7431">
        <v>1</v>
      </c>
    </row>
    <row r="7432" spans="1:11" x14ac:dyDescent="0.25">
      <c r="A7432" t="s">
        <v>7977</v>
      </c>
      <c r="B7432">
        <v>38727</v>
      </c>
      <c r="C7432" t="s">
        <v>167</v>
      </c>
      <c r="D7432" s="167">
        <v>35542.78</v>
      </c>
      <c r="E7432" t="s">
        <v>216</v>
      </c>
      <c r="F7432" t="s">
        <v>202</v>
      </c>
      <c r="G7432" t="s">
        <v>369</v>
      </c>
      <c r="H7432" s="168">
        <v>42310</v>
      </c>
      <c r="I7432" t="s">
        <v>108</v>
      </c>
      <c r="J7432" s="169">
        <v>1.8986301369863015</v>
      </c>
      <c r="K7432">
        <v>1</v>
      </c>
    </row>
    <row r="7433" spans="1:11" x14ac:dyDescent="0.25">
      <c r="A7433" t="s">
        <v>7978</v>
      </c>
      <c r="B7433">
        <v>99513</v>
      </c>
      <c r="C7433" t="s">
        <v>172</v>
      </c>
      <c r="D7433" s="167">
        <v>45261</v>
      </c>
      <c r="E7433" t="s">
        <v>191</v>
      </c>
      <c r="F7433" t="s">
        <v>169</v>
      </c>
      <c r="G7433" t="s">
        <v>1065</v>
      </c>
      <c r="H7433" s="168">
        <v>42716</v>
      </c>
      <c r="I7433" t="s">
        <v>104</v>
      </c>
      <c r="J7433" s="169">
        <v>0.78630136986301369</v>
      </c>
      <c r="K7433">
        <v>1</v>
      </c>
    </row>
    <row r="7434" spans="1:11" x14ac:dyDescent="0.25">
      <c r="A7434" t="s">
        <v>7979</v>
      </c>
      <c r="B7434">
        <v>6624</v>
      </c>
      <c r="C7434" t="s">
        <v>167</v>
      </c>
      <c r="D7434" s="167">
        <v>72697.36</v>
      </c>
      <c r="E7434" t="s">
        <v>216</v>
      </c>
      <c r="F7434" t="s">
        <v>169</v>
      </c>
      <c r="G7434" t="s">
        <v>282</v>
      </c>
      <c r="H7434" s="168">
        <v>41302</v>
      </c>
      <c r="I7434" t="s">
        <v>104</v>
      </c>
      <c r="J7434" s="169">
        <v>4.6602739726027398</v>
      </c>
      <c r="K7434">
        <v>1</v>
      </c>
    </row>
    <row r="7435" spans="1:11" x14ac:dyDescent="0.25">
      <c r="A7435" t="s">
        <v>7980</v>
      </c>
      <c r="B7435">
        <v>5031</v>
      </c>
      <c r="C7435" t="s">
        <v>172</v>
      </c>
      <c r="D7435" s="167">
        <v>50211</v>
      </c>
      <c r="E7435" t="s">
        <v>168</v>
      </c>
      <c r="F7435" t="s">
        <v>169</v>
      </c>
      <c r="G7435" t="s">
        <v>466</v>
      </c>
      <c r="H7435" s="168">
        <v>42562</v>
      </c>
      <c r="I7435" t="s">
        <v>103</v>
      </c>
      <c r="J7435" s="169">
        <v>1.2082191780821918</v>
      </c>
      <c r="K7435">
        <v>1</v>
      </c>
    </row>
    <row r="7436" spans="1:11" x14ac:dyDescent="0.25">
      <c r="A7436" t="s">
        <v>7981</v>
      </c>
      <c r="B7436">
        <v>94912</v>
      </c>
      <c r="C7436" t="s">
        <v>172</v>
      </c>
      <c r="D7436" s="167">
        <v>57265</v>
      </c>
      <c r="E7436" t="s">
        <v>191</v>
      </c>
      <c r="F7436" t="s">
        <v>169</v>
      </c>
      <c r="G7436" t="s">
        <v>354</v>
      </c>
      <c r="H7436" s="168">
        <v>40545</v>
      </c>
      <c r="I7436" t="s">
        <v>106</v>
      </c>
      <c r="J7436" s="169">
        <v>6.7342465753424658</v>
      </c>
      <c r="K7436">
        <v>2</v>
      </c>
    </row>
    <row r="7437" spans="1:11" x14ac:dyDescent="0.25">
      <c r="A7437" t="s">
        <v>7982</v>
      </c>
      <c r="B7437">
        <v>96216</v>
      </c>
      <c r="C7437" t="s">
        <v>167</v>
      </c>
      <c r="D7437" s="167">
        <v>76015.03</v>
      </c>
      <c r="E7437" t="s">
        <v>188</v>
      </c>
      <c r="F7437" t="s">
        <v>169</v>
      </c>
      <c r="G7437" t="s">
        <v>273</v>
      </c>
      <c r="H7437" s="168">
        <v>32041</v>
      </c>
      <c r="I7437" t="s">
        <v>103</v>
      </c>
      <c r="J7437" s="169">
        <v>30.032876712328768</v>
      </c>
      <c r="K7437">
        <v>7</v>
      </c>
    </row>
    <row r="7438" spans="1:11" x14ac:dyDescent="0.25">
      <c r="A7438" t="s">
        <v>7983</v>
      </c>
      <c r="B7438">
        <v>94189</v>
      </c>
      <c r="C7438" t="s">
        <v>172</v>
      </c>
      <c r="D7438" s="167">
        <v>56580</v>
      </c>
      <c r="E7438" t="s">
        <v>168</v>
      </c>
      <c r="F7438" t="s">
        <v>169</v>
      </c>
      <c r="G7438" t="s">
        <v>265</v>
      </c>
      <c r="H7438" s="168">
        <v>40994</v>
      </c>
      <c r="I7438" t="s">
        <v>104</v>
      </c>
      <c r="J7438" s="169">
        <v>5.5041095890410956</v>
      </c>
      <c r="K7438">
        <v>2</v>
      </c>
    </row>
    <row r="7439" spans="1:11" x14ac:dyDescent="0.25">
      <c r="A7439" t="s">
        <v>7984</v>
      </c>
      <c r="B7439">
        <v>4215</v>
      </c>
      <c r="C7439" t="s">
        <v>167</v>
      </c>
      <c r="D7439" s="167">
        <v>83971.07</v>
      </c>
      <c r="E7439" t="s">
        <v>188</v>
      </c>
      <c r="F7439" t="s">
        <v>169</v>
      </c>
      <c r="G7439" t="s">
        <v>284</v>
      </c>
      <c r="H7439" s="168">
        <v>41015</v>
      </c>
      <c r="I7439" t="s">
        <v>103</v>
      </c>
      <c r="J7439" s="169">
        <v>5.4465753424657537</v>
      </c>
      <c r="K7439">
        <v>2</v>
      </c>
    </row>
    <row r="7440" spans="1:11" x14ac:dyDescent="0.25">
      <c r="A7440" t="s">
        <v>7985</v>
      </c>
      <c r="B7440">
        <v>74279</v>
      </c>
      <c r="C7440" t="s">
        <v>172</v>
      </c>
      <c r="D7440" s="167">
        <v>92756.7</v>
      </c>
      <c r="E7440" t="s">
        <v>175</v>
      </c>
      <c r="F7440" t="s">
        <v>169</v>
      </c>
      <c r="G7440" t="s">
        <v>183</v>
      </c>
      <c r="H7440" s="168">
        <v>32706</v>
      </c>
      <c r="I7440" t="s">
        <v>103</v>
      </c>
      <c r="J7440" s="169">
        <v>28.210958904109589</v>
      </c>
      <c r="K7440">
        <v>6</v>
      </c>
    </row>
    <row r="7441" spans="1:11" x14ac:dyDescent="0.25">
      <c r="A7441" t="s">
        <v>7986</v>
      </c>
      <c r="B7441">
        <v>64193</v>
      </c>
      <c r="C7441" t="s">
        <v>167</v>
      </c>
      <c r="D7441" s="167">
        <v>129625.05</v>
      </c>
      <c r="E7441" t="s">
        <v>188</v>
      </c>
      <c r="F7441" t="s">
        <v>169</v>
      </c>
      <c r="G7441" t="s">
        <v>275</v>
      </c>
      <c r="H7441" s="168">
        <v>32924</v>
      </c>
      <c r="I7441" t="s">
        <v>104</v>
      </c>
      <c r="J7441" s="169">
        <v>27.613698630136987</v>
      </c>
      <c r="K7441">
        <v>6</v>
      </c>
    </row>
    <row r="7442" spans="1:11" x14ac:dyDescent="0.25">
      <c r="A7442" t="s">
        <v>7987</v>
      </c>
      <c r="B7442">
        <v>95312</v>
      </c>
      <c r="C7442" t="s">
        <v>172</v>
      </c>
      <c r="D7442" s="167">
        <v>83658</v>
      </c>
      <c r="E7442" t="s">
        <v>175</v>
      </c>
      <c r="F7442" t="s">
        <v>169</v>
      </c>
      <c r="G7442" t="s">
        <v>183</v>
      </c>
      <c r="H7442" s="168">
        <v>39098</v>
      </c>
      <c r="I7442" t="s">
        <v>104</v>
      </c>
      <c r="J7442" s="169">
        <v>10.698630136986301</v>
      </c>
      <c r="K7442">
        <v>3</v>
      </c>
    </row>
    <row r="7443" spans="1:11" x14ac:dyDescent="0.25">
      <c r="A7443" t="s">
        <v>7988</v>
      </c>
      <c r="B7443">
        <v>48442</v>
      </c>
      <c r="C7443" t="s">
        <v>172</v>
      </c>
      <c r="D7443" s="167">
        <v>86537.84</v>
      </c>
      <c r="E7443" t="s">
        <v>191</v>
      </c>
      <c r="F7443" t="s">
        <v>169</v>
      </c>
      <c r="G7443" t="s">
        <v>192</v>
      </c>
      <c r="H7443" s="168">
        <v>32005</v>
      </c>
      <c r="I7443" t="s">
        <v>105</v>
      </c>
      <c r="J7443" s="169">
        <v>30.13150684931507</v>
      </c>
      <c r="K7443">
        <v>7</v>
      </c>
    </row>
    <row r="7444" spans="1:11" x14ac:dyDescent="0.25">
      <c r="A7444" t="s">
        <v>7989</v>
      </c>
      <c r="B7444">
        <v>22581</v>
      </c>
      <c r="C7444" t="s">
        <v>172</v>
      </c>
      <c r="D7444" s="167">
        <v>119031.9</v>
      </c>
      <c r="E7444" t="s">
        <v>175</v>
      </c>
      <c r="F7444" t="s">
        <v>169</v>
      </c>
      <c r="G7444" t="s">
        <v>291</v>
      </c>
      <c r="H7444" s="168">
        <v>37823</v>
      </c>
      <c r="I7444" t="s">
        <v>106</v>
      </c>
      <c r="J7444" s="169">
        <v>14.191780821917808</v>
      </c>
      <c r="K7444">
        <v>3</v>
      </c>
    </row>
    <row r="7445" spans="1:11" x14ac:dyDescent="0.25">
      <c r="A7445" t="s">
        <v>7990</v>
      </c>
      <c r="B7445">
        <v>45022</v>
      </c>
      <c r="C7445" t="s">
        <v>167</v>
      </c>
      <c r="D7445" s="167">
        <v>50922.29</v>
      </c>
      <c r="E7445" t="s">
        <v>188</v>
      </c>
      <c r="F7445" t="s">
        <v>169</v>
      </c>
      <c r="G7445" t="s">
        <v>273</v>
      </c>
      <c r="H7445" s="168">
        <v>41946</v>
      </c>
      <c r="I7445" t="s">
        <v>108</v>
      </c>
      <c r="J7445" s="169">
        <v>2.8958904109589043</v>
      </c>
      <c r="K7445">
        <v>1</v>
      </c>
    </row>
    <row r="7446" spans="1:11" x14ac:dyDescent="0.25">
      <c r="A7446" t="s">
        <v>7991</v>
      </c>
      <c r="B7446">
        <v>16119</v>
      </c>
      <c r="C7446" t="s">
        <v>172</v>
      </c>
      <c r="D7446" s="167">
        <v>86673.48</v>
      </c>
      <c r="E7446" t="s">
        <v>168</v>
      </c>
      <c r="F7446" t="s">
        <v>169</v>
      </c>
      <c r="G7446" t="s">
        <v>189</v>
      </c>
      <c r="H7446" s="168">
        <v>33147</v>
      </c>
      <c r="I7446" t="s">
        <v>108</v>
      </c>
      <c r="J7446" s="169">
        <v>27.002739726027396</v>
      </c>
      <c r="K7446">
        <v>6</v>
      </c>
    </row>
    <row r="7447" spans="1:11" x14ac:dyDescent="0.25">
      <c r="A7447" t="s">
        <v>7992</v>
      </c>
      <c r="B7447">
        <v>1315</v>
      </c>
      <c r="C7447" t="s">
        <v>172</v>
      </c>
      <c r="D7447" s="167">
        <v>50910</v>
      </c>
      <c r="E7447" t="s">
        <v>191</v>
      </c>
      <c r="F7447" t="s">
        <v>169</v>
      </c>
      <c r="G7447" t="s">
        <v>354</v>
      </c>
      <c r="H7447" s="168">
        <v>40685</v>
      </c>
      <c r="I7447" t="s">
        <v>103</v>
      </c>
      <c r="J7447" s="169">
        <v>6.3506849315068497</v>
      </c>
      <c r="K7447">
        <v>2</v>
      </c>
    </row>
    <row r="7448" spans="1:11" x14ac:dyDescent="0.25">
      <c r="A7448" t="s">
        <v>7993</v>
      </c>
      <c r="B7448">
        <v>45972</v>
      </c>
      <c r="C7448" t="s">
        <v>172</v>
      </c>
      <c r="D7448" s="167">
        <v>48145</v>
      </c>
      <c r="E7448" t="s">
        <v>168</v>
      </c>
      <c r="F7448" t="s">
        <v>169</v>
      </c>
      <c r="G7448" t="s">
        <v>265</v>
      </c>
      <c r="H7448" s="168">
        <v>42114</v>
      </c>
      <c r="I7448" t="s">
        <v>106</v>
      </c>
      <c r="J7448" s="169">
        <v>2.4356164383561643</v>
      </c>
      <c r="K7448">
        <v>1</v>
      </c>
    </row>
    <row r="7449" spans="1:11" x14ac:dyDescent="0.25">
      <c r="A7449" t="s">
        <v>7994</v>
      </c>
      <c r="B7449">
        <v>52751</v>
      </c>
      <c r="C7449" t="s">
        <v>172</v>
      </c>
      <c r="D7449" s="167">
        <v>84832.58</v>
      </c>
      <c r="E7449" t="s">
        <v>168</v>
      </c>
      <c r="F7449" t="s">
        <v>169</v>
      </c>
      <c r="G7449" t="s">
        <v>1931</v>
      </c>
      <c r="H7449" s="168">
        <v>37466</v>
      </c>
      <c r="I7449" t="s">
        <v>105</v>
      </c>
      <c r="J7449" s="169">
        <v>15.169863013698631</v>
      </c>
      <c r="K7449">
        <v>4</v>
      </c>
    </row>
    <row r="7450" spans="1:11" x14ac:dyDescent="0.25">
      <c r="A7450" t="s">
        <v>7995</v>
      </c>
      <c r="B7450">
        <v>27704</v>
      </c>
      <c r="C7450" t="s">
        <v>172</v>
      </c>
      <c r="D7450" s="167">
        <v>48641.37</v>
      </c>
      <c r="E7450" t="s">
        <v>199</v>
      </c>
      <c r="F7450" t="s">
        <v>169</v>
      </c>
      <c r="G7450" t="s">
        <v>750</v>
      </c>
      <c r="H7450" s="168">
        <v>37200</v>
      </c>
      <c r="I7450" t="s">
        <v>107</v>
      </c>
      <c r="J7450" s="169">
        <v>15.898630136986302</v>
      </c>
      <c r="K7450">
        <v>4</v>
      </c>
    </row>
    <row r="7451" spans="1:11" x14ac:dyDescent="0.25">
      <c r="A7451" t="s">
        <v>7996</v>
      </c>
      <c r="B7451">
        <v>5240</v>
      </c>
      <c r="C7451" t="s">
        <v>167</v>
      </c>
      <c r="D7451" s="167">
        <v>102664</v>
      </c>
      <c r="E7451" t="s">
        <v>175</v>
      </c>
      <c r="F7451" t="s">
        <v>169</v>
      </c>
      <c r="G7451" t="s">
        <v>176</v>
      </c>
      <c r="H7451" s="168">
        <v>36745</v>
      </c>
      <c r="I7451" t="s">
        <v>108</v>
      </c>
      <c r="J7451" s="169">
        <v>17.145205479452056</v>
      </c>
      <c r="K7451">
        <v>4</v>
      </c>
    </row>
    <row r="7452" spans="1:11" x14ac:dyDescent="0.25">
      <c r="A7452" t="s">
        <v>7997</v>
      </c>
      <c r="B7452">
        <v>51144</v>
      </c>
      <c r="C7452" t="s">
        <v>167</v>
      </c>
      <c r="D7452" s="167">
        <v>22529.52</v>
      </c>
      <c r="E7452" t="s">
        <v>196</v>
      </c>
      <c r="F7452" t="s">
        <v>202</v>
      </c>
      <c r="G7452" t="s">
        <v>222</v>
      </c>
      <c r="H7452" s="168">
        <v>37053</v>
      </c>
      <c r="I7452" t="s">
        <v>105</v>
      </c>
      <c r="J7452" s="169">
        <v>16.301369863013697</v>
      </c>
      <c r="K7452">
        <v>4</v>
      </c>
    </row>
    <row r="7453" spans="1:11" x14ac:dyDescent="0.25">
      <c r="A7453" t="s">
        <v>7998</v>
      </c>
      <c r="B7453">
        <v>53946</v>
      </c>
      <c r="C7453" t="s">
        <v>172</v>
      </c>
      <c r="D7453" s="167">
        <v>69429</v>
      </c>
      <c r="E7453" t="s">
        <v>175</v>
      </c>
      <c r="F7453" t="s">
        <v>169</v>
      </c>
      <c r="G7453" t="s">
        <v>183</v>
      </c>
      <c r="H7453" s="168">
        <v>41498</v>
      </c>
      <c r="I7453" t="s">
        <v>103</v>
      </c>
      <c r="J7453" s="169">
        <v>4.1232876712328768</v>
      </c>
      <c r="K7453">
        <v>1</v>
      </c>
    </row>
    <row r="7454" spans="1:11" x14ac:dyDescent="0.25">
      <c r="A7454" t="s">
        <v>7999</v>
      </c>
      <c r="B7454">
        <v>67788</v>
      </c>
      <c r="C7454" t="s">
        <v>172</v>
      </c>
      <c r="D7454" s="167">
        <v>67952.639999999999</v>
      </c>
      <c r="E7454" t="s">
        <v>196</v>
      </c>
      <c r="F7454" t="s">
        <v>169</v>
      </c>
      <c r="G7454" t="s">
        <v>228</v>
      </c>
      <c r="H7454" s="168">
        <v>37998</v>
      </c>
      <c r="I7454" t="s">
        <v>105</v>
      </c>
      <c r="J7454" s="169">
        <v>13.712328767123287</v>
      </c>
      <c r="K7454">
        <v>3</v>
      </c>
    </row>
    <row r="7455" spans="1:11" x14ac:dyDescent="0.25">
      <c r="A7455" t="s">
        <v>8000</v>
      </c>
      <c r="B7455">
        <v>93900</v>
      </c>
      <c r="C7455" t="s">
        <v>167</v>
      </c>
      <c r="D7455" s="167">
        <v>86673.48</v>
      </c>
      <c r="E7455" t="s">
        <v>180</v>
      </c>
      <c r="F7455" t="s">
        <v>169</v>
      </c>
      <c r="G7455" t="s">
        <v>189</v>
      </c>
      <c r="H7455" s="168">
        <v>32916</v>
      </c>
      <c r="I7455" t="s">
        <v>108</v>
      </c>
      <c r="J7455" s="169">
        <v>27.635616438356163</v>
      </c>
      <c r="K7455">
        <v>6</v>
      </c>
    </row>
    <row r="7456" spans="1:11" x14ac:dyDescent="0.25">
      <c r="A7456" t="s">
        <v>8001</v>
      </c>
      <c r="B7456">
        <v>95814</v>
      </c>
      <c r="C7456" t="s">
        <v>167</v>
      </c>
      <c r="D7456" s="167">
        <v>73107</v>
      </c>
      <c r="E7456" t="s">
        <v>191</v>
      </c>
      <c r="F7456" t="s">
        <v>169</v>
      </c>
      <c r="G7456" t="s">
        <v>192</v>
      </c>
      <c r="H7456" s="168">
        <v>39160</v>
      </c>
      <c r="I7456" t="s">
        <v>103</v>
      </c>
      <c r="J7456" s="169">
        <v>10.528767123287672</v>
      </c>
      <c r="K7456">
        <v>3</v>
      </c>
    </row>
    <row r="7457" spans="1:11" x14ac:dyDescent="0.25">
      <c r="A7457" t="s">
        <v>8002</v>
      </c>
      <c r="B7457">
        <v>63663</v>
      </c>
      <c r="C7457" t="s">
        <v>167</v>
      </c>
      <c r="D7457" s="167">
        <v>56940.47</v>
      </c>
      <c r="E7457" t="s">
        <v>188</v>
      </c>
      <c r="F7457" t="s">
        <v>169</v>
      </c>
      <c r="G7457" t="s">
        <v>273</v>
      </c>
      <c r="H7457" s="168">
        <v>39272</v>
      </c>
      <c r="I7457" t="s">
        <v>106</v>
      </c>
      <c r="J7457" s="169">
        <v>10.221917808219178</v>
      </c>
      <c r="K7457">
        <v>3</v>
      </c>
    </row>
    <row r="7458" spans="1:11" x14ac:dyDescent="0.25">
      <c r="A7458" t="s">
        <v>8003</v>
      </c>
      <c r="B7458">
        <v>14656</v>
      </c>
      <c r="C7458" t="s">
        <v>167</v>
      </c>
      <c r="D7458" s="167">
        <v>92606.75</v>
      </c>
      <c r="E7458" t="s">
        <v>175</v>
      </c>
      <c r="F7458" t="s">
        <v>169</v>
      </c>
      <c r="G7458" t="s">
        <v>211</v>
      </c>
      <c r="H7458" s="168">
        <v>36397</v>
      </c>
      <c r="I7458" t="s">
        <v>103</v>
      </c>
      <c r="J7458" s="169">
        <v>18.098630136986301</v>
      </c>
      <c r="K7458">
        <v>4</v>
      </c>
    </row>
    <row r="7459" spans="1:11" x14ac:dyDescent="0.25">
      <c r="A7459" t="s">
        <v>8004</v>
      </c>
      <c r="B7459">
        <v>88749</v>
      </c>
      <c r="C7459" t="s">
        <v>172</v>
      </c>
      <c r="D7459" s="167">
        <v>80175.86</v>
      </c>
      <c r="E7459" t="s">
        <v>196</v>
      </c>
      <c r="F7459" t="s">
        <v>169</v>
      </c>
      <c r="G7459" t="s">
        <v>8005</v>
      </c>
      <c r="H7459" s="168">
        <v>38264</v>
      </c>
      <c r="I7459" t="s">
        <v>105</v>
      </c>
      <c r="J7459" s="169">
        <v>12.983561643835616</v>
      </c>
      <c r="K7459">
        <v>3</v>
      </c>
    </row>
    <row r="7460" spans="1:11" x14ac:dyDescent="0.25">
      <c r="A7460" t="s">
        <v>8006</v>
      </c>
      <c r="B7460">
        <v>78170</v>
      </c>
      <c r="C7460" t="s">
        <v>167</v>
      </c>
      <c r="D7460" s="167">
        <v>93396</v>
      </c>
      <c r="E7460" t="s">
        <v>230</v>
      </c>
      <c r="F7460" t="s">
        <v>169</v>
      </c>
      <c r="G7460" t="s">
        <v>261</v>
      </c>
      <c r="H7460" s="168">
        <v>38348</v>
      </c>
      <c r="I7460" t="s">
        <v>107</v>
      </c>
      <c r="J7460" s="169">
        <v>12.753424657534246</v>
      </c>
      <c r="K7460">
        <v>3</v>
      </c>
    </row>
    <row r="7461" spans="1:11" x14ac:dyDescent="0.25">
      <c r="A7461" t="s">
        <v>8007</v>
      </c>
      <c r="B7461">
        <v>99133</v>
      </c>
      <c r="C7461" t="s">
        <v>172</v>
      </c>
      <c r="D7461" s="167">
        <v>33395</v>
      </c>
      <c r="E7461" t="s">
        <v>199</v>
      </c>
      <c r="F7461" t="s">
        <v>169</v>
      </c>
      <c r="G7461" t="s">
        <v>295</v>
      </c>
      <c r="H7461" s="168">
        <v>42716</v>
      </c>
      <c r="I7461" t="s">
        <v>106</v>
      </c>
      <c r="J7461" s="169">
        <v>0.78630136986301369</v>
      </c>
      <c r="K7461">
        <v>1</v>
      </c>
    </row>
    <row r="7462" spans="1:11" x14ac:dyDescent="0.25">
      <c r="A7462" t="s">
        <v>8008</v>
      </c>
      <c r="B7462">
        <v>55261</v>
      </c>
      <c r="C7462" t="s">
        <v>172</v>
      </c>
      <c r="D7462" s="167">
        <v>54402.73</v>
      </c>
      <c r="E7462" t="s">
        <v>168</v>
      </c>
      <c r="F7462" t="s">
        <v>169</v>
      </c>
      <c r="G7462" t="s">
        <v>1533</v>
      </c>
      <c r="H7462" s="168">
        <v>41414</v>
      </c>
      <c r="I7462" t="s">
        <v>103</v>
      </c>
      <c r="J7462" s="169">
        <v>4.353424657534247</v>
      </c>
      <c r="K7462">
        <v>1</v>
      </c>
    </row>
    <row r="7463" spans="1:11" x14ac:dyDescent="0.25">
      <c r="A7463" t="s">
        <v>8009</v>
      </c>
      <c r="B7463">
        <v>91009</v>
      </c>
      <c r="C7463" t="s">
        <v>167</v>
      </c>
      <c r="D7463" s="167">
        <v>62400</v>
      </c>
      <c r="E7463" t="s">
        <v>188</v>
      </c>
      <c r="F7463" t="s">
        <v>169</v>
      </c>
      <c r="G7463" t="s">
        <v>282</v>
      </c>
      <c r="H7463" s="168">
        <v>42646</v>
      </c>
      <c r="I7463" t="s">
        <v>104</v>
      </c>
      <c r="J7463" s="169">
        <v>0.9780821917808219</v>
      </c>
      <c r="K7463">
        <v>1</v>
      </c>
    </row>
    <row r="7464" spans="1:11" x14ac:dyDescent="0.25">
      <c r="A7464" t="s">
        <v>8010</v>
      </c>
      <c r="B7464">
        <v>53240</v>
      </c>
      <c r="C7464" t="s">
        <v>172</v>
      </c>
      <c r="D7464" s="167">
        <v>75036.11</v>
      </c>
      <c r="E7464" t="s">
        <v>216</v>
      </c>
      <c r="F7464" t="s">
        <v>169</v>
      </c>
      <c r="G7464" t="s">
        <v>422</v>
      </c>
      <c r="H7464" s="168">
        <v>37214</v>
      </c>
      <c r="I7464" t="s">
        <v>106</v>
      </c>
      <c r="J7464" s="169">
        <v>15.860273972602739</v>
      </c>
      <c r="K7464">
        <v>4</v>
      </c>
    </row>
    <row r="7465" spans="1:11" x14ac:dyDescent="0.25">
      <c r="A7465" t="s">
        <v>8011</v>
      </c>
      <c r="B7465">
        <v>81800</v>
      </c>
      <c r="C7465" t="s">
        <v>167</v>
      </c>
      <c r="D7465" s="167">
        <v>118400</v>
      </c>
      <c r="E7465" t="s">
        <v>188</v>
      </c>
      <c r="F7465" t="s">
        <v>169</v>
      </c>
      <c r="G7465" t="s">
        <v>214</v>
      </c>
      <c r="H7465" s="168">
        <v>38628</v>
      </c>
      <c r="I7465" t="s">
        <v>105</v>
      </c>
      <c r="J7465" s="169">
        <v>11.986301369863014</v>
      </c>
      <c r="K7465">
        <v>3</v>
      </c>
    </row>
    <row r="7466" spans="1:11" x14ac:dyDescent="0.25">
      <c r="A7466" t="s">
        <v>8012</v>
      </c>
      <c r="B7466">
        <v>83420</v>
      </c>
      <c r="C7466" t="s">
        <v>172</v>
      </c>
      <c r="D7466" s="167">
        <v>73801</v>
      </c>
      <c r="E7466" t="s">
        <v>196</v>
      </c>
      <c r="F7466" t="s">
        <v>169</v>
      </c>
      <c r="G7466" t="s">
        <v>228</v>
      </c>
      <c r="H7466" s="168">
        <v>37053</v>
      </c>
      <c r="I7466" t="s">
        <v>107</v>
      </c>
      <c r="J7466" s="169">
        <v>16.301369863013697</v>
      </c>
      <c r="K7466">
        <v>4</v>
      </c>
    </row>
    <row r="7467" spans="1:11" x14ac:dyDescent="0.25">
      <c r="A7467" t="s">
        <v>8013</v>
      </c>
      <c r="B7467">
        <v>47338</v>
      </c>
      <c r="C7467" t="s">
        <v>172</v>
      </c>
      <c r="D7467" s="167">
        <v>55328</v>
      </c>
      <c r="E7467" t="s">
        <v>191</v>
      </c>
      <c r="F7467" t="s">
        <v>169</v>
      </c>
      <c r="G7467" t="s">
        <v>354</v>
      </c>
      <c r="H7467" s="168">
        <v>41484</v>
      </c>
      <c r="I7467" t="s">
        <v>105</v>
      </c>
      <c r="J7467" s="169">
        <v>4.161643835616438</v>
      </c>
      <c r="K7467">
        <v>1</v>
      </c>
    </row>
    <row r="7468" spans="1:11" x14ac:dyDescent="0.25">
      <c r="A7468" t="s">
        <v>8014</v>
      </c>
      <c r="B7468">
        <v>47221</v>
      </c>
      <c r="C7468" t="s">
        <v>172</v>
      </c>
      <c r="D7468" s="167">
        <v>57265</v>
      </c>
      <c r="E7468" t="s">
        <v>191</v>
      </c>
      <c r="F7468" t="s">
        <v>169</v>
      </c>
      <c r="G7468" t="s">
        <v>354</v>
      </c>
      <c r="H7468" s="168">
        <v>41064</v>
      </c>
      <c r="I7468" t="s">
        <v>103</v>
      </c>
      <c r="J7468" s="169">
        <v>5.3123287671232875</v>
      </c>
      <c r="K7468">
        <v>2</v>
      </c>
    </row>
    <row r="7469" spans="1:11" x14ac:dyDescent="0.25">
      <c r="A7469" t="s">
        <v>8015</v>
      </c>
      <c r="B7469">
        <v>99365</v>
      </c>
      <c r="C7469" t="s">
        <v>172</v>
      </c>
      <c r="D7469" s="167">
        <v>125849.03</v>
      </c>
      <c r="E7469" t="s">
        <v>188</v>
      </c>
      <c r="F7469" t="s">
        <v>169</v>
      </c>
      <c r="G7469" t="s">
        <v>275</v>
      </c>
      <c r="H7469" s="168">
        <v>33210</v>
      </c>
      <c r="I7469" t="s">
        <v>107</v>
      </c>
      <c r="J7469" s="169">
        <v>26.830136986301369</v>
      </c>
      <c r="K7469">
        <v>6</v>
      </c>
    </row>
    <row r="7470" spans="1:11" x14ac:dyDescent="0.25">
      <c r="A7470" t="s">
        <v>8016</v>
      </c>
      <c r="B7470">
        <v>16372</v>
      </c>
      <c r="C7470" t="s">
        <v>172</v>
      </c>
      <c r="D7470" s="167">
        <v>92576</v>
      </c>
      <c r="E7470" t="s">
        <v>185</v>
      </c>
      <c r="F7470" t="s">
        <v>169</v>
      </c>
      <c r="G7470" t="s">
        <v>495</v>
      </c>
      <c r="H7470" s="168">
        <v>38488</v>
      </c>
      <c r="I7470" t="s">
        <v>108</v>
      </c>
      <c r="J7470" s="169">
        <v>12.36986301369863</v>
      </c>
      <c r="K7470">
        <v>3</v>
      </c>
    </row>
    <row r="7471" spans="1:11" x14ac:dyDescent="0.25">
      <c r="A7471" t="s">
        <v>8017</v>
      </c>
      <c r="B7471">
        <v>99494</v>
      </c>
      <c r="C7471" t="s">
        <v>172</v>
      </c>
      <c r="D7471" s="167">
        <v>103114.91</v>
      </c>
      <c r="E7471" t="s">
        <v>616</v>
      </c>
      <c r="F7471" t="s">
        <v>169</v>
      </c>
      <c r="G7471" t="s">
        <v>617</v>
      </c>
      <c r="H7471" s="168">
        <v>41106</v>
      </c>
      <c r="I7471" t="s">
        <v>105</v>
      </c>
      <c r="J7471" s="169">
        <v>5.1972602739726028</v>
      </c>
      <c r="K7471">
        <v>2</v>
      </c>
    </row>
    <row r="7472" spans="1:11" x14ac:dyDescent="0.25">
      <c r="A7472" t="s">
        <v>8018</v>
      </c>
      <c r="B7472">
        <v>64100</v>
      </c>
      <c r="C7472" t="s">
        <v>167</v>
      </c>
      <c r="D7472" s="167">
        <v>60201.440000000002</v>
      </c>
      <c r="E7472" t="s">
        <v>253</v>
      </c>
      <c r="F7472" t="s">
        <v>169</v>
      </c>
      <c r="G7472" t="s">
        <v>344</v>
      </c>
      <c r="H7472" s="168">
        <v>32825</v>
      </c>
      <c r="I7472" t="s">
        <v>105</v>
      </c>
      <c r="J7472" s="169">
        <v>27.884931506849316</v>
      </c>
      <c r="K7472">
        <v>6</v>
      </c>
    </row>
    <row r="7473" spans="1:11" x14ac:dyDescent="0.25">
      <c r="A7473" t="s">
        <v>8019</v>
      </c>
      <c r="B7473">
        <v>72077</v>
      </c>
      <c r="C7473" t="s">
        <v>172</v>
      </c>
      <c r="D7473" s="167">
        <v>76182.23</v>
      </c>
      <c r="E7473" t="s">
        <v>168</v>
      </c>
      <c r="F7473" t="s">
        <v>169</v>
      </c>
      <c r="G7473" t="s">
        <v>1203</v>
      </c>
      <c r="H7473" s="168">
        <v>40854</v>
      </c>
      <c r="I7473" t="s">
        <v>103</v>
      </c>
      <c r="J7473" s="169">
        <v>5.8876712328767127</v>
      </c>
      <c r="K7473">
        <v>2</v>
      </c>
    </row>
    <row r="7474" spans="1:11" x14ac:dyDescent="0.25">
      <c r="A7474" t="s">
        <v>8020</v>
      </c>
      <c r="B7474">
        <v>41677</v>
      </c>
      <c r="C7474" t="s">
        <v>167</v>
      </c>
      <c r="D7474" s="167">
        <v>54000</v>
      </c>
      <c r="E7474" t="s">
        <v>188</v>
      </c>
      <c r="F7474" t="s">
        <v>169</v>
      </c>
      <c r="G7474" t="s">
        <v>375</v>
      </c>
      <c r="H7474" s="168">
        <v>42660</v>
      </c>
      <c r="I7474" t="s">
        <v>108</v>
      </c>
      <c r="J7474" s="169">
        <v>0.9397260273972603</v>
      </c>
      <c r="K7474">
        <v>1</v>
      </c>
    </row>
    <row r="7475" spans="1:11" x14ac:dyDescent="0.25">
      <c r="A7475" t="s">
        <v>8021</v>
      </c>
      <c r="B7475">
        <v>36655</v>
      </c>
      <c r="C7475" t="s">
        <v>172</v>
      </c>
      <c r="D7475" s="167">
        <v>69222.179999999993</v>
      </c>
      <c r="E7475" t="s">
        <v>168</v>
      </c>
      <c r="F7475" t="s">
        <v>169</v>
      </c>
      <c r="G7475" t="s">
        <v>649</v>
      </c>
      <c r="H7475" s="168">
        <v>32846</v>
      </c>
      <c r="I7475" t="s">
        <v>106</v>
      </c>
      <c r="J7475" s="169">
        <v>27.827397260273973</v>
      </c>
      <c r="K7475">
        <v>6</v>
      </c>
    </row>
    <row r="7476" spans="1:11" x14ac:dyDescent="0.25">
      <c r="A7476" t="s">
        <v>8022</v>
      </c>
      <c r="B7476">
        <v>11708</v>
      </c>
      <c r="C7476" t="s">
        <v>172</v>
      </c>
      <c r="D7476" s="167">
        <v>70396</v>
      </c>
      <c r="E7476" t="s">
        <v>191</v>
      </c>
      <c r="F7476" t="s">
        <v>169</v>
      </c>
      <c r="G7476" t="s">
        <v>192</v>
      </c>
      <c r="H7476" s="168">
        <v>38488</v>
      </c>
      <c r="I7476" t="s">
        <v>107</v>
      </c>
      <c r="J7476" s="169">
        <v>12.36986301369863</v>
      </c>
      <c r="K7476">
        <v>3</v>
      </c>
    </row>
    <row r="7477" spans="1:11" x14ac:dyDescent="0.25">
      <c r="A7477" t="s">
        <v>8023</v>
      </c>
      <c r="B7477">
        <v>98987</v>
      </c>
      <c r="C7477" t="s">
        <v>172</v>
      </c>
      <c r="D7477" s="167">
        <v>53788</v>
      </c>
      <c r="E7477" t="s">
        <v>175</v>
      </c>
      <c r="F7477" t="s">
        <v>169</v>
      </c>
      <c r="G7477" t="s">
        <v>183</v>
      </c>
      <c r="H7477" s="168">
        <v>41694</v>
      </c>
      <c r="I7477" t="s">
        <v>104</v>
      </c>
      <c r="J7477" s="169">
        <v>3.5863013698630137</v>
      </c>
      <c r="K7477">
        <v>1</v>
      </c>
    </row>
    <row r="7478" spans="1:11" x14ac:dyDescent="0.25">
      <c r="A7478" t="s">
        <v>8024</v>
      </c>
      <c r="B7478">
        <v>71339</v>
      </c>
      <c r="C7478" t="s">
        <v>167</v>
      </c>
      <c r="D7478" s="167">
        <v>95284.92</v>
      </c>
      <c r="E7478" t="s">
        <v>188</v>
      </c>
      <c r="F7478" t="s">
        <v>169</v>
      </c>
      <c r="G7478" t="s">
        <v>284</v>
      </c>
      <c r="H7478" s="168">
        <v>39006</v>
      </c>
      <c r="I7478" t="s">
        <v>104</v>
      </c>
      <c r="J7478" s="169">
        <v>10.950684931506849</v>
      </c>
      <c r="K7478">
        <v>3</v>
      </c>
    </row>
    <row r="7479" spans="1:11" x14ac:dyDescent="0.25">
      <c r="A7479" t="s">
        <v>8025</v>
      </c>
      <c r="B7479">
        <v>89523</v>
      </c>
      <c r="C7479" t="s">
        <v>172</v>
      </c>
      <c r="D7479" s="167">
        <v>69222.179999999993</v>
      </c>
      <c r="E7479" t="s">
        <v>199</v>
      </c>
      <c r="F7479" t="s">
        <v>169</v>
      </c>
      <c r="G7479" t="s">
        <v>3195</v>
      </c>
      <c r="H7479" s="168">
        <v>31166</v>
      </c>
      <c r="I7479" t="s">
        <v>103</v>
      </c>
      <c r="J7479" s="169">
        <v>32.43013698630137</v>
      </c>
      <c r="K7479">
        <v>7</v>
      </c>
    </row>
    <row r="7480" spans="1:11" x14ac:dyDescent="0.25">
      <c r="A7480" t="s">
        <v>8026</v>
      </c>
      <c r="B7480">
        <v>10666</v>
      </c>
      <c r="C7480" t="s">
        <v>172</v>
      </c>
      <c r="D7480" s="167">
        <v>86673.48</v>
      </c>
      <c r="E7480" t="s">
        <v>199</v>
      </c>
      <c r="F7480" t="s">
        <v>169</v>
      </c>
      <c r="G7480" t="s">
        <v>662</v>
      </c>
      <c r="H7480" s="168">
        <v>30088</v>
      </c>
      <c r="I7480" t="s">
        <v>103</v>
      </c>
      <c r="J7480" s="169">
        <v>35.38356164383562</v>
      </c>
      <c r="K7480">
        <v>8</v>
      </c>
    </row>
    <row r="7481" spans="1:11" x14ac:dyDescent="0.25">
      <c r="A7481" t="s">
        <v>8027</v>
      </c>
      <c r="B7481">
        <v>17848</v>
      </c>
      <c r="C7481" t="s">
        <v>172</v>
      </c>
      <c r="D7481" s="167">
        <v>73801</v>
      </c>
      <c r="E7481" t="s">
        <v>196</v>
      </c>
      <c r="F7481" t="s">
        <v>169</v>
      </c>
      <c r="G7481" t="s">
        <v>228</v>
      </c>
      <c r="H7481" s="168">
        <v>37830</v>
      </c>
      <c r="I7481" t="s">
        <v>107</v>
      </c>
      <c r="J7481" s="169">
        <v>14.172602739726027</v>
      </c>
      <c r="K7481">
        <v>3</v>
      </c>
    </row>
    <row r="7482" spans="1:11" x14ac:dyDescent="0.25">
      <c r="A7482" t="s">
        <v>8028</v>
      </c>
      <c r="B7482">
        <v>46968</v>
      </c>
      <c r="C7482" t="s">
        <v>167</v>
      </c>
      <c r="D7482" s="167">
        <v>89654.33</v>
      </c>
      <c r="E7482" t="s">
        <v>188</v>
      </c>
      <c r="F7482" t="s">
        <v>169</v>
      </c>
      <c r="G7482" t="s">
        <v>284</v>
      </c>
      <c r="H7482" s="168">
        <v>36787</v>
      </c>
      <c r="I7482" t="s">
        <v>104</v>
      </c>
      <c r="J7482" s="169">
        <v>17.030136986301368</v>
      </c>
      <c r="K7482">
        <v>4</v>
      </c>
    </row>
    <row r="7483" spans="1:11" x14ac:dyDescent="0.25">
      <c r="A7483" t="s">
        <v>8029</v>
      </c>
      <c r="B7483">
        <v>79189</v>
      </c>
      <c r="C7483" t="s">
        <v>167</v>
      </c>
      <c r="D7483" s="167">
        <v>16049</v>
      </c>
      <c r="E7483" t="s">
        <v>196</v>
      </c>
      <c r="F7483" t="s">
        <v>202</v>
      </c>
      <c r="G7483" t="s">
        <v>222</v>
      </c>
      <c r="H7483" s="168">
        <v>42492</v>
      </c>
      <c r="I7483" t="s">
        <v>103</v>
      </c>
      <c r="J7483" s="169">
        <v>1.4</v>
      </c>
      <c r="K7483">
        <v>1</v>
      </c>
    </row>
    <row r="7484" spans="1:11" x14ac:dyDescent="0.25">
      <c r="A7484" t="s">
        <v>8030</v>
      </c>
      <c r="B7484">
        <v>69883</v>
      </c>
      <c r="C7484" t="s">
        <v>167</v>
      </c>
      <c r="D7484" s="167">
        <v>72902</v>
      </c>
      <c r="E7484" t="s">
        <v>175</v>
      </c>
      <c r="F7484" t="s">
        <v>169</v>
      </c>
      <c r="G7484" t="s">
        <v>183</v>
      </c>
      <c r="H7484" s="168">
        <v>38915</v>
      </c>
      <c r="I7484" t="s">
        <v>104</v>
      </c>
      <c r="J7484" s="169">
        <v>11.2</v>
      </c>
      <c r="K7484">
        <v>3</v>
      </c>
    </row>
    <row r="7485" spans="1:11" x14ac:dyDescent="0.25">
      <c r="A7485" t="s">
        <v>8031</v>
      </c>
      <c r="B7485">
        <v>96477</v>
      </c>
      <c r="C7485" t="s">
        <v>167</v>
      </c>
      <c r="D7485" s="167">
        <v>21766.2</v>
      </c>
      <c r="E7485" t="s">
        <v>196</v>
      </c>
      <c r="F7485" t="s">
        <v>202</v>
      </c>
      <c r="G7485" t="s">
        <v>222</v>
      </c>
      <c r="H7485" s="168">
        <v>37970</v>
      </c>
      <c r="I7485" t="s">
        <v>105</v>
      </c>
      <c r="J7485" s="169">
        <v>13.789041095890411</v>
      </c>
      <c r="K7485">
        <v>3</v>
      </c>
    </row>
    <row r="7486" spans="1:11" x14ac:dyDescent="0.25">
      <c r="A7486" t="s">
        <v>8032</v>
      </c>
      <c r="B7486">
        <v>41495</v>
      </c>
      <c r="C7486" t="s">
        <v>172</v>
      </c>
      <c r="D7486" s="167">
        <v>75453</v>
      </c>
      <c r="E7486" t="s">
        <v>175</v>
      </c>
      <c r="F7486" t="s">
        <v>169</v>
      </c>
      <c r="G7486" t="s">
        <v>183</v>
      </c>
      <c r="H7486" s="168">
        <v>38551</v>
      </c>
      <c r="I7486" t="s">
        <v>105</v>
      </c>
      <c r="J7486" s="169">
        <v>12.197260273972603</v>
      </c>
      <c r="K7486">
        <v>3</v>
      </c>
    </row>
    <row r="7487" spans="1:11" x14ac:dyDescent="0.25">
      <c r="A7487" t="s">
        <v>8033</v>
      </c>
      <c r="B7487">
        <v>94138</v>
      </c>
      <c r="C7487" t="s">
        <v>172</v>
      </c>
      <c r="D7487" s="167">
        <v>135378.13</v>
      </c>
      <c r="E7487" t="s">
        <v>196</v>
      </c>
      <c r="F7487" t="s">
        <v>169</v>
      </c>
      <c r="G7487" t="s">
        <v>275</v>
      </c>
      <c r="H7487" s="168">
        <v>32195</v>
      </c>
      <c r="I7487" t="s">
        <v>103</v>
      </c>
      <c r="J7487" s="169">
        <v>29.610958904109587</v>
      </c>
      <c r="K7487">
        <v>6</v>
      </c>
    </row>
    <row r="7488" spans="1:11" x14ac:dyDescent="0.25">
      <c r="A7488" t="s">
        <v>8034</v>
      </c>
      <c r="B7488">
        <v>73416</v>
      </c>
      <c r="C7488" t="s">
        <v>172</v>
      </c>
      <c r="D7488" s="167">
        <v>102664</v>
      </c>
      <c r="E7488" t="s">
        <v>188</v>
      </c>
      <c r="F7488" t="s">
        <v>169</v>
      </c>
      <c r="G7488" t="s">
        <v>397</v>
      </c>
      <c r="H7488" s="168">
        <v>38348</v>
      </c>
      <c r="I7488" t="s">
        <v>107</v>
      </c>
      <c r="J7488" s="169">
        <v>12.753424657534246</v>
      </c>
      <c r="K7488">
        <v>3</v>
      </c>
    </row>
    <row r="7489" spans="1:11" x14ac:dyDescent="0.25">
      <c r="A7489" t="s">
        <v>8035</v>
      </c>
      <c r="B7489">
        <v>51924</v>
      </c>
      <c r="C7489" t="s">
        <v>167</v>
      </c>
      <c r="D7489" s="167">
        <v>124156.01</v>
      </c>
      <c r="E7489" t="s">
        <v>188</v>
      </c>
      <c r="F7489" t="s">
        <v>169</v>
      </c>
      <c r="G7489" t="s">
        <v>275</v>
      </c>
      <c r="H7489" s="168">
        <v>40925</v>
      </c>
      <c r="I7489" t="s">
        <v>107</v>
      </c>
      <c r="J7489" s="169">
        <v>5.6931506849315072</v>
      </c>
      <c r="K7489">
        <v>2</v>
      </c>
    </row>
    <row r="7490" spans="1:11" x14ac:dyDescent="0.25">
      <c r="A7490" t="s">
        <v>8036</v>
      </c>
      <c r="B7490">
        <v>93083</v>
      </c>
      <c r="C7490" t="s">
        <v>172</v>
      </c>
      <c r="D7490" s="167">
        <v>94099</v>
      </c>
      <c r="E7490" t="s">
        <v>168</v>
      </c>
      <c r="F7490" t="s">
        <v>169</v>
      </c>
      <c r="G7490" t="s">
        <v>173</v>
      </c>
      <c r="H7490" s="168">
        <v>35702</v>
      </c>
      <c r="I7490" t="s">
        <v>106</v>
      </c>
      <c r="J7490" s="169">
        <v>20.002739726027396</v>
      </c>
      <c r="K7490">
        <v>5</v>
      </c>
    </row>
    <row r="7491" spans="1:11" x14ac:dyDescent="0.25">
      <c r="A7491" t="s">
        <v>8037</v>
      </c>
      <c r="B7491">
        <v>73695</v>
      </c>
      <c r="C7491" t="s">
        <v>172</v>
      </c>
      <c r="D7491" s="167">
        <v>119137.02</v>
      </c>
      <c r="E7491" t="s">
        <v>185</v>
      </c>
      <c r="F7491" t="s">
        <v>169</v>
      </c>
      <c r="G7491" t="s">
        <v>382</v>
      </c>
      <c r="H7491" s="168">
        <v>33924</v>
      </c>
      <c r="I7491" t="s">
        <v>105</v>
      </c>
      <c r="J7491" s="169">
        <v>24.873972602739727</v>
      </c>
      <c r="K7491">
        <v>5</v>
      </c>
    </row>
    <row r="7492" spans="1:11" x14ac:dyDescent="0.25">
      <c r="A7492" t="s">
        <v>8038</v>
      </c>
      <c r="B7492">
        <v>62623</v>
      </c>
      <c r="C7492" t="s">
        <v>172</v>
      </c>
      <c r="D7492" s="167">
        <v>53788</v>
      </c>
      <c r="E7492" t="s">
        <v>175</v>
      </c>
      <c r="F7492" t="s">
        <v>169</v>
      </c>
      <c r="G7492" t="s">
        <v>183</v>
      </c>
      <c r="H7492" s="168">
        <v>41918</v>
      </c>
      <c r="I7492" t="s">
        <v>107</v>
      </c>
      <c r="J7492" s="169">
        <v>2.9726027397260273</v>
      </c>
      <c r="K7492">
        <v>1</v>
      </c>
    </row>
    <row r="7493" spans="1:11" x14ac:dyDescent="0.25">
      <c r="A7493" t="s">
        <v>8039</v>
      </c>
      <c r="B7493">
        <v>86882</v>
      </c>
      <c r="C7493" t="s">
        <v>172</v>
      </c>
      <c r="D7493" s="167">
        <v>45261</v>
      </c>
      <c r="E7493" t="s">
        <v>191</v>
      </c>
      <c r="F7493" t="s">
        <v>169</v>
      </c>
      <c r="G7493" t="s">
        <v>1065</v>
      </c>
      <c r="H7493" s="168">
        <v>42716</v>
      </c>
      <c r="I7493" t="s">
        <v>103</v>
      </c>
      <c r="J7493" s="169">
        <v>0.78630136986301369</v>
      </c>
      <c r="K7493">
        <v>1</v>
      </c>
    </row>
    <row r="7494" spans="1:11" x14ac:dyDescent="0.25">
      <c r="A7494" t="s">
        <v>8040</v>
      </c>
      <c r="B7494">
        <v>77440</v>
      </c>
      <c r="C7494" t="s">
        <v>167</v>
      </c>
      <c r="D7494" s="167">
        <v>37838.449999999997</v>
      </c>
      <c r="E7494" t="s">
        <v>188</v>
      </c>
      <c r="F7494" t="s">
        <v>202</v>
      </c>
      <c r="G7494" t="s">
        <v>313</v>
      </c>
      <c r="H7494" s="168">
        <v>41127</v>
      </c>
      <c r="I7494" t="s">
        <v>106</v>
      </c>
      <c r="J7494" s="169">
        <v>5.13972602739726</v>
      </c>
      <c r="K7494">
        <v>2</v>
      </c>
    </row>
    <row r="7495" spans="1:11" x14ac:dyDescent="0.25">
      <c r="A7495" t="s">
        <v>8041</v>
      </c>
      <c r="B7495">
        <v>99417</v>
      </c>
      <c r="C7495" t="s">
        <v>172</v>
      </c>
      <c r="D7495" s="167">
        <v>81066</v>
      </c>
      <c r="E7495" t="s">
        <v>196</v>
      </c>
      <c r="F7495" t="s">
        <v>169</v>
      </c>
      <c r="G7495" t="s">
        <v>4468</v>
      </c>
      <c r="H7495" s="168">
        <v>35870</v>
      </c>
      <c r="I7495" t="s">
        <v>103</v>
      </c>
      <c r="J7495" s="169">
        <v>19.542465753424658</v>
      </c>
      <c r="K7495">
        <v>4</v>
      </c>
    </row>
    <row r="7496" spans="1:11" x14ac:dyDescent="0.25">
      <c r="A7496" t="s">
        <v>8042</v>
      </c>
      <c r="B7496">
        <v>45716</v>
      </c>
      <c r="C7496" t="s">
        <v>172</v>
      </c>
      <c r="D7496" s="167">
        <v>80145</v>
      </c>
      <c r="E7496" t="s">
        <v>185</v>
      </c>
      <c r="F7496" t="s">
        <v>169</v>
      </c>
      <c r="G7496" t="s">
        <v>416</v>
      </c>
      <c r="H7496" s="168">
        <v>38334</v>
      </c>
      <c r="I7496" t="s">
        <v>107</v>
      </c>
      <c r="J7496" s="169">
        <v>12.791780821917808</v>
      </c>
      <c r="K7496">
        <v>3</v>
      </c>
    </row>
    <row r="7497" spans="1:11" x14ac:dyDescent="0.25">
      <c r="A7497" t="s">
        <v>8043</v>
      </c>
      <c r="B7497">
        <v>47357</v>
      </c>
      <c r="C7497" t="s">
        <v>172</v>
      </c>
      <c r="D7497" s="167">
        <v>60314.17</v>
      </c>
      <c r="E7497" t="s">
        <v>196</v>
      </c>
      <c r="F7497" t="s">
        <v>169</v>
      </c>
      <c r="G7497" t="s">
        <v>2476</v>
      </c>
      <c r="H7497" s="168">
        <v>41596</v>
      </c>
      <c r="I7497" t="s">
        <v>103</v>
      </c>
      <c r="J7497" s="169">
        <v>3.8547945205479452</v>
      </c>
      <c r="K7497">
        <v>1</v>
      </c>
    </row>
    <row r="7498" spans="1:11" x14ac:dyDescent="0.25">
      <c r="A7498" t="s">
        <v>8044</v>
      </c>
      <c r="B7498">
        <v>83758</v>
      </c>
      <c r="C7498" t="s">
        <v>172</v>
      </c>
      <c r="D7498" s="167">
        <v>54730</v>
      </c>
      <c r="E7498" t="s">
        <v>191</v>
      </c>
      <c r="F7498" t="s">
        <v>169</v>
      </c>
      <c r="G7498" t="s">
        <v>354</v>
      </c>
      <c r="H7498" s="168">
        <v>41484</v>
      </c>
      <c r="I7498" t="s">
        <v>103</v>
      </c>
      <c r="J7498" s="169">
        <v>4.161643835616438</v>
      </c>
      <c r="K7498">
        <v>1</v>
      </c>
    </row>
    <row r="7499" spans="1:11" x14ac:dyDescent="0.25">
      <c r="A7499" t="s">
        <v>8045</v>
      </c>
      <c r="B7499">
        <v>72403</v>
      </c>
      <c r="C7499" t="s">
        <v>172</v>
      </c>
      <c r="D7499" s="167">
        <v>77328</v>
      </c>
      <c r="E7499" t="s">
        <v>168</v>
      </c>
      <c r="F7499" t="s">
        <v>169</v>
      </c>
      <c r="G7499" t="s">
        <v>265</v>
      </c>
      <c r="H7499" s="168">
        <v>35856</v>
      </c>
      <c r="I7499" t="s">
        <v>108</v>
      </c>
      <c r="J7499" s="169">
        <v>19.580821917808219</v>
      </c>
      <c r="K7499">
        <v>4</v>
      </c>
    </row>
    <row r="7500" spans="1:11" x14ac:dyDescent="0.25">
      <c r="A7500" t="s">
        <v>8046</v>
      </c>
      <c r="B7500">
        <v>29443</v>
      </c>
      <c r="C7500" t="s">
        <v>172</v>
      </c>
      <c r="D7500" s="167">
        <v>89620</v>
      </c>
      <c r="E7500" t="s">
        <v>175</v>
      </c>
      <c r="F7500" t="s">
        <v>169</v>
      </c>
      <c r="G7500" t="s">
        <v>183</v>
      </c>
      <c r="H7500" s="168">
        <v>36220</v>
      </c>
      <c r="I7500" t="s">
        <v>103</v>
      </c>
      <c r="J7500" s="169">
        <v>18.583561643835615</v>
      </c>
      <c r="K7500">
        <v>4</v>
      </c>
    </row>
    <row r="7501" spans="1:11" x14ac:dyDescent="0.25">
      <c r="A7501" t="s">
        <v>8047</v>
      </c>
      <c r="B7501">
        <v>78207</v>
      </c>
      <c r="C7501" t="s">
        <v>172</v>
      </c>
      <c r="D7501" s="167">
        <v>57265</v>
      </c>
      <c r="E7501" t="s">
        <v>191</v>
      </c>
      <c r="F7501" t="s">
        <v>169</v>
      </c>
      <c r="G7501" t="s">
        <v>354</v>
      </c>
      <c r="H7501" s="168">
        <v>41064</v>
      </c>
      <c r="I7501" t="s">
        <v>104</v>
      </c>
      <c r="J7501" s="169">
        <v>5.3123287671232875</v>
      </c>
      <c r="K7501">
        <v>2</v>
      </c>
    </row>
    <row r="7502" spans="1:11" x14ac:dyDescent="0.25">
      <c r="A7502" t="s">
        <v>8048</v>
      </c>
      <c r="B7502">
        <v>84064</v>
      </c>
      <c r="C7502" t="s">
        <v>172</v>
      </c>
      <c r="D7502" s="167">
        <v>72902</v>
      </c>
      <c r="E7502" t="s">
        <v>175</v>
      </c>
      <c r="F7502" t="s">
        <v>169</v>
      </c>
      <c r="G7502" t="s">
        <v>183</v>
      </c>
      <c r="H7502" s="168">
        <v>38915</v>
      </c>
      <c r="I7502" t="s">
        <v>107</v>
      </c>
      <c r="J7502" s="169">
        <v>11.2</v>
      </c>
      <c r="K7502">
        <v>3</v>
      </c>
    </row>
    <row r="7503" spans="1:11" x14ac:dyDescent="0.25">
      <c r="A7503" t="s">
        <v>8049</v>
      </c>
      <c r="B7503">
        <v>26278</v>
      </c>
      <c r="C7503" t="s">
        <v>167</v>
      </c>
      <c r="D7503" s="167">
        <v>71212.61</v>
      </c>
      <c r="E7503" t="s">
        <v>175</v>
      </c>
      <c r="F7503" t="s">
        <v>169</v>
      </c>
      <c r="G7503" t="s">
        <v>211</v>
      </c>
      <c r="H7503" s="168">
        <v>41918</v>
      </c>
      <c r="I7503" t="s">
        <v>108</v>
      </c>
      <c r="J7503" s="169">
        <v>2.9726027397260273</v>
      </c>
      <c r="K7503">
        <v>1</v>
      </c>
    </row>
    <row r="7504" spans="1:11" x14ac:dyDescent="0.25">
      <c r="A7504" t="s">
        <v>8050</v>
      </c>
      <c r="B7504">
        <v>31285</v>
      </c>
      <c r="C7504" t="s">
        <v>167</v>
      </c>
      <c r="D7504" s="167">
        <v>75277.02</v>
      </c>
      <c r="E7504" t="s">
        <v>180</v>
      </c>
      <c r="F7504" t="s">
        <v>169</v>
      </c>
      <c r="G7504" t="s">
        <v>665</v>
      </c>
      <c r="H7504" s="168">
        <v>28550</v>
      </c>
      <c r="I7504" t="s">
        <v>108</v>
      </c>
      <c r="J7504" s="169">
        <v>39.597260273972601</v>
      </c>
      <c r="K7504">
        <v>8</v>
      </c>
    </row>
    <row r="7505" spans="1:11" x14ac:dyDescent="0.25">
      <c r="A7505" t="s">
        <v>8051</v>
      </c>
      <c r="B7505">
        <v>81319</v>
      </c>
      <c r="C7505" t="s">
        <v>167</v>
      </c>
      <c r="D7505" s="167">
        <v>96197.88</v>
      </c>
      <c r="E7505" t="s">
        <v>188</v>
      </c>
      <c r="F7505" t="s">
        <v>169</v>
      </c>
      <c r="G7505" t="s">
        <v>305</v>
      </c>
      <c r="H7505" s="168">
        <v>29131</v>
      </c>
      <c r="I7505" t="s">
        <v>103</v>
      </c>
      <c r="J7505" s="169">
        <v>38.005479452054793</v>
      </c>
      <c r="K7505">
        <v>8</v>
      </c>
    </row>
    <row r="7506" spans="1:11" x14ac:dyDescent="0.25">
      <c r="A7506" t="s">
        <v>8052</v>
      </c>
      <c r="B7506">
        <v>60220</v>
      </c>
      <c r="C7506" t="s">
        <v>167</v>
      </c>
      <c r="D7506" s="167">
        <v>89597.9</v>
      </c>
      <c r="E7506" t="s">
        <v>188</v>
      </c>
      <c r="F7506" t="s">
        <v>169</v>
      </c>
      <c r="G7506" t="s">
        <v>8053</v>
      </c>
      <c r="H7506" s="168">
        <v>34554</v>
      </c>
      <c r="I7506" t="s">
        <v>106</v>
      </c>
      <c r="J7506" s="169">
        <v>23.147945205479452</v>
      </c>
      <c r="K7506">
        <v>5</v>
      </c>
    </row>
    <row r="7507" spans="1:11" x14ac:dyDescent="0.25">
      <c r="A7507" t="s">
        <v>8054</v>
      </c>
      <c r="B7507">
        <v>22312</v>
      </c>
      <c r="C7507" t="s">
        <v>172</v>
      </c>
      <c r="D7507" s="167">
        <v>94099</v>
      </c>
      <c r="E7507" t="s">
        <v>168</v>
      </c>
      <c r="F7507" t="s">
        <v>169</v>
      </c>
      <c r="G7507" t="s">
        <v>173</v>
      </c>
      <c r="H7507" s="168">
        <v>35941</v>
      </c>
      <c r="I7507" t="s">
        <v>103</v>
      </c>
      <c r="J7507" s="169">
        <v>19.347945205479451</v>
      </c>
      <c r="K7507">
        <v>4</v>
      </c>
    </row>
    <row r="7508" spans="1:11" x14ac:dyDescent="0.25">
      <c r="A7508" t="s">
        <v>8055</v>
      </c>
      <c r="B7508">
        <v>49055</v>
      </c>
      <c r="C7508" t="s">
        <v>172</v>
      </c>
      <c r="D7508" s="167">
        <v>85286.55</v>
      </c>
      <c r="E7508" t="s">
        <v>175</v>
      </c>
      <c r="F7508" t="s">
        <v>169</v>
      </c>
      <c r="G7508" t="s">
        <v>211</v>
      </c>
      <c r="H7508" s="168">
        <v>37886</v>
      </c>
      <c r="I7508" t="s">
        <v>103</v>
      </c>
      <c r="J7508" s="169">
        <v>14.019178082191781</v>
      </c>
      <c r="K7508">
        <v>3</v>
      </c>
    </row>
    <row r="7509" spans="1:11" x14ac:dyDescent="0.25">
      <c r="A7509" t="s">
        <v>8056</v>
      </c>
      <c r="B7509">
        <v>28668</v>
      </c>
      <c r="C7509" t="s">
        <v>172</v>
      </c>
      <c r="D7509" s="167">
        <v>120768</v>
      </c>
      <c r="E7509" t="s">
        <v>168</v>
      </c>
      <c r="F7509" t="s">
        <v>169</v>
      </c>
      <c r="G7509" t="s">
        <v>214</v>
      </c>
      <c r="H7509" s="168">
        <v>32244</v>
      </c>
      <c r="I7509" t="s">
        <v>106</v>
      </c>
      <c r="J7509" s="169">
        <v>29.476712328767125</v>
      </c>
      <c r="K7509">
        <v>6</v>
      </c>
    </row>
    <row r="7510" spans="1:11" x14ac:dyDescent="0.25">
      <c r="A7510" t="s">
        <v>8057</v>
      </c>
      <c r="B7510">
        <v>24350</v>
      </c>
      <c r="C7510" t="s">
        <v>172</v>
      </c>
      <c r="D7510" s="167">
        <v>60501</v>
      </c>
      <c r="E7510" t="s">
        <v>175</v>
      </c>
      <c r="F7510" t="s">
        <v>169</v>
      </c>
      <c r="G7510" t="s">
        <v>183</v>
      </c>
      <c r="H7510" s="168">
        <v>41106</v>
      </c>
      <c r="I7510" t="s">
        <v>106</v>
      </c>
      <c r="J7510" s="169">
        <v>5.1972602739726028</v>
      </c>
      <c r="K7510">
        <v>2</v>
      </c>
    </row>
    <row r="7511" spans="1:11" x14ac:dyDescent="0.25">
      <c r="A7511" t="s">
        <v>8058</v>
      </c>
      <c r="B7511">
        <v>36270</v>
      </c>
      <c r="C7511" t="s">
        <v>167</v>
      </c>
      <c r="D7511" s="167">
        <v>58455</v>
      </c>
      <c r="E7511" t="s">
        <v>175</v>
      </c>
      <c r="F7511" t="s">
        <v>169</v>
      </c>
      <c r="G7511" t="s">
        <v>183</v>
      </c>
      <c r="H7511" s="168">
        <v>41498</v>
      </c>
      <c r="I7511" t="s">
        <v>106</v>
      </c>
      <c r="J7511" s="169">
        <v>4.1232876712328768</v>
      </c>
      <c r="K7511">
        <v>1</v>
      </c>
    </row>
    <row r="7512" spans="1:11" x14ac:dyDescent="0.25">
      <c r="A7512" t="s">
        <v>8059</v>
      </c>
      <c r="B7512">
        <v>16454</v>
      </c>
      <c r="C7512" t="s">
        <v>167</v>
      </c>
      <c r="D7512" s="167">
        <v>79663.289999999994</v>
      </c>
      <c r="E7512" t="s">
        <v>180</v>
      </c>
      <c r="F7512" t="s">
        <v>169</v>
      </c>
      <c r="G7512" t="s">
        <v>209</v>
      </c>
      <c r="H7512" s="168">
        <v>32678</v>
      </c>
      <c r="I7512" t="s">
        <v>103</v>
      </c>
      <c r="J7512" s="169">
        <v>28.287671232876711</v>
      </c>
      <c r="K7512">
        <v>6</v>
      </c>
    </row>
    <row r="7513" spans="1:11" x14ac:dyDescent="0.25">
      <c r="A7513" t="s">
        <v>8060</v>
      </c>
      <c r="B7513">
        <v>70356</v>
      </c>
      <c r="C7513" t="s">
        <v>167</v>
      </c>
      <c r="D7513" s="167">
        <v>29224</v>
      </c>
      <c r="E7513" t="s">
        <v>216</v>
      </c>
      <c r="F7513" t="s">
        <v>202</v>
      </c>
      <c r="G7513" t="s">
        <v>217</v>
      </c>
      <c r="H7513" s="168">
        <v>37263</v>
      </c>
      <c r="I7513" t="s">
        <v>108</v>
      </c>
      <c r="J7513" s="169">
        <v>15.726027397260275</v>
      </c>
      <c r="K7513">
        <v>4</v>
      </c>
    </row>
    <row r="7514" spans="1:11" x14ac:dyDescent="0.25">
      <c r="A7514" t="s">
        <v>8061</v>
      </c>
      <c r="B7514">
        <v>48116</v>
      </c>
      <c r="C7514" t="s">
        <v>172</v>
      </c>
      <c r="D7514" s="167">
        <v>88859</v>
      </c>
      <c r="E7514" t="s">
        <v>185</v>
      </c>
      <c r="F7514" t="s">
        <v>169</v>
      </c>
      <c r="G7514" t="s">
        <v>416</v>
      </c>
      <c r="H7514" s="168">
        <v>36493</v>
      </c>
      <c r="I7514" t="s">
        <v>103</v>
      </c>
      <c r="J7514" s="169">
        <v>17.835616438356166</v>
      </c>
      <c r="K7514">
        <v>4</v>
      </c>
    </row>
    <row r="7515" spans="1:11" x14ac:dyDescent="0.25">
      <c r="A7515" t="s">
        <v>8062</v>
      </c>
      <c r="B7515">
        <v>43311</v>
      </c>
      <c r="C7515" t="s">
        <v>172</v>
      </c>
      <c r="D7515" s="167">
        <v>63493</v>
      </c>
      <c r="E7515" t="s">
        <v>191</v>
      </c>
      <c r="F7515" t="s">
        <v>169</v>
      </c>
      <c r="G7515" t="s">
        <v>486</v>
      </c>
      <c r="H7515" s="168">
        <v>39693</v>
      </c>
      <c r="I7515" t="s">
        <v>105</v>
      </c>
      <c r="J7515" s="169">
        <v>9.0684931506849313</v>
      </c>
      <c r="K7515">
        <v>2</v>
      </c>
    </row>
    <row r="7516" spans="1:11" x14ac:dyDescent="0.25">
      <c r="A7516" t="s">
        <v>8063</v>
      </c>
      <c r="B7516">
        <v>82023</v>
      </c>
      <c r="C7516" t="s">
        <v>172</v>
      </c>
      <c r="D7516" s="167">
        <v>69460.69</v>
      </c>
      <c r="E7516" t="s">
        <v>199</v>
      </c>
      <c r="F7516" t="s">
        <v>169</v>
      </c>
      <c r="G7516" t="s">
        <v>287</v>
      </c>
      <c r="H7516" s="168">
        <v>36066</v>
      </c>
      <c r="I7516" t="s">
        <v>108</v>
      </c>
      <c r="J7516" s="169">
        <v>19.005479452054793</v>
      </c>
      <c r="K7516">
        <v>4</v>
      </c>
    </row>
    <row r="7517" spans="1:11" x14ac:dyDescent="0.25">
      <c r="A7517" t="s">
        <v>8064</v>
      </c>
      <c r="B7517">
        <v>71744</v>
      </c>
      <c r="C7517" t="s">
        <v>167</v>
      </c>
      <c r="D7517" s="167">
        <v>135392</v>
      </c>
      <c r="E7517" t="s">
        <v>188</v>
      </c>
      <c r="F7517" t="s">
        <v>169</v>
      </c>
      <c r="G7517" t="s">
        <v>275</v>
      </c>
      <c r="H7517" s="168">
        <v>32028</v>
      </c>
      <c r="I7517" t="s">
        <v>104</v>
      </c>
      <c r="J7517" s="169">
        <v>30.068493150684933</v>
      </c>
      <c r="K7517">
        <v>7</v>
      </c>
    </row>
    <row r="7518" spans="1:11" x14ac:dyDescent="0.25">
      <c r="A7518" t="s">
        <v>8065</v>
      </c>
      <c r="B7518">
        <v>81012</v>
      </c>
      <c r="C7518" t="s">
        <v>167</v>
      </c>
      <c r="D7518" s="167">
        <v>53421.78</v>
      </c>
      <c r="E7518" t="s">
        <v>216</v>
      </c>
      <c r="F7518" t="s">
        <v>169</v>
      </c>
      <c r="G7518" t="s">
        <v>1058</v>
      </c>
      <c r="H7518" s="168">
        <v>41708</v>
      </c>
      <c r="I7518" t="s">
        <v>103</v>
      </c>
      <c r="J7518" s="169">
        <v>3.547945205479452</v>
      </c>
      <c r="K7518">
        <v>1</v>
      </c>
    </row>
    <row r="7519" spans="1:11" x14ac:dyDescent="0.25">
      <c r="A7519" t="s">
        <v>8066</v>
      </c>
      <c r="B7519">
        <v>73700</v>
      </c>
      <c r="C7519" t="s">
        <v>172</v>
      </c>
      <c r="D7519" s="167">
        <v>55328</v>
      </c>
      <c r="E7519" t="s">
        <v>191</v>
      </c>
      <c r="F7519" t="s">
        <v>169</v>
      </c>
      <c r="G7519" t="s">
        <v>354</v>
      </c>
      <c r="H7519" s="168">
        <v>41484</v>
      </c>
      <c r="I7519" t="s">
        <v>106</v>
      </c>
      <c r="J7519" s="169">
        <v>4.161643835616438</v>
      </c>
      <c r="K7519">
        <v>1</v>
      </c>
    </row>
    <row r="7520" spans="1:11" x14ac:dyDescent="0.25">
      <c r="A7520" t="s">
        <v>8067</v>
      </c>
      <c r="B7520">
        <v>94005</v>
      </c>
      <c r="C7520" t="s">
        <v>172</v>
      </c>
      <c r="D7520" s="167">
        <v>79913.17</v>
      </c>
      <c r="E7520" t="s">
        <v>268</v>
      </c>
      <c r="F7520" t="s">
        <v>169</v>
      </c>
      <c r="G7520" t="s">
        <v>418</v>
      </c>
      <c r="H7520" s="168">
        <v>41764</v>
      </c>
      <c r="I7520" t="s">
        <v>106</v>
      </c>
      <c r="J7520" s="169">
        <v>3.3945205479452056</v>
      </c>
      <c r="K7520">
        <v>1</v>
      </c>
    </row>
    <row r="7521" spans="1:11" x14ac:dyDescent="0.25">
      <c r="A7521" t="s">
        <v>8068</v>
      </c>
      <c r="B7521">
        <v>95059</v>
      </c>
      <c r="C7521" t="s">
        <v>172</v>
      </c>
      <c r="D7521" s="167">
        <v>53788</v>
      </c>
      <c r="E7521" t="s">
        <v>175</v>
      </c>
      <c r="F7521" t="s">
        <v>169</v>
      </c>
      <c r="G7521" t="s">
        <v>183</v>
      </c>
      <c r="H7521" s="168">
        <v>41694</v>
      </c>
      <c r="I7521" t="s">
        <v>104</v>
      </c>
      <c r="J7521" s="169">
        <v>3.5863013698630137</v>
      </c>
      <c r="K7521">
        <v>1</v>
      </c>
    </row>
    <row r="7522" spans="1:11" x14ac:dyDescent="0.25">
      <c r="A7522" t="s">
        <v>8069</v>
      </c>
      <c r="B7522">
        <v>96384</v>
      </c>
      <c r="C7522" t="s">
        <v>172</v>
      </c>
      <c r="D7522" s="167">
        <v>66065.23</v>
      </c>
      <c r="E7522" t="s">
        <v>199</v>
      </c>
      <c r="F7522" t="s">
        <v>169</v>
      </c>
      <c r="G7522" t="s">
        <v>200</v>
      </c>
      <c r="H7522" s="168">
        <v>32272</v>
      </c>
      <c r="I7522" t="s">
        <v>104</v>
      </c>
      <c r="J7522" s="169">
        <v>29.4</v>
      </c>
      <c r="K7522">
        <v>6</v>
      </c>
    </row>
    <row r="7523" spans="1:11" x14ac:dyDescent="0.25">
      <c r="A7523" t="s">
        <v>8070</v>
      </c>
      <c r="B7523">
        <v>99570</v>
      </c>
      <c r="C7523" t="s">
        <v>172</v>
      </c>
      <c r="D7523" s="167">
        <v>22425.919999999998</v>
      </c>
      <c r="E7523" t="s">
        <v>216</v>
      </c>
      <c r="F7523" t="s">
        <v>202</v>
      </c>
      <c r="G7523" t="s">
        <v>217</v>
      </c>
      <c r="H7523" s="168">
        <v>38921</v>
      </c>
      <c r="I7523" t="s">
        <v>107</v>
      </c>
      <c r="J7523" s="169">
        <v>11.183561643835617</v>
      </c>
      <c r="K7523">
        <v>3</v>
      </c>
    </row>
    <row r="7524" spans="1:11" x14ac:dyDescent="0.25">
      <c r="A7524" t="s">
        <v>8071</v>
      </c>
      <c r="B7524">
        <v>58125</v>
      </c>
      <c r="C7524" t="s">
        <v>167</v>
      </c>
      <c r="D7524" s="167">
        <v>156516.46</v>
      </c>
      <c r="E7524" t="s">
        <v>230</v>
      </c>
      <c r="F7524" t="s">
        <v>169</v>
      </c>
      <c r="G7524" t="s">
        <v>231</v>
      </c>
      <c r="H7524" s="168">
        <v>41190</v>
      </c>
      <c r="I7524" t="s">
        <v>104</v>
      </c>
      <c r="J7524" s="169">
        <v>4.9671232876712326</v>
      </c>
      <c r="K7524">
        <v>1</v>
      </c>
    </row>
    <row r="7525" spans="1:11" x14ac:dyDescent="0.25">
      <c r="A7525" t="s">
        <v>8072</v>
      </c>
      <c r="B7525">
        <v>48192</v>
      </c>
      <c r="C7525" t="s">
        <v>172</v>
      </c>
      <c r="D7525" s="167">
        <v>59738.2</v>
      </c>
      <c r="E7525" t="s">
        <v>199</v>
      </c>
      <c r="F7525" t="s">
        <v>169</v>
      </c>
      <c r="G7525" t="s">
        <v>698</v>
      </c>
      <c r="H7525" s="168">
        <v>37809</v>
      </c>
      <c r="I7525" t="s">
        <v>106</v>
      </c>
      <c r="J7525" s="169">
        <v>14.230136986301369</v>
      </c>
      <c r="K7525">
        <v>3</v>
      </c>
    </row>
    <row r="7526" spans="1:11" x14ac:dyDescent="0.25">
      <c r="A7526" t="s">
        <v>8073</v>
      </c>
      <c r="B7526">
        <v>35993</v>
      </c>
      <c r="C7526" t="s">
        <v>172</v>
      </c>
      <c r="D7526" s="167">
        <v>65716</v>
      </c>
      <c r="E7526" t="s">
        <v>191</v>
      </c>
      <c r="F7526" t="s">
        <v>169</v>
      </c>
      <c r="G7526" t="s">
        <v>486</v>
      </c>
      <c r="H7526" s="168">
        <v>39160</v>
      </c>
      <c r="I7526" t="s">
        <v>106</v>
      </c>
      <c r="J7526" s="169">
        <v>10.528767123287672</v>
      </c>
      <c r="K7526">
        <v>3</v>
      </c>
    </row>
    <row r="7527" spans="1:11" x14ac:dyDescent="0.25">
      <c r="A7527" t="s">
        <v>8074</v>
      </c>
      <c r="B7527">
        <v>69001</v>
      </c>
      <c r="C7527" t="s">
        <v>172</v>
      </c>
      <c r="D7527" s="167">
        <v>52693</v>
      </c>
      <c r="E7527" t="s">
        <v>191</v>
      </c>
      <c r="F7527" t="s">
        <v>169</v>
      </c>
      <c r="G7527" t="s">
        <v>354</v>
      </c>
      <c r="H7527" s="168">
        <v>41484</v>
      </c>
      <c r="I7527" t="s">
        <v>104</v>
      </c>
      <c r="J7527" s="169">
        <v>4.161643835616438</v>
      </c>
      <c r="K7527">
        <v>1</v>
      </c>
    </row>
    <row r="7528" spans="1:11" x14ac:dyDescent="0.25">
      <c r="A7528" t="s">
        <v>8075</v>
      </c>
      <c r="B7528">
        <v>84962</v>
      </c>
      <c r="C7528" t="s">
        <v>167</v>
      </c>
      <c r="D7528" s="167">
        <v>88011.34</v>
      </c>
      <c r="E7528" t="s">
        <v>168</v>
      </c>
      <c r="F7528" t="s">
        <v>169</v>
      </c>
      <c r="G7528" t="s">
        <v>397</v>
      </c>
      <c r="H7528" s="168">
        <v>41540</v>
      </c>
      <c r="I7528" t="s">
        <v>108</v>
      </c>
      <c r="J7528" s="169">
        <v>4.0082191780821921</v>
      </c>
      <c r="K7528">
        <v>1</v>
      </c>
    </row>
    <row r="7529" spans="1:11" x14ac:dyDescent="0.25">
      <c r="A7529" t="s">
        <v>8076</v>
      </c>
      <c r="B7529">
        <v>34890</v>
      </c>
      <c r="C7529" t="s">
        <v>172</v>
      </c>
      <c r="D7529" s="167">
        <v>112304.62</v>
      </c>
      <c r="E7529" t="s">
        <v>168</v>
      </c>
      <c r="F7529" t="s">
        <v>169</v>
      </c>
      <c r="G7529" t="s">
        <v>214</v>
      </c>
      <c r="H7529" s="168">
        <v>39433</v>
      </c>
      <c r="I7529" t="s">
        <v>106</v>
      </c>
      <c r="J7529" s="169">
        <v>9.7808219178082183</v>
      </c>
      <c r="K7529">
        <v>2</v>
      </c>
    </row>
    <row r="7530" spans="1:11" x14ac:dyDescent="0.25">
      <c r="A7530" t="s">
        <v>8077</v>
      </c>
      <c r="B7530">
        <v>3068</v>
      </c>
      <c r="C7530" t="s">
        <v>172</v>
      </c>
      <c r="D7530" s="167">
        <v>97560</v>
      </c>
      <c r="E7530" t="s">
        <v>185</v>
      </c>
      <c r="F7530" t="s">
        <v>169</v>
      </c>
      <c r="G7530" t="s">
        <v>416</v>
      </c>
      <c r="H7530" s="168">
        <v>36780</v>
      </c>
      <c r="I7530" t="s">
        <v>106</v>
      </c>
      <c r="J7530" s="169">
        <v>17.049315068493151</v>
      </c>
      <c r="K7530">
        <v>4</v>
      </c>
    </row>
    <row r="7531" spans="1:11" x14ac:dyDescent="0.25">
      <c r="A7531" t="s">
        <v>8078</v>
      </c>
      <c r="B7531">
        <v>39313</v>
      </c>
      <c r="C7531" t="s">
        <v>172</v>
      </c>
      <c r="D7531" s="167">
        <v>68054</v>
      </c>
      <c r="E7531" t="s">
        <v>175</v>
      </c>
      <c r="F7531" t="s">
        <v>169</v>
      </c>
      <c r="G7531" t="s">
        <v>183</v>
      </c>
      <c r="H7531" s="168">
        <v>40371</v>
      </c>
      <c r="I7531" t="s">
        <v>104</v>
      </c>
      <c r="J7531" s="169">
        <v>7.2109589041095887</v>
      </c>
      <c r="K7531">
        <v>2</v>
      </c>
    </row>
    <row r="7532" spans="1:11" x14ac:dyDescent="0.25">
      <c r="A7532" t="s">
        <v>8079</v>
      </c>
      <c r="B7532">
        <v>27243</v>
      </c>
      <c r="C7532" t="s">
        <v>167</v>
      </c>
      <c r="D7532" s="167">
        <v>102664</v>
      </c>
      <c r="E7532" t="s">
        <v>180</v>
      </c>
      <c r="F7532" t="s">
        <v>169</v>
      </c>
      <c r="G7532" t="s">
        <v>443</v>
      </c>
      <c r="H7532" s="168">
        <v>39077</v>
      </c>
      <c r="I7532" t="s">
        <v>106</v>
      </c>
      <c r="J7532" s="169">
        <v>10.756164383561643</v>
      </c>
      <c r="K7532">
        <v>3</v>
      </c>
    </row>
    <row r="7533" spans="1:11" x14ac:dyDescent="0.25">
      <c r="A7533" t="s">
        <v>8080</v>
      </c>
      <c r="B7533">
        <v>14416</v>
      </c>
      <c r="C7533" t="s">
        <v>167</v>
      </c>
      <c r="D7533" s="167">
        <v>72094.53</v>
      </c>
      <c r="E7533" t="s">
        <v>188</v>
      </c>
      <c r="F7533" t="s">
        <v>169</v>
      </c>
      <c r="G7533" t="s">
        <v>284</v>
      </c>
      <c r="H7533" s="168">
        <v>42213</v>
      </c>
      <c r="I7533" t="s">
        <v>103</v>
      </c>
      <c r="J7533" s="169">
        <v>2.1643835616438358</v>
      </c>
      <c r="K7533">
        <v>1</v>
      </c>
    </row>
    <row r="7534" spans="1:11" x14ac:dyDescent="0.25">
      <c r="A7534" t="s">
        <v>8081</v>
      </c>
      <c r="B7534">
        <v>39879</v>
      </c>
      <c r="C7534" t="s">
        <v>172</v>
      </c>
      <c r="D7534" s="167">
        <v>96624</v>
      </c>
      <c r="E7534" t="s">
        <v>175</v>
      </c>
      <c r="F7534" t="s">
        <v>169</v>
      </c>
      <c r="G7534" t="s">
        <v>586</v>
      </c>
      <c r="H7534" s="168">
        <v>37270</v>
      </c>
      <c r="I7534" t="s">
        <v>105</v>
      </c>
      <c r="J7534" s="169">
        <v>15.706849315068494</v>
      </c>
      <c r="K7534">
        <v>4</v>
      </c>
    </row>
    <row r="7535" spans="1:11" x14ac:dyDescent="0.25">
      <c r="A7535" t="s">
        <v>8082</v>
      </c>
      <c r="B7535">
        <v>88935</v>
      </c>
      <c r="C7535" t="s">
        <v>167</v>
      </c>
      <c r="D7535" s="167">
        <v>82313.98</v>
      </c>
      <c r="E7535" t="s">
        <v>216</v>
      </c>
      <c r="F7535" t="s">
        <v>169</v>
      </c>
      <c r="G7535" t="s">
        <v>275</v>
      </c>
      <c r="H7535" s="168">
        <v>41694</v>
      </c>
      <c r="I7535" t="s">
        <v>107</v>
      </c>
      <c r="J7535" s="169">
        <v>3.5863013698630137</v>
      </c>
      <c r="K7535">
        <v>1</v>
      </c>
    </row>
    <row r="7536" spans="1:11" x14ac:dyDescent="0.25">
      <c r="A7536" t="s">
        <v>8083</v>
      </c>
      <c r="B7536">
        <v>80810</v>
      </c>
      <c r="C7536" t="s">
        <v>172</v>
      </c>
      <c r="D7536" s="167">
        <v>135378.04</v>
      </c>
      <c r="E7536" t="s">
        <v>213</v>
      </c>
      <c r="F7536" t="s">
        <v>169</v>
      </c>
      <c r="G7536" t="s">
        <v>275</v>
      </c>
      <c r="H7536" s="168">
        <v>38152</v>
      </c>
      <c r="I7536" t="s">
        <v>103</v>
      </c>
      <c r="J7536" s="169">
        <v>13.29041095890411</v>
      </c>
      <c r="K7536">
        <v>3</v>
      </c>
    </row>
    <row r="7537" spans="1:11" x14ac:dyDescent="0.25">
      <c r="A7537" t="s">
        <v>8084</v>
      </c>
      <c r="B7537">
        <v>59285</v>
      </c>
      <c r="C7537" t="s">
        <v>167</v>
      </c>
      <c r="D7537" s="167">
        <v>77343</v>
      </c>
      <c r="E7537" t="s">
        <v>168</v>
      </c>
      <c r="F7537" t="s">
        <v>169</v>
      </c>
      <c r="G7537" t="s">
        <v>4708</v>
      </c>
      <c r="H7537" s="168">
        <v>33526</v>
      </c>
      <c r="I7537" t="s">
        <v>106</v>
      </c>
      <c r="J7537" s="169">
        <v>25.964383561643835</v>
      </c>
      <c r="K7537">
        <v>6</v>
      </c>
    </row>
    <row r="7538" spans="1:11" x14ac:dyDescent="0.25">
      <c r="A7538" t="s">
        <v>8085</v>
      </c>
      <c r="B7538">
        <v>83058</v>
      </c>
      <c r="C7538" t="s">
        <v>172</v>
      </c>
      <c r="D7538" s="167">
        <v>93886</v>
      </c>
      <c r="E7538" t="s">
        <v>185</v>
      </c>
      <c r="F7538" t="s">
        <v>169</v>
      </c>
      <c r="G7538" t="s">
        <v>495</v>
      </c>
      <c r="H7538" s="168">
        <v>38488</v>
      </c>
      <c r="I7538" t="s">
        <v>103</v>
      </c>
      <c r="J7538" s="169">
        <v>12.36986301369863</v>
      </c>
      <c r="K7538">
        <v>3</v>
      </c>
    </row>
    <row r="7539" spans="1:11" x14ac:dyDescent="0.25">
      <c r="A7539" t="s">
        <v>8086</v>
      </c>
      <c r="B7539">
        <v>6551</v>
      </c>
      <c r="C7539" t="s">
        <v>172</v>
      </c>
      <c r="D7539" s="167">
        <v>64141</v>
      </c>
      <c r="E7539" t="s">
        <v>199</v>
      </c>
      <c r="F7539" t="s">
        <v>169</v>
      </c>
      <c r="G7539" t="s">
        <v>200</v>
      </c>
      <c r="H7539" s="168">
        <v>35764</v>
      </c>
      <c r="I7539" t="s">
        <v>108</v>
      </c>
      <c r="J7539" s="169">
        <v>19.832876712328765</v>
      </c>
      <c r="K7539">
        <v>4</v>
      </c>
    </row>
    <row r="7540" spans="1:11" x14ac:dyDescent="0.25">
      <c r="A7540" t="s">
        <v>8087</v>
      </c>
      <c r="B7540">
        <v>39773</v>
      </c>
      <c r="C7540" t="s">
        <v>172</v>
      </c>
      <c r="D7540" s="167">
        <v>40640.26</v>
      </c>
      <c r="E7540" t="s">
        <v>253</v>
      </c>
      <c r="F7540" t="s">
        <v>169</v>
      </c>
      <c r="G7540" t="s">
        <v>207</v>
      </c>
      <c r="H7540" s="168">
        <v>37871</v>
      </c>
      <c r="I7540" t="s">
        <v>103</v>
      </c>
      <c r="J7540" s="169">
        <v>14.06027397260274</v>
      </c>
      <c r="K7540">
        <v>3</v>
      </c>
    </row>
    <row r="7541" spans="1:11" x14ac:dyDescent="0.25">
      <c r="A7541" t="s">
        <v>8088</v>
      </c>
      <c r="B7541">
        <v>33333</v>
      </c>
      <c r="C7541" t="s">
        <v>167</v>
      </c>
      <c r="D7541" s="167">
        <v>69222.179999999993</v>
      </c>
      <c r="E7541" t="s">
        <v>188</v>
      </c>
      <c r="F7541" t="s">
        <v>169</v>
      </c>
      <c r="G7541" t="s">
        <v>170</v>
      </c>
      <c r="H7541" s="168">
        <v>32152</v>
      </c>
      <c r="I7541" t="s">
        <v>105</v>
      </c>
      <c r="J7541" s="169">
        <v>29.728767123287671</v>
      </c>
      <c r="K7541">
        <v>6</v>
      </c>
    </row>
    <row r="7542" spans="1:11" x14ac:dyDescent="0.25">
      <c r="A7542" t="s">
        <v>8089</v>
      </c>
      <c r="B7542">
        <v>59506</v>
      </c>
      <c r="C7542" t="s">
        <v>172</v>
      </c>
      <c r="D7542" s="167">
        <v>79647.839999999997</v>
      </c>
      <c r="E7542" t="s">
        <v>168</v>
      </c>
      <c r="F7542" t="s">
        <v>169</v>
      </c>
      <c r="G7542" t="s">
        <v>265</v>
      </c>
      <c r="H7542" s="168">
        <v>35213</v>
      </c>
      <c r="I7542" t="s">
        <v>103</v>
      </c>
      <c r="J7542" s="169">
        <v>21.342465753424658</v>
      </c>
      <c r="K7542">
        <v>5</v>
      </c>
    </row>
    <row r="7543" spans="1:11" x14ac:dyDescent="0.25">
      <c r="A7543" t="s">
        <v>8090</v>
      </c>
      <c r="B7543">
        <v>70752</v>
      </c>
      <c r="C7543" t="s">
        <v>167</v>
      </c>
      <c r="D7543" s="167">
        <v>63177.64</v>
      </c>
      <c r="E7543" t="s">
        <v>188</v>
      </c>
      <c r="F7543" t="s">
        <v>169</v>
      </c>
      <c r="G7543" t="s">
        <v>226</v>
      </c>
      <c r="H7543" s="168">
        <v>38165</v>
      </c>
      <c r="I7543" t="s">
        <v>107</v>
      </c>
      <c r="J7543" s="169">
        <v>13.254794520547945</v>
      </c>
      <c r="K7543">
        <v>3</v>
      </c>
    </row>
    <row r="7544" spans="1:11" x14ac:dyDescent="0.25">
      <c r="A7544" t="s">
        <v>8091</v>
      </c>
      <c r="B7544">
        <v>92720</v>
      </c>
      <c r="C7544" t="s">
        <v>172</v>
      </c>
      <c r="D7544" s="167">
        <v>63067.93</v>
      </c>
      <c r="E7544" t="s">
        <v>199</v>
      </c>
      <c r="F7544" t="s">
        <v>169</v>
      </c>
      <c r="G7544" t="s">
        <v>295</v>
      </c>
      <c r="H7544" s="168">
        <v>35073</v>
      </c>
      <c r="I7544" t="s">
        <v>103</v>
      </c>
      <c r="J7544" s="169">
        <v>21.726027397260275</v>
      </c>
      <c r="K7544">
        <v>5</v>
      </c>
    </row>
    <row r="7545" spans="1:11" x14ac:dyDescent="0.25">
      <c r="A7545" t="s">
        <v>8092</v>
      </c>
      <c r="B7545">
        <v>19860</v>
      </c>
      <c r="C7545" t="s">
        <v>172</v>
      </c>
      <c r="D7545" s="167">
        <v>46860.73</v>
      </c>
      <c r="E7545" t="s">
        <v>199</v>
      </c>
      <c r="F7545" t="s">
        <v>169</v>
      </c>
      <c r="G7545" t="s">
        <v>205</v>
      </c>
      <c r="H7545" s="168">
        <v>39523</v>
      </c>
      <c r="I7545" t="s">
        <v>103</v>
      </c>
      <c r="J7545" s="169">
        <v>9.5342465753424666</v>
      </c>
      <c r="K7545">
        <v>2</v>
      </c>
    </row>
    <row r="7546" spans="1:11" x14ac:dyDescent="0.25">
      <c r="A7546" t="s">
        <v>8093</v>
      </c>
      <c r="B7546">
        <v>44967</v>
      </c>
      <c r="C7546" t="s">
        <v>172</v>
      </c>
      <c r="D7546" s="167">
        <v>97560</v>
      </c>
      <c r="E7546" t="s">
        <v>185</v>
      </c>
      <c r="F7546" t="s">
        <v>169</v>
      </c>
      <c r="G7546" t="s">
        <v>416</v>
      </c>
      <c r="H7546" s="168">
        <v>36388</v>
      </c>
      <c r="I7546" t="s">
        <v>106</v>
      </c>
      <c r="J7546" s="169">
        <v>18.123287671232877</v>
      </c>
      <c r="K7546">
        <v>4</v>
      </c>
    </row>
    <row r="7547" spans="1:11" x14ac:dyDescent="0.25">
      <c r="A7547" t="s">
        <v>8094</v>
      </c>
      <c r="B7547">
        <v>59398</v>
      </c>
      <c r="C7547" t="s">
        <v>167</v>
      </c>
      <c r="D7547" s="167">
        <v>92756.7</v>
      </c>
      <c r="E7547" t="s">
        <v>175</v>
      </c>
      <c r="F7547" t="s">
        <v>169</v>
      </c>
      <c r="G7547" t="s">
        <v>183</v>
      </c>
      <c r="H7547" s="168">
        <v>34498</v>
      </c>
      <c r="I7547" t="s">
        <v>103</v>
      </c>
      <c r="J7547" s="169">
        <v>23.301369863013697</v>
      </c>
      <c r="K7547">
        <v>5</v>
      </c>
    </row>
    <row r="7548" spans="1:11" x14ac:dyDescent="0.25">
      <c r="A7548" t="s">
        <v>8095</v>
      </c>
      <c r="B7548">
        <v>52518</v>
      </c>
      <c r="C7548" t="s">
        <v>172</v>
      </c>
      <c r="D7548" s="167">
        <v>85405</v>
      </c>
      <c r="E7548" t="s">
        <v>168</v>
      </c>
      <c r="F7548" t="s">
        <v>169</v>
      </c>
      <c r="G7548" t="s">
        <v>265</v>
      </c>
      <c r="H7548" s="168">
        <v>36724</v>
      </c>
      <c r="I7548" t="s">
        <v>106</v>
      </c>
      <c r="J7548" s="169">
        <v>17.202739726027396</v>
      </c>
      <c r="K7548">
        <v>4</v>
      </c>
    </row>
    <row r="7549" spans="1:11" x14ac:dyDescent="0.25">
      <c r="A7549" t="s">
        <v>8096</v>
      </c>
      <c r="B7549">
        <v>91068</v>
      </c>
      <c r="C7549" t="s">
        <v>167</v>
      </c>
      <c r="D7549" s="167">
        <v>48098.94</v>
      </c>
      <c r="E7549" t="s">
        <v>175</v>
      </c>
      <c r="F7549" t="s">
        <v>202</v>
      </c>
      <c r="G7549" t="s">
        <v>311</v>
      </c>
      <c r="H7549" s="168">
        <v>35220</v>
      </c>
      <c r="I7549" t="s">
        <v>103</v>
      </c>
      <c r="J7549" s="169">
        <v>21.323287671232876</v>
      </c>
      <c r="K7549">
        <v>5</v>
      </c>
    </row>
    <row r="7550" spans="1:11" x14ac:dyDescent="0.25">
      <c r="A7550" t="s">
        <v>8097</v>
      </c>
      <c r="B7550">
        <v>73221</v>
      </c>
      <c r="C7550" t="s">
        <v>172</v>
      </c>
      <c r="D7550" s="167">
        <v>53923.27</v>
      </c>
      <c r="E7550" t="s">
        <v>325</v>
      </c>
      <c r="F7550" t="s">
        <v>169</v>
      </c>
      <c r="G7550" t="s">
        <v>1481</v>
      </c>
      <c r="H7550" s="168">
        <v>41246</v>
      </c>
      <c r="I7550" t="s">
        <v>103</v>
      </c>
      <c r="J7550" s="169">
        <v>4.8136986301369866</v>
      </c>
      <c r="K7550">
        <v>1</v>
      </c>
    </row>
    <row r="7551" spans="1:11" x14ac:dyDescent="0.25">
      <c r="A7551" t="s">
        <v>8098</v>
      </c>
      <c r="B7551">
        <v>10130</v>
      </c>
      <c r="C7551" t="s">
        <v>167</v>
      </c>
      <c r="D7551" s="167">
        <v>50671.75</v>
      </c>
      <c r="E7551" t="s">
        <v>175</v>
      </c>
      <c r="F7551" t="s">
        <v>169</v>
      </c>
      <c r="G7551" t="s">
        <v>904</v>
      </c>
      <c r="H7551" s="168">
        <v>39370</v>
      </c>
      <c r="I7551" t="s">
        <v>103</v>
      </c>
      <c r="J7551" s="169">
        <v>9.9534246575342458</v>
      </c>
      <c r="K7551">
        <v>3</v>
      </c>
    </row>
    <row r="7552" spans="1:11" x14ac:dyDescent="0.25">
      <c r="A7552" t="s">
        <v>8099</v>
      </c>
      <c r="B7552">
        <v>88876</v>
      </c>
      <c r="C7552" t="s">
        <v>172</v>
      </c>
      <c r="D7552" s="167">
        <v>47693</v>
      </c>
      <c r="E7552" t="s">
        <v>168</v>
      </c>
      <c r="F7552" t="s">
        <v>169</v>
      </c>
      <c r="G7552" t="s">
        <v>869</v>
      </c>
      <c r="H7552" s="168">
        <v>42562</v>
      </c>
      <c r="I7552" t="s">
        <v>107</v>
      </c>
      <c r="J7552" s="169">
        <v>1.2082191780821918</v>
      </c>
      <c r="K7552">
        <v>1</v>
      </c>
    </row>
    <row r="7553" spans="1:11" x14ac:dyDescent="0.25">
      <c r="A7553" t="s">
        <v>8100</v>
      </c>
      <c r="B7553">
        <v>23353</v>
      </c>
      <c r="C7553" t="s">
        <v>172</v>
      </c>
      <c r="D7553" s="167">
        <v>45048.5</v>
      </c>
      <c r="E7553" t="s">
        <v>199</v>
      </c>
      <c r="F7553" t="s">
        <v>169</v>
      </c>
      <c r="G7553" t="s">
        <v>205</v>
      </c>
      <c r="H7553" s="168">
        <v>40749</v>
      </c>
      <c r="I7553" t="s">
        <v>106</v>
      </c>
      <c r="J7553" s="169">
        <v>6.1753424657534248</v>
      </c>
      <c r="K7553">
        <v>2</v>
      </c>
    </row>
    <row r="7554" spans="1:11" x14ac:dyDescent="0.25">
      <c r="A7554" t="s">
        <v>8101</v>
      </c>
      <c r="B7554">
        <v>25428</v>
      </c>
      <c r="C7554" t="s">
        <v>172</v>
      </c>
      <c r="D7554" s="167">
        <v>51969</v>
      </c>
      <c r="E7554" t="s">
        <v>175</v>
      </c>
      <c r="F7554" t="s">
        <v>169</v>
      </c>
      <c r="G7554" t="s">
        <v>183</v>
      </c>
      <c r="H7554" s="168">
        <v>41694</v>
      </c>
      <c r="I7554" t="s">
        <v>105</v>
      </c>
      <c r="J7554" s="169">
        <v>3.5863013698630137</v>
      </c>
      <c r="K7554">
        <v>1</v>
      </c>
    </row>
    <row r="7555" spans="1:11" x14ac:dyDescent="0.25">
      <c r="A7555" t="s">
        <v>8102</v>
      </c>
      <c r="B7555">
        <v>57266</v>
      </c>
      <c r="C7555" t="s">
        <v>167</v>
      </c>
      <c r="D7555" s="167">
        <v>86444.44</v>
      </c>
      <c r="E7555" t="s">
        <v>175</v>
      </c>
      <c r="F7555" t="s">
        <v>169</v>
      </c>
      <c r="G7555" t="s">
        <v>211</v>
      </c>
      <c r="H7555" s="168">
        <v>37312</v>
      </c>
      <c r="I7555" t="s">
        <v>103</v>
      </c>
      <c r="J7555" s="169">
        <v>15.591780821917808</v>
      </c>
      <c r="K7555">
        <v>4</v>
      </c>
    </row>
    <row r="7556" spans="1:11" x14ac:dyDescent="0.25">
      <c r="A7556" t="s">
        <v>8103</v>
      </c>
      <c r="B7556">
        <v>45479</v>
      </c>
      <c r="C7556" t="s">
        <v>172</v>
      </c>
      <c r="D7556" s="167">
        <v>59671.3</v>
      </c>
      <c r="E7556" t="s">
        <v>199</v>
      </c>
      <c r="F7556" t="s">
        <v>169</v>
      </c>
      <c r="G7556" t="s">
        <v>200</v>
      </c>
      <c r="H7556" s="168">
        <v>36023</v>
      </c>
      <c r="I7556" t="s">
        <v>103</v>
      </c>
      <c r="J7556" s="169">
        <v>19.123287671232877</v>
      </c>
      <c r="K7556">
        <v>4</v>
      </c>
    </row>
    <row r="7557" spans="1:11" x14ac:dyDescent="0.25">
      <c r="A7557" t="s">
        <v>8104</v>
      </c>
      <c r="B7557">
        <v>32510</v>
      </c>
      <c r="C7557" t="s">
        <v>167</v>
      </c>
      <c r="D7557" s="167">
        <v>45384.58</v>
      </c>
      <c r="E7557" t="s">
        <v>188</v>
      </c>
      <c r="F7557" t="s">
        <v>169</v>
      </c>
      <c r="G7557" t="s">
        <v>170</v>
      </c>
      <c r="H7557" s="168">
        <v>41610</v>
      </c>
      <c r="I7557" t="s">
        <v>103</v>
      </c>
      <c r="J7557" s="169">
        <v>3.8164383561643835</v>
      </c>
      <c r="K7557">
        <v>1</v>
      </c>
    </row>
    <row r="7558" spans="1:11" x14ac:dyDescent="0.25">
      <c r="A7558" t="s">
        <v>8105</v>
      </c>
      <c r="B7558">
        <v>66291</v>
      </c>
      <c r="C7558" t="s">
        <v>172</v>
      </c>
      <c r="D7558" s="167">
        <v>215120</v>
      </c>
      <c r="E7558" t="s">
        <v>213</v>
      </c>
      <c r="F7558" t="s">
        <v>169</v>
      </c>
      <c r="G7558" t="s">
        <v>8106</v>
      </c>
      <c r="H7558" s="168">
        <v>31335</v>
      </c>
      <c r="I7558" t="s">
        <v>107</v>
      </c>
      <c r="J7558" s="169">
        <v>31.967123287671232</v>
      </c>
      <c r="K7558">
        <v>7</v>
      </c>
    </row>
    <row r="7559" spans="1:11" x14ac:dyDescent="0.25">
      <c r="A7559" t="s">
        <v>8107</v>
      </c>
      <c r="B7559">
        <v>68830</v>
      </c>
      <c r="C7559" t="s">
        <v>172</v>
      </c>
      <c r="D7559" s="167">
        <v>83658</v>
      </c>
      <c r="E7559" t="s">
        <v>175</v>
      </c>
      <c r="F7559" t="s">
        <v>169</v>
      </c>
      <c r="G7559" t="s">
        <v>183</v>
      </c>
      <c r="H7559" s="168">
        <v>37459</v>
      </c>
      <c r="I7559" t="s">
        <v>107</v>
      </c>
      <c r="J7559" s="169">
        <v>15.189041095890412</v>
      </c>
      <c r="K7559">
        <v>4</v>
      </c>
    </row>
    <row r="7560" spans="1:11" x14ac:dyDescent="0.25">
      <c r="A7560" t="s">
        <v>8108</v>
      </c>
      <c r="B7560">
        <v>72471</v>
      </c>
      <c r="C7560" t="s">
        <v>172</v>
      </c>
      <c r="D7560" s="167">
        <v>81746.97</v>
      </c>
      <c r="E7560" t="s">
        <v>188</v>
      </c>
      <c r="F7560" t="s">
        <v>169</v>
      </c>
      <c r="G7560" t="s">
        <v>226</v>
      </c>
      <c r="H7560" s="168">
        <v>38427</v>
      </c>
      <c r="I7560" t="s">
        <v>107</v>
      </c>
      <c r="J7560" s="169">
        <v>12.536986301369863</v>
      </c>
      <c r="K7560">
        <v>3</v>
      </c>
    </row>
    <row r="7561" spans="1:11" x14ac:dyDescent="0.25">
      <c r="A7561" t="s">
        <v>8109</v>
      </c>
      <c r="B7561">
        <v>23881</v>
      </c>
      <c r="C7561" t="s">
        <v>172</v>
      </c>
      <c r="D7561" s="167">
        <v>92756.7</v>
      </c>
      <c r="E7561" t="s">
        <v>175</v>
      </c>
      <c r="F7561" t="s">
        <v>169</v>
      </c>
      <c r="G7561" t="s">
        <v>183</v>
      </c>
      <c r="H7561" s="168">
        <v>33049</v>
      </c>
      <c r="I7561" t="s">
        <v>106</v>
      </c>
      <c r="J7561" s="169">
        <v>27.271232876712329</v>
      </c>
      <c r="K7561">
        <v>6</v>
      </c>
    </row>
    <row r="7562" spans="1:11" x14ac:dyDescent="0.25">
      <c r="A7562" t="s">
        <v>8110</v>
      </c>
      <c r="B7562">
        <v>78357</v>
      </c>
      <c r="C7562" t="s">
        <v>167</v>
      </c>
      <c r="D7562" s="167">
        <v>27527.1</v>
      </c>
      <c r="E7562" t="s">
        <v>216</v>
      </c>
      <c r="F7562" t="s">
        <v>202</v>
      </c>
      <c r="G7562" t="s">
        <v>1058</v>
      </c>
      <c r="H7562" s="168">
        <v>41960</v>
      </c>
      <c r="I7562" t="s">
        <v>105</v>
      </c>
      <c r="J7562" s="169">
        <v>2.8575342465753426</v>
      </c>
      <c r="K7562">
        <v>1</v>
      </c>
    </row>
    <row r="7563" spans="1:11" x14ac:dyDescent="0.25">
      <c r="A7563" t="s">
        <v>8111</v>
      </c>
      <c r="B7563">
        <v>23339</v>
      </c>
      <c r="C7563" t="s">
        <v>172</v>
      </c>
      <c r="D7563" s="167">
        <v>46860.73</v>
      </c>
      <c r="E7563" t="s">
        <v>199</v>
      </c>
      <c r="F7563" t="s">
        <v>169</v>
      </c>
      <c r="G7563" t="s">
        <v>205</v>
      </c>
      <c r="H7563" s="168">
        <v>39509</v>
      </c>
      <c r="I7563" t="s">
        <v>107</v>
      </c>
      <c r="J7563" s="169">
        <v>9.5726027397260278</v>
      </c>
      <c r="K7563">
        <v>2</v>
      </c>
    </row>
    <row r="7564" spans="1:11" x14ac:dyDescent="0.25">
      <c r="A7564" t="s">
        <v>8112</v>
      </c>
      <c r="B7564">
        <v>82292</v>
      </c>
      <c r="C7564" t="s">
        <v>172</v>
      </c>
      <c r="D7564" s="167">
        <v>106754.6</v>
      </c>
      <c r="E7564" t="s">
        <v>185</v>
      </c>
      <c r="F7564" t="s">
        <v>169</v>
      </c>
      <c r="G7564" t="s">
        <v>495</v>
      </c>
      <c r="H7564" s="168">
        <v>30921</v>
      </c>
      <c r="I7564" t="s">
        <v>104</v>
      </c>
      <c r="J7564" s="169">
        <v>33.101369863013701</v>
      </c>
      <c r="K7564">
        <v>7</v>
      </c>
    </row>
    <row r="7565" spans="1:11" x14ac:dyDescent="0.25">
      <c r="A7565" t="s">
        <v>8113</v>
      </c>
      <c r="B7565">
        <v>50459</v>
      </c>
      <c r="C7565" t="s">
        <v>167</v>
      </c>
      <c r="D7565" s="167">
        <v>155052.34</v>
      </c>
      <c r="E7565" t="s">
        <v>199</v>
      </c>
      <c r="F7565" t="s">
        <v>169</v>
      </c>
      <c r="G7565" t="s">
        <v>231</v>
      </c>
      <c r="H7565" s="168">
        <v>35534</v>
      </c>
      <c r="I7565" t="s">
        <v>103</v>
      </c>
      <c r="J7565" s="169">
        <v>20.463013698630139</v>
      </c>
      <c r="K7565">
        <v>5</v>
      </c>
    </row>
    <row r="7566" spans="1:11" x14ac:dyDescent="0.25">
      <c r="A7566" t="s">
        <v>8114</v>
      </c>
      <c r="B7566">
        <v>77173</v>
      </c>
      <c r="C7566" t="s">
        <v>172</v>
      </c>
      <c r="D7566" s="167">
        <v>83658</v>
      </c>
      <c r="E7566" t="s">
        <v>175</v>
      </c>
      <c r="F7566" t="s">
        <v>169</v>
      </c>
      <c r="G7566" t="s">
        <v>183</v>
      </c>
      <c r="H7566" s="168">
        <v>37270</v>
      </c>
      <c r="I7566" t="s">
        <v>107</v>
      </c>
      <c r="J7566" s="169">
        <v>15.706849315068494</v>
      </c>
      <c r="K7566">
        <v>4</v>
      </c>
    </row>
    <row r="7567" spans="1:11" x14ac:dyDescent="0.25">
      <c r="A7567" t="s">
        <v>8115</v>
      </c>
      <c r="B7567">
        <v>16108</v>
      </c>
      <c r="C7567" t="s">
        <v>167</v>
      </c>
      <c r="D7567" s="167">
        <v>93396</v>
      </c>
      <c r="E7567" t="s">
        <v>188</v>
      </c>
      <c r="F7567" t="s">
        <v>169</v>
      </c>
      <c r="G7567" t="s">
        <v>428</v>
      </c>
      <c r="H7567" s="168">
        <v>39314</v>
      </c>
      <c r="I7567" t="s">
        <v>107</v>
      </c>
      <c r="J7567" s="169">
        <v>10.106849315068493</v>
      </c>
      <c r="K7567">
        <v>3</v>
      </c>
    </row>
    <row r="7568" spans="1:11" x14ac:dyDescent="0.25">
      <c r="A7568" t="s">
        <v>8116</v>
      </c>
      <c r="B7568">
        <v>51213</v>
      </c>
      <c r="C7568" t="s">
        <v>172</v>
      </c>
      <c r="D7568" s="167">
        <v>13244.5</v>
      </c>
      <c r="E7568" t="s">
        <v>199</v>
      </c>
      <c r="F7568" t="s">
        <v>202</v>
      </c>
      <c r="G7568" t="s">
        <v>224</v>
      </c>
      <c r="H7568" s="168">
        <v>42619</v>
      </c>
      <c r="I7568" t="s">
        <v>103</v>
      </c>
      <c r="J7568" s="169">
        <v>1.0520547945205478</v>
      </c>
      <c r="K7568">
        <v>1</v>
      </c>
    </row>
    <row r="7569" spans="1:11" x14ac:dyDescent="0.25">
      <c r="A7569" t="s">
        <v>8117</v>
      </c>
      <c r="B7569">
        <v>80106</v>
      </c>
      <c r="C7569" t="s">
        <v>167</v>
      </c>
      <c r="D7569" s="167">
        <v>90576</v>
      </c>
      <c r="E7569" t="s">
        <v>213</v>
      </c>
      <c r="F7569" t="s">
        <v>202</v>
      </c>
      <c r="G7569" t="s">
        <v>214</v>
      </c>
      <c r="H7569" s="168">
        <v>32846</v>
      </c>
      <c r="I7569" t="s">
        <v>104</v>
      </c>
      <c r="J7569" s="169">
        <v>27.827397260273973</v>
      </c>
      <c r="K7569">
        <v>6</v>
      </c>
    </row>
    <row r="7570" spans="1:11" x14ac:dyDescent="0.25">
      <c r="A7570" t="s">
        <v>8118</v>
      </c>
      <c r="B7570">
        <v>56519</v>
      </c>
      <c r="C7570" t="s">
        <v>172</v>
      </c>
      <c r="D7570" s="167">
        <v>53381</v>
      </c>
      <c r="E7570" t="s">
        <v>168</v>
      </c>
      <c r="F7570" t="s">
        <v>169</v>
      </c>
      <c r="G7570" t="s">
        <v>265</v>
      </c>
      <c r="H7570" s="168">
        <v>40756</v>
      </c>
      <c r="I7570" t="s">
        <v>103</v>
      </c>
      <c r="J7570" s="169">
        <v>6.1561643835616442</v>
      </c>
      <c r="K7570">
        <v>2</v>
      </c>
    </row>
    <row r="7571" spans="1:11" x14ac:dyDescent="0.25">
      <c r="A7571" t="s">
        <v>8119</v>
      </c>
      <c r="B7571">
        <v>49050</v>
      </c>
      <c r="C7571" t="s">
        <v>172</v>
      </c>
      <c r="D7571" s="167">
        <v>76015.03</v>
      </c>
      <c r="E7571" t="s">
        <v>196</v>
      </c>
      <c r="F7571" t="s">
        <v>169</v>
      </c>
      <c r="G7571" t="s">
        <v>228</v>
      </c>
      <c r="H7571" s="168">
        <v>31159</v>
      </c>
      <c r="I7571" t="s">
        <v>108</v>
      </c>
      <c r="J7571" s="169">
        <v>32.449315068493149</v>
      </c>
      <c r="K7571">
        <v>7</v>
      </c>
    </row>
    <row r="7572" spans="1:11" x14ac:dyDescent="0.25">
      <c r="A7572" t="s">
        <v>8120</v>
      </c>
      <c r="B7572">
        <v>22097</v>
      </c>
      <c r="C7572" t="s">
        <v>172</v>
      </c>
      <c r="D7572" s="167">
        <v>71485.73</v>
      </c>
      <c r="E7572" t="s">
        <v>188</v>
      </c>
      <c r="F7572" t="s">
        <v>169</v>
      </c>
      <c r="G7572" t="s">
        <v>226</v>
      </c>
      <c r="H7572" s="168">
        <v>41344</v>
      </c>
      <c r="I7572" t="s">
        <v>108</v>
      </c>
      <c r="J7572" s="169">
        <v>4.5452054794520551</v>
      </c>
      <c r="K7572">
        <v>1</v>
      </c>
    </row>
    <row r="7573" spans="1:11" x14ac:dyDescent="0.25">
      <c r="A7573" t="s">
        <v>8121</v>
      </c>
      <c r="B7573">
        <v>33037</v>
      </c>
      <c r="C7573" t="s">
        <v>167</v>
      </c>
      <c r="D7573" s="167">
        <v>156525</v>
      </c>
      <c r="E7573" t="s">
        <v>188</v>
      </c>
      <c r="F7573" t="s">
        <v>169</v>
      </c>
      <c r="G7573" t="s">
        <v>231</v>
      </c>
      <c r="H7573" s="168">
        <v>37928</v>
      </c>
      <c r="I7573" t="s">
        <v>103</v>
      </c>
      <c r="J7573" s="169">
        <v>13.904109589041095</v>
      </c>
      <c r="K7573">
        <v>3</v>
      </c>
    </row>
    <row r="7574" spans="1:11" x14ac:dyDescent="0.25">
      <c r="A7574" t="s">
        <v>8122</v>
      </c>
      <c r="B7574">
        <v>608</v>
      </c>
      <c r="C7574" t="s">
        <v>167</v>
      </c>
      <c r="D7574" s="167">
        <v>43425.63</v>
      </c>
      <c r="E7574" t="s">
        <v>188</v>
      </c>
      <c r="F7574" t="s">
        <v>202</v>
      </c>
      <c r="G7574" t="s">
        <v>313</v>
      </c>
      <c r="H7574" s="168">
        <v>38320</v>
      </c>
      <c r="I7574" t="s">
        <v>106</v>
      </c>
      <c r="J7574" s="169">
        <v>12.830136986301369</v>
      </c>
      <c r="K7574">
        <v>3</v>
      </c>
    </row>
    <row r="7575" spans="1:11" x14ac:dyDescent="0.25">
      <c r="A7575" t="s">
        <v>8123</v>
      </c>
      <c r="B7575">
        <v>22908</v>
      </c>
      <c r="C7575" t="s">
        <v>172</v>
      </c>
      <c r="D7575" s="167">
        <v>63345</v>
      </c>
      <c r="E7575" t="s">
        <v>191</v>
      </c>
      <c r="F7575" t="s">
        <v>169</v>
      </c>
      <c r="G7575" t="s">
        <v>486</v>
      </c>
      <c r="H7575" s="168">
        <v>40966</v>
      </c>
      <c r="I7575" t="s">
        <v>104</v>
      </c>
      <c r="J7575" s="169">
        <v>5.580821917808219</v>
      </c>
      <c r="K7575">
        <v>2</v>
      </c>
    </row>
    <row r="7576" spans="1:11" x14ac:dyDescent="0.25">
      <c r="A7576" t="s">
        <v>8124</v>
      </c>
      <c r="B7576">
        <v>15703</v>
      </c>
      <c r="C7576" t="s">
        <v>167</v>
      </c>
      <c r="D7576" s="167">
        <v>102664</v>
      </c>
      <c r="E7576" t="s">
        <v>230</v>
      </c>
      <c r="F7576" t="s">
        <v>169</v>
      </c>
      <c r="G7576" t="s">
        <v>617</v>
      </c>
      <c r="H7576" s="168">
        <v>36492</v>
      </c>
      <c r="I7576" t="s">
        <v>108</v>
      </c>
      <c r="J7576" s="169">
        <v>17.838356164383562</v>
      </c>
      <c r="K7576">
        <v>4</v>
      </c>
    </row>
    <row r="7577" spans="1:11" x14ac:dyDescent="0.25">
      <c r="A7577" t="s">
        <v>8125</v>
      </c>
      <c r="B7577">
        <v>98558</v>
      </c>
      <c r="C7577" t="s">
        <v>172</v>
      </c>
      <c r="D7577" s="167">
        <v>92358.15</v>
      </c>
      <c r="E7577" t="s">
        <v>268</v>
      </c>
      <c r="F7577" t="s">
        <v>169</v>
      </c>
      <c r="G7577" t="s">
        <v>397</v>
      </c>
      <c r="H7577" s="168">
        <v>41498</v>
      </c>
      <c r="I7577" t="s">
        <v>104</v>
      </c>
      <c r="J7577" s="169">
        <v>4.1232876712328768</v>
      </c>
      <c r="K7577">
        <v>1</v>
      </c>
    </row>
    <row r="7578" spans="1:11" x14ac:dyDescent="0.25">
      <c r="A7578" t="s">
        <v>8126</v>
      </c>
      <c r="B7578">
        <v>7840</v>
      </c>
      <c r="C7578" t="s">
        <v>172</v>
      </c>
      <c r="D7578" s="167">
        <v>15577.66</v>
      </c>
      <c r="E7578" t="s">
        <v>168</v>
      </c>
      <c r="F7578" t="s">
        <v>202</v>
      </c>
      <c r="G7578" t="s">
        <v>224</v>
      </c>
      <c r="H7578" s="168">
        <v>42310</v>
      </c>
      <c r="I7578" t="s">
        <v>107</v>
      </c>
      <c r="J7578" s="169">
        <v>1.8986301369863015</v>
      </c>
      <c r="K7578">
        <v>1</v>
      </c>
    </row>
    <row r="7579" spans="1:11" x14ac:dyDescent="0.25">
      <c r="A7579" t="s">
        <v>8127</v>
      </c>
      <c r="B7579">
        <v>43668</v>
      </c>
      <c r="C7579" t="s">
        <v>167</v>
      </c>
      <c r="D7579" s="167">
        <v>71816.570000000007</v>
      </c>
      <c r="E7579" t="s">
        <v>175</v>
      </c>
      <c r="F7579" t="s">
        <v>169</v>
      </c>
      <c r="G7579" t="s">
        <v>211</v>
      </c>
      <c r="H7579" s="168">
        <v>41988</v>
      </c>
      <c r="I7579" t="s">
        <v>104</v>
      </c>
      <c r="J7579" s="169">
        <v>2.7808219178082192</v>
      </c>
      <c r="K7579">
        <v>1</v>
      </c>
    </row>
    <row r="7580" spans="1:11" x14ac:dyDescent="0.25">
      <c r="A7580" t="s">
        <v>8128</v>
      </c>
      <c r="B7580">
        <v>78011</v>
      </c>
      <c r="C7580" t="s">
        <v>172</v>
      </c>
      <c r="D7580" s="167">
        <v>56478</v>
      </c>
      <c r="E7580" t="s">
        <v>175</v>
      </c>
      <c r="F7580" t="s">
        <v>169</v>
      </c>
      <c r="G7580" t="s">
        <v>183</v>
      </c>
      <c r="H7580" s="168">
        <v>41694</v>
      </c>
      <c r="I7580" t="s">
        <v>106</v>
      </c>
      <c r="J7580" s="169">
        <v>3.5863013698630137</v>
      </c>
      <c r="K7580">
        <v>1</v>
      </c>
    </row>
    <row r="7581" spans="1:11" x14ac:dyDescent="0.25">
      <c r="A7581" t="s">
        <v>8129</v>
      </c>
      <c r="B7581">
        <v>63020</v>
      </c>
      <c r="C7581" t="s">
        <v>172</v>
      </c>
      <c r="D7581" s="167">
        <v>30820.880000000001</v>
      </c>
      <c r="E7581" t="s">
        <v>233</v>
      </c>
      <c r="F7581" t="s">
        <v>202</v>
      </c>
      <c r="G7581" t="s">
        <v>234</v>
      </c>
      <c r="H7581" s="168">
        <v>39722</v>
      </c>
      <c r="I7581" t="s">
        <v>103</v>
      </c>
      <c r="J7581" s="169">
        <v>8.9890410958904106</v>
      </c>
      <c r="K7581">
        <v>2</v>
      </c>
    </row>
    <row r="7582" spans="1:11" x14ac:dyDescent="0.25">
      <c r="A7582" t="s">
        <v>8130</v>
      </c>
      <c r="B7582">
        <v>86688</v>
      </c>
      <c r="C7582" t="s">
        <v>167</v>
      </c>
      <c r="D7582" s="167">
        <v>41868.1</v>
      </c>
      <c r="E7582" t="s">
        <v>188</v>
      </c>
      <c r="F7582" t="s">
        <v>169</v>
      </c>
      <c r="G7582" t="s">
        <v>344</v>
      </c>
      <c r="H7582" s="168">
        <v>41120</v>
      </c>
      <c r="I7582" t="s">
        <v>103</v>
      </c>
      <c r="J7582" s="169">
        <v>5.1589041095890407</v>
      </c>
      <c r="K7582">
        <v>2</v>
      </c>
    </row>
    <row r="7583" spans="1:11" x14ac:dyDescent="0.25">
      <c r="A7583" t="s">
        <v>8131</v>
      </c>
      <c r="B7583">
        <v>75561</v>
      </c>
      <c r="C7583" t="s">
        <v>167</v>
      </c>
      <c r="D7583" s="167">
        <v>61936.52</v>
      </c>
      <c r="E7583" t="s">
        <v>188</v>
      </c>
      <c r="F7583" t="s">
        <v>169</v>
      </c>
      <c r="G7583" t="s">
        <v>375</v>
      </c>
      <c r="H7583" s="168">
        <v>40784</v>
      </c>
      <c r="I7583" t="s">
        <v>108</v>
      </c>
      <c r="J7583" s="169">
        <v>6.0794520547945208</v>
      </c>
      <c r="K7583">
        <v>2</v>
      </c>
    </row>
    <row r="7584" spans="1:11" x14ac:dyDescent="0.25">
      <c r="A7584" t="s">
        <v>8132</v>
      </c>
      <c r="B7584">
        <v>47759</v>
      </c>
      <c r="C7584" t="s">
        <v>172</v>
      </c>
      <c r="D7584" s="167">
        <v>65000</v>
      </c>
      <c r="E7584" t="s">
        <v>199</v>
      </c>
      <c r="F7584" t="s">
        <v>169</v>
      </c>
      <c r="G7584" t="s">
        <v>968</v>
      </c>
      <c r="H7584" s="168">
        <v>39293</v>
      </c>
      <c r="I7584" t="s">
        <v>107</v>
      </c>
      <c r="J7584" s="169">
        <v>10.164383561643836</v>
      </c>
      <c r="K7584">
        <v>3</v>
      </c>
    </row>
    <row r="7585" spans="1:11" x14ac:dyDescent="0.25">
      <c r="A7585" t="s">
        <v>8133</v>
      </c>
      <c r="B7585">
        <v>66598</v>
      </c>
      <c r="C7585" t="s">
        <v>172</v>
      </c>
      <c r="D7585" s="167">
        <v>50910</v>
      </c>
      <c r="E7585" t="s">
        <v>191</v>
      </c>
      <c r="F7585" t="s">
        <v>169</v>
      </c>
      <c r="G7585" t="s">
        <v>354</v>
      </c>
      <c r="H7585" s="168">
        <v>41708</v>
      </c>
      <c r="I7585" t="s">
        <v>106</v>
      </c>
      <c r="J7585" s="169">
        <v>3.547945205479452</v>
      </c>
      <c r="K7585">
        <v>1</v>
      </c>
    </row>
    <row r="7586" spans="1:11" x14ac:dyDescent="0.25">
      <c r="A7586" t="s">
        <v>8134</v>
      </c>
      <c r="B7586">
        <v>88149</v>
      </c>
      <c r="C7586" t="s">
        <v>167</v>
      </c>
      <c r="D7586" s="167">
        <v>93396</v>
      </c>
      <c r="E7586" t="s">
        <v>230</v>
      </c>
      <c r="F7586" t="s">
        <v>169</v>
      </c>
      <c r="G7586" t="s">
        <v>305</v>
      </c>
      <c r="H7586" s="168">
        <v>41372</v>
      </c>
      <c r="I7586" t="s">
        <v>106</v>
      </c>
      <c r="J7586" s="169">
        <v>4.4684931506849317</v>
      </c>
      <c r="K7586">
        <v>1</v>
      </c>
    </row>
    <row r="7587" spans="1:11" x14ac:dyDescent="0.25">
      <c r="A7587" t="s">
        <v>8135</v>
      </c>
      <c r="B7587">
        <v>24487</v>
      </c>
      <c r="C7587" t="s">
        <v>172</v>
      </c>
      <c r="D7587" s="167">
        <v>83497.98</v>
      </c>
      <c r="E7587" t="s">
        <v>213</v>
      </c>
      <c r="F7587" t="s">
        <v>169</v>
      </c>
      <c r="G7587" t="s">
        <v>3457</v>
      </c>
      <c r="H7587" s="168">
        <v>29822</v>
      </c>
      <c r="I7587" t="s">
        <v>103</v>
      </c>
      <c r="J7587" s="169">
        <v>36.112328767123287</v>
      </c>
      <c r="K7587">
        <v>8</v>
      </c>
    </row>
    <row r="7588" spans="1:11" x14ac:dyDescent="0.25">
      <c r="A7588" t="s">
        <v>8136</v>
      </c>
      <c r="B7588">
        <v>305</v>
      </c>
      <c r="C7588" t="s">
        <v>172</v>
      </c>
      <c r="D7588" s="167">
        <v>51969</v>
      </c>
      <c r="E7588" t="s">
        <v>175</v>
      </c>
      <c r="F7588" t="s">
        <v>169</v>
      </c>
      <c r="G7588" t="s">
        <v>183</v>
      </c>
      <c r="H7588" s="168">
        <v>42044</v>
      </c>
      <c r="I7588" t="s">
        <v>108</v>
      </c>
      <c r="J7588" s="169">
        <v>2.6273972602739728</v>
      </c>
      <c r="K7588">
        <v>1</v>
      </c>
    </row>
    <row r="7589" spans="1:11" x14ac:dyDescent="0.25">
      <c r="A7589" t="s">
        <v>8137</v>
      </c>
      <c r="B7589">
        <v>90643</v>
      </c>
      <c r="C7589" t="s">
        <v>172</v>
      </c>
      <c r="D7589" s="167">
        <v>77030.12</v>
      </c>
      <c r="E7589" t="s">
        <v>188</v>
      </c>
      <c r="F7589" t="s">
        <v>169</v>
      </c>
      <c r="G7589" t="s">
        <v>2539</v>
      </c>
      <c r="H7589" s="168">
        <v>38782</v>
      </c>
      <c r="I7589" t="s">
        <v>103</v>
      </c>
      <c r="J7589" s="169">
        <v>11.564383561643835</v>
      </c>
      <c r="K7589">
        <v>3</v>
      </c>
    </row>
    <row r="7590" spans="1:11" x14ac:dyDescent="0.25">
      <c r="A7590" t="s">
        <v>8138</v>
      </c>
      <c r="B7590">
        <v>13111</v>
      </c>
      <c r="C7590" t="s">
        <v>172</v>
      </c>
      <c r="D7590" s="167">
        <v>45261</v>
      </c>
      <c r="E7590" t="s">
        <v>191</v>
      </c>
      <c r="F7590" t="s">
        <v>169</v>
      </c>
      <c r="G7590" t="s">
        <v>1065</v>
      </c>
      <c r="H7590" s="168">
        <v>42716</v>
      </c>
      <c r="I7590" t="s">
        <v>107</v>
      </c>
      <c r="J7590" s="169">
        <v>0.78630136986301369</v>
      </c>
      <c r="K7590">
        <v>1</v>
      </c>
    </row>
    <row r="7591" spans="1:11" x14ac:dyDescent="0.25">
      <c r="A7591" t="s">
        <v>8139</v>
      </c>
      <c r="B7591">
        <v>80559</v>
      </c>
      <c r="C7591" t="s">
        <v>167</v>
      </c>
      <c r="D7591" s="167">
        <v>39257</v>
      </c>
      <c r="E7591" t="s">
        <v>180</v>
      </c>
      <c r="F7591" t="s">
        <v>169</v>
      </c>
      <c r="G7591" t="s">
        <v>209</v>
      </c>
      <c r="H7591" s="168">
        <v>42632</v>
      </c>
      <c r="I7591" t="s">
        <v>106</v>
      </c>
      <c r="J7591" s="169">
        <v>1.0164383561643835</v>
      </c>
      <c r="K7591">
        <v>1</v>
      </c>
    </row>
    <row r="7592" spans="1:11" x14ac:dyDescent="0.25">
      <c r="A7592" t="s">
        <v>8140</v>
      </c>
      <c r="B7592">
        <v>79104</v>
      </c>
      <c r="C7592" t="s">
        <v>167</v>
      </c>
      <c r="D7592" s="167">
        <v>69222.179999999993</v>
      </c>
      <c r="E7592" t="s">
        <v>185</v>
      </c>
      <c r="F7592" t="s">
        <v>169</v>
      </c>
      <c r="G7592" t="s">
        <v>170</v>
      </c>
      <c r="H7592" s="168">
        <v>34323</v>
      </c>
      <c r="I7592" t="s">
        <v>103</v>
      </c>
      <c r="J7592" s="169">
        <v>23.780821917808218</v>
      </c>
      <c r="K7592">
        <v>5</v>
      </c>
    </row>
    <row r="7593" spans="1:11" x14ac:dyDescent="0.25">
      <c r="A7593" t="s">
        <v>8141</v>
      </c>
      <c r="B7593">
        <v>12507</v>
      </c>
      <c r="C7593" t="s">
        <v>172</v>
      </c>
      <c r="D7593" s="167">
        <v>72733.7</v>
      </c>
      <c r="E7593" t="s">
        <v>188</v>
      </c>
      <c r="F7593" t="s">
        <v>169</v>
      </c>
      <c r="G7593" t="s">
        <v>226</v>
      </c>
      <c r="H7593" s="168">
        <v>41246</v>
      </c>
      <c r="I7593" t="s">
        <v>106</v>
      </c>
      <c r="J7593" s="169">
        <v>4.8136986301369866</v>
      </c>
      <c r="K7593">
        <v>1</v>
      </c>
    </row>
    <row r="7594" spans="1:11" x14ac:dyDescent="0.25">
      <c r="A7594" t="s">
        <v>8142</v>
      </c>
      <c r="B7594">
        <v>43270</v>
      </c>
      <c r="C7594" t="s">
        <v>172</v>
      </c>
      <c r="D7594" s="167">
        <v>42486.52</v>
      </c>
      <c r="E7594" t="s">
        <v>233</v>
      </c>
      <c r="F7594" t="s">
        <v>169</v>
      </c>
      <c r="G7594" t="s">
        <v>399</v>
      </c>
      <c r="H7594" s="168">
        <v>38250</v>
      </c>
      <c r="I7594" t="s">
        <v>103</v>
      </c>
      <c r="J7594" s="169">
        <v>13.021917808219179</v>
      </c>
      <c r="K7594">
        <v>3</v>
      </c>
    </row>
    <row r="7595" spans="1:11" x14ac:dyDescent="0.25">
      <c r="A7595" t="s">
        <v>8143</v>
      </c>
      <c r="B7595">
        <v>53962</v>
      </c>
      <c r="C7595" t="s">
        <v>167</v>
      </c>
      <c r="D7595" s="167">
        <v>82851.509999999995</v>
      </c>
      <c r="E7595" t="s">
        <v>325</v>
      </c>
      <c r="F7595" t="s">
        <v>169</v>
      </c>
      <c r="G7595" t="s">
        <v>1506</v>
      </c>
      <c r="H7595" s="168">
        <v>32370</v>
      </c>
      <c r="I7595" t="s">
        <v>103</v>
      </c>
      <c r="J7595" s="169">
        <v>29.13150684931507</v>
      </c>
      <c r="K7595">
        <v>6</v>
      </c>
    </row>
    <row r="7596" spans="1:11" x14ac:dyDescent="0.25">
      <c r="A7596" t="s">
        <v>8144</v>
      </c>
      <c r="B7596">
        <v>95055</v>
      </c>
      <c r="C7596" t="s">
        <v>172</v>
      </c>
      <c r="D7596" s="167">
        <v>81066</v>
      </c>
      <c r="E7596" t="s">
        <v>216</v>
      </c>
      <c r="F7596" t="s">
        <v>169</v>
      </c>
      <c r="G7596" t="s">
        <v>361</v>
      </c>
      <c r="H7596" s="168">
        <v>35553</v>
      </c>
      <c r="I7596" t="s">
        <v>104</v>
      </c>
      <c r="J7596" s="169">
        <v>20.410958904109588</v>
      </c>
      <c r="K7596">
        <v>5</v>
      </c>
    </row>
    <row r="7597" spans="1:11" x14ac:dyDescent="0.25">
      <c r="A7597" t="s">
        <v>8145</v>
      </c>
      <c r="B7597">
        <v>42966</v>
      </c>
      <c r="C7597" t="s">
        <v>172</v>
      </c>
      <c r="D7597" s="167">
        <v>135392</v>
      </c>
      <c r="E7597" t="s">
        <v>196</v>
      </c>
      <c r="F7597" t="s">
        <v>169</v>
      </c>
      <c r="G7597" t="s">
        <v>275</v>
      </c>
      <c r="H7597" s="168">
        <v>32860</v>
      </c>
      <c r="I7597" t="s">
        <v>107</v>
      </c>
      <c r="J7597" s="169">
        <v>27.789041095890411</v>
      </c>
      <c r="K7597">
        <v>6</v>
      </c>
    </row>
    <row r="7598" spans="1:11" x14ac:dyDescent="0.25">
      <c r="A7598" t="s">
        <v>8146</v>
      </c>
      <c r="B7598">
        <v>96590</v>
      </c>
      <c r="C7598" t="s">
        <v>167</v>
      </c>
      <c r="D7598" s="167">
        <v>67850.87</v>
      </c>
      <c r="E7598" t="s">
        <v>191</v>
      </c>
      <c r="F7598" t="s">
        <v>169</v>
      </c>
      <c r="G7598" t="s">
        <v>610</v>
      </c>
      <c r="H7598" s="168">
        <v>40280</v>
      </c>
      <c r="I7598" t="s">
        <v>104</v>
      </c>
      <c r="J7598" s="169">
        <v>7.4602739726027396</v>
      </c>
      <c r="K7598">
        <v>2</v>
      </c>
    </row>
    <row r="7599" spans="1:11" x14ac:dyDescent="0.25">
      <c r="A7599" t="s">
        <v>8147</v>
      </c>
      <c r="B7599">
        <v>22045</v>
      </c>
      <c r="C7599" t="s">
        <v>167</v>
      </c>
      <c r="D7599" s="167">
        <v>55139.67</v>
      </c>
      <c r="E7599" t="s">
        <v>216</v>
      </c>
      <c r="F7599" t="s">
        <v>169</v>
      </c>
      <c r="G7599" t="s">
        <v>217</v>
      </c>
      <c r="H7599" s="168">
        <v>35101</v>
      </c>
      <c r="I7599" t="s">
        <v>104</v>
      </c>
      <c r="J7599" s="169">
        <v>21.649315068493152</v>
      </c>
      <c r="K7599">
        <v>5</v>
      </c>
    </row>
    <row r="7600" spans="1:11" x14ac:dyDescent="0.25">
      <c r="A7600" t="s">
        <v>8148</v>
      </c>
      <c r="B7600">
        <v>73503</v>
      </c>
      <c r="C7600" t="s">
        <v>167</v>
      </c>
      <c r="D7600" s="167">
        <v>133583.96</v>
      </c>
      <c r="E7600" t="s">
        <v>230</v>
      </c>
      <c r="F7600" t="s">
        <v>169</v>
      </c>
      <c r="G7600" t="s">
        <v>275</v>
      </c>
      <c r="H7600" s="168">
        <v>39286</v>
      </c>
      <c r="I7600" t="s">
        <v>105</v>
      </c>
      <c r="J7600" s="169">
        <v>10.183561643835617</v>
      </c>
      <c r="K7600">
        <v>3</v>
      </c>
    </row>
    <row r="7601" spans="1:11" x14ac:dyDescent="0.25">
      <c r="A7601" t="s">
        <v>8149</v>
      </c>
      <c r="B7601">
        <v>78958</v>
      </c>
      <c r="C7601" t="s">
        <v>172</v>
      </c>
      <c r="D7601" s="167">
        <v>67384</v>
      </c>
      <c r="E7601" t="s">
        <v>168</v>
      </c>
      <c r="F7601" t="s">
        <v>169</v>
      </c>
      <c r="G7601" t="s">
        <v>265</v>
      </c>
      <c r="H7601" s="168">
        <v>38474</v>
      </c>
      <c r="I7601" t="s">
        <v>104</v>
      </c>
      <c r="J7601" s="169">
        <v>12.408219178082192</v>
      </c>
      <c r="K7601">
        <v>3</v>
      </c>
    </row>
    <row r="7602" spans="1:11" x14ac:dyDescent="0.25">
      <c r="A7602" t="s">
        <v>8150</v>
      </c>
      <c r="B7602">
        <v>76986</v>
      </c>
      <c r="C7602" t="s">
        <v>172</v>
      </c>
      <c r="D7602" s="167">
        <v>116124.02</v>
      </c>
      <c r="E7602" t="s">
        <v>185</v>
      </c>
      <c r="F7602" t="s">
        <v>169</v>
      </c>
      <c r="G7602" t="s">
        <v>382</v>
      </c>
      <c r="H7602" s="168">
        <v>33112</v>
      </c>
      <c r="I7602" t="s">
        <v>107</v>
      </c>
      <c r="J7602" s="169">
        <v>27.098630136986301</v>
      </c>
      <c r="K7602">
        <v>6</v>
      </c>
    </row>
    <row r="7603" spans="1:11" x14ac:dyDescent="0.25">
      <c r="A7603" t="s">
        <v>8151</v>
      </c>
      <c r="B7603">
        <v>49202</v>
      </c>
      <c r="C7603" t="s">
        <v>172</v>
      </c>
      <c r="D7603" s="167">
        <v>97560</v>
      </c>
      <c r="E7603" t="s">
        <v>185</v>
      </c>
      <c r="F7603" t="s">
        <v>169</v>
      </c>
      <c r="G7603" t="s">
        <v>416</v>
      </c>
      <c r="H7603" s="168">
        <v>36780</v>
      </c>
      <c r="I7603" t="s">
        <v>103</v>
      </c>
      <c r="J7603" s="169">
        <v>17.049315068493151</v>
      </c>
      <c r="K7603">
        <v>4</v>
      </c>
    </row>
    <row r="7604" spans="1:11" x14ac:dyDescent="0.25">
      <c r="A7604" t="s">
        <v>8152</v>
      </c>
      <c r="B7604">
        <v>6291</v>
      </c>
      <c r="C7604" t="s">
        <v>172</v>
      </c>
      <c r="D7604" s="167">
        <v>52693</v>
      </c>
      <c r="E7604" t="s">
        <v>191</v>
      </c>
      <c r="F7604" t="s">
        <v>169</v>
      </c>
      <c r="G7604" t="s">
        <v>354</v>
      </c>
      <c r="H7604" s="168">
        <v>41484</v>
      </c>
      <c r="I7604" t="s">
        <v>103</v>
      </c>
      <c r="J7604" s="169">
        <v>4.161643835616438</v>
      </c>
      <c r="K7604">
        <v>1</v>
      </c>
    </row>
    <row r="7605" spans="1:11" x14ac:dyDescent="0.25">
      <c r="A7605" t="s">
        <v>8153</v>
      </c>
      <c r="B7605">
        <v>5593</v>
      </c>
      <c r="C7605" t="s">
        <v>172</v>
      </c>
      <c r="D7605" s="167">
        <v>57365</v>
      </c>
      <c r="E7605" t="s">
        <v>191</v>
      </c>
      <c r="F7605" t="s">
        <v>169</v>
      </c>
      <c r="G7605" t="s">
        <v>354</v>
      </c>
      <c r="H7605" s="168">
        <v>41288</v>
      </c>
      <c r="I7605" t="s">
        <v>104</v>
      </c>
      <c r="J7605" s="169">
        <v>4.6986301369863011</v>
      </c>
      <c r="K7605">
        <v>1</v>
      </c>
    </row>
    <row r="7606" spans="1:11" x14ac:dyDescent="0.25">
      <c r="A7606" t="s">
        <v>8154</v>
      </c>
      <c r="B7606">
        <v>40214</v>
      </c>
      <c r="C7606" t="s">
        <v>172</v>
      </c>
      <c r="D7606" s="167">
        <v>84341</v>
      </c>
      <c r="E7606" t="s">
        <v>185</v>
      </c>
      <c r="F7606" t="s">
        <v>169</v>
      </c>
      <c r="G7606" t="s">
        <v>495</v>
      </c>
      <c r="H7606" s="168">
        <v>38747</v>
      </c>
      <c r="I7606" t="s">
        <v>105</v>
      </c>
      <c r="J7606" s="169">
        <v>11.66027397260274</v>
      </c>
      <c r="K7606">
        <v>3</v>
      </c>
    </row>
    <row r="7607" spans="1:11" x14ac:dyDescent="0.25">
      <c r="A7607" t="s">
        <v>8155</v>
      </c>
      <c r="B7607">
        <v>6879</v>
      </c>
      <c r="C7607" t="s">
        <v>167</v>
      </c>
      <c r="D7607" s="167">
        <v>118400</v>
      </c>
      <c r="E7607" t="s">
        <v>213</v>
      </c>
      <c r="F7607" t="s">
        <v>169</v>
      </c>
      <c r="G7607" t="s">
        <v>214</v>
      </c>
      <c r="H7607" s="168">
        <v>38950</v>
      </c>
      <c r="I7607" t="s">
        <v>103</v>
      </c>
      <c r="J7607" s="169">
        <v>11.104109589041096</v>
      </c>
      <c r="K7607">
        <v>3</v>
      </c>
    </row>
    <row r="7608" spans="1:11" x14ac:dyDescent="0.25">
      <c r="A7608" t="s">
        <v>8156</v>
      </c>
      <c r="B7608">
        <v>32987</v>
      </c>
      <c r="C7608" t="s">
        <v>172</v>
      </c>
      <c r="D7608" s="167">
        <v>114972</v>
      </c>
      <c r="E7608" t="s">
        <v>268</v>
      </c>
      <c r="F7608" t="s">
        <v>169</v>
      </c>
      <c r="G7608" t="s">
        <v>275</v>
      </c>
      <c r="H7608" s="168">
        <v>41386</v>
      </c>
      <c r="I7608" t="s">
        <v>106</v>
      </c>
      <c r="J7608" s="169">
        <v>4.4301369863013695</v>
      </c>
      <c r="K7608">
        <v>1</v>
      </c>
    </row>
    <row r="7609" spans="1:11" x14ac:dyDescent="0.25">
      <c r="A7609" t="s">
        <v>8157</v>
      </c>
      <c r="B7609">
        <v>34294</v>
      </c>
      <c r="C7609" t="s">
        <v>167</v>
      </c>
      <c r="D7609" s="167">
        <v>68550.12</v>
      </c>
      <c r="E7609" t="s">
        <v>325</v>
      </c>
      <c r="F7609" t="s">
        <v>169</v>
      </c>
      <c r="G7609" t="s">
        <v>5291</v>
      </c>
      <c r="H7609" s="168">
        <v>30753</v>
      </c>
      <c r="I7609" t="s">
        <v>108</v>
      </c>
      <c r="J7609" s="169">
        <v>33.561643835616437</v>
      </c>
      <c r="K7609">
        <v>7</v>
      </c>
    </row>
    <row r="7610" spans="1:11" x14ac:dyDescent="0.25">
      <c r="A7610" t="s">
        <v>8158</v>
      </c>
      <c r="B7610">
        <v>78551</v>
      </c>
      <c r="C7610" t="s">
        <v>167</v>
      </c>
      <c r="D7610" s="167">
        <v>43761.61</v>
      </c>
      <c r="E7610" t="s">
        <v>216</v>
      </c>
      <c r="F7610" t="s">
        <v>202</v>
      </c>
      <c r="G7610" t="s">
        <v>422</v>
      </c>
      <c r="H7610" s="168">
        <v>28205</v>
      </c>
      <c r="I7610" t="s">
        <v>106</v>
      </c>
      <c r="J7610" s="169">
        <v>40.542465753424658</v>
      </c>
      <c r="K7610">
        <v>8</v>
      </c>
    </row>
    <row r="7611" spans="1:11" x14ac:dyDescent="0.25">
      <c r="A7611" t="s">
        <v>8159</v>
      </c>
      <c r="B7611">
        <v>50728</v>
      </c>
      <c r="C7611" t="s">
        <v>167</v>
      </c>
      <c r="D7611" s="167">
        <v>97432.82</v>
      </c>
      <c r="E7611" t="s">
        <v>188</v>
      </c>
      <c r="F7611" t="s">
        <v>169</v>
      </c>
      <c r="G7611" t="s">
        <v>1210</v>
      </c>
      <c r="H7611" s="168">
        <v>39482</v>
      </c>
      <c r="I7611" t="s">
        <v>104</v>
      </c>
      <c r="J7611" s="169">
        <v>9.6465753424657539</v>
      </c>
      <c r="K7611">
        <v>2</v>
      </c>
    </row>
    <row r="7612" spans="1:11" x14ac:dyDescent="0.25">
      <c r="A7612" t="s">
        <v>8160</v>
      </c>
      <c r="B7612">
        <v>28336</v>
      </c>
      <c r="C7612" t="s">
        <v>167</v>
      </c>
      <c r="D7612" s="167">
        <v>143609.88</v>
      </c>
      <c r="E7612" t="s">
        <v>325</v>
      </c>
      <c r="F7612" t="s">
        <v>169</v>
      </c>
      <c r="G7612" t="s">
        <v>533</v>
      </c>
      <c r="H7612" s="168">
        <v>34379</v>
      </c>
      <c r="I7612" t="s">
        <v>103</v>
      </c>
      <c r="J7612" s="169">
        <v>23.627397260273973</v>
      </c>
      <c r="K7612">
        <v>5</v>
      </c>
    </row>
    <row r="7613" spans="1:11" x14ac:dyDescent="0.25">
      <c r="A7613" t="s">
        <v>8161</v>
      </c>
      <c r="B7613">
        <v>90603</v>
      </c>
      <c r="C7613" t="s">
        <v>167</v>
      </c>
      <c r="D7613" s="167">
        <v>37518.050000000003</v>
      </c>
      <c r="E7613" t="s">
        <v>216</v>
      </c>
      <c r="F7613" t="s">
        <v>202</v>
      </c>
      <c r="G7613" t="s">
        <v>422</v>
      </c>
      <c r="H7613" s="168">
        <v>35506</v>
      </c>
      <c r="I7613" t="s">
        <v>105</v>
      </c>
      <c r="J7613" s="169">
        <v>20.539726027397261</v>
      </c>
      <c r="K7613">
        <v>5</v>
      </c>
    </row>
    <row r="7614" spans="1:11" x14ac:dyDescent="0.25">
      <c r="A7614" t="s">
        <v>8162</v>
      </c>
      <c r="B7614">
        <v>85333</v>
      </c>
      <c r="C7614" t="s">
        <v>167</v>
      </c>
      <c r="D7614" s="167">
        <v>69222.179999999993</v>
      </c>
      <c r="E7614" t="s">
        <v>188</v>
      </c>
      <c r="F7614" t="s">
        <v>169</v>
      </c>
      <c r="G7614" t="s">
        <v>170</v>
      </c>
      <c r="H7614" s="168">
        <v>34702</v>
      </c>
      <c r="I7614" t="s">
        <v>105</v>
      </c>
      <c r="J7614" s="169">
        <v>22.742465753424657</v>
      </c>
      <c r="K7614">
        <v>5</v>
      </c>
    </row>
    <row r="7615" spans="1:11" x14ac:dyDescent="0.25">
      <c r="A7615" t="s">
        <v>8163</v>
      </c>
      <c r="B7615">
        <v>87476</v>
      </c>
      <c r="C7615" t="s">
        <v>172</v>
      </c>
      <c r="D7615" s="167">
        <v>70396</v>
      </c>
      <c r="E7615" t="s">
        <v>191</v>
      </c>
      <c r="F7615" t="s">
        <v>169</v>
      </c>
      <c r="G7615" t="s">
        <v>192</v>
      </c>
      <c r="H7615" s="168">
        <v>38488</v>
      </c>
      <c r="I7615" t="s">
        <v>103</v>
      </c>
      <c r="J7615" s="169">
        <v>12.36986301369863</v>
      </c>
      <c r="K7615">
        <v>3</v>
      </c>
    </row>
    <row r="7616" spans="1:11" x14ac:dyDescent="0.25">
      <c r="A7616" t="s">
        <v>8164</v>
      </c>
      <c r="B7616">
        <v>1978</v>
      </c>
      <c r="C7616" t="s">
        <v>167</v>
      </c>
      <c r="D7616" s="167">
        <v>70422</v>
      </c>
      <c r="E7616" t="s">
        <v>188</v>
      </c>
      <c r="F7616" t="s">
        <v>169</v>
      </c>
      <c r="G7616" t="s">
        <v>968</v>
      </c>
      <c r="H7616" s="168">
        <v>35443</v>
      </c>
      <c r="I7616" t="s">
        <v>105</v>
      </c>
      <c r="J7616" s="169">
        <v>20.712328767123289</v>
      </c>
      <c r="K7616">
        <v>5</v>
      </c>
    </row>
    <row r="7617" spans="1:11" x14ac:dyDescent="0.25">
      <c r="A7617" t="s">
        <v>8165</v>
      </c>
      <c r="B7617">
        <v>62481</v>
      </c>
      <c r="C7617" t="s">
        <v>172</v>
      </c>
      <c r="D7617" s="167">
        <v>56478</v>
      </c>
      <c r="E7617" t="s">
        <v>175</v>
      </c>
      <c r="F7617" t="s">
        <v>169</v>
      </c>
      <c r="G7617" t="s">
        <v>183</v>
      </c>
      <c r="H7617" s="168">
        <v>41694</v>
      </c>
      <c r="I7617" t="s">
        <v>108</v>
      </c>
      <c r="J7617" s="169">
        <v>3.5863013698630137</v>
      </c>
      <c r="K7617">
        <v>1</v>
      </c>
    </row>
    <row r="7618" spans="1:11" x14ac:dyDescent="0.25">
      <c r="A7618" t="s">
        <v>8166</v>
      </c>
      <c r="B7618">
        <v>46979</v>
      </c>
      <c r="C7618" t="s">
        <v>172</v>
      </c>
      <c r="D7618" s="167">
        <v>69053.960000000006</v>
      </c>
      <c r="E7618" t="s">
        <v>233</v>
      </c>
      <c r="F7618" t="s">
        <v>169</v>
      </c>
      <c r="G7618" t="s">
        <v>363</v>
      </c>
      <c r="H7618" s="168">
        <v>35304</v>
      </c>
      <c r="I7618" t="s">
        <v>103</v>
      </c>
      <c r="J7618" s="169">
        <v>21.093150684931508</v>
      </c>
      <c r="K7618">
        <v>5</v>
      </c>
    </row>
    <row r="7619" spans="1:11" x14ac:dyDescent="0.25">
      <c r="A7619" t="s">
        <v>8167</v>
      </c>
      <c r="B7619">
        <v>20093</v>
      </c>
      <c r="C7619" t="s">
        <v>167</v>
      </c>
      <c r="D7619" s="167">
        <v>100849.36</v>
      </c>
      <c r="E7619" t="s">
        <v>175</v>
      </c>
      <c r="F7619" t="s">
        <v>169</v>
      </c>
      <c r="G7619" t="s">
        <v>211</v>
      </c>
      <c r="H7619" s="168">
        <v>33288</v>
      </c>
      <c r="I7619" t="s">
        <v>108</v>
      </c>
      <c r="J7619" s="169">
        <v>26.616438356164384</v>
      </c>
      <c r="K7619">
        <v>6</v>
      </c>
    </row>
    <row r="7620" spans="1:11" x14ac:dyDescent="0.25">
      <c r="A7620" t="s">
        <v>8168</v>
      </c>
      <c r="B7620">
        <v>18037</v>
      </c>
      <c r="C7620" t="s">
        <v>172</v>
      </c>
      <c r="D7620" s="167">
        <v>39257</v>
      </c>
      <c r="E7620" t="s">
        <v>199</v>
      </c>
      <c r="F7620" t="s">
        <v>169</v>
      </c>
      <c r="G7620" t="s">
        <v>207</v>
      </c>
      <c r="H7620" s="168">
        <v>42562</v>
      </c>
      <c r="I7620" t="s">
        <v>103</v>
      </c>
      <c r="J7620" s="169">
        <v>1.2082191780821918</v>
      </c>
      <c r="K7620">
        <v>1</v>
      </c>
    </row>
    <row r="7621" spans="1:11" x14ac:dyDescent="0.25">
      <c r="A7621" t="s">
        <v>8169</v>
      </c>
      <c r="B7621">
        <v>51151</v>
      </c>
      <c r="C7621" t="s">
        <v>172</v>
      </c>
      <c r="D7621" s="167">
        <v>69573</v>
      </c>
      <c r="E7621" t="s">
        <v>191</v>
      </c>
      <c r="F7621" t="s">
        <v>169</v>
      </c>
      <c r="G7621" t="s">
        <v>486</v>
      </c>
      <c r="H7621" s="168">
        <v>39693</v>
      </c>
      <c r="I7621" t="s">
        <v>103</v>
      </c>
      <c r="J7621" s="169">
        <v>9.0684931506849313</v>
      </c>
      <c r="K7621">
        <v>2</v>
      </c>
    </row>
    <row r="7622" spans="1:11" x14ac:dyDescent="0.25">
      <c r="A7622" t="s">
        <v>8170</v>
      </c>
      <c r="B7622">
        <v>1962</v>
      </c>
      <c r="C7622" t="s">
        <v>167</v>
      </c>
      <c r="D7622" s="167">
        <v>43422.51</v>
      </c>
      <c r="E7622" t="s">
        <v>188</v>
      </c>
      <c r="F7622" t="s">
        <v>202</v>
      </c>
      <c r="G7622" t="s">
        <v>313</v>
      </c>
      <c r="H7622" s="168">
        <v>38656</v>
      </c>
      <c r="I7622" t="s">
        <v>104</v>
      </c>
      <c r="J7622" s="169">
        <v>11.90958904109589</v>
      </c>
      <c r="K7622">
        <v>3</v>
      </c>
    </row>
    <row r="7623" spans="1:11" x14ac:dyDescent="0.25">
      <c r="A7623" t="s">
        <v>8171</v>
      </c>
      <c r="B7623">
        <v>85447</v>
      </c>
      <c r="C7623" t="s">
        <v>167</v>
      </c>
      <c r="D7623" s="167">
        <v>40534.480000000003</v>
      </c>
      <c r="E7623" t="s">
        <v>188</v>
      </c>
      <c r="F7623" t="s">
        <v>202</v>
      </c>
      <c r="G7623" t="s">
        <v>313</v>
      </c>
      <c r="H7623" s="168">
        <v>39006</v>
      </c>
      <c r="I7623" t="s">
        <v>104</v>
      </c>
      <c r="J7623" s="169">
        <v>10.950684931506849</v>
      </c>
      <c r="K7623">
        <v>3</v>
      </c>
    </row>
    <row r="7624" spans="1:11" x14ac:dyDescent="0.25">
      <c r="A7624" t="s">
        <v>8172</v>
      </c>
      <c r="B7624">
        <v>90189</v>
      </c>
      <c r="C7624" t="s">
        <v>167</v>
      </c>
      <c r="D7624" s="167">
        <v>72677.03</v>
      </c>
      <c r="E7624" t="s">
        <v>308</v>
      </c>
      <c r="F7624" t="s">
        <v>169</v>
      </c>
      <c r="G7624" t="s">
        <v>428</v>
      </c>
      <c r="H7624" s="168">
        <v>42156</v>
      </c>
      <c r="I7624" t="s">
        <v>106</v>
      </c>
      <c r="J7624" s="169">
        <v>2.3205479452054796</v>
      </c>
      <c r="K7624">
        <v>1</v>
      </c>
    </row>
    <row r="7625" spans="1:11" x14ac:dyDescent="0.25">
      <c r="A7625" t="s">
        <v>8173</v>
      </c>
      <c r="B7625">
        <v>5005</v>
      </c>
      <c r="C7625" t="s">
        <v>167</v>
      </c>
      <c r="D7625" s="167">
        <v>36451</v>
      </c>
      <c r="E7625" t="s">
        <v>175</v>
      </c>
      <c r="F7625" t="s">
        <v>202</v>
      </c>
      <c r="G7625" t="s">
        <v>183</v>
      </c>
      <c r="H7625" s="168">
        <v>38734</v>
      </c>
      <c r="I7625" t="s">
        <v>103</v>
      </c>
      <c r="J7625" s="169">
        <v>11.695890410958905</v>
      </c>
      <c r="K7625">
        <v>3</v>
      </c>
    </row>
    <row r="7626" spans="1:11" x14ac:dyDescent="0.25">
      <c r="A7626" t="s">
        <v>8174</v>
      </c>
      <c r="B7626">
        <v>8770</v>
      </c>
      <c r="C7626" t="s">
        <v>172</v>
      </c>
      <c r="D7626" s="167">
        <v>50910</v>
      </c>
      <c r="E7626" t="s">
        <v>191</v>
      </c>
      <c r="F7626" t="s">
        <v>169</v>
      </c>
      <c r="G7626" t="s">
        <v>354</v>
      </c>
      <c r="H7626" s="168">
        <v>41708</v>
      </c>
      <c r="I7626" t="s">
        <v>103</v>
      </c>
      <c r="J7626" s="169">
        <v>3.547945205479452</v>
      </c>
      <c r="K7626">
        <v>1</v>
      </c>
    </row>
    <row r="7627" spans="1:11" x14ac:dyDescent="0.25">
      <c r="A7627" t="s">
        <v>8175</v>
      </c>
      <c r="B7627">
        <v>68302</v>
      </c>
      <c r="C7627" t="s">
        <v>167</v>
      </c>
      <c r="D7627" s="167">
        <v>47947.55</v>
      </c>
      <c r="E7627" t="s">
        <v>188</v>
      </c>
      <c r="F7627" t="s">
        <v>169</v>
      </c>
      <c r="G7627" t="s">
        <v>1396</v>
      </c>
      <c r="H7627" s="168">
        <v>37339</v>
      </c>
      <c r="I7627" t="s">
        <v>105</v>
      </c>
      <c r="J7627" s="169">
        <v>15.517808219178082</v>
      </c>
      <c r="K7627">
        <v>4</v>
      </c>
    </row>
    <row r="7628" spans="1:11" x14ac:dyDescent="0.25">
      <c r="A7628" t="s">
        <v>8176</v>
      </c>
      <c r="B7628">
        <v>53016</v>
      </c>
      <c r="C7628" t="s">
        <v>172</v>
      </c>
      <c r="D7628" s="167">
        <v>68543</v>
      </c>
      <c r="E7628" t="s">
        <v>191</v>
      </c>
      <c r="F7628" t="s">
        <v>169</v>
      </c>
      <c r="G7628" t="s">
        <v>486</v>
      </c>
      <c r="H7628" s="168">
        <v>39693</v>
      </c>
      <c r="I7628" t="s">
        <v>103</v>
      </c>
      <c r="J7628" s="169">
        <v>9.0684931506849313</v>
      </c>
      <c r="K7628">
        <v>2</v>
      </c>
    </row>
    <row r="7629" spans="1:11" x14ac:dyDescent="0.25">
      <c r="A7629" t="s">
        <v>8177</v>
      </c>
      <c r="B7629">
        <v>17305</v>
      </c>
      <c r="C7629" t="s">
        <v>172</v>
      </c>
      <c r="D7629" s="167">
        <v>104087.84</v>
      </c>
      <c r="E7629" t="s">
        <v>268</v>
      </c>
      <c r="F7629" t="s">
        <v>169</v>
      </c>
      <c r="G7629" t="s">
        <v>297</v>
      </c>
      <c r="H7629" s="168">
        <v>38936</v>
      </c>
      <c r="I7629" t="s">
        <v>104</v>
      </c>
      <c r="J7629" s="169">
        <v>11.142465753424657</v>
      </c>
      <c r="K7629">
        <v>3</v>
      </c>
    </row>
    <row r="7630" spans="1:11" x14ac:dyDescent="0.25">
      <c r="A7630" t="s">
        <v>8178</v>
      </c>
      <c r="B7630">
        <v>43159</v>
      </c>
      <c r="C7630" t="s">
        <v>167</v>
      </c>
      <c r="D7630" s="167">
        <v>83497.98</v>
      </c>
      <c r="E7630" t="s">
        <v>188</v>
      </c>
      <c r="F7630" t="s">
        <v>169</v>
      </c>
      <c r="G7630" t="s">
        <v>282</v>
      </c>
      <c r="H7630" s="168">
        <v>34990</v>
      </c>
      <c r="I7630" t="s">
        <v>106</v>
      </c>
      <c r="J7630" s="169">
        <v>21.953424657534246</v>
      </c>
      <c r="K7630">
        <v>5</v>
      </c>
    </row>
    <row r="7631" spans="1:11" x14ac:dyDescent="0.25">
      <c r="A7631" t="s">
        <v>8179</v>
      </c>
      <c r="B7631">
        <v>19121</v>
      </c>
      <c r="C7631" t="s">
        <v>167</v>
      </c>
      <c r="D7631" s="167">
        <v>102664</v>
      </c>
      <c r="E7631" t="s">
        <v>188</v>
      </c>
      <c r="F7631" t="s">
        <v>169</v>
      </c>
      <c r="G7631" t="s">
        <v>397</v>
      </c>
      <c r="H7631" s="168">
        <v>38418</v>
      </c>
      <c r="I7631" t="s">
        <v>104</v>
      </c>
      <c r="J7631" s="169">
        <v>12.561643835616438</v>
      </c>
      <c r="K7631">
        <v>3</v>
      </c>
    </row>
    <row r="7632" spans="1:11" x14ac:dyDescent="0.25">
      <c r="A7632" t="s">
        <v>8180</v>
      </c>
      <c r="B7632">
        <v>805</v>
      </c>
      <c r="C7632" t="s">
        <v>167</v>
      </c>
      <c r="D7632" s="167">
        <v>118400</v>
      </c>
      <c r="E7632" t="s">
        <v>196</v>
      </c>
      <c r="F7632" t="s">
        <v>169</v>
      </c>
      <c r="G7632" t="s">
        <v>391</v>
      </c>
      <c r="H7632" s="168">
        <v>38474</v>
      </c>
      <c r="I7632" t="s">
        <v>104</v>
      </c>
      <c r="J7632" s="169">
        <v>12.408219178082192</v>
      </c>
      <c r="K7632">
        <v>3</v>
      </c>
    </row>
    <row r="7633" spans="1:11" x14ac:dyDescent="0.25">
      <c r="A7633" t="s">
        <v>8181</v>
      </c>
      <c r="B7633">
        <v>26075</v>
      </c>
      <c r="C7633" t="s">
        <v>172</v>
      </c>
      <c r="D7633" s="167">
        <v>80829</v>
      </c>
      <c r="E7633" t="s">
        <v>175</v>
      </c>
      <c r="F7633" t="s">
        <v>169</v>
      </c>
      <c r="G7633" t="s">
        <v>183</v>
      </c>
      <c r="H7633" s="168">
        <v>37655</v>
      </c>
      <c r="I7633" t="s">
        <v>104</v>
      </c>
      <c r="J7633" s="169">
        <v>14.652054794520549</v>
      </c>
      <c r="K7633">
        <v>3</v>
      </c>
    </row>
    <row r="7634" spans="1:11" x14ac:dyDescent="0.25">
      <c r="A7634" t="s">
        <v>8182</v>
      </c>
      <c r="B7634">
        <v>34846</v>
      </c>
      <c r="C7634" t="s">
        <v>172</v>
      </c>
      <c r="D7634" s="167">
        <v>62269.04</v>
      </c>
      <c r="E7634" t="s">
        <v>196</v>
      </c>
      <c r="F7634" t="s">
        <v>169</v>
      </c>
      <c r="G7634" t="s">
        <v>228</v>
      </c>
      <c r="H7634" s="168">
        <v>41330</v>
      </c>
      <c r="I7634" t="s">
        <v>105</v>
      </c>
      <c r="J7634" s="169">
        <v>4.5835616438356164</v>
      </c>
      <c r="K7634">
        <v>1</v>
      </c>
    </row>
    <row r="7635" spans="1:11" x14ac:dyDescent="0.25">
      <c r="A7635" t="s">
        <v>8183</v>
      </c>
      <c r="B7635">
        <v>37603</v>
      </c>
      <c r="C7635" t="s">
        <v>172</v>
      </c>
      <c r="D7635" s="167">
        <v>123902.96</v>
      </c>
      <c r="E7635" t="s">
        <v>175</v>
      </c>
      <c r="F7635" t="s">
        <v>169</v>
      </c>
      <c r="G7635" t="s">
        <v>291</v>
      </c>
      <c r="H7635" s="168">
        <v>34176</v>
      </c>
      <c r="I7635" t="s">
        <v>103</v>
      </c>
      <c r="J7635" s="169">
        <v>24.183561643835617</v>
      </c>
      <c r="K7635">
        <v>5</v>
      </c>
    </row>
    <row r="7636" spans="1:11" x14ac:dyDescent="0.25">
      <c r="A7636" t="s">
        <v>8184</v>
      </c>
      <c r="B7636">
        <v>727</v>
      </c>
      <c r="C7636" t="s">
        <v>172</v>
      </c>
      <c r="D7636" s="167">
        <v>70396</v>
      </c>
      <c r="E7636" t="s">
        <v>191</v>
      </c>
      <c r="F7636" t="s">
        <v>169</v>
      </c>
      <c r="G7636" t="s">
        <v>192</v>
      </c>
      <c r="H7636" s="168">
        <v>38642</v>
      </c>
      <c r="I7636" t="s">
        <v>103</v>
      </c>
      <c r="J7636" s="169">
        <v>11.947945205479453</v>
      </c>
      <c r="K7636">
        <v>3</v>
      </c>
    </row>
    <row r="7637" spans="1:11" x14ac:dyDescent="0.25">
      <c r="A7637" t="s">
        <v>8185</v>
      </c>
      <c r="B7637">
        <v>49613</v>
      </c>
      <c r="C7637" t="s">
        <v>172</v>
      </c>
      <c r="D7637" s="167">
        <v>57211.97</v>
      </c>
      <c r="E7637" t="s">
        <v>196</v>
      </c>
      <c r="F7637" t="s">
        <v>169</v>
      </c>
      <c r="G7637" t="s">
        <v>2476</v>
      </c>
      <c r="H7637" s="168">
        <v>41232</v>
      </c>
      <c r="I7637" t="s">
        <v>103</v>
      </c>
      <c r="J7637" s="169">
        <v>4.8520547945205479</v>
      </c>
      <c r="K7637">
        <v>1</v>
      </c>
    </row>
    <row r="7638" spans="1:11" x14ac:dyDescent="0.25">
      <c r="A7638" t="s">
        <v>8186</v>
      </c>
      <c r="B7638">
        <v>19046</v>
      </c>
      <c r="C7638" t="s">
        <v>172</v>
      </c>
      <c r="D7638" s="167">
        <v>76015.03</v>
      </c>
      <c r="E7638" t="s">
        <v>196</v>
      </c>
      <c r="F7638" t="s">
        <v>169</v>
      </c>
      <c r="G7638" t="s">
        <v>228</v>
      </c>
      <c r="H7638" s="168">
        <v>31159</v>
      </c>
      <c r="I7638" t="s">
        <v>103</v>
      </c>
      <c r="J7638" s="169">
        <v>32.449315068493149</v>
      </c>
      <c r="K7638">
        <v>7</v>
      </c>
    </row>
    <row r="7639" spans="1:11" x14ac:dyDescent="0.25">
      <c r="A7639" t="s">
        <v>8187</v>
      </c>
      <c r="B7639">
        <v>91323</v>
      </c>
      <c r="C7639" t="s">
        <v>172</v>
      </c>
      <c r="D7639" s="167">
        <v>39257.31</v>
      </c>
      <c r="E7639" t="s">
        <v>199</v>
      </c>
      <c r="F7639" t="s">
        <v>169</v>
      </c>
      <c r="G7639" t="s">
        <v>200</v>
      </c>
      <c r="H7639" s="168">
        <v>42548</v>
      </c>
      <c r="I7639" t="s">
        <v>107</v>
      </c>
      <c r="J7639" s="169">
        <v>1.2465753424657535</v>
      </c>
      <c r="K7639">
        <v>1</v>
      </c>
    </row>
    <row r="7640" spans="1:11" x14ac:dyDescent="0.25">
      <c r="A7640" t="s">
        <v>8188</v>
      </c>
      <c r="B7640">
        <v>81706</v>
      </c>
      <c r="C7640" t="s">
        <v>172</v>
      </c>
      <c r="D7640" s="167">
        <v>79663.289999999994</v>
      </c>
      <c r="E7640" t="s">
        <v>196</v>
      </c>
      <c r="F7640" t="s">
        <v>169</v>
      </c>
      <c r="G7640" t="s">
        <v>1200</v>
      </c>
      <c r="H7640" s="168">
        <v>34589</v>
      </c>
      <c r="I7640" t="s">
        <v>108</v>
      </c>
      <c r="J7640" s="169">
        <v>23.052054794520547</v>
      </c>
      <c r="K7640">
        <v>5</v>
      </c>
    </row>
    <row r="7641" spans="1:11" x14ac:dyDescent="0.25">
      <c r="A7641" t="s">
        <v>8189</v>
      </c>
      <c r="B7641">
        <v>78992</v>
      </c>
      <c r="C7641" t="s">
        <v>172</v>
      </c>
      <c r="D7641" s="167">
        <v>89620</v>
      </c>
      <c r="E7641" t="s">
        <v>175</v>
      </c>
      <c r="F7641" t="s">
        <v>169</v>
      </c>
      <c r="G7641" t="s">
        <v>183</v>
      </c>
      <c r="H7641" s="168">
        <v>35870</v>
      </c>
      <c r="I7641" t="s">
        <v>103</v>
      </c>
      <c r="J7641" s="169">
        <v>19.542465753424658</v>
      </c>
      <c r="K7641">
        <v>4</v>
      </c>
    </row>
    <row r="7642" spans="1:11" x14ac:dyDescent="0.25">
      <c r="A7642" t="s">
        <v>8190</v>
      </c>
      <c r="B7642">
        <v>72405</v>
      </c>
      <c r="C7642" t="s">
        <v>172</v>
      </c>
      <c r="D7642" s="167">
        <v>63067.93</v>
      </c>
      <c r="E7642" t="s">
        <v>199</v>
      </c>
      <c r="F7642" t="s">
        <v>169</v>
      </c>
      <c r="G7642" t="s">
        <v>295</v>
      </c>
      <c r="H7642" s="168">
        <v>32314</v>
      </c>
      <c r="I7642" t="s">
        <v>108</v>
      </c>
      <c r="J7642" s="169">
        <v>29.284931506849315</v>
      </c>
      <c r="K7642">
        <v>6</v>
      </c>
    </row>
    <row r="7643" spans="1:11" x14ac:dyDescent="0.25">
      <c r="A7643" t="s">
        <v>8191</v>
      </c>
      <c r="B7643">
        <v>96086</v>
      </c>
      <c r="C7643" t="s">
        <v>167</v>
      </c>
      <c r="D7643" s="167">
        <v>121952</v>
      </c>
      <c r="E7643" t="s">
        <v>199</v>
      </c>
      <c r="F7643" t="s">
        <v>169</v>
      </c>
      <c r="G7643" t="s">
        <v>2060</v>
      </c>
      <c r="H7643" s="168">
        <v>32573</v>
      </c>
      <c r="I7643" t="s">
        <v>103</v>
      </c>
      <c r="J7643" s="169">
        <v>28.575342465753426</v>
      </c>
      <c r="K7643">
        <v>6</v>
      </c>
    </row>
    <row r="7644" spans="1:11" x14ac:dyDescent="0.25">
      <c r="A7644" t="s">
        <v>8192</v>
      </c>
      <c r="B7644">
        <v>84523</v>
      </c>
      <c r="C7644" t="s">
        <v>172</v>
      </c>
      <c r="D7644" s="167">
        <v>63067.93</v>
      </c>
      <c r="E7644" t="s">
        <v>199</v>
      </c>
      <c r="F7644" t="s">
        <v>169</v>
      </c>
      <c r="G7644" t="s">
        <v>295</v>
      </c>
      <c r="H7644" s="168">
        <v>32314</v>
      </c>
      <c r="I7644" t="s">
        <v>104</v>
      </c>
      <c r="J7644" s="169">
        <v>29.284931506849315</v>
      </c>
      <c r="K7644">
        <v>6</v>
      </c>
    </row>
    <row r="7645" spans="1:11" x14ac:dyDescent="0.25">
      <c r="A7645" t="s">
        <v>8193</v>
      </c>
      <c r="B7645">
        <v>64549</v>
      </c>
      <c r="C7645" t="s">
        <v>172</v>
      </c>
      <c r="D7645" s="167">
        <v>42053.42</v>
      </c>
      <c r="E7645" t="s">
        <v>199</v>
      </c>
      <c r="F7645" t="s">
        <v>169</v>
      </c>
      <c r="G7645" t="s">
        <v>220</v>
      </c>
      <c r="H7645" s="168">
        <v>42009</v>
      </c>
      <c r="I7645" t="s">
        <v>106</v>
      </c>
      <c r="J7645" s="169">
        <v>2.7232876712328768</v>
      </c>
      <c r="K7645">
        <v>1</v>
      </c>
    </row>
    <row r="7646" spans="1:11" x14ac:dyDescent="0.25">
      <c r="A7646" t="s">
        <v>8194</v>
      </c>
      <c r="B7646">
        <v>97502</v>
      </c>
      <c r="C7646" t="s">
        <v>172</v>
      </c>
      <c r="D7646" s="167">
        <v>135392</v>
      </c>
      <c r="E7646" t="s">
        <v>199</v>
      </c>
      <c r="F7646" t="s">
        <v>169</v>
      </c>
      <c r="G7646" t="s">
        <v>275</v>
      </c>
      <c r="H7646" s="168">
        <v>36905</v>
      </c>
      <c r="I7646" t="s">
        <v>103</v>
      </c>
      <c r="J7646" s="169">
        <v>16.706849315068492</v>
      </c>
      <c r="K7646">
        <v>4</v>
      </c>
    </row>
    <row r="7647" spans="1:11" x14ac:dyDescent="0.25">
      <c r="A7647" t="s">
        <v>8195</v>
      </c>
      <c r="B7647">
        <v>27953</v>
      </c>
      <c r="C7647" t="s">
        <v>172</v>
      </c>
      <c r="D7647" s="167">
        <v>52827.26</v>
      </c>
      <c r="E7647" t="s">
        <v>168</v>
      </c>
      <c r="F7647" t="s">
        <v>169</v>
      </c>
      <c r="G7647" t="s">
        <v>344</v>
      </c>
      <c r="H7647" s="168">
        <v>37081</v>
      </c>
      <c r="I7647" t="s">
        <v>105</v>
      </c>
      <c r="J7647" s="169">
        <v>16.224657534246575</v>
      </c>
      <c r="K7647">
        <v>4</v>
      </c>
    </row>
    <row r="7648" spans="1:11" x14ac:dyDescent="0.25">
      <c r="A7648" t="s">
        <v>8196</v>
      </c>
      <c r="B7648">
        <v>51264</v>
      </c>
      <c r="C7648" t="s">
        <v>167</v>
      </c>
      <c r="D7648" s="167">
        <v>59072</v>
      </c>
      <c r="E7648" t="s">
        <v>168</v>
      </c>
      <c r="F7648" t="s">
        <v>169</v>
      </c>
      <c r="G7648" t="s">
        <v>858</v>
      </c>
      <c r="H7648" s="168">
        <v>42646</v>
      </c>
      <c r="I7648" t="s">
        <v>104</v>
      </c>
      <c r="J7648" s="169">
        <v>0.9780821917808219</v>
      </c>
      <c r="K7648">
        <v>1</v>
      </c>
    </row>
    <row r="7649" spans="1:11" x14ac:dyDescent="0.25">
      <c r="A7649" t="s">
        <v>8197</v>
      </c>
      <c r="B7649">
        <v>41654</v>
      </c>
      <c r="C7649" t="s">
        <v>172</v>
      </c>
      <c r="D7649" s="167">
        <v>134335.07</v>
      </c>
      <c r="E7649" t="s">
        <v>168</v>
      </c>
      <c r="F7649" t="s">
        <v>169</v>
      </c>
      <c r="G7649" t="s">
        <v>1597</v>
      </c>
      <c r="H7649" s="168">
        <v>29388</v>
      </c>
      <c r="I7649" t="s">
        <v>103</v>
      </c>
      <c r="J7649" s="169">
        <v>37.301369863013697</v>
      </c>
      <c r="K7649">
        <v>8</v>
      </c>
    </row>
    <row r="7650" spans="1:11" x14ac:dyDescent="0.25">
      <c r="A7650" t="s">
        <v>8198</v>
      </c>
      <c r="B7650">
        <v>85900</v>
      </c>
      <c r="C7650" t="s">
        <v>172</v>
      </c>
      <c r="D7650" s="167">
        <v>71796.52</v>
      </c>
      <c r="E7650" t="s">
        <v>199</v>
      </c>
      <c r="F7650" t="s">
        <v>169</v>
      </c>
      <c r="G7650" t="s">
        <v>582</v>
      </c>
      <c r="H7650" s="168">
        <v>37683</v>
      </c>
      <c r="I7650" t="s">
        <v>104</v>
      </c>
      <c r="J7650" s="169">
        <v>14.575342465753424</v>
      </c>
      <c r="K7650">
        <v>3</v>
      </c>
    </row>
    <row r="7651" spans="1:11" x14ac:dyDescent="0.25">
      <c r="A7651" t="s">
        <v>8199</v>
      </c>
      <c r="B7651">
        <v>39992</v>
      </c>
      <c r="C7651" t="s">
        <v>167</v>
      </c>
      <c r="D7651" s="167">
        <v>42053.42</v>
      </c>
      <c r="E7651" t="s">
        <v>199</v>
      </c>
      <c r="F7651" t="s">
        <v>169</v>
      </c>
      <c r="G7651" t="s">
        <v>220</v>
      </c>
      <c r="H7651" s="168">
        <v>42009</v>
      </c>
      <c r="I7651" t="s">
        <v>104</v>
      </c>
      <c r="J7651" s="169">
        <v>2.7232876712328768</v>
      </c>
      <c r="K7651">
        <v>1</v>
      </c>
    </row>
    <row r="7652" spans="1:11" x14ac:dyDescent="0.25">
      <c r="A7652" t="s">
        <v>8200</v>
      </c>
      <c r="B7652">
        <v>36432</v>
      </c>
      <c r="C7652" t="s">
        <v>167</v>
      </c>
      <c r="D7652" s="167">
        <v>63442.99</v>
      </c>
      <c r="E7652" t="s">
        <v>253</v>
      </c>
      <c r="F7652" t="s">
        <v>169</v>
      </c>
      <c r="G7652" t="s">
        <v>539</v>
      </c>
      <c r="H7652" s="168">
        <v>37522</v>
      </c>
      <c r="I7652" t="s">
        <v>106</v>
      </c>
      <c r="J7652" s="169">
        <v>15.016438356164384</v>
      </c>
      <c r="K7652">
        <v>3</v>
      </c>
    </row>
    <row r="7653" spans="1:11" x14ac:dyDescent="0.25">
      <c r="A7653" t="s">
        <v>8201</v>
      </c>
      <c r="B7653">
        <v>71150</v>
      </c>
      <c r="C7653" t="s">
        <v>167</v>
      </c>
      <c r="D7653" s="167">
        <v>53380.28</v>
      </c>
      <c r="E7653" t="s">
        <v>188</v>
      </c>
      <c r="F7653" t="s">
        <v>202</v>
      </c>
      <c r="G7653" t="s">
        <v>313</v>
      </c>
      <c r="H7653" s="168">
        <v>36276</v>
      </c>
      <c r="I7653" t="s">
        <v>107</v>
      </c>
      <c r="J7653" s="169">
        <v>18.43013698630137</v>
      </c>
      <c r="K7653">
        <v>4</v>
      </c>
    </row>
    <row r="7654" spans="1:11" x14ac:dyDescent="0.25">
      <c r="A7654" t="s">
        <v>8202</v>
      </c>
      <c r="B7654">
        <v>68949</v>
      </c>
      <c r="C7654" t="s">
        <v>167</v>
      </c>
      <c r="D7654" s="167">
        <v>51576.21</v>
      </c>
      <c r="E7654" t="s">
        <v>188</v>
      </c>
      <c r="F7654" t="s">
        <v>202</v>
      </c>
      <c r="G7654" t="s">
        <v>313</v>
      </c>
      <c r="H7654" s="168">
        <v>36276</v>
      </c>
      <c r="I7654" t="s">
        <v>103</v>
      </c>
      <c r="J7654" s="169">
        <v>18.43013698630137</v>
      </c>
      <c r="K7654">
        <v>4</v>
      </c>
    </row>
    <row r="7655" spans="1:11" x14ac:dyDescent="0.25">
      <c r="A7655" t="s">
        <v>8203</v>
      </c>
      <c r="B7655">
        <v>847</v>
      </c>
      <c r="C7655" t="s">
        <v>172</v>
      </c>
      <c r="D7655" s="167">
        <v>55251</v>
      </c>
      <c r="E7655" t="s">
        <v>168</v>
      </c>
      <c r="F7655" t="s">
        <v>169</v>
      </c>
      <c r="G7655" t="s">
        <v>265</v>
      </c>
      <c r="H7655" s="168">
        <v>39538</v>
      </c>
      <c r="I7655" t="s">
        <v>103</v>
      </c>
      <c r="J7655" s="169">
        <v>9.493150684931507</v>
      </c>
      <c r="K7655">
        <v>2</v>
      </c>
    </row>
    <row r="7656" spans="1:11" x14ac:dyDescent="0.25">
      <c r="A7656" t="s">
        <v>8204</v>
      </c>
      <c r="B7656">
        <v>93623</v>
      </c>
      <c r="C7656" t="s">
        <v>167</v>
      </c>
      <c r="D7656" s="167">
        <v>30158.77</v>
      </c>
      <c r="E7656" t="s">
        <v>188</v>
      </c>
      <c r="F7656" t="s">
        <v>202</v>
      </c>
      <c r="G7656" t="s">
        <v>560</v>
      </c>
      <c r="H7656" s="168">
        <v>39090</v>
      </c>
      <c r="I7656" t="s">
        <v>104</v>
      </c>
      <c r="J7656" s="169">
        <v>10.72054794520548</v>
      </c>
      <c r="K7656">
        <v>3</v>
      </c>
    </row>
    <row r="7657" spans="1:11" x14ac:dyDescent="0.25">
      <c r="A7657" t="s">
        <v>8205</v>
      </c>
      <c r="B7657">
        <v>57644</v>
      </c>
      <c r="C7657" t="s">
        <v>167</v>
      </c>
      <c r="D7657" s="167">
        <v>97912</v>
      </c>
      <c r="E7657" t="s">
        <v>175</v>
      </c>
      <c r="F7657" t="s">
        <v>169</v>
      </c>
      <c r="G7657" t="s">
        <v>211</v>
      </c>
      <c r="H7657" s="168">
        <v>36682</v>
      </c>
      <c r="I7657" t="s">
        <v>108</v>
      </c>
      <c r="J7657" s="169">
        <v>17.317808219178083</v>
      </c>
      <c r="K7657">
        <v>4</v>
      </c>
    </row>
    <row r="7658" spans="1:11" x14ac:dyDescent="0.25">
      <c r="A7658" t="s">
        <v>8206</v>
      </c>
      <c r="B7658">
        <v>73368</v>
      </c>
      <c r="C7658" t="s">
        <v>167</v>
      </c>
      <c r="D7658" s="167">
        <v>66745.259999999995</v>
      </c>
      <c r="E7658" t="s">
        <v>188</v>
      </c>
      <c r="F7658" t="s">
        <v>169</v>
      </c>
      <c r="G7658" t="s">
        <v>170</v>
      </c>
      <c r="H7658" s="168">
        <v>32355</v>
      </c>
      <c r="I7658" t="s">
        <v>106</v>
      </c>
      <c r="J7658" s="169">
        <v>29.172602739726027</v>
      </c>
      <c r="K7658">
        <v>6</v>
      </c>
    </row>
    <row r="7659" spans="1:11" x14ac:dyDescent="0.25">
      <c r="A7659" t="s">
        <v>8207</v>
      </c>
      <c r="B7659">
        <v>11110</v>
      </c>
      <c r="C7659" t="s">
        <v>172</v>
      </c>
      <c r="D7659" s="167">
        <v>73801</v>
      </c>
      <c r="E7659" t="s">
        <v>196</v>
      </c>
      <c r="F7659" t="s">
        <v>169</v>
      </c>
      <c r="G7659" t="s">
        <v>228</v>
      </c>
      <c r="H7659" s="168">
        <v>37101</v>
      </c>
      <c r="I7659" t="s">
        <v>107</v>
      </c>
      <c r="J7659" s="169">
        <v>16.169863013698631</v>
      </c>
      <c r="K7659">
        <v>4</v>
      </c>
    </row>
    <row r="7660" spans="1:11" x14ac:dyDescent="0.25">
      <c r="A7660" t="s">
        <v>8208</v>
      </c>
      <c r="B7660">
        <v>76329</v>
      </c>
      <c r="C7660" t="s">
        <v>167</v>
      </c>
      <c r="D7660" s="167">
        <v>30100.720000000001</v>
      </c>
      <c r="E7660" t="s">
        <v>216</v>
      </c>
      <c r="F7660" t="s">
        <v>202</v>
      </c>
      <c r="G7660" t="s">
        <v>217</v>
      </c>
      <c r="H7660" s="168">
        <v>32153</v>
      </c>
      <c r="I7660" t="s">
        <v>103</v>
      </c>
      <c r="J7660" s="169">
        <v>29.726027397260275</v>
      </c>
      <c r="K7660">
        <v>6</v>
      </c>
    </row>
    <row r="7661" spans="1:11" x14ac:dyDescent="0.25">
      <c r="A7661" t="s">
        <v>8209</v>
      </c>
      <c r="B7661">
        <v>86044</v>
      </c>
      <c r="C7661" t="s">
        <v>167</v>
      </c>
      <c r="D7661" s="167">
        <v>104717.28</v>
      </c>
      <c r="E7661" t="s">
        <v>175</v>
      </c>
      <c r="F7661" t="s">
        <v>169</v>
      </c>
      <c r="G7661" t="s">
        <v>176</v>
      </c>
      <c r="H7661" s="168">
        <v>34702</v>
      </c>
      <c r="I7661" t="s">
        <v>106</v>
      </c>
      <c r="J7661" s="169">
        <v>22.742465753424657</v>
      </c>
      <c r="K7661">
        <v>5</v>
      </c>
    </row>
    <row r="7662" spans="1:11" x14ac:dyDescent="0.25">
      <c r="A7662" t="s">
        <v>8210</v>
      </c>
      <c r="B7662">
        <v>4797</v>
      </c>
      <c r="C7662" t="s">
        <v>172</v>
      </c>
      <c r="D7662" s="167">
        <v>84974</v>
      </c>
      <c r="E7662" t="s">
        <v>308</v>
      </c>
      <c r="F7662" t="s">
        <v>169</v>
      </c>
      <c r="G7662" t="s">
        <v>282</v>
      </c>
      <c r="H7662" s="168">
        <v>38319</v>
      </c>
      <c r="I7662" t="s">
        <v>107</v>
      </c>
      <c r="J7662" s="169">
        <v>12.832876712328767</v>
      </c>
      <c r="K7662">
        <v>3</v>
      </c>
    </row>
    <row r="7663" spans="1:11" x14ac:dyDescent="0.25">
      <c r="A7663" t="s">
        <v>8211</v>
      </c>
      <c r="B7663">
        <v>16959</v>
      </c>
      <c r="C7663" t="s">
        <v>172</v>
      </c>
      <c r="D7663" s="167">
        <v>77231</v>
      </c>
      <c r="E7663" t="s">
        <v>185</v>
      </c>
      <c r="F7663" t="s">
        <v>169</v>
      </c>
      <c r="G7663" t="s">
        <v>416</v>
      </c>
      <c r="H7663" s="168">
        <v>39693</v>
      </c>
      <c r="I7663" t="s">
        <v>103</v>
      </c>
      <c r="J7663" s="169">
        <v>9.0684931506849313</v>
      </c>
      <c r="K7663">
        <v>2</v>
      </c>
    </row>
    <row r="7664" spans="1:11" x14ac:dyDescent="0.25">
      <c r="A7664" t="s">
        <v>8212</v>
      </c>
      <c r="B7664">
        <v>48539</v>
      </c>
      <c r="C7664" t="s">
        <v>172</v>
      </c>
      <c r="D7664" s="167">
        <v>149658.37</v>
      </c>
      <c r="E7664" t="s">
        <v>308</v>
      </c>
      <c r="F7664" t="s">
        <v>169</v>
      </c>
      <c r="G7664" t="s">
        <v>231</v>
      </c>
      <c r="H7664" s="168">
        <v>39077</v>
      </c>
      <c r="I7664" t="s">
        <v>103</v>
      </c>
      <c r="J7664" s="169">
        <v>10.756164383561643</v>
      </c>
      <c r="K7664">
        <v>3</v>
      </c>
    </row>
    <row r="7665" spans="1:11" x14ac:dyDescent="0.25">
      <c r="A7665" t="s">
        <v>8213</v>
      </c>
      <c r="B7665">
        <v>62565</v>
      </c>
      <c r="C7665" t="s">
        <v>167</v>
      </c>
      <c r="D7665" s="167">
        <v>37588.29</v>
      </c>
      <c r="E7665" t="s">
        <v>175</v>
      </c>
      <c r="F7665" t="s">
        <v>202</v>
      </c>
      <c r="G7665" t="s">
        <v>7729</v>
      </c>
      <c r="H7665" s="168">
        <v>34106</v>
      </c>
      <c r="I7665" t="s">
        <v>103</v>
      </c>
      <c r="J7665" s="169">
        <v>24.375342465753423</v>
      </c>
      <c r="K7665">
        <v>5</v>
      </c>
    </row>
    <row r="7666" spans="1:11" x14ac:dyDescent="0.25">
      <c r="A7666" t="s">
        <v>8214</v>
      </c>
      <c r="B7666">
        <v>49139</v>
      </c>
      <c r="C7666" t="s">
        <v>172</v>
      </c>
      <c r="D7666" s="167">
        <v>66065.23</v>
      </c>
      <c r="E7666" t="s">
        <v>233</v>
      </c>
      <c r="F7666" t="s">
        <v>169</v>
      </c>
      <c r="G7666" t="s">
        <v>514</v>
      </c>
      <c r="H7666" s="168">
        <v>32804</v>
      </c>
      <c r="I7666" t="s">
        <v>104</v>
      </c>
      <c r="J7666" s="169">
        <v>27.942465753424656</v>
      </c>
      <c r="K7666">
        <v>6</v>
      </c>
    </row>
    <row r="7667" spans="1:11" x14ac:dyDescent="0.25">
      <c r="A7667" t="s">
        <v>8215</v>
      </c>
      <c r="B7667">
        <v>19841</v>
      </c>
      <c r="C7667" t="s">
        <v>172</v>
      </c>
      <c r="D7667" s="167">
        <v>156525</v>
      </c>
      <c r="E7667" t="s">
        <v>168</v>
      </c>
      <c r="F7667" t="s">
        <v>169</v>
      </c>
      <c r="G7667" t="s">
        <v>231</v>
      </c>
      <c r="H7667" s="168">
        <v>28932</v>
      </c>
      <c r="I7667" t="s">
        <v>104</v>
      </c>
      <c r="J7667" s="169">
        <v>38.550684931506851</v>
      </c>
      <c r="K7667">
        <v>8</v>
      </c>
    </row>
    <row r="7668" spans="1:11" x14ac:dyDescent="0.25">
      <c r="A7668" t="s">
        <v>8216</v>
      </c>
      <c r="B7668">
        <v>78180</v>
      </c>
      <c r="C7668" t="s">
        <v>167</v>
      </c>
      <c r="D7668" s="167">
        <v>24134.31</v>
      </c>
      <c r="E7668" t="s">
        <v>196</v>
      </c>
      <c r="F7668" t="s">
        <v>202</v>
      </c>
      <c r="G7668" t="s">
        <v>367</v>
      </c>
      <c r="H7668" s="168">
        <v>36801</v>
      </c>
      <c r="I7668" t="s">
        <v>106</v>
      </c>
      <c r="J7668" s="169">
        <v>16.991780821917807</v>
      </c>
      <c r="K7668">
        <v>4</v>
      </c>
    </row>
    <row r="7669" spans="1:11" x14ac:dyDescent="0.25">
      <c r="A7669" t="s">
        <v>8217</v>
      </c>
      <c r="B7669">
        <v>89199</v>
      </c>
      <c r="C7669" t="s">
        <v>172</v>
      </c>
      <c r="D7669" s="167">
        <v>122300</v>
      </c>
      <c r="E7669" t="s">
        <v>239</v>
      </c>
      <c r="F7669" t="s">
        <v>202</v>
      </c>
      <c r="G7669" t="s">
        <v>5320</v>
      </c>
      <c r="H7669" s="168">
        <v>26847</v>
      </c>
      <c r="I7669" t="s">
        <v>104</v>
      </c>
      <c r="J7669" s="169">
        <v>44.263013698630139</v>
      </c>
      <c r="K7669">
        <v>9</v>
      </c>
    </row>
    <row r="7670" spans="1:11" x14ac:dyDescent="0.25">
      <c r="A7670" t="s">
        <v>8218</v>
      </c>
      <c r="B7670">
        <v>22845</v>
      </c>
      <c r="C7670" t="s">
        <v>172</v>
      </c>
      <c r="D7670" s="167">
        <v>49018.76</v>
      </c>
      <c r="E7670" t="s">
        <v>188</v>
      </c>
      <c r="F7670" t="s">
        <v>169</v>
      </c>
      <c r="G7670" t="s">
        <v>344</v>
      </c>
      <c r="H7670" s="168">
        <v>36850</v>
      </c>
      <c r="I7670" t="s">
        <v>108</v>
      </c>
      <c r="J7670" s="169">
        <v>16.857534246575341</v>
      </c>
      <c r="K7670">
        <v>4</v>
      </c>
    </row>
    <row r="7671" spans="1:11" x14ac:dyDescent="0.25">
      <c r="A7671" t="s">
        <v>8219</v>
      </c>
      <c r="B7671">
        <v>4927</v>
      </c>
      <c r="C7671" t="s">
        <v>167</v>
      </c>
      <c r="D7671" s="167">
        <v>69222.179999999993</v>
      </c>
      <c r="E7671" t="s">
        <v>188</v>
      </c>
      <c r="F7671" t="s">
        <v>169</v>
      </c>
      <c r="G7671" t="s">
        <v>170</v>
      </c>
      <c r="H7671" s="168">
        <v>31439</v>
      </c>
      <c r="I7671" t="s">
        <v>105</v>
      </c>
      <c r="J7671" s="169">
        <v>31.682191780821917</v>
      </c>
      <c r="K7671">
        <v>7</v>
      </c>
    </row>
    <row r="7672" spans="1:11" x14ac:dyDescent="0.25">
      <c r="A7672" t="s">
        <v>8220</v>
      </c>
      <c r="B7672">
        <v>64378</v>
      </c>
      <c r="C7672" t="s">
        <v>172</v>
      </c>
      <c r="D7672" s="167">
        <v>76015.03</v>
      </c>
      <c r="E7672" t="s">
        <v>196</v>
      </c>
      <c r="F7672" t="s">
        <v>169</v>
      </c>
      <c r="G7672" t="s">
        <v>228</v>
      </c>
      <c r="H7672" s="168">
        <v>34947</v>
      </c>
      <c r="I7672" t="s">
        <v>105</v>
      </c>
      <c r="J7672" s="169">
        <v>22.07123287671233</v>
      </c>
      <c r="K7672">
        <v>5</v>
      </c>
    </row>
    <row r="7673" spans="1:11" x14ac:dyDescent="0.25">
      <c r="A7673" t="s">
        <v>8221</v>
      </c>
      <c r="B7673">
        <v>49471</v>
      </c>
      <c r="C7673" t="s">
        <v>172</v>
      </c>
      <c r="D7673" s="167">
        <v>70435</v>
      </c>
      <c r="E7673" t="s">
        <v>175</v>
      </c>
      <c r="F7673" t="s">
        <v>169</v>
      </c>
      <c r="G7673" t="s">
        <v>183</v>
      </c>
      <c r="H7673" s="168">
        <v>39279</v>
      </c>
      <c r="I7673" t="s">
        <v>105</v>
      </c>
      <c r="J7673" s="169">
        <v>10.202739726027398</v>
      </c>
      <c r="K7673">
        <v>3</v>
      </c>
    </row>
    <row r="7674" spans="1:11" x14ac:dyDescent="0.25">
      <c r="A7674" t="s">
        <v>8222</v>
      </c>
      <c r="B7674">
        <v>19326</v>
      </c>
      <c r="C7674" t="s">
        <v>167</v>
      </c>
      <c r="D7674" s="167">
        <v>89620</v>
      </c>
      <c r="E7674" t="s">
        <v>175</v>
      </c>
      <c r="F7674" t="s">
        <v>169</v>
      </c>
      <c r="G7674" t="s">
        <v>183</v>
      </c>
      <c r="H7674" s="168">
        <v>36179</v>
      </c>
      <c r="I7674" t="s">
        <v>106</v>
      </c>
      <c r="J7674" s="169">
        <v>18.695890410958903</v>
      </c>
      <c r="K7674">
        <v>4</v>
      </c>
    </row>
    <row r="7675" spans="1:11" x14ac:dyDescent="0.25">
      <c r="A7675" t="s">
        <v>8223</v>
      </c>
      <c r="B7675">
        <v>14389</v>
      </c>
      <c r="C7675" t="s">
        <v>167</v>
      </c>
      <c r="D7675" s="167">
        <v>123017.31</v>
      </c>
      <c r="E7675" t="s">
        <v>188</v>
      </c>
      <c r="F7675" t="s">
        <v>169</v>
      </c>
      <c r="G7675" t="s">
        <v>275</v>
      </c>
      <c r="H7675" s="168">
        <v>37074</v>
      </c>
      <c r="I7675" t="s">
        <v>103</v>
      </c>
      <c r="J7675" s="169">
        <v>16.243835616438357</v>
      </c>
      <c r="K7675">
        <v>4</v>
      </c>
    </row>
    <row r="7676" spans="1:11" x14ac:dyDescent="0.25">
      <c r="A7676" t="s">
        <v>8224</v>
      </c>
      <c r="B7676">
        <v>42355</v>
      </c>
      <c r="C7676" t="s">
        <v>172</v>
      </c>
      <c r="D7676" s="167">
        <v>73801</v>
      </c>
      <c r="E7676" t="s">
        <v>233</v>
      </c>
      <c r="F7676" t="s">
        <v>169</v>
      </c>
      <c r="G7676" t="s">
        <v>809</v>
      </c>
      <c r="H7676" s="168">
        <v>36997</v>
      </c>
      <c r="I7676" t="s">
        <v>105</v>
      </c>
      <c r="J7676" s="169">
        <v>16.454794520547946</v>
      </c>
      <c r="K7676">
        <v>4</v>
      </c>
    </row>
    <row r="7677" spans="1:11" x14ac:dyDescent="0.25">
      <c r="A7677" t="s">
        <v>8225</v>
      </c>
      <c r="B7677">
        <v>50995</v>
      </c>
      <c r="C7677" t="s">
        <v>172</v>
      </c>
      <c r="D7677" s="167">
        <v>107128.71</v>
      </c>
      <c r="E7677" t="s">
        <v>175</v>
      </c>
      <c r="F7677" t="s">
        <v>169</v>
      </c>
      <c r="G7677" t="s">
        <v>586</v>
      </c>
      <c r="H7677" s="168">
        <v>31754</v>
      </c>
      <c r="I7677" t="s">
        <v>107</v>
      </c>
      <c r="J7677" s="169">
        <v>30.81917808219178</v>
      </c>
      <c r="K7677">
        <v>7</v>
      </c>
    </row>
    <row r="7678" spans="1:11" x14ac:dyDescent="0.25">
      <c r="A7678" t="s">
        <v>8226</v>
      </c>
      <c r="B7678">
        <v>38533</v>
      </c>
      <c r="C7678" t="s">
        <v>167</v>
      </c>
      <c r="D7678" s="167">
        <v>79227.09</v>
      </c>
      <c r="E7678" t="s">
        <v>188</v>
      </c>
      <c r="F7678" t="s">
        <v>169</v>
      </c>
      <c r="G7678" t="s">
        <v>226</v>
      </c>
      <c r="H7678" s="168">
        <v>37886</v>
      </c>
      <c r="I7678" t="s">
        <v>103</v>
      </c>
      <c r="J7678" s="169">
        <v>14.019178082191781</v>
      </c>
      <c r="K7678">
        <v>3</v>
      </c>
    </row>
    <row r="7679" spans="1:11" x14ac:dyDescent="0.25">
      <c r="A7679" t="s">
        <v>8227</v>
      </c>
      <c r="B7679">
        <v>90876</v>
      </c>
      <c r="C7679" t="s">
        <v>172</v>
      </c>
      <c r="D7679" s="167">
        <v>79628.759999999995</v>
      </c>
      <c r="E7679" t="s">
        <v>191</v>
      </c>
      <c r="F7679" t="s">
        <v>169</v>
      </c>
      <c r="G7679" t="s">
        <v>192</v>
      </c>
      <c r="H7679" s="168">
        <v>34387</v>
      </c>
      <c r="I7679" t="s">
        <v>103</v>
      </c>
      <c r="J7679" s="169">
        <v>23.605479452054794</v>
      </c>
      <c r="K7679">
        <v>5</v>
      </c>
    </row>
    <row r="7680" spans="1:11" x14ac:dyDescent="0.25">
      <c r="A7680" t="s">
        <v>8228</v>
      </c>
      <c r="B7680">
        <v>20558</v>
      </c>
      <c r="C7680" t="s">
        <v>172</v>
      </c>
      <c r="D7680" s="167">
        <v>63658.71</v>
      </c>
      <c r="E7680" t="s">
        <v>268</v>
      </c>
      <c r="F7680" t="s">
        <v>169</v>
      </c>
      <c r="G7680" t="s">
        <v>418</v>
      </c>
      <c r="H7680" s="168">
        <v>42086</v>
      </c>
      <c r="I7680" t="s">
        <v>105</v>
      </c>
      <c r="J7680" s="169">
        <v>2.5123287671232877</v>
      </c>
      <c r="K7680">
        <v>1</v>
      </c>
    </row>
    <row r="7681" spans="1:11" x14ac:dyDescent="0.25">
      <c r="A7681" t="s">
        <v>8229</v>
      </c>
      <c r="B7681">
        <v>92829</v>
      </c>
      <c r="C7681" t="s">
        <v>167</v>
      </c>
      <c r="D7681" s="167">
        <v>56387</v>
      </c>
      <c r="E7681" t="s">
        <v>175</v>
      </c>
      <c r="F7681" t="s">
        <v>169</v>
      </c>
      <c r="G7681" t="s">
        <v>311</v>
      </c>
      <c r="H7681" s="168">
        <v>42660</v>
      </c>
      <c r="I7681" t="s">
        <v>104</v>
      </c>
      <c r="J7681" s="169">
        <v>0.9397260273972603</v>
      </c>
      <c r="K7681">
        <v>1</v>
      </c>
    </row>
    <row r="7682" spans="1:11" x14ac:dyDescent="0.25">
      <c r="A7682" t="s">
        <v>8230</v>
      </c>
      <c r="B7682">
        <v>55392</v>
      </c>
      <c r="C7682" t="s">
        <v>167</v>
      </c>
      <c r="D7682" s="167">
        <v>89184.82</v>
      </c>
      <c r="E7682" t="s">
        <v>175</v>
      </c>
      <c r="F7682" t="s">
        <v>169</v>
      </c>
      <c r="G7682" t="s">
        <v>176</v>
      </c>
      <c r="H7682" s="168">
        <v>41568</v>
      </c>
      <c r="I7682" t="s">
        <v>107</v>
      </c>
      <c r="J7682" s="169">
        <v>3.9315068493150687</v>
      </c>
      <c r="K7682">
        <v>1</v>
      </c>
    </row>
    <row r="7683" spans="1:11" x14ac:dyDescent="0.25">
      <c r="A7683" t="s">
        <v>8231</v>
      </c>
      <c r="B7683">
        <v>74323</v>
      </c>
      <c r="C7683" t="s">
        <v>167</v>
      </c>
      <c r="D7683" s="167">
        <v>63744.82</v>
      </c>
      <c r="E7683" t="s">
        <v>188</v>
      </c>
      <c r="F7683" t="s">
        <v>169</v>
      </c>
      <c r="G7683" t="s">
        <v>282</v>
      </c>
      <c r="H7683" s="168">
        <v>40798</v>
      </c>
      <c r="I7683" t="s">
        <v>108</v>
      </c>
      <c r="J7683" s="169">
        <v>6.0410958904109586</v>
      </c>
      <c r="K7683">
        <v>2</v>
      </c>
    </row>
    <row r="7684" spans="1:11" x14ac:dyDescent="0.25">
      <c r="A7684" t="s">
        <v>8232</v>
      </c>
      <c r="B7684">
        <v>87158</v>
      </c>
      <c r="C7684" t="s">
        <v>172</v>
      </c>
      <c r="D7684" s="167">
        <v>51576</v>
      </c>
      <c r="E7684" t="s">
        <v>168</v>
      </c>
      <c r="F7684" t="s">
        <v>169</v>
      </c>
      <c r="G7684" t="s">
        <v>265</v>
      </c>
      <c r="H7684" s="168">
        <v>41610</v>
      </c>
      <c r="I7684" t="s">
        <v>105</v>
      </c>
      <c r="J7684" s="169">
        <v>3.8164383561643835</v>
      </c>
      <c r="K7684">
        <v>1</v>
      </c>
    </row>
    <row r="7685" spans="1:11" x14ac:dyDescent="0.25">
      <c r="A7685" t="s">
        <v>8233</v>
      </c>
      <c r="B7685">
        <v>57126</v>
      </c>
      <c r="C7685" t="s">
        <v>167</v>
      </c>
      <c r="D7685" s="167">
        <v>92756.7</v>
      </c>
      <c r="E7685" t="s">
        <v>175</v>
      </c>
      <c r="F7685" t="s">
        <v>169</v>
      </c>
      <c r="G7685" t="s">
        <v>183</v>
      </c>
      <c r="H7685" s="168">
        <v>32706</v>
      </c>
      <c r="I7685" t="s">
        <v>103</v>
      </c>
      <c r="J7685" s="169">
        <v>28.210958904109589</v>
      </c>
      <c r="K7685">
        <v>6</v>
      </c>
    </row>
    <row r="7686" spans="1:11" x14ac:dyDescent="0.25">
      <c r="A7686" t="s">
        <v>8234</v>
      </c>
      <c r="B7686">
        <v>36939</v>
      </c>
      <c r="C7686" t="s">
        <v>167</v>
      </c>
      <c r="D7686" s="167">
        <v>67206</v>
      </c>
      <c r="E7686" t="s">
        <v>213</v>
      </c>
      <c r="F7686" t="s">
        <v>169</v>
      </c>
      <c r="G7686" t="s">
        <v>357</v>
      </c>
      <c r="H7686" s="168">
        <v>38628</v>
      </c>
      <c r="I7686" t="s">
        <v>107</v>
      </c>
      <c r="J7686" s="169">
        <v>11.986301369863014</v>
      </c>
      <c r="K7686">
        <v>3</v>
      </c>
    </row>
    <row r="7687" spans="1:11" x14ac:dyDescent="0.25">
      <c r="A7687" t="s">
        <v>8235</v>
      </c>
      <c r="B7687">
        <v>85822</v>
      </c>
      <c r="C7687" t="s">
        <v>167</v>
      </c>
      <c r="D7687" s="167">
        <v>97912</v>
      </c>
      <c r="E7687" t="s">
        <v>175</v>
      </c>
      <c r="F7687" t="s">
        <v>169</v>
      </c>
      <c r="G7687" t="s">
        <v>211</v>
      </c>
      <c r="H7687" s="168">
        <v>38460</v>
      </c>
      <c r="I7687" t="s">
        <v>103</v>
      </c>
      <c r="J7687" s="169">
        <v>12.446575342465753</v>
      </c>
      <c r="K7687">
        <v>3</v>
      </c>
    </row>
    <row r="7688" spans="1:11" x14ac:dyDescent="0.25">
      <c r="A7688" t="s">
        <v>8236</v>
      </c>
      <c r="B7688">
        <v>74242</v>
      </c>
      <c r="C7688" t="s">
        <v>167</v>
      </c>
      <c r="D7688" s="167">
        <v>68028.09</v>
      </c>
      <c r="E7688" t="s">
        <v>188</v>
      </c>
      <c r="F7688" t="s">
        <v>169</v>
      </c>
      <c r="G7688" t="s">
        <v>226</v>
      </c>
      <c r="H7688" s="168">
        <v>41792</v>
      </c>
      <c r="I7688" t="s">
        <v>107</v>
      </c>
      <c r="J7688" s="169">
        <v>3.3178082191780822</v>
      </c>
      <c r="K7688">
        <v>1</v>
      </c>
    </row>
    <row r="7689" spans="1:11" x14ac:dyDescent="0.25">
      <c r="A7689" t="s">
        <v>8237</v>
      </c>
      <c r="B7689">
        <v>51881</v>
      </c>
      <c r="C7689" t="s">
        <v>172</v>
      </c>
      <c r="D7689" s="167">
        <v>61035.5</v>
      </c>
      <c r="E7689" t="s">
        <v>196</v>
      </c>
      <c r="F7689" t="s">
        <v>169</v>
      </c>
      <c r="G7689" t="s">
        <v>228</v>
      </c>
      <c r="H7689" s="168">
        <v>39482</v>
      </c>
      <c r="I7689" t="s">
        <v>105</v>
      </c>
      <c r="J7689" s="169">
        <v>9.6465753424657539</v>
      </c>
      <c r="K7689">
        <v>2</v>
      </c>
    </row>
    <row r="7690" spans="1:11" x14ac:dyDescent="0.25">
      <c r="A7690" t="s">
        <v>8238</v>
      </c>
      <c r="B7690">
        <v>41460</v>
      </c>
      <c r="C7690" t="s">
        <v>172</v>
      </c>
      <c r="D7690" s="167">
        <v>50910</v>
      </c>
      <c r="E7690" t="s">
        <v>191</v>
      </c>
      <c r="F7690" t="s">
        <v>169</v>
      </c>
      <c r="G7690" t="s">
        <v>354</v>
      </c>
      <c r="H7690" s="168">
        <v>41904</v>
      </c>
      <c r="I7690" t="s">
        <v>104</v>
      </c>
      <c r="J7690" s="169">
        <v>3.010958904109589</v>
      </c>
      <c r="K7690">
        <v>1</v>
      </c>
    </row>
    <row r="7691" spans="1:11" x14ac:dyDescent="0.25">
      <c r="A7691" t="s">
        <v>8239</v>
      </c>
      <c r="B7691">
        <v>23729</v>
      </c>
      <c r="C7691" t="s">
        <v>167</v>
      </c>
      <c r="D7691" s="167">
        <v>48145</v>
      </c>
      <c r="E7691" t="s">
        <v>168</v>
      </c>
      <c r="F7691" t="s">
        <v>169</v>
      </c>
      <c r="G7691" t="s">
        <v>265</v>
      </c>
      <c r="H7691" s="168">
        <v>42212</v>
      </c>
      <c r="I7691" t="s">
        <v>104</v>
      </c>
      <c r="J7691" s="169">
        <v>2.1671232876712327</v>
      </c>
      <c r="K7691">
        <v>1</v>
      </c>
    </row>
    <row r="7692" spans="1:11" x14ac:dyDescent="0.25">
      <c r="A7692" t="s">
        <v>8240</v>
      </c>
      <c r="B7692">
        <v>80937</v>
      </c>
      <c r="C7692" t="s">
        <v>172</v>
      </c>
      <c r="D7692" s="167">
        <v>45261</v>
      </c>
      <c r="E7692" t="s">
        <v>191</v>
      </c>
      <c r="F7692" t="s">
        <v>169</v>
      </c>
      <c r="G7692" t="s">
        <v>1065</v>
      </c>
      <c r="H7692" s="168">
        <v>42716</v>
      </c>
      <c r="I7692" t="s">
        <v>104</v>
      </c>
      <c r="J7692" s="169">
        <v>0.78630136986301369</v>
      </c>
      <c r="K7692">
        <v>1</v>
      </c>
    </row>
    <row r="7693" spans="1:11" x14ac:dyDescent="0.25">
      <c r="A7693" t="s">
        <v>8241</v>
      </c>
      <c r="B7693">
        <v>18744</v>
      </c>
      <c r="C7693" t="s">
        <v>167</v>
      </c>
      <c r="D7693" s="167">
        <v>99958.87</v>
      </c>
      <c r="E7693" t="s">
        <v>616</v>
      </c>
      <c r="F7693" t="s">
        <v>169</v>
      </c>
      <c r="G7693" t="s">
        <v>617</v>
      </c>
      <c r="H7693" s="168">
        <v>41442</v>
      </c>
      <c r="I7693" t="s">
        <v>107</v>
      </c>
      <c r="J7693" s="169">
        <v>4.2767123287671236</v>
      </c>
      <c r="K7693">
        <v>1</v>
      </c>
    </row>
    <row r="7694" spans="1:11" x14ac:dyDescent="0.25">
      <c r="A7694" t="s">
        <v>8242</v>
      </c>
      <c r="B7694">
        <v>11051</v>
      </c>
      <c r="C7694" t="s">
        <v>172</v>
      </c>
      <c r="D7694" s="167">
        <v>63404</v>
      </c>
      <c r="E7694" t="s">
        <v>168</v>
      </c>
      <c r="F7694" t="s">
        <v>169</v>
      </c>
      <c r="G7694" t="s">
        <v>265</v>
      </c>
      <c r="H7694" s="168">
        <v>38180</v>
      </c>
      <c r="I7694" t="s">
        <v>106</v>
      </c>
      <c r="J7694" s="169">
        <v>13.213698630136987</v>
      </c>
      <c r="K7694">
        <v>3</v>
      </c>
    </row>
    <row r="7695" spans="1:11" x14ac:dyDescent="0.25">
      <c r="A7695" t="s">
        <v>8243</v>
      </c>
      <c r="B7695">
        <v>11532</v>
      </c>
      <c r="C7695" t="s">
        <v>167</v>
      </c>
      <c r="D7695" s="167">
        <v>74445.740000000005</v>
      </c>
      <c r="E7695" t="s">
        <v>216</v>
      </c>
      <c r="F7695" t="s">
        <v>169</v>
      </c>
      <c r="G7695" t="s">
        <v>369</v>
      </c>
      <c r="H7695" s="168">
        <v>37411</v>
      </c>
      <c r="I7695" t="s">
        <v>108</v>
      </c>
      <c r="J7695" s="169">
        <v>15.32054794520548</v>
      </c>
      <c r="K7695">
        <v>4</v>
      </c>
    </row>
    <row r="7696" spans="1:11" x14ac:dyDescent="0.25">
      <c r="A7696" t="s">
        <v>8244</v>
      </c>
      <c r="B7696">
        <v>839</v>
      </c>
      <c r="C7696" t="s">
        <v>172</v>
      </c>
      <c r="D7696" s="167">
        <v>60201.440000000002</v>
      </c>
      <c r="E7696" t="s">
        <v>233</v>
      </c>
      <c r="F7696" t="s">
        <v>169</v>
      </c>
      <c r="G7696" t="s">
        <v>1241</v>
      </c>
      <c r="H7696" s="168">
        <v>32363</v>
      </c>
      <c r="I7696" t="s">
        <v>107</v>
      </c>
      <c r="J7696" s="169">
        <v>29.150684931506849</v>
      </c>
      <c r="K7696">
        <v>6</v>
      </c>
    </row>
    <row r="7697" spans="1:11" x14ac:dyDescent="0.25">
      <c r="A7697" t="s">
        <v>8245</v>
      </c>
      <c r="B7697">
        <v>24348</v>
      </c>
      <c r="C7697" t="s">
        <v>167</v>
      </c>
      <c r="D7697" s="167">
        <v>51394</v>
      </c>
      <c r="E7697" t="s">
        <v>175</v>
      </c>
      <c r="F7697" t="s">
        <v>169</v>
      </c>
      <c r="G7697" t="s">
        <v>311</v>
      </c>
      <c r="H7697" s="168">
        <v>42604</v>
      </c>
      <c r="I7697" t="s">
        <v>107</v>
      </c>
      <c r="J7697" s="169">
        <v>1.0931506849315069</v>
      </c>
      <c r="K7697">
        <v>1</v>
      </c>
    </row>
    <row r="7698" spans="1:11" x14ac:dyDescent="0.25">
      <c r="A7698" t="s">
        <v>8246</v>
      </c>
      <c r="B7698">
        <v>2408</v>
      </c>
      <c r="C7698" t="s">
        <v>167</v>
      </c>
      <c r="D7698" s="167">
        <v>80903.7</v>
      </c>
      <c r="E7698" t="s">
        <v>191</v>
      </c>
      <c r="F7698" t="s">
        <v>169</v>
      </c>
      <c r="G7698" t="s">
        <v>610</v>
      </c>
      <c r="H7698" s="168">
        <v>38180</v>
      </c>
      <c r="I7698" t="s">
        <v>105</v>
      </c>
      <c r="J7698" s="169">
        <v>13.213698630136987</v>
      </c>
      <c r="K7698">
        <v>3</v>
      </c>
    </row>
    <row r="7699" spans="1:11" x14ac:dyDescent="0.25">
      <c r="A7699" t="s">
        <v>8247</v>
      </c>
      <c r="B7699">
        <v>87965</v>
      </c>
      <c r="C7699" t="s">
        <v>172</v>
      </c>
      <c r="D7699" s="167">
        <v>107615.05</v>
      </c>
      <c r="E7699" t="s">
        <v>239</v>
      </c>
      <c r="F7699" t="s">
        <v>169</v>
      </c>
      <c r="G7699" t="s">
        <v>3189</v>
      </c>
      <c r="H7699" s="168">
        <v>41162</v>
      </c>
      <c r="I7699" t="s">
        <v>107</v>
      </c>
      <c r="J7699" s="169">
        <v>5.043835616438356</v>
      </c>
      <c r="K7699">
        <v>1</v>
      </c>
    </row>
    <row r="7700" spans="1:11" x14ac:dyDescent="0.25">
      <c r="A7700" t="s">
        <v>8248</v>
      </c>
      <c r="B7700">
        <v>81675</v>
      </c>
      <c r="C7700" t="s">
        <v>172</v>
      </c>
      <c r="D7700" s="167">
        <v>126781.06</v>
      </c>
      <c r="E7700" t="s">
        <v>185</v>
      </c>
      <c r="F7700" t="s">
        <v>169</v>
      </c>
      <c r="G7700" t="s">
        <v>382</v>
      </c>
      <c r="H7700" s="168">
        <v>30729</v>
      </c>
      <c r="I7700" t="s">
        <v>108</v>
      </c>
      <c r="J7700" s="169">
        <v>33.627397260273973</v>
      </c>
      <c r="K7700">
        <v>7</v>
      </c>
    </row>
    <row r="7701" spans="1:11" x14ac:dyDescent="0.25">
      <c r="A7701" t="s">
        <v>8249</v>
      </c>
      <c r="B7701">
        <v>8028</v>
      </c>
      <c r="C7701" t="s">
        <v>167</v>
      </c>
      <c r="D7701" s="167">
        <v>69222.179999999993</v>
      </c>
      <c r="E7701" t="s">
        <v>168</v>
      </c>
      <c r="F7701" t="s">
        <v>169</v>
      </c>
      <c r="G7701" t="s">
        <v>170</v>
      </c>
      <c r="H7701" s="168">
        <v>33097</v>
      </c>
      <c r="I7701" t="s">
        <v>107</v>
      </c>
      <c r="J7701" s="169">
        <v>27.139726027397259</v>
      </c>
      <c r="K7701">
        <v>6</v>
      </c>
    </row>
    <row r="7702" spans="1:11" x14ac:dyDescent="0.25">
      <c r="A7702" t="s">
        <v>8250</v>
      </c>
      <c r="B7702">
        <v>56626</v>
      </c>
      <c r="C7702" t="s">
        <v>172</v>
      </c>
      <c r="D7702" s="167">
        <v>46626.87</v>
      </c>
      <c r="E7702" t="s">
        <v>199</v>
      </c>
      <c r="F7702" t="s">
        <v>169</v>
      </c>
      <c r="G7702" t="s">
        <v>205</v>
      </c>
      <c r="H7702" s="168">
        <v>39412</v>
      </c>
      <c r="I7702" t="s">
        <v>103</v>
      </c>
      <c r="J7702" s="169">
        <v>9.838356164383562</v>
      </c>
      <c r="K7702">
        <v>2</v>
      </c>
    </row>
    <row r="7703" spans="1:11" x14ac:dyDescent="0.25">
      <c r="A7703" t="s">
        <v>8251</v>
      </c>
      <c r="B7703">
        <v>4951</v>
      </c>
      <c r="C7703" t="s">
        <v>167</v>
      </c>
      <c r="D7703" s="167">
        <v>56980.89</v>
      </c>
      <c r="E7703" t="s">
        <v>168</v>
      </c>
      <c r="F7703" t="s">
        <v>169</v>
      </c>
      <c r="G7703" t="s">
        <v>189</v>
      </c>
      <c r="H7703" s="168">
        <v>41036</v>
      </c>
      <c r="I7703" t="s">
        <v>107</v>
      </c>
      <c r="J7703" s="169">
        <v>5.3890410958904109</v>
      </c>
      <c r="K7703">
        <v>2</v>
      </c>
    </row>
    <row r="7704" spans="1:11" x14ac:dyDescent="0.25">
      <c r="A7704" t="s">
        <v>8252</v>
      </c>
      <c r="B7704">
        <v>42437</v>
      </c>
      <c r="C7704" t="s">
        <v>172</v>
      </c>
      <c r="D7704" s="167">
        <v>56695.35</v>
      </c>
      <c r="E7704" t="s">
        <v>196</v>
      </c>
      <c r="F7704" t="s">
        <v>169</v>
      </c>
      <c r="G7704" t="s">
        <v>228</v>
      </c>
      <c r="H7704" s="168">
        <v>39510</v>
      </c>
      <c r="I7704" t="s">
        <v>104</v>
      </c>
      <c r="J7704" s="169">
        <v>9.5698630136986296</v>
      </c>
      <c r="K7704">
        <v>2</v>
      </c>
    </row>
    <row r="7705" spans="1:11" x14ac:dyDescent="0.25">
      <c r="A7705" t="s">
        <v>8253</v>
      </c>
      <c r="B7705">
        <v>63575</v>
      </c>
      <c r="C7705" t="s">
        <v>172</v>
      </c>
      <c r="D7705" s="167">
        <v>97224.98</v>
      </c>
      <c r="E7705" t="s">
        <v>185</v>
      </c>
      <c r="F7705" t="s">
        <v>169</v>
      </c>
      <c r="G7705" t="s">
        <v>416</v>
      </c>
      <c r="H7705" s="168">
        <v>29541</v>
      </c>
      <c r="I7705" t="s">
        <v>103</v>
      </c>
      <c r="J7705" s="169">
        <v>36.88219178082192</v>
      </c>
      <c r="K7705">
        <v>8</v>
      </c>
    </row>
    <row r="7706" spans="1:11" x14ac:dyDescent="0.25">
      <c r="A7706" t="s">
        <v>8254</v>
      </c>
      <c r="B7706">
        <v>5190</v>
      </c>
      <c r="C7706" t="s">
        <v>172</v>
      </c>
      <c r="D7706" s="167">
        <v>87523.22</v>
      </c>
      <c r="E7706" t="s">
        <v>268</v>
      </c>
      <c r="F7706" t="s">
        <v>169</v>
      </c>
      <c r="G7706" t="s">
        <v>418</v>
      </c>
      <c r="H7706" s="168">
        <v>34757</v>
      </c>
      <c r="I7706" t="s">
        <v>105</v>
      </c>
      <c r="J7706" s="169">
        <v>22.591780821917808</v>
      </c>
      <c r="K7706">
        <v>5</v>
      </c>
    </row>
    <row r="7707" spans="1:11" x14ac:dyDescent="0.25">
      <c r="A7707" t="s">
        <v>8255</v>
      </c>
      <c r="B7707">
        <v>72207</v>
      </c>
      <c r="C7707" t="s">
        <v>167</v>
      </c>
      <c r="D7707" s="167">
        <v>93396</v>
      </c>
      <c r="E7707" t="s">
        <v>188</v>
      </c>
      <c r="F7707" t="s">
        <v>169</v>
      </c>
      <c r="G7707" t="s">
        <v>261</v>
      </c>
      <c r="H7707" s="168">
        <v>36942</v>
      </c>
      <c r="I7707" t="s">
        <v>105</v>
      </c>
      <c r="J7707" s="169">
        <v>16.605479452054794</v>
      </c>
      <c r="K7707">
        <v>4</v>
      </c>
    </row>
    <row r="7708" spans="1:11" x14ac:dyDescent="0.25">
      <c r="A7708" t="s">
        <v>8256</v>
      </c>
      <c r="B7708">
        <v>11950</v>
      </c>
      <c r="C7708" t="s">
        <v>167</v>
      </c>
      <c r="D7708" s="167">
        <v>69222.179999999993</v>
      </c>
      <c r="E7708" t="s">
        <v>216</v>
      </c>
      <c r="F7708" t="s">
        <v>169</v>
      </c>
      <c r="G7708" t="s">
        <v>1091</v>
      </c>
      <c r="H7708" s="168">
        <v>32985</v>
      </c>
      <c r="I7708" t="s">
        <v>103</v>
      </c>
      <c r="J7708" s="169">
        <v>27.446575342465753</v>
      </c>
      <c r="K7708">
        <v>6</v>
      </c>
    </row>
    <row r="7709" spans="1:11" x14ac:dyDescent="0.25">
      <c r="A7709" t="s">
        <v>8257</v>
      </c>
      <c r="B7709">
        <v>79377</v>
      </c>
      <c r="C7709" t="s">
        <v>172</v>
      </c>
      <c r="D7709" s="167">
        <v>75277.02</v>
      </c>
      <c r="E7709" t="s">
        <v>199</v>
      </c>
      <c r="F7709" t="s">
        <v>169</v>
      </c>
      <c r="G7709" t="s">
        <v>809</v>
      </c>
      <c r="H7709" s="168">
        <v>32085</v>
      </c>
      <c r="I7709" t="s">
        <v>103</v>
      </c>
      <c r="J7709" s="169">
        <v>29.912328767123288</v>
      </c>
      <c r="K7709">
        <v>6</v>
      </c>
    </row>
    <row r="7710" spans="1:11" x14ac:dyDescent="0.25">
      <c r="A7710" t="s">
        <v>8258</v>
      </c>
      <c r="B7710">
        <v>28614</v>
      </c>
      <c r="C7710" t="s">
        <v>172</v>
      </c>
      <c r="D7710" s="167">
        <v>72534.66</v>
      </c>
      <c r="E7710" t="s">
        <v>199</v>
      </c>
      <c r="F7710" t="s">
        <v>169</v>
      </c>
      <c r="G7710" t="s">
        <v>698</v>
      </c>
      <c r="H7710" s="168">
        <v>34358</v>
      </c>
      <c r="I7710" t="s">
        <v>103</v>
      </c>
      <c r="J7710" s="169">
        <v>23.684931506849313</v>
      </c>
      <c r="K7710">
        <v>5</v>
      </c>
    </row>
    <row r="7711" spans="1:11" x14ac:dyDescent="0.25">
      <c r="A7711" t="s">
        <v>8259</v>
      </c>
      <c r="B7711">
        <v>75161</v>
      </c>
      <c r="C7711" t="s">
        <v>172</v>
      </c>
      <c r="D7711" s="167">
        <v>56687.16</v>
      </c>
      <c r="E7711" t="s">
        <v>199</v>
      </c>
      <c r="F7711" t="s">
        <v>169</v>
      </c>
      <c r="G7711" t="s">
        <v>200</v>
      </c>
      <c r="H7711" s="168">
        <v>37514</v>
      </c>
      <c r="I7711" t="s">
        <v>107</v>
      </c>
      <c r="J7711" s="169">
        <v>15.038356164383561</v>
      </c>
      <c r="K7711">
        <v>3</v>
      </c>
    </row>
    <row r="7712" spans="1:11" x14ac:dyDescent="0.25">
      <c r="A7712" t="s">
        <v>8260</v>
      </c>
      <c r="B7712">
        <v>82293</v>
      </c>
      <c r="C7712" t="s">
        <v>172</v>
      </c>
      <c r="D7712" s="167">
        <v>66065.23</v>
      </c>
      <c r="E7712" t="s">
        <v>199</v>
      </c>
      <c r="F7712" t="s">
        <v>169</v>
      </c>
      <c r="G7712" t="s">
        <v>508</v>
      </c>
      <c r="H7712" s="168">
        <v>31138</v>
      </c>
      <c r="I7712" t="s">
        <v>103</v>
      </c>
      <c r="J7712" s="169">
        <v>32.506849315068493</v>
      </c>
      <c r="K7712">
        <v>7</v>
      </c>
    </row>
    <row r="7713" spans="1:11" x14ac:dyDescent="0.25">
      <c r="A7713" t="s">
        <v>8261</v>
      </c>
      <c r="B7713">
        <v>99832</v>
      </c>
      <c r="C7713" t="s">
        <v>167</v>
      </c>
      <c r="D7713" s="167">
        <v>26208.35</v>
      </c>
      <c r="E7713" t="s">
        <v>196</v>
      </c>
      <c r="F7713" t="s">
        <v>202</v>
      </c>
      <c r="G7713" t="s">
        <v>816</v>
      </c>
      <c r="H7713" s="168">
        <v>34393</v>
      </c>
      <c r="I7713" t="s">
        <v>106</v>
      </c>
      <c r="J7713" s="169">
        <v>23.589041095890412</v>
      </c>
      <c r="K7713">
        <v>5</v>
      </c>
    </row>
    <row r="7714" spans="1:11" x14ac:dyDescent="0.25">
      <c r="A7714" t="s">
        <v>8262</v>
      </c>
      <c r="B7714">
        <v>31133</v>
      </c>
      <c r="C7714" t="s">
        <v>172</v>
      </c>
      <c r="D7714" s="167">
        <v>52472.959999999999</v>
      </c>
      <c r="E7714" t="s">
        <v>199</v>
      </c>
      <c r="F7714" t="s">
        <v>169</v>
      </c>
      <c r="G7714" t="s">
        <v>200</v>
      </c>
      <c r="H7714" s="168">
        <v>38397</v>
      </c>
      <c r="I7714" t="s">
        <v>104</v>
      </c>
      <c r="J7714" s="169">
        <v>12.61917808219178</v>
      </c>
      <c r="K7714">
        <v>3</v>
      </c>
    </row>
    <row r="7715" spans="1:11" x14ac:dyDescent="0.25">
      <c r="A7715" t="s">
        <v>8263</v>
      </c>
      <c r="B7715">
        <v>802</v>
      </c>
      <c r="C7715" t="s">
        <v>172</v>
      </c>
      <c r="D7715" s="167">
        <v>69429</v>
      </c>
      <c r="E7715" t="s">
        <v>175</v>
      </c>
      <c r="F7715" t="s">
        <v>169</v>
      </c>
      <c r="G7715" t="s">
        <v>183</v>
      </c>
      <c r="H7715" s="168">
        <v>41302</v>
      </c>
      <c r="I7715" t="s">
        <v>104</v>
      </c>
      <c r="J7715" s="169">
        <v>4.6602739726027398</v>
      </c>
      <c r="K7715">
        <v>1</v>
      </c>
    </row>
    <row r="7716" spans="1:11" x14ac:dyDescent="0.25">
      <c r="A7716" t="s">
        <v>8264</v>
      </c>
      <c r="B7716">
        <v>49138</v>
      </c>
      <c r="C7716" t="s">
        <v>167</v>
      </c>
      <c r="D7716" s="167">
        <v>49731.040000000001</v>
      </c>
      <c r="E7716" t="s">
        <v>216</v>
      </c>
      <c r="F7716" t="s">
        <v>169</v>
      </c>
      <c r="G7716" t="s">
        <v>217</v>
      </c>
      <c r="H7716" s="168">
        <v>35245</v>
      </c>
      <c r="I7716" t="s">
        <v>105</v>
      </c>
      <c r="J7716" s="169">
        <v>21.254794520547946</v>
      </c>
      <c r="K7716">
        <v>5</v>
      </c>
    </row>
    <row r="7717" spans="1:11" x14ac:dyDescent="0.25">
      <c r="A7717" t="s">
        <v>8265</v>
      </c>
      <c r="B7717">
        <v>92771</v>
      </c>
      <c r="C7717" t="s">
        <v>172</v>
      </c>
      <c r="D7717" s="167">
        <v>26892.66</v>
      </c>
      <c r="E7717" t="s">
        <v>216</v>
      </c>
      <c r="F7717" t="s">
        <v>202</v>
      </c>
      <c r="G7717" t="s">
        <v>588</v>
      </c>
      <c r="H7717" s="168">
        <v>36137</v>
      </c>
      <c r="I7717" t="s">
        <v>103</v>
      </c>
      <c r="J7717" s="169">
        <v>18.81095890410959</v>
      </c>
      <c r="K7717">
        <v>4</v>
      </c>
    </row>
    <row r="7718" spans="1:11" x14ac:dyDescent="0.25">
      <c r="A7718" t="s">
        <v>8266</v>
      </c>
      <c r="B7718">
        <v>53044</v>
      </c>
      <c r="C7718" t="s">
        <v>167</v>
      </c>
      <c r="D7718" s="167">
        <v>65752</v>
      </c>
      <c r="E7718" t="s">
        <v>175</v>
      </c>
      <c r="F7718" t="s">
        <v>169</v>
      </c>
      <c r="G7718" t="s">
        <v>183</v>
      </c>
      <c r="H7718" s="168">
        <v>40371</v>
      </c>
      <c r="I7718" t="s">
        <v>104</v>
      </c>
      <c r="J7718" s="169">
        <v>7.2109589041095887</v>
      </c>
      <c r="K7718">
        <v>2</v>
      </c>
    </row>
    <row r="7719" spans="1:11" x14ac:dyDescent="0.25">
      <c r="A7719" t="s">
        <v>8267</v>
      </c>
      <c r="B7719">
        <v>49762</v>
      </c>
      <c r="C7719" t="s">
        <v>167</v>
      </c>
      <c r="D7719" s="167">
        <v>18416.330000000002</v>
      </c>
      <c r="E7719" t="s">
        <v>196</v>
      </c>
      <c r="F7719" t="s">
        <v>202</v>
      </c>
      <c r="G7719" t="s">
        <v>222</v>
      </c>
      <c r="H7719" s="168">
        <v>40112</v>
      </c>
      <c r="I7719" t="s">
        <v>105</v>
      </c>
      <c r="J7719" s="169">
        <v>7.9205479452054792</v>
      </c>
      <c r="K7719">
        <v>2</v>
      </c>
    </row>
    <row r="7720" spans="1:11" x14ac:dyDescent="0.25">
      <c r="A7720" t="s">
        <v>8268</v>
      </c>
      <c r="B7720">
        <v>56056</v>
      </c>
      <c r="C7720" t="s">
        <v>172</v>
      </c>
      <c r="D7720" s="167">
        <v>71062.100000000006</v>
      </c>
      <c r="E7720" t="s">
        <v>188</v>
      </c>
      <c r="F7720" t="s">
        <v>169</v>
      </c>
      <c r="G7720" t="s">
        <v>226</v>
      </c>
      <c r="H7720" s="168">
        <v>38039</v>
      </c>
      <c r="I7720" t="s">
        <v>103</v>
      </c>
      <c r="J7720" s="169">
        <v>13.6</v>
      </c>
      <c r="K7720">
        <v>3</v>
      </c>
    </row>
    <row r="7721" spans="1:11" x14ac:dyDescent="0.25">
      <c r="A7721" t="s">
        <v>8269</v>
      </c>
      <c r="B7721">
        <v>53368</v>
      </c>
      <c r="C7721" t="s">
        <v>172</v>
      </c>
      <c r="D7721" s="167">
        <v>99597</v>
      </c>
      <c r="E7721" t="s">
        <v>185</v>
      </c>
      <c r="F7721" t="s">
        <v>169</v>
      </c>
      <c r="G7721" t="s">
        <v>416</v>
      </c>
      <c r="H7721" s="168">
        <v>36199</v>
      </c>
      <c r="I7721" t="s">
        <v>105</v>
      </c>
      <c r="J7721" s="169">
        <v>18.641095890410959</v>
      </c>
      <c r="K7721">
        <v>4</v>
      </c>
    </row>
    <row r="7722" spans="1:11" x14ac:dyDescent="0.25">
      <c r="A7722" t="s">
        <v>8270</v>
      </c>
      <c r="B7722">
        <v>76378</v>
      </c>
      <c r="C7722" t="s">
        <v>172</v>
      </c>
      <c r="D7722" s="167">
        <v>67235.259999999995</v>
      </c>
      <c r="E7722" t="s">
        <v>325</v>
      </c>
      <c r="F7722" t="s">
        <v>169</v>
      </c>
      <c r="G7722" t="s">
        <v>457</v>
      </c>
      <c r="H7722" s="168">
        <v>42030</v>
      </c>
      <c r="I7722" t="s">
        <v>104</v>
      </c>
      <c r="J7722" s="169">
        <v>2.6657534246575341</v>
      </c>
      <c r="K7722">
        <v>1</v>
      </c>
    </row>
    <row r="7723" spans="1:11" x14ac:dyDescent="0.25">
      <c r="A7723" t="s">
        <v>8271</v>
      </c>
      <c r="B7723">
        <v>45603</v>
      </c>
      <c r="C7723" t="s">
        <v>172</v>
      </c>
      <c r="D7723" s="167">
        <v>92756.7</v>
      </c>
      <c r="E7723" t="s">
        <v>175</v>
      </c>
      <c r="F7723" t="s">
        <v>169</v>
      </c>
      <c r="G7723" t="s">
        <v>183</v>
      </c>
      <c r="H7723" s="168">
        <v>34498</v>
      </c>
      <c r="I7723" t="s">
        <v>103</v>
      </c>
      <c r="J7723" s="169">
        <v>23.301369863013697</v>
      </c>
      <c r="K7723">
        <v>5</v>
      </c>
    </row>
    <row r="7724" spans="1:11" x14ac:dyDescent="0.25">
      <c r="A7724" t="s">
        <v>8272</v>
      </c>
      <c r="B7724">
        <v>68453</v>
      </c>
      <c r="C7724" t="s">
        <v>172</v>
      </c>
      <c r="D7724" s="167">
        <v>88096.37</v>
      </c>
      <c r="E7724" t="s">
        <v>180</v>
      </c>
      <c r="F7724" t="s">
        <v>169</v>
      </c>
      <c r="G7724" t="s">
        <v>443</v>
      </c>
      <c r="H7724" s="168">
        <v>41764</v>
      </c>
      <c r="I7724" t="s">
        <v>108</v>
      </c>
      <c r="J7724" s="169">
        <v>3.3945205479452056</v>
      </c>
      <c r="K7724">
        <v>1</v>
      </c>
    </row>
    <row r="7725" spans="1:11" x14ac:dyDescent="0.25">
      <c r="A7725" t="s">
        <v>8273</v>
      </c>
      <c r="B7725">
        <v>12468</v>
      </c>
      <c r="C7725" t="s">
        <v>167</v>
      </c>
      <c r="D7725" s="167">
        <v>135392</v>
      </c>
      <c r="E7725" t="s">
        <v>168</v>
      </c>
      <c r="F7725" t="s">
        <v>169</v>
      </c>
      <c r="G7725" t="s">
        <v>275</v>
      </c>
      <c r="H7725" s="168">
        <v>31943</v>
      </c>
      <c r="I7725" t="s">
        <v>103</v>
      </c>
      <c r="J7725" s="169">
        <v>30.301369863013697</v>
      </c>
      <c r="K7725">
        <v>7</v>
      </c>
    </row>
    <row r="7726" spans="1:11" x14ac:dyDescent="0.25">
      <c r="A7726" t="s">
        <v>8274</v>
      </c>
      <c r="B7726">
        <v>28442</v>
      </c>
      <c r="C7726" t="s">
        <v>172</v>
      </c>
      <c r="D7726" s="167">
        <v>89074.11</v>
      </c>
      <c r="E7726" t="s">
        <v>199</v>
      </c>
      <c r="F7726" t="s">
        <v>169</v>
      </c>
      <c r="G7726" t="s">
        <v>275</v>
      </c>
      <c r="H7726" s="168">
        <v>38033</v>
      </c>
      <c r="I7726" t="s">
        <v>106</v>
      </c>
      <c r="J7726" s="169">
        <v>13.616438356164384</v>
      </c>
      <c r="K7726">
        <v>3</v>
      </c>
    </row>
    <row r="7727" spans="1:11" x14ac:dyDescent="0.25">
      <c r="A7727" t="s">
        <v>8275</v>
      </c>
      <c r="B7727">
        <v>88473</v>
      </c>
      <c r="C7727" t="s">
        <v>172</v>
      </c>
      <c r="D7727" s="167">
        <v>48260.15</v>
      </c>
      <c r="E7727" t="s">
        <v>199</v>
      </c>
      <c r="F7727" t="s">
        <v>169</v>
      </c>
      <c r="G7727" t="s">
        <v>330</v>
      </c>
      <c r="H7727" s="168">
        <v>39020</v>
      </c>
      <c r="I7727" t="s">
        <v>103</v>
      </c>
      <c r="J7727" s="169">
        <v>10.912328767123288</v>
      </c>
      <c r="K7727">
        <v>3</v>
      </c>
    </row>
    <row r="7728" spans="1:11" x14ac:dyDescent="0.25">
      <c r="A7728" t="s">
        <v>8276</v>
      </c>
      <c r="B7728">
        <v>46344</v>
      </c>
      <c r="C7728" t="s">
        <v>167</v>
      </c>
      <c r="D7728" s="167">
        <v>39257.31</v>
      </c>
      <c r="E7728" t="s">
        <v>199</v>
      </c>
      <c r="F7728" t="s">
        <v>169</v>
      </c>
      <c r="G7728" t="s">
        <v>200</v>
      </c>
      <c r="H7728" s="168">
        <v>42548</v>
      </c>
      <c r="I7728" t="s">
        <v>103</v>
      </c>
      <c r="J7728" s="169">
        <v>1.2465753424657535</v>
      </c>
      <c r="K7728">
        <v>1</v>
      </c>
    </row>
    <row r="7729" spans="1:11" x14ac:dyDescent="0.25">
      <c r="A7729" t="s">
        <v>8277</v>
      </c>
      <c r="B7729">
        <v>44267</v>
      </c>
      <c r="C7729" t="s">
        <v>172</v>
      </c>
      <c r="D7729" s="167">
        <v>40631.32</v>
      </c>
      <c r="E7729" t="s">
        <v>199</v>
      </c>
      <c r="F7729" t="s">
        <v>169</v>
      </c>
      <c r="G7729" t="s">
        <v>200</v>
      </c>
      <c r="H7729" s="168">
        <v>42150</v>
      </c>
      <c r="I7729" t="s">
        <v>104</v>
      </c>
      <c r="J7729" s="169">
        <v>2.3369863013698629</v>
      </c>
      <c r="K7729">
        <v>1</v>
      </c>
    </row>
    <row r="7730" spans="1:11" x14ac:dyDescent="0.25">
      <c r="A7730" t="s">
        <v>8278</v>
      </c>
      <c r="B7730">
        <v>9833</v>
      </c>
      <c r="C7730" t="s">
        <v>167</v>
      </c>
      <c r="D7730" s="167">
        <v>77298</v>
      </c>
      <c r="E7730" t="s">
        <v>188</v>
      </c>
      <c r="F7730" t="s">
        <v>169</v>
      </c>
      <c r="G7730" t="s">
        <v>284</v>
      </c>
      <c r="H7730" s="168">
        <v>42660</v>
      </c>
      <c r="I7730" t="s">
        <v>103</v>
      </c>
      <c r="J7730" s="169">
        <v>0.9397260273972603</v>
      </c>
      <c r="K7730">
        <v>1</v>
      </c>
    </row>
    <row r="7731" spans="1:11" x14ac:dyDescent="0.25">
      <c r="A7731" t="s">
        <v>8279</v>
      </c>
      <c r="B7731">
        <v>55175</v>
      </c>
      <c r="C7731" t="s">
        <v>172</v>
      </c>
      <c r="D7731" s="167">
        <v>78753</v>
      </c>
      <c r="E7731" t="s">
        <v>191</v>
      </c>
      <c r="F7731" t="s">
        <v>169</v>
      </c>
      <c r="G7731" t="s">
        <v>192</v>
      </c>
      <c r="H7731" s="168">
        <v>38999</v>
      </c>
      <c r="I7731" t="s">
        <v>107</v>
      </c>
      <c r="J7731" s="169">
        <v>10.96986301369863</v>
      </c>
      <c r="K7731">
        <v>3</v>
      </c>
    </row>
    <row r="7732" spans="1:11" x14ac:dyDescent="0.25">
      <c r="A7732" t="s">
        <v>8280</v>
      </c>
      <c r="B7732">
        <v>68161</v>
      </c>
      <c r="C7732" t="s">
        <v>167</v>
      </c>
      <c r="D7732" s="167">
        <v>52095.92</v>
      </c>
      <c r="E7732" t="s">
        <v>233</v>
      </c>
      <c r="F7732" t="s">
        <v>169</v>
      </c>
      <c r="G7732" t="s">
        <v>554</v>
      </c>
      <c r="H7732" s="168">
        <v>37315</v>
      </c>
      <c r="I7732" t="s">
        <v>105</v>
      </c>
      <c r="J7732" s="169">
        <v>15.583561643835617</v>
      </c>
      <c r="K7732">
        <v>4</v>
      </c>
    </row>
    <row r="7733" spans="1:11" x14ac:dyDescent="0.25">
      <c r="A7733" t="s">
        <v>8281</v>
      </c>
      <c r="B7733">
        <v>34976</v>
      </c>
      <c r="C7733" t="s">
        <v>172</v>
      </c>
      <c r="D7733" s="167">
        <v>46626.87</v>
      </c>
      <c r="E7733" t="s">
        <v>199</v>
      </c>
      <c r="F7733" t="s">
        <v>169</v>
      </c>
      <c r="G7733" t="s">
        <v>205</v>
      </c>
      <c r="H7733" s="168">
        <v>39509</v>
      </c>
      <c r="I7733" t="s">
        <v>106</v>
      </c>
      <c r="J7733" s="169">
        <v>9.5726027397260278</v>
      </c>
      <c r="K7733">
        <v>2</v>
      </c>
    </row>
    <row r="7734" spans="1:11" x14ac:dyDescent="0.25">
      <c r="A7734" t="s">
        <v>8282</v>
      </c>
      <c r="B7734">
        <v>17652</v>
      </c>
      <c r="C7734" t="s">
        <v>172</v>
      </c>
      <c r="D7734" s="167">
        <v>42053.42</v>
      </c>
      <c r="E7734" t="s">
        <v>199</v>
      </c>
      <c r="F7734" t="s">
        <v>169</v>
      </c>
      <c r="G7734" t="s">
        <v>220</v>
      </c>
      <c r="H7734" s="168">
        <v>41953</v>
      </c>
      <c r="I7734" t="s">
        <v>103</v>
      </c>
      <c r="J7734" s="169">
        <v>2.8767123287671232</v>
      </c>
      <c r="K7734">
        <v>1</v>
      </c>
    </row>
    <row r="7735" spans="1:11" x14ac:dyDescent="0.25">
      <c r="A7735" t="s">
        <v>8283</v>
      </c>
      <c r="B7735">
        <v>59728</v>
      </c>
      <c r="C7735" t="s">
        <v>172</v>
      </c>
      <c r="D7735" s="167">
        <v>94143.09</v>
      </c>
      <c r="E7735" t="s">
        <v>188</v>
      </c>
      <c r="F7735" t="s">
        <v>169</v>
      </c>
      <c r="G7735" t="s">
        <v>406</v>
      </c>
      <c r="H7735" s="168">
        <v>40280</v>
      </c>
      <c r="I7735" t="s">
        <v>105</v>
      </c>
      <c r="J7735" s="169">
        <v>7.4602739726027396</v>
      </c>
      <c r="K7735">
        <v>2</v>
      </c>
    </row>
    <row r="7736" spans="1:11" x14ac:dyDescent="0.25">
      <c r="A7736" t="s">
        <v>8284</v>
      </c>
      <c r="B7736">
        <v>66005</v>
      </c>
      <c r="C7736" t="s">
        <v>172</v>
      </c>
      <c r="D7736" s="167">
        <v>64705.5</v>
      </c>
      <c r="E7736" t="s">
        <v>253</v>
      </c>
      <c r="F7736" t="s">
        <v>169</v>
      </c>
      <c r="G7736" t="s">
        <v>428</v>
      </c>
      <c r="H7736" s="168">
        <v>40840</v>
      </c>
      <c r="I7736" t="s">
        <v>107</v>
      </c>
      <c r="J7736" s="169">
        <v>5.9260273972602739</v>
      </c>
      <c r="K7736">
        <v>2</v>
      </c>
    </row>
    <row r="7737" spans="1:11" x14ac:dyDescent="0.25">
      <c r="A7737" t="s">
        <v>8285</v>
      </c>
      <c r="B7737">
        <v>64819</v>
      </c>
      <c r="C7737" t="s">
        <v>167</v>
      </c>
      <c r="D7737" s="167">
        <v>24534</v>
      </c>
      <c r="E7737" t="s">
        <v>168</v>
      </c>
      <c r="F7737" t="s">
        <v>202</v>
      </c>
      <c r="G7737" t="s">
        <v>560</v>
      </c>
      <c r="H7737" s="168">
        <v>42674</v>
      </c>
      <c r="I7737" t="s">
        <v>106</v>
      </c>
      <c r="J7737" s="169">
        <v>0.90136986301369859</v>
      </c>
      <c r="K7737">
        <v>1</v>
      </c>
    </row>
    <row r="7738" spans="1:11" x14ac:dyDescent="0.25">
      <c r="A7738" t="s">
        <v>8286</v>
      </c>
      <c r="B7738">
        <v>27759</v>
      </c>
      <c r="C7738" t="s">
        <v>172</v>
      </c>
      <c r="D7738" s="167">
        <v>91403.72</v>
      </c>
      <c r="E7738" t="s">
        <v>188</v>
      </c>
      <c r="F7738" t="s">
        <v>169</v>
      </c>
      <c r="G7738" t="s">
        <v>498</v>
      </c>
      <c r="H7738" s="168">
        <v>37018</v>
      </c>
      <c r="I7738" t="s">
        <v>103</v>
      </c>
      <c r="J7738" s="169">
        <v>16.397260273972602</v>
      </c>
      <c r="K7738">
        <v>4</v>
      </c>
    </row>
    <row r="7739" spans="1:11" x14ac:dyDescent="0.25">
      <c r="A7739" t="s">
        <v>8287</v>
      </c>
      <c r="B7739">
        <v>16199</v>
      </c>
      <c r="C7739" t="s">
        <v>167</v>
      </c>
      <c r="D7739" s="167">
        <v>46626.87</v>
      </c>
      <c r="E7739" t="s">
        <v>199</v>
      </c>
      <c r="F7739" t="s">
        <v>169</v>
      </c>
      <c r="G7739" t="s">
        <v>205</v>
      </c>
      <c r="H7739" s="168">
        <v>39509</v>
      </c>
      <c r="I7739" t="s">
        <v>103</v>
      </c>
      <c r="J7739" s="169">
        <v>9.5726027397260278</v>
      </c>
      <c r="K7739">
        <v>2</v>
      </c>
    </row>
    <row r="7740" spans="1:11" x14ac:dyDescent="0.25">
      <c r="A7740" t="s">
        <v>8288</v>
      </c>
      <c r="B7740">
        <v>36943</v>
      </c>
      <c r="C7740" t="s">
        <v>172</v>
      </c>
      <c r="D7740" s="167">
        <v>100849.36</v>
      </c>
      <c r="E7740" t="s">
        <v>175</v>
      </c>
      <c r="F7740" t="s">
        <v>169</v>
      </c>
      <c r="G7740" t="s">
        <v>211</v>
      </c>
      <c r="H7740" s="168">
        <v>33653</v>
      </c>
      <c r="I7740" t="s">
        <v>105</v>
      </c>
      <c r="J7740" s="169">
        <v>25.616438356164384</v>
      </c>
      <c r="K7740">
        <v>6</v>
      </c>
    </row>
    <row r="7741" spans="1:11" x14ac:dyDescent="0.25">
      <c r="A7741" t="s">
        <v>8289</v>
      </c>
      <c r="B7741">
        <v>55017</v>
      </c>
      <c r="C7741" t="s">
        <v>167</v>
      </c>
      <c r="D7741" s="167">
        <v>32644.29</v>
      </c>
      <c r="E7741" t="s">
        <v>188</v>
      </c>
      <c r="F7741" t="s">
        <v>202</v>
      </c>
      <c r="G7741" t="s">
        <v>313</v>
      </c>
      <c r="H7741" s="168">
        <v>40392</v>
      </c>
      <c r="I7741" t="s">
        <v>105</v>
      </c>
      <c r="J7741" s="169">
        <v>7.1534246575342468</v>
      </c>
      <c r="K7741">
        <v>2</v>
      </c>
    </row>
    <row r="7742" spans="1:11" x14ac:dyDescent="0.25">
      <c r="A7742" t="s">
        <v>8290</v>
      </c>
      <c r="B7742">
        <v>3221</v>
      </c>
      <c r="C7742" t="s">
        <v>167</v>
      </c>
      <c r="D7742" s="167">
        <v>22529.52</v>
      </c>
      <c r="E7742" t="s">
        <v>196</v>
      </c>
      <c r="F7742" t="s">
        <v>202</v>
      </c>
      <c r="G7742" t="s">
        <v>222</v>
      </c>
      <c r="H7742" s="168">
        <v>37502</v>
      </c>
      <c r="I7742" t="s">
        <v>106</v>
      </c>
      <c r="J7742" s="169">
        <v>15.07123287671233</v>
      </c>
      <c r="K7742">
        <v>4</v>
      </c>
    </row>
    <row r="7743" spans="1:11" x14ac:dyDescent="0.25">
      <c r="A7743" t="s">
        <v>8291</v>
      </c>
      <c r="B7743">
        <v>90204</v>
      </c>
      <c r="C7743" t="s">
        <v>172</v>
      </c>
      <c r="D7743" s="167">
        <v>85648.44</v>
      </c>
      <c r="E7743" t="s">
        <v>191</v>
      </c>
      <c r="F7743" t="s">
        <v>169</v>
      </c>
      <c r="G7743" t="s">
        <v>192</v>
      </c>
      <c r="H7743" s="168">
        <v>32734</v>
      </c>
      <c r="I7743" t="s">
        <v>103</v>
      </c>
      <c r="J7743" s="169">
        <v>28.134246575342466</v>
      </c>
      <c r="K7743">
        <v>6</v>
      </c>
    </row>
    <row r="7744" spans="1:11" x14ac:dyDescent="0.25">
      <c r="A7744" t="s">
        <v>8292</v>
      </c>
      <c r="B7744">
        <v>4687</v>
      </c>
      <c r="C7744" t="s">
        <v>172</v>
      </c>
      <c r="D7744" s="167">
        <v>97912</v>
      </c>
      <c r="E7744" t="s">
        <v>199</v>
      </c>
      <c r="F7744" t="s">
        <v>169</v>
      </c>
      <c r="G7744" t="s">
        <v>1082</v>
      </c>
      <c r="H7744" s="168">
        <v>33364</v>
      </c>
      <c r="I7744" t="s">
        <v>106</v>
      </c>
      <c r="J7744" s="169">
        <v>26.408219178082192</v>
      </c>
      <c r="K7744">
        <v>6</v>
      </c>
    </row>
    <row r="7745" spans="1:11" x14ac:dyDescent="0.25">
      <c r="A7745" t="s">
        <v>8293</v>
      </c>
      <c r="B7745">
        <v>62717</v>
      </c>
      <c r="C7745" t="s">
        <v>172</v>
      </c>
      <c r="D7745" s="167">
        <v>86588</v>
      </c>
      <c r="E7745" t="s">
        <v>175</v>
      </c>
      <c r="F7745" t="s">
        <v>169</v>
      </c>
      <c r="G7745" t="s">
        <v>183</v>
      </c>
      <c r="H7745" s="168">
        <v>36934</v>
      </c>
      <c r="I7745" t="s">
        <v>106</v>
      </c>
      <c r="J7745" s="169">
        <v>16.627397260273973</v>
      </c>
      <c r="K7745">
        <v>4</v>
      </c>
    </row>
    <row r="7746" spans="1:11" x14ac:dyDescent="0.25">
      <c r="A7746" t="s">
        <v>8294</v>
      </c>
      <c r="B7746">
        <v>57423</v>
      </c>
      <c r="C7746" t="s">
        <v>172</v>
      </c>
      <c r="D7746" s="167">
        <v>70435</v>
      </c>
      <c r="E7746" t="s">
        <v>175</v>
      </c>
      <c r="F7746" t="s">
        <v>169</v>
      </c>
      <c r="G7746" t="s">
        <v>183</v>
      </c>
      <c r="H7746" s="168">
        <v>39279</v>
      </c>
      <c r="I7746" t="s">
        <v>104</v>
      </c>
      <c r="J7746" s="169">
        <v>10.202739726027398</v>
      </c>
      <c r="K7746">
        <v>3</v>
      </c>
    </row>
    <row r="7747" spans="1:11" x14ac:dyDescent="0.25">
      <c r="A7747" t="s">
        <v>8295</v>
      </c>
      <c r="B7747">
        <v>84767</v>
      </c>
      <c r="C7747" t="s">
        <v>172</v>
      </c>
      <c r="D7747" s="167">
        <v>59638</v>
      </c>
      <c r="E7747" t="s">
        <v>168</v>
      </c>
      <c r="F7747" t="s">
        <v>169</v>
      </c>
      <c r="G7747" t="s">
        <v>466</v>
      </c>
      <c r="H7747" s="168">
        <v>42562</v>
      </c>
      <c r="I7747" t="s">
        <v>104</v>
      </c>
      <c r="J7747" s="169">
        <v>1.2082191780821918</v>
      </c>
      <c r="K7747">
        <v>1</v>
      </c>
    </row>
    <row r="7748" spans="1:11" x14ac:dyDescent="0.25">
      <c r="A7748" t="s">
        <v>8296</v>
      </c>
      <c r="B7748">
        <v>28485</v>
      </c>
      <c r="C7748" t="s">
        <v>172</v>
      </c>
      <c r="D7748" s="167">
        <v>97560</v>
      </c>
      <c r="E7748" t="s">
        <v>185</v>
      </c>
      <c r="F7748" t="s">
        <v>169</v>
      </c>
      <c r="G7748" t="s">
        <v>416</v>
      </c>
      <c r="H7748" s="168">
        <v>36570</v>
      </c>
      <c r="I7748" t="s">
        <v>105</v>
      </c>
      <c r="J7748" s="169">
        <v>17.624657534246577</v>
      </c>
      <c r="K7748">
        <v>4</v>
      </c>
    </row>
    <row r="7749" spans="1:11" x14ac:dyDescent="0.25">
      <c r="A7749" t="s">
        <v>8297</v>
      </c>
      <c r="B7749">
        <v>56844</v>
      </c>
      <c r="C7749" t="s">
        <v>172</v>
      </c>
      <c r="D7749" s="167">
        <v>135392</v>
      </c>
      <c r="E7749" t="s">
        <v>308</v>
      </c>
      <c r="F7749" t="s">
        <v>169</v>
      </c>
      <c r="G7749" t="s">
        <v>275</v>
      </c>
      <c r="H7749" s="168">
        <v>35793</v>
      </c>
      <c r="I7749" t="s">
        <v>103</v>
      </c>
      <c r="J7749" s="169">
        <v>19.753424657534246</v>
      </c>
      <c r="K7749">
        <v>4</v>
      </c>
    </row>
    <row r="7750" spans="1:11" x14ac:dyDescent="0.25">
      <c r="A7750" t="s">
        <v>8298</v>
      </c>
      <c r="B7750">
        <v>64119</v>
      </c>
      <c r="C7750" t="s">
        <v>172</v>
      </c>
      <c r="D7750" s="167">
        <v>80145</v>
      </c>
      <c r="E7750" t="s">
        <v>185</v>
      </c>
      <c r="F7750" t="s">
        <v>169</v>
      </c>
      <c r="G7750" t="s">
        <v>416</v>
      </c>
      <c r="H7750" s="168">
        <v>38145</v>
      </c>
      <c r="I7750" t="s">
        <v>105</v>
      </c>
      <c r="J7750" s="169">
        <v>13.30958904109589</v>
      </c>
      <c r="K7750">
        <v>3</v>
      </c>
    </row>
    <row r="7751" spans="1:11" x14ac:dyDescent="0.25">
      <c r="A7751" t="s">
        <v>8299</v>
      </c>
      <c r="B7751">
        <v>43940</v>
      </c>
      <c r="C7751" t="s">
        <v>167</v>
      </c>
      <c r="D7751" s="167">
        <v>58448</v>
      </c>
      <c r="E7751" t="s">
        <v>199</v>
      </c>
      <c r="F7751" t="s">
        <v>169</v>
      </c>
      <c r="G7751" t="s">
        <v>344</v>
      </c>
      <c r="H7751" s="168">
        <v>36605</v>
      </c>
      <c r="I7751" t="s">
        <v>104</v>
      </c>
      <c r="J7751" s="169">
        <v>17.528767123287672</v>
      </c>
      <c r="K7751">
        <v>4</v>
      </c>
    </row>
    <row r="7752" spans="1:11" x14ac:dyDescent="0.25">
      <c r="A7752" t="s">
        <v>8300</v>
      </c>
      <c r="B7752">
        <v>17862</v>
      </c>
      <c r="C7752" t="s">
        <v>167</v>
      </c>
      <c r="D7752" s="167">
        <v>102664</v>
      </c>
      <c r="E7752" t="s">
        <v>188</v>
      </c>
      <c r="F7752" t="s">
        <v>169</v>
      </c>
      <c r="G7752" t="s">
        <v>410</v>
      </c>
      <c r="H7752" s="168">
        <v>33063</v>
      </c>
      <c r="I7752" t="s">
        <v>107</v>
      </c>
      <c r="J7752" s="169">
        <v>27.232876712328768</v>
      </c>
      <c r="K7752">
        <v>6</v>
      </c>
    </row>
    <row r="7753" spans="1:11" x14ac:dyDescent="0.25">
      <c r="A7753" t="s">
        <v>8301</v>
      </c>
      <c r="B7753">
        <v>35550</v>
      </c>
      <c r="C7753" t="s">
        <v>167</v>
      </c>
      <c r="D7753" s="167">
        <v>100849.36</v>
      </c>
      <c r="E7753" t="s">
        <v>188</v>
      </c>
      <c r="F7753" t="s">
        <v>169</v>
      </c>
      <c r="G7753" t="s">
        <v>284</v>
      </c>
      <c r="H7753" s="168">
        <v>34211</v>
      </c>
      <c r="I7753" t="s">
        <v>107</v>
      </c>
      <c r="J7753" s="169">
        <v>24.087671232876712</v>
      </c>
      <c r="K7753">
        <v>5</v>
      </c>
    </row>
    <row r="7754" spans="1:11" x14ac:dyDescent="0.25">
      <c r="A7754" t="s">
        <v>8302</v>
      </c>
      <c r="B7754">
        <v>9074</v>
      </c>
      <c r="C7754" t="s">
        <v>172</v>
      </c>
      <c r="D7754" s="167">
        <v>57265</v>
      </c>
      <c r="E7754" t="s">
        <v>191</v>
      </c>
      <c r="F7754" t="s">
        <v>169</v>
      </c>
      <c r="G7754" t="s">
        <v>354</v>
      </c>
      <c r="H7754" s="168">
        <v>40966</v>
      </c>
      <c r="I7754" t="s">
        <v>108</v>
      </c>
      <c r="J7754" s="169">
        <v>5.580821917808219</v>
      </c>
      <c r="K7754">
        <v>2</v>
      </c>
    </row>
    <row r="7755" spans="1:11" x14ac:dyDescent="0.25">
      <c r="A7755" t="s">
        <v>8303</v>
      </c>
      <c r="B7755">
        <v>46366</v>
      </c>
      <c r="C7755" t="s">
        <v>172</v>
      </c>
      <c r="D7755" s="167">
        <v>75277.02</v>
      </c>
      <c r="E7755" t="s">
        <v>199</v>
      </c>
      <c r="F7755" t="s">
        <v>169</v>
      </c>
      <c r="G7755" t="s">
        <v>809</v>
      </c>
      <c r="H7755" s="168">
        <v>32937</v>
      </c>
      <c r="I7755" t="s">
        <v>104</v>
      </c>
      <c r="J7755" s="169">
        <v>27.578082191780823</v>
      </c>
      <c r="K7755">
        <v>6</v>
      </c>
    </row>
    <row r="7756" spans="1:11" x14ac:dyDescent="0.25">
      <c r="A7756" t="s">
        <v>8304</v>
      </c>
      <c r="B7756">
        <v>93723</v>
      </c>
      <c r="C7756" t="s">
        <v>172</v>
      </c>
      <c r="D7756" s="167">
        <v>129868.06</v>
      </c>
      <c r="E7756" t="s">
        <v>185</v>
      </c>
      <c r="F7756" t="s">
        <v>169</v>
      </c>
      <c r="G7756" t="s">
        <v>382</v>
      </c>
      <c r="H7756" s="168">
        <v>31354</v>
      </c>
      <c r="I7756" t="s">
        <v>108</v>
      </c>
      <c r="J7756" s="169">
        <v>31.915068493150685</v>
      </c>
      <c r="K7756">
        <v>7</v>
      </c>
    </row>
    <row r="7757" spans="1:11" x14ac:dyDescent="0.25">
      <c r="A7757" t="s">
        <v>8305</v>
      </c>
      <c r="B7757">
        <v>86676</v>
      </c>
      <c r="C7757" t="s">
        <v>172</v>
      </c>
      <c r="D7757" s="167">
        <v>92513.95</v>
      </c>
      <c r="E7757" t="s">
        <v>199</v>
      </c>
      <c r="F7757" t="s">
        <v>169</v>
      </c>
      <c r="G7757" t="s">
        <v>428</v>
      </c>
      <c r="H7757" s="168">
        <v>38769</v>
      </c>
      <c r="I7757" t="s">
        <v>107</v>
      </c>
      <c r="J7757" s="169">
        <v>11.6</v>
      </c>
      <c r="K7757">
        <v>3</v>
      </c>
    </row>
    <row r="7758" spans="1:11" x14ac:dyDescent="0.25">
      <c r="A7758" t="s">
        <v>8306</v>
      </c>
      <c r="B7758">
        <v>96291</v>
      </c>
      <c r="C7758" t="s">
        <v>172</v>
      </c>
      <c r="D7758" s="167">
        <v>91299.77</v>
      </c>
      <c r="E7758" t="s">
        <v>308</v>
      </c>
      <c r="F7758" t="s">
        <v>169</v>
      </c>
      <c r="G7758" t="s">
        <v>406</v>
      </c>
      <c r="H7758" s="168">
        <v>38166</v>
      </c>
      <c r="I7758" t="s">
        <v>107</v>
      </c>
      <c r="J7758" s="169">
        <v>13.252054794520548</v>
      </c>
      <c r="K7758">
        <v>3</v>
      </c>
    </row>
    <row r="7759" spans="1:11" x14ac:dyDescent="0.25">
      <c r="A7759" t="s">
        <v>8307</v>
      </c>
      <c r="B7759">
        <v>98768</v>
      </c>
      <c r="C7759" t="s">
        <v>172</v>
      </c>
      <c r="D7759" s="167">
        <v>111161.37</v>
      </c>
      <c r="E7759" t="s">
        <v>188</v>
      </c>
      <c r="F7759" t="s">
        <v>169</v>
      </c>
      <c r="G7759" t="s">
        <v>275</v>
      </c>
      <c r="H7759" s="168">
        <v>30242</v>
      </c>
      <c r="I7759" t="s">
        <v>106</v>
      </c>
      <c r="J7759" s="169">
        <v>34.961643835616435</v>
      </c>
      <c r="K7759">
        <v>7</v>
      </c>
    </row>
    <row r="7760" spans="1:11" x14ac:dyDescent="0.25">
      <c r="A7760" t="s">
        <v>8308</v>
      </c>
      <c r="B7760">
        <v>41180</v>
      </c>
      <c r="C7760" t="s">
        <v>172</v>
      </c>
      <c r="D7760" s="167">
        <v>77434</v>
      </c>
      <c r="E7760" t="s">
        <v>185</v>
      </c>
      <c r="F7760" t="s">
        <v>169</v>
      </c>
      <c r="G7760" t="s">
        <v>416</v>
      </c>
      <c r="H7760" s="168">
        <v>38488</v>
      </c>
      <c r="I7760" t="s">
        <v>104</v>
      </c>
      <c r="J7760" s="169">
        <v>12.36986301369863</v>
      </c>
      <c r="K7760">
        <v>3</v>
      </c>
    </row>
    <row r="7761" spans="1:11" x14ac:dyDescent="0.25">
      <c r="A7761" t="s">
        <v>8309</v>
      </c>
      <c r="B7761">
        <v>48214</v>
      </c>
      <c r="C7761" t="s">
        <v>172</v>
      </c>
      <c r="D7761" s="167">
        <v>97224.98</v>
      </c>
      <c r="E7761" t="s">
        <v>185</v>
      </c>
      <c r="F7761" t="s">
        <v>169</v>
      </c>
      <c r="G7761" t="s">
        <v>416</v>
      </c>
      <c r="H7761" s="168">
        <v>32174</v>
      </c>
      <c r="I7761" t="s">
        <v>107</v>
      </c>
      <c r="J7761" s="169">
        <v>29.668493150684931</v>
      </c>
      <c r="K7761">
        <v>6</v>
      </c>
    </row>
    <row r="7762" spans="1:11" x14ac:dyDescent="0.25">
      <c r="A7762" t="s">
        <v>8310</v>
      </c>
      <c r="B7762">
        <v>17956</v>
      </c>
      <c r="C7762" t="s">
        <v>167</v>
      </c>
      <c r="D7762" s="167">
        <v>69222.179999999993</v>
      </c>
      <c r="E7762" t="s">
        <v>185</v>
      </c>
      <c r="F7762" t="s">
        <v>169</v>
      </c>
      <c r="G7762" t="s">
        <v>170</v>
      </c>
      <c r="H7762" s="168">
        <v>34743</v>
      </c>
      <c r="I7762" t="s">
        <v>103</v>
      </c>
      <c r="J7762" s="169">
        <v>22.63013698630137</v>
      </c>
      <c r="K7762">
        <v>5</v>
      </c>
    </row>
    <row r="7763" spans="1:11" x14ac:dyDescent="0.25">
      <c r="A7763" t="s">
        <v>8311</v>
      </c>
      <c r="B7763">
        <v>2708</v>
      </c>
      <c r="C7763" t="s">
        <v>172</v>
      </c>
      <c r="D7763" s="167">
        <v>83658</v>
      </c>
      <c r="E7763" t="s">
        <v>175</v>
      </c>
      <c r="F7763" t="s">
        <v>169</v>
      </c>
      <c r="G7763" t="s">
        <v>183</v>
      </c>
      <c r="H7763" s="168">
        <v>37410</v>
      </c>
      <c r="I7763" t="s">
        <v>103</v>
      </c>
      <c r="J7763" s="169">
        <v>15.323287671232876</v>
      </c>
      <c r="K7763">
        <v>4</v>
      </c>
    </row>
    <row r="7764" spans="1:11" x14ac:dyDescent="0.25">
      <c r="A7764" t="s">
        <v>8312</v>
      </c>
      <c r="B7764">
        <v>40549</v>
      </c>
      <c r="C7764" t="s">
        <v>167</v>
      </c>
      <c r="D7764" s="167">
        <v>104717.28</v>
      </c>
      <c r="E7764" t="s">
        <v>188</v>
      </c>
      <c r="F7764" t="s">
        <v>169</v>
      </c>
      <c r="G7764" t="s">
        <v>397</v>
      </c>
      <c r="H7764" s="168">
        <v>34680</v>
      </c>
      <c r="I7764" t="s">
        <v>107</v>
      </c>
      <c r="J7764" s="169">
        <v>22.802739726027397</v>
      </c>
      <c r="K7764">
        <v>5</v>
      </c>
    </row>
    <row r="7765" spans="1:11" x14ac:dyDescent="0.25">
      <c r="A7765" t="s">
        <v>8313</v>
      </c>
      <c r="B7765">
        <v>48191</v>
      </c>
      <c r="C7765" t="s">
        <v>172</v>
      </c>
      <c r="D7765" s="167">
        <v>55328</v>
      </c>
      <c r="E7765" t="s">
        <v>191</v>
      </c>
      <c r="F7765" t="s">
        <v>169</v>
      </c>
      <c r="G7765" t="s">
        <v>354</v>
      </c>
      <c r="H7765" s="168">
        <v>41484</v>
      </c>
      <c r="I7765" t="s">
        <v>106</v>
      </c>
      <c r="J7765" s="169">
        <v>4.161643835616438</v>
      </c>
      <c r="K7765">
        <v>1</v>
      </c>
    </row>
    <row r="7766" spans="1:11" x14ac:dyDescent="0.25">
      <c r="A7766" t="s">
        <v>8314</v>
      </c>
      <c r="B7766">
        <v>71797</v>
      </c>
      <c r="C7766" t="s">
        <v>167</v>
      </c>
      <c r="D7766" s="167">
        <v>76998</v>
      </c>
      <c r="E7766" t="s">
        <v>188</v>
      </c>
      <c r="F7766" t="s">
        <v>202</v>
      </c>
      <c r="G7766" t="s">
        <v>498</v>
      </c>
      <c r="H7766" s="168">
        <v>38841</v>
      </c>
      <c r="I7766" t="s">
        <v>103</v>
      </c>
      <c r="J7766" s="169">
        <v>11.402739726027397</v>
      </c>
      <c r="K7766">
        <v>3</v>
      </c>
    </row>
    <row r="7767" spans="1:11" x14ac:dyDescent="0.25">
      <c r="A7767" t="s">
        <v>8315</v>
      </c>
      <c r="B7767">
        <v>29296</v>
      </c>
      <c r="C7767" t="s">
        <v>172</v>
      </c>
      <c r="D7767" s="167">
        <v>70045.08</v>
      </c>
      <c r="E7767" t="s">
        <v>188</v>
      </c>
      <c r="F7767" t="s">
        <v>169</v>
      </c>
      <c r="G7767" t="s">
        <v>226</v>
      </c>
      <c r="H7767" s="168">
        <v>35715</v>
      </c>
      <c r="I7767" t="s">
        <v>108</v>
      </c>
      <c r="J7767" s="169">
        <v>19.967123287671232</v>
      </c>
      <c r="K7767">
        <v>5</v>
      </c>
    </row>
    <row r="7768" spans="1:11" x14ac:dyDescent="0.25">
      <c r="A7768" t="s">
        <v>8316</v>
      </c>
      <c r="B7768">
        <v>6485</v>
      </c>
      <c r="C7768" t="s">
        <v>172</v>
      </c>
      <c r="D7768" s="167">
        <v>81066.8</v>
      </c>
      <c r="E7768" t="s">
        <v>268</v>
      </c>
      <c r="F7768" t="s">
        <v>169</v>
      </c>
      <c r="G7768" t="s">
        <v>297</v>
      </c>
      <c r="H7768" s="168">
        <v>41694</v>
      </c>
      <c r="I7768" t="s">
        <v>103</v>
      </c>
      <c r="J7768" s="169">
        <v>3.5863013698630137</v>
      </c>
      <c r="K7768">
        <v>1</v>
      </c>
    </row>
    <row r="7769" spans="1:11" x14ac:dyDescent="0.25">
      <c r="A7769" t="s">
        <v>8317</v>
      </c>
      <c r="B7769">
        <v>60153</v>
      </c>
      <c r="C7769" t="s">
        <v>172</v>
      </c>
      <c r="D7769" s="167">
        <v>99394.13</v>
      </c>
      <c r="E7769" t="s">
        <v>239</v>
      </c>
      <c r="F7769" t="s">
        <v>169</v>
      </c>
      <c r="G7769" t="s">
        <v>1463</v>
      </c>
      <c r="H7769" s="168">
        <v>41554</v>
      </c>
      <c r="I7769" t="s">
        <v>103</v>
      </c>
      <c r="J7769" s="169">
        <v>3.9698630136986299</v>
      </c>
      <c r="K7769">
        <v>1</v>
      </c>
    </row>
    <row r="7770" spans="1:11" x14ac:dyDescent="0.25">
      <c r="A7770" t="s">
        <v>8318</v>
      </c>
      <c r="B7770">
        <v>10462</v>
      </c>
      <c r="C7770" t="s">
        <v>167</v>
      </c>
      <c r="D7770" s="167">
        <v>73801</v>
      </c>
      <c r="E7770" t="s">
        <v>188</v>
      </c>
      <c r="F7770" t="s">
        <v>169</v>
      </c>
      <c r="G7770" t="s">
        <v>273</v>
      </c>
      <c r="H7770" s="168">
        <v>38838</v>
      </c>
      <c r="I7770" t="s">
        <v>106</v>
      </c>
      <c r="J7770" s="169">
        <v>11.41095890410959</v>
      </c>
      <c r="K7770">
        <v>3</v>
      </c>
    </row>
    <row r="7771" spans="1:11" x14ac:dyDescent="0.25">
      <c r="A7771" t="s">
        <v>8319</v>
      </c>
      <c r="B7771">
        <v>95024</v>
      </c>
      <c r="C7771" t="s">
        <v>167</v>
      </c>
      <c r="D7771" s="167">
        <v>49887.27</v>
      </c>
      <c r="E7771" t="s">
        <v>325</v>
      </c>
      <c r="F7771" t="s">
        <v>169</v>
      </c>
      <c r="G7771" t="s">
        <v>170</v>
      </c>
      <c r="H7771" s="168">
        <v>41680</v>
      </c>
      <c r="I7771" t="s">
        <v>104</v>
      </c>
      <c r="J7771" s="169">
        <v>3.6246575342465754</v>
      </c>
      <c r="K7771">
        <v>1</v>
      </c>
    </row>
    <row r="7772" spans="1:11" x14ac:dyDescent="0.25">
      <c r="A7772" t="s">
        <v>8319</v>
      </c>
      <c r="B7772">
        <v>65266</v>
      </c>
      <c r="C7772" t="s">
        <v>167</v>
      </c>
      <c r="D7772" s="167">
        <v>58448</v>
      </c>
      <c r="E7772" t="s">
        <v>216</v>
      </c>
      <c r="F7772" t="s">
        <v>169</v>
      </c>
      <c r="G7772" t="s">
        <v>217</v>
      </c>
      <c r="H7772" s="168">
        <v>36234</v>
      </c>
      <c r="I7772" t="s">
        <v>108</v>
      </c>
      <c r="J7772" s="169">
        <v>18.545205479452054</v>
      </c>
      <c r="K7772">
        <v>4</v>
      </c>
    </row>
    <row r="7773" spans="1:11" x14ac:dyDescent="0.25">
      <c r="A7773" t="s">
        <v>8320</v>
      </c>
      <c r="B7773">
        <v>96628</v>
      </c>
      <c r="C7773" t="s">
        <v>172</v>
      </c>
      <c r="D7773" s="167">
        <v>66065.23</v>
      </c>
      <c r="E7773" t="s">
        <v>199</v>
      </c>
      <c r="F7773" t="s">
        <v>169</v>
      </c>
      <c r="G7773" t="s">
        <v>508</v>
      </c>
      <c r="H7773" s="168">
        <v>34687</v>
      </c>
      <c r="I7773" t="s">
        <v>108</v>
      </c>
      <c r="J7773" s="169">
        <v>22.783561643835615</v>
      </c>
      <c r="K7773">
        <v>5</v>
      </c>
    </row>
    <row r="7774" spans="1:11" x14ac:dyDescent="0.25">
      <c r="A7774" t="s">
        <v>8321</v>
      </c>
      <c r="B7774">
        <v>85680</v>
      </c>
      <c r="C7774" t="s">
        <v>172</v>
      </c>
      <c r="D7774" s="167">
        <v>48145</v>
      </c>
      <c r="E7774" t="s">
        <v>168</v>
      </c>
      <c r="F7774" t="s">
        <v>169</v>
      </c>
      <c r="G7774" t="s">
        <v>265</v>
      </c>
      <c r="H7774" s="168">
        <v>42114</v>
      </c>
      <c r="I7774" t="s">
        <v>107</v>
      </c>
      <c r="J7774" s="169">
        <v>2.4356164383561643</v>
      </c>
      <c r="K7774">
        <v>1</v>
      </c>
    </row>
    <row r="7775" spans="1:11" x14ac:dyDescent="0.25">
      <c r="A7775" t="s">
        <v>8322</v>
      </c>
      <c r="B7775">
        <v>28327</v>
      </c>
      <c r="C7775" t="s">
        <v>167</v>
      </c>
      <c r="D7775" s="167">
        <v>83497.98</v>
      </c>
      <c r="E7775" t="s">
        <v>188</v>
      </c>
      <c r="F7775" t="s">
        <v>169</v>
      </c>
      <c r="G7775" t="s">
        <v>560</v>
      </c>
      <c r="H7775" s="168">
        <v>29662</v>
      </c>
      <c r="I7775" t="s">
        <v>105</v>
      </c>
      <c r="J7775" s="169">
        <v>36.550684931506851</v>
      </c>
      <c r="K7775">
        <v>8</v>
      </c>
    </row>
    <row r="7776" spans="1:11" x14ac:dyDescent="0.25">
      <c r="A7776" t="s">
        <v>8323</v>
      </c>
      <c r="B7776">
        <v>97609</v>
      </c>
      <c r="C7776" t="s">
        <v>172</v>
      </c>
      <c r="D7776" s="167">
        <v>40631.32</v>
      </c>
      <c r="E7776" t="s">
        <v>199</v>
      </c>
      <c r="F7776" t="s">
        <v>169</v>
      </c>
      <c r="G7776" t="s">
        <v>200</v>
      </c>
      <c r="H7776" s="168">
        <v>39090</v>
      </c>
      <c r="I7776" t="s">
        <v>105</v>
      </c>
      <c r="J7776" s="169">
        <v>10.72054794520548</v>
      </c>
      <c r="K7776">
        <v>3</v>
      </c>
    </row>
    <row r="7777" spans="1:11" x14ac:dyDescent="0.25">
      <c r="A7777" t="s">
        <v>8324</v>
      </c>
      <c r="B7777">
        <v>48966</v>
      </c>
      <c r="C7777" t="s">
        <v>172</v>
      </c>
      <c r="D7777" s="167">
        <v>63493</v>
      </c>
      <c r="E7777" t="s">
        <v>191</v>
      </c>
      <c r="F7777" t="s">
        <v>169</v>
      </c>
      <c r="G7777" t="s">
        <v>486</v>
      </c>
      <c r="H7777" s="168">
        <v>39524</v>
      </c>
      <c r="I7777" t="s">
        <v>108</v>
      </c>
      <c r="J7777" s="169">
        <v>9.5315068493150683</v>
      </c>
      <c r="K7777">
        <v>2</v>
      </c>
    </row>
    <row r="7778" spans="1:11" x14ac:dyDescent="0.25">
      <c r="A7778" t="s">
        <v>8325</v>
      </c>
      <c r="B7778">
        <v>85225</v>
      </c>
      <c r="C7778" t="s">
        <v>172</v>
      </c>
      <c r="D7778" s="167">
        <v>96197.88</v>
      </c>
      <c r="E7778" t="s">
        <v>268</v>
      </c>
      <c r="F7778" t="s">
        <v>169</v>
      </c>
      <c r="G7778" t="s">
        <v>418</v>
      </c>
      <c r="H7778" s="168">
        <v>33014</v>
      </c>
      <c r="I7778" t="s">
        <v>108</v>
      </c>
      <c r="J7778" s="169">
        <v>27.367123287671234</v>
      </c>
      <c r="K7778">
        <v>6</v>
      </c>
    </row>
    <row r="7779" spans="1:11" x14ac:dyDescent="0.25">
      <c r="A7779" t="s">
        <v>8326</v>
      </c>
      <c r="B7779">
        <v>96023</v>
      </c>
      <c r="C7779" t="s">
        <v>172</v>
      </c>
      <c r="D7779" s="167">
        <v>77343</v>
      </c>
      <c r="E7779" t="s">
        <v>199</v>
      </c>
      <c r="F7779" t="s">
        <v>169</v>
      </c>
      <c r="G7779" t="s">
        <v>582</v>
      </c>
      <c r="H7779" s="168">
        <v>33126</v>
      </c>
      <c r="I7779" t="s">
        <v>107</v>
      </c>
      <c r="J7779" s="169">
        <v>27.06027397260274</v>
      </c>
      <c r="K7779">
        <v>6</v>
      </c>
    </row>
    <row r="7780" spans="1:11" x14ac:dyDescent="0.25">
      <c r="A7780" t="s">
        <v>8327</v>
      </c>
      <c r="B7780">
        <v>54197</v>
      </c>
      <c r="C7780" t="s">
        <v>172</v>
      </c>
      <c r="D7780" s="167">
        <v>63067.93</v>
      </c>
      <c r="E7780" t="s">
        <v>199</v>
      </c>
      <c r="F7780" t="s">
        <v>169</v>
      </c>
      <c r="G7780" t="s">
        <v>295</v>
      </c>
      <c r="H7780" s="168">
        <v>34716</v>
      </c>
      <c r="I7780" t="s">
        <v>106</v>
      </c>
      <c r="J7780" s="169">
        <v>22.704109589041096</v>
      </c>
      <c r="K7780">
        <v>5</v>
      </c>
    </row>
    <row r="7781" spans="1:11" x14ac:dyDescent="0.25">
      <c r="A7781" t="s">
        <v>8328</v>
      </c>
      <c r="B7781">
        <v>37651</v>
      </c>
      <c r="C7781" t="s">
        <v>172</v>
      </c>
      <c r="D7781" s="167">
        <v>96624</v>
      </c>
      <c r="E7781" t="s">
        <v>175</v>
      </c>
      <c r="F7781" t="s">
        <v>169</v>
      </c>
      <c r="G7781" t="s">
        <v>586</v>
      </c>
      <c r="H7781" s="168">
        <v>37592</v>
      </c>
      <c r="I7781" t="s">
        <v>108</v>
      </c>
      <c r="J7781" s="169">
        <v>14.824657534246576</v>
      </c>
      <c r="K7781">
        <v>3</v>
      </c>
    </row>
    <row r="7782" spans="1:11" x14ac:dyDescent="0.25">
      <c r="A7782" t="s">
        <v>8329</v>
      </c>
      <c r="B7782">
        <v>83809</v>
      </c>
      <c r="C7782" t="s">
        <v>167</v>
      </c>
      <c r="D7782" s="167">
        <v>89620</v>
      </c>
      <c r="E7782" t="s">
        <v>175</v>
      </c>
      <c r="F7782" t="s">
        <v>169</v>
      </c>
      <c r="G7782" t="s">
        <v>183</v>
      </c>
      <c r="H7782" s="168">
        <v>35702</v>
      </c>
      <c r="I7782" t="s">
        <v>104</v>
      </c>
      <c r="J7782" s="169">
        <v>20.002739726027396</v>
      </c>
      <c r="K7782">
        <v>5</v>
      </c>
    </row>
    <row r="7783" spans="1:11" x14ac:dyDescent="0.25">
      <c r="A7783" t="s">
        <v>8330</v>
      </c>
      <c r="B7783">
        <v>97042</v>
      </c>
      <c r="C7783" t="s">
        <v>167</v>
      </c>
      <c r="D7783" s="167">
        <v>77328</v>
      </c>
      <c r="E7783" t="s">
        <v>168</v>
      </c>
      <c r="F7783" t="s">
        <v>169</v>
      </c>
      <c r="G7783" t="s">
        <v>265</v>
      </c>
      <c r="H7783" s="168">
        <v>36493</v>
      </c>
      <c r="I7783" t="s">
        <v>108</v>
      </c>
      <c r="J7783" s="169">
        <v>17.835616438356166</v>
      </c>
      <c r="K7783">
        <v>4</v>
      </c>
    </row>
    <row r="7784" spans="1:11" x14ac:dyDescent="0.25">
      <c r="A7784" t="s">
        <v>8331</v>
      </c>
      <c r="B7784">
        <v>48928</v>
      </c>
      <c r="C7784" t="s">
        <v>172</v>
      </c>
      <c r="D7784" s="167">
        <v>90896</v>
      </c>
      <c r="E7784" t="s">
        <v>185</v>
      </c>
      <c r="F7784" t="s">
        <v>169</v>
      </c>
      <c r="G7784" t="s">
        <v>416</v>
      </c>
      <c r="H7784" s="168">
        <v>35751</v>
      </c>
      <c r="I7784" t="s">
        <v>104</v>
      </c>
      <c r="J7784" s="169">
        <v>19.86849315068493</v>
      </c>
      <c r="K7784">
        <v>4</v>
      </c>
    </row>
    <row r="7785" spans="1:11" x14ac:dyDescent="0.25">
      <c r="A7785" t="s">
        <v>8332</v>
      </c>
      <c r="B7785">
        <v>94821</v>
      </c>
      <c r="C7785" t="s">
        <v>167</v>
      </c>
      <c r="D7785" s="167">
        <v>77512.81</v>
      </c>
      <c r="E7785" t="s">
        <v>188</v>
      </c>
      <c r="F7785" t="s">
        <v>169</v>
      </c>
      <c r="G7785" t="s">
        <v>428</v>
      </c>
      <c r="H7785" s="168">
        <v>42324</v>
      </c>
      <c r="I7785" t="s">
        <v>107</v>
      </c>
      <c r="J7785" s="169">
        <v>1.8602739726027397</v>
      </c>
      <c r="K7785">
        <v>1</v>
      </c>
    </row>
    <row r="7786" spans="1:11" x14ac:dyDescent="0.25">
      <c r="A7786" t="s">
        <v>8333</v>
      </c>
      <c r="B7786">
        <v>49577</v>
      </c>
      <c r="C7786" t="s">
        <v>167</v>
      </c>
      <c r="D7786" s="167">
        <v>69222.179999999993</v>
      </c>
      <c r="E7786" t="s">
        <v>196</v>
      </c>
      <c r="F7786" t="s">
        <v>169</v>
      </c>
      <c r="G7786" t="s">
        <v>170</v>
      </c>
      <c r="H7786" s="168">
        <v>32868</v>
      </c>
      <c r="I7786" t="s">
        <v>106</v>
      </c>
      <c r="J7786" s="169">
        <v>27.767123287671232</v>
      </c>
      <c r="K7786">
        <v>6</v>
      </c>
    </row>
    <row r="7787" spans="1:11" x14ac:dyDescent="0.25">
      <c r="A7787" t="s">
        <v>8334</v>
      </c>
      <c r="B7787">
        <v>96061</v>
      </c>
      <c r="C7787" t="s">
        <v>172</v>
      </c>
      <c r="D7787" s="167">
        <v>91532</v>
      </c>
      <c r="E7787" t="s">
        <v>168</v>
      </c>
      <c r="F7787" t="s">
        <v>169</v>
      </c>
      <c r="G7787" t="s">
        <v>524</v>
      </c>
      <c r="H7787" s="168">
        <v>35815</v>
      </c>
      <c r="I7787" t="s">
        <v>104</v>
      </c>
      <c r="J7787" s="169">
        <v>19.693150684931506</v>
      </c>
      <c r="K7787">
        <v>4</v>
      </c>
    </row>
    <row r="7788" spans="1:11" x14ac:dyDescent="0.25">
      <c r="A7788" t="s">
        <v>8335</v>
      </c>
      <c r="B7788">
        <v>58082</v>
      </c>
      <c r="C7788" t="s">
        <v>167</v>
      </c>
      <c r="D7788" s="167">
        <v>39257</v>
      </c>
      <c r="E7788" t="s">
        <v>180</v>
      </c>
      <c r="F7788" t="s">
        <v>169</v>
      </c>
      <c r="G7788" t="s">
        <v>209</v>
      </c>
      <c r="H7788" s="168">
        <v>42731</v>
      </c>
      <c r="I7788" t="s">
        <v>103</v>
      </c>
      <c r="J7788" s="169">
        <v>0.74520547945205484</v>
      </c>
      <c r="K7788">
        <v>1</v>
      </c>
    </row>
    <row r="7789" spans="1:11" x14ac:dyDescent="0.25">
      <c r="A7789" t="s">
        <v>8336</v>
      </c>
      <c r="B7789">
        <v>37806</v>
      </c>
      <c r="C7789" t="s">
        <v>172</v>
      </c>
      <c r="D7789" s="167">
        <v>42053.42</v>
      </c>
      <c r="E7789" t="s">
        <v>199</v>
      </c>
      <c r="F7789" t="s">
        <v>169</v>
      </c>
      <c r="G7789" t="s">
        <v>220</v>
      </c>
      <c r="H7789" s="168">
        <v>39671</v>
      </c>
      <c r="I7789" t="s">
        <v>108</v>
      </c>
      <c r="J7789" s="169">
        <v>9.1287671232876715</v>
      </c>
      <c r="K7789">
        <v>2</v>
      </c>
    </row>
    <row r="7790" spans="1:11" x14ac:dyDescent="0.25">
      <c r="A7790" t="s">
        <v>8337</v>
      </c>
      <c r="B7790">
        <v>61682</v>
      </c>
      <c r="C7790" t="s">
        <v>172</v>
      </c>
      <c r="D7790" s="167">
        <v>77343</v>
      </c>
      <c r="E7790" t="s">
        <v>168</v>
      </c>
      <c r="F7790" t="s">
        <v>169</v>
      </c>
      <c r="G7790" t="s">
        <v>4708</v>
      </c>
      <c r="H7790" s="168">
        <v>35688</v>
      </c>
      <c r="I7790" t="s">
        <v>106</v>
      </c>
      <c r="J7790" s="169">
        <v>20.041095890410958</v>
      </c>
      <c r="K7790">
        <v>5</v>
      </c>
    </row>
    <row r="7791" spans="1:11" x14ac:dyDescent="0.25">
      <c r="A7791" t="s">
        <v>8338</v>
      </c>
      <c r="B7791">
        <v>46813</v>
      </c>
      <c r="C7791" t="s">
        <v>167</v>
      </c>
      <c r="D7791" s="167">
        <v>79663.289999999994</v>
      </c>
      <c r="E7791" t="s">
        <v>268</v>
      </c>
      <c r="F7791" t="s">
        <v>169</v>
      </c>
      <c r="G7791" t="s">
        <v>630</v>
      </c>
      <c r="H7791" s="168">
        <v>30545</v>
      </c>
      <c r="I7791" t="s">
        <v>105</v>
      </c>
      <c r="J7791" s="169">
        <v>34.131506849315066</v>
      </c>
      <c r="K7791">
        <v>7</v>
      </c>
    </row>
    <row r="7792" spans="1:11" x14ac:dyDescent="0.25">
      <c r="A7792" t="s">
        <v>8339</v>
      </c>
      <c r="B7792">
        <v>91381</v>
      </c>
      <c r="C7792" t="s">
        <v>172</v>
      </c>
      <c r="D7792" s="167">
        <v>88168</v>
      </c>
      <c r="E7792" t="s">
        <v>185</v>
      </c>
      <c r="F7792" t="s">
        <v>169</v>
      </c>
      <c r="G7792" t="s">
        <v>495</v>
      </c>
      <c r="H7792" s="168">
        <v>38334</v>
      </c>
      <c r="I7792" t="s">
        <v>105</v>
      </c>
      <c r="J7792" s="169">
        <v>12.791780821917808</v>
      </c>
      <c r="K7792">
        <v>3</v>
      </c>
    </row>
    <row r="7793" spans="1:11" x14ac:dyDescent="0.25">
      <c r="A7793" t="s">
        <v>8340</v>
      </c>
      <c r="B7793">
        <v>52021</v>
      </c>
      <c r="C7793" t="s">
        <v>172</v>
      </c>
      <c r="D7793" s="167">
        <v>85834</v>
      </c>
      <c r="E7793" t="s">
        <v>191</v>
      </c>
      <c r="F7793" t="s">
        <v>169</v>
      </c>
      <c r="G7793" t="s">
        <v>192</v>
      </c>
      <c r="H7793" s="168">
        <v>36942</v>
      </c>
      <c r="I7793" t="s">
        <v>106</v>
      </c>
      <c r="J7793" s="169">
        <v>16.605479452054794</v>
      </c>
      <c r="K7793">
        <v>4</v>
      </c>
    </row>
    <row r="7794" spans="1:11" x14ac:dyDescent="0.25">
      <c r="A7794" t="s">
        <v>8341</v>
      </c>
      <c r="B7794">
        <v>63431</v>
      </c>
      <c r="C7794" t="s">
        <v>172</v>
      </c>
      <c r="D7794" s="167">
        <v>83497.98</v>
      </c>
      <c r="E7794" t="s">
        <v>213</v>
      </c>
      <c r="F7794" t="s">
        <v>169</v>
      </c>
      <c r="G7794" t="s">
        <v>529</v>
      </c>
      <c r="H7794" s="168">
        <v>32560</v>
      </c>
      <c r="I7794" t="s">
        <v>107</v>
      </c>
      <c r="J7794" s="169">
        <v>28.610958904109587</v>
      </c>
      <c r="K7794">
        <v>6</v>
      </c>
    </row>
    <row r="7795" spans="1:11" x14ac:dyDescent="0.25">
      <c r="A7795" t="s">
        <v>8342</v>
      </c>
      <c r="B7795">
        <v>72202</v>
      </c>
      <c r="C7795" t="s">
        <v>167</v>
      </c>
      <c r="D7795" s="167">
        <v>80829</v>
      </c>
      <c r="E7795" t="s">
        <v>175</v>
      </c>
      <c r="F7795" t="s">
        <v>169</v>
      </c>
      <c r="G7795" t="s">
        <v>183</v>
      </c>
      <c r="H7795" s="168">
        <v>37823</v>
      </c>
      <c r="I7795" t="s">
        <v>104</v>
      </c>
      <c r="J7795" s="169">
        <v>14.191780821917808</v>
      </c>
      <c r="K7795">
        <v>3</v>
      </c>
    </row>
    <row r="7796" spans="1:11" x14ac:dyDescent="0.25">
      <c r="A7796" t="s">
        <v>8343</v>
      </c>
      <c r="B7796">
        <v>2438</v>
      </c>
      <c r="C7796" t="s">
        <v>172</v>
      </c>
      <c r="D7796" s="167">
        <v>85185</v>
      </c>
      <c r="E7796" t="s">
        <v>185</v>
      </c>
      <c r="F7796" t="s">
        <v>169</v>
      </c>
      <c r="G7796" t="s">
        <v>495</v>
      </c>
      <c r="H7796" s="168">
        <v>38642</v>
      </c>
      <c r="I7796" t="s">
        <v>103</v>
      </c>
      <c r="J7796" s="169">
        <v>11.947945205479453</v>
      </c>
      <c r="K7796">
        <v>3</v>
      </c>
    </row>
    <row r="7797" spans="1:11" x14ac:dyDescent="0.25">
      <c r="A7797" t="s">
        <v>8343</v>
      </c>
      <c r="B7797">
        <v>63230</v>
      </c>
      <c r="C7797" t="s">
        <v>172</v>
      </c>
      <c r="D7797" s="167">
        <v>53788</v>
      </c>
      <c r="E7797" t="s">
        <v>168</v>
      </c>
      <c r="F7797" t="s">
        <v>169</v>
      </c>
      <c r="G7797" t="s">
        <v>466</v>
      </c>
      <c r="H7797" s="168">
        <v>42562</v>
      </c>
      <c r="I7797" t="s">
        <v>103</v>
      </c>
      <c r="J7797" s="169">
        <v>1.2082191780821918</v>
      </c>
      <c r="K7797">
        <v>1</v>
      </c>
    </row>
    <row r="7798" spans="1:11" x14ac:dyDescent="0.25">
      <c r="A7798" t="s">
        <v>8344</v>
      </c>
      <c r="B7798">
        <v>77045</v>
      </c>
      <c r="C7798" t="s">
        <v>167</v>
      </c>
      <c r="D7798" s="167">
        <v>37213.83</v>
      </c>
      <c r="E7798" t="s">
        <v>216</v>
      </c>
      <c r="F7798" t="s">
        <v>202</v>
      </c>
      <c r="G7798" t="s">
        <v>980</v>
      </c>
      <c r="H7798" s="168">
        <v>41610</v>
      </c>
      <c r="I7798" t="s">
        <v>104</v>
      </c>
      <c r="J7798" s="169">
        <v>3.8164383561643835</v>
      </c>
      <c r="K7798">
        <v>1</v>
      </c>
    </row>
    <row r="7799" spans="1:11" x14ac:dyDescent="0.25">
      <c r="A7799" t="s">
        <v>8345</v>
      </c>
      <c r="B7799">
        <v>54939</v>
      </c>
      <c r="C7799" t="s">
        <v>172</v>
      </c>
      <c r="D7799" s="167">
        <v>34710.46</v>
      </c>
      <c r="E7799" t="s">
        <v>233</v>
      </c>
      <c r="F7799" t="s">
        <v>169</v>
      </c>
      <c r="G7799" t="s">
        <v>399</v>
      </c>
      <c r="H7799" s="168">
        <v>41547</v>
      </c>
      <c r="I7799" t="s">
        <v>103</v>
      </c>
      <c r="J7799" s="169">
        <v>3.989041095890411</v>
      </c>
      <c r="K7799">
        <v>1</v>
      </c>
    </row>
    <row r="7800" spans="1:11" x14ac:dyDescent="0.25">
      <c r="A7800" t="s">
        <v>8346</v>
      </c>
      <c r="B7800">
        <v>57324</v>
      </c>
      <c r="C7800" t="s">
        <v>172</v>
      </c>
      <c r="D7800" s="167">
        <v>92933</v>
      </c>
      <c r="E7800" t="s">
        <v>185</v>
      </c>
      <c r="F7800" t="s">
        <v>169</v>
      </c>
      <c r="G7800" t="s">
        <v>416</v>
      </c>
      <c r="H7800" s="168">
        <v>37138</v>
      </c>
      <c r="I7800" t="s">
        <v>108</v>
      </c>
      <c r="J7800" s="169">
        <v>16.068493150684933</v>
      </c>
      <c r="K7800">
        <v>4</v>
      </c>
    </row>
    <row r="7801" spans="1:11" x14ac:dyDescent="0.25">
      <c r="A7801" t="s">
        <v>8347</v>
      </c>
      <c r="B7801">
        <v>45006</v>
      </c>
      <c r="C7801" t="s">
        <v>172</v>
      </c>
      <c r="D7801" s="167">
        <v>66065.23</v>
      </c>
      <c r="E7801" t="s">
        <v>199</v>
      </c>
      <c r="F7801" t="s">
        <v>169</v>
      </c>
      <c r="G7801" t="s">
        <v>200</v>
      </c>
      <c r="H7801" s="168">
        <v>33098</v>
      </c>
      <c r="I7801" t="s">
        <v>108</v>
      </c>
      <c r="J7801" s="169">
        <v>27.136986301369863</v>
      </c>
      <c r="K7801">
        <v>6</v>
      </c>
    </row>
    <row r="7802" spans="1:11" x14ac:dyDescent="0.25">
      <c r="A7802" t="s">
        <v>8348</v>
      </c>
      <c r="B7802">
        <v>63651</v>
      </c>
      <c r="C7802" t="s">
        <v>172</v>
      </c>
      <c r="D7802" s="167">
        <v>70301</v>
      </c>
      <c r="E7802" t="s">
        <v>168</v>
      </c>
      <c r="F7802" t="s">
        <v>169</v>
      </c>
      <c r="G7802" t="s">
        <v>265</v>
      </c>
      <c r="H7802" s="168">
        <v>37053</v>
      </c>
      <c r="I7802" t="s">
        <v>106</v>
      </c>
      <c r="J7802" s="169">
        <v>16.301369863013697</v>
      </c>
      <c r="K7802">
        <v>4</v>
      </c>
    </row>
    <row r="7803" spans="1:11" x14ac:dyDescent="0.25">
      <c r="A7803" t="s">
        <v>8349</v>
      </c>
      <c r="B7803">
        <v>65871</v>
      </c>
      <c r="C7803" t="s">
        <v>172</v>
      </c>
      <c r="D7803" s="167">
        <v>64640.07</v>
      </c>
      <c r="E7803" t="s">
        <v>196</v>
      </c>
      <c r="F7803" t="s">
        <v>169</v>
      </c>
      <c r="G7803" t="s">
        <v>228</v>
      </c>
      <c r="H7803" s="168">
        <v>40561</v>
      </c>
      <c r="I7803" t="s">
        <v>106</v>
      </c>
      <c r="J7803" s="169">
        <v>6.6904109589041099</v>
      </c>
      <c r="K7803">
        <v>2</v>
      </c>
    </row>
    <row r="7804" spans="1:11" x14ac:dyDescent="0.25">
      <c r="A7804" t="s">
        <v>8350</v>
      </c>
      <c r="B7804">
        <v>95272</v>
      </c>
      <c r="C7804" t="s">
        <v>167</v>
      </c>
      <c r="D7804" s="167">
        <v>67206</v>
      </c>
      <c r="E7804" t="s">
        <v>175</v>
      </c>
      <c r="F7804" t="s">
        <v>169</v>
      </c>
      <c r="G7804" t="s">
        <v>904</v>
      </c>
      <c r="H7804" s="168">
        <v>36843</v>
      </c>
      <c r="I7804" t="s">
        <v>108</v>
      </c>
      <c r="J7804" s="169">
        <v>16.876712328767123</v>
      </c>
      <c r="K7804">
        <v>4</v>
      </c>
    </row>
    <row r="7805" spans="1:11" x14ac:dyDescent="0.25">
      <c r="A7805" t="s">
        <v>8351</v>
      </c>
      <c r="B7805">
        <v>57845</v>
      </c>
      <c r="C7805" t="s">
        <v>167</v>
      </c>
      <c r="D7805" s="167">
        <v>83214</v>
      </c>
      <c r="E7805" t="s">
        <v>230</v>
      </c>
      <c r="F7805" t="s">
        <v>169</v>
      </c>
      <c r="G7805" t="s">
        <v>840</v>
      </c>
      <c r="H7805" s="168">
        <v>42296</v>
      </c>
      <c r="I7805" t="s">
        <v>107</v>
      </c>
      <c r="J7805" s="169">
        <v>1.9369863013698629</v>
      </c>
      <c r="K7805">
        <v>1</v>
      </c>
    </row>
    <row r="7806" spans="1:11" x14ac:dyDescent="0.25">
      <c r="A7806" t="s">
        <v>8352</v>
      </c>
      <c r="B7806">
        <v>82818</v>
      </c>
      <c r="C7806" t="s">
        <v>167</v>
      </c>
      <c r="D7806" s="167">
        <v>34799.32</v>
      </c>
      <c r="E7806" t="s">
        <v>191</v>
      </c>
      <c r="F7806" t="s">
        <v>202</v>
      </c>
      <c r="G7806" t="s">
        <v>610</v>
      </c>
      <c r="H7806" s="168">
        <v>40365</v>
      </c>
      <c r="I7806" t="s">
        <v>103</v>
      </c>
      <c r="J7806" s="169">
        <v>7.2273972602739729</v>
      </c>
      <c r="K7806">
        <v>2</v>
      </c>
    </row>
    <row r="7807" spans="1:11" x14ac:dyDescent="0.25">
      <c r="A7807" t="s">
        <v>8353</v>
      </c>
      <c r="B7807">
        <v>51753</v>
      </c>
      <c r="C7807" t="s">
        <v>167</v>
      </c>
      <c r="D7807" s="167">
        <v>47233</v>
      </c>
      <c r="E7807" t="s">
        <v>188</v>
      </c>
      <c r="F7807" t="s">
        <v>169</v>
      </c>
      <c r="G7807" t="s">
        <v>1396</v>
      </c>
      <c r="H7807" s="168">
        <v>42731</v>
      </c>
      <c r="I7807" t="s">
        <v>104</v>
      </c>
      <c r="J7807" s="169">
        <v>0.74520547945205484</v>
      </c>
      <c r="K7807">
        <v>1</v>
      </c>
    </row>
    <row r="7808" spans="1:11" x14ac:dyDescent="0.25">
      <c r="A7808" t="s">
        <v>8354</v>
      </c>
      <c r="B7808">
        <v>11539</v>
      </c>
      <c r="C7808" t="s">
        <v>167</v>
      </c>
      <c r="D7808" s="167">
        <v>56689.54</v>
      </c>
      <c r="E7808" t="s">
        <v>188</v>
      </c>
      <c r="F7808" t="s">
        <v>169</v>
      </c>
      <c r="G7808" t="s">
        <v>282</v>
      </c>
      <c r="H7808" s="168">
        <v>42352</v>
      </c>
      <c r="I7808" t="s">
        <v>107</v>
      </c>
      <c r="J7808" s="169">
        <v>1.7835616438356163</v>
      </c>
      <c r="K7808">
        <v>1</v>
      </c>
    </row>
    <row r="7809" spans="1:11" x14ac:dyDescent="0.25">
      <c r="A7809" t="s">
        <v>8355</v>
      </c>
      <c r="B7809">
        <v>68907</v>
      </c>
      <c r="C7809" t="s">
        <v>172</v>
      </c>
      <c r="D7809" s="167">
        <v>64623.11</v>
      </c>
      <c r="E7809" t="s">
        <v>199</v>
      </c>
      <c r="F7809" t="s">
        <v>169</v>
      </c>
      <c r="G7809" t="s">
        <v>1522</v>
      </c>
      <c r="H7809" s="168">
        <v>37801</v>
      </c>
      <c r="I7809" t="s">
        <v>106</v>
      </c>
      <c r="J7809" s="169">
        <v>14.252054794520548</v>
      </c>
      <c r="K7809">
        <v>3</v>
      </c>
    </row>
    <row r="7810" spans="1:11" x14ac:dyDescent="0.25">
      <c r="A7810" t="s">
        <v>8356</v>
      </c>
      <c r="B7810">
        <v>28234</v>
      </c>
      <c r="C7810" t="s">
        <v>172</v>
      </c>
      <c r="D7810" s="167">
        <v>57476.06</v>
      </c>
      <c r="E7810" t="s">
        <v>233</v>
      </c>
      <c r="F7810" t="s">
        <v>169</v>
      </c>
      <c r="G7810" t="s">
        <v>242</v>
      </c>
      <c r="H7810" s="168">
        <v>34393</v>
      </c>
      <c r="I7810" t="s">
        <v>108</v>
      </c>
      <c r="J7810" s="169">
        <v>23.589041095890412</v>
      </c>
      <c r="K7810">
        <v>5</v>
      </c>
    </row>
    <row r="7811" spans="1:11" x14ac:dyDescent="0.25">
      <c r="A7811" t="s">
        <v>8357</v>
      </c>
      <c r="B7811">
        <v>2179</v>
      </c>
      <c r="C7811" t="s">
        <v>172</v>
      </c>
      <c r="D7811" s="167">
        <v>39257.31</v>
      </c>
      <c r="E7811" t="s">
        <v>199</v>
      </c>
      <c r="F7811" t="s">
        <v>169</v>
      </c>
      <c r="G7811" t="s">
        <v>200</v>
      </c>
      <c r="H7811" s="168">
        <v>42548</v>
      </c>
      <c r="I7811" t="s">
        <v>104</v>
      </c>
      <c r="J7811" s="169">
        <v>1.2465753424657535</v>
      </c>
      <c r="K7811">
        <v>1</v>
      </c>
    </row>
    <row r="7812" spans="1:11" x14ac:dyDescent="0.25">
      <c r="A7812" t="s">
        <v>8358</v>
      </c>
      <c r="B7812">
        <v>5524</v>
      </c>
      <c r="C7812" t="s">
        <v>167</v>
      </c>
      <c r="D7812" s="167">
        <v>84974</v>
      </c>
      <c r="E7812" t="s">
        <v>168</v>
      </c>
      <c r="F7812" t="s">
        <v>169</v>
      </c>
      <c r="G7812" t="s">
        <v>189</v>
      </c>
      <c r="H7812" s="168">
        <v>33147</v>
      </c>
      <c r="I7812" t="s">
        <v>107</v>
      </c>
      <c r="J7812" s="169">
        <v>27.002739726027396</v>
      </c>
      <c r="K7812">
        <v>6</v>
      </c>
    </row>
    <row r="7813" spans="1:11" x14ac:dyDescent="0.25">
      <c r="A7813" t="s">
        <v>8359</v>
      </c>
      <c r="B7813">
        <v>41108</v>
      </c>
      <c r="C7813" t="s">
        <v>167</v>
      </c>
      <c r="D7813" s="167">
        <v>72404</v>
      </c>
      <c r="E7813" t="s">
        <v>216</v>
      </c>
      <c r="F7813" t="s">
        <v>169</v>
      </c>
      <c r="G7813" t="s">
        <v>369</v>
      </c>
      <c r="H7813" s="168">
        <v>41596</v>
      </c>
      <c r="I7813" t="s">
        <v>107</v>
      </c>
      <c r="J7813" s="169">
        <v>3.8547945205479452</v>
      </c>
      <c r="K7813">
        <v>1</v>
      </c>
    </row>
    <row r="7814" spans="1:11" x14ac:dyDescent="0.25">
      <c r="A7814" t="s">
        <v>8360</v>
      </c>
      <c r="B7814">
        <v>28520</v>
      </c>
      <c r="C7814" t="s">
        <v>167</v>
      </c>
      <c r="D7814" s="167">
        <v>73801</v>
      </c>
      <c r="E7814" t="s">
        <v>168</v>
      </c>
      <c r="F7814" t="s">
        <v>169</v>
      </c>
      <c r="G7814" t="s">
        <v>703</v>
      </c>
      <c r="H7814" s="168">
        <v>38838</v>
      </c>
      <c r="I7814" t="s">
        <v>105</v>
      </c>
      <c r="J7814" s="169">
        <v>11.41095890410959</v>
      </c>
      <c r="K7814">
        <v>3</v>
      </c>
    </row>
    <row r="7815" spans="1:11" x14ac:dyDescent="0.25">
      <c r="A7815" t="s">
        <v>8361</v>
      </c>
      <c r="B7815">
        <v>58386</v>
      </c>
      <c r="C7815" t="s">
        <v>167</v>
      </c>
      <c r="D7815" s="167">
        <v>87523.22</v>
      </c>
      <c r="E7815" t="s">
        <v>216</v>
      </c>
      <c r="F7815" t="s">
        <v>169</v>
      </c>
      <c r="G7815" t="s">
        <v>1058</v>
      </c>
      <c r="H7815" s="168">
        <v>28530</v>
      </c>
      <c r="I7815" t="s">
        <v>103</v>
      </c>
      <c r="J7815" s="169">
        <v>39.652054794520545</v>
      </c>
      <c r="K7815">
        <v>8</v>
      </c>
    </row>
    <row r="7816" spans="1:11" x14ac:dyDescent="0.25">
      <c r="A7816" t="s">
        <v>8362</v>
      </c>
      <c r="B7816">
        <v>52440</v>
      </c>
      <c r="C7816" t="s">
        <v>172</v>
      </c>
      <c r="D7816" s="167">
        <v>154500</v>
      </c>
      <c r="E7816" t="s">
        <v>239</v>
      </c>
      <c r="F7816" t="s">
        <v>169</v>
      </c>
      <c r="G7816" t="s">
        <v>8363</v>
      </c>
      <c r="H7816" s="168">
        <v>42177</v>
      </c>
      <c r="I7816" t="s">
        <v>103</v>
      </c>
      <c r="J7816" s="169">
        <v>2.2630136986301368</v>
      </c>
      <c r="K7816">
        <v>1</v>
      </c>
    </row>
    <row r="7817" spans="1:11" x14ac:dyDescent="0.25">
      <c r="A7817" t="s">
        <v>8364</v>
      </c>
      <c r="B7817">
        <v>8152</v>
      </c>
      <c r="C7817" t="s">
        <v>172</v>
      </c>
      <c r="D7817" s="167">
        <v>69222.179999999993</v>
      </c>
      <c r="E7817" t="s">
        <v>199</v>
      </c>
      <c r="F7817" t="s">
        <v>169</v>
      </c>
      <c r="G7817" t="s">
        <v>3195</v>
      </c>
      <c r="H7817" s="168">
        <v>31131</v>
      </c>
      <c r="I7817" t="s">
        <v>103</v>
      </c>
      <c r="J7817" s="169">
        <v>32.526027397260272</v>
      </c>
      <c r="K7817">
        <v>7</v>
      </c>
    </row>
    <row r="7818" spans="1:11" x14ac:dyDescent="0.25">
      <c r="A7818" t="s">
        <v>8365</v>
      </c>
      <c r="B7818">
        <v>17242</v>
      </c>
      <c r="C7818" t="s">
        <v>172</v>
      </c>
      <c r="D7818" s="167">
        <v>63122.83</v>
      </c>
      <c r="E7818" t="s">
        <v>199</v>
      </c>
      <c r="F7818" t="s">
        <v>169</v>
      </c>
      <c r="G7818" t="s">
        <v>287</v>
      </c>
      <c r="H7818" s="168">
        <v>39048</v>
      </c>
      <c r="I7818" t="s">
        <v>103</v>
      </c>
      <c r="J7818" s="169">
        <v>10.835616438356164</v>
      </c>
      <c r="K7818">
        <v>3</v>
      </c>
    </row>
    <row r="7819" spans="1:11" x14ac:dyDescent="0.25">
      <c r="A7819" t="s">
        <v>8366</v>
      </c>
      <c r="B7819">
        <v>42748</v>
      </c>
      <c r="C7819" t="s">
        <v>172</v>
      </c>
      <c r="D7819" s="167">
        <v>106436.2</v>
      </c>
      <c r="E7819" t="s">
        <v>233</v>
      </c>
      <c r="F7819" t="s">
        <v>169</v>
      </c>
      <c r="G7819" t="s">
        <v>275</v>
      </c>
      <c r="H7819" s="168">
        <v>41512</v>
      </c>
      <c r="I7819" t="s">
        <v>103</v>
      </c>
      <c r="J7819" s="169">
        <v>4.0849315068493155</v>
      </c>
      <c r="K7819">
        <v>1</v>
      </c>
    </row>
    <row r="7820" spans="1:11" x14ac:dyDescent="0.25">
      <c r="A7820" t="s">
        <v>8367</v>
      </c>
      <c r="B7820">
        <v>11013</v>
      </c>
      <c r="C7820" t="s">
        <v>172</v>
      </c>
      <c r="D7820" s="167">
        <v>50910</v>
      </c>
      <c r="E7820" t="s">
        <v>191</v>
      </c>
      <c r="F7820" t="s">
        <v>169</v>
      </c>
      <c r="G7820" t="s">
        <v>354</v>
      </c>
      <c r="H7820" s="168">
        <v>41708</v>
      </c>
      <c r="I7820" t="s">
        <v>106</v>
      </c>
      <c r="J7820" s="169">
        <v>3.547945205479452</v>
      </c>
      <c r="K7820">
        <v>1</v>
      </c>
    </row>
    <row r="7821" spans="1:11" x14ac:dyDescent="0.25">
      <c r="A7821" t="s">
        <v>8368</v>
      </c>
      <c r="B7821">
        <v>69614</v>
      </c>
      <c r="C7821" t="s">
        <v>172</v>
      </c>
      <c r="D7821" s="167">
        <v>44753</v>
      </c>
      <c r="E7821" t="s">
        <v>188</v>
      </c>
      <c r="F7821" t="s">
        <v>169</v>
      </c>
      <c r="G7821" t="s">
        <v>5718</v>
      </c>
      <c r="H7821" s="168">
        <v>40657</v>
      </c>
      <c r="I7821" t="s">
        <v>103</v>
      </c>
      <c r="J7821" s="169">
        <v>6.4273972602739722</v>
      </c>
      <c r="K7821">
        <v>2</v>
      </c>
    </row>
    <row r="7822" spans="1:11" x14ac:dyDescent="0.25">
      <c r="A7822" t="s">
        <v>8369</v>
      </c>
      <c r="B7822">
        <v>28537</v>
      </c>
      <c r="C7822" t="s">
        <v>167</v>
      </c>
      <c r="D7822" s="167">
        <v>124286.7</v>
      </c>
      <c r="E7822" t="s">
        <v>188</v>
      </c>
      <c r="F7822" t="s">
        <v>169</v>
      </c>
      <c r="G7822" t="s">
        <v>275</v>
      </c>
      <c r="H7822" s="168">
        <v>36927</v>
      </c>
      <c r="I7822" t="s">
        <v>108</v>
      </c>
      <c r="J7822" s="169">
        <v>16.646575342465752</v>
      </c>
      <c r="K7822">
        <v>4</v>
      </c>
    </row>
    <row r="7823" spans="1:11" x14ac:dyDescent="0.25">
      <c r="A7823" t="s">
        <v>8370</v>
      </c>
      <c r="B7823">
        <v>23258</v>
      </c>
      <c r="C7823" t="s">
        <v>167</v>
      </c>
      <c r="D7823" s="167">
        <v>42053.83</v>
      </c>
      <c r="E7823" t="s">
        <v>199</v>
      </c>
      <c r="F7823" t="s">
        <v>169</v>
      </c>
      <c r="G7823" t="s">
        <v>220</v>
      </c>
      <c r="H7823" s="168">
        <v>41666</v>
      </c>
      <c r="I7823" t="s">
        <v>106</v>
      </c>
      <c r="J7823" s="169">
        <v>3.6630136986301371</v>
      </c>
      <c r="K7823">
        <v>1</v>
      </c>
    </row>
    <row r="7824" spans="1:11" x14ac:dyDescent="0.25">
      <c r="A7824" t="s">
        <v>8371</v>
      </c>
      <c r="B7824">
        <v>8515</v>
      </c>
      <c r="C7824" t="s">
        <v>172</v>
      </c>
      <c r="D7824" s="167">
        <v>32505.38</v>
      </c>
      <c r="E7824" t="s">
        <v>233</v>
      </c>
      <c r="F7824" t="s">
        <v>202</v>
      </c>
      <c r="G7824" t="s">
        <v>554</v>
      </c>
      <c r="H7824" s="168">
        <v>41743</v>
      </c>
      <c r="I7824" t="s">
        <v>103</v>
      </c>
      <c r="J7824" s="169">
        <v>3.452054794520548</v>
      </c>
      <c r="K7824">
        <v>1</v>
      </c>
    </row>
    <row r="7825" spans="1:11" x14ac:dyDescent="0.25">
      <c r="A7825" t="s">
        <v>8372</v>
      </c>
      <c r="B7825">
        <v>15739</v>
      </c>
      <c r="C7825" t="s">
        <v>172</v>
      </c>
      <c r="D7825" s="167">
        <v>96357.93</v>
      </c>
      <c r="E7825" t="s">
        <v>196</v>
      </c>
      <c r="F7825" t="s">
        <v>169</v>
      </c>
      <c r="G7825" t="s">
        <v>3022</v>
      </c>
      <c r="H7825" s="168">
        <v>39174</v>
      </c>
      <c r="I7825" t="s">
        <v>107</v>
      </c>
      <c r="J7825" s="169">
        <v>10.490410958904109</v>
      </c>
      <c r="K7825">
        <v>3</v>
      </c>
    </row>
    <row r="7826" spans="1:11" x14ac:dyDescent="0.25">
      <c r="A7826" t="s">
        <v>8373</v>
      </c>
      <c r="B7826">
        <v>6880</v>
      </c>
      <c r="C7826" t="s">
        <v>167</v>
      </c>
      <c r="D7826" s="167">
        <v>37025.79</v>
      </c>
      <c r="E7826" t="s">
        <v>199</v>
      </c>
      <c r="F7826" t="s">
        <v>169</v>
      </c>
      <c r="G7826" t="s">
        <v>3318</v>
      </c>
      <c r="H7826" s="168">
        <v>40925</v>
      </c>
      <c r="I7826" t="s">
        <v>108</v>
      </c>
      <c r="J7826" s="169">
        <v>5.6931506849315072</v>
      </c>
      <c r="K7826">
        <v>2</v>
      </c>
    </row>
    <row r="7827" spans="1:11" x14ac:dyDescent="0.25">
      <c r="A7827" t="s">
        <v>8374</v>
      </c>
      <c r="B7827">
        <v>18028</v>
      </c>
      <c r="C7827" t="s">
        <v>172</v>
      </c>
      <c r="D7827" s="167">
        <v>51954.44</v>
      </c>
      <c r="E7827" t="s">
        <v>185</v>
      </c>
      <c r="F7827" t="s">
        <v>169</v>
      </c>
      <c r="G7827" t="s">
        <v>824</v>
      </c>
      <c r="H7827" s="168">
        <v>41148</v>
      </c>
      <c r="I7827" t="s">
        <v>108</v>
      </c>
      <c r="J7827" s="169">
        <v>5.0821917808219181</v>
      </c>
      <c r="K7827">
        <v>2</v>
      </c>
    </row>
    <row r="7828" spans="1:11" x14ac:dyDescent="0.25">
      <c r="A7828" t="s">
        <v>8375</v>
      </c>
      <c r="B7828">
        <v>71960</v>
      </c>
      <c r="C7828" t="s">
        <v>172</v>
      </c>
      <c r="D7828" s="167">
        <v>17269</v>
      </c>
      <c r="E7828" t="s">
        <v>188</v>
      </c>
      <c r="F7828" t="s">
        <v>202</v>
      </c>
      <c r="G7828" t="s">
        <v>224</v>
      </c>
      <c r="H7828" s="168">
        <v>40295</v>
      </c>
      <c r="I7828" t="s">
        <v>105</v>
      </c>
      <c r="J7828" s="169">
        <v>7.419178082191781</v>
      </c>
      <c r="K7828">
        <v>2</v>
      </c>
    </row>
    <row r="7829" spans="1:11" x14ac:dyDescent="0.25">
      <c r="A7829" t="s">
        <v>8376</v>
      </c>
      <c r="B7829">
        <v>48919</v>
      </c>
      <c r="C7829" t="s">
        <v>172</v>
      </c>
      <c r="D7829" s="167">
        <v>79227</v>
      </c>
      <c r="E7829" t="s">
        <v>168</v>
      </c>
      <c r="F7829" t="s">
        <v>169</v>
      </c>
      <c r="G7829" t="s">
        <v>173</v>
      </c>
      <c r="H7829" s="168">
        <v>38551</v>
      </c>
      <c r="I7829" t="s">
        <v>107</v>
      </c>
      <c r="J7829" s="169">
        <v>12.197260273972603</v>
      </c>
      <c r="K7829">
        <v>3</v>
      </c>
    </row>
    <row r="7830" spans="1:11" x14ac:dyDescent="0.25">
      <c r="A7830" t="s">
        <v>8377</v>
      </c>
      <c r="B7830">
        <v>4904</v>
      </c>
      <c r="C7830" t="s">
        <v>167</v>
      </c>
      <c r="D7830" s="167">
        <v>41781.910000000003</v>
      </c>
      <c r="E7830" t="s">
        <v>168</v>
      </c>
      <c r="F7830" t="s">
        <v>169</v>
      </c>
      <c r="G7830" t="s">
        <v>1136</v>
      </c>
      <c r="H7830" s="168">
        <v>41638</v>
      </c>
      <c r="I7830" t="s">
        <v>103</v>
      </c>
      <c r="J7830" s="169">
        <v>3.7397260273972601</v>
      </c>
      <c r="K7830">
        <v>1</v>
      </c>
    </row>
    <row r="7831" spans="1:11" x14ac:dyDescent="0.25">
      <c r="A7831" t="s">
        <v>8378</v>
      </c>
      <c r="B7831">
        <v>61671</v>
      </c>
      <c r="C7831" t="s">
        <v>167</v>
      </c>
      <c r="D7831" s="167">
        <v>93396</v>
      </c>
      <c r="E7831" t="s">
        <v>168</v>
      </c>
      <c r="F7831" t="s">
        <v>169</v>
      </c>
      <c r="G7831" t="s">
        <v>261</v>
      </c>
      <c r="H7831" s="168">
        <v>41582</v>
      </c>
      <c r="I7831" t="s">
        <v>107</v>
      </c>
      <c r="J7831" s="169">
        <v>3.893150684931507</v>
      </c>
      <c r="K7831">
        <v>1</v>
      </c>
    </row>
    <row r="7832" spans="1:11" x14ac:dyDescent="0.25">
      <c r="A7832" t="s">
        <v>8379</v>
      </c>
      <c r="B7832">
        <v>71772</v>
      </c>
      <c r="C7832" t="s">
        <v>172</v>
      </c>
      <c r="D7832" s="167">
        <v>42053.82</v>
      </c>
      <c r="E7832" t="s">
        <v>199</v>
      </c>
      <c r="F7832" t="s">
        <v>169</v>
      </c>
      <c r="G7832" t="s">
        <v>220</v>
      </c>
      <c r="H7832" s="168">
        <v>40749</v>
      </c>
      <c r="I7832" t="s">
        <v>108</v>
      </c>
      <c r="J7832" s="169">
        <v>6.1753424657534248</v>
      </c>
      <c r="K7832">
        <v>2</v>
      </c>
    </row>
    <row r="7833" spans="1:11" x14ac:dyDescent="0.25">
      <c r="A7833" t="s">
        <v>8380</v>
      </c>
      <c r="B7833">
        <v>894</v>
      </c>
      <c r="C7833" t="s">
        <v>172</v>
      </c>
      <c r="D7833" s="167">
        <v>64054.080000000002</v>
      </c>
      <c r="E7833" t="s">
        <v>199</v>
      </c>
      <c r="F7833" t="s">
        <v>169</v>
      </c>
      <c r="G7833" t="s">
        <v>344</v>
      </c>
      <c r="H7833" s="168">
        <v>33875</v>
      </c>
      <c r="I7833" t="s">
        <v>107</v>
      </c>
      <c r="J7833" s="169">
        <v>25.008219178082193</v>
      </c>
      <c r="K7833">
        <v>6</v>
      </c>
    </row>
    <row r="7834" spans="1:11" x14ac:dyDescent="0.25">
      <c r="A7834" t="s">
        <v>8381</v>
      </c>
      <c r="B7834">
        <v>90768</v>
      </c>
      <c r="C7834" t="s">
        <v>172</v>
      </c>
      <c r="D7834" s="167">
        <v>80402</v>
      </c>
      <c r="E7834" t="s">
        <v>185</v>
      </c>
      <c r="F7834" t="s">
        <v>169</v>
      </c>
      <c r="G7834" t="s">
        <v>416</v>
      </c>
      <c r="H7834" s="168">
        <v>39329</v>
      </c>
      <c r="I7834" t="s">
        <v>103</v>
      </c>
      <c r="J7834" s="169">
        <v>10.065753424657535</v>
      </c>
      <c r="K7834">
        <v>3</v>
      </c>
    </row>
    <row r="7835" spans="1:11" x14ac:dyDescent="0.25">
      <c r="A7835" t="s">
        <v>8382</v>
      </c>
      <c r="B7835">
        <v>8350</v>
      </c>
      <c r="C7835" t="s">
        <v>167</v>
      </c>
      <c r="D7835" s="167">
        <v>74370</v>
      </c>
      <c r="E7835" t="s">
        <v>185</v>
      </c>
      <c r="F7835" t="s">
        <v>169</v>
      </c>
      <c r="G7835" t="s">
        <v>261</v>
      </c>
      <c r="H7835" s="168">
        <v>42521</v>
      </c>
      <c r="I7835" t="s">
        <v>103</v>
      </c>
      <c r="J7835" s="169">
        <v>1.3205479452054794</v>
      </c>
      <c r="K7835">
        <v>1</v>
      </c>
    </row>
    <row r="7836" spans="1:11" x14ac:dyDescent="0.25">
      <c r="A7836" t="s">
        <v>8383</v>
      </c>
      <c r="B7836">
        <v>73730</v>
      </c>
      <c r="C7836" t="s">
        <v>172</v>
      </c>
      <c r="D7836" s="167">
        <v>56689.66</v>
      </c>
      <c r="E7836" t="s">
        <v>199</v>
      </c>
      <c r="F7836" t="s">
        <v>169</v>
      </c>
      <c r="G7836" t="s">
        <v>200</v>
      </c>
      <c r="H7836" s="168">
        <v>37655</v>
      </c>
      <c r="I7836" t="s">
        <v>104</v>
      </c>
      <c r="J7836" s="169">
        <v>14.652054794520549</v>
      </c>
      <c r="K7836">
        <v>3</v>
      </c>
    </row>
    <row r="7837" spans="1:11" x14ac:dyDescent="0.25">
      <c r="A7837" t="s">
        <v>8384</v>
      </c>
      <c r="B7837">
        <v>30774</v>
      </c>
      <c r="C7837" t="s">
        <v>167</v>
      </c>
      <c r="D7837" s="167">
        <v>58360.18</v>
      </c>
      <c r="E7837" t="s">
        <v>175</v>
      </c>
      <c r="F7837" t="s">
        <v>169</v>
      </c>
      <c r="G7837" t="s">
        <v>311</v>
      </c>
      <c r="H7837" s="168">
        <v>42100</v>
      </c>
      <c r="I7837" t="s">
        <v>104</v>
      </c>
      <c r="J7837" s="169">
        <v>2.473972602739726</v>
      </c>
      <c r="K7837">
        <v>1</v>
      </c>
    </row>
    <row r="7838" spans="1:11" x14ac:dyDescent="0.25">
      <c r="A7838" t="s">
        <v>8385</v>
      </c>
      <c r="B7838">
        <v>82991</v>
      </c>
      <c r="C7838" t="s">
        <v>172</v>
      </c>
      <c r="D7838" s="167">
        <v>73801</v>
      </c>
      <c r="E7838" t="s">
        <v>196</v>
      </c>
      <c r="F7838" t="s">
        <v>169</v>
      </c>
      <c r="G7838" t="s">
        <v>228</v>
      </c>
      <c r="H7838" s="168">
        <v>35856</v>
      </c>
      <c r="I7838" t="s">
        <v>103</v>
      </c>
      <c r="J7838" s="169">
        <v>19.580821917808219</v>
      </c>
      <c r="K7838">
        <v>4</v>
      </c>
    </row>
    <row r="7839" spans="1:11" x14ac:dyDescent="0.25">
      <c r="A7839" t="s">
        <v>8386</v>
      </c>
      <c r="B7839">
        <v>38269</v>
      </c>
      <c r="C7839" t="s">
        <v>172</v>
      </c>
      <c r="D7839" s="167">
        <v>74815</v>
      </c>
      <c r="E7839" t="s">
        <v>185</v>
      </c>
      <c r="F7839" t="s">
        <v>169</v>
      </c>
      <c r="G7839" t="s">
        <v>416</v>
      </c>
      <c r="H7839" s="168">
        <v>38747</v>
      </c>
      <c r="I7839" t="s">
        <v>103</v>
      </c>
      <c r="J7839" s="169">
        <v>11.66027397260274</v>
      </c>
      <c r="K7839">
        <v>3</v>
      </c>
    </row>
    <row r="7840" spans="1:11" x14ac:dyDescent="0.25">
      <c r="A7840" t="s">
        <v>8387</v>
      </c>
      <c r="B7840">
        <v>35979</v>
      </c>
      <c r="C7840" t="s">
        <v>172</v>
      </c>
      <c r="D7840" s="167">
        <v>50910</v>
      </c>
      <c r="E7840" t="s">
        <v>191</v>
      </c>
      <c r="F7840" t="s">
        <v>169</v>
      </c>
      <c r="G7840" t="s">
        <v>354</v>
      </c>
      <c r="H7840" s="168">
        <v>41904</v>
      </c>
      <c r="I7840" t="s">
        <v>103</v>
      </c>
      <c r="J7840" s="169">
        <v>3.010958904109589</v>
      </c>
      <c r="K7840">
        <v>1</v>
      </c>
    </row>
    <row r="7841" spans="1:11" x14ac:dyDescent="0.25">
      <c r="A7841" t="s">
        <v>8388</v>
      </c>
      <c r="B7841">
        <v>65782</v>
      </c>
      <c r="C7841" t="s">
        <v>172</v>
      </c>
      <c r="D7841" s="167">
        <v>83658</v>
      </c>
      <c r="E7841" t="s">
        <v>175</v>
      </c>
      <c r="F7841" t="s">
        <v>169</v>
      </c>
      <c r="G7841" t="s">
        <v>183</v>
      </c>
      <c r="H7841" s="168">
        <v>37270</v>
      </c>
      <c r="I7841" t="s">
        <v>104</v>
      </c>
      <c r="J7841" s="169">
        <v>15.706849315068494</v>
      </c>
      <c r="K7841">
        <v>4</v>
      </c>
    </row>
    <row r="7842" spans="1:11" x14ac:dyDescent="0.25">
      <c r="A7842" t="s">
        <v>8389</v>
      </c>
      <c r="B7842">
        <v>98024</v>
      </c>
      <c r="C7842" t="s">
        <v>172</v>
      </c>
      <c r="D7842" s="167">
        <v>61725</v>
      </c>
      <c r="E7842" t="s">
        <v>175</v>
      </c>
      <c r="F7842" t="s">
        <v>169</v>
      </c>
      <c r="G7842" t="s">
        <v>183</v>
      </c>
      <c r="H7842" s="168">
        <v>42156</v>
      </c>
      <c r="I7842" t="s">
        <v>106</v>
      </c>
      <c r="J7842" s="169">
        <v>2.3205479452054796</v>
      </c>
      <c r="K7842">
        <v>1</v>
      </c>
    </row>
    <row r="7843" spans="1:11" x14ac:dyDescent="0.25">
      <c r="A7843" t="s">
        <v>8390</v>
      </c>
      <c r="B7843">
        <v>15887</v>
      </c>
      <c r="C7843" t="s">
        <v>172</v>
      </c>
      <c r="D7843" s="167">
        <v>57234.14</v>
      </c>
      <c r="E7843" t="s">
        <v>180</v>
      </c>
      <c r="F7843" t="s">
        <v>169</v>
      </c>
      <c r="G7843" t="s">
        <v>209</v>
      </c>
      <c r="H7843" s="168">
        <v>40365</v>
      </c>
      <c r="I7843" t="s">
        <v>103</v>
      </c>
      <c r="J7843" s="169">
        <v>7.2273972602739729</v>
      </c>
      <c r="K7843">
        <v>2</v>
      </c>
    </row>
    <row r="7844" spans="1:11" x14ac:dyDescent="0.25">
      <c r="A7844" t="s">
        <v>8391</v>
      </c>
      <c r="B7844">
        <v>72665</v>
      </c>
      <c r="C7844" t="s">
        <v>172</v>
      </c>
      <c r="D7844" s="167">
        <v>52693</v>
      </c>
      <c r="E7844" t="s">
        <v>191</v>
      </c>
      <c r="F7844" t="s">
        <v>169</v>
      </c>
      <c r="G7844" t="s">
        <v>354</v>
      </c>
      <c r="H7844" s="168">
        <v>41288</v>
      </c>
      <c r="I7844" t="s">
        <v>106</v>
      </c>
      <c r="J7844" s="169">
        <v>4.6986301369863011</v>
      </c>
      <c r="K7844">
        <v>1</v>
      </c>
    </row>
    <row r="7845" spans="1:11" x14ac:dyDescent="0.25">
      <c r="A7845" t="s">
        <v>8392</v>
      </c>
      <c r="B7845">
        <v>45926</v>
      </c>
      <c r="C7845" t="s">
        <v>167</v>
      </c>
      <c r="D7845" s="167">
        <v>67206</v>
      </c>
      <c r="E7845" t="s">
        <v>180</v>
      </c>
      <c r="F7845" t="s">
        <v>169</v>
      </c>
      <c r="G7845" t="s">
        <v>170</v>
      </c>
      <c r="H7845" s="168">
        <v>36934</v>
      </c>
      <c r="I7845" t="s">
        <v>103</v>
      </c>
      <c r="J7845" s="169">
        <v>16.627397260273973</v>
      </c>
      <c r="K7845">
        <v>4</v>
      </c>
    </row>
    <row r="7846" spans="1:11" x14ac:dyDescent="0.25">
      <c r="A7846" t="s">
        <v>8393</v>
      </c>
      <c r="B7846">
        <v>92988</v>
      </c>
      <c r="C7846" t="s">
        <v>172</v>
      </c>
      <c r="D7846" s="167">
        <v>80784</v>
      </c>
      <c r="E7846" t="s">
        <v>191</v>
      </c>
      <c r="F7846" t="s">
        <v>169</v>
      </c>
      <c r="G7846" t="s">
        <v>192</v>
      </c>
      <c r="H7846" s="168">
        <v>36942</v>
      </c>
      <c r="I7846" t="s">
        <v>104</v>
      </c>
      <c r="J7846" s="169">
        <v>16.605479452054794</v>
      </c>
      <c r="K7846">
        <v>4</v>
      </c>
    </row>
    <row r="7847" spans="1:11" x14ac:dyDescent="0.25">
      <c r="A7847" t="s">
        <v>8394</v>
      </c>
      <c r="B7847">
        <v>70919</v>
      </c>
      <c r="C7847" t="s">
        <v>167</v>
      </c>
      <c r="D7847" s="167">
        <v>26208.35</v>
      </c>
      <c r="E7847" t="s">
        <v>196</v>
      </c>
      <c r="F7847" t="s">
        <v>202</v>
      </c>
      <c r="G7847" t="s">
        <v>816</v>
      </c>
      <c r="H7847" s="168">
        <v>34729</v>
      </c>
      <c r="I7847" t="s">
        <v>106</v>
      </c>
      <c r="J7847" s="169">
        <v>22.668493150684931</v>
      </c>
      <c r="K7847">
        <v>5</v>
      </c>
    </row>
    <row r="7848" spans="1:11" x14ac:dyDescent="0.25">
      <c r="A7848" t="s">
        <v>8395</v>
      </c>
      <c r="B7848">
        <v>68782</v>
      </c>
      <c r="C7848" t="s">
        <v>167</v>
      </c>
      <c r="D7848" s="167">
        <v>58440.2</v>
      </c>
      <c r="E7848" t="s">
        <v>230</v>
      </c>
      <c r="F7848" t="s">
        <v>169</v>
      </c>
      <c r="G7848" t="s">
        <v>357</v>
      </c>
      <c r="H7848" s="168">
        <v>39482</v>
      </c>
      <c r="I7848" t="s">
        <v>104</v>
      </c>
      <c r="J7848" s="169">
        <v>9.6465753424657539</v>
      </c>
      <c r="K7848">
        <v>2</v>
      </c>
    </row>
    <row r="7849" spans="1:11" x14ac:dyDescent="0.25">
      <c r="A7849" t="s">
        <v>8396</v>
      </c>
      <c r="B7849">
        <v>64873</v>
      </c>
      <c r="C7849" t="s">
        <v>167</v>
      </c>
      <c r="D7849" s="167">
        <v>56733</v>
      </c>
      <c r="E7849" t="s">
        <v>168</v>
      </c>
      <c r="F7849" t="s">
        <v>169</v>
      </c>
      <c r="G7849" t="s">
        <v>265</v>
      </c>
      <c r="H7849" s="168">
        <v>41596</v>
      </c>
      <c r="I7849" t="s">
        <v>108</v>
      </c>
      <c r="J7849" s="169">
        <v>3.8547945205479452</v>
      </c>
      <c r="K7849">
        <v>1</v>
      </c>
    </row>
    <row r="7850" spans="1:11" x14ac:dyDescent="0.25">
      <c r="A7850" t="s">
        <v>8397</v>
      </c>
      <c r="B7850">
        <v>17103</v>
      </c>
      <c r="C7850" t="s">
        <v>167</v>
      </c>
      <c r="D7850" s="167">
        <v>76015.03</v>
      </c>
      <c r="E7850" t="s">
        <v>168</v>
      </c>
      <c r="F7850" t="s">
        <v>169</v>
      </c>
      <c r="G7850" t="s">
        <v>2693</v>
      </c>
      <c r="H7850" s="168">
        <v>33238</v>
      </c>
      <c r="I7850" t="s">
        <v>106</v>
      </c>
      <c r="J7850" s="169">
        <v>26.753424657534246</v>
      </c>
      <c r="K7850">
        <v>6</v>
      </c>
    </row>
    <row r="7851" spans="1:11" x14ac:dyDescent="0.25">
      <c r="A7851" t="s">
        <v>8398</v>
      </c>
      <c r="B7851">
        <v>17386</v>
      </c>
      <c r="C7851" t="s">
        <v>172</v>
      </c>
      <c r="D7851" s="167">
        <v>51366.29</v>
      </c>
      <c r="E7851" t="s">
        <v>199</v>
      </c>
      <c r="F7851" t="s">
        <v>169</v>
      </c>
      <c r="G7851" t="s">
        <v>295</v>
      </c>
      <c r="H7851" s="168">
        <v>38320</v>
      </c>
      <c r="I7851" t="s">
        <v>104</v>
      </c>
      <c r="J7851" s="169">
        <v>12.830136986301369</v>
      </c>
      <c r="K7851">
        <v>3</v>
      </c>
    </row>
    <row r="7852" spans="1:11" x14ac:dyDescent="0.25">
      <c r="A7852" t="s">
        <v>8399</v>
      </c>
      <c r="B7852">
        <v>68962</v>
      </c>
      <c r="C7852" t="s">
        <v>172</v>
      </c>
      <c r="D7852" s="167">
        <v>40038.199999999997</v>
      </c>
      <c r="E7852" t="s">
        <v>233</v>
      </c>
      <c r="F7852" t="s">
        <v>169</v>
      </c>
      <c r="G7852" t="s">
        <v>399</v>
      </c>
      <c r="H7852" s="168">
        <v>38292</v>
      </c>
      <c r="I7852" t="s">
        <v>107</v>
      </c>
      <c r="J7852" s="169">
        <v>12.906849315068493</v>
      </c>
      <c r="K7852">
        <v>3</v>
      </c>
    </row>
    <row r="7853" spans="1:11" x14ac:dyDescent="0.25">
      <c r="A7853" t="s">
        <v>8400</v>
      </c>
      <c r="B7853">
        <v>62623</v>
      </c>
      <c r="C7853" t="s">
        <v>167</v>
      </c>
      <c r="D7853" s="167">
        <v>90928.2</v>
      </c>
      <c r="E7853" t="s">
        <v>185</v>
      </c>
      <c r="F7853" t="s">
        <v>169</v>
      </c>
      <c r="G7853" t="s">
        <v>170</v>
      </c>
      <c r="H7853" s="168">
        <v>36556</v>
      </c>
      <c r="I7853" t="s">
        <v>104</v>
      </c>
      <c r="J7853" s="169">
        <v>17.663013698630138</v>
      </c>
      <c r="K7853">
        <v>4</v>
      </c>
    </row>
    <row r="7854" spans="1:11" x14ac:dyDescent="0.25">
      <c r="A7854" t="s">
        <v>8401</v>
      </c>
      <c r="B7854">
        <v>95962</v>
      </c>
      <c r="C7854" t="s">
        <v>172</v>
      </c>
      <c r="D7854" s="167">
        <v>206000</v>
      </c>
      <c r="E7854" t="s">
        <v>180</v>
      </c>
      <c r="F7854" t="s">
        <v>169</v>
      </c>
      <c r="G7854" t="s">
        <v>8402</v>
      </c>
      <c r="H7854" s="168">
        <v>42009</v>
      </c>
      <c r="I7854" t="s">
        <v>103</v>
      </c>
      <c r="J7854" s="169">
        <v>2.7232876712328768</v>
      </c>
      <c r="K7854">
        <v>1</v>
      </c>
    </row>
    <row r="7855" spans="1:11" x14ac:dyDescent="0.25">
      <c r="A7855" t="s">
        <v>8403</v>
      </c>
      <c r="B7855">
        <v>99704</v>
      </c>
      <c r="C7855" t="s">
        <v>172</v>
      </c>
      <c r="D7855" s="167">
        <v>94449</v>
      </c>
      <c r="E7855" t="s">
        <v>185</v>
      </c>
      <c r="F7855" t="s">
        <v>169</v>
      </c>
      <c r="G7855" t="s">
        <v>495</v>
      </c>
      <c r="H7855" s="168">
        <v>37298</v>
      </c>
      <c r="I7855" t="s">
        <v>103</v>
      </c>
      <c r="J7855" s="169">
        <v>15.63013698630137</v>
      </c>
      <c r="K7855">
        <v>4</v>
      </c>
    </row>
    <row r="7856" spans="1:11" x14ac:dyDescent="0.25">
      <c r="A7856" t="s">
        <v>8404</v>
      </c>
      <c r="B7856">
        <v>98718</v>
      </c>
      <c r="C7856" t="s">
        <v>172</v>
      </c>
      <c r="D7856" s="167">
        <v>117174.02</v>
      </c>
      <c r="E7856" t="s">
        <v>185</v>
      </c>
      <c r="F7856" t="s">
        <v>169</v>
      </c>
      <c r="G7856" t="s">
        <v>382</v>
      </c>
      <c r="H7856" s="168">
        <v>32713</v>
      </c>
      <c r="I7856" t="s">
        <v>104</v>
      </c>
      <c r="J7856" s="169">
        <v>28.19178082191781</v>
      </c>
      <c r="K7856">
        <v>6</v>
      </c>
    </row>
    <row r="7857" spans="1:11" x14ac:dyDescent="0.25">
      <c r="A7857" t="s">
        <v>8405</v>
      </c>
      <c r="B7857">
        <v>63612</v>
      </c>
      <c r="C7857" t="s">
        <v>172</v>
      </c>
      <c r="D7857" s="167">
        <v>65530</v>
      </c>
      <c r="E7857" t="s">
        <v>191</v>
      </c>
      <c r="F7857" t="s">
        <v>169</v>
      </c>
      <c r="G7857" t="s">
        <v>486</v>
      </c>
      <c r="H7857" s="168">
        <v>39693</v>
      </c>
      <c r="I7857" t="s">
        <v>103</v>
      </c>
      <c r="J7857" s="169">
        <v>9.0684931506849313</v>
      </c>
      <c r="K7857">
        <v>2</v>
      </c>
    </row>
    <row r="7858" spans="1:11" x14ac:dyDescent="0.25">
      <c r="A7858" t="s">
        <v>8406</v>
      </c>
      <c r="B7858">
        <v>96953</v>
      </c>
      <c r="C7858" t="s">
        <v>172</v>
      </c>
      <c r="D7858" s="167">
        <v>43525.72</v>
      </c>
      <c r="E7858" t="s">
        <v>199</v>
      </c>
      <c r="F7858" t="s">
        <v>169</v>
      </c>
      <c r="G7858" t="s">
        <v>220</v>
      </c>
      <c r="H7858" s="168">
        <v>40609</v>
      </c>
      <c r="I7858" t="s">
        <v>106</v>
      </c>
      <c r="J7858" s="169">
        <v>6.558904109589041</v>
      </c>
      <c r="K7858">
        <v>2</v>
      </c>
    </row>
    <row r="7859" spans="1:11" x14ac:dyDescent="0.25">
      <c r="A7859" t="s">
        <v>8407</v>
      </c>
      <c r="B7859">
        <v>50442</v>
      </c>
      <c r="C7859" t="s">
        <v>172</v>
      </c>
      <c r="D7859" s="167">
        <v>100849.36</v>
      </c>
      <c r="E7859" t="s">
        <v>191</v>
      </c>
      <c r="F7859" t="s">
        <v>169</v>
      </c>
      <c r="G7859" t="s">
        <v>610</v>
      </c>
      <c r="H7859" s="168">
        <v>34295</v>
      </c>
      <c r="I7859" t="s">
        <v>106</v>
      </c>
      <c r="J7859" s="169">
        <v>23.857534246575341</v>
      </c>
      <c r="K7859">
        <v>5</v>
      </c>
    </row>
    <row r="7860" spans="1:11" x14ac:dyDescent="0.25">
      <c r="A7860" t="s">
        <v>8408</v>
      </c>
      <c r="B7860">
        <v>64271</v>
      </c>
      <c r="C7860" t="s">
        <v>172</v>
      </c>
      <c r="D7860" s="167">
        <v>92756.7</v>
      </c>
      <c r="E7860" t="s">
        <v>175</v>
      </c>
      <c r="F7860" t="s">
        <v>169</v>
      </c>
      <c r="G7860" t="s">
        <v>183</v>
      </c>
      <c r="H7860" s="168">
        <v>32398</v>
      </c>
      <c r="I7860" t="s">
        <v>103</v>
      </c>
      <c r="J7860" s="169">
        <v>29.054794520547944</v>
      </c>
      <c r="K7860">
        <v>6</v>
      </c>
    </row>
    <row r="7861" spans="1:11" x14ac:dyDescent="0.25">
      <c r="A7861" t="s">
        <v>8409</v>
      </c>
      <c r="B7861">
        <v>1705</v>
      </c>
      <c r="C7861" t="s">
        <v>172</v>
      </c>
      <c r="D7861" s="167">
        <v>84974</v>
      </c>
      <c r="E7861" t="s">
        <v>199</v>
      </c>
      <c r="F7861" t="s">
        <v>169</v>
      </c>
      <c r="G7861" t="s">
        <v>282</v>
      </c>
      <c r="H7861" s="168">
        <v>38614</v>
      </c>
      <c r="I7861" t="s">
        <v>108</v>
      </c>
      <c r="J7861" s="169">
        <v>12.024657534246575</v>
      </c>
      <c r="K7861">
        <v>3</v>
      </c>
    </row>
    <row r="7862" spans="1:11" x14ac:dyDescent="0.25">
      <c r="A7862" t="s">
        <v>8410</v>
      </c>
      <c r="B7862">
        <v>60445</v>
      </c>
      <c r="C7862" t="s">
        <v>172</v>
      </c>
      <c r="D7862" s="167">
        <v>43525.72</v>
      </c>
      <c r="E7862" t="s">
        <v>199</v>
      </c>
      <c r="F7862" t="s">
        <v>169</v>
      </c>
      <c r="G7862" t="s">
        <v>220</v>
      </c>
      <c r="H7862" s="168">
        <v>41540</v>
      </c>
      <c r="I7862" t="s">
        <v>106</v>
      </c>
      <c r="J7862" s="169">
        <v>4.0082191780821921</v>
      </c>
      <c r="K7862">
        <v>1</v>
      </c>
    </row>
    <row r="7863" spans="1:11" x14ac:dyDescent="0.25">
      <c r="A7863" t="s">
        <v>8411</v>
      </c>
      <c r="B7863">
        <v>41594</v>
      </c>
      <c r="C7863" t="s">
        <v>167</v>
      </c>
      <c r="D7863" s="167">
        <v>29779.06</v>
      </c>
      <c r="E7863" t="s">
        <v>233</v>
      </c>
      <c r="F7863" t="s">
        <v>202</v>
      </c>
      <c r="G7863" t="s">
        <v>234</v>
      </c>
      <c r="H7863" s="168">
        <v>41260</v>
      </c>
      <c r="I7863" t="s">
        <v>106</v>
      </c>
      <c r="J7863" s="169">
        <v>4.7753424657534245</v>
      </c>
      <c r="K7863">
        <v>1</v>
      </c>
    </row>
    <row r="7864" spans="1:11" x14ac:dyDescent="0.25">
      <c r="A7864" t="s">
        <v>8412</v>
      </c>
      <c r="B7864">
        <v>47119</v>
      </c>
      <c r="C7864" t="s">
        <v>167</v>
      </c>
      <c r="D7864" s="167">
        <v>70083.45</v>
      </c>
      <c r="E7864" t="s">
        <v>188</v>
      </c>
      <c r="F7864" t="s">
        <v>169</v>
      </c>
      <c r="G7864" t="s">
        <v>273</v>
      </c>
      <c r="H7864" s="168">
        <v>37186</v>
      </c>
      <c r="I7864" t="s">
        <v>104</v>
      </c>
      <c r="J7864" s="169">
        <v>15.936986301369863</v>
      </c>
      <c r="K7864">
        <v>4</v>
      </c>
    </row>
    <row r="7865" spans="1:11" x14ac:dyDescent="0.25">
      <c r="A7865" t="s">
        <v>8413</v>
      </c>
      <c r="B7865">
        <v>35862</v>
      </c>
      <c r="C7865" t="s">
        <v>167</v>
      </c>
      <c r="D7865" s="167">
        <v>64206.3</v>
      </c>
      <c r="E7865" t="s">
        <v>188</v>
      </c>
      <c r="F7865" t="s">
        <v>169</v>
      </c>
      <c r="G7865" t="s">
        <v>282</v>
      </c>
      <c r="H7865" s="168">
        <v>40798</v>
      </c>
      <c r="I7865" t="s">
        <v>103</v>
      </c>
      <c r="J7865" s="169">
        <v>6.0410958904109586</v>
      </c>
      <c r="K7865">
        <v>2</v>
      </c>
    </row>
    <row r="7866" spans="1:11" x14ac:dyDescent="0.25">
      <c r="A7866" t="s">
        <v>8414</v>
      </c>
      <c r="B7866">
        <v>83196</v>
      </c>
      <c r="C7866" t="s">
        <v>172</v>
      </c>
      <c r="D7866" s="167">
        <v>70435</v>
      </c>
      <c r="E7866" t="s">
        <v>175</v>
      </c>
      <c r="F7866" t="s">
        <v>169</v>
      </c>
      <c r="G7866" t="s">
        <v>183</v>
      </c>
      <c r="H7866" s="168">
        <v>39216</v>
      </c>
      <c r="I7866" t="s">
        <v>106</v>
      </c>
      <c r="J7866" s="169">
        <v>10.375342465753425</v>
      </c>
      <c r="K7866">
        <v>3</v>
      </c>
    </row>
    <row r="7867" spans="1:11" x14ac:dyDescent="0.25">
      <c r="A7867" t="s">
        <v>8415</v>
      </c>
      <c r="B7867">
        <v>3265</v>
      </c>
      <c r="C7867" t="s">
        <v>172</v>
      </c>
      <c r="D7867" s="167">
        <v>65752</v>
      </c>
      <c r="E7867" t="s">
        <v>175</v>
      </c>
      <c r="F7867" t="s">
        <v>169</v>
      </c>
      <c r="G7867" t="s">
        <v>183</v>
      </c>
      <c r="H7867" s="168">
        <v>40742</v>
      </c>
      <c r="I7867" t="s">
        <v>108</v>
      </c>
      <c r="J7867" s="169">
        <v>6.1945205479452055</v>
      </c>
      <c r="K7867">
        <v>2</v>
      </c>
    </row>
    <row r="7868" spans="1:11" x14ac:dyDescent="0.25">
      <c r="A7868" t="s">
        <v>8416</v>
      </c>
      <c r="B7868">
        <v>47307</v>
      </c>
      <c r="C7868" t="s">
        <v>167</v>
      </c>
      <c r="D7868" s="167">
        <v>91196.59</v>
      </c>
      <c r="E7868" t="s">
        <v>168</v>
      </c>
      <c r="F7868" t="s">
        <v>169</v>
      </c>
      <c r="G7868" t="s">
        <v>858</v>
      </c>
      <c r="H7868" s="168">
        <v>37319</v>
      </c>
      <c r="I7868" t="s">
        <v>103</v>
      </c>
      <c r="J7868" s="169">
        <v>15.572602739726028</v>
      </c>
      <c r="K7868">
        <v>4</v>
      </c>
    </row>
    <row r="7869" spans="1:11" x14ac:dyDescent="0.25">
      <c r="A7869" t="s">
        <v>8417</v>
      </c>
      <c r="B7869">
        <v>6580</v>
      </c>
      <c r="C7869" t="s">
        <v>172</v>
      </c>
      <c r="D7869" s="167">
        <v>85153.93</v>
      </c>
      <c r="E7869" t="s">
        <v>196</v>
      </c>
      <c r="F7869" t="s">
        <v>169</v>
      </c>
      <c r="G7869" t="s">
        <v>598</v>
      </c>
      <c r="H7869" s="168">
        <v>42268</v>
      </c>
      <c r="I7869" t="s">
        <v>107</v>
      </c>
      <c r="J7869" s="169">
        <v>2.0136986301369864</v>
      </c>
      <c r="K7869">
        <v>1</v>
      </c>
    </row>
    <row r="7870" spans="1:11" x14ac:dyDescent="0.25">
      <c r="A7870" t="s">
        <v>8418</v>
      </c>
      <c r="B7870">
        <v>99344</v>
      </c>
      <c r="C7870" t="s">
        <v>167</v>
      </c>
      <c r="D7870" s="167">
        <v>66065.23</v>
      </c>
      <c r="E7870" t="s">
        <v>168</v>
      </c>
      <c r="F7870" t="s">
        <v>169</v>
      </c>
      <c r="G7870" t="s">
        <v>194</v>
      </c>
      <c r="H7870" s="168">
        <v>31208</v>
      </c>
      <c r="I7870" t="s">
        <v>106</v>
      </c>
      <c r="J7870" s="169">
        <v>32.315068493150683</v>
      </c>
      <c r="K7870">
        <v>7</v>
      </c>
    </row>
    <row r="7871" spans="1:11" x14ac:dyDescent="0.25">
      <c r="A7871" t="s">
        <v>8419</v>
      </c>
      <c r="B7871">
        <v>12060</v>
      </c>
      <c r="C7871" t="s">
        <v>167</v>
      </c>
      <c r="D7871" s="167">
        <v>62520.44</v>
      </c>
      <c r="E7871" t="s">
        <v>168</v>
      </c>
      <c r="F7871" t="s">
        <v>169</v>
      </c>
      <c r="G7871" t="s">
        <v>1364</v>
      </c>
      <c r="H7871" s="168">
        <v>39622</v>
      </c>
      <c r="I7871" t="s">
        <v>108</v>
      </c>
      <c r="J7871" s="169">
        <v>9.2630136986301377</v>
      </c>
      <c r="K7871">
        <v>2</v>
      </c>
    </row>
    <row r="7872" spans="1:11" x14ac:dyDescent="0.25">
      <c r="A7872" t="s">
        <v>8420</v>
      </c>
      <c r="B7872">
        <v>2521</v>
      </c>
      <c r="C7872" t="s">
        <v>172</v>
      </c>
      <c r="D7872" s="167">
        <v>97506.93</v>
      </c>
      <c r="E7872" t="s">
        <v>199</v>
      </c>
      <c r="F7872" t="s">
        <v>169</v>
      </c>
      <c r="G7872" t="s">
        <v>176</v>
      </c>
      <c r="H7872" s="168">
        <v>41750</v>
      </c>
      <c r="I7872" t="s">
        <v>104</v>
      </c>
      <c r="J7872" s="169">
        <v>3.4328767123287673</v>
      </c>
      <c r="K7872">
        <v>1</v>
      </c>
    </row>
    <row r="7873" spans="1:11" x14ac:dyDescent="0.25">
      <c r="A7873" t="s">
        <v>8421</v>
      </c>
      <c r="B7873">
        <v>61413</v>
      </c>
      <c r="C7873" t="s">
        <v>172</v>
      </c>
      <c r="D7873" s="167">
        <v>73801</v>
      </c>
      <c r="E7873" t="s">
        <v>196</v>
      </c>
      <c r="F7873" t="s">
        <v>169</v>
      </c>
      <c r="G7873" t="s">
        <v>5626</v>
      </c>
      <c r="H7873" s="168">
        <v>37340</v>
      </c>
      <c r="I7873" t="s">
        <v>104</v>
      </c>
      <c r="J7873" s="169">
        <v>15.515068493150684</v>
      </c>
      <c r="K7873">
        <v>4</v>
      </c>
    </row>
    <row r="7874" spans="1:11" x14ac:dyDescent="0.25">
      <c r="A7874" t="s">
        <v>8422</v>
      </c>
      <c r="B7874">
        <v>95377</v>
      </c>
      <c r="C7874" t="s">
        <v>172</v>
      </c>
      <c r="D7874" s="167">
        <v>46925.78</v>
      </c>
      <c r="E7874" t="s">
        <v>188</v>
      </c>
      <c r="F7874" t="s">
        <v>169</v>
      </c>
      <c r="G7874" t="s">
        <v>344</v>
      </c>
      <c r="H7874" s="168">
        <v>39034</v>
      </c>
      <c r="I7874" t="s">
        <v>107</v>
      </c>
      <c r="J7874" s="169">
        <v>10.873972602739727</v>
      </c>
      <c r="K7874">
        <v>3</v>
      </c>
    </row>
    <row r="7875" spans="1:11" x14ac:dyDescent="0.25">
      <c r="A7875" t="s">
        <v>8423</v>
      </c>
      <c r="B7875">
        <v>98066</v>
      </c>
      <c r="C7875" t="s">
        <v>172</v>
      </c>
      <c r="D7875" s="167">
        <v>84192.03</v>
      </c>
      <c r="E7875" t="s">
        <v>308</v>
      </c>
      <c r="F7875" t="s">
        <v>169</v>
      </c>
      <c r="G7875" t="s">
        <v>3713</v>
      </c>
      <c r="H7875" s="168">
        <v>36500</v>
      </c>
      <c r="I7875" t="s">
        <v>103</v>
      </c>
      <c r="J7875" s="169">
        <v>17.816438356164383</v>
      </c>
      <c r="K7875">
        <v>4</v>
      </c>
    </row>
    <row r="7876" spans="1:11" x14ac:dyDescent="0.25">
      <c r="A7876" t="s">
        <v>8424</v>
      </c>
      <c r="B7876">
        <v>97230</v>
      </c>
      <c r="C7876" t="s">
        <v>172</v>
      </c>
      <c r="D7876" s="167">
        <v>83497.98</v>
      </c>
      <c r="E7876" t="s">
        <v>168</v>
      </c>
      <c r="F7876" t="s">
        <v>169</v>
      </c>
      <c r="G7876" t="s">
        <v>2046</v>
      </c>
      <c r="H7876" s="168">
        <v>34449</v>
      </c>
      <c r="I7876" t="s">
        <v>106</v>
      </c>
      <c r="J7876" s="169">
        <v>23.435616438356163</v>
      </c>
      <c r="K7876">
        <v>5</v>
      </c>
    </row>
    <row r="7877" spans="1:11" x14ac:dyDescent="0.25">
      <c r="A7877" t="s">
        <v>8425</v>
      </c>
      <c r="B7877">
        <v>15894</v>
      </c>
      <c r="C7877" t="s">
        <v>167</v>
      </c>
      <c r="D7877" s="167">
        <v>41953.24</v>
      </c>
      <c r="E7877" t="s">
        <v>188</v>
      </c>
      <c r="F7877" t="s">
        <v>202</v>
      </c>
      <c r="G7877" t="s">
        <v>313</v>
      </c>
      <c r="H7877" s="168">
        <v>38726</v>
      </c>
      <c r="I7877" t="s">
        <v>104</v>
      </c>
      <c r="J7877" s="169">
        <v>11.717808219178082</v>
      </c>
      <c r="K7877">
        <v>3</v>
      </c>
    </row>
    <row r="7878" spans="1:11" x14ac:dyDescent="0.25">
      <c r="A7878" t="s">
        <v>8426</v>
      </c>
      <c r="B7878">
        <v>27873</v>
      </c>
      <c r="C7878" t="s">
        <v>167</v>
      </c>
      <c r="D7878" s="167">
        <v>97622.43</v>
      </c>
      <c r="E7878" t="s">
        <v>185</v>
      </c>
      <c r="F7878" t="s">
        <v>169</v>
      </c>
      <c r="G7878" t="s">
        <v>240</v>
      </c>
      <c r="H7878" s="168">
        <v>38796</v>
      </c>
      <c r="I7878" t="s">
        <v>103</v>
      </c>
      <c r="J7878" s="169">
        <v>11.526027397260274</v>
      </c>
      <c r="K7878">
        <v>3</v>
      </c>
    </row>
    <row r="7879" spans="1:11" x14ac:dyDescent="0.25">
      <c r="A7879" t="s">
        <v>8427</v>
      </c>
      <c r="B7879">
        <v>69685</v>
      </c>
      <c r="C7879" t="s">
        <v>172</v>
      </c>
      <c r="D7879" s="167">
        <v>67139.06</v>
      </c>
      <c r="E7879" t="s">
        <v>196</v>
      </c>
      <c r="F7879" t="s">
        <v>169</v>
      </c>
      <c r="G7879" t="s">
        <v>706</v>
      </c>
      <c r="H7879" s="168">
        <v>39510</v>
      </c>
      <c r="I7879" t="s">
        <v>103</v>
      </c>
      <c r="J7879" s="169">
        <v>9.5698630136986296</v>
      </c>
      <c r="K7879">
        <v>2</v>
      </c>
    </row>
    <row r="7880" spans="1:11" x14ac:dyDescent="0.25">
      <c r="A7880" t="s">
        <v>8428</v>
      </c>
      <c r="B7880">
        <v>71336</v>
      </c>
      <c r="C7880" t="s">
        <v>172</v>
      </c>
      <c r="D7880" s="167">
        <v>106448.44</v>
      </c>
      <c r="E7880" t="s">
        <v>168</v>
      </c>
      <c r="F7880" t="s">
        <v>169</v>
      </c>
      <c r="G7880" t="s">
        <v>1166</v>
      </c>
      <c r="H7880" s="168">
        <v>33049</v>
      </c>
      <c r="I7880" t="s">
        <v>103</v>
      </c>
      <c r="J7880" s="169">
        <v>27.271232876712329</v>
      </c>
      <c r="K7880">
        <v>6</v>
      </c>
    </row>
    <row r="7881" spans="1:11" x14ac:dyDescent="0.25">
      <c r="A7881" t="s">
        <v>8429</v>
      </c>
      <c r="B7881">
        <v>52392</v>
      </c>
      <c r="C7881" t="s">
        <v>167</v>
      </c>
      <c r="D7881" s="167">
        <v>96763.35</v>
      </c>
      <c r="E7881" t="s">
        <v>168</v>
      </c>
      <c r="F7881" t="s">
        <v>169</v>
      </c>
      <c r="G7881" t="s">
        <v>384</v>
      </c>
      <c r="H7881" s="168">
        <v>34947</v>
      </c>
      <c r="I7881" t="s">
        <v>103</v>
      </c>
      <c r="J7881" s="169">
        <v>22.07123287671233</v>
      </c>
      <c r="K7881">
        <v>5</v>
      </c>
    </row>
    <row r="7882" spans="1:11" x14ac:dyDescent="0.25">
      <c r="A7882" t="s">
        <v>8430</v>
      </c>
      <c r="B7882">
        <v>61119</v>
      </c>
      <c r="C7882" t="s">
        <v>167</v>
      </c>
      <c r="D7882" s="167">
        <v>84984.38</v>
      </c>
      <c r="E7882" t="s">
        <v>188</v>
      </c>
      <c r="F7882" t="s">
        <v>169</v>
      </c>
      <c r="G7882" t="s">
        <v>397</v>
      </c>
      <c r="H7882" s="168">
        <v>38894</v>
      </c>
      <c r="I7882" t="s">
        <v>105</v>
      </c>
      <c r="J7882" s="169">
        <v>11.257534246575343</v>
      </c>
      <c r="K7882">
        <v>3</v>
      </c>
    </row>
    <row r="7883" spans="1:11" x14ac:dyDescent="0.25">
      <c r="A7883" t="s">
        <v>8431</v>
      </c>
      <c r="B7883">
        <v>93679</v>
      </c>
      <c r="C7883" t="s">
        <v>172</v>
      </c>
      <c r="D7883" s="167">
        <v>144675.32</v>
      </c>
      <c r="E7883" t="s">
        <v>188</v>
      </c>
      <c r="F7883" t="s">
        <v>169</v>
      </c>
      <c r="G7883" t="s">
        <v>231</v>
      </c>
      <c r="H7883" s="168">
        <v>41456</v>
      </c>
      <c r="I7883" t="s">
        <v>104</v>
      </c>
      <c r="J7883" s="169">
        <v>4.2383561643835614</v>
      </c>
      <c r="K7883">
        <v>1</v>
      </c>
    </row>
    <row r="7884" spans="1:11" x14ac:dyDescent="0.25">
      <c r="A7884" t="s">
        <v>8432</v>
      </c>
      <c r="B7884">
        <v>47634</v>
      </c>
      <c r="C7884" t="s">
        <v>172</v>
      </c>
      <c r="D7884" s="167">
        <v>56581.5</v>
      </c>
      <c r="E7884" t="s">
        <v>268</v>
      </c>
      <c r="F7884" t="s">
        <v>169</v>
      </c>
      <c r="G7884" t="s">
        <v>418</v>
      </c>
      <c r="H7884" s="168">
        <v>42478</v>
      </c>
      <c r="I7884" t="s">
        <v>105</v>
      </c>
      <c r="J7884" s="169">
        <v>1.4383561643835616</v>
      </c>
      <c r="K7884">
        <v>1</v>
      </c>
    </row>
    <row r="7885" spans="1:11" x14ac:dyDescent="0.25">
      <c r="A7885" t="s">
        <v>8433</v>
      </c>
      <c r="B7885">
        <v>7560</v>
      </c>
      <c r="C7885" t="s">
        <v>167</v>
      </c>
      <c r="D7885" s="167">
        <v>92601.29</v>
      </c>
      <c r="E7885" t="s">
        <v>191</v>
      </c>
      <c r="F7885" t="s">
        <v>169</v>
      </c>
      <c r="G7885" t="s">
        <v>610</v>
      </c>
      <c r="H7885" s="168">
        <v>36002</v>
      </c>
      <c r="I7885" t="s">
        <v>104</v>
      </c>
      <c r="J7885" s="169">
        <v>19.18082191780822</v>
      </c>
      <c r="K7885">
        <v>4</v>
      </c>
    </row>
    <row r="7886" spans="1:11" x14ac:dyDescent="0.25">
      <c r="A7886" t="s">
        <v>8434</v>
      </c>
      <c r="B7886">
        <v>60095</v>
      </c>
      <c r="C7886" t="s">
        <v>172</v>
      </c>
      <c r="D7886" s="167">
        <v>27805.439999999999</v>
      </c>
      <c r="E7886" t="s">
        <v>233</v>
      </c>
      <c r="F7886" t="s">
        <v>202</v>
      </c>
      <c r="G7886" t="s">
        <v>234</v>
      </c>
      <c r="H7886" s="168">
        <v>42478</v>
      </c>
      <c r="I7886" t="s">
        <v>108</v>
      </c>
      <c r="J7886" s="169">
        <v>1.4383561643835616</v>
      </c>
      <c r="K7886">
        <v>1</v>
      </c>
    </row>
    <row r="7887" spans="1:11" x14ac:dyDescent="0.25">
      <c r="A7887" t="s">
        <v>8435</v>
      </c>
      <c r="B7887">
        <v>67167</v>
      </c>
      <c r="C7887" t="s">
        <v>167</v>
      </c>
      <c r="D7887" s="167">
        <v>104717.28</v>
      </c>
      <c r="E7887" t="s">
        <v>188</v>
      </c>
      <c r="F7887" t="s">
        <v>169</v>
      </c>
      <c r="G7887" t="s">
        <v>397</v>
      </c>
      <c r="H7887" s="168">
        <v>28171</v>
      </c>
      <c r="I7887" t="s">
        <v>106</v>
      </c>
      <c r="J7887" s="169">
        <v>40.635616438356166</v>
      </c>
      <c r="K7887">
        <v>8</v>
      </c>
    </row>
    <row r="7888" spans="1:11" x14ac:dyDescent="0.25">
      <c r="A7888" t="s">
        <v>8436</v>
      </c>
      <c r="B7888">
        <v>54123</v>
      </c>
      <c r="C7888" t="s">
        <v>172</v>
      </c>
      <c r="D7888" s="167">
        <v>98268.27</v>
      </c>
      <c r="E7888" t="s">
        <v>199</v>
      </c>
      <c r="F7888" t="s">
        <v>169</v>
      </c>
      <c r="G7888" t="s">
        <v>443</v>
      </c>
      <c r="H7888" s="168">
        <v>37452</v>
      </c>
      <c r="I7888" t="s">
        <v>108</v>
      </c>
      <c r="J7888" s="169">
        <v>15.208219178082192</v>
      </c>
      <c r="K7888">
        <v>4</v>
      </c>
    </row>
    <row r="7889" spans="1:11" x14ac:dyDescent="0.25">
      <c r="A7889" t="s">
        <v>8437</v>
      </c>
      <c r="B7889">
        <v>51071</v>
      </c>
      <c r="C7889" t="s">
        <v>167</v>
      </c>
      <c r="D7889" s="167">
        <v>105007.29</v>
      </c>
      <c r="E7889" t="s">
        <v>168</v>
      </c>
      <c r="F7889" t="s">
        <v>169</v>
      </c>
      <c r="G7889" t="s">
        <v>275</v>
      </c>
      <c r="H7889" s="168">
        <v>41512</v>
      </c>
      <c r="I7889" t="s">
        <v>104</v>
      </c>
      <c r="J7889" s="169">
        <v>4.0849315068493155</v>
      </c>
      <c r="K7889">
        <v>1</v>
      </c>
    </row>
    <row r="7890" spans="1:11" x14ac:dyDescent="0.25">
      <c r="A7890" t="s">
        <v>8438</v>
      </c>
      <c r="B7890">
        <v>14687</v>
      </c>
      <c r="C7890" t="s">
        <v>167</v>
      </c>
      <c r="D7890" s="167">
        <v>84974</v>
      </c>
      <c r="E7890" t="s">
        <v>308</v>
      </c>
      <c r="F7890" t="s">
        <v>169</v>
      </c>
      <c r="G7890" t="s">
        <v>189</v>
      </c>
      <c r="H7890" s="168">
        <v>35667</v>
      </c>
      <c r="I7890" t="s">
        <v>106</v>
      </c>
      <c r="J7890" s="169">
        <v>20.098630136986301</v>
      </c>
      <c r="K7890">
        <v>5</v>
      </c>
    </row>
    <row r="7891" spans="1:11" x14ac:dyDescent="0.25">
      <c r="A7891" t="s">
        <v>8439</v>
      </c>
      <c r="B7891">
        <v>65869</v>
      </c>
      <c r="C7891" t="s">
        <v>172</v>
      </c>
      <c r="D7891" s="167">
        <v>105743.92</v>
      </c>
      <c r="E7891" t="s">
        <v>308</v>
      </c>
      <c r="F7891" t="s">
        <v>169</v>
      </c>
      <c r="G7891" t="s">
        <v>443</v>
      </c>
      <c r="H7891" s="168">
        <v>31950</v>
      </c>
      <c r="I7891" t="s">
        <v>107</v>
      </c>
      <c r="J7891" s="169">
        <v>30.282191780821918</v>
      </c>
      <c r="K7891">
        <v>7</v>
      </c>
    </row>
    <row r="7892" spans="1:11" x14ac:dyDescent="0.25">
      <c r="A7892" t="s">
        <v>8440</v>
      </c>
      <c r="B7892">
        <v>3054</v>
      </c>
      <c r="C7892" t="s">
        <v>167</v>
      </c>
      <c r="D7892" s="167">
        <v>58448</v>
      </c>
      <c r="E7892" t="s">
        <v>216</v>
      </c>
      <c r="F7892" t="s">
        <v>169</v>
      </c>
      <c r="G7892" t="s">
        <v>217</v>
      </c>
      <c r="H7892" s="168">
        <v>34557</v>
      </c>
      <c r="I7892" t="s">
        <v>107</v>
      </c>
      <c r="J7892" s="169">
        <v>23.139726027397259</v>
      </c>
      <c r="K7892">
        <v>5</v>
      </c>
    </row>
    <row r="7893" spans="1:11" x14ac:dyDescent="0.25">
      <c r="A7893" t="s">
        <v>8441</v>
      </c>
      <c r="B7893">
        <v>10357</v>
      </c>
      <c r="C7893" t="s">
        <v>167</v>
      </c>
      <c r="D7893" s="167">
        <v>24076.15</v>
      </c>
      <c r="E7893" t="s">
        <v>196</v>
      </c>
      <c r="F7893" t="s">
        <v>202</v>
      </c>
      <c r="G7893" t="s">
        <v>367</v>
      </c>
      <c r="H7893" s="168">
        <v>36808</v>
      </c>
      <c r="I7893" t="s">
        <v>106</v>
      </c>
      <c r="J7893" s="169">
        <v>16.972602739726028</v>
      </c>
      <c r="K7893">
        <v>4</v>
      </c>
    </row>
    <row r="7894" spans="1:11" x14ac:dyDescent="0.25">
      <c r="A7894" t="s">
        <v>8442</v>
      </c>
      <c r="B7894">
        <v>32109</v>
      </c>
      <c r="C7894" t="s">
        <v>172</v>
      </c>
      <c r="D7894" s="167">
        <v>112899</v>
      </c>
      <c r="E7894" t="s">
        <v>196</v>
      </c>
      <c r="F7894" t="s">
        <v>169</v>
      </c>
      <c r="G7894" t="s">
        <v>620</v>
      </c>
      <c r="H7894" s="168">
        <v>37011</v>
      </c>
      <c r="I7894" t="s">
        <v>106</v>
      </c>
      <c r="J7894" s="169">
        <v>16.416438356164385</v>
      </c>
      <c r="K7894">
        <v>4</v>
      </c>
    </row>
    <row r="7895" spans="1:11" x14ac:dyDescent="0.25">
      <c r="A7895" t="s">
        <v>8443</v>
      </c>
      <c r="B7895">
        <v>40684</v>
      </c>
      <c r="C7895" t="s">
        <v>167</v>
      </c>
      <c r="D7895" s="167">
        <v>75738.58</v>
      </c>
      <c r="E7895" t="s">
        <v>188</v>
      </c>
      <c r="F7895" t="s">
        <v>169</v>
      </c>
      <c r="G7895" t="s">
        <v>284</v>
      </c>
      <c r="H7895" s="168">
        <v>41975</v>
      </c>
      <c r="I7895" t="s">
        <v>103</v>
      </c>
      <c r="J7895" s="169">
        <v>2.8164383561643835</v>
      </c>
      <c r="K7895">
        <v>1</v>
      </c>
    </row>
    <row r="7896" spans="1:11" x14ac:dyDescent="0.25">
      <c r="A7896" t="s">
        <v>8444</v>
      </c>
      <c r="B7896">
        <v>37812</v>
      </c>
      <c r="C7896" t="s">
        <v>172</v>
      </c>
      <c r="D7896" s="167">
        <v>56731.79</v>
      </c>
      <c r="E7896" t="s">
        <v>168</v>
      </c>
      <c r="F7896" t="s">
        <v>169</v>
      </c>
      <c r="G7896" t="s">
        <v>178</v>
      </c>
      <c r="H7896" s="168">
        <v>41288</v>
      </c>
      <c r="I7896" t="s">
        <v>105</v>
      </c>
      <c r="J7896" s="169">
        <v>4.6986301369863011</v>
      </c>
      <c r="K7896">
        <v>1</v>
      </c>
    </row>
    <row r="7897" spans="1:11" x14ac:dyDescent="0.25">
      <c r="A7897" t="s">
        <v>8445</v>
      </c>
      <c r="B7897">
        <v>38012</v>
      </c>
      <c r="C7897" t="s">
        <v>172</v>
      </c>
      <c r="D7897" s="167">
        <v>40631.32</v>
      </c>
      <c r="E7897" t="s">
        <v>199</v>
      </c>
      <c r="F7897" t="s">
        <v>169</v>
      </c>
      <c r="G7897" t="s">
        <v>200</v>
      </c>
      <c r="H7897" s="168">
        <v>42373</v>
      </c>
      <c r="I7897" t="s">
        <v>108</v>
      </c>
      <c r="J7897" s="169">
        <v>1.726027397260274</v>
      </c>
      <c r="K7897">
        <v>1</v>
      </c>
    </row>
    <row r="7898" spans="1:11" x14ac:dyDescent="0.25">
      <c r="A7898" t="s">
        <v>8446</v>
      </c>
      <c r="B7898">
        <v>65458</v>
      </c>
      <c r="C7898" t="s">
        <v>172</v>
      </c>
      <c r="D7898" s="167">
        <v>100849.36</v>
      </c>
      <c r="E7898" t="s">
        <v>191</v>
      </c>
      <c r="F7898" t="s">
        <v>169</v>
      </c>
      <c r="G7898" t="s">
        <v>610</v>
      </c>
      <c r="H7898" s="168">
        <v>33288</v>
      </c>
      <c r="I7898" t="s">
        <v>104</v>
      </c>
      <c r="J7898" s="169">
        <v>26.616438356164384</v>
      </c>
      <c r="K7898">
        <v>6</v>
      </c>
    </row>
    <row r="7899" spans="1:11" x14ac:dyDescent="0.25">
      <c r="A7899" t="s">
        <v>8447</v>
      </c>
      <c r="B7899">
        <v>90231</v>
      </c>
      <c r="C7899" t="s">
        <v>167</v>
      </c>
      <c r="D7899" s="167">
        <v>135392</v>
      </c>
      <c r="E7899" t="s">
        <v>188</v>
      </c>
      <c r="F7899" t="s">
        <v>169</v>
      </c>
      <c r="G7899" t="s">
        <v>275</v>
      </c>
      <c r="H7899" s="168">
        <v>30487</v>
      </c>
      <c r="I7899" t="s">
        <v>105</v>
      </c>
      <c r="J7899" s="169">
        <v>34.290410958904111</v>
      </c>
      <c r="K7899">
        <v>7</v>
      </c>
    </row>
    <row r="7900" spans="1:11" x14ac:dyDescent="0.25">
      <c r="A7900" t="s">
        <v>8448</v>
      </c>
      <c r="B7900">
        <v>45998</v>
      </c>
      <c r="C7900" t="s">
        <v>172</v>
      </c>
      <c r="D7900" s="167">
        <v>74891.600000000006</v>
      </c>
      <c r="E7900" t="s">
        <v>196</v>
      </c>
      <c r="F7900" t="s">
        <v>169</v>
      </c>
      <c r="G7900" t="s">
        <v>914</v>
      </c>
      <c r="H7900" s="168">
        <v>42450</v>
      </c>
      <c r="I7900" t="s">
        <v>104</v>
      </c>
      <c r="J7900" s="169">
        <v>1.515068493150685</v>
      </c>
      <c r="K7900">
        <v>1</v>
      </c>
    </row>
    <row r="7901" spans="1:11" x14ac:dyDescent="0.25">
      <c r="A7901" t="s">
        <v>8449</v>
      </c>
      <c r="B7901">
        <v>58952</v>
      </c>
      <c r="C7901" t="s">
        <v>172</v>
      </c>
      <c r="D7901" s="167">
        <v>29779.06</v>
      </c>
      <c r="E7901" t="s">
        <v>233</v>
      </c>
      <c r="F7901" t="s">
        <v>202</v>
      </c>
      <c r="G7901" t="s">
        <v>234</v>
      </c>
      <c r="H7901" s="168">
        <v>41511</v>
      </c>
      <c r="I7901" t="s">
        <v>104</v>
      </c>
      <c r="J7901" s="169">
        <v>4.087671232876712</v>
      </c>
      <c r="K7901">
        <v>1</v>
      </c>
    </row>
    <row r="7902" spans="1:11" x14ac:dyDescent="0.25">
      <c r="A7902" t="s">
        <v>8450</v>
      </c>
      <c r="B7902">
        <v>83673</v>
      </c>
      <c r="C7902" t="s">
        <v>167</v>
      </c>
      <c r="D7902" s="167">
        <v>78524.83</v>
      </c>
      <c r="E7902" t="s">
        <v>216</v>
      </c>
      <c r="F7902" t="s">
        <v>169</v>
      </c>
      <c r="G7902" t="s">
        <v>369</v>
      </c>
      <c r="H7902" s="168">
        <v>39790</v>
      </c>
      <c r="I7902" t="s">
        <v>107</v>
      </c>
      <c r="J7902" s="169">
        <v>8.8027397260273972</v>
      </c>
      <c r="K7902">
        <v>2</v>
      </c>
    </row>
    <row r="7903" spans="1:11" x14ac:dyDescent="0.25">
      <c r="A7903" t="s">
        <v>8451</v>
      </c>
      <c r="B7903">
        <v>85147</v>
      </c>
      <c r="C7903" t="s">
        <v>167</v>
      </c>
      <c r="D7903" s="167">
        <v>57807.08</v>
      </c>
      <c r="E7903" t="s">
        <v>188</v>
      </c>
      <c r="F7903" t="s">
        <v>202</v>
      </c>
      <c r="G7903" t="s">
        <v>313</v>
      </c>
      <c r="H7903" s="168">
        <v>30138</v>
      </c>
      <c r="I7903" t="s">
        <v>103</v>
      </c>
      <c r="J7903" s="169">
        <v>35.246575342465754</v>
      </c>
      <c r="K7903">
        <v>8</v>
      </c>
    </row>
    <row r="7904" spans="1:11" x14ac:dyDescent="0.25">
      <c r="A7904" t="s">
        <v>8452</v>
      </c>
      <c r="B7904">
        <v>24686</v>
      </c>
      <c r="C7904" t="s">
        <v>172</v>
      </c>
      <c r="D7904" s="167">
        <v>70435</v>
      </c>
      <c r="E7904" t="s">
        <v>175</v>
      </c>
      <c r="F7904" t="s">
        <v>169</v>
      </c>
      <c r="G7904" t="s">
        <v>183</v>
      </c>
      <c r="H7904" s="168">
        <v>39098</v>
      </c>
      <c r="I7904" t="s">
        <v>103</v>
      </c>
      <c r="J7904" s="169">
        <v>10.698630136986301</v>
      </c>
      <c r="K7904">
        <v>3</v>
      </c>
    </row>
    <row r="7905" spans="1:11" x14ac:dyDescent="0.25">
      <c r="A7905" t="s">
        <v>8453</v>
      </c>
      <c r="B7905">
        <v>56861</v>
      </c>
      <c r="C7905" t="s">
        <v>167</v>
      </c>
      <c r="D7905" s="167">
        <v>54580.28</v>
      </c>
      <c r="E7905" t="s">
        <v>168</v>
      </c>
      <c r="F7905" t="s">
        <v>169</v>
      </c>
      <c r="G7905" t="s">
        <v>178</v>
      </c>
      <c r="H7905" s="168">
        <v>41582</v>
      </c>
      <c r="I7905" t="s">
        <v>103</v>
      </c>
      <c r="J7905" s="169">
        <v>3.893150684931507</v>
      </c>
      <c r="K7905">
        <v>1</v>
      </c>
    </row>
    <row r="7906" spans="1:11" x14ac:dyDescent="0.25">
      <c r="A7906" t="s">
        <v>8454</v>
      </c>
      <c r="B7906">
        <v>28347</v>
      </c>
      <c r="C7906" t="s">
        <v>172</v>
      </c>
      <c r="D7906" s="167">
        <v>81492</v>
      </c>
      <c r="E7906" t="s">
        <v>191</v>
      </c>
      <c r="F7906" t="s">
        <v>169</v>
      </c>
      <c r="G7906" t="s">
        <v>192</v>
      </c>
      <c r="H7906" s="168">
        <v>38670</v>
      </c>
      <c r="I7906" t="s">
        <v>104</v>
      </c>
      <c r="J7906" s="169">
        <v>11.871232876712329</v>
      </c>
      <c r="K7906">
        <v>3</v>
      </c>
    </row>
    <row r="7907" spans="1:11" x14ac:dyDescent="0.25">
      <c r="A7907" t="s">
        <v>8455</v>
      </c>
      <c r="B7907">
        <v>63475</v>
      </c>
      <c r="C7907" t="s">
        <v>167</v>
      </c>
      <c r="D7907" s="167">
        <v>65722.06</v>
      </c>
      <c r="E7907" t="s">
        <v>185</v>
      </c>
      <c r="F7907" t="s">
        <v>169</v>
      </c>
      <c r="G7907" t="s">
        <v>703</v>
      </c>
      <c r="H7907" s="168">
        <v>39853</v>
      </c>
      <c r="I7907" t="s">
        <v>103</v>
      </c>
      <c r="J7907" s="169">
        <v>8.6301369863013697</v>
      </c>
      <c r="K7907">
        <v>2</v>
      </c>
    </row>
    <row r="7908" spans="1:11" x14ac:dyDescent="0.25">
      <c r="A7908" t="s">
        <v>8456</v>
      </c>
      <c r="B7908">
        <v>92248</v>
      </c>
      <c r="C7908" t="s">
        <v>172</v>
      </c>
      <c r="D7908" s="167">
        <v>95263.92</v>
      </c>
      <c r="E7908" t="s">
        <v>188</v>
      </c>
      <c r="F7908" t="s">
        <v>169</v>
      </c>
      <c r="G7908" t="s">
        <v>428</v>
      </c>
      <c r="H7908" s="168">
        <v>32209</v>
      </c>
      <c r="I7908" t="s">
        <v>108</v>
      </c>
      <c r="J7908" s="169">
        <v>29.572602739726026</v>
      </c>
      <c r="K7908">
        <v>6</v>
      </c>
    </row>
    <row r="7909" spans="1:11" x14ac:dyDescent="0.25">
      <c r="A7909" t="s">
        <v>8457</v>
      </c>
      <c r="B7909">
        <v>93231</v>
      </c>
      <c r="C7909" t="s">
        <v>172</v>
      </c>
      <c r="D7909" s="167">
        <v>83611.44</v>
      </c>
      <c r="E7909" t="s">
        <v>191</v>
      </c>
      <c r="F7909" t="s">
        <v>169</v>
      </c>
      <c r="G7909" t="s">
        <v>192</v>
      </c>
      <c r="H7909" s="168">
        <v>34387</v>
      </c>
      <c r="I7909" t="s">
        <v>106</v>
      </c>
      <c r="J7909" s="169">
        <v>23.605479452054794</v>
      </c>
      <c r="K7909">
        <v>5</v>
      </c>
    </row>
    <row r="7910" spans="1:11" x14ac:dyDescent="0.25">
      <c r="A7910" t="s">
        <v>8458</v>
      </c>
      <c r="B7910">
        <v>33405</v>
      </c>
      <c r="C7910" t="s">
        <v>167</v>
      </c>
      <c r="D7910" s="167">
        <v>67206</v>
      </c>
      <c r="E7910" t="s">
        <v>188</v>
      </c>
      <c r="F7910" t="s">
        <v>169</v>
      </c>
      <c r="G7910" t="s">
        <v>170</v>
      </c>
      <c r="H7910" s="168">
        <v>37011</v>
      </c>
      <c r="I7910" t="s">
        <v>107</v>
      </c>
      <c r="J7910" s="169">
        <v>16.416438356164385</v>
      </c>
      <c r="K7910">
        <v>4</v>
      </c>
    </row>
    <row r="7911" spans="1:11" x14ac:dyDescent="0.25">
      <c r="A7911" t="s">
        <v>8459</v>
      </c>
      <c r="B7911">
        <v>90187</v>
      </c>
      <c r="C7911" t="s">
        <v>172</v>
      </c>
      <c r="D7911" s="167">
        <v>42053.83</v>
      </c>
      <c r="E7911" t="s">
        <v>199</v>
      </c>
      <c r="F7911" t="s">
        <v>169</v>
      </c>
      <c r="G7911" t="s">
        <v>220</v>
      </c>
      <c r="H7911" s="168">
        <v>41786</v>
      </c>
      <c r="I7911" t="s">
        <v>108</v>
      </c>
      <c r="J7911" s="169">
        <v>3.3342465753424659</v>
      </c>
      <c r="K7911">
        <v>1</v>
      </c>
    </row>
    <row r="7912" spans="1:11" x14ac:dyDescent="0.25">
      <c r="A7912" t="s">
        <v>8460</v>
      </c>
      <c r="B7912">
        <v>24696</v>
      </c>
      <c r="C7912" t="s">
        <v>172</v>
      </c>
      <c r="D7912" s="167">
        <v>52693</v>
      </c>
      <c r="E7912" t="s">
        <v>191</v>
      </c>
      <c r="F7912" t="s">
        <v>169</v>
      </c>
      <c r="G7912" t="s">
        <v>354</v>
      </c>
      <c r="H7912" s="168">
        <v>40671</v>
      </c>
      <c r="I7912" t="s">
        <v>103</v>
      </c>
      <c r="J7912" s="169">
        <v>6.3890410958904109</v>
      </c>
      <c r="K7912">
        <v>2</v>
      </c>
    </row>
    <row r="7913" spans="1:11" x14ac:dyDescent="0.25">
      <c r="A7913" t="s">
        <v>8461</v>
      </c>
      <c r="B7913">
        <v>54457</v>
      </c>
      <c r="C7913" t="s">
        <v>172</v>
      </c>
      <c r="D7913" s="167">
        <v>52000</v>
      </c>
      <c r="E7913" t="s">
        <v>185</v>
      </c>
      <c r="F7913" t="s">
        <v>169</v>
      </c>
      <c r="G7913" t="s">
        <v>8462</v>
      </c>
      <c r="H7913" s="168">
        <v>42562</v>
      </c>
      <c r="I7913" t="s">
        <v>105</v>
      </c>
      <c r="J7913" s="169">
        <v>1.2082191780821918</v>
      </c>
      <c r="K7913">
        <v>1</v>
      </c>
    </row>
    <row r="7914" spans="1:11" x14ac:dyDescent="0.25">
      <c r="A7914" t="s">
        <v>8463</v>
      </c>
      <c r="B7914">
        <v>8070</v>
      </c>
      <c r="C7914" t="s">
        <v>172</v>
      </c>
      <c r="D7914" s="167">
        <v>58720</v>
      </c>
      <c r="E7914" t="s">
        <v>168</v>
      </c>
      <c r="F7914" t="s">
        <v>169</v>
      </c>
      <c r="G7914" t="s">
        <v>265</v>
      </c>
      <c r="H7914" s="168">
        <v>40756</v>
      </c>
      <c r="I7914" t="s">
        <v>104</v>
      </c>
      <c r="J7914" s="169">
        <v>6.1561643835616442</v>
      </c>
      <c r="K7914">
        <v>2</v>
      </c>
    </row>
    <row r="7915" spans="1:11" x14ac:dyDescent="0.25">
      <c r="A7915" t="s">
        <v>8464</v>
      </c>
      <c r="B7915">
        <v>81884</v>
      </c>
      <c r="C7915" t="s">
        <v>172</v>
      </c>
      <c r="D7915" s="167">
        <v>69500.929999999993</v>
      </c>
      <c r="E7915" t="s">
        <v>233</v>
      </c>
      <c r="F7915" t="s">
        <v>169</v>
      </c>
      <c r="G7915" t="s">
        <v>637</v>
      </c>
      <c r="H7915" s="168">
        <v>37876</v>
      </c>
      <c r="I7915" t="s">
        <v>107</v>
      </c>
      <c r="J7915" s="169">
        <v>14.046575342465754</v>
      </c>
      <c r="K7915">
        <v>3</v>
      </c>
    </row>
    <row r="7916" spans="1:11" x14ac:dyDescent="0.25">
      <c r="A7916" t="s">
        <v>8465</v>
      </c>
      <c r="B7916">
        <v>70950</v>
      </c>
      <c r="C7916" t="s">
        <v>167</v>
      </c>
      <c r="D7916" s="167">
        <v>53976.6</v>
      </c>
      <c r="E7916" t="s">
        <v>239</v>
      </c>
      <c r="F7916" t="s">
        <v>202</v>
      </c>
      <c r="G7916" t="s">
        <v>535</v>
      </c>
      <c r="H7916" s="168">
        <v>39930</v>
      </c>
      <c r="I7916" t="s">
        <v>107</v>
      </c>
      <c r="J7916" s="169">
        <v>8.419178082191781</v>
      </c>
      <c r="K7916">
        <v>2</v>
      </c>
    </row>
    <row r="7917" spans="1:11" x14ac:dyDescent="0.25">
      <c r="A7917" t="s">
        <v>8466</v>
      </c>
      <c r="B7917">
        <v>28785</v>
      </c>
      <c r="C7917" t="s">
        <v>167</v>
      </c>
      <c r="D7917" s="167">
        <v>18247.04</v>
      </c>
      <c r="E7917" t="s">
        <v>216</v>
      </c>
      <c r="F7917" t="s">
        <v>202</v>
      </c>
      <c r="G7917" t="s">
        <v>303</v>
      </c>
      <c r="H7917" s="168">
        <v>37067</v>
      </c>
      <c r="I7917" t="s">
        <v>108</v>
      </c>
      <c r="J7917" s="169">
        <v>16.263013698630136</v>
      </c>
      <c r="K7917">
        <v>4</v>
      </c>
    </row>
    <row r="7918" spans="1:11" x14ac:dyDescent="0.25">
      <c r="A7918" t="s">
        <v>8467</v>
      </c>
      <c r="B7918">
        <v>13167</v>
      </c>
      <c r="C7918" t="s">
        <v>172</v>
      </c>
      <c r="D7918" s="167">
        <v>56990</v>
      </c>
      <c r="E7918" t="s">
        <v>191</v>
      </c>
      <c r="F7918" t="s">
        <v>169</v>
      </c>
      <c r="G7918" t="s">
        <v>354</v>
      </c>
      <c r="H7918" s="168">
        <v>41708</v>
      </c>
      <c r="I7918" t="s">
        <v>106</v>
      </c>
      <c r="J7918" s="169">
        <v>3.547945205479452</v>
      </c>
      <c r="K7918">
        <v>1</v>
      </c>
    </row>
    <row r="7919" spans="1:11" x14ac:dyDescent="0.25">
      <c r="A7919" t="s">
        <v>8468</v>
      </c>
      <c r="B7919">
        <v>63817</v>
      </c>
      <c r="C7919" t="s">
        <v>167</v>
      </c>
      <c r="D7919" s="167">
        <v>88908.19</v>
      </c>
      <c r="E7919" t="s">
        <v>191</v>
      </c>
      <c r="F7919" t="s">
        <v>169</v>
      </c>
      <c r="G7919" t="s">
        <v>610</v>
      </c>
      <c r="H7919" s="168">
        <v>39636</v>
      </c>
      <c r="I7919" t="s">
        <v>103</v>
      </c>
      <c r="J7919" s="169">
        <v>9.2246575342465746</v>
      </c>
      <c r="K7919">
        <v>2</v>
      </c>
    </row>
    <row r="7920" spans="1:11" x14ac:dyDescent="0.25">
      <c r="A7920" t="s">
        <v>8469</v>
      </c>
      <c r="B7920">
        <v>5341</v>
      </c>
      <c r="C7920" t="s">
        <v>172</v>
      </c>
      <c r="D7920" s="167">
        <v>92756.7</v>
      </c>
      <c r="E7920" t="s">
        <v>175</v>
      </c>
      <c r="F7920" t="s">
        <v>169</v>
      </c>
      <c r="G7920" t="s">
        <v>183</v>
      </c>
      <c r="H7920" s="168">
        <v>35296</v>
      </c>
      <c r="I7920" t="s">
        <v>103</v>
      </c>
      <c r="J7920" s="169">
        <v>21.115068493150684</v>
      </c>
      <c r="K7920">
        <v>5</v>
      </c>
    </row>
    <row r="7921" spans="1:11" x14ac:dyDescent="0.25">
      <c r="A7921" t="s">
        <v>8470</v>
      </c>
      <c r="B7921">
        <v>78880</v>
      </c>
      <c r="C7921" t="s">
        <v>172</v>
      </c>
      <c r="D7921" s="167">
        <v>78238.91</v>
      </c>
      <c r="E7921" t="s">
        <v>239</v>
      </c>
      <c r="F7921" t="s">
        <v>169</v>
      </c>
      <c r="G7921" t="s">
        <v>1940</v>
      </c>
      <c r="H7921" s="168">
        <v>40434</v>
      </c>
      <c r="I7921" t="s">
        <v>107</v>
      </c>
      <c r="J7921" s="169">
        <v>7.0383561643835613</v>
      </c>
      <c r="K7921">
        <v>2</v>
      </c>
    </row>
    <row r="7922" spans="1:11" x14ac:dyDescent="0.25">
      <c r="A7922" t="s">
        <v>8471</v>
      </c>
      <c r="B7922">
        <v>95500</v>
      </c>
      <c r="C7922" t="s">
        <v>172</v>
      </c>
      <c r="D7922" s="167">
        <v>50424.68</v>
      </c>
      <c r="E7922" t="s">
        <v>191</v>
      </c>
      <c r="F7922" t="s">
        <v>202</v>
      </c>
      <c r="G7922" t="s">
        <v>610</v>
      </c>
      <c r="H7922" s="168">
        <v>34413</v>
      </c>
      <c r="I7922" t="s">
        <v>107</v>
      </c>
      <c r="J7922" s="169">
        <v>23.534246575342465</v>
      </c>
      <c r="K7922">
        <v>5</v>
      </c>
    </row>
    <row r="7923" spans="1:11" x14ac:dyDescent="0.25">
      <c r="A7923" t="s">
        <v>8472</v>
      </c>
      <c r="B7923">
        <v>80438</v>
      </c>
      <c r="C7923" t="s">
        <v>172</v>
      </c>
      <c r="D7923" s="167">
        <v>90871.7</v>
      </c>
      <c r="E7923" t="s">
        <v>196</v>
      </c>
      <c r="F7923" t="s">
        <v>169</v>
      </c>
      <c r="G7923" t="s">
        <v>397</v>
      </c>
      <c r="H7923" s="168">
        <v>40952</v>
      </c>
      <c r="I7923" t="s">
        <v>107</v>
      </c>
      <c r="J7923" s="169">
        <v>5.6191780821917812</v>
      </c>
      <c r="K7923">
        <v>2</v>
      </c>
    </row>
    <row r="7924" spans="1:11" x14ac:dyDescent="0.25">
      <c r="A7924" t="s">
        <v>8473</v>
      </c>
      <c r="B7924">
        <v>17244</v>
      </c>
      <c r="C7924" t="s">
        <v>172</v>
      </c>
      <c r="D7924" s="167">
        <v>57186</v>
      </c>
      <c r="E7924" t="s">
        <v>168</v>
      </c>
      <c r="F7924" t="s">
        <v>169</v>
      </c>
      <c r="G7924" t="s">
        <v>265</v>
      </c>
      <c r="H7924" s="168">
        <v>39300</v>
      </c>
      <c r="I7924" t="s">
        <v>108</v>
      </c>
      <c r="J7924" s="169">
        <v>10.145205479452056</v>
      </c>
      <c r="K7924">
        <v>3</v>
      </c>
    </row>
    <row r="7925" spans="1:11" x14ac:dyDescent="0.25">
      <c r="A7925" t="s">
        <v>8474</v>
      </c>
      <c r="B7925">
        <v>91351</v>
      </c>
      <c r="C7925" t="s">
        <v>167</v>
      </c>
      <c r="D7925" s="167">
        <v>80163.41</v>
      </c>
      <c r="E7925" t="s">
        <v>308</v>
      </c>
      <c r="F7925" t="s">
        <v>169</v>
      </c>
      <c r="G7925" t="s">
        <v>8475</v>
      </c>
      <c r="H7925" s="168">
        <v>38865</v>
      </c>
      <c r="I7925" t="s">
        <v>104</v>
      </c>
      <c r="J7925" s="169">
        <v>11.336986301369864</v>
      </c>
      <c r="K7925">
        <v>3</v>
      </c>
    </row>
    <row r="7926" spans="1:11" x14ac:dyDescent="0.25">
      <c r="A7926" t="s">
        <v>8476</v>
      </c>
      <c r="B7926">
        <v>22855</v>
      </c>
      <c r="C7926" t="s">
        <v>172</v>
      </c>
      <c r="D7926" s="167">
        <v>83497.98</v>
      </c>
      <c r="E7926" t="s">
        <v>199</v>
      </c>
      <c r="F7926" t="s">
        <v>169</v>
      </c>
      <c r="G7926" t="s">
        <v>3985</v>
      </c>
      <c r="H7926" s="168">
        <v>32803</v>
      </c>
      <c r="I7926" t="s">
        <v>104</v>
      </c>
      <c r="J7926" s="169">
        <v>27.945205479452056</v>
      </c>
      <c r="K7926">
        <v>6</v>
      </c>
    </row>
    <row r="7927" spans="1:11" x14ac:dyDescent="0.25">
      <c r="A7927" t="s">
        <v>8477</v>
      </c>
      <c r="B7927">
        <v>926</v>
      </c>
      <c r="C7927" t="s">
        <v>167</v>
      </c>
      <c r="D7927" s="167">
        <v>97912</v>
      </c>
      <c r="E7927" t="s">
        <v>188</v>
      </c>
      <c r="F7927" t="s">
        <v>169</v>
      </c>
      <c r="G7927" t="s">
        <v>284</v>
      </c>
      <c r="H7927" s="168">
        <v>36886</v>
      </c>
      <c r="I7927" t="s">
        <v>104</v>
      </c>
      <c r="J7927" s="169">
        <v>16.758904109589039</v>
      </c>
      <c r="K7927">
        <v>4</v>
      </c>
    </row>
    <row r="7928" spans="1:11" x14ac:dyDescent="0.25">
      <c r="A7928" t="s">
        <v>8478</v>
      </c>
      <c r="B7928">
        <v>34504</v>
      </c>
      <c r="C7928" t="s">
        <v>172</v>
      </c>
      <c r="D7928" s="167">
        <v>64141</v>
      </c>
      <c r="E7928" t="s">
        <v>199</v>
      </c>
      <c r="F7928" t="s">
        <v>169</v>
      </c>
      <c r="G7928" t="s">
        <v>200</v>
      </c>
      <c r="H7928" s="168">
        <v>36184</v>
      </c>
      <c r="I7928" t="s">
        <v>104</v>
      </c>
      <c r="J7928" s="169">
        <v>18.682191780821917</v>
      </c>
      <c r="K7928">
        <v>4</v>
      </c>
    </row>
    <row r="7929" spans="1:11" x14ac:dyDescent="0.25">
      <c r="A7929" t="s">
        <v>8479</v>
      </c>
      <c r="B7929">
        <v>63891</v>
      </c>
      <c r="C7929" t="s">
        <v>172</v>
      </c>
      <c r="D7929" s="167">
        <v>77343</v>
      </c>
      <c r="E7929" t="s">
        <v>180</v>
      </c>
      <c r="F7929" t="s">
        <v>169</v>
      </c>
      <c r="G7929" t="s">
        <v>209</v>
      </c>
      <c r="H7929" s="168">
        <v>36543</v>
      </c>
      <c r="I7929" t="s">
        <v>104</v>
      </c>
      <c r="J7929" s="169">
        <v>17.698630136986303</v>
      </c>
      <c r="K7929">
        <v>4</v>
      </c>
    </row>
    <row r="7930" spans="1:11" x14ac:dyDescent="0.25">
      <c r="A7930" t="s">
        <v>8480</v>
      </c>
      <c r="B7930">
        <v>81706</v>
      </c>
      <c r="C7930" t="s">
        <v>172</v>
      </c>
      <c r="D7930" s="167">
        <v>84974</v>
      </c>
      <c r="E7930" t="s">
        <v>185</v>
      </c>
      <c r="F7930" t="s">
        <v>169</v>
      </c>
      <c r="G7930" t="s">
        <v>189</v>
      </c>
      <c r="H7930" s="168">
        <v>39258</v>
      </c>
      <c r="I7930" t="s">
        <v>103</v>
      </c>
      <c r="J7930" s="169">
        <v>10.260273972602739</v>
      </c>
      <c r="K7930">
        <v>3</v>
      </c>
    </row>
    <row r="7931" spans="1:11" x14ac:dyDescent="0.25">
      <c r="A7931" t="s">
        <v>8481</v>
      </c>
      <c r="B7931">
        <v>91831</v>
      </c>
      <c r="C7931" t="s">
        <v>172</v>
      </c>
      <c r="D7931" s="167">
        <v>45261</v>
      </c>
      <c r="E7931" t="s">
        <v>191</v>
      </c>
      <c r="F7931" t="s">
        <v>169</v>
      </c>
      <c r="G7931" t="s">
        <v>1065</v>
      </c>
      <c r="H7931" s="168">
        <v>42716</v>
      </c>
      <c r="I7931" t="s">
        <v>108</v>
      </c>
      <c r="J7931" s="169">
        <v>0.78630136986301369</v>
      </c>
      <c r="K7931">
        <v>1</v>
      </c>
    </row>
    <row r="7932" spans="1:11" x14ac:dyDescent="0.25">
      <c r="A7932" t="s">
        <v>8482</v>
      </c>
      <c r="B7932">
        <v>83017</v>
      </c>
      <c r="C7932" t="s">
        <v>167</v>
      </c>
      <c r="D7932" s="167">
        <v>54403.08</v>
      </c>
      <c r="E7932" t="s">
        <v>168</v>
      </c>
      <c r="F7932" t="s">
        <v>169</v>
      </c>
      <c r="G7932" t="s">
        <v>560</v>
      </c>
      <c r="H7932" s="168">
        <v>41624</v>
      </c>
      <c r="I7932" t="s">
        <v>103</v>
      </c>
      <c r="J7932" s="169">
        <v>3.7780821917808218</v>
      </c>
      <c r="K7932">
        <v>1</v>
      </c>
    </row>
    <row r="7933" spans="1:11" x14ac:dyDescent="0.25">
      <c r="A7933" t="s">
        <v>8483</v>
      </c>
      <c r="B7933">
        <v>41806</v>
      </c>
      <c r="C7933" t="s">
        <v>172</v>
      </c>
      <c r="D7933" s="167">
        <v>83658</v>
      </c>
      <c r="E7933" t="s">
        <v>175</v>
      </c>
      <c r="F7933" t="s">
        <v>169</v>
      </c>
      <c r="G7933" t="s">
        <v>183</v>
      </c>
      <c r="H7933" s="168">
        <v>37270</v>
      </c>
      <c r="I7933" t="s">
        <v>103</v>
      </c>
      <c r="J7933" s="169">
        <v>15.706849315068494</v>
      </c>
      <c r="K7933">
        <v>4</v>
      </c>
    </row>
    <row r="7934" spans="1:11" x14ac:dyDescent="0.25">
      <c r="A7934" t="s">
        <v>8484</v>
      </c>
      <c r="B7934">
        <v>69942</v>
      </c>
      <c r="C7934" t="s">
        <v>172</v>
      </c>
      <c r="D7934" s="167">
        <v>80829</v>
      </c>
      <c r="E7934" t="s">
        <v>175</v>
      </c>
      <c r="F7934" t="s">
        <v>169</v>
      </c>
      <c r="G7934" t="s">
        <v>183</v>
      </c>
      <c r="H7934" s="168">
        <v>37655</v>
      </c>
      <c r="I7934" t="s">
        <v>103</v>
      </c>
      <c r="J7934" s="169">
        <v>14.652054794520549</v>
      </c>
      <c r="K7934">
        <v>3</v>
      </c>
    </row>
    <row r="7935" spans="1:11" x14ac:dyDescent="0.25">
      <c r="A7935" t="s">
        <v>8485</v>
      </c>
      <c r="B7935">
        <v>20696</v>
      </c>
      <c r="C7935" t="s">
        <v>172</v>
      </c>
      <c r="D7935" s="167">
        <v>105743.92</v>
      </c>
      <c r="E7935" t="s">
        <v>230</v>
      </c>
      <c r="F7935" t="s">
        <v>169</v>
      </c>
      <c r="G7935" t="s">
        <v>7444</v>
      </c>
      <c r="H7935" s="168">
        <v>34260</v>
      </c>
      <c r="I7935" t="s">
        <v>103</v>
      </c>
      <c r="J7935" s="169">
        <v>23.953424657534246</v>
      </c>
      <c r="K7935">
        <v>5</v>
      </c>
    </row>
    <row r="7936" spans="1:11" x14ac:dyDescent="0.25">
      <c r="A7936" t="s">
        <v>8486</v>
      </c>
      <c r="B7936">
        <v>54321</v>
      </c>
      <c r="C7936" t="s">
        <v>167</v>
      </c>
      <c r="D7936" s="167">
        <v>102664</v>
      </c>
      <c r="E7936" t="s">
        <v>188</v>
      </c>
      <c r="F7936" t="s">
        <v>169</v>
      </c>
      <c r="G7936" t="s">
        <v>598</v>
      </c>
      <c r="H7936" s="168">
        <v>37572</v>
      </c>
      <c r="I7936" t="s">
        <v>107</v>
      </c>
      <c r="J7936" s="169">
        <v>14.87945205479452</v>
      </c>
      <c r="K7936">
        <v>3</v>
      </c>
    </row>
    <row r="7937" spans="1:11" x14ac:dyDescent="0.25">
      <c r="A7937" t="s">
        <v>8487</v>
      </c>
      <c r="B7937">
        <v>40038</v>
      </c>
      <c r="C7937" t="s">
        <v>167</v>
      </c>
      <c r="D7937" s="167">
        <v>91751.37</v>
      </c>
      <c r="E7937" t="s">
        <v>168</v>
      </c>
      <c r="F7937" t="s">
        <v>169</v>
      </c>
      <c r="G7937" t="s">
        <v>1364</v>
      </c>
      <c r="H7937" s="168">
        <v>33973</v>
      </c>
      <c r="I7937" t="s">
        <v>105</v>
      </c>
      <c r="J7937" s="169">
        <v>24.739726027397261</v>
      </c>
      <c r="K7937">
        <v>5</v>
      </c>
    </row>
    <row r="7938" spans="1:11" x14ac:dyDescent="0.25">
      <c r="A7938" t="s">
        <v>8488</v>
      </c>
      <c r="B7938">
        <v>95997</v>
      </c>
      <c r="C7938" t="s">
        <v>172</v>
      </c>
      <c r="D7938" s="167">
        <v>40935</v>
      </c>
      <c r="E7938" t="s">
        <v>168</v>
      </c>
      <c r="F7938" t="s">
        <v>169</v>
      </c>
      <c r="G7938" t="s">
        <v>170</v>
      </c>
      <c r="H7938" s="168">
        <v>41330</v>
      </c>
      <c r="I7938" t="s">
        <v>103</v>
      </c>
      <c r="J7938" s="169">
        <v>4.5835616438356164</v>
      </c>
      <c r="K7938">
        <v>1</v>
      </c>
    </row>
    <row r="7939" spans="1:11" x14ac:dyDescent="0.25">
      <c r="A7939" t="s">
        <v>8489</v>
      </c>
      <c r="B7939">
        <v>48953</v>
      </c>
      <c r="C7939" t="s">
        <v>172</v>
      </c>
      <c r="D7939" s="167">
        <v>103708.64</v>
      </c>
      <c r="E7939" t="s">
        <v>168</v>
      </c>
      <c r="F7939" t="s">
        <v>169</v>
      </c>
      <c r="G7939" t="s">
        <v>906</v>
      </c>
      <c r="H7939" s="168">
        <v>32803</v>
      </c>
      <c r="I7939" t="s">
        <v>108</v>
      </c>
      <c r="J7939" s="169">
        <v>27.945205479452056</v>
      </c>
      <c r="K7939">
        <v>6</v>
      </c>
    </row>
    <row r="7940" spans="1:11" x14ac:dyDescent="0.25">
      <c r="A7940" t="s">
        <v>8490</v>
      </c>
      <c r="B7940">
        <v>15087</v>
      </c>
      <c r="C7940" t="s">
        <v>167</v>
      </c>
      <c r="D7940" s="167">
        <v>72534.66</v>
      </c>
      <c r="E7940" t="s">
        <v>199</v>
      </c>
      <c r="F7940" t="s">
        <v>169</v>
      </c>
      <c r="G7940" t="s">
        <v>698</v>
      </c>
      <c r="H7940" s="168">
        <v>32713</v>
      </c>
      <c r="I7940" t="s">
        <v>103</v>
      </c>
      <c r="J7940" s="169">
        <v>28.19178082191781</v>
      </c>
      <c r="K7940">
        <v>6</v>
      </c>
    </row>
    <row r="7941" spans="1:11" x14ac:dyDescent="0.25">
      <c r="A7941" t="s">
        <v>8491</v>
      </c>
      <c r="B7941">
        <v>85680</v>
      </c>
      <c r="C7941" t="s">
        <v>172</v>
      </c>
      <c r="D7941" s="167">
        <v>65716</v>
      </c>
      <c r="E7941" t="s">
        <v>191</v>
      </c>
      <c r="F7941" t="s">
        <v>169</v>
      </c>
      <c r="G7941" t="s">
        <v>486</v>
      </c>
      <c r="H7941" s="168">
        <v>39329</v>
      </c>
      <c r="I7941" t="s">
        <v>104</v>
      </c>
      <c r="J7941" s="169">
        <v>10.065753424657535</v>
      </c>
      <c r="K7941">
        <v>3</v>
      </c>
    </row>
    <row r="7942" spans="1:11" x14ac:dyDescent="0.25">
      <c r="A7942" t="s">
        <v>8492</v>
      </c>
      <c r="B7942">
        <v>55636</v>
      </c>
      <c r="C7942" t="s">
        <v>167</v>
      </c>
      <c r="D7942" s="167">
        <v>62517.38</v>
      </c>
      <c r="E7942" t="s">
        <v>188</v>
      </c>
      <c r="F7942" t="s">
        <v>169</v>
      </c>
      <c r="G7942" t="s">
        <v>261</v>
      </c>
      <c r="H7942" s="168">
        <v>41260</v>
      </c>
      <c r="I7942" t="s">
        <v>103</v>
      </c>
      <c r="J7942" s="169">
        <v>4.7753424657534245</v>
      </c>
      <c r="K7942">
        <v>1</v>
      </c>
    </row>
    <row r="7943" spans="1:11" x14ac:dyDescent="0.25">
      <c r="A7943" t="s">
        <v>8493</v>
      </c>
      <c r="B7943">
        <v>99812</v>
      </c>
      <c r="C7943" t="s">
        <v>172</v>
      </c>
      <c r="D7943" s="167">
        <v>112266</v>
      </c>
      <c r="E7943" t="s">
        <v>185</v>
      </c>
      <c r="F7943" t="s">
        <v>169</v>
      </c>
      <c r="G7943" t="s">
        <v>382</v>
      </c>
      <c r="H7943" s="168">
        <v>35751</v>
      </c>
      <c r="I7943" t="s">
        <v>105</v>
      </c>
      <c r="J7943" s="169">
        <v>19.86849315068493</v>
      </c>
      <c r="K7943">
        <v>4</v>
      </c>
    </row>
    <row r="7944" spans="1:11" x14ac:dyDescent="0.25">
      <c r="A7944" t="s">
        <v>8494</v>
      </c>
      <c r="B7944">
        <v>42525</v>
      </c>
      <c r="C7944" t="s">
        <v>172</v>
      </c>
      <c r="D7944" s="167">
        <v>50910</v>
      </c>
      <c r="E7944" t="s">
        <v>191</v>
      </c>
      <c r="F7944" t="s">
        <v>169</v>
      </c>
      <c r="G7944" t="s">
        <v>354</v>
      </c>
      <c r="H7944" s="168">
        <v>41904</v>
      </c>
      <c r="I7944" t="s">
        <v>103</v>
      </c>
      <c r="J7944" s="169">
        <v>3.010958904109589</v>
      </c>
      <c r="K7944">
        <v>1</v>
      </c>
    </row>
    <row r="7945" spans="1:11" x14ac:dyDescent="0.25">
      <c r="A7945" t="s">
        <v>8495</v>
      </c>
      <c r="B7945">
        <v>35787</v>
      </c>
      <c r="C7945" t="s">
        <v>172</v>
      </c>
      <c r="D7945" s="167">
        <v>83658</v>
      </c>
      <c r="E7945" t="s">
        <v>175</v>
      </c>
      <c r="F7945" t="s">
        <v>169</v>
      </c>
      <c r="G7945" t="s">
        <v>183</v>
      </c>
      <c r="H7945" s="168">
        <v>37270</v>
      </c>
      <c r="I7945" t="s">
        <v>108</v>
      </c>
      <c r="J7945" s="169">
        <v>15.706849315068494</v>
      </c>
      <c r="K7945">
        <v>4</v>
      </c>
    </row>
    <row r="7946" spans="1:11" x14ac:dyDescent="0.25">
      <c r="A7946" t="s">
        <v>8496</v>
      </c>
      <c r="B7946">
        <v>10774</v>
      </c>
      <c r="C7946" t="s">
        <v>167</v>
      </c>
      <c r="D7946" s="167">
        <v>60501</v>
      </c>
      <c r="E7946" t="s">
        <v>175</v>
      </c>
      <c r="F7946" t="s">
        <v>169</v>
      </c>
      <c r="G7946" t="s">
        <v>183</v>
      </c>
      <c r="H7946" s="168">
        <v>41106</v>
      </c>
      <c r="I7946" t="s">
        <v>103</v>
      </c>
      <c r="J7946" s="169">
        <v>5.1972602739726028</v>
      </c>
      <c r="K7946">
        <v>2</v>
      </c>
    </row>
    <row r="7947" spans="1:11" x14ac:dyDescent="0.25">
      <c r="A7947" t="s">
        <v>8497</v>
      </c>
      <c r="B7947">
        <v>8279</v>
      </c>
      <c r="C7947" t="s">
        <v>172</v>
      </c>
      <c r="D7947" s="167">
        <v>118080.06</v>
      </c>
      <c r="E7947" t="s">
        <v>185</v>
      </c>
      <c r="F7947" t="s">
        <v>169</v>
      </c>
      <c r="G7947" t="s">
        <v>382</v>
      </c>
      <c r="H7947" s="168">
        <v>32475</v>
      </c>
      <c r="I7947" t="s">
        <v>108</v>
      </c>
      <c r="J7947" s="169">
        <v>28.843835616438355</v>
      </c>
      <c r="K7947">
        <v>6</v>
      </c>
    </row>
    <row r="7948" spans="1:11" x14ac:dyDescent="0.25">
      <c r="A7948" t="s">
        <v>8498</v>
      </c>
      <c r="B7948">
        <v>19328</v>
      </c>
      <c r="C7948" t="s">
        <v>172</v>
      </c>
      <c r="D7948" s="167">
        <v>76182.23</v>
      </c>
      <c r="E7948" t="s">
        <v>168</v>
      </c>
      <c r="F7948" t="s">
        <v>169</v>
      </c>
      <c r="G7948" t="s">
        <v>1203</v>
      </c>
      <c r="H7948" s="168">
        <v>40854</v>
      </c>
      <c r="I7948" t="s">
        <v>104</v>
      </c>
      <c r="J7948" s="169">
        <v>5.8876712328767127</v>
      </c>
      <c r="K7948">
        <v>2</v>
      </c>
    </row>
    <row r="7949" spans="1:11" x14ac:dyDescent="0.25">
      <c r="A7949" t="s">
        <v>8499</v>
      </c>
      <c r="B7949">
        <v>86910</v>
      </c>
      <c r="C7949" t="s">
        <v>172</v>
      </c>
      <c r="D7949" s="167">
        <v>45261</v>
      </c>
      <c r="E7949" t="s">
        <v>191</v>
      </c>
      <c r="F7949" t="s">
        <v>169</v>
      </c>
      <c r="G7949" t="s">
        <v>1065</v>
      </c>
      <c r="H7949" s="168">
        <v>40330</v>
      </c>
      <c r="I7949" t="s">
        <v>107</v>
      </c>
      <c r="J7949" s="169">
        <v>7.3232876712328769</v>
      </c>
      <c r="K7949">
        <v>2</v>
      </c>
    </row>
    <row r="7950" spans="1:11" x14ac:dyDescent="0.25">
      <c r="A7950" t="s">
        <v>8500</v>
      </c>
      <c r="B7950">
        <v>72336</v>
      </c>
      <c r="C7950" t="s">
        <v>167</v>
      </c>
      <c r="D7950" s="167">
        <v>79480.52</v>
      </c>
      <c r="E7950" t="s">
        <v>233</v>
      </c>
      <c r="F7950" t="s">
        <v>169</v>
      </c>
      <c r="G7950" t="s">
        <v>637</v>
      </c>
      <c r="H7950" s="168">
        <v>35376</v>
      </c>
      <c r="I7950" t="s">
        <v>104</v>
      </c>
      <c r="J7950" s="169">
        <v>20.895890410958906</v>
      </c>
      <c r="K7950">
        <v>5</v>
      </c>
    </row>
    <row r="7951" spans="1:11" x14ac:dyDescent="0.25">
      <c r="A7951" t="s">
        <v>8501</v>
      </c>
      <c r="B7951">
        <v>56784</v>
      </c>
      <c r="C7951" t="s">
        <v>172</v>
      </c>
      <c r="D7951" s="167">
        <v>43244.28</v>
      </c>
      <c r="E7951" t="s">
        <v>199</v>
      </c>
      <c r="F7951" t="s">
        <v>169</v>
      </c>
      <c r="G7951" t="s">
        <v>295</v>
      </c>
      <c r="H7951" s="168">
        <v>41204</v>
      </c>
      <c r="I7951" t="s">
        <v>104</v>
      </c>
      <c r="J7951" s="169">
        <v>4.9287671232876713</v>
      </c>
      <c r="K7951">
        <v>1</v>
      </c>
    </row>
    <row r="7952" spans="1:11" x14ac:dyDescent="0.25">
      <c r="A7952" t="s">
        <v>8502</v>
      </c>
      <c r="B7952">
        <v>40993</v>
      </c>
      <c r="C7952" t="s">
        <v>172</v>
      </c>
      <c r="D7952" s="167">
        <v>51364.31</v>
      </c>
      <c r="E7952" t="s">
        <v>199</v>
      </c>
      <c r="F7952" t="s">
        <v>169</v>
      </c>
      <c r="G7952" t="s">
        <v>295</v>
      </c>
      <c r="H7952" s="168">
        <v>37578</v>
      </c>
      <c r="I7952" t="s">
        <v>107</v>
      </c>
      <c r="J7952" s="169">
        <v>14.863013698630137</v>
      </c>
      <c r="K7952">
        <v>3</v>
      </c>
    </row>
    <row r="7953" spans="1:11" x14ac:dyDescent="0.25">
      <c r="A7953" t="s">
        <v>8503</v>
      </c>
      <c r="B7953">
        <v>17837</v>
      </c>
      <c r="C7953" t="s">
        <v>172</v>
      </c>
      <c r="D7953" s="167">
        <v>136293.25</v>
      </c>
      <c r="E7953" t="s">
        <v>175</v>
      </c>
      <c r="F7953" t="s">
        <v>169</v>
      </c>
      <c r="G7953" t="s">
        <v>291</v>
      </c>
      <c r="H7953" s="168">
        <v>34176</v>
      </c>
      <c r="I7953" t="s">
        <v>103</v>
      </c>
      <c r="J7953" s="169">
        <v>24.183561643835617</v>
      </c>
      <c r="K7953">
        <v>5</v>
      </c>
    </row>
    <row r="7954" spans="1:11" x14ac:dyDescent="0.25">
      <c r="A7954" t="s">
        <v>8504</v>
      </c>
      <c r="B7954">
        <v>79379</v>
      </c>
      <c r="C7954" t="s">
        <v>172</v>
      </c>
      <c r="D7954" s="167">
        <v>56478</v>
      </c>
      <c r="E7954" t="s">
        <v>175</v>
      </c>
      <c r="F7954" t="s">
        <v>169</v>
      </c>
      <c r="G7954" t="s">
        <v>183</v>
      </c>
      <c r="H7954" s="168">
        <v>41694</v>
      </c>
      <c r="I7954" t="s">
        <v>103</v>
      </c>
      <c r="J7954" s="169">
        <v>3.5863013698630137</v>
      </c>
      <c r="K7954">
        <v>1</v>
      </c>
    </row>
    <row r="7955" spans="1:11" x14ac:dyDescent="0.25">
      <c r="A7955" t="s">
        <v>8505</v>
      </c>
      <c r="B7955">
        <v>63767</v>
      </c>
      <c r="C7955" t="s">
        <v>172</v>
      </c>
      <c r="D7955" s="167">
        <v>105743.92</v>
      </c>
      <c r="E7955" t="s">
        <v>180</v>
      </c>
      <c r="F7955" t="s">
        <v>169</v>
      </c>
      <c r="G7955" t="s">
        <v>443</v>
      </c>
      <c r="H7955" s="168">
        <v>32573</v>
      </c>
      <c r="I7955" t="s">
        <v>108</v>
      </c>
      <c r="J7955" s="169">
        <v>28.575342465753426</v>
      </c>
      <c r="K7955">
        <v>6</v>
      </c>
    </row>
    <row r="7956" spans="1:11" x14ac:dyDescent="0.25">
      <c r="A7956" t="s">
        <v>8506</v>
      </c>
      <c r="B7956">
        <v>41248</v>
      </c>
      <c r="C7956" t="s">
        <v>172</v>
      </c>
      <c r="D7956" s="167">
        <v>96763.35</v>
      </c>
      <c r="E7956" t="s">
        <v>168</v>
      </c>
      <c r="F7956" t="s">
        <v>169</v>
      </c>
      <c r="G7956" t="s">
        <v>384</v>
      </c>
      <c r="H7956" s="168">
        <v>34498</v>
      </c>
      <c r="I7956" t="s">
        <v>103</v>
      </c>
      <c r="J7956" s="169">
        <v>23.301369863013697</v>
      </c>
      <c r="K7956">
        <v>5</v>
      </c>
    </row>
    <row r="7957" spans="1:11" x14ac:dyDescent="0.25">
      <c r="A7957" t="s">
        <v>8507</v>
      </c>
      <c r="B7957">
        <v>35331</v>
      </c>
      <c r="C7957" t="s">
        <v>172</v>
      </c>
      <c r="D7957" s="167">
        <v>114087.02</v>
      </c>
      <c r="E7957" t="s">
        <v>185</v>
      </c>
      <c r="F7957" t="s">
        <v>169</v>
      </c>
      <c r="G7957" t="s">
        <v>382</v>
      </c>
      <c r="H7957" s="168">
        <v>32930</v>
      </c>
      <c r="I7957" t="s">
        <v>103</v>
      </c>
      <c r="J7957" s="169">
        <v>27.597260273972601</v>
      </c>
      <c r="K7957">
        <v>6</v>
      </c>
    </row>
    <row r="7958" spans="1:11" x14ac:dyDescent="0.25">
      <c r="A7958" t="s">
        <v>8508</v>
      </c>
      <c r="B7958">
        <v>12039</v>
      </c>
      <c r="C7958" t="s">
        <v>167</v>
      </c>
      <c r="D7958" s="167">
        <v>89952.8</v>
      </c>
      <c r="E7958" t="s">
        <v>188</v>
      </c>
      <c r="F7958" t="s">
        <v>169</v>
      </c>
      <c r="G7958" t="s">
        <v>284</v>
      </c>
      <c r="H7958" s="168">
        <v>38208</v>
      </c>
      <c r="I7958" t="s">
        <v>106</v>
      </c>
      <c r="J7958" s="169">
        <v>13.136986301369863</v>
      </c>
      <c r="K7958">
        <v>3</v>
      </c>
    </row>
    <row r="7959" spans="1:11" x14ac:dyDescent="0.25">
      <c r="A7959" t="s">
        <v>8509</v>
      </c>
      <c r="B7959">
        <v>61801</v>
      </c>
      <c r="C7959" t="s">
        <v>167</v>
      </c>
      <c r="D7959" s="167">
        <v>95629.79</v>
      </c>
      <c r="E7959" t="s">
        <v>188</v>
      </c>
      <c r="F7959" t="s">
        <v>169</v>
      </c>
      <c r="G7959" t="s">
        <v>284</v>
      </c>
      <c r="H7959" s="168">
        <v>38271</v>
      </c>
      <c r="I7959" t="s">
        <v>105</v>
      </c>
      <c r="J7959" s="169">
        <v>12.964383561643835</v>
      </c>
      <c r="K7959">
        <v>3</v>
      </c>
    </row>
    <row r="7960" spans="1:11" x14ac:dyDescent="0.25">
      <c r="A7960" t="s">
        <v>8510</v>
      </c>
      <c r="B7960">
        <v>79330</v>
      </c>
      <c r="C7960" t="s">
        <v>172</v>
      </c>
      <c r="D7960" s="167">
        <v>94277.96</v>
      </c>
      <c r="E7960" t="s">
        <v>168</v>
      </c>
      <c r="F7960" t="s">
        <v>169</v>
      </c>
      <c r="G7960" t="s">
        <v>524</v>
      </c>
      <c r="H7960" s="168">
        <v>32496</v>
      </c>
      <c r="I7960" t="s">
        <v>103</v>
      </c>
      <c r="J7960" s="169">
        <v>28.786301369863015</v>
      </c>
      <c r="K7960">
        <v>6</v>
      </c>
    </row>
    <row r="7961" spans="1:11" x14ac:dyDescent="0.25">
      <c r="A7961" t="s">
        <v>8511</v>
      </c>
      <c r="B7961">
        <v>89560</v>
      </c>
      <c r="C7961" t="s">
        <v>167</v>
      </c>
      <c r="D7961" s="167">
        <v>135392</v>
      </c>
      <c r="E7961" t="s">
        <v>168</v>
      </c>
      <c r="F7961" t="s">
        <v>169</v>
      </c>
      <c r="G7961" t="s">
        <v>275</v>
      </c>
      <c r="H7961" s="168">
        <v>32384</v>
      </c>
      <c r="I7961" t="s">
        <v>107</v>
      </c>
      <c r="J7961" s="169">
        <v>29.093150684931508</v>
      </c>
      <c r="K7961">
        <v>6</v>
      </c>
    </row>
    <row r="7962" spans="1:11" x14ac:dyDescent="0.25">
      <c r="A7962" t="s">
        <v>8512</v>
      </c>
      <c r="B7962">
        <v>26931</v>
      </c>
      <c r="C7962" t="s">
        <v>172</v>
      </c>
      <c r="D7962" s="167">
        <v>141539.35999999999</v>
      </c>
      <c r="E7962" t="s">
        <v>168</v>
      </c>
      <c r="F7962" t="s">
        <v>169</v>
      </c>
      <c r="G7962" t="s">
        <v>493</v>
      </c>
      <c r="H7962" s="168">
        <v>31103</v>
      </c>
      <c r="I7962" t="s">
        <v>103</v>
      </c>
      <c r="J7962" s="169">
        <v>32.602739726027394</v>
      </c>
      <c r="K7962">
        <v>7</v>
      </c>
    </row>
    <row r="7963" spans="1:11" x14ac:dyDescent="0.25">
      <c r="A7963" t="s">
        <v>8513</v>
      </c>
      <c r="B7963">
        <v>57682</v>
      </c>
      <c r="C7963" t="s">
        <v>172</v>
      </c>
      <c r="D7963" s="167">
        <v>89620</v>
      </c>
      <c r="E7963" t="s">
        <v>175</v>
      </c>
      <c r="F7963" t="s">
        <v>169</v>
      </c>
      <c r="G7963" t="s">
        <v>183</v>
      </c>
      <c r="H7963" s="168">
        <v>38551</v>
      </c>
      <c r="I7963" t="s">
        <v>106</v>
      </c>
      <c r="J7963" s="169">
        <v>12.197260273972603</v>
      </c>
      <c r="K7963">
        <v>3</v>
      </c>
    </row>
    <row r="7964" spans="1:11" x14ac:dyDescent="0.25">
      <c r="A7964" t="s">
        <v>8514</v>
      </c>
      <c r="B7964">
        <v>30775</v>
      </c>
      <c r="C7964" t="s">
        <v>172</v>
      </c>
      <c r="D7964" s="167">
        <v>40368.82</v>
      </c>
      <c r="E7964" t="s">
        <v>199</v>
      </c>
      <c r="F7964" t="s">
        <v>169</v>
      </c>
      <c r="G7964" t="s">
        <v>295</v>
      </c>
      <c r="H7964" s="168">
        <v>41946</v>
      </c>
      <c r="I7964" t="s">
        <v>103</v>
      </c>
      <c r="J7964" s="169">
        <v>2.8958904109589043</v>
      </c>
      <c r="K7964">
        <v>1</v>
      </c>
    </row>
    <row r="7965" spans="1:11" x14ac:dyDescent="0.25">
      <c r="A7965" t="s">
        <v>8515</v>
      </c>
      <c r="B7965">
        <v>55400</v>
      </c>
      <c r="C7965" t="s">
        <v>172</v>
      </c>
      <c r="D7965" s="167">
        <v>80145</v>
      </c>
      <c r="E7965" t="s">
        <v>185</v>
      </c>
      <c r="F7965" t="s">
        <v>169</v>
      </c>
      <c r="G7965" t="s">
        <v>416</v>
      </c>
      <c r="H7965" s="168">
        <v>38145</v>
      </c>
      <c r="I7965" t="s">
        <v>108</v>
      </c>
      <c r="J7965" s="169">
        <v>13.30958904109589</v>
      </c>
      <c r="K7965">
        <v>3</v>
      </c>
    </row>
    <row r="7966" spans="1:11" x14ac:dyDescent="0.25">
      <c r="A7966" t="s">
        <v>8516</v>
      </c>
      <c r="B7966">
        <v>15582</v>
      </c>
      <c r="C7966" t="s">
        <v>172</v>
      </c>
      <c r="D7966" s="167">
        <v>169543.85</v>
      </c>
      <c r="E7966" t="s">
        <v>185</v>
      </c>
      <c r="F7966" t="s">
        <v>169</v>
      </c>
      <c r="G7966" t="s">
        <v>5088</v>
      </c>
      <c r="H7966" s="168">
        <v>31921</v>
      </c>
      <c r="I7966" t="s">
        <v>103</v>
      </c>
      <c r="J7966" s="169">
        <v>30.361643835616437</v>
      </c>
      <c r="K7966">
        <v>7</v>
      </c>
    </row>
    <row r="7967" spans="1:11" x14ac:dyDescent="0.25">
      <c r="A7967" t="s">
        <v>8517</v>
      </c>
      <c r="B7967">
        <v>65882</v>
      </c>
      <c r="C7967" t="s">
        <v>172</v>
      </c>
      <c r="D7967" s="167">
        <v>91969.07</v>
      </c>
      <c r="E7967" t="s">
        <v>185</v>
      </c>
      <c r="F7967" t="s">
        <v>169</v>
      </c>
      <c r="G7967" t="s">
        <v>416</v>
      </c>
      <c r="H7967" s="168">
        <v>34232</v>
      </c>
      <c r="I7967" t="s">
        <v>106</v>
      </c>
      <c r="J7967" s="169">
        <v>24.030136986301368</v>
      </c>
      <c r="K7967">
        <v>5</v>
      </c>
    </row>
    <row r="7968" spans="1:11" x14ac:dyDescent="0.25">
      <c r="A7968" t="s">
        <v>8518</v>
      </c>
      <c r="B7968">
        <v>79135</v>
      </c>
      <c r="C7968" t="s">
        <v>172</v>
      </c>
      <c r="D7968" s="167">
        <v>97757.63</v>
      </c>
      <c r="E7968" t="s">
        <v>253</v>
      </c>
      <c r="F7968" t="s">
        <v>169</v>
      </c>
      <c r="G7968" t="s">
        <v>1406</v>
      </c>
      <c r="H7968" s="168">
        <v>38250</v>
      </c>
      <c r="I7968" t="s">
        <v>108</v>
      </c>
      <c r="J7968" s="169">
        <v>13.021917808219179</v>
      </c>
      <c r="K7968">
        <v>3</v>
      </c>
    </row>
    <row r="7969" spans="1:11" x14ac:dyDescent="0.25">
      <c r="A7969" t="s">
        <v>8519</v>
      </c>
      <c r="B7969">
        <v>84414</v>
      </c>
      <c r="C7969" t="s">
        <v>167</v>
      </c>
      <c r="D7969" s="167">
        <v>30100.720000000001</v>
      </c>
      <c r="E7969" t="s">
        <v>593</v>
      </c>
      <c r="F7969" t="s">
        <v>202</v>
      </c>
      <c r="G7969" t="s">
        <v>344</v>
      </c>
      <c r="H7969" s="168">
        <v>32902</v>
      </c>
      <c r="I7969" t="s">
        <v>103</v>
      </c>
      <c r="J7969" s="169">
        <v>27.673972602739727</v>
      </c>
      <c r="K7969">
        <v>6</v>
      </c>
    </row>
    <row r="7970" spans="1:11" x14ac:dyDescent="0.25">
      <c r="A7970" t="s">
        <v>8520</v>
      </c>
      <c r="B7970">
        <v>71936</v>
      </c>
      <c r="C7970" t="s">
        <v>172</v>
      </c>
      <c r="D7970" s="167">
        <v>91969.07</v>
      </c>
      <c r="E7970" t="s">
        <v>185</v>
      </c>
      <c r="F7970" t="s">
        <v>169</v>
      </c>
      <c r="G7970" t="s">
        <v>416</v>
      </c>
      <c r="H7970" s="168">
        <v>34232</v>
      </c>
      <c r="I7970" t="s">
        <v>108</v>
      </c>
      <c r="J7970" s="169">
        <v>24.030136986301368</v>
      </c>
      <c r="K7970">
        <v>5</v>
      </c>
    </row>
    <row r="7971" spans="1:11" x14ac:dyDescent="0.25">
      <c r="A7971" t="s">
        <v>8521</v>
      </c>
      <c r="B7971">
        <v>78978</v>
      </c>
      <c r="C7971" t="s">
        <v>167</v>
      </c>
      <c r="D7971" s="167">
        <v>67206</v>
      </c>
      <c r="E7971" t="s">
        <v>188</v>
      </c>
      <c r="F7971" t="s">
        <v>169</v>
      </c>
      <c r="G7971" t="s">
        <v>170</v>
      </c>
      <c r="H7971" s="168">
        <v>36821</v>
      </c>
      <c r="I7971" t="s">
        <v>103</v>
      </c>
      <c r="J7971" s="169">
        <v>16.936986301369863</v>
      </c>
      <c r="K7971">
        <v>4</v>
      </c>
    </row>
    <row r="7972" spans="1:11" x14ac:dyDescent="0.25">
      <c r="A7972" t="s">
        <v>8522</v>
      </c>
      <c r="B7972">
        <v>82649</v>
      </c>
      <c r="C7972" t="s">
        <v>172</v>
      </c>
      <c r="D7972" s="167">
        <v>80145</v>
      </c>
      <c r="E7972" t="s">
        <v>185</v>
      </c>
      <c r="F7972" t="s">
        <v>169</v>
      </c>
      <c r="G7972" t="s">
        <v>416</v>
      </c>
      <c r="H7972" s="168">
        <v>38334</v>
      </c>
      <c r="I7972" t="s">
        <v>103</v>
      </c>
      <c r="J7972" s="169">
        <v>12.791780821917808</v>
      </c>
      <c r="K7972">
        <v>3</v>
      </c>
    </row>
    <row r="7973" spans="1:11" x14ac:dyDescent="0.25">
      <c r="A7973" t="s">
        <v>8523</v>
      </c>
      <c r="B7973">
        <v>88630</v>
      </c>
      <c r="C7973" t="s">
        <v>167</v>
      </c>
      <c r="D7973" s="167">
        <v>39163.74</v>
      </c>
      <c r="E7973" t="s">
        <v>188</v>
      </c>
      <c r="F7973" t="s">
        <v>202</v>
      </c>
      <c r="G7973" t="s">
        <v>313</v>
      </c>
      <c r="H7973" s="168">
        <v>39300</v>
      </c>
      <c r="I7973" t="s">
        <v>104</v>
      </c>
      <c r="J7973" s="169">
        <v>10.145205479452056</v>
      </c>
      <c r="K7973">
        <v>3</v>
      </c>
    </row>
    <row r="7974" spans="1:11" x14ac:dyDescent="0.25">
      <c r="A7974" t="s">
        <v>8524</v>
      </c>
      <c r="B7974">
        <v>22696</v>
      </c>
      <c r="C7974" t="s">
        <v>167</v>
      </c>
      <c r="D7974" s="167">
        <v>76015.03</v>
      </c>
      <c r="E7974" t="s">
        <v>168</v>
      </c>
      <c r="F7974" t="s">
        <v>169</v>
      </c>
      <c r="G7974" t="s">
        <v>539</v>
      </c>
      <c r="H7974" s="168">
        <v>33049</v>
      </c>
      <c r="I7974" t="s">
        <v>104</v>
      </c>
      <c r="J7974" s="169">
        <v>27.271232876712329</v>
      </c>
      <c r="K7974">
        <v>6</v>
      </c>
    </row>
    <row r="7975" spans="1:11" x14ac:dyDescent="0.25">
      <c r="A7975" t="s">
        <v>8525</v>
      </c>
      <c r="B7975">
        <v>86929</v>
      </c>
      <c r="C7975" t="s">
        <v>172</v>
      </c>
      <c r="D7975" s="167">
        <v>92756.7</v>
      </c>
      <c r="E7975" t="s">
        <v>175</v>
      </c>
      <c r="F7975" t="s">
        <v>169</v>
      </c>
      <c r="G7975" t="s">
        <v>183</v>
      </c>
      <c r="H7975" s="168">
        <v>34498</v>
      </c>
      <c r="I7975" t="s">
        <v>107</v>
      </c>
      <c r="J7975" s="169">
        <v>23.301369863013697</v>
      </c>
      <c r="K7975">
        <v>5</v>
      </c>
    </row>
    <row r="7976" spans="1:11" x14ac:dyDescent="0.25">
      <c r="A7976" t="s">
        <v>8526</v>
      </c>
      <c r="B7976">
        <v>78201</v>
      </c>
      <c r="C7976" t="s">
        <v>167</v>
      </c>
      <c r="D7976" s="167">
        <v>95622.26</v>
      </c>
      <c r="E7976" t="s">
        <v>191</v>
      </c>
      <c r="F7976" t="s">
        <v>169</v>
      </c>
      <c r="G7976" t="s">
        <v>610</v>
      </c>
      <c r="H7976" s="168">
        <v>34651</v>
      </c>
      <c r="I7976" t="s">
        <v>107</v>
      </c>
      <c r="J7976" s="169">
        <v>22.882191780821916</v>
      </c>
      <c r="K7976">
        <v>5</v>
      </c>
    </row>
    <row r="7977" spans="1:11" x14ac:dyDescent="0.25">
      <c r="A7977" t="s">
        <v>8527</v>
      </c>
      <c r="B7977">
        <v>75027</v>
      </c>
      <c r="C7977" t="s">
        <v>172</v>
      </c>
      <c r="D7977" s="167">
        <v>56310.18</v>
      </c>
      <c r="E7977" t="s">
        <v>185</v>
      </c>
      <c r="F7977" t="s">
        <v>169</v>
      </c>
      <c r="G7977" t="s">
        <v>652</v>
      </c>
      <c r="H7977" s="168">
        <v>41484</v>
      </c>
      <c r="I7977" t="s">
        <v>108</v>
      </c>
      <c r="J7977" s="169">
        <v>4.161643835616438</v>
      </c>
      <c r="K7977">
        <v>1</v>
      </c>
    </row>
    <row r="7978" spans="1:11" x14ac:dyDescent="0.25">
      <c r="A7978" t="s">
        <v>8528</v>
      </c>
      <c r="B7978">
        <v>2975</v>
      </c>
      <c r="C7978" t="s">
        <v>172</v>
      </c>
      <c r="D7978" s="167">
        <v>92756.7</v>
      </c>
      <c r="E7978" t="s">
        <v>175</v>
      </c>
      <c r="F7978" t="s">
        <v>169</v>
      </c>
      <c r="G7978" t="s">
        <v>183</v>
      </c>
      <c r="H7978" s="168">
        <v>33301</v>
      </c>
      <c r="I7978" t="s">
        <v>103</v>
      </c>
      <c r="J7978" s="169">
        <v>26.580821917808219</v>
      </c>
      <c r="K7978">
        <v>6</v>
      </c>
    </row>
    <row r="7979" spans="1:11" x14ac:dyDescent="0.25">
      <c r="A7979" t="s">
        <v>8529</v>
      </c>
      <c r="B7979">
        <v>23401</v>
      </c>
      <c r="C7979" t="s">
        <v>172</v>
      </c>
      <c r="D7979" s="167">
        <v>37903.5</v>
      </c>
      <c r="E7979" t="s">
        <v>270</v>
      </c>
      <c r="F7979" t="s">
        <v>169</v>
      </c>
      <c r="G7979" t="s">
        <v>1758</v>
      </c>
      <c r="H7979" s="168">
        <v>42310</v>
      </c>
      <c r="I7979" t="s">
        <v>104</v>
      </c>
      <c r="J7979" s="169">
        <v>1.8986301369863015</v>
      </c>
      <c r="K7979">
        <v>1</v>
      </c>
    </row>
    <row r="7980" spans="1:11" x14ac:dyDescent="0.25">
      <c r="A7980" t="s">
        <v>8530</v>
      </c>
      <c r="B7980">
        <v>65841</v>
      </c>
      <c r="C7980" t="s">
        <v>172</v>
      </c>
      <c r="D7980" s="167">
        <v>66065.23</v>
      </c>
      <c r="E7980" t="s">
        <v>199</v>
      </c>
      <c r="F7980" t="s">
        <v>169</v>
      </c>
      <c r="G7980" t="s">
        <v>200</v>
      </c>
      <c r="H7980" s="168">
        <v>34309</v>
      </c>
      <c r="I7980" t="s">
        <v>105</v>
      </c>
      <c r="J7980" s="169">
        <v>23.81917808219178</v>
      </c>
      <c r="K7980">
        <v>5</v>
      </c>
    </row>
    <row r="7981" spans="1:11" x14ac:dyDescent="0.25">
      <c r="A7981" t="s">
        <v>8531</v>
      </c>
      <c r="B7981">
        <v>24408</v>
      </c>
      <c r="C7981" t="s">
        <v>167</v>
      </c>
      <c r="D7981" s="167">
        <v>69222.179999999993</v>
      </c>
      <c r="E7981" t="s">
        <v>168</v>
      </c>
      <c r="F7981" t="s">
        <v>169</v>
      </c>
      <c r="G7981" t="s">
        <v>170</v>
      </c>
      <c r="H7981" s="168">
        <v>33161</v>
      </c>
      <c r="I7981" t="s">
        <v>106</v>
      </c>
      <c r="J7981" s="169">
        <v>26.964383561643835</v>
      </c>
      <c r="K7981">
        <v>6</v>
      </c>
    </row>
    <row r="7982" spans="1:11" x14ac:dyDescent="0.25">
      <c r="A7982" t="s">
        <v>8532</v>
      </c>
      <c r="B7982">
        <v>33282</v>
      </c>
      <c r="C7982" t="s">
        <v>172</v>
      </c>
      <c r="D7982" s="167">
        <v>68115.53</v>
      </c>
      <c r="E7982" t="s">
        <v>191</v>
      </c>
      <c r="F7982" t="s">
        <v>169</v>
      </c>
      <c r="G7982" t="s">
        <v>610</v>
      </c>
      <c r="H7982" s="168">
        <v>40700</v>
      </c>
      <c r="I7982" t="s">
        <v>107</v>
      </c>
      <c r="J7982" s="169">
        <v>6.3095890410958901</v>
      </c>
      <c r="K7982">
        <v>2</v>
      </c>
    </row>
    <row r="7983" spans="1:11" x14ac:dyDescent="0.25">
      <c r="A7983" t="s">
        <v>8533</v>
      </c>
      <c r="B7983">
        <v>90255</v>
      </c>
      <c r="C7983" t="s">
        <v>172</v>
      </c>
      <c r="D7983" s="167">
        <v>36707.050000000003</v>
      </c>
      <c r="E7983" t="s">
        <v>233</v>
      </c>
      <c r="F7983" t="s">
        <v>169</v>
      </c>
      <c r="G7983" t="s">
        <v>242</v>
      </c>
      <c r="H7983" s="168">
        <v>41862</v>
      </c>
      <c r="I7983" t="s">
        <v>108</v>
      </c>
      <c r="J7983" s="169">
        <v>3.1260273972602741</v>
      </c>
      <c r="K7983">
        <v>1</v>
      </c>
    </row>
    <row r="7984" spans="1:11" x14ac:dyDescent="0.25">
      <c r="A7984" t="s">
        <v>8534</v>
      </c>
      <c r="B7984">
        <v>75480</v>
      </c>
      <c r="C7984" t="s">
        <v>167</v>
      </c>
      <c r="D7984" s="167">
        <v>96929.82</v>
      </c>
      <c r="E7984" t="s">
        <v>239</v>
      </c>
      <c r="F7984" t="s">
        <v>169</v>
      </c>
      <c r="G7984" t="s">
        <v>397</v>
      </c>
      <c r="H7984" s="168">
        <v>41358</v>
      </c>
      <c r="I7984" t="s">
        <v>107</v>
      </c>
      <c r="J7984" s="169">
        <v>4.506849315068493</v>
      </c>
      <c r="K7984">
        <v>1</v>
      </c>
    </row>
    <row r="7985" spans="1:11" x14ac:dyDescent="0.25">
      <c r="A7985" t="s">
        <v>8535</v>
      </c>
      <c r="B7985">
        <v>44562</v>
      </c>
      <c r="C7985" t="s">
        <v>167</v>
      </c>
      <c r="D7985" s="167">
        <v>72534.66</v>
      </c>
      <c r="E7985" t="s">
        <v>268</v>
      </c>
      <c r="F7985" t="s">
        <v>169</v>
      </c>
      <c r="G7985" t="s">
        <v>630</v>
      </c>
      <c r="H7985" s="168">
        <v>33497</v>
      </c>
      <c r="I7985" t="s">
        <v>108</v>
      </c>
      <c r="J7985" s="169">
        <v>26.043835616438358</v>
      </c>
      <c r="K7985">
        <v>6</v>
      </c>
    </row>
    <row r="7986" spans="1:11" x14ac:dyDescent="0.25">
      <c r="A7986" t="s">
        <v>8536</v>
      </c>
      <c r="B7986">
        <v>47673</v>
      </c>
      <c r="C7986" t="s">
        <v>167</v>
      </c>
      <c r="D7986" s="167">
        <v>63278.75</v>
      </c>
      <c r="E7986" t="s">
        <v>191</v>
      </c>
      <c r="F7986" t="s">
        <v>169</v>
      </c>
      <c r="G7986" t="s">
        <v>610</v>
      </c>
      <c r="H7986" s="168">
        <v>41778</v>
      </c>
      <c r="I7986" t="s">
        <v>108</v>
      </c>
      <c r="J7986" s="169">
        <v>3.3561643835616439</v>
      </c>
      <c r="K7986">
        <v>1</v>
      </c>
    </row>
    <row r="7987" spans="1:11" x14ac:dyDescent="0.25">
      <c r="A7987" t="s">
        <v>8537</v>
      </c>
      <c r="B7987">
        <v>14468</v>
      </c>
      <c r="C7987" t="s">
        <v>167</v>
      </c>
      <c r="D7987" s="167">
        <v>76562.44</v>
      </c>
      <c r="E7987" t="s">
        <v>196</v>
      </c>
      <c r="F7987" t="s">
        <v>169</v>
      </c>
      <c r="G7987" t="s">
        <v>282</v>
      </c>
      <c r="H7987" s="168">
        <v>35625</v>
      </c>
      <c r="I7987" t="s">
        <v>106</v>
      </c>
      <c r="J7987" s="169">
        <v>20.213698630136985</v>
      </c>
      <c r="K7987">
        <v>5</v>
      </c>
    </row>
    <row r="7988" spans="1:11" x14ac:dyDescent="0.25">
      <c r="A7988" t="s">
        <v>8538</v>
      </c>
      <c r="B7988">
        <v>66922</v>
      </c>
      <c r="C7988" t="s">
        <v>172</v>
      </c>
      <c r="D7988" s="167">
        <v>84189.59</v>
      </c>
      <c r="E7988" t="s">
        <v>168</v>
      </c>
      <c r="F7988" t="s">
        <v>169</v>
      </c>
      <c r="G7988" t="s">
        <v>681</v>
      </c>
      <c r="H7988" s="168">
        <v>36024</v>
      </c>
      <c r="I7988" t="s">
        <v>104</v>
      </c>
      <c r="J7988" s="169">
        <v>19.12054794520548</v>
      </c>
      <c r="K7988">
        <v>4</v>
      </c>
    </row>
    <row r="7989" spans="1:11" x14ac:dyDescent="0.25">
      <c r="A7989" t="s">
        <v>8539</v>
      </c>
      <c r="B7989">
        <v>50493</v>
      </c>
      <c r="C7989" t="s">
        <v>167</v>
      </c>
      <c r="D7989" s="167">
        <v>113641.47</v>
      </c>
      <c r="E7989" t="s">
        <v>308</v>
      </c>
      <c r="F7989" t="s">
        <v>169</v>
      </c>
      <c r="G7989" t="s">
        <v>275</v>
      </c>
      <c r="H7989" s="168">
        <v>37829</v>
      </c>
      <c r="I7989" t="s">
        <v>103</v>
      </c>
      <c r="J7989" s="169">
        <v>14.175342465753424</v>
      </c>
      <c r="K7989">
        <v>3</v>
      </c>
    </row>
    <row r="7990" spans="1:11" x14ac:dyDescent="0.25">
      <c r="A7990" t="s">
        <v>8540</v>
      </c>
      <c r="B7990">
        <v>87695</v>
      </c>
      <c r="C7990" t="s">
        <v>167</v>
      </c>
      <c r="D7990" s="167">
        <v>56471.45</v>
      </c>
      <c r="E7990" t="s">
        <v>308</v>
      </c>
      <c r="F7990" t="s">
        <v>169</v>
      </c>
      <c r="G7990" t="s">
        <v>786</v>
      </c>
      <c r="H7990" s="168">
        <v>39048</v>
      </c>
      <c r="I7990" t="s">
        <v>103</v>
      </c>
      <c r="J7990" s="169">
        <v>10.835616438356164</v>
      </c>
      <c r="K7990">
        <v>3</v>
      </c>
    </row>
    <row r="7991" spans="1:11" x14ac:dyDescent="0.25">
      <c r="A7991" t="s">
        <v>8541</v>
      </c>
      <c r="B7991">
        <v>26558</v>
      </c>
      <c r="C7991" t="s">
        <v>172</v>
      </c>
      <c r="D7991" s="167">
        <v>88859</v>
      </c>
      <c r="E7991" t="s">
        <v>185</v>
      </c>
      <c r="F7991" t="s">
        <v>169</v>
      </c>
      <c r="G7991" t="s">
        <v>416</v>
      </c>
      <c r="H7991" s="168">
        <v>35751</v>
      </c>
      <c r="I7991" t="s">
        <v>107</v>
      </c>
      <c r="J7991" s="169">
        <v>19.86849315068493</v>
      </c>
      <c r="K7991">
        <v>4</v>
      </c>
    </row>
    <row r="7992" spans="1:11" x14ac:dyDescent="0.25">
      <c r="A7992" t="s">
        <v>8542</v>
      </c>
      <c r="B7992">
        <v>18928</v>
      </c>
      <c r="C7992" t="s">
        <v>172</v>
      </c>
      <c r="D7992" s="167">
        <v>91969.07</v>
      </c>
      <c r="E7992" t="s">
        <v>185</v>
      </c>
      <c r="F7992" t="s">
        <v>169</v>
      </c>
      <c r="G7992" t="s">
        <v>416</v>
      </c>
      <c r="H7992" s="168">
        <v>34232</v>
      </c>
      <c r="I7992" t="s">
        <v>107</v>
      </c>
      <c r="J7992" s="169">
        <v>24.030136986301368</v>
      </c>
      <c r="K7992">
        <v>5</v>
      </c>
    </row>
    <row r="7993" spans="1:11" x14ac:dyDescent="0.25">
      <c r="A7993" t="s">
        <v>8543</v>
      </c>
      <c r="B7993">
        <v>5152</v>
      </c>
      <c r="C7993" t="s">
        <v>172</v>
      </c>
      <c r="D7993" s="167">
        <v>73801</v>
      </c>
      <c r="E7993" t="s">
        <v>196</v>
      </c>
      <c r="F7993" t="s">
        <v>169</v>
      </c>
      <c r="G7993" t="s">
        <v>228</v>
      </c>
      <c r="H7993" s="168">
        <v>37774</v>
      </c>
      <c r="I7993" t="s">
        <v>107</v>
      </c>
      <c r="J7993" s="169">
        <v>14.326027397260274</v>
      </c>
      <c r="K7993">
        <v>3</v>
      </c>
    </row>
    <row r="7994" spans="1:11" x14ac:dyDescent="0.25">
      <c r="A7994" t="s">
        <v>8544</v>
      </c>
      <c r="B7994">
        <v>59049</v>
      </c>
      <c r="C7994" t="s">
        <v>167</v>
      </c>
      <c r="D7994" s="167">
        <v>53788</v>
      </c>
      <c r="E7994" t="s">
        <v>175</v>
      </c>
      <c r="F7994" t="s">
        <v>169</v>
      </c>
      <c r="G7994" t="s">
        <v>183</v>
      </c>
      <c r="H7994" s="168">
        <v>41918</v>
      </c>
      <c r="I7994" t="s">
        <v>104</v>
      </c>
      <c r="J7994" s="169">
        <v>2.9726027397260273</v>
      </c>
      <c r="K7994">
        <v>1</v>
      </c>
    </row>
    <row r="7995" spans="1:11" x14ac:dyDescent="0.25">
      <c r="A7995" t="s">
        <v>8545</v>
      </c>
      <c r="B7995">
        <v>77382</v>
      </c>
      <c r="C7995" t="s">
        <v>172</v>
      </c>
      <c r="D7995" s="167">
        <v>50910</v>
      </c>
      <c r="E7995" t="s">
        <v>191</v>
      </c>
      <c r="F7995" t="s">
        <v>169</v>
      </c>
      <c r="G7995" t="s">
        <v>354</v>
      </c>
      <c r="H7995" s="168">
        <v>41904</v>
      </c>
      <c r="I7995" t="s">
        <v>107</v>
      </c>
      <c r="J7995" s="169">
        <v>3.010958904109589</v>
      </c>
      <c r="K7995">
        <v>1</v>
      </c>
    </row>
    <row r="7996" spans="1:11" x14ac:dyDescent="0.25">
      <c r="A7996" t="s">
        <v>8546</v>
      </c>
      <c r="B7996">
        <v>54184</v>
      </c>
      <c r="C7996" t="s">
        <v>172</v>
      </c>
      <c r="D7996" s="167">
        <v>100849.36</v>
      </c>
      <c r="E7996" t="s">
        <v>175</v>
      </c>
      <c r="F7996" t="s">
        <v>169</v>
      </c>
      <c r="G7996" t="s">
        <v>211</v>
      </c>
      <c r="H7996" s="168">
        <v>26309</v>
      </c>
      <c r="I7996" t="s">
        <v>104</v>
      </c>
      <c r="J7996" s="169">
        <v>45.736986301369861</v>
      </c>
      <c r="K7996">
        <v>9</v>
      </c>
    </row>
    <row r="7997" spans="1:11" x14ac:dyDescent="0.25">
      <c r="A7997" t="s">
        <v>8547</v>
      </c>
      <c r="B7997">
        <v>2714</v>
      </c>
      <c r="C7997" t="s">
        <v>172</v>
      </c>
      <c r="D7997" s="167">
        <v>75453</v>
      </c>
      <c r="E7997" t="s">
        <v>175</v>
      </c>
      <c r="F7997" t="s">
        <v>169</v>
      </c>
      <c r="G7997" t="s">
        <v>183</v>
      </c>
      <c r="H7997" s="168">
        <v>38370</v>
      </c>
      <c r="I7997" t="s">
        <v>103</v>
      </c>
      <c r="J7997" s="169">
        <v>12.693150684931506</v>
      </c>
      <c r="K7997">
        <v>3</v>
      </c>
    </row>
    <row r="7998" spans="1:11" x14ac:dyDescent="0.25">
      <c r="A7998" t="s">
        <v>8548</v>
      </c>
      <c r="B7998">
        <v>47102</v>
      </c>
      <c r="C7998" t="s">
        <v>172</v>
      </c>
      <c r="D7998" s="167">
        <v>101176.43</v>
      </c>
      <c r="E7998" t="s">
        <v>185</v>
      </c>
      <c r="F7998" t="s">
        <v>169</v>
      </c>
      <c r="G7998" t="s">
        <v>495</v>
      </c>
      <c r="H7998" s="168">
        <v>34387</v>
      </c>
      <c r="I7998" t="s">
        <v>103</v>
      </c>
      <c r="J7998" s="169">
        <v>23.605479452054794</v>
      </c>
      <c r="K7998">
        <v>5</v>
      </c>
    </row>
    <row r="7999" spans="1:11" x14ac:dyDescent="0.25">
      <c r="A7999" t="s">
        <v>8549</v>
      </c>
      <c r="B7999">
        <v>55196</v>
      </c>
      <c r="C7999" t="s">
        <v>172</v>
      </c>
      <c r="D7999" s="167">
        <v>62517.39</v>
      </c>
      <c r="E7999" t="s">
        <v>188</v>
      </c>
      <c r="F7999" t="s">
        <v>169</v>
      </c>
      <c r="G7999" t="s">
        <v>428</v>
      </c>
      <c r="H7999" s="168">
        <v>40994</v>
      </c>
      <c r="I7999" t="s">
        <v>106</v>
      </c>
      <c r="J7999" s="169">
        <v>5.5041095890410956</v>
      </c>
      <c r="K7999">
        <v>2</v>
      </c>
    </row>
    <row r="8000" spans="1:11" x14ac:dyDescent="0.25">
      <c r="A8000" t="s">
        <v>8550</v>
      </c>
      <c r="B8000">
        <v>1379</v>
      </c>
      <c r="C8000" t="s">
        <v>172</v>
      </c>
      <c r="D8000" s="167">
        <v>128724.64</v>
      </c>
      <c r="E8000" t="s">
        <v>168</v>
      </c>
      <c r="F8000" t="s">
        <v>169</v>
      </c>
      <c r="G8000" t="s">
        <v>275</v>
      </c>
      <c r="H8000" s="168">
        <v>35107</v>
      </c>
      <c r="I8000" t="s">
        <v>106</v>
      </c>
      <c r="J8000" s="169">
        <v>21.632876712328766</v>
      </c>
      <c r="K8000">
        <v>5</v>
      </c>
    </row>
    <row r="8001" spans="1:11" x14ac:dyDescent="0.25">
      <c r="A8001" t="s">
        <v>8551</v>
      </c>
      <c r="B8001">
        <v>31888</v>
      </c>
      <c r="C8001" t="s">
        <v>167</v>
      </c>
      <c r="D8001" s="167">
        <v>57576.82</v>
      </c>
      <c r="E8001" t="s">
        <v>270</v>
      </c>
      <c r="F8001" t="s">
        <v>169</v>
      </c>
      <c r="G8001" t="s">
        <v>801</v>
      </c>
      <c r="H8001" s="168">
        <v>40826</v>
      </c>
      <c r="I8001" t="s">
        <v>107</v>
      </c>
      <c r="J8001" s="169">
        <v>5.9643835616438352</v>
      </c>
      <c r="K8001">
        <v>2</v>
      </c>
    </row>
    <row r="8002" spans="1:11" x14ac:dyDescent="0.25">
      <c r="A8002" t="s">
        <v>8552</v>
      </c>
      <c r="B8002">
        <v>40436</v>
      </c>
      <c r="C8002" t="s">
        <v>172</v>
      </c>
      <c r="D8002" s="167">
        <v>71730.5</v>
      </c>
      <c r="E8002" t="s">
        <v>199</v>
      </c>
      <c r="F8002" t="s">
        <v>169</v>
      </c>
      <c r="G8002" t="s">
        <v>3985</v>
      </c>
      <c r="H8002" s="168">
        <v>40490</v>
      </c>
      <c r="I8002" t="s">
        <v>103</v>
      </c>
      <c r="J8002" s="169">
        <v>6.8849315068493153</v>
      </c>
      <c r="K8002">
        <v>2</v>
      </c>
    </row>
    <row r="8003" spans="1:11" x14ac:dyDescent="0.25">
      <c r="A8003" t="s">
        <v>8553</v>
      </c>
      <c r="B8003">
        <v>81689</v>
      </c>
      <c r="C8003" t="s">
        <v>172</v>
      </c>
      <c r="D8003" s="167">
        <v>99703.46</v>
      </c>
      <c r="E8003" t="s">
        <v>216</v>
      </c>
      <c r="F8003" t="s">
        <v>169</v>
      </c>
      <c r="G8003" t="s">
        <v>275</v>
      </c>
      <c r="H8003" s="168">
        <v>36396</v>
      </c>
      <c r="I8003" t="s">
        <v>105</v>
      </c>
      <c r="J8003" s="169">
        <v>18.101369863013698</v>
      </c>
      <c r="K8003">
        <v>4</v>
      </c>
    </row>
    <row r="8004" spans="1:11" x14ac:dyDescent="0.25">
      <c r="A8004" t="s">
        <v>8554</v>
      </c>
      <c r="B8004">
        <v>84101</v>
      </c>
      <c r="C8004" t="s">
        <v>172</v>
      </c>
      <c r="D8004" s="167">
        <v>105743.92</v>
      </c>
      <c r="E8004" t="s">
        <v>188</v>
      </c>
      <c r="F8004" t="s">
        <v>169</v>
      </c>
      <c r="G8004" t="s">
        <v>410</v>
      </c>
      <c r="H8004" s="168">
        <v>34665</v>
      </c>
      <c r="I8004" t="s">
        <v>106</v>
      </c>
      <c r="J8004" s="169">
        <v>22.843835616438355</v>
      </c>
      <c r="K8004">
        <v>5</v>
      </c>
    </row>
    <row r="8005" spans="1:11" x14ac:dyDescent="0.25">
      <c r="A8005" t="s">
        <v>8555</v>
      </c>
      <c r="B8005">
        <v>32042</v>
      </c>
      <c r="C8005" t="s">
        <v>167</v>
      </c>
      <c r="D8005" s="167">
        <v>16610.68</v>
      </c>
      <c r="E8005" t="s">
        <v>196</v>
      </c>
      <c r="F8005" t="s">
        <v>202</v>
      </c>
      <c r="G8005" t="s">
        <v>222</v>
      </c>
      <c r="H8005" s="168">
        <v>42128</v>
      </c>
      <c r="I8005" t="s">
        <v>103</v>
      </c>
      <c r="J8005" s="169">
        <v>2.3972602739726026</v>
      </c>
      <c r="K8005">
        <v>1</v>
      </c>
    </row>
    <row r="8006" spans="1:11" x14ac:dyDescent="0.25">
      <c r="A8006" t="s">
        <v>8556</v>
      </c>
      <c r="B8006">
        <v>45618</v>
      </c>
      <c r="C8006" t="s">
        <v>172</v>
      </c>
      <c r="D8006" s="167">
        <v>58760.06</v>
      </c>
      <c r="E8006" t="s">
        <v>268</v>
      </c>
      <c r="F8006" t="s">
        <v>169</v>
      </c>
      <c r="G8006" t="s">
        <v>630</v>
      </c>
      <c r="H8006" s="168">
        <v>38965</v>
      </c>
      <c r="I8006" t="s">
        <v>103</v>
      </c>
      <c r="J8006" s="169">
        <v>11.063013698630137</v>
      </c>
      <c r="K8006">
        <v>3</v>
      </c>
    </row>
    <row r="8007" spans="1:11" x14ac:dyDescent="0.25">
      <c r="A8007" t="s">
        <v>8557</v>
      </c>
      <c r="B8007">
        <v>10043</v>
      </c>
      <c r="C8007" t="s">
        <v>167</v>
      </c>
      <c r="D8007" s="167">
        <v>80002.98</v>
      </c>
      <c r="E8007" t="s">
        <v>188</v>
      </c>
      <c r="F8007" t="s">
        <v>169</v>
      </c>
      <c r="G8007" t="s">
        <v>284</v>
      </c>
      <c r="H8007" s="168">
        <v>42213</v>
      </c>
      <c r="I8007" t="s">
        <v>103</v>
      </c>
      <c r="J8007" s="169">
        <v>2.1643835616438358</v>
      </c>
      <c r="K8007">
        <v>1</v>
      </c>
    </row>
    <row r="8008" spans="1:11" x14ac:dyDescent="0.25">
      <c r="A8008" t="s">
        <v>8558</v>
      </c>
      <c r="B8008">
        <v>68346</v>
      </c>
      <c r="C8008" t="s">
        <v>172</v>
      </c>
      <c r="D8008" s="167">
        <v>110545.64</v>
      </c>
      <c r="E8008" t="s">
        <v>325</v>
      </c>
      <c r="F8008" t="s">
        <v>169</v>
      </c>
      <c r="G8008" t="s">
        <v>533</v>
      </c>
      <c r="H8008" s="168">
        <v>41778</v>
      </c>
      <c r="I8008" t="s">
        <v>107</v>
      </c>
      <c r="J8008" s="169">
        <v>3.3561643835616439</v>
      </c>
      <c r="K8008">
        <v>1</v>
      </c>
    </row>
    <row r="8009" spans="1:11" x14ac:dyDescent="0.25">
      <c r="A8009" t="s">
        <v>8559</v>
      </c>
      <c r="B8009">
        <v>98318</v>
      </c>
      <c r="C8009" t="s">
        <v>172</v>
      </c>
      <c r="D8009" s="167">
        <v>115769.63</v>
      </c>
      <c r="E8009" t="s">
        <v>196</v>
      </c>
      <c r="F8009" t="s">
        <v>169</v>
      </c>
      <c r="G8009" t="s">
        <v>275</v>
      </c>
      <c r="H8009" s="168">
        <v>39020</v>
      </c>
      <c r="I8009" t="s">
        <v>103</v>
      </c>
      <c r="J8009" s="169">
        <v>10.912328767123288</v>
      </c>
      <c r="K8009">
        <v>3</v>
      </c>
    </row>
    <row r="8010" spans="1:11" x14ac:dyDescent="0.25">
      <c r="A8010" t="s">
        <v>8560</v>
      </c>
      <c r="B8010">
        <v>42463</v>
      </c>
      <c r="C8010" t="s">
        <v>172</v>
      </c>
      <c r="D8010" s="167">
        <v>75406</v>
      </c>
      <c r="E8010" t="s">
        <v>191</v>
      </c>
      <c r="F8010" t="s">
        <v>169</v>
      </c>
      <c r="G8010" t="s">
        <v>192</v>
      </c>
      <c r="H8010" s="168">
        <v>38999</v>
      </c>
      <c r="I8010" t="s">
        <v>103</v>
      </c>
      <c r="J8010" s="169">
        <v>10.96986301369863</v>
      </c>
      <c r="K8010">
        <v>3</v>
      </c>
    </row>
    <row r="8011" spans="1:11" x14ac:dyDescent="0.25">
      <c r="A8011" t="s">
        <v>8561</v>
      </c>
      <c r="B8011">
        <v>81319</v>
      </c>
      <c r="C8011" t="s">
        <v>167</v>
      </c>
      <c r="D8011" s="167">
        <v>44954.32</v>
      </c>
      <c r="E8011" t="s">
        <v>199</v>
      </c>
      <c r="F8011" t="s">
        <v>169</v>
      </c>
      <c r="G8011" t="s">
        <v>3409</v>
      </c>
      <c r="H8011" s="168">
        <v>39090</v>
      </c>
      <c r="I8011" t="s">
        <v>103</v>
      </c>
      <c r="J8011" s="169">
        <v>10.72054794520548</v>
      </c>
      <c r="K8011">
        <v>3</v>
      </c>
    </row>
    <row r="8012" spans="1:11" x14ac:dyDescent="0.25">
      <c r="A8012" t="s">
        <v>8562</v>
      </c>
      <c r="B8012">
        <v>99625</v>
      </c>
      <c r="C8012" t="s">
        <v>167</v>
      </c>
      <c r="D8012" s="167">
        <v>64976.91</v>
      </c>
      <c r="E8012" t="s">
        <v>168</v>
      </c>
      <c r="F8012" t="s">
        <v>169</v>
      </c>
      <c r="G8012" t="s">
        <v>170</v>
      </c>
      <c r="H8012" s="168">
        <v>35912</v>
      </c>
      <c r="I8012" t="s">
        <v>104</v>
      </c>
      <c r="J8012" s="169">
        <v>19.427397260273974</v>
      </c>
      <c r="K8012">
        <v>4</v>
      </c>
    </row>
    <row r="8013" spans="1:11" x14ac:dyDescent="0.25">
      <c r="A8013" t="s">
        <v>8563</v>
      </c>
      <c r="B8013">
        <v>43407</v>
      </c>
      <c r="C8013" t="s">
        <v>172</v>
      </c>
      <c r="D8013" s="167">
        <v>135392</v>
      </c>
      <c r="E8013" t="s">
        <v>308</v>
      </c>
      <c r="F8013" t="s">
        <v>169</v>
      </c>
      <c r="G8013" t="s">
        <v>275</v>
      </c>
      <c r="H8013" s="168">
        <v>37256</v>
      </c>
      <c r="I8013" t="s">
        <v>104</v>
      </c>
      <c r="J8013" s="169">
        <v>15.745205479452055</v>
      </c>
      <c r="K8013">
        <v>4</v>
      </c>
    </row>
    <row r="8014" spans="1:11" x14ac:dyDescent="0.25">
      <c r="A8014" t="s">
        <v>8564</v>
      </c>
      <c r="B8014">
        <v>98526</v>
      </c>
      <c r="C8014" t="s">
        <v>167</v>
      </c>
      <c r="D8014" s="167">
        <v>100128.62</v>
      </c>
      <c r="E8014" t="s">
        <v>253</v>
      </c>
      <c r="F8014" t="s">
        <v>169</v>
      </c>
      <c r="G8014" t="s">
        <v>505</v>
      </c>
      <c r="H8014" s="168">
        <v>36969</v>
      </c>
      <c r="I8014" t="s">
        <v>108</v>
      </c>
      <c r="J8014" s="169">
        <v>16.531506849315068</v>
      </c>
      <c r="K8014">
        <v>4</v>
      </c>
    </row>
    <row r="8015" spans="1:11" x14ac:dyDescent="0.25">
      <c r="A8015" t="s">
        <v>8565</v>
      </c>
      <c r="B8015">
        <v>76243</v>
      </c>
      <c r="C8015" t="s">
        <v>167</v>
      </c>
      <c r="D8015" s="167">
        <v>108847.35</v>
      </c>
      <c r="E8015" t="s">
        <v>216</v>
      </c>
      <c r="F8015" t="s">
        <v>169</v>
      </c>
      <c r="G8015" t="s">
        <v>275</v>
      </c>
      <c r="H8015" s="168">
        <v>35324</v>
      </c>
      <c r="I8015" t="s">
        <v>106</v>
      </c>
      <c r="J8015" s="169">
        <v>21.038356164383561</v>
      </c>
      <c r="K8015">
        <v>5</v>
      </c>
    </row>
    <row r="8016" spans="1:11" x14ac:dyDescent="0.25">
      <c r="A8016" t="s">
        <v>8566</v>
      </c>
      <c r="B8016">
        <v>30342</v>
      </c>
      <c r="C8016" t="s">
        <v>167</v>
      </c>
      <c r="D8016" s="167">
        <v>37972.019999999997</v>
      </c>
      <c r="E8016" t="s">
        <v>188</v>
      </c>
      <c r="F8016" t="s">
        <v>202</v>
      </c>
      <c r="G8016" t="s">
        <v>428</v>
      </c>
      <c r="H8016" s="168">
        <v>36332</v>
      </c>
      <c r="I8016" t="s">
        <v>103</v>
      </c>
      <c r="J8016" s="169">
        <v>18.276712328767122</v>
      </c>
      <c r="K8016">
        <v>4</v>
      </c>
    </row>
    <row r="8017" spans="1:11" x14ac:dyDescent="0.25">
      <c r="A8017" t="s">
        <v>8567</v>
      </c>
      <c r="B8017">
        <v>9249</v>
      </c>
      <c r="C8017" t="s">
        <v>167</v>
      </c>
      <c r="D8017" s="167">
        <v>18416.05</v>
      </c>
      <c r="E8017" t="s">
        <v>196</v>
      </c>
      <c r="F8017" t="s">
        <v>202</v>
      </c>
      <c r="G8017" t="s">
        <v>222</v>
      </c>
      <c r="H8017" s="168">
        <v>40784</v>
      </c>
      <c r="I8017" t="s">
        <v>107</v>
      </c>
      <c r="J8017" s="169">
        <v>6.0794520547945208</v>
      </c>
      <c r="K8017">
        <v>2</v>
      </c>
    </row>
    <row r="8018" spans="1:11" x14ac:dyDescent="0.25">
      <c r="A8018" t="s">
        <v>8568</v>
      </c>
      <c r="B8018">
        <v>54372</v>
      </c>
      <c r="C8018" t="s">
        <v>172</v>
      </c>
      <c r="D8018" s="167">
        <v>59200</v>
      </c>
      <c r="E8018" t="s">
        <v>213</v>
      </c>
      <c r="F8018" t="s">
        <v>202</v>
      </c>
      <c r="G8018" t="s">
        <v>214</v>
      </c>
      <c r="H8018" s="168">
        <v>37872</v>
      </c>
      <c r="I8018" t="s">
        <v>107</v>
      </c>
      <c r="J8018" s="169">
        <v>14.057534246575342</v>
      </c>
      <c r="K8018">
        <v>3</v>
      </c>
    </row>
    <row r="8019" spans="1:11" x14ac:dyDescent="0.25">
      <c r="A8019" t="s">
        <v>8569</v>
      </c>
      <c r="B8019">
        <v>35979</v>
      </c>
      <c r="C8019" t="s">
        <v>172</v>
      </c>
      <c r="D8019" s="167">
        <v>44641.599999999999</v>
      </c>
      <c r="E8019" t="s">
        <v>233</v>
      </c>
      <c r="F8019" t="s">
        <v>202</v>
      </c>
      <c r="G8019" t="s">
        <v>234</v>
      </c>
      <c r="H8019" s="168">
        <v>35607</v>
      </c>
      <c r="I8019" t="s">
        <v>105</v>
      </c>
      <c r="J8019" s="169">
        <v>20.263013698630136</v>
      </c>
      <c r="K8019">
        <v>5</v>
      </c>
    </row>
    <row r="8020" spans="1:11" x14ac:dyDescent="0.25">
      <c r="A8020" t="s">
        <v>8570</v>
      </c>
      <c r="B8020">
        <v>75006</v>
      </c>
      <c r="C8020" t="s">
        <v>167</v>
      </c>
      <c r="D8020" s="167">
        <v>41953.24</v>
      </c>
      <c r="E8020" t="s">
        <v>188</v>
      </c>
      <c r="F8020" t="s">
        <v>202</v>
      </c>
      <c r="G8020" t="s">
        <v>313</v>
      </c>
      <c r="H8020" s="168">
        <v>38726</v>
      </c>
      <c r="I8020" t="s">
        <v>105</v>
      </c>
      <c r="J8020" s="169">
        <v>11.717808219178082</v>
      </c>
      <c r="K8020">
        <v>3</v>
      </c>
    </row>
    <row r="8021" spans="1:11" x14ac:dyDescent="0.25">
      <c r="A8021" t="s">
        <v>8571</v>
      </c>
      <c r="B8021">
        <v>47941</v>
      </c>
      <c r="C8021" t="s">
        <v>167</v>
      </c>
      <c r="D8021" s="167">
        <v>51574.16</v>
      </c>
      <c r="E8021" t="s">
        <v>188</v>
      </c>
      <c r="F8021" t="s">
        <v>202</v>
      </c>
      <c r="G8021" t="s">
        <v>313</v>
      </c>
      <c r="H8021" s="168">
        <v>36641</v>
      </c>
      <c r="I8021" t="s">
        <v>105</v>
      </c>
      <c r="J8021" s="169">
        <v>17.43013698630137</v>
      </c>
      <c r="K8021">
        <v>4</v>
      </c>
    </row>
    <row r="8022" spans="1:11" x14ac:dyDescent="0.25">
      <c r="A8022" t="s">
        <v>8572</v>
      </c>
      <c r="B8022">
        <v>20240</v>
      </c>
      <c r="C8022" t="s">
        <v>167</v>
      </c>
      <c r="D8022" s="167">
        <v>81501.89</v>
      </c>
      <c r="E8022" t="s">
        <v>253</v>
      </c>
      <c r="F8022" t="s">
        <v>169</v>
      </c>
      <c r="G8022" t="s">
        <v>428</v>
      </c>
      <c r="H8022" s="168">
        <v>38950</v>
      </c>
      <c r="I8022" t="s">
        <v>103</v>
      </c>
      <c r="J8022" s="169">
        <v>11.104109589041096</v>
      </c>
      <c r="K8022">
        <v>3</v>
      </c>
    </row>
    <row r="8023" spans="1:11" x14ac:dyDescent="0.25">
      <c r="A8023" t="s">
        <v>8573</v>
      </c>
      <c r="B8023">
        <v>11522</v>
      </c>
      <c r="C8023" t="s">
        <v>167</v>
      </c>
      <c r="D8023" s="167">
        <v>34142.21</v>
      </c>
      <c r="E8023" t="s">
        <v>188</v>
      </c>
      <c r="F8023" t="s">
        <v>202</v>
      </c>
      <c r="G8023" t="s">
        <v>703</v>
      </c>
      <c r="H8023" s="168">
        <v>36107</v>
      </c>
      <c r="I8023" t="s">
        <v>103</v>
      </c>
      <c r="J8023" s="169">
        <v>18.893150684931506</v>
      </c>
      <c r="K8023">
        <v>4</v>
      </c>
    </row>
    <row r="8024" spans="1:11" x14ac:dyDescent="0.25">
      <c r="A8024" t="s">
        <v>8574</v>
      </c>
      <c r="B8024">
        <v>75642</v>
      </c>
      <c r="C8024" t="s">
        <v>172</v>
      </c>
      <c r="D8024" s="167">
        <v>126630</v>
      </c>
      <c r="E8024" t="s">
        <v>168</v>
      </c>
      <c r="F8024" t="s">
        <v>169</v>
      </c>
      <c r="G8024" t="s">
        <v>637</v>
      </c>
      <c r="H8024" s="168">
        <v>41820</v>
      </c>
      <c r="I8024" t="s">
        <v>107</v>
      </c>
      <c r="J8024" s="169">
        <v>3.2410958904109588</v>
      </c>
      <c r="K8024">
        <v>1</v>
      </c>
    </row>
    <row r="8025" spans="1:11" x14ac:dyDescent="0.25">
      <c r="A8025" t="s">
        <v>8575</v>
      </c>
      <c r="B8025">
        <v>59962</v>
      </c>
      <c r="C8025" t="s">
        <v>172</v>
      </c>
      <c r="D8025" s="167">
        <v>52947</v>
      </c>
      <c r="E8025" t="s">
        <v>191</v>
      </c>
      <c r="F8025" t="s">
        <v>169</v>
      </c>
      <c r="G8025" t="s">
        <v>354</v>
      </c>
      <c r="H8025" s="168">
        <v>40330</v>
      </c>
      <c r="I8025" t="s">
        <v>103</v>
      </c>
      <c r="J8025" s="169">
        <v>7.3232876712328769</v>
      </c>
      <c r="K8025">
        <v>2</v>
      </c>
    </row>
    <row r="8026" spans="1:11" x14ac:dyDescent="0.25">
      <c r="A8026" t="s">
        <v>8576</v>
      </c>
      <c r="B8026">
        <v>2413</v>
      </c>
      <c r="C8026" t="s">
        <v>172</v>
      </c>
      <c r="D8026" s="167">
        <v>58455</v>
      </c>
      <c r="E8026" t="s">
        <v>175</v>
      </c>
      <c r="F8026" t="s">
        <v>169</v>
      </c>
      <c r="G8026" t="s">
        <v>183</v>
      </c>
      <c r="H8026" s="168">
        <v>41694</v>
      </c>
      <c r="I8026" t="s">
        <v>106</v>
      </c>
      <c r="J8026" s="169">
        <v>3.5863013698630137</v>
      </c>
      <c r="K8026">
        <v>1</v>
      </c>
    </row>
    <row r="8027" spans="1:11" x14ac:dyDescent="0.25">
      <c r="A8027" t="s">
        <v>8577</v>
      </c>
      <c r="B8027">
        <v>991</v>
      </c>
      <c r="C8027" t="s">
        <v>172</v>
      </c>
      <c r="D8027" s="167">
        <v>103888.98</v>
      </c>
      <c r="E8027" t="s">
        <v>185</v>
      </c>
      <c r="F8027" t="s">
        <v>169</v>
      </c>
      <c r="G8027" t="s">
        <v>416</v>
      </c>
      <c r="H8027" s="168">
        <v>31683</v>
      </c>
      <c r="I8027" t="s">
        <v>108</v>
      </c>
      <c r="J8027" s="169">
        <v>31.013698630136986</v>
      </c>
      <c r="K8027">
        <v>7</v>
      </c>
    </row>
    <row r="8028" spans="1:11" x14ac:dyDescent="0.25">
      <c r="A8028" t="s">
        <v>8578</v>
      </c>
      <c r="B8028">
        <v>1216</v>
      </c>
      <c r="C8028" t="s">
        <v>167</v>
      </c>
      <c r="D8028" s="167">
        <v>210120</v>
      </c>
      <c r="E8028" t="s">
        <v>188</v>
      </c>
      <c r="F8028" t="s">
        <v>169</v>
      </c>
      <c r="G8028" t="s">
        <v>322</v>
      </c>
      <c r="H8028" s="168">
        <v>42072</v>
      </c>
      <c r="I8028" t="s">
        <v>108</v>
      </c>
      <c r="J8028" s="169">
        <v>2.5506849315068494</v>
      </c>
      <c r="K8028">
        <v>1</v>
      </c>
    </row>
    <row r="8029" spans="1:11" x14ac:dyDescent="0.25">
      <c r="A8029" t="s">
        <v>8579</v>
      </c>
      <c r="B8029">
        <v>12149</v>
      </c>
      <c r="C8029" t="s">
        <v>167</v>
      </c>
      <c r="D8029" s="167">
        <v>37838.730000000003</v>
      </c>
      <c r="E8029" t="s">
        <v>188</v>
      </c>
      <c r="F8029" t="s">
        <v>202</v>
      </c>
      <c r="G8029" t="s">
        <v>313</v>
      </c>
      <c r="H8029" s="168">
        <v>40574</v>
      </c>
      <c r="I8029" t="s">
        <v>104</v>
      </c>
      <c r="J8029" s="169">
        <v>6.6547945205479451</v>
      </c>
      <c r="K8029">
        <v>2</v>
      </c>
    </row>
    <row r="8030" spans="1:11" x14ac:dyDescent="0.25">
      <c r="A8030" t="s">
        <v>8580</v>
      </c>
      <c r="B8030">
        <v>26301</v>
      </c>
      <c r="C8030" t="s">
        <v>172</v>
      </c>
      <c r="D8030" s="167">
        <v>63381</v>
      </c>
      <c r="E8030" t="s">
        <v>191</v>
      </c>
      <c r="F8030" t="s">
        <v>169</v>
      </c>
      <c r="G8030" t="s">
        <v>486</v>
      </c>
      <c r="H8030" s="168">
        <v>40085</v>
      </c>
      <c r="I8030" t="s">
        <v>106</v>
      </c>
      <c r="J8030" s="169">
        <v>7.9945205479452053</v>
      </c>
      <c r="K8030">
        <v>2</v>
      </c>
    </row>
    <row r="8031" spans="1:11" x14ac:dyDescent="0.25">
      <c r="A8031" t="s">
        <v>8581</v>
      </c>
      <c r="B8031">
        <v>98859</v>
      </c>
      <c r="C8031" t="s">
        <v>172</v>
      </c>
      <c r="D8031" s="167">
        <v>107128.71</v>
      </c>
      <c r="E8031" t="s">
        <v>175</v>
      </c>
      <c r="F8031" t="s">
        <v>169</v>
      </c>
      <c r="G8031" t="s">
        <v>586</v>
      </c>
      <c r="H8031" s="168">
        <v>31978</v>
      </c>
      <c r="I8031" t="s">
        <v>107</v>
      </c>
      <c r="J8031" s="169">
        <v>30.205479452054796</v>
      </c>
      <c r="K8031">
        <v>7</v>
      </c>
    </row>
    <row r="8032" spans="1:11" x14ac:dyDescent="0.25">
      <c r="A8032" t="s">
        <v>8582</v>
      </c>
      <c r="B8032">
        <v>70986</v>
      </c>
      <c r="C8032" t="s">
        <v>172</v>
      </c>
      <c r="D8032" s="167">
        <v>123902.96</v>
      </c>
      <c r="E8032" t="s">
        <v>175</v>
      </c>
      <c r="F8032" t="s">
        <v>169</v>
      </c>
      <c r="G8032" t="s">
        <v>291</v>
      </c>
      <c r="H8032" s="168">
        <v>33049</v>
      </c>
      <c r="I8032" t="s">
        <v>105</v>
      </c>
      <c r="J8032" s="169">
        <v>27.271232876712329</v>
      </c>
      <c r="K8032">
        <v>6</v>
      </c>
    </row>
    <row r="8033" spans="1:11" x14ac:dyDescent="0.25">
      <c r="A8033" t="s">
        <v>8583</v>
      </c>
      <c r="B8033">
        <v>80021</v>
      </c>
      <c r="C8033" t="s">
        <v>172</v>
      </c>
      <c r="D8033" s="167">
        <v>78096</v>
      </c>
      <c r="E8033" t="s">
        <v>175</v>
      </c>
      <c r="F8033" t="s">
        <v>169</v>
      </c>
      <c r="G8033" t="s">
        <v>183</v>
      </c>
      <c r="H8033" s="168">
        <v>38012</v>
      </c>
      <c r="I8033" t="s">
        <v>103</v>
      </c>
      <c r="J8033" s="169">
        <v>13.673972602739726</v>
      </c>
      <c r="K8033">
        <v>3</v>
      </c>
    </row>
    <row r="8034" spans="1:11" x14ac:dyDescent="0.25">
      <c r="A8034" t="s">
        <v>8584</v>
      </c>
      <c r="B8034">
        <v>14800</v>
      </c>
      <c r="C8034" t="s">
        <v>172</v>
      </c>
      <c r="D8034" s="167">
        <v>74191.61</v>
      </c>
      <c r="E8034" t="s">
        <v>216</v>
      </c>
      <c r="F8034" t="s">
        <v>169</v>
      </c>
      <c r="G8034" t="s">
        <v>189</v>
      </c>
      <c r="H8034" s="168">
        <v>39146</v>
      </c>
      <c r="I8034" t="s">
        <v>107</v>
      </c>
      <c r="J8034" s="169">
        <v>10.567123287671233</v>
      </c>
      <c r="K8034">
        <v>3</v>
      </c>
    </row>
    <row r="8035" spans="1:11" x14ac:dyDescent="0.25">
      <c r="A8035" t="s">
        <v>8585</v>
      </c>
      <c r="B8035">
        <v>65410</v>
      </c>
      <c r="C8035" t="s">
        <v>172</v>
      </c>
      <c r="D8035" s="167">
        <v>107535</v>
      </c>
      <c r="E8035" t="s">
        <v>188</v>
      </c>
      <c r="F8035" t="s">
        <v>169</v>
      </c>
      <c r="G8035" t="s">
        <v>921</v>
      </c>
      <c r="H8035" s="168">
        <v>42478</v>
      </c>
      <c r="I8035" t="s">
        <v>103</v>
      </c>
      <c r="J8035" s="169">
        <v>1.4383561643835616</v>
      </c>
      <c r="K8035">
        <v>1</v>
      </c>
    </row>
    <row r="8036" spans="1:11" x14ac:dyDescent="0.25">
      <c r="A8036" t="s">
        <v>8586</v>
      </c>
      <c r="B8036">
        <v>35163</v>
      </c>
      <c r="C8036" t="s">
        <v>172</v>
      </c>
      <c r="D8036" s="167">
        <v>55328</v>
      </c>
      <c r="E8036" t="s">
        <v>191</v>
      </c>
      <c r="F8036" t="s">
        <v>169</v>
      </c>
      <c r="G8036" t="s">
        <v>354</v>
      </c>
      <c r="H8036" s="168">
        <v>40330</v>
      </c>
      <c r="I8036" t="s">
        <v>103</v>
      </c>
      <c r="J8036" s="169">
        <v>7.3232876712328769</v>
      </c>
      <c r="K8036">
        <v>2</v>
      </c>
    </row>
    <row r="8037" spans="1:11" x14ac:dyDescent="0.25">
      <c r="A8037" t="s">
        <v>8587</v>
      </c>
      <c r="B8037">
        <v>58296</v>
      </c>
      <c r="C8037" t="s">
        <v>172</v>
      </c>
      <c r="D8037" s="167">
        <v>75241.759999999995</v>
      </c>
      <c r="E8037" t="s">
        <v>196</v>
      </c>
      <c r="F8037" t="s">
        <v>169</v>
      </c>
      <c r="G8037" t="s">
        <v>428</v>
      </c>
      <c r="H8037" s="168">
        <v>40868</v>
      </c>
      <c r="I8037" t="s">
        <v>104</v>
      </c>
      <c r="J8037" s="169">
        <v>5.8493150684931505</v>
      </c>
      <c r="K8037">
        <v>2</v>
      </c>
    </row>
    <row r="8038" spans="1:11" x14ac:dyDescent="0.25">
      <c r="A8038" t="s">
        <v>8588</v>
      </c>
      <c r="B8038">
        <v>52956</v>
      </c>
      <c r="C8038" t="s">
        <v>167</v>
      </c>
      <c r="D8038" s="167">
        <v>115288.33</v>
      </c>
      <c r="E8038" t="s">
        <v>325</v>
      </c>
      <c r="F8038" t="s">
        <v>169</v>
      </c>
      <c r="G8038" t="s">
        <v>533</v>
      </c>
      <c r="H8038" s="168">
        <v>39580</v>
      </c>
      <c r="I8038" t="s">
        <v>107</v>
      </c>
      <c r="J8038" s="169">
        <v>9.3780821917808215</v>
      </c>
      <c r="K8038">
        <v>2</v>
      </c>
    </row>
    <row r="8039" spans="1:11" x14ac:dyDescent="0.25">
      <c r="A8039" t="s">
        <v>8589</v>
      </c>
      <c r="B8039">
        <v>48334</v>
      </c>
      <c r="C8039" t="s">
        <v>167</v>
      </c>
      <c r="D8039" s="167">
        <v>76015.03</v>
      </c>
      <c r="E8039" t="s">
        <v>188</v>
      </c>
      <c r="F8039" t="s">
        <v>169</v>
      </c>
      <c r="G8039" t="s">
        <v>273</v>
      </c>
      <c r="H8039" s="168">
        <v>33098</v>
      </c>
      <c r="I8039" t="s">
        <v>103</v>
      </c>
      <c r="J8039" s="169">
        <v>27.136986301369863</v>
      </c>
      <c r="K8039">
        <v>6</v>
      </c>
    </row>
    <row r="8040" spans="1:11" x14ac:dyDescent="0.25">
      <c r="A8040" t="s">
        <v>8590</v>
      </c>
      <c r="B8040">
        <v>11576</v>
      </c>
      <c r="C8040" t="s">
        <v>167</v>
      </c>
      <c r="D8040" s="167">
        <v>46626.07</v>
      </c>
      <c r="E8040" t="s">
        <v>168</v>
      </c>
      <c r="F8040" t="s">
        <v>169</v>
      </c>
      <c r="G8040" t="s">
        <v>170</v>
      </c>
      <c r="H8040" s="168">
        <v>37059</v>
      </c>
      <c r="I8040" t="s">
        <v>104</v>
      </c>
      <c r="J8040" s="169">
        <v>16.284931506849315</v>
      </c>
      <c r="K8040">
        <v>4</v>
      </c>
    </row>
    <row r="8041" spans="1:11" x14ac:dyDescent="0.25">
      <c r="A8041" t="s">
        <v>8591</v>
      </c>
      <c r="B8041">
        <v>76752</v>
      </c>
      <c r="C8041" t="s">
        <v>172</v>
      </c>
      <c r="D8041" s="167">
        <v>50910</v>
      </c>
      <c r="E8041" t="s">
        <v>191</v>
      </c>
      <c r="F8041" t="s">
        <v>169</v>
      </c>
      <c r="G8041" t="s">
        <v>354</v>
      </c>
      <c r="H8041" s="168">
        <v>41904</v>
      </c>
      <c r="I8041" t="s">
        <v>103</v>
      </c>
      <c r="J8041" s="169">
        <v>3.010958904109589</v>
      </c>
      <c r="K8041">
        <v>1</v>
      </c>
    </row>
    <row r="8042" spans="1:11" x14ac:dyDescent="0.25">
      <c r="A8042" t="s">
        <v>8592</v>
      </c>
      <c r="B8042">
        <v>83203</v>
      </c>
      <c r="C8042" t="s">
        <v>172</v>
      </c>
      <c r="D8042" s="167">
        <v>89620</v>
      </c>
      <c r="E8042" t="s">
        <v>175</v>
      </c>
      <c r="F8042" t="s">
        <v>169</v>
      </c>
      <c r="G8042" t="s">
        <v>183</v>
      </c>
      <c r="H8042" s="168">
        <v>35702</v>
      </c>
      <c r="I8042" t="s">
        <v>106</v>
      </c>
      <c r="J8042" s="169">
        <v>20.002739726027396</v>
      </c>
      <c r="K8042">
        <v>5</v>
      </c>
    </row>
    <row r="8043" spans="1:11" x14ac:dyDescent="0.25">
      <c r="A8043" t="s">
        <v>8593</v>
      </c>
      <c r="B8043">
        <v>39611</v>
      </c>
      <c r="C8043" t="s">
        <v>167</v>
      </c>
      <c r="D8043" s="167">
        <v>91751.37</v>
      </c>
      <c r="E8043" t="s">
        <v>188</v>
      </c>
      <c r="F8043" t="s">
        <v>169</v>
      </c>
      <c r="G8043" t="s">
        <v>375</v>
      </c>
      <c r="H8043" s="168">
        <v>35030</v>
      </c>
      <c r="I8043" t="s">
        <v>104</v>
      </c>
      <c r="J8043" s="169">
        <v>21.843835616438355</v>
      </c>
      <c r="K8043">
        <v>5</v>
      </c>
    </row>
    <row r="8044" spans="1:11" x14ac:dyDescent="0.25">
      <c r="A8044" t="s">
        <v>8594</v>
      </c>
      <c r="B8044">
        <v>40500</v>
      </c>
      <c r="C8044" t="s">
        <v>172</v>
      </c>
      <c r="D8044" s="167">
        <v>73801</v>
      </c>
      <c r="E8044" t="s">
        <v>199</v>
      </c>
      <c r="F8044" t="s">
        <v>169</v>
      </c>
      <c r="G8044" t="s">
        <v>809</v>
      </c>
      <c r="H8044" s="168">
        <v>34421</v>
      </c>
      <c r="I8044" t="s">
        <v>103</v>
      </c>
      <c r="J8044" s="169">
        <v>23.512328767123286</v>
      </c>
      <c r="K8044">
        <v>5</v>
      </c>
    </row>
    <row r="8045" spans="1:11" x14ac:dyDescent="0.25">
      <c r="A8045" t="s">
        <v>8595</v>
      </c>
      <c r="B8045">
        <v>5803</v>
      </c>
      <c r="C8045" t="s">
        <v>172</v>
      </c>
      <c r="D8045" s="167">
        <v>88661.440000000002</v>
      </c>
      <c r="E8045" t="s">
        <v>191</v>
      </c>
      <c r="F8045" t="s">
        <v>169</v>
      </c>
      <c r="G8045" t="s">
        <v>192</v>
      </c>
      <c r="H8045" s="168">
        <v>34387</v>
      </c>
      <c r="I8045" t="s">
        <v>103</v>
      </c>
      <c r="J8045" s="169">
        <v>23.605479452054794</v>
      </c>
      <c r="K8045">
        <v>5</v>
      </c>
    </row>
    <row r="8046" spans="1:11" x14ac:dyDescent="0.25">
      <c r="A8046" t="s">
        <v>8596</v>
      </c>
      <c r="B8046">
        <v>1370</v>
      </c>
      <c r="C8046" t="s">
        <v>172</v>
      </c>
      <c r="D8046" s="167">
        <v>45261</v>
      </c>
      <c r="E8046" t="s">
        <v>191</v>
      </c>
      <c r="F8046" t="s">
        <v>169</v>
      </c>
      <c r="G8046" t="s">
        <v>1065</v>
      </c>
      <c r="H8046" s="168">
        <v>42408</v>
      </c>
      <c r="I8046" t="s">
        <v>108</v>
      </c>
      <c r="J8046" s="169">
        <v>1.6301369863013699</v>
      </c>
      <c r="K8046">
        <v>1</v>
      </c>
    </row>
    <row r="8047" spans="1:11" x14ac:dyDescent="0.25">
      <c r="A8047" t="s">
        <v>8597</v>
      </c>
      <c r="B8047">
        <v>59</v>
      </c>
      <c r="C8047" t="s">
        <v>172</v>
      </c>
      <c r="D8047" s="167">
        <v>126781.06</v>
      </c>
      <c r="E8047" t="s">
        <v>185</v>
      </c>
      <c r="F8047" t="s">
        <v>169</v>
      </c>
      <c r="G8047" t="s">
        <v>382</v>
      </c>
      <c r="H8047" s="168">
        <v>31487</v>
      </c>
      <c r="I8047" t="s">
        <v>103</v>
      </c>
      <c r="J8047" s="169">
        <v>31.550684931506851</v>
      </c>
      <c r="K8047">
        <v>7</v>
      </c>
    </row>
    <row r="8048" spans="1:11" x14ac:dyDescent="0.25">
      <c r="A8048" t="s">
        <v>8598</v>
      </c>
      <c r="B8048">
        <v>33569</v>
      </c>
      <c r="C8048" t="s">
        <v>167</v>
      </c>
      <c r="D8048" s="167">
        <v>89620</v>
      </c>
      <c r="E8048" t="s">
        <v>175</v>
      </c>
      <c r="F8048" t="s">
        <v>169</v>
      </c>
      <c r="G8048" t="s">
        <v>183</v>
      </c>
      <c r="H8048" s="168">
        <v>35702</v>
      </c>
      <c r="I8048" t="s">
        <v>103</v>
      </c>
      <c r="J8048" s="169">
        <v>20.002739726027396</v>
      </c>
      <c r="K8048">
        <v>5</v>
      </c>
    </row>
    <row r="8049" spans="1:11" x14ac:dyDescent="0.25">
      <c r="A8049" t="s">
        <v>8599</v>
      </c>
      <c r="B8049">
        <v>67510</v>
      </c>
      <c r="C8049" t="s">
        <v>167</v>
      </c>
      <c r="D8049" s="167">
        <v>21766.2</v>
      </c>
      <c r="E8049" t="s">
        <v>196</v>
      </c>
      <c r="F8049" t="s">
        <v>202</v>
      </c>
      <c r="G8049" t="s">
        <v>222</v>
      </c>
      <c r="H8049" s="168">
        <v>37928</v>
      </c>
      <c r="I8049" t="s">
        <v>107</v>
      </c>
      <c r="J8049" s="169">
        <v>13.904109589041095</v>
      </c>
      <c r="K8049">
        <v>3</v>
      </c>
    </row>
    <row r="8050" spans="1:11" x14ac:dyDescent="0.25">
      <c r="A8050" t="s">
        <v>8600</v>
      </c>
      <c r="B8050">
        <v>91054</v>
      </c>
      <c r="C8050" t="s">
        <v>172</v>
      </c>
      <c r="D8050" s="167">
        <v>35133.58</v>
      </c>
      <c r="E8050" t="s">
        <v>233</v>
      </c>
      <c r="F8050" t="s">
        <v>169</v>
      </c>
      <c r="G8050" t="s">
        <v>242</v>
      </c>
      <c r="H8050" s="168">
        <v>42128</v>
      </c>
      <c r="I8050" t="s">
        <v>103</v>
      </c>
      <c r="J8050" s="169">
        <v>2.3972602739726026</v>
      </c>
      <c r="K8050">
        <v>1</v>
      </c>
    </row>
    <row r="8051" spans="1:11" x14ac:dyDescent="0.25">
      <c r="A8051" t="s">
        <v>8601</v>
      </c>
      <c r="B8051">
        <v>20993</v>
      </c>
      <c r="C8051" t="s">
        <v>172</v>
      </c>
      <c r="D8051" s="167">
        <v>73801</v>
      </c>
      <c r="E8051" t="s">
        <v>196</v>
      </c>
      <c r="F8051" t="s">
        <v>169</v>
      </c>
      <c r="G8051" t="s">
        <v>228</v>
      </c>
      <c r="H8051" s="168">
        <v>38713</v>
      </c>
      <c r="I8051" t="s">
        <v>106</v>
      </c>
      <c r="J8051" s="169">
        <v>11.753424657534246</v>
      </c>
      <c r="K8051">
        <v>3</v>
      </c>
    </row>
    <row r="8052" spans="1:11" x14ac:dyDescent="0.25">
      <c r="A8052" t="s">
        <v>8602</v>
      </c>
      <c r="B8052">
        <v>68876</v>
      </c>
      <c r="C8052" t="s">
        <v>172</v>
      </c>
      <c r="D8052" s="167">
        <v>166078.76999999999</v>
      </c>
      <c r="E8052" t="s">
        <v>325</v>
      </c>
      <c r="F8052" t="s">
        <v>169</v>
      </c>
      <c r="G8052" t="s">
        <v>637</v>
      </c>
      <c r="H8052" s="168">
        <v>39713</v>
      </c>
      <c r="I8052" t="s">
        <v>108</v>
      </c>
      <c r="J8052" s="169">
        <v>9.0136986301369859</v>
      </c>
      <c r="K8052">
        <v>2</v>
      </c>
    </row>
    <row r="8053" spans="1:11" x14ac:dyDescent="0.25">
      <c r="A8053" t="s">
        <v>8603</v>
      </c>
      <c r="B8053">
        <v>33565</v>
      </c>
      <c r="C8053" t="s">
        <v>172</v>
      </c>
      <c r="D8053" s="167">
        <v>52095.9</v>
      </c>
      <c r="E8053" t="s">
        <v>233</v>
      </c>
      <c r="F8053" t="s">
        <v>169</v>
      </c>
      <c r="G8053" t="s">
        <v>554</v>
      </c>
      <c r="H8053" s="168">
        <v>38058</v>
      </c>
      <c r="I8053" t="s">
        <v>106</v>
      </c>
      <c r="J8053" s="169">
        <v>13.547945205479452</v>
      </c>
      <c r="K8053">
        <v>3</v>
      </c>
    </row>
    <row r="8054" spans="1:11" x14ac:dyDescent="0.25">
      <c r="A8054" t="s">
        <v>8604</v>
      </c>
      <c r="B8054">
        <v>83037</v>
      </c>
      <c r="C8054" t="s">
        <v>172</v>
      </c>
      <c r="D8054" s="167">
        <v>90235</v>
      </c>
      <c r="E8054" t="s">
        <v>185</v>
      </c>
      <c r="F8054" t="s">
        <v>169</v>
      </c>
      <c r="G8054" t="s">
        <v>495</v>
      </c>
      <c r="H8054" s="168">
        <v>38642</v>
      </c>
      <c r="I8054" t="s">
        <v>105</v>
      </c>
      <c r="J8054" s="169">
        <v>11.947945205479453</v>
      </c>
      <c r="K8054">
        <v>3</v>
      </c>
    </row>
    <row r="8055" spans="1:11" x14ac:dyDescent="0.25">
      <c r="A8055" t="s">
        <v>8605</v>
      </c>
      <c r="B8055">
        <v>70116</v>
      </c>
      <c r="C8055" t="s">
        <v>172</v>
      </c>
      <c r="D8055" s="167">
        <v>103506</v>
      </c>
      <c r="E8055" t="s">
        <v>175</v>
      </c>
      <c r="F8055" t="s">
        <v>169</v>
      </c>
      <c r="G8055" t="s">
        <v>586</v>
      </c>
      <c r="H8055" s="168">
        <v>35443</v>
      </c>
      <c r="I8055" t="s">
        <v>103</v>
      </c>
      <c r="J8055" s="169">
        <v>20.712328767123289</v>
      </c>
      <c r="K8055">
        <v>5</v>
      </c>
    </row>
    <row r="8056" spans="1:11" x14ac:dyDescent="0.25">
      <c r="A8056" t="s">
        <v>8606</v>
      </c>
      <c r="B8056">
        <v>76947</v>
      </c>
      <c r="C8056" t="s">
        <v>172</v>
      </c>
      <c r="D8056" s="167">
        <v>107657</v>
      </c>
      <c r="E8056" t="s">
        <v>185</v>
      </c>
      <c r="F8056" t="s">
        <v>169</v>
      </c>
      <c r="G8056" t="s">
        <v>240</v>
      </c>
      <c r="H8056" s="168">
        <v>38124</v>
      </c>
      <c r="I8056" t="s">
        <v>108</v>
      </c>
      <c r="J8056" s="169">
        <v>13.367123287671232</v>
      </c>
      <c r="K8056">
        <v>3</v>
      </c>
    </row>
    <row r="8057" spans="1:11" x14ac:dyDescent="0.25">
      <c r="A8057" t="s">
        <v>8607</v>
      </c>
      <c r="B8057">
        <v>119</v>
      </c>
      <c r="C8057" t="s">
        <v>167</v>
      </c>
      <c r="D8057" s="167">
        <v>115607.01</v>
      </c>
      <c r="E8057" t="s">
        <v>188</v>
      </c>
      <c r="F8057" t="s">
        <v>169</v>
      </c>
      <c r="G8057" t="s">
        <v>275</v>
      </c>
      <c r="H8057" s="168">
        <v>32881</v>
      </c>
      <c r="I8057" t="s">
        <v>103</v>
      </c>
      <c r="J8057" s="169">
        <v>27.731506849315068</v>
      </c>
      <c r="K8057">
        <v>6</v>
      </c>
    </row>
    <row r="8058" spans="1:11" x14ac:dyDescent="0.25">
      <c r="A8058" t="s">
        <v>8608</v>
      </c>
      <c r="B8058">
        <v>8127</v>
      </c>
      <c r="C8058" t="s">
        <v>172</v>
      </c>
      <c r="D8058" s="167">
        <v>93945</v>
      </c>
      <c r="E8058" t="s">
        <v>168</v>
      </c>
      <c r="F8058" t="s">
        <v>169</v>
      </c>
      <c r="G8058" t="s">
        <v>384</v>
      </c>
      <c r="H8058" s="168">
        <v>35702</v>
      </c>
      <c r="I8058" t="s">
        <v>106</v>
      </c>
      <c r="J8058" s="169">
        <v>20.002739726027396</v>
      </c>
      <c r="K8058">
        <v>5</v>
      </c>
    </row>
    <row r="8059" spans="1:11" x14ac:dyDescent="0.25">
      <c r="A8059" t="s">
        <v>8609</v>
      </c>
      <c r="B8059">
        <v>12361</v>
      </c>
      <c r="C8059" t="s">
        <v>172</v>
      </c>
      <c r="D8059" s="167">
        <v>108538</v>
      </c>
      <c r="E8059" t="s">
        <v>185</v>
      </c>
      <c r="F8059" t="s">
        <v>169</v>
      </c>
      <c r="G8059" t="s">
        <v>382</v>
      </c>
      <c r="H8059" s="168">
        <v>37298</v>
      </c>
      <c r="I8059" t="s">
        <v>107</v>
      </c>
      <c r="J8059" s="169">
        <v>15.63013698630137</v>
      </c>
      <c r="K8059">
        <v>4</v>
      </c>
    </row>
    <row r="8060" spans="1:11" x14ac:dyDescent="0.25">
      <c r="A8060" t="s">
        <v>8610</v>
      </c>
      <c r="B8060">
        <v>60526</v>
      </c>
      <c r="C8060" t="s">
        <v>172</v>
      </c>
      <c r="D8060" s="167">
        <v>55822.8</v>
      </c>
      <c r="E8060" t="s">
        <v>199</v>
      </c>
      <c r="F8060" t="s">
        <v>169</v>
      </c>
      <c r="G8060" t="s">
        <v>508</v>
      </c>
      <c r="H8060" s="168">
        <v>37955</v>
      </c>
      <c r="I8060" t="s">
        <v>104</v>
      </c>
      <c r="J8060" s="169">
        <v>13.830136986301369</v>
      </c>
      <c r="K8060">
        <v>3</v>
      </c>
    </row>
    <row r="8061" spans="1:11" x14ac:dyDescent="0.25">
      <c r="A8061" t="s">
        <v>8611</v>
      </c>
      <c r="B8061">
        <v>56503</v>
      </c>
      <c r="C8061" t="s">
        <v>172</v>
      </c>
      <c r="D8061" s="167">
        <v>66065.23</v>
      </c>
      <c r="E8061" t="s">
        <v>199</v>
      </c>
      <c r="F8061" t="s">
        <v>169</v>
      </c>
      <c r="G8061" t="s">
        <v>200</v>
      </c>
      <c r="H8061" s="168">
        <v>33630</v>
      </c>
      <c r="I8061" t="s">
        <v>104</v>
      </c>
      <c r="J8061" s="169">
        <v>25.67945205479452</v>
      </c>
      <c r="K8061">
        <v>6</v>
      </c>
    </row>
    <row r="8062" spans="1:11" x14ac:dyDescent="0.25">
      <c r="A8062" t="s">
        <v>8612</v>
      </c>
      <c r="B8062">
        <v>65951</v>
      </c>
      <c r="C8062" t="s">
        <v>172</v>
      </c>
      <c r="D8062" s="167">
        <v>53788</v>
      </c>
      <c r="E8062" t="s">
        <v>175</v>
      </c>
      <c r="F8062" t="s">
        <v>169</v>
      </c>
      <c r="G8062" t="s">
        <v>183</v>
      </c>
      <c r="H8062" s="168">
        <v>41918</v>
      </c>
      <c r="I8062" t="s">
        <v>106</v>
      </c>
      <c r="J8062" s="169">
        <v>2.9726027397260273</v>
      </c>
      <c r="K8062">
        <v>1</v>
      </c>
    </row>
    <row r="8063" spans="1:11" x14ac:dyDescent="0.25">
      <c r="A8063" t="s">
        <v>8613</v>
      </c>
      <c r="B8063">
        <v>27034</v>
      </c>
      <c r="C8063" t="s">
        <v>167</v>
      </c>
      <c r="D8063" s="167">
        <v>51969</v>
      </c>
      <c r="E8063" t="s">
        <v>175</v>
      </c>
      <c r="F8063" t="s">
        <v>169</v>
      </c>
      <c r="G8063" t="s">
        <v>183</v>
      </c>
      <c r="H8063" s="168">
        <v>42156</v>
      </c>
      <c r="I8063" t="s">
        <v>107</v>
      </c>
      <c r="J8063" s="169">
        <v>2.3205479452054796</v>
      </c>
      <c r="K8063">
        <v>1</v>
      </c>
    </row>
    <row r="8064" spans="1:11" x14ac:dyDescent="0.25">
      <c r="A8064" t="s">
        <v>8614</v>
      </c>
      <c r="B8064">
        <v>4650</v>
      </c>
      <c r="C8064" t="s">
        <v>167</v>
      </c>
      <c r="D8064" s="167">
        <v>92756.7</v>
      </c>
      <c r="E8064" t="s">
        <v>175</v>
      </c>
      <c r="F8064" t="s">
        <v>169</v>
      </c>
      <c r="G8064" t="s">
        <v>183</v>
      </c>
      <c r="H8064" s="168">
        <v>33791</v>
      </c>
      <c r="I8064" t="s">
        <v>106</v>
      </c>
      <c r="J8064" s="169">
        <v>25.238356164383561</v>
      </c>
      <c r="K8064">
        <v>6</v>
      </c>
    </row>
    <row r="8065" spans="1:11" x14ac:dyDescent="0.25">
      <c r="A8065" t="s">
        <v>8615</v>
      </c>
      <c r="B8065">
        <v>81005</v>
      </c>
      <c r="C8065" t="s">
        <v>172</v>
      </c>
      <c r="D8065" s="167">
        <v>71860</v>
      </c>
      <c r="E8065" t="s">
        <v>175</v>
      </c>
      <c r="F8065" t="s">
        <v>169</v>
      </c>
      <c r="G8065" t="s">
        <v>183</v>
      </c>
      <c r="H8065" s="168">
        <v>41106</v>
      </c>
      <c r="I8065" t="s">
        <v>103</v>
      </c>
      <c r="J8065" s="169">
        <v>5.1972602739726028</v>
      </c>
      <c r="K8065">
        <v>2</v>
      </c>
    </row>
    <row r="8066" spans="1:11" x14ac:dyDescent="0.25">
      <c r="A8066" t="s">
        <v>8616</v>
      </c>
      <c r="B8066">
        <v>13782</v>
      </c>
      <c r="C8066" t="s">
        <v>172</v>
      </c>
      <c r="D8066" s="167">
        <v>77029</v>
      </c>
      <c r="E8066" t="s">
        <v>168</v>
      </c>
      <c r="F8066" t="s">
        <v>169</v>
      </c>
      <c r="G8066" t="s">
        <v>265</v>
      </c>
      <c r="H8066" s="168">
        <v>37823</v>
      </c>
      <c r="I8066" t="s">
        <v>103</v>
      </c>
      <c r="J8066" s="169">
        <v>14.191780821917808</v>
      </c>
      <c r="K8066">
        <v>3</v>
      </c>
    </row>
    <row r="8067" spans="1:11" x14ac:dyDescent="0.25">
      <c r="A8067" t="s">
        <v>8617</v>
      </c>
      <c r="B8067">
        <v>53728</v>
      </c>
      <c r="C8067" t="s">
        <v>172</v>
      </c>
      <c r="D8067" s="167">
        <v>77029</v>
      </c>
      <c r="E8067" t="s">
        <v>168</v>
      </c>
      <c r="F8067" t="s">
        <v>169</v>
      </c>
      <c r="G8067" t="s">
        <v>265</v>
      </c>
      <c r="H8067" s="168">
        <v>37823</v>
      </c>
      <c r="I8067" t="s">
        <v>105</v>
      </c>
      <c r="J8067" s="169">
        <v>14.191780821917808</v>
      </c>
      <c r="K8067">
        <v>3</v>
      </c>
    </row>
    <row r="8068" spans="1:11" x14ac:dyDescent="0.25">
      <c r="A8068" t="s">
        <v>8618</v>
      </c>
      <c r="B8068">
        <v>2432</v>
      </c>
      <c r="C8068" t="s">
        <v>167</v>
      </c>
      <c r="D8068" s="167">
        <v>78387.63</v>
      </c>
      <c r="E8068" t="s">
        <v>188</v>
      </c>
      <c r="F8068" t="s">
        <v>169</v>
      </c>
      <c r="G8068" t="s">
        <v>284</v>
      </c>
      <c r="H8068" s="168">
        <v>41862</v>
      </c>
      <c r="I8068" t="s">
        <v>104</v>
      </c>
      <c r="J8068" s="169">
        <v>3.1260273972602741</v>
      </c>
      <c r="K8068">
        <v>1</v>
      </c>
    </row>
    <row r="8069" spans="1:11" x14ac:dyDescent="0.25">
      <c r="A8069" t="s">
        <v>8619</v>
      </c>
      <c r="B8069">
        <v>32145</v>
      </c>
      <c r="C8069" t="s">
        <v>172</v>
      </c>
      <c r="D8069" s="167">
        <v>131348.75</v>
      </c>
      <c r="E8069" t="s">
        <v>185</v>
      </c>
      <c r="F8069" t="s">
        <v>169</v>
      </c>
      <c r="G8069" t="s">
        <v>774</v>
      </c>
      <c r="H8069" s="168">
        <v>34232</v>
      </c>
      <c r="I8069" t="s">
        <v>104</v>
      </c>
      <c r="J8069" s="169">
        <v>24.030136986301368</v>
      </c>
      <c r="K8069">
        <v>5</v>
      </c>
    </row>
    <row r="8070" spans="1:11" x14ac:dyDescent="0.25">
      <c r="A8070" t="s">
        <v>8620</v>
      </c>
      <c r="B8070">
        <v>90317</v>
      </c>
      <c r="C8070" t="s">
        <v>172</v>
      </c>
      <c r="D8070" s="167">
        <v>64541.65</v>
      </c>
      <c r="E8070" t="s">
        <v>268</v>
      </c>
      <c r="F8070" t="s">
        <v>169</v>
      </c>
      <c r="G8070" t="s">
        <v>630</v>
      </c>
      <c r="H8070" s="168">
        <v>41582</v>
      </c>
      <c r="I8070" t="s">
        <v>105</v>
      </c>
      <c r="J8070" s="169">
        <v>3.893150684931507</v>
      </c>
      <c r="K8070">
        <v>1</v>
      </c>
    </row>
    <row r="8071" spans="1:11" x14ac:dyDescent="0.25">
      <c r="A8071" t="s">
        <v>8621</v>
      </c>
      <c r="B8071">
        <v>40089</v>
      </c>
      <c r="C8071" t="s">
        <v>172</v>
      </c>
      <c r="D8071" s="167">
        <v>53000</v>
      </c>
      <c r="E8071" t="s">
        <v>268</v>
      </c>
      <c r="F8071" t="s">
        <v>169</v>
      </c>
      <c r="G8071" t="s">
        <v>418</v>
      </c>
      <c r="H8071" s="168">
        <v>42646</v>
      </c>
      <c r="I8071" t="s">
        <v>103</v>
      </c>
      <c r="J8071" s="169">
        <v>0.9780821917808219</v>
      </c>
      <c r="K8071">
        <v>1</v>
      </c>
    </row>
    <row r="8072" spans="1:11" x14ac:dyDescent="0.25">
      <c r="A8072" t="s">
        <v>8622</v>
      </c>
      <c r="B8072">
        <v>48668</v>
      </c>
      <c r="C8072" t="s">
        <v>172</v>
      </c>
      <c r="D8072" s="167">
        <v>45261</v>
      </c>
      <c r="E8072" t="s">
        <v>191</v>
      </c>
      <c r="F8072" t="s">
        <v>169</v>
      </c>
      <c r="G8072" t="s">
        <v>1065</v>
      </c>
      <c r="H8072" s="168">
        <v>42716</v>
      </c>
      <c r="I8072" t="s">
        <v>103</v>
      </c>
      <c r="J8072" s="169">
        <v>0.78630136986301369</v>
      </c>
      <c r="K8072">
        <v>1</v>
      </c>
    </row>
    <row r="8073" spans="1:11" x14ac:dyDescent="0.25">
      <c r="A8073" t="s">
        <v>8623</v>
      </c>
      <c r="B8073">
        <v>18773</v>
      </c>
      <c r="C8073" t="s">
        <v>172</v>
      </c>
      <c r="D8073" s="167">
        <v>74891.600000000006</v>
      </c>
      <c r="E8073" t="s">
        <v>196</v>
      </c>
      <c r="F8073" t="s">
        <v>169</v>
      </c>
      <c r="G8073" t="s">
        <v>914</v>
      </c>
      <c r="H8073" s="168">
        <v>42478</v>
      </c>
      <c r="I8073" t="s">
        <v>108</v>
      </c>
      <c r="J8073" s="169">
        <v>1.4383561643835616</v>
      </c>
      <c r="K8073">
        <v>1</v>
      </c>
    </row>
    <row r="8074" spans="1:11" x14ac:dyDescent="0.25">
      <c r="A8074" t="s">
        <v>8624</v>
      </c>
      <c r="B8074">
        <v>3457</v>
      </c>
      <c r="C8074" t="s">
        <v>167</v>
      </c>
      <c r="D8074" s="167">
        <v>81066</v>
      </c>
      <c r="E8074" t="s">
        <v>188</v>
      </c>
      <c r="F8074" t="s">
        <v>169</v>
      </c>
      <c r="G8074" t="s">
        <v>282</v>
      </c>
      <c r="H8074" s="168">
        <v>36248</v>
      </c>
      <c r="I8074" t="s">
        <v>106</v>
      </c>
      <c r="J8074" s="169">
        <v>18.506849315068493</v>
      </c>
      <c r="K8074">
        <v>4</v>
      </c>
    </row>
    <row r="8075" spans="1:11" x14ac:dyDescent="0.25">
      <c r="A8075" t="s">
        <v>8625</v>
      </c>
      <c r="B8075">
        <v>20595</v>
      </c>
      <c r="C8075" t="s">
        <v>167</v>
      </c>
      <c r="D8075" s="167">
        <v>18416.330000000002</v>
      </c>
      <c r="E8075" t="s">
        <v>196</v>
      </c>
      <c r="F8075" t="s">
        <v>202</v>
      </c>
      <c r="G8075" t="s">
        <v>222</v>
      </c>
      <c r="H8075" s="168">
        <v>40112</v>
      </c>
      <c r="I8075" t="s">
        <v>106</v>
      </c>
      <c r="J8075" s="169">
        <v>7.9205479452054792</v>
      </c>
      <c r="K8075">
        <v>2</v>
      </c>
    </row>
    <row r="8076" spans="1:11" x14ac:dyDescent="0.25">
      <c r="A8076" t="s">
        <v>8626</v>
      </c>
      <c r="B8076">
        <v>74672</v>
      </c>
      <c r="C8076" t="s">
        <v>167</v>
      </c>
      <c r="D8076" s="167">
        <v>69475</v>
      </c>
      <c r="E8076" t="s">
        <v>168</v>
      </c>
      <c r="F8076" t="s">
        <v>169</v>
      </c>
      <c r="G8076" t="s">
        <v>265</v>
      </c>
      <c r="H8076" s="168">
        <v>38782</v>
      </c>
      <c r="I8076" t="s">
        <v>103</v>
      </c>
      <c r="J8076" s="169">
        <v>11.564383561643835</v>
      </c>
      <c r="K8076">
        <v>3</v>
      </c>
    </row>
    <row r="8077" spans="1:11" x14ac:dyDescent="0.25">
      <c r="A8077" t="s">
        <v>8627</v>
      </c>
      <c r="B8077">
        <v>59258</v>
      </c>
      <c r="C8077" t="s">
        <v>172</v>
      </c>
      <c r="D8077" s="167">
        <v>64812</v>
      </c>
      <c r="E8077" t="s">
        <v>175</v>
      </c>
      <c r="F8077" t="s">
        <v>169</v>
      </c>
      <c r="G8077" t="s">
        <v>183</v>
      </c>
      <c r="H8077" s="168">
        <v>41498</v>
      </c>
      <c r="I8077" t="s">
        <v>103</v>
      </c>
      <c r="J8077" s="169">
        <v>4.1232876712328768</v>
      </c>
      <c r="K8077">
        <v>1</v>
      </c>
    </row>
    <row r="8078" spans="1:11" x14ac:dyDescent="0.25">
      <c r="A8078" t="s">
        <v>8628</v>
      </c>
      <c r="B8078">
        <v>8295</v>
      </c>
      <c r="C8078" t="s">
        <v>172</v>
      </c>
      <c r="D8078" s="167">
        <v>156395.29</v>
      </c>
      <c r="E8078" t="s">
        <v>213</v>
      </c>
      <c r="F8078" t="s">
        <v>169</v>
      </c>
      <c r="G8078" t="s">
        <v>231</v>
      </c>
      <c r="H8078" s="168">
        <v>36696</v>
      </c>
      <c r="I8078" t="s">
        <v>104</v>
      </c>
      <c r="J8078" s="169">
        <v>17.279452054794522</v>
      </c>
      <c r="K8078">
        <v>4</v>
      </c>
    </row>
    <row r="8079" spans="1:11" x14ac:dyDescent="0.25">
      <c r="A8079" t="s">
        <v>8629</v>
      </c>
      <c r="B8079">
        <v>71789</v>
      </c>
      <c r="C8079" t="s">
        <v>172</v>
      </c>
      <c r="D8079" s="167">
        <v>96763.35</v>
      </c>
      <c r="E8079" t="s">
        <v>168</v>
      </c>
      <c r="F8079" t="s">
        <v>169</v>
      </c>
      <c r="G8079" t="s">
        <v>384</v>
      </c>
      <c r="H8079" s="168">
        <v>34176</v>
      </c>
      <c r="I8079" t="s">
        <v>105</v>
      </c>
      <c r="J8079" s="169">
        <v>24.183561643835617</v>
      </c>
      <c r="K8079">
        <v>5</v>
      </c>
    </row>
    <row r="8080" spans="1:11" x14ac:dyDescent="0.25">
      <c r="A8080" t="s">
        <v>8630</v>
      </c>
      <c r="B8080">
        <v>38383</v>
      </c>
      <c r="C8080" t="s">
        <v>172</v>
      </c>
      <c r="D8080" s="167">
        <v>93945</v>
      </c>
      <c r="E8080" t="s">
        <v>168</v>
      </c>
      <c r="F8080" t="s">
        <v>169</v>
      </c>
      <c r="G8080" t="s">
        <v>384</v>
      </c>
      <c r="H8080" s="168">
        <v>36262</v>
      </c>
      <c r="I8080" t="s">
        <v>103</v>
      </c>
      <c r="J8080" s="169">
        <v>18.468493150684932</v>
      </c>
      <c r="K8080">
        <v>4</v>
      </c>
    </row>
    <row r="8081" spans="1:11" x14ac:dyDescent="0.25">
      <c r="A8081" t="s">
        <v>8631</v>
      </c>
      <c r="B8081">
        <v>40432</v>
      </c>
      <c r="C8081" t="s">
        <v>172</v>
      </c>
      <c r="D8081" s="167">
        <v>55129.279999999999</v>
      </c>
      <c r="E8081" t="s">
        <v>268</v>
      </c>
      <c r="F8081" t="s">
        <v>169</v>
      </c>
      <c r="G8081" t="s">
        <v>418</v>
      </c>
      <c r="H8081" s="168">
        <v>42310</v>
      </c>
      <c r="I8081" t="s">
        <v>103</v>
      </c>
      <c r="J8081" s="169">
        <v>1.8986301369863015</v>
      </c>
      <c r="K8081">
        <v>1</v>
      </c>
    </row>
    <row r="8082" spans="1:11" x14ac:dyDescent="0.25">
      <c r="A8082" t="s">
        <v>8632</v>
      </c>
      <c r="B8082">
        <v>40387</v>
      </c>
      <c r="C8082" t="s">
        <v>167</v>
      </c>
      <c r="D8082" s="167">
        <v>19542.54</v>
      </c>
      <c r="E8082" t="s">
        <v>216</v>
      </c>
      <c r="F8082" t="s">
        <v>202</v>
      </c>
      <c r="G8082" t="s">
        <v>217</v>
      </c>
      <c r="H8082" s="168">
        <v>41289</v>
      </c>
      <c r="I8082" t="s">
        <v>103</v>
      </c>
      <c r="J8082" s="169">
        <v>4.6958904109589037</v>
      </c>
      <c r="K8082">
        <v>1</v>
      </c>
    </row>
    <row r="8083" spans="1:11" x14ac:dyDescent="0.25">
      <c r="A8083" t="s">
        <v>8633</v>
      </c>
      <c r="B8083">
        <v>80787</v>
      </c>
      <c r="C8083" t="s">
        <v>172</v>
      </c>
      <c r="D8083" s="167">
        <v>156525</v>
      </c>
      <c r="E8083" t="s">
        <v>168</v>
      </c>
      <c r="F8083" t="s">
        <v>169</v>
      </c>
      <c r="G8083" t="s">
        <v>231</v>
      </c>
      <c r="H8083" s="168">
        <v>35709</v>
      </c>
      <c r="I8083" t="s">
        <v>103</v>
      </c>
      <c r="J8083" s="169">
        <v>19.983561643835618</v>
      </c>
      <c r="K8083">
        <v>5</v>
      </c>
    </row>
    <row r="8084" spans="1:11" x14ac:dyDescent="0.25">
      <c r="A8084" t="s">
        <v>8634</v>
      </c>
      <c r="B8084">
        <v>49074</v>
      </c>
      <c r="C8084" t="s">
        <v>172</v>
      </c>
      <c r="D8084" s="167">
        <v>57265</v>
      </c>
      <c r="E8084" t="s">
        <v>191</v>
      </c>
      <c r="F8084" t="s">
        <v>169</v>
      </c>
      <c r="G8084" t="s">
        <v>354</v>
      </c>
      <c r="H8084" s="168">
        <v>41064</v>
      </c>
      <c r="I8084" t="s">
        <v>103</v>
      </c>
      <c r="J8084" s="169">
        <v>5.3123287671232875</v>
      </c>
      <c r="K8084">
        <v>2</v>
      </c>
    </row>
    <row r="8085" spans="1:11" x14ac:dyDescent="0.25">
      <c r="A8085" t="s">
        <v>8635</v>
      </c>
      <c r="B8085">
        <v>19714</v>
      </c>
      <c r="C8085" t="s">
        <v>172</v>
      </c>
      <c r="D8085" s="167">
        <v>120617.06</v>
      </c>
      <c r="E8085" t="s">
        <v>185</v>
      </c>
      <c r="F8085" t="s">
        <v>169</v>
      </c>
      <c r="G8085" t="s">
        <v>382</v>
      </c>
      <c r="H8085" s="168">
        <v>31382</v>
      </c>
      <c r="I8085" t="s">
        <v>104</v>
      </c>
      <c r="J8085" s="169">
        <v>31.838356164383562</v>
      </c>
      <c r="K8085">
        <v>7</v>
      </c>
    </row>
    <row r="8086" spans="1:11" x14ac:dyDescent="0.25">
      <c r="A8086" t="s">
        <v>8636</v>
      </c>
      <c r="B8086">
        <v>97222</v>
      </c>
      <c r="C8086" t="s">
        <v>172</v>
      </c>
      <c r="D8086" s="167">
        <v>89620</v>
      </c>
      <c r="E8086" t="s">
        <v>175</v>
      </c>
      <c r="F8086" t="s">
        <v>169</v>
      </c>
      <c r="G8086" t="s">
        <v>183</v>
      </c>
      <c r="H8086" s="168">
        <v>37459</v>
      </c>
      <c r="I8086" t="s">
        <v>103</v>
      </c>
      <c r="J8086" s="169">
        <v>15.189041095890412</v>
      </c>
      <c r="K8086">
        <v>4</v>
      </c>
    </row>
    <row r="8087" spans="1:11" x14ac:dyDescent="0.25">
      <c r="A8087" t="s">
        <v>8637</v>
      </c>
      <c r="B8087">
        <v>55966</v>
      </c>
      <c r="C8087" t="s">
        <v>167</v>
      </c>
      <c r="D8087" s="167">
        <v>45049.120000000003</v>
      </c>
      <c r="E8087" t="s">
        <v>199</v>
      </c>
      <c r="F8087" t="s">
        <v>169</v>
      </c>
      <c r="G8087" t="s">
        <v>205</v>
      </c>
      <c r="H8087" s="168">
        <v>40798</v>
      </c>
      <c r="I8087" t="s">
        <v>103</v>
      </c>
      <c r="J8087" s="169">
        <v>6.0410958904109586</v>
      </c>
      <c r="K8087">
        <v>2</v>
      </c>
    </row>
    <row r="8088" spans="1:11" x14ac:dyDescent="0.25">
      <c r="A8088" t="s">
        <v>8638</v>
      </c>
      <c r="B8088">
        <v>31193</v>
      </c>
      <c r="C8088" t="s">
        <v>167</v>
      </c>
      <c r="D8088" s="167">
        <v>46325.18</v>
      </c>
      <c r="E8088" t="s">
        <v>188</v>
      </c>
      <c r="F8088" t="s">
        <v>169</v>
      </c>
      <c r="G8088" t="s">
        <v>273</v>
      </c>
      <c r="H8088" s="168">
        <v>38936</v>
      </c>
      <c r="I8088" t="s">
        <v>104</v>
      </c>
      <c r="J8088" s="169">
        <v>11.142465753424657</v>
      </c>
      <c r="K8088">
        <v>3</v>
      </c>
    </row>
    <row r="8089" spans="1:11" x14ac:dyDescent="0.25">
      <c r="A8089" t="s">
        <v>8639</v>
      </c>
      <c r="B8089">
        <v>23381</v>
      </c>
      <c r="C8089" t="s">
        <v>167</v>
      </c>
      <c r="D8089" s="167">
        <v>41868.29</v>
      </c>
      <c r="E8089" t="s">
        <v>188</v>
      </c>
      <c r="F8089" t="s">
        <v>169</v>
      </c>
      <c r="G8089" t="s">
        <v>344</v>
      </c>
      <c r="H8089" s="168">
        <v>40168</v>
      </c>
      <c r="I8089" t="s">
        <v>107</v>
      </c>
      <c r="J8089" s="169">
        <v>7.7671232876712333</v>
      </c>
      <c r="K8089">
        <v>2</v>
      </c>
    </row>
    <row r="8090" spans="1:11" x14ac:dyDescent="0.25">
      <c r="A8090" t="s">
        <v>8640</v>
      </c>
      <c r="B8090">
        <v>67578</v>
      </c>
      <c r="C8090" t="s">
        <v>172</v>
      </c>
      <c r="D8090" s="167">
        <v>67206</v>
      </c>
      <c r="E8090" t="s">
        <v>196</v>
      </c>
      <c r="F8090" t="s">
        <v>169</v>
      </c>
      <c r="G8090" t="s">
        <v>170</v>
      </c>
      <c r="H8090" s="168">
        <v>36639</v>
      </c>
      <c r="I8090" t="s">
        <v>104</v>
      </c>
      <c r="J8090" s="169">
        <v>17.435616438356163</v>
      </c>
      <c r="K8090">
        <v>4</v>
      </c>
    </row>
    <row r="8091" spans="1:11" x14ac:dyDescent="0.25">
      <c r="A8091" t="s">
        <v>8641</v>
      </c>
      <c r="B8091">
        <v>29475</v>
      </c>
      <c r="C8091" t="s">
        <v>167</v>
      </c>
      <c r="D8091" s="167">
        <v>102151.01</v>
      </c>
      <c r="E8091" t="s">
        <v>213</v>
      </c>
      <c r="F8091" t="s">
        <v>169</v>
      </c>
      <c r="G8091" t="s">
        <v>214</v>
      </c>
      <c r="H8091" s="168">
        <v>42114</v>
      </c>
      <c r="I8091" t="s">
        <v>103</v>
      </c>
      <c r="J8091" s="169">
        <v>2.4356164383561643</v>
      </c>
      <c r="K8091">
        <v>1</v>
      </c>
    </row>
    <row r="8092" spans="1:11" x14ac:dyDescent="0.25">
      <c r="A8092" t="s">
        <v>8642</v>
      </c>
      <c r="B8092">
        <v>12827</v>
      </c>
      <c r="C8092" t="s">
        <v>172</v>
      </c>
      <c r="D8092" s="167">
        <v>50699.16</v>
      </c>
      <c r="E8092" t="s">
        <v>199</v>
      </c>
      <c r="F8092" t="s">
        <v>169</v>
      </c>
      <c r="G8092" t="s">
        <v>200</v>
      </c>
      <c r="H8092" s="168">
        <v>38943</v>
      </c>
      <c r="I8092" t="s">
        <v>108</v>
      </c>
      <c r="J8092" s="169">
        <v>11.123287671232877</v>
      </c>
      <c r="K8092">
        <v>3</v>
      </c>
    </row>
    <row r="8093" spans="1:11" x14ac:dyDescent="0.25">
      <c r="A8093" t="s">
        <v>8643</v>
      </c>
      <c r="B8093">
        <v>23435</v>
      </c>
      <c r="C8093" t="s">
        <v>172</v>
      </c>
      <c r="D8093" s="167">
        <v>159432</v>
      </c>
      <c r="E8093" t="s">
        <v>239</v>
      </c>
      <c r="F8093" t="s">
        <v>169</v>
      </c>
      <c r="G8093" t="s">
        <v>8644</v>
      </c>
      <c r="H8093" s="168">
        <v>31747</v>
      </c>
      <c r="I8093" t="s">
        <v>104</v>
      </c>
      <c r="J8093" s="169">
        <v>30.838356164383562</v>
      </c>
      <c r="K8093">
        <v>7</v>
      </c>
    </row>
    <row r="8094" spans="1:11" x14ac:dyDescent="0.25">
      <c r="A8094" t="s">
        <v>8645</v>
      </c>
      <c r="B8094">
        <v>33854</v>
      </c>
      <c r="C8094" t="s">
        <v>172</v>
      </c>
      <c r="D8094" s="167">
        <v>68530.210000000006</v>
      </c>
      <c r="E8094" t="s">
        <v>199</v>
      </c>
      <c r="F8094" t="s">
        <v>169</v>
      </c>
      <c r="G8094" t="s">
        <v>1603</v>
      </c>
      <c r="H8094" s="168">
        <v>36289</v>
      </c>
      <c r="I8094" t="s">
        <v>103</v>
      </c>
      <c r="J8094" s="169">
        <v>18.394520547945206</v>
      </c>
      <c r="K8094">
        <v>4</v>
      </c>
    </row>
    <row r="8095" spans="1:11" x14ac:dyDescent="0.25">
      <c r="A8095" t="s">
        <v>8646</v>
      </c>
      <c r="B8095">
        <v>34693</v>
      </c>
      <c r="C8095" t="s">
        <v>167</v>
      </c>
      <c r="D8095" s="167">
        <v>51021.06</v>
      </c>
      <c r="E8095" t="s">
        <v>325</v>
      </c>
      <c r="F8095" t="s">
        <v>169</v>
      </c>
      <c r="G8095" t="s">
        <v>5291</v>
      </c>
      <c r="H8095" s="168">
        <v>41820</v>
      </c>
      <c r="I8095" t="s">
        <v>106</v>
      </c>
      <c r="J8095" s="169">
        <v>3.2410958904109588</v>
      </c>
      <c r="K8095">
        <v>1</v>
      </c>
    </row>
    <row r="8096" spans="1:11" x14ac:dyDescent="0.25">
      <c r="A8096" t="s">
        <v>8647</v>
      </c>
      <c r="B8096">
        <v>44403</v>
      </c>
      <c r="C8096" t="s">
        <v>167</v>
      </c>
      <c r="D8096" s="167">
        <v>63198.080000000002</v>
      </c>
      <c r="E8096" t="s">
        <v>175</v>
      </c>
      <c r="F8096" t="s">
        <v>169</v>
      </c>
      <c r="G8096" t="s">
        <v>904</v>
      </c>
      <c r="H8096" s="168">
        <v>32230</v>
      </c>
      <c r="I8096" t="s">
        <v>106</v>
      </c>
      <c r="J8096" s="169">
        <v>29.515068493150686</v>
      </c>
      <c r="K8096">
        <v>6</v>
      </c>
    </row>
    <row r="8097" spans="1:11" x14ac:dyDescent="0.25">
      <c r="A8097" t="s">
        <v>8648</v>
      </c>
      <c r="B8097">
        <v>61230</v>
      </c>
      <c r="C8097" t="s">
        <v>172</v>
      </c>
      <c r="D8097" s="167">
        <v>77774.66</v>
      </c>
      <c r="E8097" t="s">
        <v>268</v>
      </c>
      <c r="F8097" t="s">
        <v>169</v>
      </c>
      <c r="G8097" t="s">
        <v>418</v>
      </c>
      <c r="H8097" s="168">
        <v>42268</v>
      </c>
      <c r="I8097" t="s">
        <v>108</v>
      </c>
      <c r="J8097" s="169">
        <v>2.0136986301369864</v>
      </c>
      <c r="K8097">
        <v>1</v>
      </c>
    </row>
    <row r="8098" spans="1:11" x14ac:dyDescent="0.25">
      <c r="A8098" t="s">
        <v>8649</v>
      </c>
      <c r="B8098">
        <v>885</v>
      </c>
      <c r="C8098" t="s">
        <v>167</v>
      </c>
      <c r="D8098" s="167">
        <v>82206</v>
      </c>
      <c r="E8098" t="s">
        <v>185</v>
      </c>
      <c r="F8098" t="s">
        <v>169</v>
      </c>
      <c r="G8098" t="s">
        <v>416</v>
      </c>
      <c r="H8098" s="168">
        <v>38803</v>
      </c>
      <c r="I8098" t="s">
        <v>103</v>
      </c>
      <c r="J8098" s="169">
        <v>11.506849315068493</v>
      </c>
      <c r="K8098">
        <v>3</v>
      </c>
    </row>
    <row r="8099" spans="1:11" x14ac:dyDescent="0.25">
      <c r="A8099" t="s">
        <v>8650</v>
      </c>
      <c r="B8099">
        <v>95632</v>
      </c>
      <c r="C8099" t="s">
        <v>167</v>
      </c>
      <c r="D8099" s="167">
        <v>56940.2</v>
      </c>
      <c r="E8099" t="s">
        <v>188</v>
      </c>
      <c r="F8099" t="s">
        <v>169</v>
      </c>
      <c r="G8099" t="s">
        <v>273</v>
      </c>
      <c r="H8099" s="168">
        <v>38838</v>
      </c>
      <c r="I8099" t="s">
        <v>105</v>
      </c>
      <c r="J8099" s="169">
        <v>11.41095890410959</v>
      </c>
      <c r="K8099">
        <v>3</v>
      </c>
    </row>
    <row r="8100" spans="1:11" x14ac:dyDescent="0.25">
      <c r="A8100" t="s">
        <v>8651</v>
      </c>
      <c r="B8100">
        <v>88492</v>
      </c>
      <c r="C8100" t="s">
        <v>172</v>
      </c>
      <c r="D8100" s="167">
        <v>92756.7</v>
      </c>
      <c r="E8100" t="s">
        <v>175</v>
      </c>
      <c r="F8100" t="s">
        <v>169</v>
      </c>
      <c r="G8100" t="s">
        <v>183</v>
      </c>
      <c r="H8100" s="168">
        <v>32216</v>
      </c>
      <c r="I8100" t="s">
        <v>103</v>
      </c>
      <c r="J8100" s="169">
        <v>29.553424657534247</v>
      </c>
      <c r="K8100">
        <v>6</v>
      </c>
    </row>
    <row r="8101" spans="1:11" x14ac:dyDescent="0.25">
      <c r="A8101" t="s">
        <v>8652</v>
      </c>
      <c r="B8101">
        <v>72157</v>
      </c>
      <c r="C8101" t="s">
        <v>172</v>
      </c>
      <c r="D8101" s="167">
        <v>107128.71</v>
      </c>
      <c r="E8101" t="s">
        <v>175</v>
      </c>
      <c r="F8101" t="s">
        <v>169</v>
      </c>
      <c r="G8101" t="s">
        <v>586</v>
      </c>
      <c r="H8101" s="168">
        <v>32028</v>
      </c>
      <c r="I8101" t="s">
        <v>106</v>
      </c>
      <c r="J8101" s="169">
        <v>30.068493150684933</v>
      </c>
      <c r="K8101">
        <v>7</v>
      </c>
    </row>
    <row r="8102" spans="1:11" x14ac:dyDescent="0.25">
      <c r="A8102" t="s">
        <v>8653</v>
      </c>
      <c r="B8102">
        <v>37603</v>
      </c>
      <c r="C8102" t="s">
        <v>172</v>
      </c>
      <c r="D8102" s="167">
        <v>58455</v>
      </c>
      <c r="E8102" t="s">
        <v>175</v>
      </c>
      <c r="F8102" t="s">
        <v>169</v>
      </c>
      <c r="G8102" t="s">
        <v>183</v>
      </c>
      <c r="H8102" s="168">
        <v>41303</v>
      </c>
      <c r="I8102" t="s">
        <v>105</v>
      </c>
      <c r="J8102" s="169">
        <v>4.6575342465753424</v>
      </c>
      <c r="K8102">
        <v>1</v>
      </c>
    </row>
    <row r="8103" spans="1:11" x14ac:dyDescent="0.25">
      <c r="A8103" t="s">
        <v>8654</v>
      </c>
      <c r="B8103">
        <v>41052</v>
      </c>
      <c r="C8103" t="s">
        <v>167</v>
      </c>
      <c r="D8103" s="167">
        <v>123902.96</v>
      </c>
      <c r="E8103" t="s">
        <v>175</v>
      </c>
      <c r="F8103" t="s">
        <v>169</v>
      </c>
      <c r="G8103" t="s">
        <v>291</v>
      </c>
      <c r="H8103" s="168">
        <v>34736</v>
      </c>
      <c r="I8103" t="s">
        <v>105</v>
      </c>
      <c r="J8103" s="169">
        <v>22.649315068493152</v>
      </c>
      <c r="K8103">
        <v>5</v>
      </c>
    </row>
    <row r="8104" spans="1:11" x14ac:dyDescent="0.25">
      <c r="A8104" t="s">
        <v>8655</v>
      </c>
      <c r="B8104">
        <v>10478</v>
      </c>
      <c r="C8104" t="s">
        <v>172</v>
      </c>
      <c r="D8104" s="167">
        <v>65752</v>
      </c>
      <c r="E8104" t="s">
        <v>175</v>
      </c>
      <c r="F8104" t="s">
        <v>169</v>
      </c>
      <c r="G8104" t="s">
        <v>183</v>
      </c>
      <c r="H8104" s="168">
        <v>40371</v>
      </c>
      <c r="I8104" t="s">
        <v>104</v>
      </c>
      <c r="J8104" s="169">
        <v>7.2109589041095887</v>
      </c>
      <c r="K8104">
        <v>2</v>
      </c>
    </row>
    <row r="8105" spans="1:11" x14ac:dyDescent="0.25">
      <c r="A8105" t="s">
        <v>8656</v>
      </c>
      <c r="B8105">
        <v>34</v>
      </c>
      <c r="C8105" t="s">
        <v>172</v>
      </c>
      <c r="D8105" s="167">
        <v>75453</v>
      </c>
      <c r="E8105" t="s">
        <v>175</v>
      </c>
      <c r="F8105" t="s">
        <v>169</v>
      </c>
      <c r="G8105" t="s">
        <v>183</v>
      </c>
      <c r="H8105" s="168">
        <v>38370</v>
      </c>
      <c r="I8105" t="s">
        <v>104</v>
      </c>
      <c r="J8105" s="169">
        <v>12.693150684931506</v>
      </c>
      <c r="K8105">
        <v>3</v>
      </c>
    </row>
    <row r="8106" spans="1:11" x14ac:dyDescent="0.25">
      <c r="A8106" t="s">
        <v>8657</v>
      </c>
      <c r="B8106">
        <v>17070</v>
      </c>
      <c r="C8106" t="s">
        <v>172</v>
      </c>
      <c r="D8106" s="167">
        <v>68080.73</v>
      </c>
      <c r="E8106" t="s">
        <v>233</v>
      </c>
      <c r="F8106" t="s">
        <v>169</v>
      </c>
      <c r="G8106" t="s">
        <v>363</v>
      </c>
      <c r="H8106" s="168">
        <v>36269</v>
      </c>
      <c r="I8106" t="s">
        <v>103</v>
      </c>
      <c r="J8106" s="169">
        <v>18.449315068493149</v>
      </c>
      <c r="K8106">
        <v>4</v>
      </c>
    </row>
    <row r="8107" spans="1:11" x14ac:dyDescent="0.25">
      <c r="A8107" t="s">
        <v>8658</v>
      </c>
      <c r="B8107">
        <v>11241</v>
      </c>
      <c r="C8107" t="s">
        <v>172</v>
      </c>
      <c r="D8107" s="167">
        <v>68080.73</v>
      </c>
      <c r="E8107" t="s">
        <v>233</v>
      </c>
      <c r="F8107" t="s">
        <v>169</v>
      </c>
      <c r="G8107" t="s">
        <v>363</v>
      </c>
      <c r="H8107" s="168">
        <v>36327</v>
      </c>
      <c r="I8107" t="s">
        <v>107</v>
      </c>
      <c r="J8107" s="169">
        <v>18.290410958904111</v>
      </c>
      <c r="K8107">
        <v>4</v>
      </c>
    </row>
    <row r="8108" spans="1:11" x14ac:dyDescent="0.25">
      <c r="A8108" t="s">
        <v>8659</v>
      </c>
      <c r="B8108">
        <v>62416</v>
      </c>
      <c r="C8108" t="s">
        <v>172</v>
      </c>
      <c r="D8108" s="167">
        <v>62903</v>
      </c>
      <c r="E8108" t="s">
        <v>168</v>
      </c>
      <c r="F8108" t="s">
        <v>169</v>
      </c>
      <c r="G8108" t="s">
        <v>265</v>
      </c>
      <c r="H8108" s="168">
        <v>39370</v>
      </c>
      <c r="I8108" t="s">
        <v>108</v>
      </c>
      <c r="J8108" s="169">
        <v>9.9534246575342458</v>
      </c>
      <c r="K8108">
        <v>3</v>
      </c>
    </row>
    <row r="8109" spans="1:11" x14ac:dyDescent="0.25">
      <c r="A8109" t="s">
        <v>8660</v>
      </c>
      <c r="B8109">
        <v>4928</v>
      </c>
      <c r="C8109" t="s">
        <v>172</v>
      </c>
      <c r="D8109" s="167">
        <v>46626.080000000002</v>
      </c>
      <c r="E8109" t="s">
        <v>199</v>
      </c>
      <c r="F8109" t="s">
        <v>169</v>
      </c>
      <c r="G8109" t="s">
        <v>205</v>
      </c>
      <c r="H8109" s="168">
        <v>39643</v>
      </c>
      <c r="I8109" t="s">
        <v>105</v>
      </c>
      <c r="J8109" s="169">
        <v>9.205479452054794</v>
      </c>
      <c r="K8109">
        <v>2</v>
      </c>
    </row>
    <row r="8110" spans="1:11" x14ac:dyDescent="0.25">
      <c r="A8110" t="s">
        <v>8661</v>
      </c>
      <c r="B8110">
        <v>5691</v>
      </c>
      <c r="D8110" s="167">
        <v>39257</v>
      </c>
      <c r="E8110" t="s">
        <v>180</v>
      </c>
      <c r="F8110" t="s">
        <v>169</v>
      </c>
      <c r="G8110" t="s">
        <v>209</v>
      </c>
      <c r="H8110" s="168">
        <v>42731</v>
      </c>
      <c r="I8110" t="s">
        <v>106</v>
      </c>
      <c r="J8110" s="169">
        <v>0.74520547945205484</v>
      </c>
      <c r="K8110">
        <v>1</v>
      </c>
    </row>
    <row r="8111" spans="1:11" x14ac:dyDescent="0.25">
      <c r="A8111" t="s">
        <v>8662</v>
      </c>
      <c r="B8111">
        <v>70227</v>
      </c>
      <c r="C8111" t="s">
        <v>172</v>
      </c>
      <c r="D8111" s="167">
        <v>36363.35</v>
      </c>
      <c r="E8111" t="s">
        <v>233</v>
      </c>
      <c r="F8111" t="s">
        <v>169</v>
      </c>
      <c r="G8111" t="s">
        <v>242</v>
      </c>
      <c r="H8111" s="168">
        <v>41374</v>
      </c>
      <c r="I8111" t="s">
        <v>104</v>
      </c>
      <c r="J8111" s="169">
        <v>4.463013698630137</v>
      </c>
      <c r="K8111">
        <v>1</v>
      </c>
    </row>
    <row r="8112" spans="1:11" x14ac:dyDescent="0.25">
      <c r="A8112" t="s">
        <v>8663</v>
      </c>
      <c r="B8112">
        <v>53294</v>
      </c>
      <c r="C8112" t="s">
        <v>172</v>
      </c>
      <c r="D8112" s="167">
        <v>107128.71</v>
      </c>
      <c r="E8112" t="s">
        <v>175</v>
      </c>
      <c r="F8112" t="s">
        <v>169</v>
      </c>
      <c r="G8112" t="s">
        <v>586</v>
      </c>
      <c r="H8112" s="168">
        <v>33049</v>
      </c>
      <c r="I8112" t="s">
        <v>108</v>
      </c>
      <c r="J8112" s="169">
        <v>27.271232876712329</v>
      </c>
      <c r="K8112">
        <v>6</v>
      </c>
    </row>
    <row r="8113" spans="1:11" x14ac:dyDescent="0.25">
      <c r="A8113" t="s">
        <v>8664</v>
      </c>
      <c r="B8113">
        <v>83554</v>
      </c>
      <c r="C8113" t="s">
        <v>172</v>
      </c>
      <c r="D8113" s="167">
        <v>84974</v>
      </c>
      <c r="E8113" t="s">
        <v>188</v>
      </c>
      <c r="F8113" t="s">
        <v>169</v>
      </c>
      <c r="G8113" t="s">
        <v>226</v>
      </c>
      <c r="H8113" s="168">
        <v>36878</v>
      </c>
      <c r="I8113" t="s">
        <v>107</v>
      </c>
      <c r="J8113" s="169">
        <v>16.780821917808218</v>
      </c>
      <c r="K8113">
        <v>4</v>
      </c>
    </row>
    <row r="8114" spans="1:11" x14ac:dyDescent="0.25">
      <c r="A8114" t="s">
        <v>8665</v>
      </c>
      <c r="B8114">
        <v>33924</v>
      </c>
      <c r="C8114" t="s">
        <v>167</v>
      </c>
      <c r="D8114" s="167">
        <v>24809.23</v>
      </c>
      <c r="E8114" t="s">
        <v>216</v>
      </c>
      <c r="F8114" t="s">
        <v>202</v>
      </c>
      <c r="G8114" t="s">
        <v>980</v>
      </c>
      <c r="H8114" s="168">
        <v>39240</v>
      </c>
      <c r="I8114" t="s">
        <v>106</v>
      </c>
      <c r="J8114" s="169">
        <v>10.30958904109589</v>
      </c>
      <c r="K8114">
        <v>3</v>
      </c>
    </row>
    <row r="8115" spans="1:11" x14ac:dyDescent="0.25">
      <c r="A8115" t="s">
        <v>8666</v>
      </c>
      <c r="B8115">
        <v>23422</v>
      </c>
      <c r="C8115" t="s">
        <v>167</v>
      </c>
      <c r="D8115" s="167">
        <v>18611.91</v>
      </c>
      <c r="E8115" t="s">
        <v>216</v>
      </c>
      <c r="F8115" t="s">
        <v>202</v>
      </c>
      <c r="G8115" t="s">
        <v>588</v>
      </c>
      <c r="H8115" s="168">
        <v>41539</v>
      </c>
      <c r="I8115" t="s">
        <v>106</v>
      </c>
      <c r="J8115" s="169">
        <v>4.0109589041095894</v>
      </c>
      <c r="K8115">
        <v>1</v>
      </c>
    </row>
    <row r="8116" spans="1:11" x14ac:dyDescent="0.25">
      <c r="A8116" t="s">
        <v>8667</v>
      </c>
      <c r="B8116">
        <v>6450</v>
      </c>
      <c r="C8116" t="s">
        <v>167</v>
      </c>
      <c r="D8116" s="167">
        <v>58360.55</v>
      </c>
      <c r="E8116" t="s">
        <v>175</v>
      </c>
      <c r="F8116" t="s">
        <v>169</v>
      </c>
      <c r="G8116" t="s">
        <v>311</v>
      </c>
      <c r="H8116" s="168">
        <v>42240</v>
      </c>
      <c r="I8116" t="s">
        <v>104</v>
      </c>
      <c r="J8116" s="169">
        <v>2.0904109589041098</v>
      </c>
      <c r="K8116">
        <v>1</v>
      </c>
    </row>
    <row r="8117" spans="1:11" x14ac:dyDescent="0.25">
      <c r="A8117" t="s">
        <v>8668</v>
      </c>
      <c r="B8117">
        <v>95703</v>
      </c>
      <c r="C8117" t="s">
        <v>172</v>
      </c>
      <c r="D8117" s="167">
        <v>97912</v>
      </c>
      <c r="E8117" t="s">
        <v>188</v>
      </c>
      <c r="F8117" t="s">
        <v>169</v>
      </c>
      <c r="G8117" t="s">
        <v>284</v>
      </c>
      <c r="H8117" s="168">
        <v>36759</v>
      </c>
      <c r="I8117" t="s">
        <v>103</v>
      </c>
      <c r="J8117" s="169">
        <v>17.106849315068494</v>
      </c>
      <c r="K8117">
        <v>4</v>
      </c>
    </row>
    <row r="8118" spans="1:11" x14ac:dyDescent="0.25">
      <c r="A8118" t="s">
        <v>8669</v>
      </c>
      <c r="B8118">
        <v>71567</v>
      </c>
      <c r="C8118" t="s">
        <v>172</v>
      </c>
      <c r="D8118" s="167">
        <v>51697.37</v>
      </c>
      <c r="E8118" t="s">
        <v>199</v>
      </c>
      <c r="F8118" t="s">
        <v>169</v>
      </c>
      <c r="G8118" t="s">
        <v>200</v>
      </c>
      <c r="H8118" s="168">
        <v>38418</v>
      </c>
      <c r="I8118" t="s">
        <v>107</v>
      </c>
      <c r="J8118" s="169">
        <v>12.561643835616438</v>
      </c>
      <c r="K8118">
        <v>3</v>
      </c>
    </row>
    <row r="8119" spans="1:11" x14ac:dyDescent="0.25">
      <c r="A8119" t="s">
        <v>8670</v>
      </c>
      <c r="B8119">
        <v>37365</v>
      </c>
      <c r="C8119" t="s">
        <v>172</v>
      </c>
      <c r="D8119" s="167">
        <v>87523.22</v>
      </c>
      <c r="E8119" t="s">
        <v>268</v>
      </c>
      <c r="F8119" t="s">
        <v>169</v>
      </c>
      <c r="G8119" t="s">
        <v>418</v>
      </c>
      <c r="H8119" s="168">
        <v>32398</v>
      </c>
      <c r="I8119" t="s">
        <v>103</v>
      </c>
      <c r="J8119" s="169">
        <v>29.054794520547944</v>
      </c>
      <c r="K8119">
        <v>6</v>
      </c>
    </row>
    <row r="8120" spans="1:11" x14ac:dyDescent="0.25">
      <c r="A8120" t="s">
        <v>8671</v>
      </c>
      <c r="B8120">
        <v>48547</v>
      </c>
      <c r="C8120" t="s">
        <v>172</v>
      </c>
      <c r="D8120" s="167">
        <v>48258.81</v>
      </c>
      <c r="E8120" t="s">
        <v>199</v>
      </c>
      <c r="F8120" t="s">
        <v>169</v>
      </c>
      <c r="G8120" t="s">
        <v>330</v>
      </c>
      <c r="H8120" s="168">
        <v>39321</v>
      </c>
      <c r="I8120" t="s">
        <v>103</v>
      </c>
      <c r="J8120" s="169">
        <v>10.087671232876712</v>
      </c>
      <c r="K8120">
        <v>3</v>
      </c>
    </row>
    <row r="8121" spans="1:11" x14ac:dyDescent="0.25">
      <c r="A8121" t="s">
        <v>8672</v>
      </c>
      <c r="B8121">
        <v>48995</v>
      </c>
      <c r="C8121" t="s">
        <v>172</v>
      </c>
      <c r="D8121" s="167">
        <v>85405</v>
      </c>
      <c r="E8121" t="s">
        <v>168</v>
      </c>
      <c r="F8121" t="s">
        <v>169</v>
      </c>
      <c r="G8121" t="s">
        <v>265</v>
      </c>
      <c r="H8121" s="168">
        <v>35702</v>
      </c>
      <c r="I8121" t="s">
        <v>103</v>
      </c>
      <c r="J8121" s="169">
        <v>20.002739726027396</v>
      </c>
      <c r="K8121">
        <v>5</v>
      </c>
    </row>
    <row r="8122" spans="1:11" x14ac:dyDescent="0.25">
      <c r="A8122" t="s">
        <v>8673</v>
      </c>
      <c r="B8122">
        <v>49523</v>
      </c>
      <c r="C8122" t="s">
        <v>167</v>
      </c>
      <c r="D8122" s="167">
        <v>61225.27</v>
      </c>
      <c r="E8122" t="s">
        <v>188</v>
      </c>
      <c r="F8122" t="s">
        <v>169</v>
      </c>
      <c r="G8122" t="s">
        <v>282</v>
      </c>
      <c r="H8122" s="168">
        <v>41876</v>
      </c>
      <c r="I8122" t="s">
        <v>103</v>
      </c>
      <c r="J8122" s="169">
        <v>3.0876712328767124</v>
      </c>
      <c r="K8122">
        <v>1</v>
      </c>
    </row>
    <row r="8123" spans="1:11" x14ac:dyDescent="0.25">
      <c r="A8123" t="s">
        <v>8674</v>
      </c>
      <c r="B8123">
        <v>55455</v>
      </c>
      <c r="C8123" t="s">
        <v>167</v>
      </c>
      <c r="D8123" s="167">
        <v>71150</v>
      </c>
      <c r="E8123" t="s">
        <v>188</v>
      </c>
      <c r="F8123" t="s">
        <v>169</v>
      </c>
      <c r="G8123" t="s">
        <v>284</v>
      </c>
      <c r="H8123" s="168">
        <v>42437</v>
      </c>
      <c r="I8123" t="s">
        <v>104</v>
      </c>
      <c r="J8123" s="169">
        <v>1.5506849315068494</v>
      </c>
      <c r="K8123">
        <v>1</v>
      </c>
    </row>
    <row r="8124" spans="1:11" x14ac:dyDescent="0.25">
      <c r="A8124" t="s">
        <v>8675</v>
      </c>
      <c r="B8124">
        <v>73579</v>
      </c>
      <c r="C8124" t="s">
        <v>167</v>
      </c>
      <c r="D8124" s="167">
        <v>38831.29</v>
      </c>
      <c r="E8124" t="s">
        <v>216</v>
      </c>
      <c r="F8124" t="s">
        <v>202</v>
      </c>
      <c r="G8124" t="s">
        <v>422</v>
      </c>
      <c r="H8124" s="168">
        <v>33266</v>
      </c>
      <c r="I8124" t="s">
        <v>104</v>
      </c>
      <c r="J8124" s="169">
        <v>26.676712328767124</v>
      </c>
      <c r="K8124">
        <v>6</v>
      </c>
    </row>
    <row r="8125" spans="1:11" x14ac:dyDescent="0.25">
      <c r="A8125" t="s">
        <v>8676</v>
      </c>
      <c r="B8125">
        <v>37850</v>
      </c>
      <c r="C8125" t="s">
        <v>167</v>
      </c>
      <c r="D8125" s="167">
        <v>45151.08</v>
      </c>
      <c r="E8125" t="s">
        <v>216</v>
      </c>
      <c r="F8125" t="s">
        <v>202</v>
      </c>
      <c r="G8125" t="s">
        <v>217</v>
      </c>
      <c r="H8125" s="168">
        <v>32167</v>
      </c>
      <c r="I8125" t="s">
        <v>103</v>
      </c>
      <c r="J8125" s="169">
        <v>29.687671232876713</v>
      </c>
      <c r="K8125">
        <v>6</v>
      </c>
    </row>
    <row r="8126" spans="1:11" x14ac:dyDescent="0.25">
      <c r="A8126" t="s">
        <v>8677</v>
      </c>
      <c r="B8126">
        <v>50273</v>
      </c>
      <c r="C8126" t="s">
        <v>172</v>
      </c>
      <c r="D8126" s="167">
        <v>50053.88</v>
      </c>
      <c r="E8126" t="s">
        <v>199</v>
      </c>
      <c r="F8126" t="s">
        <v>169</v>
      </c>
      <c r="G8126" t="s">
        <v>207</v>
      </c>
      <c r="H8126" s="168">
        <v>32451</v>
      </c>
      <c r="I8126" t="s">
        <v>107</v>
      </c>
      <c r="J8126" s="169">
        <v>28.909589041095892</v>
      </c>
      <c r="K8126">
        <v>6</v>
      </c>
    </row>
    <row r="8127" spans="1:11" x14ac:dyDescent="0.25">
      <c r="A8127" t="s">
        <v>8678</v>
      </c>
      <c r="B8127">
        <v>94689</v>
      </c>
      <c r="C8127" t="s">
        <v>172</v>
      </c>
      <c r="D8127" s="167">
        <v>53505.69</v>
      </c>
      <c r="E8127" t="s">
        <v>168</v>
      </c>
      <c r="F8127" t="s">
        <v>169</v>
      </c>
      <c r="G8127" t="s">
        <v>869</v>
      </c>
      <c r="H8127" s="168">
        <v>38250</v>
      </c>
      <c r="I8127" t="s">
        <v>103</v>
      </c>
      <c r="J8127" s="169">
        <v>13.021917808219179</v>
      </c>
      <c r="K8127">
        <v>3</v>
      </c>
    </row>
    <row r="8128" spans="1:11" x14ac:dyDescent="0.25">
      <c r="A8128" t="s">
        <v>8679</v>
      </c>
      <c r="B8128">
        <v>18174</v>
      </c>
      <c r="C8128" t="s">
        <v>172</v>
      </c>
      <c r="D8128" s="167">
        <v>58455</v>
      </c>
      <c r="E8128" t="s">
        <v>175</v>
      </c>
      <c r="F8128" t="s">
        <v>169</v>
      </c>
      <c r="G8128" t="s">
        <v>183</v>
      </c>
      <c r="H8128" s="168">
        <v>41498</v>
      </c>
      <c r="I8128" t="s">
        <v>103</v>
      </c>
      <c r="J8128" s="169">
        <v>4.1232876712328768</v>
      </c>
      <c r="K8128">
        <v>1</v>
      </c>
    </row>
    <row r="8129" spans="1:11" x14ac:dyDescent="0.25">
      <c r="A8129" t="s">
        <v>8680</v>
      </c>
      <c r="B8129">
        <v>43761</v>
      </c>
      <c r="C8129" t="s">
        <v>172</v>
      </c>
      <c r="D8129" s="167">
        <v>95263.92</v>
      </c>
      <c r="E8129" t="s">
        <v>199</v>
      </c>
      <c r="F8129" t="s">
        <v>169</v>
      </c>
      <c r="G8129" t="s">
        <v>428</v>
      </c>
      <c r="H8129" s="168">
        <v>27211</v>
      </c>
      <c r="I8129" t="s">
        <v>106</v>
      </c>
      <c r="J8129" s="169">
        <v>43.265753424657532</v>
      </c>
      <c r="K8129">
        <v>9</v>
      </c>
    </row>
    <row r="8130" spans="1:11" x14ac:dyDescent="0.25">
      <c r="A8130" t="s">
        <v>8681</v>
      </c>
      <c r="B8130">
        <v>53810</v>
      </c>
      <c r="C8130" t="s">
        <v>172</v>
      </c>
      <c r="D8130" s="167">
        <v>118400</v>
      </c>
      <c r="E8130" t="s">
        <v>213</v>
      </c>
      <c r="F8130" t="s">
        <v>169</v>
      </c>
      <c r="G8130" t="s">
        <v>214</v>
      </c>
      <c r="H8130" s="168">
        <v>38264</v>
      </c>
      <c r="I8130" t="s">
        <v>108</v>
      </c>
      <c r="J8130" s="169">
        <v>12.983561643835616</v>
      </c>
      <c r="K8130">
        <v>3</v>
      </c>
    </row>
    <row r="8131" spans="1:11" x14ac:dyDescent="0.25">
      <c r="A8131" t="s">
        <v>8682</v>
      </c>
      <c r="B8131">
        <v>76710</v>
      </c>
      <c r="C8131" t="s">
        <v>167</v>
      </c>
      <c r="D8131" s="167">
        <v>79383</v>
      </c>
      <c r="E8131" t="s">
        <v>191</v>
      </c>
      <c r="F8131" t="s">
        <v>169</v>
      </c>
      <c r="G8131" t="s">
        <v>192</v>
      </c>
      <c r="H8131" s="168">
        <v>37502</v>
      </c>
      <c r="I8131" t="s">
        <v>104</v>
      </c>
      <c r="J8131" s="169">
        <v>15.07123287671233</v>
      </c>
      <c r="K8131">
        <v>4</v>
      </c>
    </row>
    <row r="8132" spans="1:11" x14ac:dyDescent="0.25">
      <c r="A8132" t="s">
        <v>8683</v>
      </c>
      <c r="B8132">
        <v>66415</v>
      </c>
      <c r="C8132" t="s">
        <v>167</v>
      </c>
      <c r="D8132" s="167">
        <v>116377.7</v>
      </c>
      <c r="E8132" t="s">
        <v>213</v>
      </c>
      <c r="F8132" t="s">
        <v>169</v>
      </c>
      <c r="G8132" t="s">
        <v>214</v>
      </c>
      <c r="H8132" s="168">
        <v>39399</v>
      </c>
      <c r="I8132" t="s">
        <v>103</v>
      </c>
      <c r="J8132" s="169">
        <v>9.8739726027397268</v>
      </c>
      <c r="K8132">
        <v>2</v>
      </c>
    </row>
    <row r="8133" spans="1:11" x14ac:dyDescent="0.25">
      <c r="A8133" t="s">
        <v>8684</v>
      </c>
      <c r="B8133">
        <v>25167</v>
      </c>
      <c r="C8133" t="s">
        <v>172</v>
      </c>
      <c r="D8133" s="167">
        <v>94413.38</v>
      </c>
      <c r="E8133" t="s">
        <v>188</v>
      </c>
      <c r="F8133" t="s">
        <v>169</v>
      </c>
      <c r="G8133" t="s">
        <v>397</v>
      </c>
      <c r="H8133" s="168">
        <v>41204</v>
      </c>
      <c r="I8133" t="s">
        <v>108</v>
      </c>
      <c r="J8133" s="169">
        <v>4.9287671232876713</v>
      </c>
      <c r="K8133">
        <v>1</v>
      </c>
    </row>
    <row r="8134" spans="1:11" x14ac:dyDescent="0.25">
      <c r="A8134" t="s">
        <v>8685</v>
      </c>
      <c r="B8134">
        <v>26999</v>
      </c>
      <c r="C8134" t="s">
        <v>167</v>
      </c>
      <c r="D8134" s="167">
        <v>104717.28</v>
      </c>
      <c r="E8134" t="s">
        <v>268</v>
      </c>
      <c r="F8134" t="s">
        <v>169</v>
      </c>
      <c r="G8134" t="s">
        <v>598</v>
      </c>
      <c r="H8134" s="168">
        <v>34666</v>
      </c>
      <c r="I8134" t="s">
        <v>107</v>
      </c>
      <c r="J8134" s="169">
        <v>22.841095890410958</v>
      </c>
      <c r="K8134">
        <v>5</v>
      </c>
    </row>
    <row r="8135" spans="1:11" x14ac:dyDescent="0.25">
      <c r="A8135" t="s">
        <v>8686</v>
      </c>
      <c r="B8135">
        <v>91645</v>
      </c>
      <c r="C8135" t="s">
        <v>172</v>
      </c>
      <c r="D8135" s="167">
        <v>60300</v>
      </c>
      <c r="E8135" t="s">
        <v>268</v>
      </c>
      <c r="F8135" t="s">
        <v>169</v>
      </c>
      <c r="G8135" t="s">
        <v>418</v>
      </c>
      <c r="H8135" s="168">
        <v>42660</v>
      </c>
      <c r="I8135" t="s">
        <v>108</v>
      </c>
      <c r="J8135" s="169">
        <v>0.9397260273972603</v>
      </c>
      <c r="K8135">
        <v>1</v>
      </c>
    </row>
    <row r="8136" spans="1:11" x14ac:dyDescent="0.25">
      <c r="A8136" t="s">
        <v>8687</v>
      </c>
      <c r="B8136">
        <v>24282</v>
      </c>
      <c r="C8136" t="s">
        <v>172</v>
      </c>
      <c r="D8136" s="167">
        <v>56231.86</v>
      </c>
      <c r="E8136" t="s">
        <v>268</v>
      </c>
      <c r="F8136" t="s">
        <v>169</v>
      </c>
      <c r="G8136" t="s">
        <v>418</v>
      </c>
      <c r="H8136" s="168">
        <v>42072</v>
      </c>
      <c r="I8136" t="s">
        <v>103</v>
      </c>
      <c r="J8136" s="169">
        <v>2.5506849315068494</v>
      </c>
      <c r="K8136">
        <v>1</v>
      </c>
    </row>
    <row r="8137" spans="1:11" x14ac:dyDescent="0.25">
      <c r="A8137" t="s">
        <v>8688</v>
      </c>
      <c r="B8137">
        <v>35552</v>
      </c>
      <c r="C8137" t="s">
        <v>167</v>
      </c>
      <c r="D8137" s="167">
        <v>53163.59</v>
      </c>
      <c r="E8137" t="s">
        <v>188</v>
      </c>
      <c r="F8137" t="s">
        <v>169</v>
      </c>
      <c r="G8137" t="s">
        <v>4695</v>
      </c>
      <c r="H8137" s="168">
        <v>37522</v>
      </c>
      <c r="I8137" t="s">
        <v>106</v>
      </c>
      <c r="J8137" s="169">
        <v>15.016438356164384</v>
      </c>
      <c r="K8137">
        <v>3</v>
      </c>
    </row>
    <row r="8138" spans="1:11" x14ac:dyDescent="0.25">
      <c r="A8138" t="s">
        <v>8689</v>
      </c>
      <c r="B8138">
        <v>5545</v>
      </c>
      <c r="C8138" t="s">
        <v>172</v>
      </c>
      <c r="D8138" s="167">
        <v>93989.33</v>
      </c>
      <c r="E8138" t="s">
        <v>168</v>
      </c>
      <c r="F8138" t="s">
        <v>169</v>
      </c>
      <c r="G8138" t="s">
        <v>906</v>
      </c>
      <c r="H8138" s="168">
        <v>37025</v>
      </c>
      <c r="I8138" t="s">
        <v>106</v>
      </c>
      <c r="J8138" s="169">
        <v>16.378082191780823</v>
      </c>
      <c r="K8138">
        <v>4</v>
      </c>
    </row>
    <row r="8139" spans="1:11" x14ac:dyDescent="0.25">
      <c r="A8139" t="s">
        <v>8690</v>
      </c>
      <c r="B8139">
        <v>30204</v>
      </c>
      <c r="C8139" t="s">
        <v>172</v>
      </c>
      <c r="D8139" s="167">
        <v>75241.759999999995</v>
      </c>
      <c r="E8139" t="s">
        <v>188</v>
      </c>
      <c r="F8139" t="s">
        <v>169</v>
      </c>
      <c r="G8139" t="s">
        <v>677</v>
      </c>
      <c r="H8139" s="168">
        <v>41246</v>
      </c>
      <c r="I8139" t="s">
        <v>104</v>
      </c>
      <c r="J8139" s="169">
        <v>4.8136986301369866</v>
      </c>
      <c r="K8139">
        <v>1</v>
      </c>
    </row>
    <row r="8140" spans="1:11" x14ac:dyDescent="0.25">
      <c r="A8140" t="s">
        <v>8691</v>
      </c>
      <c r="B8140">
        <v>90179</v>
      </c>
      <c r="C8140" t="s">
        <v>167</v>
      </c>
      <c r="D8140" s="167">
        <v>39257.31</v>
      </c>
      <c r="E8140" t="s">
        <v>199</v>
      </c>
      <c r="F8140" t="s">
        <v>169</v>
      </c>
      <c r="G8140" t="s">
        <v>200</v>
      </c>
      <c r="H8140" s="168">
        <v>42317</v>
      </c>
      <c r="I8140" t="s">
        <v>103</v>
      </c>
      <c r="J8140" s="169">
        <v>1.8794520547945206</v>
      </c>
      <c r="K8140">
        <v>1</v>
      </c>
    </row>
    <row r="8141" spans="1:11" x14ac:dyDescent="0.25">
      <c r="A8141" t="s">
        <v>8692</v>
      </c>
      <c r="B8141">
        <v>9729</v>
      </c>
      <c r="C8141" t="s">
        <v>172</v>
      </c>
      <c r="D8141" s="167">
        <v>94449</v>
      </c>
      <c r="E8141" t="s">
        <v>185</v>
      </c>
      <c r="F8141" t="s">
        <v>169</v>
      </c>
      <c r="G8141" t="s">
        <v>495</v>
      </c>
      <c r="H8141" s="168">
        <v>37502</v>
      </c>
      <c r="I8141" t="s">
        <v>103</v>
      </c>
      <c r="J8141" s="169">
        <v>15.07123287671233</v>
      </c>
      <c r="K8141">
        <v>4</v>
      </c>
    </row>
    <row r="8142" spans="1:11" x14ac:dyDescent="0.25">
      <c r="A8142" t="s">
        <v>8693</v>
      </c>
      <c r="B8142">
        <v>77191</v>
      </c>
      <c r="C8142" t="s">
        <v>172</v>
      </c>
      <c r="D8142" s="167">
        <v>75487.61</v>
      </c>
      <c r="E8142" t="s">
        <v>168</v>
      </c>
      <c r="F8142" t="s">
        <v>169</v>
      </c>
      <c r="G8142" t="s">
        <v>858</v>
      </c>
      <c r="H8142" s="168">
        <v>41512</v>
      </c>
      <c r="I8142" t="s">
        <v>103</v>
      </c>
      <c r="J8142" s="169">
        <v>4.0849315068493155</v>
      </c>
      <c r="K8142">
        <v>1</v>
      </c>
    </row>
    <row r="8143" spans="1:11" x14ac:dyDescent="0.25">
      <c r="A8143" t="s">
        <v>8694</v>
      </c>
      <c r="B8143">
        <v>70215</v>
      </c>
      <c r="C8143" t="s">
        <v>167</v>
      </c>
      <c r="D8143" s="167">
        <v>93396</v>
      </c>
      <c r="E8143" t="s">
        <v>308</v>
      </c>
      <c r="F8143" t="s">
        <v>169</v>
      </c>
      <c r="G8143" t="s">
        <v>261</v>
      </c>
      <c r="H8143" s="168">
        <v>38894</v>
      </c>
      <c r="I8143" t="s">
        <v>103</v>
      </c>
      <c r="J8143" s="169">
        <v>11.257534246575343</v>
      </c>
      <c r="K8143">
        <v>3</v>
      </c>
    </row>
    <row r="8144" spans="1:11" x14ac:dyDescent="0.25">
      <c r="A8144" t="s">
        <v>8695</v>
      </c>
      <c r="B8144">
        <v>41472</v>
      </c>
      <c r="C8144" t="s">
        <v>172</v>
      </c>
      <c r="D8144" s="167">
        <v>43525.72</v>
      </c>
      <c r="E8144" t="s">
        <v>168</v>
      </c>
      <c r="F8144" t="s">
        <v>169</v>
      </c>
      <c r="G8144" t="s">
        <v>207</v>
      </c>
      <c r="H8144" s="168">
        <v>41512</v>
      </c>
      <c r="I8144" t="s">
        <v>108</v>
      </c>
      <c r="J8144" s="169">
        <v>4.0849315068493155</v>
      </c>
      <c r="K8144">
        <v>1</v>
      </c>
    </row>
    <row r="8145" spans="1:11" x14ac:dyDescent="0.25">
      <c r="A8145" t="s">
        <v>8696</v>
      </c>
      <c r="B8145">
        <v>35941</v>
      </c>
      <c r="C8145" t="s">
        <v>172</v>
      </c>
      <c r="D8145" s="167">
        <v>55328</v>
      </c>
      <c r="E8145" t="s">
        <v>191</v>
      </c>
      <c r="F8145" t="s">
        <v>169</v>
      </c>
      <c r="G8145" t="s">
        <v>354</v>
      </c>
      <c r="H8145" s="168">
        <v>41484</v>
      </c>
      <c r="I8145" t="s">
        <v>107</v>
      </c>
      <c r="J8145" s="169">
        <v>4.161643835616438</v>
      </c>
      <c r="K8145">
        <v>1</v>
      </c>
    </row>
    <row r="8146" spans="1:11" x14ac:dyDescent="0.25">
      <c r="A8146" t="s">
        <v>8697</v>
      </c>
      <c r="B8146">
        <v>41102</v>
      </c>
      <c r="C8146" t="s">
        <v>172</v>
      </c>
      <c r="D8146" s="167">
        <v>39257.31</v>
      </c>
      <c r="E8146" t="s">
        <v>199</v>
      </c>
      <c r="F8146" t="s">
        <v>169</v>
      </c>
      <c r="G8146" t="s">
        <v>200</v>
      </c>
      <c r="H8146" s="168">
        <v>42464</v>
      </c>
      <c r="I8146" t="s">
        <v>106</v>
      </c>
      <c r="J8146" s="169">
        <v>1.4767123287671233</v>
      </c>
      <c r="K8146">
        <v>1</v>
      </c>
    </row>
    <row r="8147" spans="1:11" x14ac:dyDescent="0.25">
      <c r="A8147" t="s">
        <v>8698</v>
      </c>
      <c r="B8147">
        <v>19886</v>
      </c>
      <c r="C8147" t="s">
        <v>167</v>
      </c>
      <c r="D8147" s="167">
        <v>73525.81</v>
      </c>
      <c r="E8147" t="s">
        <v>230</v>
      </c>
      <c r="F8147" t="s">
        <v>169</v>
      </c>
      <c r="G8147" t="s">
        <v>305</v>
      </c>
      <c r="H8147" s="168">
        <v>42058</v>
      </c>
      <c r="I8147" t="s">
        <v>106</v>
      </c>
      <c r="J8147" s="169">
        <v>2.5890410958904111</v>
      </c>
      <c r="K8147">
        <v>1</v>
      </c>
    </row>
    <row r="8148" spans="1:11" x14ac:dyDescent="0.25">
      <c r="A8148" t="s">
        <v>8699</v>
      </c>
      <c r="B8148">
        <v>72713</v>
      </c>
      <c r="C8148" t="s">
        <v>172</v>
      </c>
      <c r="D8148" s="167">
        <v>61260</v>
      </c>
      <c r="E8148" t="s">
        <v>168</v>
      </c>
      <c r="F8148" t="s">
        <v>169</v>
      </c>
      <c r="G8148" t="s">
        <v>265</v>
      </c>
      <c r="H8148" s="168">
        <v>38390</v>
      </c>
      <c r="I8148" t="s">
        <v>104</v>
      </c>
      <c r="J8148" s="169">
        <v>12.638356164383561</v>
      </c>
      <c r="K8148">
        <v>3</v>
      </c>
    </row>
    <row r="8149" spans="1:11" x14ac:dyDescent="0.25">
      <c r="A8149" t="s">
        <v>8700</v>
      </c>
      <c r="B8149">
        <v>30655</v>
      </c>
      <c r="C8149" t="s">
        <v>167</v>
      </c>
      <c r="D8149" s="167">
        <v>61020.09</v>
      </c>
      <c r="E8149" t="s">
        <v>188</v>
      </c>
      <c r="F8149" t="s">
        <v>169</v>
      </c>
      <c r="G8149" t="s">
        <v>226</v>
      </c>
      <c r="H8149" s="168">
        <v>41960</v>
      </c>
      <c r="I8149" t="s">
        <v>103</v>
      </c>
      <c r="J8149" s="169">
        <v>2.8575342465753426</v>
      </c>
      <c r="K8149">
        <v>1</v>
      </c>
    </row>
    <row r="8150" spans="1:11" x14ac:dyDescent="0.25">
      <c r="A8150" t="s">
        <v>8701</v>
      </c>
      <c r="B8150">
        <v>96205</v>
      </c>
      <c r="C8150" t="s">
        <v>172</v>
      </c>
      <c r="D8150" s="167">
        <v>60501</v>
      </c>
      <c r="E8150" t="s">
        <v>175</v>
      </c>
      <c r="F8150" t="s">
        <v>169</v>
      </c>
      <c r="G8150" t="s">
        <v>183</v>
      </c>
      <c r="H8150" s="168">
        <v>41106</v>
      </c>
      <c r="I8150" t="s">
        <v>103</v>
      </c>
      <c r="J8150" s="169">
        <v>5.1972602739726028</v>
      </c>
      <c r="K8150">
        <v>2</v>
      </c>
    </row>
    <row r="8151" spans="1:11" x14ac:dyDescent="0.25">
      <c r="A8151" t="s">
        <v>8702</v>
      </c>
      <c r="B8151">
        <v>61965</v>
      </c>
      <c r="C8151" t="s">
        <v>172</v>
      </c>
      <c r="D8151" s="167">
        <v>45261</v>
      </c>
      <c r="E8151" t="s">
        <v>191</v>
      </c>
      <c r="F8151" t="s">
        <v>169</v>
      </c>
      <c r="G8151" t="s">
        <v>1065</v>
      </c>
      <c r="H8151" s="168">
        <v>41050</v>
      </c>
      <c r="I8151" t="s">
        <v>103</v>
      </c>
      <c r="J8151" s="169">
        <v>5.3506849315068497</v>
      </c>
      <c r="K8151">
        <v>2</v>
      </c>
    </row>
    <row r="8152" spans="1:11" x14ac:dyDescent="0.25">
      <c r="A8152" t="s">
        <v>8703</v>
      </c>
      <c r="B8152">
        <v>24866</v>
      </c>
      <c r="C8152" t="s">
        <v>167</v>
      </c>
      <c r="D8152" s="167">
        <v>51500</v>
      </c>
      <c r="E8152" t="s">
        <v>188</v>
      </c>
      <c r="F8152" t="s">
        <v>169</v>
      </c>
      <c r="G8152" t="s">
        <v>1396</v>
      </c>
      <c r="H8152" s="168">
        <v>36723</v>
      </c>
      <c r="I8152" t="s">
        <v>106</v>
      </c>
      <c r="J8152" s="169">
        <v>17.205479452054796</v>
      </c>
      <c r="K8152">
        <v>4</v>
      </c>
    </row>
    <row r="8153" spans="1:11" x14ac:dyDescent="0.25">
      <c r="A8153" t="s">
        <v>8704</v>
      </c>
      <c r="B8153">
        <v>34474</v>
      </c>
      <c r="C8153" t="s">
        <v>167</v>
      </c>
      <c r="D8153" s="167">
        <v>57807.08</v>
      </c>
      <c r="E8153" t="s">
        <v>188</v>
      </c>
      <c r="F8153" t="s">
        <v>202</v>
      </c>
      <c r="G8153" t="s">
        <v>313</v>
      </c>
      <c r="H8153" s="168">
        <v>31999</v>
      </c>
      <c r="I8153" t="s">
        <v>105</v>
      </c>
      <c r="J8153" s="169">
        <v>30.147945205479452</v>
      </c>
      <c r="K8153">
        <v>7</v>
      </c>
    </row>
    <row r="8154" spans="1:11" x14ac:dyDescent="0.25">
      <c r="A8154" t="s">
        <v>8705</v>
      </c>
      <c r="B8154">
        <v>90765</v>
      </c>
      <c r="C8154" t="s">
        <v>172</v>
      </c>
      <c r="D8154" s="167">
        <v>102664</v>
      </c>
      <c r="E8154" t="s">
        <v>233</v>
      </c>
      <c r="F8154" t="s">
        <v>169</v>
      </c>
      <c r="G8154" t="s">
        <v>397</v>
      </c>
      <c r="H8154" s="168">
        <v>42590</v>
      </c>
      <c r="I8154" t="s">
        <v>105</v>
      </c>
      <c r="J8154" s="169">
        <v>1.1315068493150684</v>
      </c>
      <c r="K8154">
        <v>1</v>
      </c>
    </row>
    <row r="8155" spans="1:11" x14ac:dyDescent="0.25">
      <c r="A8155" t="s">
        <v>8706</v>
      </c>
      <c r="B8155">
        <v>93570</v>
      </c>
      <c r="C8155" t="s">
        <v>172</v>
      </c>
      <c r="D8155" s="167">
        <v>57365</v>
      </c>
      <c r="E8155" t="s">
        <v>191</v>
      </c>
      <c r="F8155" t="s">
        <v>169</v>
      </c>
      <c r="G8155" t="s">
        <v>354</v>
      </c>
      <c r="H8155" s="168">
        <v>41288</v>
      </c>
      <c r="I8155" t="s">
        <v>105</v>
      </c>
      <c r="J8155" s="169">
        <v>4.6986301369863011</v>
      </c>
      <c r="K8155">
        <v>1</v>
      </c>
    </row>
    <row r="8156" spans="1:11" x14ac:dyDescent="0.25">
      <c r="A8156" t="s">
        <v>8707</v>
      </c>
      <c r="B8156">
        <v>30027</v>
      </c>
      <c r="C8156" t="s">
        <v>172</v>
      </c>
      <c r="D8156" s="167">
        <v>107128.71</v>
      </c>
      <c r="E8156" t="s">
        <v>175</v>
      </c>
      <c r="F8156" t="s">
        <v>169</v>
      </c>
      <c r="G8156" t="s">
        <v>586</v>
      </c>
      <c r="H8156" s="168">
        <v>33049</v>
      </c>
      <c r="I8156" t="s">
        <v>104</v>
      </c>
      <c r="J8156" s="169">
        <v>27.271232876712329</v>
      </c>
      <c r="K8156">
        <v>6</v>
      </c>
    </row>
    <row r="8157" spans="1:11" x14ac:dyDescent="0.25">
      <c r="A8157" t="s">
        <v>8708</v>
      </c>
      <c r="B8157">
        <v>37636</v>
      </c>
      <c r="C8157" t="s">
        <v>167</v>
      </c>
      <c r="D8157" s="167">
        <v>67126</v>
      </c>
      <c r="E8157" t="s">
        <v>168</v>
      </c>
      <c r="F8157" t="s">
        <v>169</v>
      </c>
      <c r="G8157" t="s">
        <v>265</v>
      </c>
      <c r="H8157" s="168">
        <v>37788</v>
      </c>
      <c r="I8157" t="s">
        <v>108</v>
      </c>
      <c r="J8157" s="169">
        <v>14.287671232876713</v>
      </c>
      <c r="K8157">
        <v>3</v>
      </c>
    </row>
    <row r="8158" spans="1:11" x14ac:dyDescent="0.25">
      <c r="A8158" t="s">
        <v>8709</v>
      </c>
      <c r="B8158">
        <v>30873</v>
      </c>
      <c r="C8158" t="s">
        <v>172</v>
      </c>
      <c r="D8158" s="167">
        <v>63345</v>
      </c>
      <c r="E8158" t="s">
        <v>191</v>
      </c>
      <c r="F8158" t="s">
        <v>169</v>
      </c>
      <c r="G8158" t="s">
        <v>486</v>
      </c>
      <c r="H8158" s="168">
        <v>41064</v>
      </c>
      <c r="I8158" t="s">
        <v>103</v>
      </c>
      <c r="J8158" s="169">
        <v>5.3123287671232875</v>
      </c>
      <c r="K8158">
        <v>2</v>
      </c>
    </row>
    <row r="8159" spans="1:11" x14ac:dyDescent="0.25">
      <c r="A8159" t="s">
        <v>8710</v>
      </c>
      <c r="B8159">
        <v>66092</v>
      </c>
      <c r="C8159" t="s">
        <v>172</v>
      </c>
      <c r="D8159" s="167">
        <v>54402.73</v>
      </c>
      <c r="E8159" t="s">
        <v>188</v>
      </c>
      <c r="F8159" t="s">
        <v>169</v>
      </c>
      <c r="G8159" t="s">
        <v>282</v>
      </c>
      <c r="H8159" s="168">
        <v>40925</v>
      </c>
      <c r="I8159" t="s">
        <v>106</v>
      </c>
      <c r="J8159" s="169">
        <v>5.6931506849315072</v>
      </c>
      <c r="K8159">
        <v>2</v>
      </c>
    </row>
    <row r="8160" spans="1:11" x14ac:dyDescent="0.25">
      <c r="A8160" t="s">
        <v>8711</v>
      </c>
      <c r="B8160">
        <v>38382</v>
      </c>
      <c r="C8160" t="s">
        <v>167</v>
      </c>
      <c r="D8160" s="167">
        <v>29224</v>
      </c>
      <c r="E8160" t="s">
        <v>216</v>
      </c>
      <c r="F8160" t="s">
        <v>202</v>
      </c>
      <c r="G8160" t="s">
        <v>217</v>
      </c>
      <c r="H8160" s="168">
        <v>36220</v>
      </c>
      <c r="I8160" t="s">
        <v>107</v>
      </c>
      <c r="J8160" s="169">
        <v>18.583561643835615</v>
      </c>
      <c r="K8160">
        <v>4</v>
      </c>
    </row>
    <row r="8161" spans="1:11" x14ac:dyDescent="0.25">
      <c r="A8161" t="s">
        <v>8712</v>
      </c>
      <c r="B8161">
        <v>67225</v>
      </c>
      <c r="C8161" t="s">
        <v>172</v>
      </c>
      <c r="D8161" s="167">
        <v>72902</v>
      </c>
      <c r="E8161" t="s">
        <v>175</v>
      </c>
      <c r="F8161" t="s">
        <v>169</v>
      </c>
      <c r="G8161" t="s">
        <v>183</v>
      </c>
      <c r="H8161" s="168">
        <v>38915</v>
      </c>
      <c r="I8161" t="s">
        <v>107</v>
      </c>
      <c r="J8161" s="169">
        <v>11.2</v>
      </c>
      <c r="K8161">
        <v>3</v>
      </c>
    </row>
    <row r="8162" spans="1:11" x14ac:dyDescent="0.25">
      <c r="A8162" t="s">
        <v>8713</v>
      </c>
      <c r="B8162">
        <v>53445</v>
      </c>
      <c r="C8162" t="s">
        <v>172</v>
      </c>
      <c r="D8162" s="167">
        <v>53788</v>
      </c>
      <c r="E8162" t="s">
        <v>175</v>
      </c>
      <c r="F8162" t="s">
        <v>169</v>
      </c>
      <c r="G8162" t="s">
        <v>183</v>
      </c>
      <c r="H8162" s="168">
        <v>41918</v>
      </c>
      <c r="I8162" t="s">
        <v>104</v>
      </c>
      <c r="J8162" s="169">
        <v>2.9726027397260273</v>
      </c>
      <c r="K8162">
        <v>1</v>
      </c>
    </row>
    <row r="8163" spans="1:11" x14ac:dyDescent="0.25">
      <c r="A8163" t="s">
        <v>8714</v>
      </c>
      <c r="B8163">
        <v>38614</v>
      </c>
      <c r="C8163" t="s">
        <v>167</v>
      </c>
      <c r="D8163" s="167">
        <v>86910.51</v>
      </c>
      <c r="E8163" t="s">
        <v>188</v>
      </c>
      <c r="F8163" t="s">
        <v>169</v>
      </c>
      <c r="G8163" t="s">
        <v>284</v>
      </c>
      <c r="H8163" s="168">
        <v>39790</v>
      </c>
      <c r="I8163" t="s">
        <v>107</v>
      </c>
      <c r="J8163" s="169">
        <v>8.8027397260273972</v>
      </c>
      <c r="K8163">
        <v>2</v>
      </c>
    </row>
    <row r="8164" spans="1:11" x14ac:dyDescent="0.25">
      <c r="A8164" t="s">
        <v>8715</v>
      </c>
      <c r="B8164">
        <v>39523</v>
      </c>
      <c r="C8164" t="s">
        <v>167</v>
      </c>
      <c r="D8164" s="167">
        <v>62359.07</v>
      </c>
      <c r="E8164" t="s">
        <v>168</v>
      </c>
      <c r="F8164" t="s">
        <v>169</v>
      </c>
      <c r="G8164" t="s">
        <v>305</v>
      </c>
      <c r="H8164" s="168">
        <v>41708</v>
      </c>
      <c r="I8164" t="s">
        <v>107</v>
      </c>
      <c r="J8164" s="169">
        <v>3.547945205479452</v>
      </c>
      <c r="K8164">
        <v>1</v>
      </c>
    </row>
    <row r="8165" spans="1:11" x14ac:dyDescent="0.25">
      <c r="A8165" t="s">
        <v>8716</v>
      </c>
      <c r="B8165">
        <v>6215</v>
      </c>
      <c r="C8165" t="s">
        <v>172</v>
      </c>
      <c r="D8165" s="167">
        <v>60775</v>
      </c>
      <c r="E8165" t="s">
        <v>168</v>
      </c>
      <c r="F8165" t="s">
        <v>169</v>
      </c>
      <c r="G8165" t="s">
        <v>265</v>
      </c>
      <c r="H8165" s="168">
        <v>39538</v>
      </c>
      <c r="I8165" t="s">
        <v>107</v>
      </c>
      <c r="J8165" s="169">
        <v>9.493150684931507</v>
      </c>
      <c r="K8165">
        <v>2</v>
      </c>
    </row>
    <row r="8166" spans="1:11" x14ac:dyDescent="0.25">
      <c r="A8166" t="s">
        <v>8717</v>
      </c>
      <c r="B8166">
        <v>85289</v>
      </c>
      <c r="C8166" t="s">
        <v>167</v>
      </c>
      <c r="D8166" s="167">
        <v>95214.5</v>
      </c>
      <c r="E8166" t="s">
        <v>188</v>
      </c>
      <c r="F8166" t="s">
        <v>202</v>
      </c>
      <c r="G8166" t="s">
        <v>1682</v>
      </c>
      <c r="H8166" s="168">
        <v>39552</v>
      </c>
      <c r="I8166" t="s">
        <v>103</v>
      </c>
      <c r="J8166" s="169">
        <v>9.4547945205479458</v>
      </c>
      <c r="K8166">
        <v>2</v>
      </c>
    </row>
    <row r="8167" spans="1:11" x14ac:dyDescent="0.25">
      <c r="A8167" t="s">
        <v>8718</v>
      </c>
      <c r="B8167">
        <v>31124</v>
      </c>
      <c r="C8167" t="s">
        <v>167</v>
      </c>
      <c r="D8167" s="167">
        <v>46516.83</v>
      </c>
      <c r="E8167" t="s">
        <v>188</v>
      </c>
      <c r="F8167" t="s">
        <v>202</v>
      </c>
      <c r="G8167" t="s">
        <v>313</v>
      </c>
      <c r="H8167" s="168">
        <v>37837</v>
      </c>
      <c r="I8167" t="s">
        <v>107</v>
      </c>
      <c r="J8167" s="169">
        <v>14.153424657534247</v>
      </c>
      <c r="K8167">
        <v>3</v>
      </c>
    </row>
    <row r="8168" spans="1:11" x14ac:dyDescent="0.25">
      <c r="A8168" t="s">
        <v>8719</v>
      </c>
      <c r="B8168">
        <v>56720</v>
      </c>
      <c r="C8168" t="s">
        <v>167</v>
      </c>
      <c r="D8168" s="167">
        <v>18193.45</v>
      </c>
      <c r="E8168" t="s">
        <v>216</v>
      </c>
      <c r="F8168" t="s">
        <v>202</v>
      </c>
      <c r="G8168" t="s">
        <v>303</v>
      </c>
      <c r="H8168" s="168">
        <v>39578</v>
      </c>
      <c r="I8168" t="s">
        <v>106</v>
      </c>
      <c r="J8168" s="169">
        <v>9.3835616438356162</v>
      </c>
      <c r="K8168">
        <v>2</v>
      </c>
    </row>
    <row r="8169" spans="1:11" x14ac:dyDescent="0.25">
      <c r="A8169" t="s">
        <v>8720</v>
      </c>
      <c r="B8169">
        <v>53117</v>
      </c>
      <c r="C8169" t="s">
        <v>172</v>
      </c>
      <c r="D8169" s="167">
        <v>58455</v>
      </c>
      <c r="E8169" t="s">
        <v>175</v>
      </c>
      <c r="F8169" t="s">
        <v>169</v>
      </c>
      <c r="G8169" t="s">
        <v>183</v>
      </c>
      <c r="H8169" s="168">
        <v>41302</v>
      </c>
      <c r="I8169" t="s">
        <v>103</v>
      </c>
      <c r="J8169" s="169">
        <v>4.6602739726027398</v>
      </c>
      <c r="K8169">
        <v>1</v>
      </c>
    </row>
    <row r="8170" spans="1:11" x14ac:dyDescent="0.25">
      <c r="A8170" t="s">
        <v>8721</v>
      </c>
      <c r="B8170">
        <v>44193</v>
      </c>
      <c r="C8170" t="s">
        <v>167</v>
      </c>
      <c r="D8170" s="167">
        <v>81066</v>
      </c>
      <c r="E8170" t="s">
        <v>168</v>
      </c>
      <c r="F8170" t="s">
        <v>169</v>
      </c>
      <c r="G8170" t="s">
        <v>560</v>
      </c>
      <c r="H8170" s="168">
        <v>37151</v>
      </c>
      <c r="I8170" t="s">
        <v>104</v>
      </c>
      <c r="J8170" s="169">
        <v>16.032876712328768</v>
      </c>
      <c r="K8170">
        <v>4</v>
      </c>
    </row>
    <row r="8171" spans="1:11" x14ac:dyDescent="0.25">
      <c r="A8171" t="s">
        <v>8722</v>
      </c>
      <c r="B8171">
        <v>40038</v>
      </c>
      <c r="C8171" t="s">
        <v>172</v>
      </c>
      <c r="D8171" s="167">
        <v>65604.39</v>
      </c>
      <c r="E8171" t="s">
        <v>168</v>
      </c>
      <c r="F8171" t="s">
        <v>169</v>
      </c>
      <c r="G8171" t="s">
        <v>284</v>
      </c>
      <c r="H8171" s="168">
        <v>42478</v>
      </c>
      <c r="I8171" t="s">
        <v>108</v>
      </c>
      <c r="J8171" s="169">
        <v>1.4383561643835616</v>
      </c>
      <c r="K8171">
        <v>1</v>
      </c>
    </row>
    <row r="8172" spans="1:11" x14ac:dyDescent="0.25">
      <c r="A8172" t="s">
        <v>8723</v>
      </c>
      <c r="B8172">
        <v>80781</v>
      </c>
      <c r="C8172" t="s">
        <v>172</v>
      </c>
      <c r="D8172" s="167">
        <v>112561.69</v>
      </c>
      <c r="E8172" t="s">
        <v>325</v>
      </c>
      <c r="F8172" t="s">
        <v>169</v>
      </c>
      <c r="G8172" t="s">
        <v>533</v>
      </c>
      <c r="H8172" s="168">
        <v>40420</v>
      </c>
      <c r="I8172" t="s">
        <v>107</v>
      </c>
      <c r="J8172" s="169">
        <v>7.0767123287671234</v>
      </c>
      <c r="K8172">
        <v>2</v>
      </c>
    </row>
    <row r="8173" spans="1:11" x14ac:dyDescent="0.25">
      <c r="A8173" t="s">
        <v>8724</v>
      </c>
      <c r="B8173">
        <v>27959</v>
      </c>
      <c r="C8173" t="s">
        <v>172</v>
      </c>
      <c r="D8173" s="167">
        <v>58671.02</v>
      </c>
      <c r="E8173" t="s">
        <v>199</v>
      </c>
      <c r="F8173" t="s">
        <v>169</v>
      </c>
      <c r="G8173" t="s">
        <v>200</v>
      </c>
      <c r="H8173" s="168">
        <v>37388</v>
      </c>
      <c r="I8173" t="s">
        <v>106</v>
      </c>
      <c r="J8173" s="169">
        <v>15.383561643835616</v>
      </c>
      <c r="K8173">
        <v>4</v>
      </c>
    </row>
    <row r="8174" spans="1:11" x14ac:dyDescent="0.25">
      <c r="A8174" t="s">
        <v>8725</v>
      </c>
      <c r="B8174">
        <v>64727</v>
      </c>
      <c r="C8174" t="s">
        <v>172</v>
      </c>
      <c r="D8174" s="167">
        <v>39257.31</v>
      </c>
      <c r="E8174" t="s">
        <v>199</v>
      </c>
      <c r="F8174" t="s">
        <v>169</v>
      </c>
      <c r="G8174" t="s">
        <v>200</v>
      </c>
      <c r="H8174" s="168">
        <v>42422</v>
      </c>
      <c r="I8174" t="s">
        <v>105</v>
      </c>
      <c r="J8174" s="169">
        <v>1.5917808219178082</v>
      </c>
      <c r="K8174">
        <v>1</v>
      </c>
    </row>
    <row r="8175" spans="1:11" x14ac:dyDescent="0.25">
      <c r="A8175" t="s">
        <v>8726</v>
      </c>
      <c r="B8175">
        <v>72203</v>
      </c>
      <c r="C8175" t="s">
        <v>172</v>
      </c>
      <c r="D8175" s="167">
        <v>89620</v>
      </c>
      <c r="E8175" t="s">
        <v>175</v>
      </c>
      <c r="F8175" t="s">
        <v>169</v>
      </c>
      <c r="G8175" t="s">
        <v>183</v>
      </c>
      <c r="H8175" s="168">
        <v>38012</v>
      </c>
      <c r="I8175" t="s">
        <v>103</v>
      </c>
      <c r="J8175" s="169">
        <v>13.673972602739726</v>
      </c>
      <c r="K8175">
        <v>3</v>
      </c>
    </row>
    <row r="8176" spans="1:11" x14ac:dyDescent="0.25">
      <c r="A8176" t="s">
        <v>8727</v>
      </c>
      <c r="B8176">
        <v>18476</v>
      </c>
      <c r="C8176" t="s">
        <v>167</v>
      </c>
      <c r="D8176" s="167">
        <v>39163.74</v>
      </c>
      <c r="E8176" t="s">
        <v>188</v>
      </c>
      <c r="F8176" t="s">
        <v>202</v>
      </c>
      <c r="G8176" t="s">
        <v>313</v>
      </c>
      <c r="H8176" s="168">
        <v>39300</v>
      </c>
      <c r="I8176" t="s">
        <v>106</v>
      </c>
      <c r="J8176" s="169">
        <v>10.145205479452056</v>
      </c>
      <c r="K8176">
        <v>3</v>
      </c>
    </row>
    <row r="8177" spans="1:11" x14ac:dyDescent="0.25">
      <c r="A8177" t="s">
        <v>8728</v>
      </c>
      <c r="B8177">
        <v>6153</v>
      </c>
      <c r="C8177" t="s">
        <v>167</v>
      </c>
      <c r="D8177" s="167">
        <v>147267.07</v>
      </c>
      <c r="E8177" t="s">
        <v>168</v>
      </c>
      <c r="F8177" t="s">
        <v>169</v>
      </c>
      <c r="G8177" t="s">
        <v>231</v>
      </c>
      <c r="H8177" s="168">
        <v>33097</v>
      </c>
      <c r="I8177" t="s">
        <v>103</v>
      </c>
      <c r="J8177" s="169">
        <v>27.139726027397259</v>
      </c>
      <c r="K8177">
        <v>6</v>
      </c>
    </row>
    <row r="8178" spans="1:11" x14ac:dyDescent="0.25">
      <c r="A8178" t="s">
        <v>8729</v>
      </c>
      <c r="B8178">
        <v>90201</v>
      </c>
      <c r="C8178" t="s">
        <v>172</v>
      </c>
      <c r="D8178" s="167">
        <v>97755</v>
      </c>
      <c r="E8178" t="s">
        <v>185</v>
      </c>
      <c r="F8178" t="s">
        <v>169</v>
      </c>
      <c r="G8178" t="s">
        <v>495</v>
      </c>
      <c r="H8178" s="168">
        <v>37138</v>
      </c>
      <c r="I8178" t="s">
        <v>105</v>
      </c>
      <c r="J8178" s="169">
        <v>16.068493150684933</v>
      </c>
      <c r="K8178">
        <v>4</v>
      </c>
    </row>
    <row r="8179" spans="1:11" x14ac:dyDescent="0.25">
      <c r="A8179" t="s">
        <v>8730</v>
      </c>
      <c r="B8179">
        <v>30491</v>
      </c>
      <c r="C8179" t="s">
        <v>167</v>
      </c>
      <c r="D8179" s="167">
        <v>104717.28</v>
      </c>
      <c r="E8179" t="s">
        <v>188</v>
      </c>
      <c r="F8179" t="s">
        <v>169</v>
      </c>
      <c r="G8179" t="s">
        <v>397</v>
      </c>
      <c r="H8179" s="168">
        <v>33056</v>
      </c>
      <c r="I8179" t="s">
        <v>108</v>
      </c>
      <c r="J8179" s="169">
        <v>27.252054794520546</v>
      </c>
      <c r="K8179">
        <v>6</v>
      </c>
    </row>
    <row r="8180" spans="1:11" x14ac:dyDescent="0.25">
      <c r="A8180" t="s">
        <v>8731</v>
      </c>
      <c r="B8180">
        <v>4166</v>
      </c>
      <c r="C8180" t="s">
        <v>172</v>
      </c>
      <c r="D8180" s="167">
        <v>49949.25</v>
      </c>
      <c r="E8180" t="s">
        <v>233</v>
      </c>
      <c r="F8180" t="s">
        <v>169</v>
      </c>
      <c r="G8180" t="s">
        <v>514</v>
      </c>
      <c r="H8180" s="168">
        <v>39062</v>
      </c>
      <c r="I8180" t="s">
        <v>105</v>
      </c>
      <c r="J8180" s="169">
        <v>10.797260273972602</v>
      </c>
      <c r="K8180">
        <v>3</v>
      </c>
    </row>
    <row r="8181" spans="1:11" x14ac:dyDescent="0.25">
      <c r="A8181" t="s">
        <v>8732</v>
      </c>
      <c r="B8181">
        <v>69625</v>
      </c>
      <c r="C8181" t="s">
        <v>172</v>
      </c>
      <c r="D8181" s="167">
        <v>58455</v>
      </c>
      <c r="E8181" t="s">
        <v>175</v>
      </c>
      <c r="F8181" t="s">
        <v>169</v>
      </c>
      <c r="G8181" t="s">
        <v>183</v>
      </c>
      <c r="H8181" s="168">
        <v>40330</v>
      </c>
      <c r="I8181" t="s">
        <v>108</v>
      </c>
      <c r="J8181" s="169">
        <v>7.3232876712328769</v>
      </c>
      <c r="K8181">
        <v>2</v>
      </c>
    </row>
    <row r="8182" spans="1:11" x14ac:dyDescent="0.25">
      <c r="A8182" t="s">
        <v>8733</v>
      </c>
      <c r="B8182">
        <v>57749</v>
      </c>
      <c r="C8182" t="s">
        <v>172</v>
      </c>
      <c r="D8182" s="167">
        <v>69222.179999999993</v>
      </c>
      <c r="E8182" t="s">
        <v>230</v>
      </c>
      <c r="F8182" t="s">
        <v>169</v>
      </c>
      <c r="G8182" t="s">
        <v>170</v>
      </c>
      <c r="H8182" s="168">
        <v>32517</v>
      </c>
      <c r="I8182" t="s">
        <v>106</v>
      </c>
      <c r="J8182" s="169">
        <v>28.728767123287671</v>
      </c>
      <c r="K8182">
        <v>6</v>
      </c>
    </row>
    <row r="8183" spans="1:11" x14ac:dyDescent="0.25">
      <c r="A8183" t="s">
        <v>8734</v>
      </c>
      <c r="B8183">
        <v>53656</v>
      </c>
      <c r="C8183" t="s">
        <v>172</v>
      </c>
      <c r="D8183" s="167">
        <v>45772.08</v>
      </c>
      <c r="E8183" t="s">
        <v>196</v>
      </c>
      <c r="F8183" t="s">
        <v>169</v>
      </c>
      <c r="G8183" t="s">
        <v>249</v>
      </c>
      <c r="H8183" s="168">
        <v>41092</v>
      </c>
      <c r="I8183" t="s">
        <v>105</v>
      </c>
      <c r="J8183" s="169">
        <v>5.2356164383561641</v>
      </c>
      <c r="K8183">
        <v>2</v>
      </c>
    </row>
    <row r="8184" spans="1:11" x14ac:dyDescent="0.25">
      <c r="A8184" t="s">
        <v>8735</v>
      </c>
      <c r="B8184">
        <v>52670</v>
      </c>
      <c r="C8184" t="s">
        <v>172</v>
      </c>
      <c r="D8184" s="167">
        <v>64141</v>
      </c>
      <c r="E8184" t="s">
        <v>196</v>
      </c>
      <c r="F8184" t="s">
        <v>169</v>
      </c>
      <c r="G8184" t="s">
        <v>750</v>
      </c>
      <c r="H8184" s="168">
        <v>38362</v>
      </c>
      <c r="I8184" t="s">
        <v>104</v>
      </c>
      <c r="J8184" s="169">
        <v>12.715068493150685</v>
      </c>
      <c r="K8184">
        <v>3</v>
      </c>
    </row>
    <row r="8185" spans="1:11" x14ac:dyDescent="0.25">
      <c r="A8185" t="s">
        <v>8736</v>
      </c>
      <c r="B8185">
        <v>6760</v>
      </c>
      <c r="C8185" t="s">
        <v>172</v>
      </c>
      <c r="D8185" s="167">
        <v>64141</v>
      </c>
      <c r="E8185" t="s">
        <v>196</v>
      </c>
      <c r="F8185" t="s">
        <v>169</v>
      </c>
      <c r="G8185" t="s">
        <v>750</v>
      </c>
      <c r="H8185" s="168">
        <v>36886</v>
      </c>
      <c r="I8185" t="s">
        <v>103</v>
      </c>
      <c r="J8185" s="169">
        <v>16.758904109589039</v>
      </c>
      <c r="K8185">
        <v>4</v>
      </c>
    </row>
    <row r="8186" spans="1:11" x14ac:dyDescent="0.25">
      <c r="A8186" t="s">
        <v>8737</v>
      </c>
      <c r="B8186">
        <v>71551</v>
      </c>
      <c r="C8186" t="s">
        <v>172</v>
      </c>
      <c r="D8186" s="167">
        <v>64141</v>
      </c>
      <c r="E8186" t="s">
        <v>196</v>
      </c>
      <c r="F8186" t="s">
        <v>169</v>
      </c>
      <c r="G8186" t="s">
        <v>750</v>
      </c>
      <c r="H8186" s="168">
        <v>37942</v>
      </c>
      <c r="I8186" t="s">
        <v>103</v>
      </c>
      <c r="J8186" s="169">
        <v>13.865753424657534</v>
      </c>
      <c r="K8186">
        <v>3</v>
      </c>
    </row>
    <row r="8187" spans="1:11" x14ac:dyDescent="0.25">
      <c r="A8187" t="s">
        <v>8738</v>
      </c>
      <c r="B8187">
        <v>98115</v>
      </c>
      <c r="C8187" t="s">
        <v>167</v>
      </c>
      <c r="D8187" s="167">
        <v>69222.179999999993</v>
      </c>
      <c r="E8187" t="s">
        <v>216</v>
      </c>
      <c r="F8187" t="s">
        <v>169</v>
      </c>
      <c r="G8187" t="s">
        <v>1091</v>
      </c>
      <c r="H8187" s="168">
        <v>34961</v>
      </c>
      <c r="I8187" t="s">
        <v>103</v>
      </c>
      <c r="J8187" s="169">
        <v>22.032876712328768</v>
      </c>
      <c r="K8187">
        <v>5</v>
      </c>
    </row>
    <row r="8188" spans="1:11" x14ac:dyDescent="0.25">
      <c r="A8188" t="s">
        <v>8739</v>
      </c>
      <c r="B8188">
        <v>55362</v>
      </c>
      <c r="C8188" t="s">
        <v>167</v>
      </c>
      <c r="D8188" s="167">
        <v>44476.25</v>
      </c>
      <c r="E8188" t="s">
        <v>188</v>
      </c>
      <c r="F8188" t="s">
        <v>169</v>
      </c>
      <c r="G8188" t="s">
        <v>344</v>
      </c>
      <c r="H8188" s="168">
        <v>38779</v>
      </c>
      <c r="I8188" t="s">
        <v>104</v>
      </c>
      <c r="J8188" s="169">
        <v>11.572602739726028</v>
      </c>
      <c r="K8188">
        <v>3</v>
      </c>
    </row>
    <row r="8189" spans="1:11" x14ac:dyDescent="0.25">
      <c r="A8189" t="s">
        <v>8740</v>
      </c>
      <c r="B8189">
        <v>69892</v>
      </c>
      <c r="C8189" t="s">
        <v>167</v>
      </c>
      <c r="D8189" s="167">
        <v>75170.289999999994</v>
      </c>
      <c r="E8189" t="s">
        <v>188</v>
      </c>
      <c r="F8189" t="s">
        <v>169</v>
      </c>
      <c r="G8189" t="s">
        <v>282</v>
      </c>
      <c r="H8189" s="168">
        <v>38810</v>
      </c>
      <c r="I8189" t="s">
        <v>103</v>
      </c>
      <c r="J8189" s="169">
        <v>11.487671232876712</v>
      </c>
      <c r="K8189">
        <v>3</v>
      </c>
    </row>
    <row r="8190" spans="1:11" x14ac:dyDescent="0.25">
      <c r="A8190" t="s">
        <v>8741</v>
      </c>
      <c r="B8190">
        <v>30562</v>
      </c>
      <c r="C8190" t="s">
        <v>172</v>
      </c>
      <c r="D8190" s="167">
        <v>119713</v>
      </c>
      <c r="E8190" t="s">
        <v>175</v>
      </c>
      <c r="F8190" t="s">
        <v>169</v>
      </c>
      <c r="G8190" t="s">
        <v>291</v>
      </c>
      <c r="H8190" s="168">
        <v>35870</v>
      </c>
      <c r="I8190" t="s">
        <v>107</v>
      </c>
      <c r="J8190" s="169">
        <v>19.542465753424658</v>
      </c>
      <c r="K8190">
        <v>4</v>
      </c>
    </row>
    <row r="8191" spans="1:11" x14ac:dyDescent="0.25">
      <c r="A8191" t="s">
        <v>8742</v>
      </c>
      <c r="B8191">
        <v>81815</v>
      </c>
      <c r="C8191" t="s">
        <v>167</v>
      </c>
      <c r="D8191" s="167">
        <v>135392</v>
      </c>
      <c r="E8191" t="s">
        <v>213</v>
      </c>
      <c r="F8191" t="s">
        <v>169</v>
      </c>
      <c r="G8191" t="s">
        <v>275</v>
      </c>
      <c r="H8191" s="168">
        <v>32440</v>
      </c>
      <c r="I8191" t="s">
        <v>103</v>
      </c>
      <c r="J8191" s="169">
        <v>28.93972602739726</v>
      </c>
      <c r="K8191">
        <v>6</v>
      </c>
    </row>
    <row r="8192" spans="1:11" x14ac:dyDescent="0.25">
      <c r="A8192" t="s">
        <v>8743</v>
      </c>
      <c r="B8192">
        <v>57704</v>
      </c>
      <c r="C8192" t="s">
        <v>172</v>
      </c>
      <c r="D8192" s="167">
        <v>110886.71</v>
      </c>
      <c r="E8192" t="s">
        <v>213</v>
      </c>
      <c r="F8192" t="s">
        <v>169</v>
      </c>
      <c r="G8192" t="s">
        <v>214</v>
      </c>
      <c r="H8192" s="168">
        <v>34981</v>
      </c>
      <c r="I8192" t="s">
        <v>104</v>
      </c>
      <c r="J8192" s="169">
        <v>21.978082191780821</v>
      </c>
      <c r="K8192">
        <v>5</v>
      </c>
    </row>
    <row r="8193" spans="1:11" x14ac:dyDescent="0.25">
      <c r="A8193" t="s">
        <v>8744</v>
      </c>
      <c r="B8193">
        <v>52137</v>
      </c>
      <c r="C8193" t="s">
        <v>167</v>
      </c>
      <c r="D8193" s="167">
        <v>108049.35</v>
      </c>
      <c r="E8193" t="s">
        <v>213</v>
      </c>
      <c r="F8193" t="s">
        <v>169</v>
      </c>
      <c r="G8193" t="s">
        <v>275</v>
      </c>
      <c r="H8193" s="168">
        <v>39497</v>
      </c>
      <c r="I8193" t="s">
        <v>103</v>
      </c>
      <c r="J8193" s="169">
        <v>9.6054794520547944</v>
      </c>
      <c r="K8193">
        <v>2</v>
      </c>
    </row>
    <row r="8194" spans="1:11" x14ac:dyDescent="0.25">
      <c r="A8194" t="s">
        <v>8745</v>
      </c>
      <c r="B8194">
        <v>64649</v>
      </c>
      <c r="C8194" t="s">
        <v>172</v>
      </c>
      <c r="D8194" s="167">
        <v>79628.759999999995</v>
      </c>
      <c r="E8194" t="s">
        <v>191</v>
      </c>
      <c r="F8194" t="s">
        <v>169</v>
      </c>
      <c r="G8194" t="s">
        <v>192</v>
      </c>
      <c r="H8194" s="168">
        <v>35240</v>
      </c>
      <c r="I8194" t="s">
        <v>107</v>
      </c>
      <c r="J8194" s="169">
        <v>21.268493150684932</v>
      </c>
      <c r="K8194">
        <v>5</v>
      </c>
    </row>
    <row r="8195" spans="1:11" x14ac:dyDescent="0.25">
      <c r="A8195" t="s">
        <v>8746</v>
      </c>
      <c r="B8195">
        <v>13943</v>
      </c>
      <c r="C8195" t="s">
        <v>172</v>
      </c>
      <c r="D8195" s="167">
        <v>61339</v>
      </c>
      <c r="E8195" t="s">
        <v>191</v>
      </c>
      <c r="F8195" t="s">
        <v>169</v>
      </c>
      <c r="G8195" t="s">
        <v>486</v>
      </c>
      <c r="H8195" s="168">
        <v>40330</v>
      </c>
      <c r="I8195" t="s">
        <v>103</v>
      </c>
      <c r="J8195" s="169">
        <v>7.3232876712328769</v>
      </c>
      <c r="K8195">
        <v>2</v>
      </c>
    </row>
    <row r="8196" spans="1:11" x14ac:dyDescent="0.25">
      <c r="A8196" t="s">
        <v>8747</v>
      </c>
      <c r="B8196">
        <v>85367</v>
      </c>
      <c r="C8196" t="s">
        <v>172</v>
      </c>
      <c r="D8196" s="167">
        <v>140794</v>
      </c>
      <c r="E8196" t="s">
        <v>213</v>
      </c>
      <c r="F8196" t="s">
        <v>169</v>
      </c>
      <c r="G8196" t="s">
        <v>754</v>
      </c>
      <c r="H8196" s="168">
        <v>38965</v>
      </c>
      <c r="I8196" t="s">
        <v>106</v>
      </c>
      <c r="J8196" s="169">
        <v>11.063013698630137</v>
      </c>
      <c r="K8196">
        <v>3</v>
      </c>
    </row>
    <row r="8197" spans="1:11" x14ac:dyDescent="0.25">
      <c r="A8197" t="s">
        <v>8748</v>
      </c>
      <c r="B8197">
        <v>37841</v>
      </c>
      <c r="C8197" t="s">
        <v>172</v>
      </c>
      <c r="D8197" s="167">
        <v>79824</v>
      </c>
      <c r="E8197" t="s">
        <v>191</v>
      </c>
      <c r="F8197" t="s">
        <v>169</v>
      </c>
      <c r="G8197" t="s">
        <v>192</v>
      </c>
      <c r="H8197" s="168">
        <v>38488</v>
      </c>
      <c r="I8197" t="s">
        <v>108</v>
      </c>
      <c r="J8197" s="169">
        <v>12.36986301369863</v>
      </c>
      <c r="K8197">
        <v>3</v>
      </c>
    </row>
    <row r="8198" spans="1:11" x14ac:dyDescent="0.25">
      <c r="A8198" t="s">
        <v>8749</v>
      </c>
      <c r="B8198">
        <v>54439</v>
      </c>
      <c r="C8198" t="s">
        <v>167</v>
      </c>
      <c r="D8198" s="167">
        <v>76015.03</v>
      </c>
      <c r="E8198" t="s">
        <v>188</v>
      </c>
      <c r="F8198" t="s">
        <v>169</v>
      </c>
      <c r="G8198" t="s">
        <v>273</v>
      </c>
      <c r="H8198" s="168">
        <v>32965</v>
      </c>
      <c r="I8198" t="s">
        <v>107</v>
      </c>
      <c r="J8198" s="169">
        <v>27.5013698630137</v>
      </c>
      <c r="K8198">
        <v>6</v>
      </c>
    </row>
    <row r="8199" spans="1:11" x14ac:dyDescent="0.25">
      <c r="A8199" t="s">
        <v>8750</v>
      </c>
      <c r="B8199">
        <v>6607</v>
      </c>
      <c r="C8199" t="s">
        <v>172</v>
      </c>
      <c r="D8199" s="167">
        <v>94535</v>
      </c>
      <c r="E8199" t="s">
        <v>191</v>
      </c>
      <c r="F8199" t="s">
        <v>169</v>
      </c>
      <c r="G8199" t="s">
        <v>192</v>
      </c>
      <c r="H8199" s="168">
        <v>36388</v>
      </c>
      <c r="I8199" t="s">
        <v>103</v>
      </c>
      <c r="J8199" s="169">
        <v>18.123287671232877</v>
      </c>
      <c r="K8199">
        <v>4</v>
      </c>
    </row>
    <row r="8200" spans="1:11" x14ac:dyDescent="0.25">
      <c r="A8200" t="s">
        <v>8751</v>
      </c>
      <c r="B8200">
        <v>28117</v>
      </c>
      <c r="C8200" t="s">
        <v>172</v>
      </c>
      <c r="D8200" s="167">
        <v>92756.7</v>
      </c>
      <c r="E8200" t="s">
        <v>175</v>
      </c>
      <c r="F8200" t="s">
        <v>169</v>
      </c>
      <c r="G8200" t="s">
        <v>183</v>
      </c>
      <c r="H8200" s="168">
        <v>34960</v>
      </c>
      <c r="I8200" t="s">
        <v>104</v>
      </c>
      <c r="J8200" s="169">
        <v>22.035616438356165</v>
      </c>
      <c r="K8200">
        <v>5</v>
      </c>
    </row>
    <row r="8201" spans="1:11" x14ac:dyDescent="0.25">
      <c r="A8201" t="s">
        <v>8752</v>
      </c>
      <c r="B8201">
        <v>95447</v>
      </c>
      <c r="C8201" t="s">
        <v>172</v>
      </c>
      <c r="D8201" s="167">
        <v>91532</v>
      </c>
      <c r="E8201" t="s">
        <v>168</v>
      </c>
      <c r="F8201" t="s">
        <v>169</v>
      </c>
      <c r="G8201" t="s">
        <v>524</v>
      </c>
      <c r="H8201" s="168">
        <v>35541</v>
      </c>
      <c r="I8201" t="s">
        <v>103</v>
      </c>
      <c r="J8201" s="169">
        <v>20.443835616438356</v>
      </c>
      <c r="K8201">
        <v>5</v>
      </c>
    </row>
    <row r="8202" spans="1:11" x14ac:dyDescent="0.25">
      <c r="A8202" t="s">
        <v>8753</v>
      </c>
      <c r="B8202">
        <v>44773</v>
      </c>
      <c r="C8202" t="s">
        <v>167</v>
      </c>
      <c r="D8202" s="167">
        <v>54403.08</v>
      </c>
      <c r="E8202" t="s">
        <v>168</v>
      </c>
      <c r="F8202" t="s">
        <v>169</v>
      </c>
      <c r="G8202" t="s">
        <v>560</v>
      </c>
      <c r="H8202" s="168">
        <v>41624</v>
      </c>
      <c r="I8202" t="s">
        <v>104</v>
      </c>
      <c r="J8202" s="169">
        <v>3.7780821917808218</v>
      </c>
      <c r="K8202">
        <v>1</v>
      </c>
    </row>
    <row r="8203" spans="1:11" x14ac:dyDescent="0.25">
      <c r="A8203" t="s">
        <v>8754</v>
      </c>
      <c r="B8203">
        <v>46669</v>
      </c>
      <c r="C8203" t="s">
        <v>167</v>
      </c>
      <c r="D8203" s="167">
        <v>50000</v>
      </c>
      <c r="E8203" t="s">
        <v>168</v>
      </c>
      <c r="F8203" t="s">
        <v>169</v>
      </c>
      <c r="G8203" t="s">
        <v>170</v>
      </c>
      <c r="H8203" s="168">
        <v>42619</v>
      </c>
      <c r="I8203" t="s">
        <v>103</v>
      </c>
      <c r="J8203" s="169">
        <v>1.0520547945205478</v>
      </c>
      <c r="K8203">
        <v>1</v>
      </c>
    </row>
    <row r="8204" spans="1:11" x14ac:dyDescent="0.25">
      <c r="A8204" t="s">
        <v>8755</v>
      </c>
      <c r="B8204">
        <v>17095</v>
      </c>
      <c r="C8204" t="s">
        <v>172</v>
      </c>
      <c r="D8204" s="167">
        <v>91969.07</v>
      </c>
      <c r="E8204" t="s">
        <v>185</v>
      </c>
      <c r="F8204" t="s">
        <v>169</v>
      </c>
      <c r="G8204" t="s">
        <v>416</v>
      </c>
      <c r="H8204" s="168">
        <v>34232</v>
      </c>
      <c r="I8204" t="s">
        <v>106</v>
      </c>
      <c r="J8204" s="169">
        <v>24.030136986301368</v>
      </c>
      <c r="K8204">
        <v>5</v>
      </c>
    </row>
    <row r="8205" spans="1:11" x14ac:dyDescent="0.25">
      <c r="A8205" t="s">
        <v>8756</v>
      </c>
      <c r="B8205">
        <v>312</v>
      </c>
      <c r="C8205" t="s">
        <v>167</v>
      </c>
      <c r="D8205" s="167">
        <v>67678.720000000001</v>
      </c>
      <c r="E8205" t="s">
        <v>216</v>
      </c>
      <c r="F8205" t="s">
        <v>169</v>
      </c>
      <c r="G8205" t="s">
        <v>282</v>
      </c>
      <c r="H8205" s="168">
        <v>38586</v>
      </c>
      <c r="I8205" t="s">
        <v>107</v>
      </c>
      <c r="J8205" s="169">
        <v>12.101369863013698</v>
      </c>
      <c r="K8205">
        <v>3</v>
      </c>
    </row>
    <row r="8206" spans="1:11" x14ac:dyDescent="0.25">
      <c r="A8206" t="s">
        <v>8757</v>
      </c>
      <c r="B8206">
        <v>77000</v>
      </c>
      <c r="C8206" t="s">
        <v>167</v>
      </c>
      <c r="D8206" s="167">
        <v>80383.289999999994</v>
      </c>
      <c r="E8206" t="s">
        <v>216</v>
      </c>
      <c r="F8206" t="s">
        <v>169</v>
      </c>
      <c r="G8206" t="s">
        <v>1058</v>
      </c>
      <c r="H8206" s="168">
        <v>36448</v>
      </c>
      <c r="I8206" t="s">
        <v>106</v>
      </c>
      <c r="J8206" s="169">
        <v>17.958904109589042</v>
      </c>
      <c r="K8206">
        <v>4</v>
      </c>
    </row>
    <row r="8207" spans="1:11" x14ac:dyDescent="0.25">
      <c r="A8207" t="s">
        <v>8758</v>
      </c>
      <c r="B8207">
        <v>29970</v>
      </c>
      <c r="C8207" t="s">
        <v>167</v>
      </c>
      <c r="D8207" s="167">
        <v>100849.36</v>
      </c>
      <c r="E8207" t="s">
        <v>188</v>
      </c>
      <c r="F8207" t="s">
        <v>169</v>
      </c>
      <c r="G8207" t="s">
        <v>284</v>
      </c>
      <c r="H8207" s="168">
        <v>28898</v>
      </c>
      <c r="I8207" t="s">
        <v>108</v>
      </c>
      <c r="J8207" s="169">
        <v>38.643835616438359</v>
      </c>
      <c r="K8207">
        <v>8</v>
      </c>
    </row>
    <row r="8208" spans="1:11" x14ac:dyDescent="0.25">
      <c r="A8208" t="s">
        <v>8759</v>
      </c>
      <c r="B8208">
        <v>67390</v>
      </c>
      <c r="C8208" t="s">
        <v>172</v>
      </c>
      <c r="D8208" s="167">
        <v>39257.31</v>
      </c>
      <c r="E8208" t="s">
        <v>199</v>
      </c>
      <c r="F8208" t="s">
        <v>169</v>
      </c>
      <c r="G8208" t="s">
        <v>200</v>
      </c>
      <c r="H8208" s="168">
        <v>42464</v>
      </c>
      <c r="I8208" t="s">
        <v>103</v>
      </c>
      <c r="J8208" s="169">
        <v>1.4767123287671233</v>
      </c>
      <c r="K8208">
        <v>1</v>
      </c>
    </row>
    <row r="8209" spans="1:11" x14ac:dyDescent="0.25">
      <c r="A8209" t="s">
        <v>8760</v>
      </c>
      <c r="B8209">
        <v>74626</v>
      </c>
      <c r="C8209" t="s">
        <v>172</v>
      </c>
      <c r="D8209" s="167">
        <v>103506</v>
      </c>
      <c r="E8209" t="s">
        <v>175</v>
      </c>
      <c r="F8209" t="s">
        <v>169</v>
      </c>
      <c r="G8209" t="s">
        <v>586</v>
      </c>
      <c r="H8209" s="168">
        <v>36038</v>
      </c>
      <c r="I8209" t="s">
        <v>106</v>
      </c>
      <c r="J8209" s="169">
        <v>19.082191780821919</v>
      </c>
      <c r="K8209">
        <v>4</v>
      </c>
    </row>
    <row r="8210" spans="1:11" x14ac:dyDescent="0.25">
      <c r="A8210" t="s">
        <v>8761</v>
      </c>
      <c r="B8210">
        <v>64987</v>
      </c>
      <c r="C8210" t="s">
        <v>167</v>
      </c>
      <c r="D8210" s="167">
        <v>60559.62</v>
      </c>
      <c r="E8210" t="s">
        <v>175</v>
      </c>
      <c r="F8210" t="s">
        <v>169</v>
      </c>
      <c r="G8210" t="s">
        <v>311</v>
      </c>
      <c r="H8210" s="168">
        <v>41862</v>
      </c>
      <c r="I8210" t="s">
        <v>107</v>
      </c>
      <c r="J8210" s="169">
        <v>3.1260273972602741</v>
      </c>
      <c r="K8210">
        <v>1</v>
      </c>
    </row>
    <row r="8211" spans="1:11" x14ac:dyDescent="0.25">
      <c r="A8211" t="s">
        <v>8762</v>
      </c>
      <c r="B8211">
        <v>45273</v>
      </c>
      <c r="C8211" t="s">
        <v>172</v>
      </c>
      <c r="D8211" s="167">
        <v>91532</v>
      </c>
      <c r="E8211" t="s">
        <v>168</v>
      </c>
      <c r="F8211" t="s">
        <v>169</v>
      </c>
      <c r="G8211" t="s">
        <v>524</v>
      </c>
      <c r="H8211" s="168">
        <v>35815</v>
      </c>
      <c r="I8211" t="s">
        <v>107</v>
      </c>
      <c r="J8211" s="169">
        <v>19.693150684931506</v>
      </c>
      <c r="K8211">
        <v>4</v>
      </c>
    </row>
    <row r="8212" spans="1:11" x14ac:dyDescent="0.25">
      <c r="A8212" t="s">
        <v>8763</v>
      </c>
      <c r="B8212">
        <v>60686</v>
      </c>
      <c r="C8212" t="s">
        <v>167</v>
      </c>
      <c r="D8212" s="167">
        <v>88700.01</v>
      </c>
      <c r="E8212" t="s">
        <v>188</v>
      </c>
      <c r="F8212" t="s">
        <v>169</v>
      </c>
      <c r="G8212" t="s">
        <v>284</v>
      </c>
      <c r="H8212" s="168">
        <v>41120</v>
      </c>
      <c r="I8212" t="s">
        <v>105</v>
      </c>
      <c r="J8212" s="169">
        <v>5.1589041095890407</v>
      </c>
      <c r="K8212">
        <v>2</v>
      </c>
    </row>
    <row r="8213" spans="1:11" x14ac:dyDescent="0.25">
      <c r="A8213" t="s">
        <v>8764</v>
      </c>
      <c r="B8213">
        <v>2881</v>
      </c>
      <c r="C8213" t="s">
        <v>167</v>
      </c>
      <c r="D8213" s="167">
        <v>104717.28</v>
      </c>
      <c r="E8213" t="s">
        <v>175</v>
      </c>
      <c r="F8213" t="s">
        <v>169</v>
      </c>
      <c r="G8213" t="s">
        <v>176</v>
      </c>
      <c r="H8213" s="168">
        <v>31809</v>
      </c>
      <c r="I8213" t="s">
        <v>104</v>
      </c>
      <c r="J8213" s="169">
        <v>30.668493150684931</v>
      </c>
      <c r="K8213">
        <v>7</v>
      </c>
    </row>
    <row r="8214" spans="1:11" x14ac:dyDescent="0.25">
      <c r="A8214" t="s">
        <v>8765</v>
      </c>
      <c r="B8214">
        <v>14357</v>
      </c>
      <c r="C8214" t="s">
        <v>167</v>
      </c>
      <c r="D8214" s="167">
        <v>26208.35</v>
      </c>
      <c r="E8214" t="s">
        <v>196</v>
      </c>
      <c r="F8214" t="s">
        <v>202</v>
      </c>
      <c r="G8214" t="s">
        <v>816</v>
      </c>
      <c r="H8214" s="168">
        <v>34561</v>
      </c>
      <c r="I8214" t="s">
        <v>108</v>
      </c>
      <c r="J8214" s="169">
        <v>23.12876712328767</v>
      </c>
      <c r="K8214">
        <v>5</v>
      </c>
    </row>
    <row r="8215" spans="1:11" x14ac:dyDescent="0.25">
      <c r="A8215" t="s">
        <v>8766</v>
      </c>
      <c r="B8215">
        <v>47847</v>
      </c>
      <c r="C8215" t="s">
        <v>172</v>
      </c>
      <c r="D8215" s="167">
        <v>48260.15</v>
      </c>
      <c r="E8215" t="s">
        <v>199</v>
      </c>
      <c r="F8215" t="s">
        <v>169</v>
      </c>
      <c r="G8215" t="s">
        <v>330</v>
      </c>
      <c r="H8215" s="168">
        <v>39125</v>
      </c>
      <c r="I8215" t="s">
        <v>106</v>
      </c>
      <c r="J8215" s="169">
        <v>10.624657534246575</v>
      </c>
      <c r="K8215">
        <v>3</v>
      </c>
    </row>
    <row r="8216" spans="1:11" x14ac:dyDescent="0.25">
      <c r="A8216" t="s">
        <v>8767</v>
      </c>
      <c r="B8216">
        <v>9063</v>
      </c>
      <c r="C8216" t="s">
        <v>167</v>
      </c>
      <c r="D8216" s="167">
        <v>92460.09</v>
      </c>
      <c r="E8216" t="s">
        <v>188</v>
      </c>
      <c r="F8216" t="s">
        <v>169</v>
      </c>
      <c r="G8216" t="s">
        <v>397</v>
      </c>
      <c r="H8216" s="168">
        <v>38222</v>
      </c>
      <c r="I8216" t="s">
        <v>107</v>
      </c>
      <c r="J8216" s="169">
        <v>13.098630136986301</v>
      </c>
      <c r="K8216">
        <v>3</v>
      </c>
    </row>
    <row r="8217" spans="1:11" x14ac:dyDescent="0.25">
      <c r="A8217" t="s">
        <v>8768</v>
      </c>
      <c r="B8217">
        <v>15912</v>
      </c>
      <c r="C8217" t="s">
        <v>172</v>
      </c>
      <c r="D8217" s="167">
        <v>91042.54</v>
      </c>
      <c r="E8217" t="s">
        <v>325</v>
      </c>
      <c r="F8217" t="s">
        <v>169</v>
      </c>
      <c r="G8217" t="s">
        <v>533</v>
      </c>
      <c r="H8217" s="168">
        <v>40812</v>
      </c>
      <c r="I8217" t="s">
        <v>105</v>
      </c>
      <c r="J8217" s="169">
        <v>6.0027397260273974</v>
      </c>
      <c r="K8217">
        <v>2</v>
      </c>
    </row>
    <row r="8218" spans="1:11" x14ac:dyDescent="0.25">
      <c r="A8218" t="s">
        <v>8769</v>
      </c>
      <c r="B8218">
        <v>10110</v>
      </c>
      <c r="C8218" t="s">
        <v>172</v>
      </c>
      <c r="D8218" s="167">
        <v>55328</v>
      </c>
      <c r="E8218" t="s">
        <v>191</v>
      </c>
      <c r="F8218" t="s">
        <v>169</v>
      </c>
      <c r="G8218" t="s">
        <v>354</v>
      </c>
      <c r="H8218" s="168">
        <v>41484</v>
      </c>
      <c r="I8218" t="s">
        <v>107</v>
      </c>
      <c r="J8218" s="169">
        <v>4.161643835616438</v>
      </c>
      <c r="K8218">
        <v>1</v>
      </c>
    </row>
    <row r="8219" spans="1:11" x14ac:dyDescent="0.25">
      <c r="A8219" t="s">
        <v>8770</v>
      </c>
      <c r="B8219">
        <v>2085</v>
      </c>
      <c r="C8219" t="s">
        <v>167</v>
      </c>
      <c r="D8219" s="167">
        <v>70435</v>
      </c>
      <c r="E8219" t="s">
        <v>175</v>
      </c>
      <c r="F8219" t="s">
        <v>169</v>
      </c>
      <c r="G8219" t="s">
        <v>183</v>
      </c>
      <c r="H8219" s="168">
        <v>39098</v>
      </c>
      <c r="I8219" t="s">
        <v>104</v>
      </c>
      <c r="J8219" s="169">
        <v>10.698630136986301</v>
      </c>
      <c r="K8219">
        <v>3</v>
      </c>
    </row>
    <row r="8220" spans="1:11" x14ac:dyDescent="0.25">
      <c r="A8220" t="s">
        <v>8771</v>
      </c>
      <c r="B8220">
        <v>58968</v>
      </c>
      <c r="C8220" t="s">
        <v>167</v>
      </c>
      <c r="D8220" s="167">
        <v>44851.63</v>
      </c>
      <c r="E8220" t="s">
        <v>216</v>
      </c>
      <c r="F8220" t="s">
        <v>169</v>
      </c>
      <c r="G8220" t="s">
        <v>344</v>
      </c>
      <c r="H8220" s="168">
        <v>39356</v>
      </c>
      <c r="I8220" t="s">
        <v>105</v>
      </c>
      <c r="J8220" s="169">
        <v>9.9917808219178088</v>
      </c>
      <c r="K8220">
        <v>3</v>
      </c>
    </row>
    <row r="8221" spans="1:11" x14ac:dyDescent="0.25">
      <c r="A8221" t="s">
        <v>8772</v>
      </c>
      <c r="B8221">
        <v>29337</v>
      </c>
      <c r="C8221" t="s">
        <v>172</v>
      </c>
      <c r="D8221" s="167">
        <v>94277.96</v>
      </c>
      <c r="E8221" t="s">
        <v>168</v>
      </c>
      <c r="F8221" t="s">
        <v>169</v>
      </c>
      <c r="G8221" t="s">
        <v>524</v>
      </c>
      <c r="H8221" s="168">
        <v>30495</v>
      </c>
      <c r="I8221" t="s">
        <v>103</v>
      </c>
      <c r="J8221" s="169">
        <v>34.268493150684932</v>
      </c>
      <c r="K8221">
        <v>7</v>
      </c>
    </row>
    <row r="8222" spans="1:11" x14ac:dyDescent="0.25">
      <c r="A8222" t="s">
        <v>8773</v>
      </c>
      <c r="B8222">
        <v>48520</v>
      </c>
      <c r="C8222" t="s">
        <v>167</v>
      </c>
      <c r="D8222" s="167">
        <v>72722.789999999994</v>
      </c>
      <c r="E8222" t="s">
        <v>268</v>
      </c>
      <c r="F8222" t="s">
        <v>169</v>
      </c>
      <c r="G8222" t="s">
        <v>418</v>
      </c>
      <c r="H8222" s="168">
        <v>36948</v>
      </c>
      <c r="I8222" t="s">
        <v>106</v>
      </c>
      <c r="J8222" s="169">
        <v>16.589041095890412</v>
      </c>
      <c r="K8222">
        <v>4</v>
      </c>
    </row>
    <row r="8223" spans="1:11" x14ac:dyDescent="0.25">
      <c r="A8223" t="s">
        <v>8774</v>
      </c>
      <c r="B8223">
        <v>37131</v>
      </c>
      <c r="C8223" t="s">
        <v>172</v>
      </c>
      <c r="D8223" s="167">
        <v>90896</v>
      </c>
      <c r="E8223" t="s">
        <v>185</v>
      </c>
      <c r="F8223" t="s">
        <v>169</v>
      </c>
      <c r="G8223" t="s">
        <v>416</v>
      </c>
      <c r="H8223" s="168">
        <v>36780</v>
      </c>
      <c r="I8223" t="s">
        <v>103</v>
      </c>
      <c r="J8223" s="169">
        <v>17.049315068493151</v>
      </c>
      <c r="K8223">
        <v>4</v>
      </c>
    </row>
    <row r="8224" spans="1:11" x14ac:dyDescent="0.25">
      <c r="A8224" t="s">
        <v>8775</v>
      </c>
      <c r="B8224">
        <v>83341</v>
      </c>
      <c r="C8224" t="s">
        <v>172</v>
      </c>
      <c r="D8224" s="167">
        <v>109259.14</v>
      </c>
      <c r="E8224" t="s">
        <v>196</v>
      </c>
      <c r="F8224" t="s">
        <v>169</v>
      </c>
      <c r="G8224" t="s">
        <v>275</v>
      </c>
      <c r="H8224" s="168">
        <v>35583</v>
      </c>
      <c r="I8224" t="s">
        <v>105</v>
      </c>
      <c r="J8224" s="169">
        <v>20.328767123287673</v>
      </c>
      <c r="K8224">
        <v>5</v>
      </c>
    </row>
    <row r="8225" spans="1:11" x14ac:dyDescent="0.25">
      <c r="A8225" t="s">
        <v>8776</v>
      </c>
      <c r="B8225">
        <v>4941</v>
      </c>
      <c r="C8225" t="s">
        <v>172</v>
      </c>
      <c r="D8225" s="167">
        <v>58857.11</v>
      </c>
      <c r="E8225" t="s">
        <v>233</v>
      </c>
      <c r="F8225" t="s">
        <v>169</v>
      </c>
      <c r="G8225" t="s">
        <v>809</v>
      </c>
      <c r="H8225" s="168">
        <v>33945</v>
      </c>
      <c r="I8225" t="s">
        <v>103</v>
      </c>
      <c r="J8225" s="169">
        <v>24.816438356164383</v>
      </c>
      <c r="K8225">
        <v>5</v>
      </c>
    </row>
    <row r="8226" spans="1:11" x14ac:dyDescent="0.25">
      <c r="A8226" t="s">
        <v>8777</v>
      </c>
      <c r="B8226">
        <v>35471</v>
      </c>
      <c r="C8226" t="s">
        <v>167</v>
      </c>
      <c r="D8226" s="167">
        <v>60035.66</v>
      </c>
      <c r="E8226" t="s">
        <v>239</v>
      </c>
      <c r="F8226" t="s">
        <v>169</v>
      </c>
      <c r="G8226" t="s">
        <v>535</v>
      </c>
      <c r="H8226" s="168">
        <v>40504</v>
      </c>
      <c r="I8226" t="s">
        <v>107</v>
      </c>
      <c r="J8226" s="169">
        <v>6.8465753424657532</v>
      </c>
      <c r="K8226">
        <v>2</v>
      </c>
    </row>
    <row r="8227" spans="1:11" x14ac:dyDescent="0.25">
      <c r="A8227" t="s">
        <v>8778</v>
      </c>
      <c r="B8227">
        <v>67715</v>
      </c>
      <c r="C8227" t="s">
        <v>167</v>
      </c>
      <c r="D8227" s="167">
        <v>81263.62</v>
      </c>
      <c r="E8227" t="s">
        <v>188</v>
      </c>
      <c r="F8227" t="s">
        <v>169</v>
      </c>
      <c r="G8227" t="s">
        <v>375</v>
      </c>
      <c r="H8227" s="168">
        <v>35653</v>
      </c>
      <c r="I8227" t="s">
        <v>106</v>
      </c>
      <c r="J8227" s="169">
        <v>20.136986301369863</v>
      </c>
      <c r="K8227">
        <v>5</v>
      </c>
    </row>
    <row r="8228" spans="1:11" x14ac:dyDescent="0.25">
      <c r="A8228" t="s">
        <v>8779</v>
      </c>
      <c r="B8228">
        <v>75937</v>
      </c>
      <c r="C8228" t="s">
        <v>167</v>
      </c>
      <c r="D8228" s="167">
        <v>48260.15</v>
      </c>
      <c r="E8228" t="s">
        <v>199</v>
      </c>
      <c r="F8228" t="s">
        <v>169</v>
      </c>
      <c r="G8228" t="s">
        <v>330</v>
      </c>
      <c r="H8228" s="168">
        <v>39090</v>
      </c>
      <c r="I8228" t="s">
        <v>103</v>
      </c>
      <c r="J8228" s="169">
        <v>10.72054794520548</v>
      </c>
      <c r="K8228">
        <v>3</v>
      </c>
    </row>
    <row r="8229" spans="1:11" x14ac:dyDescent="0.25">
      <c r="A8229" t="s">
        <v>8780</v>
      </c>
      <c r="B8229">
        <v>65101</v>
      </c>
      <c r="C8229" t="s">
        <v>167</v>
      </c>
      <c r="D8229" s="167">
        <v>67206</v>
      </c>
      <c r="E8229" t="s">
        <v>168</v>
      </c>
      <c r="F8229" t="s">
        <v>169</v>
      </c>
      <c r="G8229" t="s">
        <v>170</v>
      </c>
      <c r="H8229" s="168">
        <v>37333</v>
      </c>
      <c r="I8229" t="s">
        <v>108</v>
      </c>
      <c r="J8229" s="169">
        <v>15.534246575342467</v>
      </c>
      <c r="K8229">
        <v>4</v>
      </c>
    </row>
    <row r="8230" spans="1:11" x14ac:dyDescent="0.25">
      <c r="A8230" t="s">
        <v>8781</v>
      </c>
      <c r="B8230">
        <v>62415</v>
      </c>
      <c r="C8230" t="s">
        <v>172</v>
      </c>
      <c r="D8230" s="167">
        <v>46319.360000000001</v>
      </c>
      <c r="E8230" t="s">
        <v>168</v>
      </c>
      <c r="F8230" t="s">
        <v>169</v>
      </c>
      <c r="G8230" t="s">
        <v>539</v>
      </c>
      <c r="H8230" s="168">
        <v>41638</v>
      </c>
      <c r="I8230" t="s">
        <v>103</v>
      </c>
      <c r="J8230" s="169">
        <v>3.7397260273972601</v>
      </c>
      <c r="K8230">
        <v>1</v>
      </c>
    </row>
    <row r="8231" spans="1:11" x14ac:dyDescent="0.25">
      <c r="A8231" t="s">
        <v>8782</v>
      </c>
      <c r="B8231">
        <v>76491</v>
      </c>
      <c r="C8231" t="s">
        <v>172</v>
      </c>
      <c r="D8231" s="167">
        <v>67461.19</v>
      </c>
      <c r="E8231" t="s">
        <v>188</v>
      </c>
      <c r="F8231" t="s">
        <v>169</v>
      </c>
      <c r="G8231" t="s">
        <v>226</v>
      </c>
      <c r="H8231" s="168">
        <v>36919</v>
      </c>
      <c r="I8231" t="s">
        <v>105</v>
      </c>
      <c r="J8231" s="169">
        <v>16.668493150684931</v>
      </c>
      <c r="K8231">
        <v>4</v>
      </c>
    </row>
    <row r="8232" spans="1:11" x14ac:dyDescent="0.25">
      <c r="A8232" t="s">
        <v>8783</v>
      </c>
      <c r="B8232">
        <v>81374</v>
      </c>
      <c r="C8232" t="s">
        <v>172</v>
      </c>
      <c r="D8232" s="167">
        <v>43525.72</v>
      </c>
      <c r="E8232" t="s">
        <v>199</v>
      </c>
      <c r="F8232" t="s">
        <v>169</v>
      </c>
      <c r="G8232" t="s">
        <v>220</v>
      </c>
      <c r="H8232" s="168">
        <v>41372</v>
      </c>
      <c r="I8232" t="s">
        <v>107</v>
      </c>
      <c r="J8232" s="169">
        <v>4.4684931506849317</v>
      </c>
      <c r="K8232">
        <v>1</v>
      </c>
    </row>
    <row r="8233" spans="1:11" x14ac:dyDescent="0.25">
      <c r="A8233" t="s">
        <v>8784</v>
      </c>
      <c r="B8233">
        <v>34348</v>
      </c>
      <c r="C8233" t="s">
        <v>167</v>
      </c>
      <c r="D8233" s="167">
        <v>97814.31</v>
      </c>
      <c r="E8233" t="s">
        <v>175</v>
      </c>
      <c r="F8233" t="s">
        <v>169</v>
      </c>
      <c r="G8233" t="s">
        <v>211</v>
      </c>
      <c r="H8233" s="168">
        <v>40798</v>
      </c>
      <c r="I8233" t="s">
        <v>103</v>
      </c>
      <c r="J8233" s="169">
        <v>6.0410958904109586</v>
      </c>
      <c r="K8233">
        <v>2</v>
      </c>
    </row>
    <row r="8234" spans="1:11" x14ac:dyDescent="0.25">
      <c r="A8234" t="s">
        <v>8785</v>
      </c>
      <c r="B8234">
        <v>37373</v>
      </c>
      <c r="C8234" t="s">
        <v>172</v>
      </c>
      <c r="D8234" s="167">
        <v>55802</v>
      </c>
      <c r="E8234" t="s">
        <v>233</v>
      </c>
      <c r="F8234" t="s">
        <v>169</v>
      </c>
      <c r="G8234" t="s">
        <v>242</v>
      </c>
      <c r="H8234" s="168">
        <v>35551</v>
      </c>
      <c r="I8234" t="s">
        <v>107</v>
      </c>
      <c r="J8234" s="169">
        <v>20.416438356164385</v>
      </c>
      <c r="K8234">
        <v>5</v>
      </c>
    </row>
    <row r="8235" spans="1:11" x14ac:dyDescent="0.25">
      <c r="A8235" t="s">
        <v>8786</v>
      </c>
      <c r="B8235">
        <v>25974</v>
      </c>
      <c r="C8235" t="s">
        <v>167</v>
      </c>
      <c r="D8235" s="167">
        <v>21766.2</v>
      </c>
      <c r="E8235" t="s">
        <v>196</v>
      </c>
      <c r="F8235" t="s">
        <v>202</v>
      </c>
      <c r="G8235" t="s">
        <v>222</v>
      </c>
      <c r="H8235" s="168">
        <v>37900</v>
      </c>
      <c r="I8235" t="s">
        <v>107</v>
      </c>
      <c r="J8235" s="169">
        <v>13.980821917808219</v>
      </c>
      <c r="K8235">
        <v>3</v>
      </c>
    </row>
    <row r="8236" spans="1:11" x14ac:dyDescent="0.25">
      <c r="A8236" t="s">
        <v>8787</v>
      </c>
      <c r="B8236">
        <v>45106</v>
      </c>
      <c r="C8236" t="s">
        <v>167</v>
      </c>
      <c r="D8236" s="167">
        <v>18416.07</v>
      </c>
      <c r="E8236" t="s">
        <v>196</v>
      </c>
      <c r="F8236" t="s">
        <v>202</v>
      </c>
      <c r="G8236" t="s">
        <v>222</v>
      </c>
      <c r="H8236" s="168">
        <v>40798</v>
      </c>
      <c r="I8236" t="s">
        <v>104</v>
      </c>
      <c r="J8236" s="169">
        <v>6.0410958904109586</v>
      </c>
      <c r="K8236">
        <v>2</v>
      </c>
    </row>
    <row r="8237" spans="1:11" x14ac:dyDescent="0.25">
      <c r="A8237" t="s">
        <v>8788</v>
      </c>
      <c r="B8237">
        <v>64218</v>
      </c>
      <c r="C8237" t="s">
        <v>172</v>
      </c>
      <c r="D8237" s="167">
        <v>56733</v>
      </c>
      <c r="E8237" t="s">
        <v>168</v>
      </c>
      <c r="F8237" t="s">
        <v>169</v>
      </c>
      <c r="G8237" t="s">
        <v>265</v>
      </c>
      <c r="H8237" s="168">
        <v>41484</v>
      </c>
      <c r="I8237" t="s">
        <v>106</v>
      </c>
      <c r="J8237" s="169">
        <v>4.161643835616438</v>
      </c>
      <c r="K8237">
        <v>1</v>
      </c>
    </row>
    <row r="8238" spans="1:11" x14ac:dyDescent="0.25">
      <c r="A8238" t="s">
        <v>8789</v>
      </c>
      <c r="B8238">
        <v>99756</v>
      </c>
      <c r="C8238" t="s">
        <v>172</v>
      </c>
      <c r="D8238" s="167">
        <v>66571.199999999997</v>
      </c>
      <c r="E8238" t="s">
        <v>168</v>
      </c>
      <c r="F8238" t="s">
        <v>169</v>
      </c>
      <c r="G8238" t="s">
        <v>3457</v>
      </c>
      <c r="H8238" s="168">
        <v>37158</v>
      </c>
      <c r="I8238" t="s">
        <v>103</v>
      </c>
      <c r="J8238" s="169">
        <v>16.013698630136986</v>
      </c>
      <c r="K8238">
        <v>4</v>
      </c>
    </row>
    <row r="8239" spans="1:11" x14ac:dyDescent="0.25">
      <c r="A8239" t="s">
        <v>8790</v>
      </c>
      <c r="B8239">
        <v>86921</v>
      </c>
      <c r="C8239" t="s">
        <v>172</v>
      </c>
      <c r="D8239" s="167">
        <v>89620</v>
      </c>
      <c r="E8239" t="s">
        <v>175</v>
      </c>
      <c r="F8239" t="s">
        <v>169</v>
      </c>
      <c r="G8239" t="s">
        <v>183</v>
      </c>
      <c r="H8239" s="168">
        <v>35702</v>
      </c>
      <c r="I8239" t="s">
        <v>105</v>
      </c>
      <c r="J8239" s="169">
        <v>20.002739726027396</v>
      </c>
      <c r="K8239">
        <v>5</v>
      </c>
    </row>
    <row r="8240" spans="1:11" x14ac:dyDescent="0.25">
      <c r="A8240" t="s">
        <v>8791</v>
      </c>
      <c r="B8240">
        <v>92179</v>
      </c>
      <c r="C8240" t="s">
        <v>167</v>
      </c>
      <c r="D8240" s="167">
        <v>46325.1</v>
      </c>
      <c r="E8240" t="s">
        <v>188</v>
      </c>
      <c r="F8240" t="s">
        <v>169</v>
      </c>
      <c r="G8240" t="s">
        <v>344</v>
      </c>
      <c r="H8240" s="168">
        <v>39300</v>
      </c>
      <c r="I8240" t="s">
        <v>103</v>
      </c>
      <c r="J8240" s="169">
        <v>10.145205479452056</v>
      </c>
      <c r="K8240">
        <v>3</v>
      </c>
    </row>
    <row r="8241" spans="1:11" x14ac:dyDescent="0.25">
      <c r="A8241" t="s">
        <v>8792</v>
      </c>
      <c r="B8241">
        <v>67567</v>
      </c>
      <c r="C8241" t="s">
        <v>167</v>
      </c>
      <c r="D8241" s="167">
        <v>73296.240000000005</v>
      </c>
      <c r="E8241" t="s">
        <v>270</v>
      </c>
      <c r="F8241" t="s">
        <v>169</v>
      </c>
      <c r="G8241" t="s">
        <v>271</v>
      </c>
      <c r="H8241" s="168">
        <v>38824</v>
      </c>
      <c r="I8241" t="s">
        <v>108</v>
      </c>
      <c r="J8241" s="169">
        <v>11.449315068493151</v>
      </c>
      <c r="K8241">
        <v>3</v>
      </c>
    </row>
    <row r="8242" spans="1:11" x14ac:dyDescent="0.25">
      <c r="A8242" t="s">
        <v>8793</v>
      </c>
      <c r="B8242">
        <v>1844</v>
      </c>
      <c r="C8242" t="s">
        <v>172</v>
      </c>
      <c r="D8242" s="167">
        <v>72902</v>
      </c>
      <c r="E8242" t="s">
        <v>175</v>
      </c>
      <c r="F8242" t="s">
        <v>169</v>
      </c>
      <c r="G8242" t="s">
        <v>183</v>
      </c>
      <c r="H8242" s="168">
        <v>38915</v>
      </c>
      <c r="I8242" t="s">
        <v>103</v>
      </c>
      <c r="J8242" s="169">
        <v>11.2</v>
      </c>
      <c r="K8242">
        <v>3</v>
      </c>
    </row>
    <row r="8243" spans="1:11" x14ac:dyDescent="0.25">
      <c r="A8243" t="s">
        <v>8794</v>
      </c>
      <c r="B8243">
        <v>18493</v>
      </c>
      <c r="C8243" t="s">
        <v>167</v>
      </c>
      <c r="D8243" s="167">
        <v>92674.02</v>
      </c>
      <c r="E8243" t="s">
        <v>188</v>
      </c>
      <c r="F8243" t="s">
        <v>169</v>
      </c>
      <c r="G8243" t="s">
        <v>406</v>
      </c>
      <c r="H8243" s="168">
        <v>37193</v>
      </c>
      <c r="I8243" t="s">
        <v>106</v>
      </c>
      <c r="J8243" s="169">
        <v>15.917808219178083</v>
      </c>
      <c r="K8243">
        <v>4</v>
      </c>
    </row>
    <row r="8244" spans="1:11" x14ac:dyDescent="0.25">
      <c r="A8244" t="s">
        <v>8795</v>
      </c>
      <c r="B8244">
        <v>48436</v>
      </c>
      <c r="C8244" t="s">
        <v>172</v>
      </c>
      <c r="D8244" s="167">
        <v>99870.24</v>
      </c>
      <c r="E8244" t="s">
        <v>188</v>
      </c>
      <c r="F8244" t="s">
        <v>169</v>
      </c>
      <c r="G8244" t="s">
        <v>244</v>
      </c>
      <c r="H8244" s="168">
        <v>26450</v>
      </c>
      <c r="I8244" t="s">
        <v>107</v>
      </c>
      <c r="J8244" s="169">
        <v>45.350684931506848</v>
      </c>
      <c r="K8244">
        <v>9</v>
      </c>
    </row>
    <row r="8245" spans="1:11" x14ac:dyDescent="0.25">
      <c r="A8245" t="s">
        <v>8796</v>
      </c>
      <c r="B8245">
        <v>93611</v>
      </c>
      <c r="C8245" t="s">
        <v>172</v>
      </c>
      <c r="D8245" s="167">
        <v>63404</v>
      </c>
      <c r="E8245" t="s">
        <v>168</v>
      </c>
      <c r="F8245" t="s">
        <v>169</v>
      </c>
      <c r="G8245" t="s">
        <v>265</v>
      </c>
      <c r="H8245" s="168">
        <v>38124</v>
      </c>
      <c r="I8245" t="s">
        <v>103</v>
      </c>
      <c r="J8245" s="169">
        <v>13.367123287671232</v>
      </c>
      <c r="K8245">
        <v>3</v>
      </c>
    </row>
    <row r="8246" spans="1:11" x14ac:dyDescent="0.25">
      <c r="A8246" t="s">
        <v>8797</v>
      </c>
      <c r="B8246">
        <v>61060</v>
      </c>
      <c r="C8246" t="s">
        <v>172</v>
      </c>
      <c r="D8246" s="167">
        <v>46626.06</v>
      </c>
      <c r="E8246" t="s">
        <v>199</v>
      </c>
      <c r="F8246" t="s">
        <v>169</v>
      </c>
      <c r="G8246" t="s">
        <v>200</v>
      </c>
      <c r="H8246" s="168">
        <v>39643</v>
      </c>
      <c r="I8246" t="s">
        <v>108</v>
      </c>
      <c r="J8246" s="169">
        <v>9.205479452054794</v>
      </c>
      <c r="K8246">
        <v>2</v>
      </c>
    </row>
    <row r="8247" spans="1:11" x14ac:dyDescent="0.25">
      <c r="A8247" t="s">
        <v>8798</v>
      </c>
      <c r="B8247">
        <v>70089</v>
      </c>
      <c r="C8247" t="s">
        <v>167</v>
      </c>
      <c r="D8247" s="167">
        <v>88272.4</v>
      </c>
      <c r="E8247" t="s">
        <v>175</v>
      </c>
      <c r="F8247" t="s">
        <v>169</v>
      </c>
      <c r="G8247" t="s">
        <v>311</v>
      </c>
      <c r="H8247" s="168">
        <v>37480</v>
      </c>
      <c r="I8247" t="s">
        <v>104</v>
      </c>
      <c r="J8247" s="169">
        <v>15.131506849315068</v>
      </c>
      <c r="K8247">
        <v>4</v>
      </c>
    </row>
    <row r="8248" spans="1:11" x14ac:dyDescent="0.25">
      <c r="A8248" t="s">
        <v>8799</v>
      </c>
      <c r="B8248">
        <v>57338</v>
      </c>
      <c r="C8248" t="s">
        <v>167</v>
      </c>
      <c r="D8248" s="167">
        <v>69222.179999999993</v>
      </c>
      <c r="E8248" t="s">
        <v>168</v>
      </c>
      <c r="F8248" t="s">
        <v>169</v>
      </c>
      <c r="G8248" t="s">
        <v>170</v>
      </c>
      <c r="H8248" s="168">
        <v>32580</v>
      </c>
      <c r="I8248" t="s">
        <v>107</v>
      </c>
      <c r="J8248" s="169">
        <v>28.556164383561644</v>
      </c>
      <c r="K8248">
        <v>6</v>
      </c>
    </row>
    <row r="8249" spans="1:11" x14ac:dyDescent="0.25">
      <c r="A8249" t="s">
        <v>8800</v>
      </c>
      <c r="B8249">
        <v>8021</v>
      </c>
      <c r="C8249" t="s">
        <v>167</v>
      </c>
      <c r="D8249" s="167">
        <v>66100.63</v>
      </c>
      <c r="E8249" t="s">
        <v>253</v>
      </c>
      <c r="F8249" t="s">
        <v>169</v>
      </c>
      <c r="G8249" t="s">
        <v>282</v>
      </c>
      <c r="H8249" s="168">
        <v>41778</v>
      </c>
      <c r="I8249" t="s">
        <v>103</v>
      </c>
      <c r="J8249" s="169">
        <v>3.3561643835616439</v>
      </c>
      <c r="K8249">
        <v>1</v>
      </c>
    </row>
    <row r="8250" spans="1:11" x14ac:dyDescent="0.25">
      <c r="A8250" t="s">
        <v>8801</v>
      </c>
      <c r="B8250">
        <v>70728</v>
      </c>
      <c r="C8250" t="s">
        <v>172</v>
      </c>
      <c r="D8250" s="167">
        <v>143609.88</v>
      </c>
      <c r="E8250" t="s">
        <v>213</v>
      </c>
      <c r="F8250" t="s">
        <v>169</v>
      </c>
      <c r="G8250" t="s">
        <v>754</v>
      </c>
      <c r="H8250" s="168">
        <v>33973</v>
      </c>
      <c r="I8250" t="s">
        <v>106</v>
      </c>
      <c r="J8250" s="169">
        <v>24.739726027397261</v>
      </c>
      <c r="K8250">
        <v>5</v>
      </c>
    </row>
    <row r="8251" spans="1:11" x14ac:dyDescent="0.25">
      <c r="A8251" t="s">
        <v>8802</v>
      </c>
      <c r="B8251">
        <v>57218</v>
      </c>
      <c r="C8251" t="s">
        <v>167</v>
      </c>
      <c r="D8251" s="167">
        <v>67977.039999999994</v>
      </c>
      <c r="E8251" t="s">
        <v>168</v>
      </c>
      <c r="F8251" t="s">
        <v>169</v>
      </c>
      <c r="G8251" t="s">
        <v>1533</v>
      </c>
      <c r="H8251" s="168">
        <v>38237</v>
      </c>
      <c r="I8251" t="s">
        <v>108</v>
      </c>
      <c r="J8251" s="169">
        <v>13.057534246575342</v>
      </c>
      <c r="K8251">
        <v>3</v>
      </c>
    </row>
    <row r="8252" spans="1:11" x14ac:dyDescent="0.25">
      <c r="A8252" t="s">
        <v>8803</v>
      </c>
      <c r="B8252">
        <v>96030</v>
      </c>
      <c r="C8252" t="s">
        <v>172</v>
      </c>
      <c r="D8252" s="167">
        <v>46626.87</v>
      </c>
      <c r="E8252" t="s">
        <v>199</v>
      </c>
      <c r="F8252" t="s">
        <v>169</v>
      </c>
      <c r="G8252" t="s">
        <v>205</v>
      </c>
      <c r="H8252" s="168">
        <v>39251</v>
      </c>
      <c r="I8252" t="s">
        <v>107</v>
      </c>
      <c r="J8252" s="169">
        <v>10.27945205479452</v>
      </c>
      <c r="K8252">
        <v>3</v>
      </c>
    </row>
    <row r="8253" spans="1:11" x14ac:dyDescent="0.25">
      <c r="A8253" t="s">
        <v>8804</v>
      </c>
      <c r="B8253">
        <v>21463</v>
      </c>
      <c r="C8253" t="s">
        <v>172</v>
      </c>
      <c r="D8253" s="167">
        <v>107491.77</v>
      </c>
      <c r="E8253" t="s">
        <v>199</v>
      </c>
      <c r="F8253" t="s">
        <v>169</v>
      </c>
      <c r="G8253" t="s">
        <v>176</v>
      </c>
      <c r="H8253" s="168">
        <v>39469</v>
      </c>
      <c r="I8253" t="s">
        <v>107</v>
      </c>
      <c r="J8253" s="169">
        <v>9.6821917808219187</v>
      </c>
      <c r="K8253">
        <v>2</v>
      </c>
    </row>
    <row r="8254" spans="1:11" x14ac:dyDescent="0.25">
      <c r="A8254" t="s">
        <v>8805</v>
      </c>
      <c r="B8254">
        <v>97992</v>
      </c>
      <c r="C8254" t="s">
        <v>167</v>
      </c>
      <c r="D8254" s="167">
        <v>55251.81</v>
      </c>
      <c r="E8254" t="s">
        <v>188</v>
      </c>
      <c r="F8254" t="s">
        <v>202</v>
      </c>
      <c r="G8254" t="s">
        <v>313</v>
      </c>
      <c r="H8254" s="168">
        <v>35534</v>
      </c>
      <c r="I8254" t="s">
        <v>103</v>
      </c>
      <c r="J8254" s="169">
        <v>20.463013698630139</v>
      </c>
      <c r="K8254">
        <v>5</v>
      </c>
    </row>
    <row r="8255" spans="1:11" x14ac:dyDescent="0.25">
      <c r="A8255" t="s">
        <v>8806</v>
      </c>
      <c r="B8255">
        <v>44726</v>
      </c>
      <c r="C8255" t="s">
        <v>172</v>
      </c>
      <c r="D8255" s="167">
        <v>48258.81</v>
      </c>
      <c r="E8255" t="s">
        <v>199</v>
      </c>
      <c r="F8255" t="s">
        <v>169</v>
      </c>
      <c r="G8255" t="s">
        <v>330</v>
      </c>
      <c r="H8255" s="168">
        <v>39202</v>
      </c>
      <c r="I8255" t="s">
        <v>103</v>
      </c>
      <c r="J8255" s="169">
        <v>10.413698630136986</v>
      </c>
      <c r="K8255">
        <v>3</v>
      </c>
    </row>
    <row r="8256" spans="1:11" x14ac:dyDescent="0.25">
      <c r="A8256" t="s">
        <v>8807</v>
      </c>
      <c r="B8256">
        <v>54067</v>
      </c>
      <c r="C8256" t="s">
        <v>172</v>
      </c>
      <c r="D8256" s="167">
        <v>96763.35</v>
      </c>
      <c r="E8256" t="s">
        <v>168</v>
      </c>
      <c r="F8256" t="s">
        <v>169</v>
      </c>
      <c r="G8256" t="s">
        <v>384</v>
      </c>
      <c r="H8256" s="168">
        <v>35373</v>
      </c>
      <c r="I8256" t="s">
        <v>107</v>
      </c>
      <c r="J8256" s="169">
        <v>20.904109589041095</v>
      </c>
      <c r="K8256">
        <v>5</v>
      </c>
    </row>
    <row r="8257" spans="1:11" x14ac:dyDescent="0.25">
      <c r="A8257" t="s">
        <v>8808</v>
      </c>
      <c r="B8257">
        <v>66984</v>
      </c>
      <c r="C8257" t="s">
        <v>172</v>
      </c>
      <c r="D8257" s="167">
        <v>40631.32</v>
      </c>
      <c r="E8257" t="s">
        <v>199</v>
      </c>
      <c r="F8257" t="s">
        <v>169</v>
      </c>
      <c r="G8257" t="s">
        <v>200</v>
      </c>
      <c r="H8257" s="168">
        <v>42317</v>
      </c>
      <c r="I8257" t="s">
        <v>104</v>
      </c>
      <c r="J8257" s="169">
        <v>1.8794520547945206</v>
      </c>
      <c r="K8257">
        <v>1</v>
      </c>
    </row>
    <row r="8258" spans="1:11" x14ac:dyDescent="0.25">
      <c r="A8258" t="s">
        <v>8809</v>
      </c>
      <c r="B8258">
        <v>55366</v>
      </c>
      <c r="C8258" t="s">
        <v>172</v>
      </c>
      <c r="D8258" s="167">
        <v>40631.32</v>
      </c>
      <c r="E8258" t="s">
        <v>199</v>
      </c>
      <c r="F8258" t="s">
        <v>169</v>
      </c>
      <c r="G8258" t="s">
        <v>200</v>
      </c>
      <c r="H8258" s="168">
        <v>42373</v>
      </c>
      <c r="I8258" t="s">
        <v>106</v>
      </c>
      <c r="J8258" s="169">
        <v>1.726027397260274</v>
      </c>
      <c r="K8258">
        <v>1</v>
      </c>
    </row>
    <row r="8259" spans="1:11" x14ac:dyDescent="0.25">
      <c r="A8259" t="s">
        <v>8810</v>
      </c>
      <c r="B8259">
        <v>25743</v>
      </c>
      <c r="C8259" t="s">
        <v>172</v>
      </c>
      <c r="D8259" s="167">
        <v>39218.769999999997</v>
      </c>
      <c r="E8259" t="s">
        <v>233</v>
      </c>
      <c r="F8259" t="s">
        <v>202</v>
      </c>
      <c r="G8259" t="s">
        <v>554</v>
      </c>
      <c r="H8259" s="168">
        <v>37074</v>
      </c>
      <c r="I8259" t="s">
        <v>105</v>
      </c>
      <c r="J8259" s="169">
        <v>16.243835616438357</v>
      </c>
      <c r="K8259">
        <v>4</v>
      </c>
    </row>
    <row r="8260" spans="1:11" x14ac:dyDescent="0.25">
      <c r="A8260" t="s">
        <v>8811</v>
      </c>
      <c r="B8260">
        <v>40400</v>
      </c>
      <c r="C8260" t="s">
        <v>167</v>
      </c>
      <c r="D8260" s="167">
        <v>16047</v>
      </c>
      <c r="E8260" t="s">
        <v>196</v>
      </c>
      <c r="F8260" t="s">
        <v>202</v>
      </c>
      <c r="G8260" t="s">
        <v>222</v>
      </c>
      <c r="H8260" s="168">
        <v>42716</v>
      </c>
      <c r="I8260" t="s">
        <v>107</v>
      </c>
      <c r="J8260" s="169">
        <v>0.78630136986301369</v>
      </c>
      <c r="K8260">
        <v>1</v>
      </c>
    </row>
    <row r="8261" spans="1:11" x14ac:dyDescent="0.25">
      <c r="A8261" t="s">
        <v>8812</v>
      </c>
      <c r="B8261">
        <v>38164</v>
      </c>
      <c r="C8261" t="s">
        <v>167</v>
      </c>
      <c r="D8261" s="167">
        <v>84974</v>
      </c>
      <c r="E8261" t="s">
        <v>196</v>
      </c>
      <c r="F8261" t="s">
        <v>169</v>
      </c>
      <c r="G8261" t="s">
        <v>189</v>
      </c>
      <c r="H8261" s="168">
        <v>35709</v>
      </c>
      <c r="I8261" t="s">
        <v>106</v>
      </c>
      <c r="J8261" s="169">
        <v>19.983561643835618</v>
      </c>
      <c r="K8261">
        <v>5</v>
      </c>
    </row>
    <row r="8262" spans="1:11" x14ac:dyDescent="0.25">
      <c r="A8262" t="s">
        <v>8813</v>
      </c>
      <c r="B8262">
        <v>83331</v>
      </c>
      <c r="C8262" t="s">
        <v>172</v>
      </c>
      <c r="D8262" s="167">
        <v>92062.720000000001</v>
      </c>
      <c r="E8262" t="s">
        <v>196</v>
      </c>
      <c r="F8262" t="s">
        <v>169</v>
      </c>
      <c r="G8262" t="s">
        <v>428</v>
      </c>
      <c r="H8262" s="168">
        <v>39258</v>
      </c>
      <c r="I8262" t="s">
        <v>103</v>
      </c>
      <c r="J8262" s="169">
        <v>10.260273972602739</v>
      </c>
      <c r="K8262">
        <v>3</v>
      </c>
    </row>
    <row r="8263" spans="1:11" x14ac:dyDescent="0.25">
      <c r="A8263" t="s">
        <v>8814</v>
      </c>
      <c r="B8263">
        <v>10805</v>
      </c>
      <c r="C8263" t="s">
        <v>167</v>
      </c>
      <c r="D8263" s="167">
        <v>58769.89</v>
      </c>
      <c r="E8263" t="s">
        <v>233</v>
      </c>
      <c r="F8263" t="s">
        <v>169</v>
      </c>
      <c r="G8263" t="s">
        <v>672</v>
      </c>
      <c r="H8263" s="168">
        <v>37825</v>
      </c>
      <c r="I8263" t="s">
        <v>103</v>
      </c>
      <c r="J8263" s="169">
        <v>14.186301369863013</v>
      </c>
      <c r="K8263">
        <v>3</v>
      </c>
    </row>
    <row r="8264" spans="1:11" x14ac:dyDescent="0.25">
      <c r="A8264" t="s">
        <v>8815</v>
      </c>
      <c r="B8264">
        <v>69569</v>
      </c>
      <c r="C8264" t="s">
        <v>167</v>
      </c>
      <c r="D8264" s="167">
        <v>83658</v>
      </c>
      <c r="E8264" t="s">
        <v>175</v>
      </c>
      <c r="F8264" t="s">
        <v>169</v>
      </c>
      <c r="G8264" t="s">
        <v>183</v>
      </c>
      <c r="H8264" s="168">
        <v>37270</v>
      </c>
      <c r="I8264" t="s">
        <v>103</v>
      </c>
      <c r="J8264" s="169">
        <v>15.706849315068494</v>
      </c>
      <c r="K8264">
        <v>4</v>
      </c>
    </row>
    <row r="8265" spans="1:11" x14ac:dyDescent="0.25">
      <c r="A8265" t="s">
        <v>8816</v>
      </c>
      <c r="B8265">
        <v>82992</v>
      </c>
      <c r="C8265" t="s">
        <v>172</v>
      </c>
      <c r="D8265" s="167">
        <v>71796</v>
      </c>
      <c r="E8265" t="s">
        <v>191</v>
      </c>
      <c r="F8265" t="s">
        <v>169</v>
      </c>
      <c r="G8265" t="s">
        <v>192</v>
      </c>
      <c r="H8265" s="168">
        <v>39329</v>
      </c>
      <c r="I8265" t="s">
        <v>104</v>
      </c>
      <c r="J8265" s="169">
        <v>10.065753424657535</v>
      </c>
      <c r="K8265">
        <v>3</v>
      </c>
    </row>
    <row r="8266" spans="1:11" x14ac:dyDescent="0.25">
      <c r="A8266" t="s">
        <v>8817</v>
      </c>
      <c r="B8266">
        <v>99415</v>
      </c>
      <c r="C8266" t="s">
        <v>167</v>
      </c>
      <c r="D8266" s="167">
        <v>93396</v>
      </c>
      <c r="E8266" t="s">
        <v>180</v>
      </c>
      <c r="F8266" t="s">
        <v>169</v>
      </c>
      <c r="G8266" t="s">
        <v>386</v>
      </c>
      <c r="H8266" s="168">
        <v>36633</v>
      </c>
      <c r="I8266" t="s">
        <v>104</v>
      </c>
      <c r="J8266" s="169">
        <v>17.452054794520549</v>
      </c>
      <c r="K8266">
        <v>4</v>
      </c>
    </row>
    <row r="8267" spans="1:11" x14ac:dyDescent="0.25">
      <c r="A8267" t="s">
        <v>8818</v>
      </c>
      <c r="B8267">
        <v>32938</v>
      </c>
      <c r="C8267" t="s">
        <v>172</v>
      </c>
      <c r="D8267" s="167">
        <v>57827.07</v>
      </c>
      <c r="E8267" t="s">
        <v>199</v>
      </c>
      <c r="F8267" t="s">
        <v>169</v>
      </c>
      <c r="G8267" t="s">
        <v>750</v>
      </c>
      <c r="H8267" s="168">
        <v>37355</v>
      </c>
      <c r="I8267" t="s">
        <v>106</v>
      </c>
      <c r="J8267" s="169">
        <v>15.473972602739726</v>
      </c>
      <c r="K8267">
        <v>4</v>
      </c>
    </row>
    <row r="8268" spans="1:11" x14ac:dyDescent="0.25">
      <c r="A8268" t="s">
        <v>8819</v>
      </c>
      <c r="B8268">
        <v>39355</v>
      </c>
      <c r="C8268" t="s">
        <v>167</v>
      </c>
      <c r="D8268" s="167">
        <v>112899</v>
      </c>
      <c r="E8268" t="s">
        <v>199</v>
      </c>
      <c r="F8268" t="s">
        <v>169</v>
      </c>
      <c r="G8268" t="s">
        <v>8820</v>
      </c>
      <c r="H8268" s="168">
        <v>37263</v>
      </c>
      <c r="I8268" t="s">
        <v>104</v>
      </c>
      <c r="J8268" s="169">
        <v>15.726027397260275</v>
      </c>
      <c r="K8268">
        <v>4</v>
      </c>
    </row>
    <row r="8269" spans="1:11" x14ac:dyDescent="0.25">
      <c r="A8269" t="s">
        <v>8821</v>
      </c>
      <c r="B8269">
        <v>3684</v>
      </c>
      <c r="C8269" t="s">
        <v>167</v>
      </c>
      <c r="D8269" s="167">
        <v>77691.47</v>
      </c>
      <c r="E8269" t="s">
        <v>175</v>
      </c>
      <c r="F8269" t="s">
        <v>169</v>
      </c>
      <c r="G8269" t="s">
        <v>211</v>
      </c>
      <c r="H8269" s="168">
        <v>41946</v>
      </c>
      <c r="I8269" t="s">
        <v>103</v>
      </c>
      <c r="J8269" s="169">
        <v>2.8958904109589043</v>
      </c>
      <c r="K8269">
        <v>1</v>
      </c>
    </row>
    <row r="8270" spans="1:11" x14ac:dyDescent="0.25">
      <c r="A8270" t="s">
        <v>8822</v>
      </c>
      <c r="B8270">
        <v>9488</v>
      </c>
      <c r="C8270" t="s">
        <v>172</v>
      </c>
      <c r="D8270" s="167">
        <v>60201.440000000002</v>
      </c>
      <c r="E8270" t="s">
        <v>233</v>
      </c>
      <c r="F8270" t="s">
        <v>169</v>
      </c>
      <c r="G8270" t="s">
        <v>242</v>
      </c>
      <c r="H8270" s="168">
        <v>31999</v>
      </c>
      <c r="I8270" t="s">
        <v>103</v>
      </c>
      <c r="J8270" s="169">
        <v>30.147945205479452</v>
      </c>
      <c r="K8270">
        <v>7</v>
      </c>
    </row>
    <row r="8271" spans="1:11" x14ac:dyDescent="0.25">
      <c r="A8271" t="s">
        <v>8823</v>
      </c>
      <c r="B8271">
        <v>91429</v>
      </c>
      <c r="C8271" t="s">
        <v>167</v>
      </c>
      <c r="D8271" s="167">
        <v>75453</v>
      </c>
      <c r="E8271" t="s">
        <v>175</v>
      </c>
      <c r="F8271" t="s">
        <v>169</v>
      </c>
      <c r="G8271" t="s">
        <v>183</v>
      </c>
      <c r="H8271" s="168">
        <v>38370</v>
      </c>
      <c r="I8271" t="s">
        <v>104</v>
      </c>
      <c r="J8271" s="169">
        <v>12.693150684931506</v>
      </c>
      <c r="K8271">
        <v>3</v>
      </c>
    </row>
    <row r="8272" spans="1:11" x14ac:dyDescent="0.25">
      <c r="A8272" t="s">
        <v>8824</v>
      </c>
      <c r="B8272">
        <v>32609</v>
      </c>
      <c r="C8272" t="s">
        <v>172</v>
      </c>
      <c r="D8272" s="167">
        <v>100849.36</v>
      </c>
      <c r="E8272" t="s">
        <v>191</v>
      </c>
      <c r="F8272" t="s">
        <v>169</v>
      </c>
      <c r="G8272" t="s">
        <v>610</v>
      </c>
      <c r="H8272" s="168">
        <v>32069</v>
      </c>
      <c r="I8272" t="s">
        <v>103</v>
      </c>
      <c r="J8272" s="169">
        <v>29.956164383561642</v>
      </c>
      <c r="K8272">
        <v>7</v>
      </c>
    </row>
    <row r="8273" spans="1:11" x14ac:dyDescent="0.25">
      <c r="A8273" t="s">
        <v>8825</v>
      </c>
      <c r="B8273">
        <v>28569</v>
      </c>
      <c r="C8273" t="s">
        <v>167</v>
      </c>
      <c r="D8273" s="167">
        <v>68888.03</v>
      </c>
      <c r="E8273" t="s">
        <v>1258</v>
      </c>
      <c r="F8273" t="s">
        <v>169</v>
      </c>
      <c r="G8273" t="s">
        <v>418</v>
      </c>
      <c r="H8273" s="168">
        <v>37459</v>
      </c>
      <c r="I8273" t="s">
        <v>106</v>
      </c>
      <c r="J8273" s="169">
        <v>15.189041095890412</v>
      </c>
      <c r="K8273">
        <v>4</v>
      </c>
    </row>
    <row r="8274" spans="1:11" x14ac:dyDescent="0.25">
      <c r="A8274" t="s">
        <v>8826</v>
      </c>
      <c r="B8274">
        <v>8251</v>
      </c>
      <c r="C8274" t="s">
        <v>167</v>
      </c>
      <c r="D8274" s="167">
        <v>44289.72</v>
      </c>
      <c r="E8274" t="s">
        <v>188</v>
      </c>
      <c r="F8274" t="s">
        <v>169</v>
      </c>
      <c r="G8274" t="s">
        <v>282</v>
      </c>
      <c r="H8274" s="168">
        <v>42255</v>
      </c>
      <c r="I8274" t="s">
        <v>103</v>
      </c>
      <c r="J8274" s="169">
        <v>2.0493150684931507</v>
      </c>
      <c r="K8274">
        <v>1</v>
      </c>
    </row>
    <row r="8275" spans="1:11" x14ac:dyDescent="0.25">
      <c r="A8275" t="s">
        <v>8827</v>
      </c>
      <c r="B8275">
        <v>66660</v>
      </c>
      <c r="C8275" t="s">
        <v>172</v>
      </c>
      <c r="D8275" s="167">
        <v>39218.769999999997</v>
      </c>
      <c r="E8275" t="s">
        <v>233</v>
      </c>
      <c r="F8275" t="s">
        <v>202</v>
      </c>
      <c r="G8275" t="s">
        <v>554</v>
      </c>
      <c r="H8275" s="168">
        <v>37161</v>
      </c>
      <c r="I8275" t="s">
        <v>107</v>
      </c>
      <c r="J8275" s="169">
        <v>16.005479452054793</v>
      </c>
      <c r="K8275">
        <v>4</v>
      </c>
    </row>
    <row r="8276" spans="1:11" x14ac:dyDescent="0.25">
      <c r="A8276" t="s">
        <v>8828</v>
      </c>
      <c r="B8276">
        <v>70529</v>
      </c>
      <c r="C8276" t="s">
        <v>167</v>
      </c>
      <c r="D8276" s="167">
        <v>51574.16</v>
      </c>
      <c r="E8276" t="s">
        <v>188</v>
      </c>
      <c r="F8276" t="s">
        <v>202</v>
      </c>
      <c r="G8276" t="s">
        <v>313</v>
      </c>
      <c r="H8276" s="168">
        <v>35337</v>
      </c>
      <c r="I8276" t="s">
        <v>107</v>
      </c>
      <c r="J8276" s="169">
        <v>21.002739726027396</v>
      </c>
      <c r="K8276">
        <v>5</v>
      </c>
    </row>
    <row r="8277" spans="1:11" x14ac:dyDescent="0.25">
      <c r="A8277" t="s">
        <v>8829</v>
      </c>
      <c r="B8277">
        <v>13941</v>
      </c>
      <c r="C8277" t="s">
        <v>172</v>
      </c>
      <c r="D8277" s="167">
        <v>45261</v>
      </c>
      <c r="E8277" t="s">
        <v>191</v>
      </c>
      <c r="F8277" t="s">
        <v>169</v>
      </c>
      <c r="G8277" t="s">
        <v>1065</v>
      </c>
      <c r="H8277" s="168">
        <v>42716</v>
      </c>
      <c r="I8277" t="s">
        <v>103</v>
      </c>
      <c r="J8277" s="169">
        <v>0.78630136986301369</v>
      </c>
      <c r="K8277">
        <v>1</v>
      </c>
    </row>
    <row r="8278" spans="1:11" x14ac:dyDescent="0.25">
      <c r="A8278" t="s">
        <v>8830</v>
      </c>
      <c r="B8278">
        <v>16428</v>
      </c>
      <c r="C8278" t="s">
        <v>167</v>
      </c>
      <c r="D8278" s="167">
        <v>24134.31</v>
      </c>
      <c r="E8278" t="s">
        <v>196</v>
      </c>
      <c r="F8278" t="s">
        <v>202</v>
      </c>
      <c r="G8278" t="s">
        <v>367</v>
      </c>
      <c r="H8278" s="168">
        <v>35771</v>
      </c>
      <c r="I8278" t="s">
        <v>104</v>
      </c>
      <c r="J8278" s="169">
        <v>19.813698630136987</v>
      </c>
      <c r="K8278">
        <v>4</v>
      </c>
    </row>
    <row r="8279" spans="1:11" x14ac:dyDescent="0.25">
      <c r="A8279" t="s">
        <v>8831</v>
      </c>
      <c r="B8279">
        <v>58077</v>
      </c>
      <c r="C8279" t="s">
        <v>172</v>
      </c>
      <c r="D8279" s="167">
        <v>120768</v>
      </c>
      <c r="E8279" t="s">
        <v>239</v>
      </c>
      <c r="F8279" t="s">
        <v>169</v>
      </c>
      <c r="G8279" t="s">
        <v>214</v>
      </c>
      <c r="H8279" s="168">
        <v>32153</v>
      </c>
      <c r="I8279" t="s">
        <v>108</v>
      </c>
      <c r="J8279" s="169">
        <v>29.726027397260275</v>
      </c>
      <c r="K8279">
        <v>6</v>
      </c>
    </row>
    <row r="8280" spans="1:11" x14ac:dyDescent="0.25">
      <c r="A8280" t="s">
        <v>8832</v>
      </c>
      <c r="B8280">
        <v>13090</v>
      </c>
      <c r="C8280" t="s">
        <v>172</v>
      </c>
      <c r="D8280" s="167">
        <v>80784</v>
      </c>
      <c r="E8280" t="s">
        <v>191</v>
      </c>
      <c r="F8280" t="s">
        <v>169</v>
      </c>
      <c r="G8280" t="s">
        <v>192</v>
      </c>
      <c r="H8280" s="168">
        <v>36942</v>
      </c>
      <c r="I8280" t="s">
        <v>106</v>
      </c>
      <c r="J8280" s="169">
        <v>16.605479452054794</v>
      </c>
      <c r="K8280">
        <v>4</v>
      </c>
    </row>
    <row r="8281" spans="1:11" x14ac:dyDescent="0.25">
      <c r="A8281" t="s">
        <v>8833</v>
      </c>
      <c r="B8281">
        <v>8535</v>
      </c>
      <c r="C8281" t="s">
        <v>172</v>
      </c>
      <c r="D8281" s="167">
        <v>92756.7</v>
      </c>
      <c r="E8281" t="s">
        <v>175</v>
      </c>
      <c r="F8281" t="s">
        <v>169</v>
      </c>
      <c r="G8281" t="s">
        <v>183</v>
      </c>
      <c r="H8281" s="168">
        <v>31754</v>
      </c>
      <c r="I8281" t="s">
        <v>105</v>
      </c>
      <c r="J8281" s="169">
        <v>30.81917808219178</v>
      </c>
      <c r="K8281">
        <v>7</v>
      </c>
    </row>
    <row r="8282" spans="1:11" x14ac:dyDescent="0.25">
      <c r="A8282" t="s">
        <v>8834</v>
      </c>
      <c r="B8282">
        <v>16638</v>
      </c>
      <c r="C8282" t="s">
        <v>172</v>
      </c>
      <c r="D8282" s="167">
        <v>39257</v>
      </c>
      <c r="E8282" t="s">
        <v>199</v>
      </c>
      <c r="F8282" t="s">
        <v>169</v>
      </c>
      <c r="G8282" t="s">
        <v>200</v>
      </c>
      <c r="H8282" s="168">
        <v>42590</v>
      </c>
      <c r="I8282" t="s">
        <v>107</v>
      </c>
      <c r="J8282" s="169">
        <v>1.1315068493150684</v>
      </c>
      <c r="K8282">
        <v>1</v>
      </c>
    </row>
    <row r="8283" spans="1:11" x14ac:dyDescent="0.25">
      <c r="A8283" t="s">
        <v>8835</v>
      </c>
      <c r="B8283">
        <v>54401</v>
      </c>
      <c r="C8283" t="s">
        <v>167</v>
      </c>
      <c r="D8283" s="167">
        <v>122970.57</v>
      </c>
      <c r="E8283" t="s">
        <v>168</v>
      </c>
      <c r="F8283" t="s">
        <v>169</v>
      </c>
      <c r="G8283" t="s">
        <v>275</v>
      </c>
      <c r="H8283" s="168">
        <v>39314</v>
      </c>
      <c r="I8283" t="s">
        <v>103</v>
      </c>
      <c r="J8283" s="169">
        <v>10.106849315068493</v>
      </c>
      <c r="K8283">
        <v>3</v>
      </c>
    </row>
    <row r="8284" spans="1:11" x14ac:dyDescent="0.25">
      <c r="A8284" t="s">
        <v>8836</v>
      </c>
      <c r="B8284">
        <v>31510</v>
      </c>
      <c r="C8284" t="s">
        <v>172</v>
      </c>
      <c r="D8284" s="167">
        <v>135945.95000000001</v>
      </c>
      <c r="E8284" t="s">
        <v>185</v>
      </c>
      <c r="F8284" t="s">
        <v>169</v>
      </c>
      <c r="G8284" t="s">
        <v>774</v>
      </c>
      <c r="H8284" s="168">
        <v>32202</v>
      </c>
      <c r="I8284" t="s">
        <v>106</v>
      </c>
      <c r="J8284" s="169">
        <v>29.591780821917808</v>
      </c>
      <c r="K8284">
        <v>6</v>
      </c>
    </row>
    <row r="8285" spans="1:11" x14ac:dyDescent="0.25">
      <c r="A8285" t="s">
        <v>8837</v>
      </c>
      <c r="B8285">
        <v>16784</v>
      </c>
      <c r="C8285" t="s">
        <v>167</v>
      </c>
      <c r="D8285" s="167">
        <v>42367.37</v>
      </c>
      <c r="E8285" t="s">
        <v>233</v>
      </c>
      <c r="F8285" t="s">
        <v>169</v>
      </c>
      <c r="G8285" t="s">
        <v>357</v>
      </c>
      <c r="H8285" s="168">
        <v>42170</v>
      </c>
      <c r="I8285" t="s">
        <v>104</v>
      </c>
      <c r="J8285" s="169">
        <v>2.2821917808219179</v>
      </c>
      <c r="K8285">
        <v>1</v>
      </c>
    </row>
    <row r="8286" spans="1:11" x14ac:dyDescent="0.25">
      <c r="A8286" t="s">
        <v>8838</v>
      </c>
      <c r="B8286">
        <v>82468</v>
      </c>
      <c r="C8286" t="s">
        <v>167</v>
      </c>
      <c r="D8286" s="167">
        <v>46626.87</v>
      </c>
      <c r="E8286" t="s">
        <v>199</v>
      </c>
      <c r="F8286" t="s">
        <v>169</v>
      </c>
      <c r="G8286" t="s">
        <v>205</v>
      </c>
      <c r="H8286" s="168">
        <v>39426</v>
      </c>
      <c r="I8286" t="s">
        <v>105</v>
      </c>
      <c r="J8286" s="169">
        <v>9.8000000000000007</v>
      </c>
      <c r="K8286">
        <v>2</v>
      </c>
    </row>
    <row r="8287" spans="1:11" x14ac:dyDescent="0.25">
      <c r="A8287" t="s">
        <v>8839</v>
      </c>
      <c r="B8287">
        <v>23126</v>
      </c>
      <c r="C8287" t="s">
        <v>167</v>
      </c>
      <c r="D8287" s="167">
        <v>104717.28</v>
      </c>
      <c r="E8287" t="s">
        <v>253</v>
      </c>
      <c r="F8287" t="s">
        <v>169</v>
      </c>
      <c r="G8287" t="s">
        <v>598</v>
      </c>
      <c r="H8287" s="168">
        <v>31224</v>
      </c>
      <c r="I8287" t="s">
        <v>103</v>
      </c>
      <c r="J8287" s="169">
        <v>32.271232876712325</v>
      </c>
      <c r="K8287">
        <v>7</v>
      </c>
    </row>
    <row r="8288" spans="1:11" x14ac:dyDescent="0.25">
      <c r="A8288" t="s">
        <v>8840</v>
      </c>
      <c r="B8288">
        <v>61650</v>
      </c>
      <c r="C8288" t="s">
        <v>167</v>
      </c>
      <c r="D8288" s="167">
        <v>22529.52</v>
      </c>
      <c r="E8288" t="s">
        <v>196</v>
      </c>
      <c r="F8288" t="s">
        <v>202</v>
      </c>
      <c r="G8288" t="s">
        <v>222</v>
      </c>
      <c r="H8288" s="168">
        <v>37564</v>
      </c>
      <c r="I8288" t="s">
        <v>105</v>
      </c>
      <c r="J8288" s="169">
        <v>14.901369863013699</v>
      </c>
      <c r="K8288">
        <v>3</v>
      </c>
    </row>
    <row r="8289" spans="1:11" x14ac:dyDescent="0.25">
      <c r="A8289" t="s">
        <v>8841</v>
      </c>
      <c r="B8289">
        <v>82971</v>
      </c>
      <c r="C8289" t="s">
        <v>172</v>
      </c>
      <c r="D8289" s="167">
        <v>50910</v>
      </c>
      <c r="E8289" t="s">
        <v>191</v>
      </c>
      <c r="F8289" t="s">
        <v>169</v>
      </c>
      <c r="G8289" t="s">
        <v>354</v>
      </c>
      <c r="H8289" s="168">
        <v>41904</v>
      </c>
      <c r="I8289" t="s">
        <v>103</v>
      </c>
      <c r="J8289" s="169">
        <v>3.010958904109589</v>
      </c>
      <c r="K8289">
        <v>1</v>
      </c>
    </row>
    <row r="8290" spans="1:11" x14ac:dyDescent="0.25">
      <c r="A8290" t="s">
        <v>8842</v>
      </c>
      <c r="B8290">
        <v>1673</v>
      </c>
      <c r="C8290" t="s">
        <v>167</v>
      </c>
      <c r="D8290" s="167">
        <v>57807.08</v>
      </c>
      <c r="E8290" t="s">
        <v>188</v>
      </c>
      <c r="F8290" t="s">
        <v>202</v>
      </c>
      <c r="G8290" t="s">
        <v>313</v>
      </c>
      <c r="H8290" s="168">
        <v>34666</v>
      </c>
      <c r="I8290" t="s">
        <v>105</v>
      </c>
      <c r="J8290" s="169">
        <v>22.841095890410958</v>
      </c>
      <c r="K8290">
        <v>5</v>
      </c>
    </row>
    <row r="8291" spans="1:11" x14ac:dyDescent="0.25">
      <c r="A8291" t="s">
        <v>8843</v>
      </c>
      <c r="B8291">
        <v>70576</v>
      </c>
      <c r="C8291" t="s">
        <v>172</v>
      </c>
      <c r="D8291" s="167">
        <v>144211.92000000001</v>
      </c>
      <c r="E8291" t="s">
        <v>268</v>
      </c>
      <c r="F8291" t="s">
        <v>169</v>
      </c>
      <c r="G8291" t="s">
        <v>231</v>
      </c>
      <c r="H8291" s="168">
        <v>31642</v>
      </c>
      <c r="I8291" t="s">
        <v>107</v>
      </c>
      <c r="J8291" s="169">
        <v>31.126027397260273</v>
      </c>
      <c r="K8291">
        <v>7</v>
      </c>
    </row>
    <row r="8292" spans="1:11" x14ac:dyDescent="0.25">
      <c r="A8292" t="s">
        <v>8844</v>
      </c>
      <c r="B8292">
        <v>57924</v>
      </c>
      <c r="C8292" t="s">
        <v>172</v>
      </c>
      <c r="D8292" s="167">
        <v>46995.44</v>
      </c>
      <c r="E8292" t="s">
        <v>199</v>
      </c>
      <c r="F8292" t="s">
        <v>169</v>
      </c>
      <c r="G8292" t="s">
        <v>508</v>
      </c>
      <c r="H8292" s="168">
        <v>39734</v>
      </c>
      <c r="I8292" t="s">
        <v>103</v>
      </c>
      <c r="J8292" s="169">
        <v>8.956164383561644</v>
      </c>
      <c r="K8292">
        <v>2</v>
      </c>
    </row>
    <row r="8293" spans="1:11" x14ac:dyDescent="0.25">
      <c r="A8293" t="s">
        <v>8845</v>
      </c>
      <c r="B8293">
        <v>73756</v>
      </c>
      <c r="C8293" t="s">
        <v>172</v>
      </c>
      <c r="D8293" s="167">
        <v>77328</v>
      </c>
      <c r="E8293" t="s">
        <v>168</v>
      </c>
      <c r="F8293" t="s">
        <v>169</v>
      </c>
      <c r="G8293" t="s">
        <v>265</v>
      </c>
      <c r="H8293" s="168">
        <v>36983</v>
      </c>
      <c r="I8293" t="s">
        <v>103</v>
      </c>
      <c r="J8293" s="169">
        <v>16.493150684931507</v>
      </c>
      <c r="K8293">
        <v>4</v>
      </c>
    </row>
    <row r="8294" spans="1:11" x14ac:dyDescent="0.25">
      <c r="A8294" t="s">
        <v>8846</v>
      </c>
      <c r="B8294">
        <v>44296</v>
      </c>
      <c r="C8294" t="s">
        <v>172</v>
      </c>
      <c r="D8294" s="167">
        <v>43028.88</v>
      </c>
      <c r="E8294" t="s">
        <v>199</v>
      </c>
      <c r="F8294" t="s">
        <v>169</v>
      </c>
      <c r="G8294" t="s">
        <v>295</v>
      </c>
      <c r="H8294" s="168">
        <v>39776</v>
      </c>
      <c r="I8294" t="s">
        <v>105</v>
      </c>
      <c r="J8294" s="169">
        <v>8.8410958904109584</v>
      </c>
      <c r="K8294">
        <v>2</v>
      </c>
    </row>
    <row r="8295" spans="1:11" x14ac:dyDescent="0.25">
      <c r="A8295" t="s">
        <v>8847</v>
      </c>
      <c r="B8295">
        <v>27168</v>
      </c>
      <c r="C8295" t="s">
        <v>172</v>
      </c>
      <c r="D8295" s="167">
        <v>107128.71</v>
      </c>
      <c r="E8295" t="s">
        <v>175</v>
      </c>
      <c r="F8295" t="s">
        <v>169</v>
      </c>
      <c r="G8295" t="s">
        <v>586</v>
      </c>
      <c r="H8295" s="168">
        <v>34176</v>
      </c>
      <c r="I8295" t="s">
        <v>104</v>
      </c>
      <c r="J8295" s="169">
        <v>24.183561643835617</v>
      </c>
      <c r="K8295">
        <v>5</v>
      </c>
    </row>
    <row r="8296" spans="1:11" x14ac:dyDescent="0.25">
      <c r="A8296" t="s">
        <v>8848</v>
      </c>
      <c r="B8296">
        <v>99152</v>
      </c>
      <c r="C8296" t="s">
        <v>172</v>
      </c>
      <c r="D8296" s="167">
        <v>80895</v>
      </c>
      <c r="E8296" t="s">
        <v>185</v>
      </c>
      <c r="F8296" t="s">
        <v>169</v>
      </c>
      <c r="G8296" t="s">
        <v>416</v>
      </c>
      <c r="H8296" s="168">
        <v>38747</v>
      </c>
      <c r="I8296" t="s">
        <v>106</v>
      </c>
      <c r="J8296" s="169">
        <v>11.66027397260274</v>
      </c>
      <c r="K8296">
        <v>3</v>
      </c>
    </row>
    <row r="8297" spans="1:11" x14ac:dyDescent="0.25">
      <c r="A8297" t="s">
        <v>8849</v>
      </c>
      <c r="B8297">
        <v>17651</v>
      </c>
      <c r="C8297" t="s">
        <v>172</v>
      </c>
      <c r="D8297" s="167">
        <v>81066</v>
      </c>
      <c r="E8297" t="s">
        <v>213</v>
      </c>
      <c r="F8297" t="s">
        <v>169</v>
      </c>
      <c r="G8297" t="s">
        <v>3193</v>
      </c>
      <c r="H8297" s="168">
        <v>38796</v>
      </c>
      <c r="I8297" t="s">
        <v>108</v>
      </c>
      <c r="J8297" s="169">
        <v>11.526027397260274</v>
      </c>
      <c r="K8297">
        <v>3</v>
      </c>
    </row>
    <row r="8298" spans="1:11" x14ac:dyDescent="0.25">
      <c r="A8298" t="s">
        <v>8850</v>
      </c>
      <c r="B8298">
        <v>34984</v>
      </c>
      <c r="C8298" t="s">
        <v>167</v>
      </c>
      <c r="D8298" s="167">
        <v>69222.179999999993</v>
      </c>
      <c r="E8298" t="s">
        <v>188</v>
      </c>
      <c r="F8298" t="s">
        <v>169</v>
      </c>
      <c r="G8298" t="s">
        <v>170</v>
      </c>
      <c r="H8298" s="168">
        <v>29682</v>
      </c>
      <c r="I8298" t="s">
        <v>107</v>
      </c>
      <c r="J8298" s="169">
        <v>36.495890410958907</v>
      </c>
      <c r="K8298">
        <v>8</v>
      </c>
    </row>
    <row r="8299" spans="1:11" x14ac:dyDescent="0.25">
      <c r="A8299" t="s">
        <v>8851</v>
      </c>
      <c r="B8299">
        <v>28122</v>
      </c>
      <c r="C8299" t="s">
        <v>167</v>
      </c>
      <c r="D8299" s="167">
        <v>100849.36</v>
      </c>
      <c r="E8299" t="s">
        <v>175</v>
      </c>
      <c r="F8299" t="s">
        <v>169</v>
      </c>
      <c r="G8299" t="s">
        <v>211</v>
      </c>
      <c r="H8299" s="168">
        <v>32589</v>
      </c>
      <c r="I8299" t="s">
        <v>103</v>
      </c>
      <c r="J8299" s="169">
        <v>28.531506849315068</v>
      </c>
      <c r="K8299">
        <v>6</v>
      </c>
    </row>
    <row r="8300" spans="1:11" x14ac:dyDescent="0.25">
      <c r="A8300" t="s">
        <v>8852</v>
      </c>
      <c r="B8300">
        <v>53332</v>
      </c>
      <c r="C8300" t="s">
        <v>167</v>
      </c>
      <c r="D8300" s="167">
        <v>80225.52</v>
      </c>
      <c r="E8300" t="s">
        <v>188</v>
      </c>
      <c r="F8300" t="s">
        <v>169</v>
      </c>
      <c r="G8300" t="s">
        <v>428</v>
      </c>
      <c r="H8300" s="168">
        <v>41834</v>
      </c>
      <c r="I8300" t="s">
        <v>108</v>
      </c>
      <c r="J8300" s="169">
        <v>3.2027397260273971</v>
      </c>
      <c r="K8300">
        <v>1</v>
      </c>
    </row>
    <row r="8301" spans="1:11" x14ac:dyDescent="0.25">
      <c r="A8301" t="s">
        <v>8853</v>
      </c>
      <c r="B8301">
        <v>61966</v>
      </c>
      <c r="C8301" t="s">
        <v>172</v>
      </c>
      <c r="D8301" s="167">
        <v>156525</v>
      </c>
      <c r="E8301" t="s">
        <v>199</v>
      </c>
      <c r="F8301" t="s">
        <v>169</v>
      </c>
      <c r="G8301" t="s">
        <v>231</v>
      </c>
      <c r="H8301" s="168">
        <v>42184</v>
      </c>
      <c r="I8301" t="s">
        <v>104</v>
      </c>
      <c r="J8301" s="169">
        <v>2.2438356164383562</v>
      </c>
      <c r="K8301">
        <v>1</v>
      </c>
    </row>
    <row r="8302" spans="1:11" x14ac:dyDescent="0.25">
      <c r="A8302" t="s">
        <v>8854</v>
      </c>
      <c r="B8302">
        <v>34145</v>
      </c>
      <c r="C8302" t="s">
        <v>167</v>
      </c>
      <c r="D8302" s="167">
        <v>90704.11</v>
      </c>
      <c r="E8302" t="s">
        <v>188</v>
      </c>
      <c r="F8302" t="s">
        <v>169</v>
      </c>
      <c r="G8302" t="s">
        <v>443</v>
      </c>
      <c r="H8302" s="168">
        <v>41764</v>
      </c>
      <c r="I8302" t="s">
        <v>106</v>
      </c>
      <c r="J8302" s="169">
        <v>3.3945205479452056</v>
      </c>
      <c r="K8302">
        <v>1</v>
      </c>
    </row>
    <row r="8303" spans="1:11" x14ac:dyDescent="0.25">
      <c r="A8303" t="s">
        <v>8855</v>
      </c>
      <c r="B8303">
        <v>5121</v>
      </c>
      <c r="C8303" t="s">
        <v>167</v>
      </c>
      <c r="D8303" s="167">
        <v>89743.37</v>
      </c>
      <c r="E8303" t="s">
        <v>325</v>
      </c>
      <c r="F8303" t="s">
        <v>169</v>
      </c>
      <c r="G8303" t="s">
        <v>533</v>
      </c>
      <c r="H8303" s="168">
        <v>35888</v>
      </c>
      <c r="I8303" t="s">
        <v>107</v>
      </c>
      <c r="J8303" s="169">
        <v>19.493150684931507</v>
      </c>
      <c r="K8303">
        <v>4</v>
      </c>
    </row>
    <row r="8304" spans="1:11" x14ac:dyDescent="0.25">
      <c r="A8304" t="s">
        <v>8856</v>
      </c>
      <c r="B8304">
        <v>48375</v>
      </c>
      <c r="C8304" t="s">
        <v>167</v>
      </c>
      <c r="D8304" s="167">
        <v>54523.02</v>
      </c>
      <c r="E8304" t="s">
        <v>188</v>
      </c>
      <c r="F8304" t="s">
        <v>169</v>
      </c>
      <c r="G8304" t="s">
        <v>282</v>
      </c>
      <c r="H8304" s="168">
        <v>40561</v>
      </c>
      <c r="I8304" t="s">
        <v>104</v>
      </c>
      <c r="J8304" s="169">
        <v>6.6904109589041099</v>
      </c>
      <c r="K8304">
        <v>2</v>
      </c>
    </row>
    <row r="8305" spans="1:11" x14ac:dyDescent="0.25">
      <c r="A8305" t="s">
        <v>8857</v>
      </c>
      <c r="B8305">
        <v>36386</v>
      </c>
      <c r="C8305" t="s">
        <v>167</v>
      </c>
      <c r="D8305" s="167">
        <v>59447.78</v>
      </c>
      <c r="E8305" t="s">
        <v>168</v>
      </c>
      <c r="F8305" t="s">
        <v>169</v>
      </c>
      <c r="G8305" t="s">
        <v>968</v>
      </c>
      <c r="H8305" s="168">
        <v>37858</v>
      </c>
      <c r="I8305" t="s">
        <v>104</v>
      </c>
      <c r="J8305" s="169">
        <v>14.095890410958905</v>
      </c>
      <c r="K8305">
        <v>3</v>
      </c>
    </row>
    <row r="8306" spans="1:11" x14ac:dyDescent="0.25">
      <c r="A8306" t="s">
        <v>8858</v>
      </c>
      <c r="B8306">
        <v>21948</v>
      </c>
      <c r="C8306" t="s">
        <v>167</v>
      </c>
      <c r="D8306" s="167">
        <v>48145</v>
      </c>
      <c r="E8306" t="s">
        <v>168</v>
      </c>
      <c r="F8306" t="s">
        <v>169</v>
      </c>
      <c r="G8306" t="s">
        <v>265</v>
      </c>
      <c r="H8306" s="168">
        <v>42030</v>
      </c>
      <c r="I8306" t="s">
        <v>107</v>
      </c>
      <c r="J8306" s="169">
        <v>2.6657534246575341</v>
      </c>
      <c r="K8306">
        <v>1</v>
      </c>
    </row>
    <row r="8307" spans="1:11" x14ac:dyDescent="0.25">
      <c r="A8307" t="s">
        <v>8859</v>
      </c>
      <c r="B8307">
        <v>41602</v>
      </c>
      <c r="C8307" t="s">
        <v>167</v>
      </c>
      <c r="D8307" s="167">
        <v>29779.09</v>
      </c>
      <c r="E8307" t="s">
        <v>233</v>
      </c>
      <c r="F8307" t="s">
        <v>202</v>
      </c>
      <c r="G8307" t="s">
        <v>234</v>
      </c>
      <c r="H8307" s="168">
        <v>41918</v>
      </c>
      <c r="I8307" t="s">
        <v>103</v>
      </c>
      <c r="J8307" s="169">
        <v>2.9726027397260273</v>
      </c>
      <c r="K8307">
        <v>1</v>
      </c>
    </row>
    <row r="8308" spans="1:11" x14ac:dyDescent="0.25">
      <c r="A8308" t="s">
        <v>8860</v>
      </c>
      <c r="B8308">
        <v>32237</v>
      </c>
      <c r="C8308" t="s">
        <v>167</v>
      </c>
      <c r="D8308" s="167">
        <v>65105</v>
      </c>
      <c r="E8308" t="s">
        <v>168</v>
      </c>
      <c r="F8308" t="s">
        <v>169</v>
      </c>
      <c r="G8308" t="s">
        <v>265</v>
      </c>
      <c r="H8308" s="168">
        <v>38726</v>
      </c>
      <c r="I8308" t="s">
        <v>104</v>
      </c>
      <c r="J8308" s="169">
        <v>11.717808219178082</v>
      </c>
      <c r="K8308">
        <v>3</v>
      </c>
    </row>
    <row r="8309" spans="1:11" x14ac:dyDescent="0.25">
      <c r="A8309" t="s">
        <v>8861</v>
      </c>
      <c r="B8309">
        <v>93664</v>
      </c>
      <c r="C8309" t="s">
        <v>172</v>
      </c>
      <c r="D8309" s="167">
        <v>63067.93</v>
      </c>
      <c r="E8309" t="s">
        <v>199</v>
      </c>
      <c r="F8309" t="s">
        <v>169</v>
      </c>
      <c r="G8309" t="s">
        <v>295</v>
      </c>
      <c r="H8309" s="168">
        <v>32769</v>
      </c>
      <c r="I8309" t="s">
        <v>103</v>
      </c>
      <c r="J8309" s="169">
        <v>28.038356164383561</v>
      </c>
      <c r="K8309">
        <v>6</v>
      </c>
    </row>
    <row r="8310" spans="1:11" x14ac:dyDescent="0.25">
      <c r="A8310" t="s">
        <v>8862</v>
      </c>
      <c r="B8310">
        <v>64516</v>
      </c>
      <c r="C8310" t="s">
        <v>172</v>
      </c>
      <c r="D8310" s="167">
        <v>51091</v>
      </c>
      <c r="E8310" t="s">
        <v>168</v>
      </c>
      <c r="F8310" t="s">
        <v>169</v>
      </c>
      <c r="G8310" t="s">
        <v>265</v>
      </c>
      <c r="H8310" s="168">
        <v>41918</v>
      </c>
      <c r="I8310" t="s">
        <v>103</v>
      </c>
      <c r="J8310" s="169">
        <v>2.9726027397260273</v>
      </c>
      <c r="K8310">
        <v>1</v>
      </c>
    </row>
    <row r="8311" spans="1:11" x14ac:dyDescent="0.25">
      <c r="A8311" t="s">
        <v>8863</v>
      </c>
      <c r="B8311">
        <v>11738</v>
      </c>
      <c r="C8311" t="s">
        <v>172</v>
      </c>
      <c r="D8311" s="167">
        <v>107128.71</v>
      </c>
      <c r="E8311" t="s">
        <v>175</v>
      </c>
      <c r="F8311" t="s">
        <v>169</v>
      </c>
      <c r="G8311" t="s">
        <v>586</v>
      </c>
      <c r="H8311" s="168">
        <v>32028</v>
      </c>
      <c r="I8311" t="s">
        <v>105</v>
      </c>
      <c r="J8311" s="169">
        <v>30.068493150684933</v>
      </c>
      <c r="K8311">
        <v>7</v>
      </c>
    </row>
    <row r="8312" spans="1:11" x14ac:dyDescent="0.25">
      <c r="A8312" t="s">
        <v>8864</v>
      </c>
      <c r="B8312">
        <v>16157</v>
      </c>
      <c r="C8312" t="s">
        <v>172</v>
      </c>
      <c r="D8312" s="167">
        <v>91969.07</v>
      </c>
      <c r="E8312" t="s">
        <v>185</v>
      </c>
      <c r="F8312" t="s">
        <v>169</v>
      </c>
      <c r="G8312" t="s">
        <v>416</v>
      </c>
      <c r="H8312" s="168">
        <v>34387</v>
      </c>
      <c r="I8312" t="s">
        <v>105</v>
      </c>
      <c r="J8312" s="169">
        <v>23.605479452054794</v>
      </c>
      <c r="K8312">
        <v>5</v>
      </c>
    </row>
    <row r="8313" spans="1:11" x14ac:dyDescent="0.25">
      <c r="A8313" t="s">
        <v>8865</v>
      </c>
      <c r="B8313">
        <v>81722</v>
      </c>
      <c r="C8313" t="s">
        <v>172</v>
      </c>
      <c r="D8313" s="167">
        <v>118400</v>
      </c>
      <c r="E8313" t="s">
        <v>196</v>
      </c>
      <c r="F8313" t="s">
        <v>169</v>
      </c>
      <c r="G8313" t="s">
        <v>2060</v>
      </c>
      <c r="H8313" s="168">
        <v>37578</v>
      </c>
      <c r="I8313" t="s">
        <v>106</v>
      </c>
      <c r="J8313" s="169">
        <v>14.863013698630137</v>
      </c>
      <c r="K8313">
        <v>3</v>
      </c>
    </row>
    <row r="8314" spans="1:11" x14ac:dyDescent="0.25">
      <c r="A8314" t="s">
        <v>8866</v>
      </c>
      <c r="B8314">
        <v>50260</v>
      </c>
      <c r="C8314" t="s">
        <v>172</v>
      </c>
      <c r="D8314" s="167">
        <v>52999.5</v>
      </c>
      <c r="E8314" t="s">
        <v>216</v>
      </c>
      <c r="F8314" t="s">
        <v>169</v>
      </c>
      <c r="G8314" t="s">
        <v>1058</v>
      </c>
      <c r="H8314" s="168">
        <v>42016</v>
      </c>
      <c r="I8314" t="s">
        <v>103</v>
      </c>
      <c r="J8314" s="169">
        <v>2.7041095890410958</v>
      </c>
      <c r="K8314">
        <v>1</v>
      </c>
    </row>
    <row r="8315" spans="1:11" x14ac:dyDescent="0.25">
      <c r="A8315" t="s">
        <v>8867</v>
      </c>
      <c r="B8315">
        <v>67913</v>
      </c>
      <c r="C8315" t="s">
        <v>172</v>
      </c>
      <c r="D8315" s="167">
        <v>44758.55</v>
      </c>
      <c r="E8315" t="s">
        <v>199</v>
      </c>
      <c r="F8315" t="s">
        <v>169</v>
      </c>
      <c r="G8315" t="s">
        <v>295</v>
      </c>
      <c r="H8315" s="168">
        <v>39482</v>
      </c>
      <c r="I8315" t="s">
        <v>104</v>
      </c>
      <c r="J8315" s="169">
        <v>9.6465753424657539</v>
      </c>
      <c r="K8315">
        <v>2</v>
      </c>
    </row>
    <row r="8316" spans="1:11" x14ac:dyDescent="0.25">
      <c r="A8316" t="s">
        <v>8868</v>
      </c>
      <c r="B8316">
        <v>51015</v>
      </c>
      <c r="C8316" t="s">
        <v>167</v>
      </c>
      <c r="D8316" s="167">
        <v>73801</v>
      </c>
      <c r="E8316" t="s">
        <v>168</v>
      </c>
      <c r="F8316" t="s">
        <v>169</v>
      </c>
      <c r="G8316" t="s">
        <v>665</v>
      </c>
      <c r="H8316" s="168">
        <v>37382</v>
      </c>
      <c r="I8316" t="s">
        <v>107</v>
      </c>
      <c r="J8316" s="169">
        <v>15.4</v>
      </c>
      <c r="K8316">
        <v>4</v>
      </c>
    </row>
    <row r="8317" spans="1:11" x14ac:dyDescent="0.25">
      <c r="A8317" t="s">
        <v>8869</v>
      </c>
      <c r="B8317">
        <v>7463</v>
      </c>
      <c r="C8317" t="s">
        <v>172</v>
      </c>
      <c r="D8317" s="167">
        <v>92756.7</v>
      </c>
      <c r="E8317" t="s">
        <v>175</v>
      </c>
      <c r="F8317" t="s">
        <v>169</v>
      </c>
      <c r="G8317" t="s">
        <v>183</v>
      </c>
      <c r="H8317" s="168">
        <v>34352</v>
      </c>
      <c r="I8317" t="s">
        <v>108</v>
      </c>
      <c r="J8317" s="169">
        <v>23.701369863013699</v>
      </c>
      <c r="K8317">
        <v>5</v>
      </c>
    </row>
    <row r="8318" spans="1:11" x14ac:dyDescent="0.25">
      <c r="A8318" t="s">
        <v>8870</v>
      </c>
      <c r="B8318">
        <v>94318</v>
      </c>
      <c r="C8318" t="s">
        <v>167</v>
      </c>
      <c r="D8318" s="167">
        <v>86673.48</v>
      </c>
      <c r="E8318" t="s">
        <v>253</v>
      </c>
      <c r="F8318" t="s">
        <v>169</v>
      </c>
      <c r="G8318" t="s">
        <v>282</v>
      </c>
      <c r="H8318" s="168">
        <v>30984</v>
      </c>
      <c r="I8318" t="s">
        <v>105</v>
      </c>
      <c r="J8318" s="169">
        <v>32.92876712328767</v>
      </c>
      <c r="K8318">
        <v>7</v>
      </c>
    </row>
    <row r="8319" spans="1:11" x14ac:dyDescent="0.25">
      <c r="A8319" t="s">
        <v>8871</v>
      </c>
      <c r="B8319">
        <v>62043</v>
      </c>
      <c r="C8319" t="s">
        <v>167</v>
      </c>
      <c r="D8319" s="167">
        <v>36190.94</v>
      </c>
      <c r="E8319" t="s">
        <v>253</v>
      </c>
      <c r="F8319" t="s">
        <v>169</v>
      </c>
      <c r="G8319" t="s">
        <v>895</v>
      </c>
      <c r="H8319" s="168">
        <v>39755</v>
      </c>
      <c r="I8319" t="s">
        <v>107</v>
      </c>
      <c r="J8319" s="169">
        <v>8.8986301369863021</v>
      </c>
      <c r="K8319">
        <v>2</v>
      </c>
    </row>
    <row r="8320" spans="1:11" x14ac:dyDescent="0.25">
      <c r="A8320" t="s">
        <v>8872</v>
      </c>
      <c r="B8320">
        <v>93605</v>
      </c>
      <c r="C8320" t="s">
        <v>172</v>
      </c>
      <c r="D8320" s="167">
        <v>77774.66</v>
      </c>
      <c r="E8320" t="s">
        <v>268</v>
      </c>
      <c r="F8320" t="s">
        <v>169</v>
      </c>
      <c r="G8320" t="s">
        <v>418</v>
      </c>
      <c r="H8320" s="168">
        <v>42268</v>
      </c>
      <c r="I8320" t="s">
        <v>108</v>
      </c>
      <c r="J8320" s="169">
        <v>2.0136986301369864</v>
      </c>
      <c r="K8320">
        <v>1</v>
      </c>
    </row>
    <row r="8321" spans="1:11" x14ac:dyDescent="0.25">
      <c r="A8321" t="s">
        <v>8873</v>
      </c>
      <c r="B8321">
        <v>53689</v>
      </c>
      <c r="C8321" t="s">
        <v>167</v>
      </c>
      <c r="D8321" s="167">
        <v>43422.51</v>
      </c>
      <c r="E8321" t="s">
        <v>188</v>
      </c>
      <c r="F8321" t="s">
        <v>202</v>
      </c>
      <c r="G8321" t="s">
        <v>313</v>
      </c>
      <c r="H8321" s="168">
        <v>38656</v>
      </c>
      <c r="I8321" t="s">
        <v>103</v>
      </c>
      <c r="J8321" s="169">
        <v>11.90958904109589</v>
      </c>
      <c r="K8321">
        <v>3</v>
      </c>
    </row>
    <row r="8322" spans="1:11" x14ac:dyDescent="0.25">
      <c r="A8322" t="s">
        <v>8874</v>
      </c>
      <c r="B8322">
        <v>30193</v>
      </c>
      <c r="C8322" t="s">
        <v>172</v>
      </c>
      <c r="D8322" s="167">
        <v>78052</v>
      </c>
      <c r="E8322" t="s">
        <v>191</v>
      </c>
      <c r="F8322" t="s">
        <v>169</v>
      </c>
      <c r="G8322" t="s">
        <v>192</v>
      </c>
      <c r="H8322" s="168">
        <v>37298</v>
      </c>
      <c r="I8322" t="s">
        <v>106</v>
      </c>
      <c r="J8322" s="169">
        <v>15.63013698630137</v>
      </c>
      <c r="K8322">
        <v>4</v>
      </c>
    </row>
    <row r="8323" spans="1:11" x14ac:dyDescent="0.25">
      <c r="A8323" t="s">
        <v>8875</v>
      </c>
      <c r="B8323">
        <v>86053</v>
      </c>
      <c r="C8323" t="s">
        <v>172</v>
      </c>
      <c r="D8323" s="167">
        <v>50910</v>
      </c>
      <c r="E8323" t="s">
        <v>191</v>
      </c>
      <c r="F8323" t="s">
        <v>169</v>
      </c>
      <c r="G8323" t="s">
        <v>354</v>
      </c>
      <c r="H8323" s="168">
        <v>41904</v>
      </c>
      <c r="I8323" t="s">
        <v>103</v>
      </c>
      <c r="J8323" s="169">
        <v>3.010958904109589</v>
      </c>
      <c r="K8323">
        <v>1</v>
      </c>
    </row>
    <row r="8324" spans="1:11" x14ac:dyDescent="0.25">
      <c r="A8324" t="s">
        <v>8876</v>
      </c>
      <c r="B8324">
        <v>1978</v>
      </c>
      <c r="C8324" t="s">
        <v>172</v>
      </c>
      <c r="D8324" s="167">
        <v>87299.27</v>
      </c>
      <c r="E8324" t="s">
        <v>268</v>
      </c>
      <c r="F8324" t="s">
        <v>169</v>
      </c>
      <c r="G8324" t="s">
        <v>418</v>
      </c>
      <c r="H8324" s="168">
        <v>39006</v>
      </c>
      <c r="I8324" t="s">
        <v>104</v>
      </c>
      <c r="J8324" s="169">
        <v>10.950684931506849</v>
      </c>
      <c r="K8324">
        <v>3</v>
      </c>
    </row>
    <row r="8325" spans="1:11" x14ac:dyDescent="0.25">
      <c r="A8325" t="s">
        <v>8877</v>
      </c>
      <c r="B8325">
        <v>880</v>
      </c>
      <c r="C8325" t="s">
        <v>172</v>
      </c>
      <c r="D8325" s="167">
        <v>50910</v>
      </c>
      <c r="E8325" t="s">
        <v>191</v>
      </c>
      <c r="F8325" t="s">
        <v>169</v>
      </c>
      <c r="G8325" t="s">
        <v>354</v>
      </c>
      <c r="H8325" s="168">
        <v>41708</v>
      </c>
      <c r="I8325" t="s">
        <v>104</v>
      </c>
      <c r="J8325" s="169">
        <v>3.547945205479452</v>
      </c>
      <c r="K8325">
        <v>1</v>
      </c>
    </row>
    <row r="8326" spans="1:11" x14ac:dyDescent="0.25">
      <c r="A8326" t="s">
        <v>8878</v>
      </c>
      <c r="B8326">
        <v>62175</v>
      </c>
      <c r="C8326" t="s">
        <v>172</v>
      </c>
      <c r="D8326" s="167">
        <v>115627.79</v>
      </c>
      <c r="E8326" t="s">
        <v>239</v>
      </c>
      <c r="F8326" t="s">
        <v>169</v>
      </c>
      <c r="G8326" t="s">
        <v>3189</v>
      </c>
      <c r="H8326" s="168">
        <v>39055</v>
      </c>
      <c r="I8326" t="s">
        <v>103</v>
      </c>
      <c r="J8326" s="169">
        <v>10.816438356164383</v>
      </c>
      <c r="K8326">
        <v>3</v>
      </c>
    </row>
    <row r="8327" spans="1:11" x14ac:dyDescent="0.25">
      <c r="A8327" t="s">
        <v>8879</v>
      </c>
      <c r="B8327">
        <v>55683</v>
      </c>
      <c r="C8327" t="s">
        <v>172</v>
      </c>
      <c r="D8327" s="167">
        <v>62402.33</v>
      </c>
      <c r="E8327" t="s">
        <v>196</v>
      </c>
      <c r="F8327" t="s">
        <v>169</v>
      </c>
      <c r="G8327" t="s">
        <v>228</v>
      </c>
      <c r="H8327" s="168">
        <v>40925</v>
      </c>
      <c r="I8327" t="s">
        <v>108</v>
      </c>
      <c r="J8327" s="169">
        <v>5.6931506849315072</v>
      </c>
      <c r="K8327">
        <v>2</v>
      </c>
    </row>
    <row r="8328" spans="1:11" x14ac:dyDescent="0.25">
      <c r="A8328" t="s">
        <v>8880</v>
      </c>
      <c r="B8328">
        <v>49305</v>
      </c>
      <c r="C8328" t="s">
        <v>172</v>
      </c>
      <c r="D8328" s="167">
        <v>68854.100000000006</v>
      </c>
      <c r="E8328" t="s">
        <v>196</v>
      </c>
      <c r="F8328" t="s">
        <v>169</v>
      </c>
      <c r="G8328" t="s">
        <v>1200</v>
      </c>
      <c r="H8328" s="168">
        <v>41442</v>
      </c>
      <c r="I8328" t="s">
        <v>107</v>
      </c>
      <c r="J8328" s="169">
        <v>4.2767123287671236</v>
      </c>
      <c r="K8328">
        <v>1</v>
      </c>
    </row>
    <row r="8329" spans="1:11" x14ac:dyDescent="0.25">
      <c r="A8329" t="s">
        <v>8881</v>
      </c>
      <c r="B8329">
        <v>49652</v>
      </c>
      <c r="C8329" t="s">
        <v>172</v>
      </c>
      <c r="D8329" s="167">
        <v>58455</v>
      </c>
      <c r="E8329" t="s">
        <v>175</v>
      </c>
      <c r="F8329" t="s">
        <v>169</v>
      </c>
      <c r="G8329" t="s">
        <v>183</v>
      </c>
      <c r="H8329" s="168">
        <v>41498</v>
      </c>
      <c r="I8329" t="s">
        <v>103</v>
      </c>
      <c r="J8329" s="169">
        <v>4.1232876712328768</v>
      </c>
      <c r="K8329">
        <v>1</v>
      </c>
    </row>
    <row r="8330" spans="1:11" x14ac:dyDescent="0.25">
      <c r="A8330" t="s">
        <v>8882</v>
      </c>
      <c r="B8330">
        <v>46310</v>
      </c>
      <c r="C8330" t="s">
        <v>172</v>
      </c>
      <c r="D8330" s="167">
        <v>92756.7</v>
      </c>
      <c r="E8330" t="s">
        <v>175</v>
      </c>
      <c r="F8330" t="s">
        <v>169</v>
      </c>
      <c r="G8330" t="s">
        <v>183</v>
      </c>
      <c r="H8330" s="168">
        <v>34960</v>
      </c>
      <c r="I8330" t="s">
        <v>105</v>
      </c>
      <c r="J8330" s="169">
        <v>22.035616438356165</v>
      </c>
      <c r="K8330">
        <v>5</v>
      </c>
    </row>
    <row r="8331" spans="1:11" x14ac:dyDescent="0.25">
      <c r="A8331" t="s">
        <v>8883</v>
      </c>
      <c r="B8331">
        <v>17528</v>
      </c>
      <c r="C8331" t="s">
        <v>172</v>
      </c>
      <c r="D8331" s="167">
        <v>65716</v>
      </c>
      <c r="E8331" t="s">
        <v>191</v>
      </c>
      <c r="F8331" t="s">
        <v>169</v>
      </c>
      <c r="G8331" t="s">
        <v>486</v>
      </c>
      <c r="H8331" s="168">
        <v>39329</v>
      </c>
      <c r="I8331" t="s">
        <v>105</v>
      </c>
      <c r="J8331" s="169">
        <v>10.065753424657535</v>
      </c>
      <c r="K8331">
        <v>3</v>
      </c>
    </row>
    <row r="8332" spans="1:11" x14ac:dyDescent="0.25">
      <c r="A8332" t="s">
        <v>8884</v>
      </c>
      <c r="B8332">
        <v>68125</v>
      </c>
      <c r="C8332" t="s">
        <v>172</v>
      </c>
      <c r="D8332" s="167">
        <v>76910.33</v>
      </c>
      <c r="E8332" t="s">
        <v>268</v>
      </c>
      <c r="F8332" t="s">
        <v>169</v>
      </c>
      <c r="G8332" t="s">
        <v>418</v>
      </c>
      <c r="H8332" s="168">
        <v>42044</v>
      </c>
      <c r="I8332" t="s">
        <v>106</v>
      </c>
      <c r="J8332" s="169">
        <v>2.6273972602739728</v>
      </c>
      <c r="K8332">
        <v>1</v>
      </c>
    </row>
    <row r="8333" spans="1:11" x14ac:dyDescent="0.25">
      <c r="A8333" t="s">
        <v>8885</v>
      </c>
      <c r="B8333">
        <v>269</v>
      </c>
      <c r="C8333" t="s">
        <v>172</v>
      </c>
      <c r="D8333" s="167">
        <v>81066</v>
      </c>
      <c r="E8333" t="s">
        <v>196</v>
      </c>
      <c r="F8333" t="s">
        <v>169</v>
      </c>
      <c r="G8333" t="s">
        <v>8886</v>
      </c>
      <c r="H8333" s="168">
        <v>28452</v>
      </c>
      <c r="I8333" t="s">
        <v>103</v>
      </c>
      <c r="J8333" s="169">
        <v>39.865753424657534</v>
      </c>
      <c r="K8333">
        <v>8</v>
      </c>
    </row>
    <row r="8334" spans="1:11" x14ac:dyDescent="0.25">
      <c r="A8334" t="s">
        <v>8887</v>
      </c>
      <c r="B8334">
        <v>19833</v>
      </c>
      <c r="C8334" t="s">
        <v>172</v>
      </c>
      <c r="D8334" s="167">
        <v>93396</v>
      </c>
      <c r="E8334" t="s">
        <v>199</v>
      </c>
      <c r="F8334" t="s">
        <v>169</v>
      </c>
      <c r="G8334" t="s">
        <v>350</v>
      </c>
      <c r="H8334" s="168">
        <v>42030</v>
      </c>
      <c r="I8334" t="s">
        <v>106</v>
      </c>
      <c r="J8334" s="169">
        <v>2.6657534246575341</v>
      </c>
      <c r="K8334">
        <v>1</v>
      </c>
    </row>
    <row r="8335" spans="1:11" x14ac:dyDescent="0.25">
      <c r="A8335" t="s">
        <v>8888</v>
      </c>
      <c r="B8335">
        <v>7455</v>
      </c>
      <c r="D8335" s="167">
        <v>39257</v>
      </c>
      <c r="E8335" t="s">
        <v>180</v>
      </c>
      <c r="F8335" t="s">
        <v>169</v>
      </c>
      <c r="G8335" t="s">
        <v>209</v>
      </c>
      <c r="H8335" s="168">
        <v>42731</v>
      </c>
      <c r="I8335" t="s">
        <v>103</v>
      </c>
      <c r="J8335" s="169">
        <v>0.74520547945205484</v>
      </c>
      <c r="K8335">
        <v>1</v>
      </c>
    </row>
    <row r="8336" spans="1:11" x14ac:dyDescent="0.25">
      <c r="A8336" t="s">
        <v>8889</v>
      </c>
      <c r="B8336">
        <v>60877</v>
      </c>
      <c r="C8336" t="s">
        <v>172</v>
      </c>
      <c r="D8336" s="167">
        <v>53847.9</v>
      </c>
      <c r="E8336" t="s">
        <v>239</v>
      </c>
      <c r="F8336" t="s">
        <v>169</v>
      </c>
      <c r="G8336" t="s">
        <v>617</v>
      </c>
      <c r="H8336" s="168">
        <v>42422</v>
      </c>
      <c r="I8336" t="s">
        <v>104</v>
      </c>
      <c r="J8336" s="169">
        <v>1.5917808219178082</v>
      </c>
      <c r="K8336">
        <v>1</v>
      </c>
    </row>
    <row r="8337" spans="1:11" x14ac:dyDescent="0.25">
      <c r="A8337" t="s">
        <v>8890</v>
      </c>
      <c r="B8337">
        <v>83547</v>
      </c>
      <c r="C8337" t="s">
        <v>172</v>
      </c>
      <c r="D8337" s="167">
        <v>103506</v>
      </c>
      <c r="E8337" t="s">
        <v>175</v>
      </c>
      <c r="F8337" t="s">
        <v>169</v>
      </c>
      <c r="G8337" t="s">
        <v>586</v>
      </c>
      <c r="H8337" s="168">
        <v>35702</v>
      </c>
      <c r="I8337" t="s">
        <v>108</v>
      </c>
      <c r="J8337" s="169">
        <v>20.002739726027396</v>
      </c>
      <c r="K8337">
        <v>5</v>
      </c>
    </row>
    <row r="8338" spans="1:11" x14ac:dyDescent="0.25">
      <c r="A8338" t="s">
        <v>8891</v>
      </c>
      <c r="B8338">
        <v>96073</v>
      </c>
      <c r="C8338" t="s">
        <v>172</v>
      </c>
      <c r="D8338" s="167">
        <v>45261</v>
      </c>
      <c r="E8338" t="s">
        <v>191</v>
      </c>
      <c r="F8338" t="s">
        <v>169</v>
      </c>
      <c r="G8338" t="s">
        <v>1065</v>
      </c>
      <c r="H8338" s="168">
        <v>42716</v>
      </c>
      <c r="I8338" t="s">
        <v>104</v>
      </c>
      <c r="J8338" s="169">
        <v>0.78630136986301369</v>
      </c>
      <c r="K8338">
        <v>1</v>
      </c>
    </row>
    <row r="8339" spans="1:11" x14ac:dyDescent="0.25">
      <c r="A8339" t="s">
        <v>8892</v>
      </c>
      <c r="B8339">
        <v>71740</v>
      </c>
      <c r="C8339" t="s">
        <v>172</v>
      </c>
      <c r="D8339" s="167">
        <v>64871.95</v>
      </c>
      <c r="E8339" t="s">
        <v>175</v>
      </c>
      <c r="F8339" t="s">
        <v>169</v>
      </c>
      <c r="G8339" t="s">
        <v>311</v>
      </c>
      <c r="H8339" s="168">
        <v>40840</v>
      </c>
      <c r="I8339" t="s">
        <v>104</v>
      </c>
      <c r="J8339" s="169">
        <v>5.9260273972602739</v>
      </c>
      <c r="K8339">
        <v>2</v>
      </c>
    </row>
    <row r="8340" spans="1:11" x14ac:dyDescent="0.25">
      <c r="A8340" t="s">
        <v>8893</v>
      </c>
      <c r="B8340">
        <v>60530</v>
      </c>
      <c r="C8340" t="s">
        <v>167</v>
      </c>
      <c r="D8340" s="167">
        <v>86586.03</v>
      </c>
      <c r="E8340" t="s">
        <v>175</v>
      </c>
      <c r="F8340" t="s">
        <v>169</v>
      </c>
      <c r="G8340" t="s">
        <v>183</v>
      </c>
      <c r="H8340" s="168">
        <v>35100</v>
      </c>
      <c r="I8340" t="s">
        <v>104</v>
      </c>
      <c r="J8340" s="169">
        <v>21.652054794520549</v>
      </c>
      <c r="K8340">
        <v>5</v>
      </c>
    </row>
    <row r="8341" spans="1:11" x14ac:dyDescent="0.25">
      <c r="A8341" t="s">
        <v>8894</v>
      </c>
      <c r="B8341">
        <v>57593</v>
      </c>
      <c r="C8341" t="s">
        <v>167</v>
      </c>
      <c r="D8341" s="167">
        <v>47693</v>
      </c>
      <c r="E8341" t="s">
        <v>168</v>
      </c>
      <c r="F8341" t="s">
        <v>169</v>
      </c>
      <c r="G8341" t="s">
        <v>869</v>
      </c>
      <c r="H8341" s="168">
        <v>42226</v>
      </c>
      <c r="I8341" t="s">
        <v>103</v>
      </c>
      <c r="J8341" s="169">
        <v>2.128767123287671</v>
      </c>
      <c r="K8341">
        <v>1</v>
      </c>
    </row>
    <row r="8342" spans="1:11" x14ac:dyDescent="0.25">
      <c r="A8342" t="s">
        <v>8895</v>
      </c>
      <c r="B8342">
        <v>76320</v>
      </c>
      <c r="C8342" t="s">
        <v>172</v>
      </c>
      <c r="D8342" s="167">
        <v>74713</v>
      </c>
      <c r="E8342" t="s">
        <v>168</v>
      </c>
      <c r="F8342" t="s">
        <v>169</v>
      </c>
      <c r="G8342" t="s">
        <v>265</v>
      </c>
      <c r="H8342" s="168">
        <v>37333</v>
      </c>
      <c r="I8342" t="s">
        <v>106</v>
      </c>
      <c r="J8342" s="169">
        <v>15.534246575342467</v>
      </c>
      <c r="K8342">
        <v>4</v>
      </c>
    </row>
    <row r="8343" spans="1:11" x14ac:dyDescent="0.25">
      <c r="A8343" t="s">
        <v>8896</v>
      </c>
      <c r="B8343">
        <v>11880</v>
      </c>
      <c r="C8343" t="s">
        <v>172</v>
      </c>
      <c r="D8343" s="167">
        <v>113418.6</v>
      </c>
      <c r="E8343" t="s">
        <v>185</v>
      </c>
      <c r="F8343" t="s">
        <v>169</v>
      </c>
      <c r="G8343" t="s">
        <v>495</v>
      </c>
      <c r="H8343" s="168">
        <v>31711</v>
      </c>
      <c r="I8343" t="s">
        <v>107</v>
      </c>
      <c r="J8343" s="169">
        <v>30.936986301369863</v>
      </c>
      <c r="K8343">
        <v>7</v>
      </c>
    </row>
    <row r="8344" spans="1:11" x14ac:dyDescent="0.25">
      <c r="A8344" t="s">
        <v>8897</v>
      </c>
      <c r="B8344">
        <v>41737</v>
      </c>
      <c r="C8344" t="s">
        <v>172</v>
      </c>
      <c r="D8344" s="167">
        <v>97019.07</v>
      </c>
      <c r="E8344" t="s">
        <v>185</v>
      </c>
      <c r="F8344" t="s">
        <v>169</v>
      </c>
      <c r="G8344" t="s">
        <v>416</v>
      </c>
      <c r="H8344" s="168">
        <v>34232</v>
      </c>
      <c r="I8344" t="s">
        <v>103</v>
      </c>
      <c r="J8344" s="169">
        <v>24.030136986301368</v>
      </c>
      <c r="K8344">
        <v>5</v>
      </c>
    </row>
    <row r="8345" spans="1:11" x14ac:dyDescent="0.25">
      <c r="A8345" t="s">
        <v>8898</v>
      </c>
      <c r="B8345">
        <v>15517</v>
      </c>
      <c r="C8345" t="s">
        <v>172</v>
      </c>
      <c r="D8345" s="167">
        <v>54403.08</v>
      </c>
      <c r="E8345" t="s">
        <v>168</v>
      </c>
      <c r="F8345" t="s">
        <v>169</v>
      </c>
      <c r="G8345" t="s">
        <v>560</v>
      </c>
      <c r="H8345" s="168">
        <v>41638</v>
      </c>
      <c r="I8345" t="s">
        <v>103</v>
      </c>
      <c r="J8345" s="169">
        <v>3.7397260273972601</v>
      </c>
      <c r="K8345">
        <v>1</v>
      </c>
    </row>
    <row r="8346" spans="1:11" x14ac:dyDescent="0.25">
      <c r="A8346" t="s">
        <v>8899</v>
      </c>
      <c r="B8346">
        <v>53652</v>
      </c>
      <c r="C8346" t="s">
        <v>167</v>
      </c>
      <c r="D8346" s="167">
        <v>50671.27</v>
      </c>
      <c r="E8346" t="s">
        <v>199</v>
      </c>
      <c r="F8346" t="s">
        <v>169</v>
      </c>
      <c r="G8346" t="s">
        <v>200</v>
      </c>
      <c r="H8346" s="168">
        <v>39509</v>
      </c>
      <c r="I8346" t="s">
        <v>105</v>
      </c>
      <c r="J8346" s="169">
        <v>9.5726027397260278</v>
      </c>
      <c r="K8346">
        <v>2</v>
      </c>
    </row>
    <row r="8347" spans="1:11" x14ac:dyDescent="0.25">
      <c r="A8347" t="s">
        <v>8900</v>
      </c>
      <c r="B8347">
        <v>89555</v>
      </c>
      <c r="C8347" t="s">
        <v>167</v>
      </c>
      <c r="D8347" s="167">
        <v>33603</v>
      </c>
      <c r="E8347" t="s">
        <v>239</v>
      </c>
      <c r="F8347" t="s">
        <v>202</v>
      </c>
      <c r="G8347" t="s">
        <v>170</v>
      </c>
      <c r="H8347" s="168">
        <v>34624</v>
      </c>
      <c r="I8347" t="s">
        <v>107</v>
      </c>
      <c r="J8347" s="169">
        <v>22.956164383561642</v>
      </c>
      <c r="K8347">
        <v>5</v>
      </c>
    </row>
    <row r="8348" spans="1:11" x14ac:dyDescent="0.25">
      <c r="A8348" t="s">
        <v>8901</v>
      </c>
      <c r="B8348">
        <v>1211</v>
      </c>
      <c r="C8348" t="s">
        <v>172</v>
      </c>
      <c r="D8348" s="167">
        <v>78096</v>
      </c>
      <c r="E8348" t="s">
        <v>175</v>
      </c>
      <c r="F8348" t="s">
        <v>169</v>
      </c>
      <c r="G8348" t="s">
        <v>183</v>
      </c>
      <c r="H8348" s="168">
        <v>38187</v>
      </c>
      <c r="I8348" t="s">
        <v>103</v>
      </c>
      <c r="J8348" s="169">
        <v>13.194520547945206</v>
      </c>
      <c r="K8348">
        <v>3</v>
      </c>
    </row>
    <row r="8349" spans="1:11" x14ac:dyDescent="0.25">
      <c r="A8349" t="s">
        <v>8902</v>
      </c>
      <c r="B8349">
        <v>61658</v>
      </c>
      <c r="C8349" t="s">
        <v>167</v>
      </c>
      <c r="D8349" s="167">
        <v>39730.379999999997</v>
      </c>
      <c r="E8349" t="s">
        <v>188</v>
      </c>
      <c r="F8349" t="s">
        <v>202</v>
      </c>
      <c r="G8349" t="s">
        <v>313</v>
      </c>
      <c r="H8349" s="168">
        <v>40028</v>
      </c>
      <c r="I8349" t="s">
        <v>106</v>
      </c>
      <c r="J8349" s="169">
        <v>8.1506849315068486</v>
      </c>
      <c r="K8349">
        <v>2</v>
      </c>
    </row>
    <row r="8350" spans="1:11" x14ac:dyDescent="0.25">
      <c r="A8350" t="s">
        <v>8903</v>
      </c>
      <c r="B8350">
        <v>45098</v>
      </c>
      <c r="C8350" t="s">
        <v>172</v>
      </c>
      <c r="D8350" s="167">
        <v>83497.98</v>
      </c>
      <c r="E8350" t="s">
        <v>196</v>
      </c>
      <c r="F8350" t="s">
        <v>169</v>
      </c>
      <c r="G8350" t="s">
        <v>6394</v>
      </c>
      <c r="H8350" s="168">
        <v>34925</v>
      </c>
      <c r="I8350" t="s">
        <v>105</v>
      </c>
      <c r="J8350" s="169">
        <v>22.13150684931507</v>
      </c>
      <c r="K8350">
        <v>5</v>
      </c>
    </row>
    <row r="8351" spans="1:11" x14ac:dyDescent="0.25">
      <c r="A8351" t="s">
        <v>8904</v>
      </c>
      <c r="B8351">
        <v>57816</v>
      </c>
      <c r="C8351" t="s">
        <v>167</v>
      </c>
      <c r="D8351" s="167">
        <v>84974</v>
      </c>
      <c r="E8351" t="s">
        <v>185</v>
      </c>
      <c r="F8351" t="s">
        <v>169</v>
      </c>
      <c r="G8351" t="s">
        <v>189</v>
      </c>
      <c r="H8351" s="168">
        <v>35422</v>
      </c>
      <c r="I8351" t="s">
        <v>107</v>
      </c>
      <c r="J8351" s="169">
        <v>20.769863013698629</v>
      </c>
      <c r="K8351">
        <v>5</v>
      </c>
    </row>
    <row r="8352" spans="1:11" x14ac:dyDescent="0.25">
      <c r="A8352" t="s">
        <v>8905</v>
      </c>
      <c r="B8352">
        <v>38331</v>
      </c>
      <c r="C8352" t="s">
        <v>172</v>
      </c>
      <c r="D8352" s="167">
        <v>106456</v>
      </c>
      <c r="E8352" t="s">
        <v>185</v>
      </c>
      <c r="F8352" t="s">
        <v>169</v>
      </c>
      <c r="G8352" t="s">
        <v>495</v>
      </c>
      <c r="H8352" s="168">
        <v>36024</v>
      </c>
      <c r="I8352" t="s">
        <v>104</v>
      </c>
      <c r="J8352" s="169">
        <v>19.12054794520548</v>
      </c>
      <c r="K8352">
        <v>4</v>
      </c>
    </row>
    <row r="8353" spans="1:11" x14ac:dyDescent="0.25">
      <c r="A8353" t="s">
        <v>8906</v>
      </c>
      <c r="B8353">
        <v>17968</v>
      </c>
      <c r="C8353" t="s">
        <v>172</v>
      </c>
      <c r="D8353" s="167">
        <v>69222.179999999993</v>
      </c>
      <c r="E8353" t="s">
        <v>168</v>
      </c>
      <c r="F8353" t="s">
        <v>169</v>
      </c>
      <c r="G8353" t="s">
        <v>170</v>
      </c>
      <c r="H8353" s="168">
        <v>35304</v>
      </c>
      <c r="I8353" t="s">
        <v>105</v>
      </c>
      <c r="J8353" s="169">
        <v>21.093150684931508</v>
      </c>
      <c r="K8353">
        <v>5</v>
      </c>
    </row>
    <row r="8354" spans="1:11" x14ac:dyDescent="0.25">
      <c r="A8354" t="s">
        <v>8907</v>
      </c>
      <c r="B8354">
        <v>5874</v>
      </c>
      <c r="C8354" t="s">
        <v>167</v>
      </c>
      <c r="D8354" s="167">
        <v>55253.33</v>
      </c>
      <c r="E8354" t="s">
        <v>188</v>
      </c>
      <c r="F8354" t="s">
        <v>202</v>
      </c>
      <c r="G8354" t="s">
        <v>313</v>
      </c>
      <c r="H8354" s="168">
        <v>35856</v>
      </c>
      <c r="I8354" t="s">
        <v>104</v>
      </c>
      <c r="J8354" s="169">
        <v>19.580821917808219</v>
      </c>
      <c r="K8354">
        <v>4</v>
      </c>
    </row>
    <row r="8355" spans="1:11" x14ac:dyDescent="0.25">
      <c r="A8355" t="s">
        <v>8908</v>
      </c>
      <c r="B8355">
        <v>17556</v>
      </c>
      <c r="C8355" t="s">
        <v>167</v>
      </c>
      <c r="D8355" s="167">
        <v>107128.71</v>
      </c>
      <c r="E8355" t="s">
        <v>175</v>
      </c>
      <c r="F8355" t="s">
        <v>169</v>
      </c>
      <c r="G8355" t="s">
        <v>586</v>
      </c>
      <c r="H8355" s="168">
        <v>33791</v>
      </c>
      <c r="I8355" t="s">
        <v>106</v>
      </c>
      <c r="J8355" s="169">
        <v>25.238356164383561</v>
      </c>
      <c r="K8355">
        <v>6</v>
      </c>
    </row>
    <row r="8356" spans="1:11" x14ac:dyDescent="0.25">
      <c r="A8356" t="s">
        <v>8909</v>
      </c>
      <c r="B8356">
        <v>44070</v>
      </c>
      <c r="C8356" t="s">
        <v>172</v>
      </c>
      <c r="D8356" s="167">
        <v>53284</v>
      </c>
      <c r="E8356" t="s">
        <v>199</v>
      </c>
      <c r="F8356" t="s">
        <v>169</v>
      </c>
      <c r="G8356" t="s">
        <v>295</v>
      </c>
      <c r="H8356" s="168">
        <v>38152</v>
      </c>
      <c r="I8356" t="s">
        <v>105</v>
      </c>
      <c r="J8356" s="169">
        <v>13.29041095890411</v>
      </c>
      <c r="K8356">
        <v>3</v>
      </c>
    </row>
    <row r="8357" spans="1:11" x14ac:dyDescent="0.25">
      <c r="A8357" t="s">
        <v>8910</v>
      </c>
      <c r="B8357">
        <v>87933</v>
      </c>
      <c r="C8357" t="s">
        <v>172</v>
      </c>
      <c r="D8357" s="167">
        <v>59906.23</v>
      </c>
      <c r="E8357" t="s">
        <v>196</v>
      </c>
      <c r="F8357" t="s">
        <v>169</v>
      </c>
      <c r="G8357" t="s">
        <v>228</v>
      </c>
      <c r="H8357" s="168">
        <v>40925</v>
      </c>
      <c r="I8357" t="s">
        <v>103</v>
      </c>
      <c r="J8357" s="169">
        <v>5.6931506849315072</v>
      </c>
      <c r="K8357">
        <v>2</v>
      </c>
    </row>
    <row r="8358" spans="1:11" x14ac:dyDescent="0.25">
      <c r="A8358" t="s">
        <v>8911</v>
      </c>
      <c r="B8358">
        <v>93715</v>
      </c>
      <c r="C8358" t="s">
        <v>172</v>
      </c>
      <c r="D8358" s="167">
        <v>89620</v>
      </c>
      <c r="E8358" t="s">
        <v>175</v>
      </c>
      <c r="F8358" t="s">
        <v>169</v>
      </c>
      <c r="G8358" t="s">
        <v>183</v>
      </c>
      <c r="H8358" s="168">
        <v>36864</v>
      </c>
      <c r="I8358" t="s">
        <v>106</v>
      </c>
      <c r="J8358" s="169">
        <v>16.81917808219178</v>
      </c>
      <c r="K8358">
        <v>4</v>
      </c>
    </row>
    <row r="8359" spans="1:11" x14ac:dyDescent="0.25">
      <c r="A8359" t="s">
        <v>8912</v>
      </c>
      <c r="B8359">
        <v>28694</v>
      </c>
      <c r="C8359" t="s">
        <v>167</v>
      </c>
      <c r="D8359" s="167">
        <v>77393.5</v>
      </c>
      <c r="E8359" t="s">
        <v>175</v>
      </c>
      <c r="F8359" t="s">
        <v>169</v>
      </c>
      <c r="G8359" t="s">
        <v>882</v>
      </c>
      <c r="H8359" s="168">
        <v>37788</v>
      </c>
      <c r="I8359" t="s">
        <v>103</v>
      </c>
      <c r="J8359" s="169">
        <v>14.287671232876713</v>
      </c>
      <c r="K8359">
        <v>3</v>
      </c>
    </row>
    <row r="8360" spans="1:11" x14ac:dyDescent="0.25">
      <c r="A8360" t="s">
        <v>8913</v>
      </c>
      <c r="B8360">
        <v>81104</v>
      </c>
      <c r="C8360" t="s">
        <v>167</v>
      </c>
      <c r="D8360" s="167">
        <v>37838.53</v>
      </c>
      <c r="E8360" t="s">
        <v>188</v>
      </c>
      <c r="F8360" t="s">
        <v>202</v>
      </c>
      <c r="G8360" t="s">
        <v>313</v>
      </c>
      <c r="H8360" s="168">
        <v>39300</v>
      </c>
      <c r="I8360" t="s">
        <v>103</v>
      </c>
      <c r="J8360" s="169">
        <v>10.145205479452056</v>
      </c>
      <c r="K8360">
        <v>3</v>
      </c>
    </row>
    <row r="8361" spans="1:11" x14ac:dyDescent="0.25">
      <c r="A8361" t="s">
        <v>8914</v>
      </c>
      <c r="B8361">
        <v>46525</v>
      </c>
      <c r="C8361" t="s">
        <v>172</v>
      </c>
      <c r="D8361" s="167">
        <v>110550</v>
      </c>
      <c r="E8361" t="s">
        <v>213</v>
      </c>
      <c r="F8361" t="s">
        <v>169</v>
      </c>
      <c r="G8361" t="s">
        <v>214</v>
      </c>
      <c r="H8361" s="168">
        <v>42534</v>
      </c>
      <c r="I8361" t="s">
        <v>107</v>
      </c>
      <c r="J8361" s="169">
        <v>1.284931506849315</v>
      </c>
      <c r="K8361">
        <v>1</v>
      </c>
    </row>
    <row r="8362" spans="1:11" x14ac:dyDescent="0.25">
      <c r="A8362" t="s">
        <v>8915</v>
      </c>
      <c r="B8362">
        <v>51922</v>
      </c>
      <c r="C8362" t="s">
        <v>172</v>
      </c>
      <c r="D8362" s="167">
        <v>43525.71</v>
      </c>
      <c r="E8362" t="s">
        <v>253</v>
      </c>
      <c r="F8362" t="s">
        <v>169</v>
      </c>
      <c r="G8362" t="s">
        <v>895</v>
      </c>
      <c r="H8362" s="168">
        <v>41456</v>
      </c>
      <c r="I8362" t="s">
        <v>108</v>
      </c>
      <c r="J8362" s="169">
        <v>4.2383561643835614</v>
      </c>
      <c r="K8362">
        <v>1</v>
      </c>
    </row>
    <row r="8363" spans="1:11" x14ac:dyDescent="0.25">
      <c r="A8363" t="s">
        <v>8916</v>
      </c>
      <c r="B8363">
        <v>97245</v>
      </c>
      <c r="C8363" t="s">
        <v>172</v>
      </c>
      <c r="D8363" s="167">
        <v>123811.12</v>
      </c>
      <c r="E8363" t="s">
        <v>230</v>
      </c>
      <c r="F8363" t="s">
        <v>169</v>
      </c>
      <c r="G8363" t="s">
        <v>275</v>
      </c>
      <c r="H8363" s="168">
        <v>41596</v>
      </c>
      <c r="I8363" t="s">
        <v>103</v>
      </c>
      <c r="J8363" s="169">
        <v>3.8547945205479452</v>
      </c>
      <c r="K8363">
        <v>1</v>
      </c>
    </row>
    <row r="8364" spans="1:11" x14ac:dyDescent="0.25">
      <c r="A8364" t="s">
        <v>8917</v>
      </c>
      <c r="B8364">
        <v>13628</v>
      </c>
      <c r="C8364" t="s">
        <v>167</v>
      </c>
      <c r="D8364" s="167">
        <v>60201.440000000002</v>
      </c>
      <c r="E8364" t="s">
        <v>188</v>
      </c>
      <c r="F8364" t="s">
        <v>169</v>
      </c>
      <c r="G8364" t="s">
        <v>344</v>
      </c>
      <c r="H8364" s="168">
        <v>31487</v>
      </c>
      <c r="I8364" t="s">
        <v>103</v>
      </c>
      <c r="J8364" s="169">
        <v>31.550684931506851</v>
      </c>
      <c r="K8364">
        <v>7</v>
      </c>
    </row>
    <row r="8365" spans="1:11" x14ac:dyDescent="0.25">
      <c r="A8365" t="s">
        <v>8918</v>
      </c>
      <c r="B8365">
        <v>31977</v>
      </c>
      <c r="C8365" t="s">
        <v>167</v>
      </c>
      <c r="D8365" s="167">
        <v>33080.33</v>
      </c>
      <c r="E8365" t="s">
        <v>216</v>
      </c>
      <c r="F8365" t="s">
        <v>202</v>
      </c>
      <c r="G8365" t="s">
        <v>422</v>
      </c>
      <c r="H8365" s="168">
        <v>36304</v>
      </c>
      <c r="I8365" t="s">
        <v>107</v>
      </c>
      <c r="J8365" s="169">
        <v>18.353424657534248</v>
      </c>
      <c r="K8365">
        <v>4</v>
      </c>
    </row>
    <row r="8366" spans="1:11" x14ac:dyDescent="0.25">
      <c r="A8366" t="s">
        <v>8919</v>
      </c>
      <c r="B8366">
        <v>7920</v>
      </c>
      <c r="C8366" t="s">
        <v>167</v>
      </c>
      <c r="D8366" s="167">
        <v>98992.5</v>
      </c>
      <c r="E8366" t="s">
        <v>1353</v>
      </c>
      <c r="F8366" t="s">
        <v>169</v>
      </c>
      <c r="G8366" t="s">
        <v>882</v>
      </c>
      <c r="H8366" s="168">
        <v>42380</v>
      </c>
      <c r="I8366" t="s">
        <v>105</v>
      </c>
      <c r="J8366" s="169">
        <v>1.7068493150684931</v>
      </c>
      <c r="K8366">
        <v>1</v>
      </c>
    </row>
    <row r="8367" spans="1:11" x14ac:dyDescent="0.25">
      <c r="A8367" t="s">
        <v>8920</v>
      </c>
      <c r="B8367">
        <v>16053</v>
      </c>
      <c r="C8367" t="s">
        <v>172</v>
      </c>
      <c r="D8367" s="167">
        <v>96763.35</v>
      </c>
      <c r="E8367" t="s">
        <v>168</v>
      </c>
      <c r="F8367" t="s">
        <v>169</v>
      </c>
      <c r="G8367" t="s">
        <v>384</v>
      </c>
      <c r="H8367" s="168">
        <v>34498</v>
      </c>
      <c r="I8367" t="s">
        <v>103</v>
      </c>
      <c r="J8367" s="169">
        <v>23.301369863013697</v>
      </c>
      <c r="K8367">
        <v>5</v>
      </c>
    </row>
    <row r="8368" spans="1:11" x14ac:dyDescent="0.25">
      <c r="A8368" t="s">
        <v>8921</v>
      </c>
      <c r="B8368">
        <v>60095</v>
      </c>
      <c r="C8368" t="s">
        <v>172</v>
      </c>
      <c r="D8368" s="167">
        <v>55328</v>
      </c>
      <c r="E8368" t="s">
        <v>191</v>
      </c>
      <c r="F8368" t="s">
        <v>169</v>
      </c>
      <c r="G8368" t="s">
        <v>354</v>
      </c>
      <c r="H8368" s="168">
        <v>41484</v>
      </c>
      <c r="I8368" t="s">
        <v>105</v>
      </c>
      <c r="J8368" s="169">
        <v>4.161643835616438</v>
      </c>
      <c r="K8368">
        <v>1</v>
      </c>
    </row>
    <row r="8369" spans="1:11" x14ac:dyDescent="0.25">
      <c r="A8369" t="s">
        <v>8922</v>
      </c>
      <c r="B8369">
        <v>92541</v>
      </c>
      <c r="C8369" t="s">
        <v>172</v>
      </c>
      <c r="D8369" s="167">
        <v>78262.5</v>
      </c>
      <c r="E8369" t="s">
        <v>239</v>
      </c>
      <c r="F8369" t="s">
        <v>202</v>
      </c>
      <c r="G8369" t="s">
        <v>231</v>
      </c>
      <c r="H8369" s="168">
        <v>39286</v>
      </c>
      <c r="I8369" t="s">
        <v>103</v>
      </c>
      <c r="J8369" s="169">
        <v>10.183561643835617</v>
      </c>
      <c r="K8369">
        <v>3</v>
      </c>
    </row>
    <row r="8370" spans="1:11" x14ac:dyDescent="0.25">
      <c r="A8370" t="s">
        <v>8923</v>
      </c>
      <c r="B8370">
        <v>22499</v>
      </c>
      <c r="C8370" t="s">
        <v>167</v>
      </c>
      <c r="D8370" s="167">
        <v>88136.06</v>
      </c>
      <c r="E8370" t="s">
        <v>199</v>
      </c>
      <c r="F8370" t="s">
        <v>169</v>
      </c>
      <c r="G8370" t="s">
        <v>443</v>
      </c>
      <c r="H8370" s="168">
        <v>41722</v>
      </c>
      <c r="I8370" t="s">
        <v>103</v>
      </c>
      <c r="J8370" s="169">
        <v>3.5095890410958903</v>
      </c>
      <c r="K8370">
        <v>1</v>
      </c>
    </row>
    <row r="8371" spans="1:11" x14ac:dyDescent="0.25">
      <c r="A8371" t="s">
        <v>8924</v>
      </c>
      <c r="B8371">
        <v>19759</v>
      </c>
      <c r="C8371" t="s">
        <v>172</v>
      </c>
      <c r="D8371" s="167">
        <v>95187.98</v>
      </c>
      <c r="E8371" t="s">
        <v>185</v>
      </c>
      <c r="F8371" t="s">
        <v>169</v>
      </c>
      <c r="G8371" t="s">
        <v>416</v>
      </c>
      <c r="H8371" s="168">
        <v>29198</v>
      </c>
      <c r="I8371" t="s">
        <v>107</v>
      </c>
      <c r="J8371" s="169">
        <v>37.821917808219176</v>
      </c>
      <c r="K8371">
        <v>8</v>
      </c>
    </row>
    <row r="8372" spans="1:11" x14ac:dyDescent="0.25">
      <c r="A8372" t="s">
        <v>8925</v>
      </c>
      <c r="B8372">
        <v>93919</v>
      </c>
      <c r="C8372" t="s">
        <v>167</v>
      </c>
      <c r="D8372" s="167">
        <v>57235.41</v>
      </c>
      <c r="E8372" t="s">
        <v>168</v>
      </c>
      <c r="F8372" t="s">
        <v>169</v>
      </c>
      <c r="G8372" t="s">
        <v>1436</v>
      </c>
      <c r="H8372" s="168">
        <v>40182</v>
      </c>
      <c r="I8372" t="s">
        <v>103</v>
      </c>
      <c r="J8372" s="169">
        <v>7.7287671232876711</v>
      </c>
      <c r="K8372">
        <v>2</v>
      </c>
    </row>
    <row r="8373" spans="1:11" x14ac:dyDescent="0.25">
      <c r="A8373" t="s">
        <v>8926</v>
      </c>
      <c r="B8373">
        <v>70472</v>
      </c>
      <c r="C8373" t="s">
        <v>172</v>
      </c>
      <c r="D8373" s="167">
        <v>91969.07</v>
      </c>
      <c r="E8373" t="s">
        <v>185</v>
      </c>
      <c r="F8373" t="s">
        <v>169</v>
      </c>
      <c r="G8373" t="s">
        <v>416</v>
      </c>
      <c r="H8373" s="168">
        <v>33924</v>
      </c>
      <c r="I8373" t="s">
        <v>107</v>
      </c>
      <c r="J8373" s="169">
        <v>24.873972602739727</v>
      </c>
      <c r="K8373">
        <v>5</v>
      </c>
    </row>
    <row r="8374" spans="1:11" x14ac:dyDescent="0.25">
      <c r="A8374" t="s">
        <v>8927</v>
      </c>
      <c r="B8374">
        <v>89086</v>
      </c>
      <c r="C8374" t="s">
        <v>172</v>
      </c>
      <c r="D8374" s="167">
        <v>73473.59</v>
      </c>
      <c r="E8374" t="s">
        <v>308</v>
      </c>
      <c r="F8374" t="s">
        <v>169</v>
      </c>
      <c r="G8374" t="s">
        <v>406</v>
      </c>
      <c r="H8374" s="168">
        <v>38139</v>
      </c>
      <c r="I8374" t="s">
        <v>103</v>
      </c>
      <c r="J8374" s="169">
        <v>13.326027397260274</v>
      </c>
      <c r="K8374">
        <v>3</v>
      </c>
    </row>
    <row r="8375" spans="1:11" x14ac:dyDescent="0.25">
      <c r="A8375" t="s">
        <v>8928</v>
      </c>
      <c r="B8375">
        <v>29434</v>
      </c>
      <c r="C8375" t="s">
        <v>167</v>
      </c>
      <c r="D8375" s="167">
        <v>39257.31</v>
      </c>
      <c r="E8375" t="s">
        <v>199</v>
      </c>
      <c r="F8375" t="s">
        <v>169</v>
      </c>
      <c r="G8375" t="s">
        <v>207</v>
      </c>
      <c r="H8375" s="168">
        <v>42478</v>
      </c>
      <c r="I8375" t="s">
        <v>103</v>
      </c>
      <c r="J8375" s="169">
        <v>1.4383561643835616</v>
      </c>
      <c r="K8375">
        <v>1</v>
      </c>
    </row>
    <row r="8376" spans="1:11" x14ac:dyDescent="0.25">
      <c r="A8376" t="s">
        <v>8929</v>
      </c>
      <c r="B8376">
        <v>79594</v>
      </c>
      <c r="C8376" t="s">
        <v>167</v>
      </c>
      <c r="D8376" s="167">
        <v>50450.27</v>
      </c>
      <c r="E8376" t="s">
        <v>270</v>
      </c>
      <c r="F8376" t="s">
        <v>169</v>
      </c>
      <c r="G8376" t="s">
        <v>1758</v>
      </c>
      <c r="H8376" s="168">
        <v>41372</v>
      </c>
      <c r="I8376" t="s">
        <v>104</v>
      </c>
      <c r="J8376" s="169">
        <v>4.4684931506849317</v>
      </c>
      <c r="K8376">
        <v>1</v>
      </c>
    </row>
    <row r="8377" spans="1:11" x14ac:dyDescent="0.25">
      <c r="A8377" t="s">
        <v>8930</v>
      </c>
      <c r="B8377">
        <v>2587</v>
      </c>
      <c r="C8377" t="s">
        <v>167</v>
      </c>
      <c r="D8377" s="167">
        <v>39163.74</v>
      </c>
      <c r="E8377" t="s">
        <v>188</v>
      </c>
      <c r="F8377" t="s">
        <v>202</v>
      </c>
      <c r="G8377" t="s">
        <v>313</v>
      </c>
      <c r="H8377" s="168">
        <v>39300</v>
      </c>
      <c r="I8377" t="s">
        <v>103</v>
      </c>
      <c r="J8377" s="169">
        <v>10.145205479452056</v>
      </c>
      <c r="K8377">
        <v>3</v>
      </c>
    </row>
    <row r="8378" spans="1:11" x14ac:dyDescent="0.25">
      <c r="A8378" t="s">
        <v>8931</v>
      </c>
      <c r="B8378">
        <v>44726</v>
      </c>
      <c r="C8378" t="s">
        <v>172</v>
      </c>
      <c r="D8378" s="167">
        <v>43525.72</v>
      </c>
      <c r="E8378" t="s">
        <v>168</v>
      </c>
      <c r="F8378" t="s">
        <v>169</v>
      </c>
      <c r="G8378" t="s">
        <v>207</v>
      </c>
      <c r="H8378" s="168">
        <v>41512</v>
      </c>
      <c r="I8378" t="s">
        <v>106</v>
      </c>
      <c r="J8378" s="169">
        <v>4.0849315068493155</v>
      </c>
      <c r="K8378">
        <v>1</v>
      </c>
    </row>
    <row r="8379" spans="1:11" x14ac:dyDescent="0.25">
      <c r="A8379" t="s">
        <v>8932</v>
      </c>
      <c r="B8379">
        <v>93647</v>
      </c>
      <c r="C8379" t="s">
        <v>172</v>
      </c>
      <c r="D8379" s="167">
        <v>99644.73</v>
      </c>
      <c r="E8379" t="s">
        <v>199</v>
      </c>
      <c r="F8379" t="s">
        <v>169</v>
      </c>
      <c r="G8379" t="s">
        <v>397</v>
      </c>
      <c r="H8379" s="168">
        <v>32496</v>
      </c>
      <c r="I8379" t="s">
        <v>105</v>
      </c>
      <c r="J8379" s="169">
        <v>28.786301369863015</v>
      </c>
      <c r="K8379">
        <v>6</v>
      </c>
    </row>
    <row r="8380" spans="1:11" x14ac:dyDescent="0.25">
      <c r="A8380" t="s">
        <v>8933</v>
      </c>
      <c r="B8380">
        <v>31622</v>
      </c>
      <c r="C8380" t="s">
        <v>172</v>
      </c>
      <c r="D8380" s="167">
        <v>62903</v>
      </c>
      <c r="E8380" t="s">
        <v>168</v>
      </c>
      <c r="F8380" t="s">
        <v>169</v>
      </c>
      <c r="G8380" t="s">
        <v>265</v>
      </c>
      <c r="H8380" s="168">
        <v>39258</v>
      </c>
      <c r="I8380" t="s">
        <v>104</v>
      </c>
      <c r="J8380" s="169">
        <v>10.260273972602739</v>
      </c>
      <c r="K8380">
        <v>3</v>
      </c>
    </row>
    <row r="8381" spans="1:11" x14ac:dyDescent="0.25">
      <c r="A8381" t="s">
        <v>8934</v>
      </c>
      <c r="B8381">
        <v>16441</v>
      </c>
      <c r="C8381" t="s">
        <v>167</v>
      </c>
      <c r="D8381" s="167">
        <v>60181.89</v>
      </c>
      <c r="E8381" t="s">
        <v>188</v>
      </c>
      <c r="F8381" t="s">
        <v>169</v>
      </c>
      <c r="G8381" t="s">
        <v>273</v>
      </c>
      <c r="H8381" s="168">
        <v>38306</v>
      </c>
      <c r="I8381" t="s">
        <v>103</v>
      </c>
      <c r="J8381" s="169">
        <v>12.868493150684932</v>
      </c>
      <c r="K8381">
        <v>3</v>
      </c>
    </row>
    <row r="8382" spans="1:11" x14ac:dyDescent="0.25">
      <c r="A8382" t="s">
        <v>8935</v>
      </c>
      <c r="B8382">
        <v>18482</v>
      </c>
      <c r="C8382" t="s">
        <v>167</v>
      </c>
      <c r="D8382" s="167">
        <v>40355.64</v>
      </c>
      <c r="E8382" t="s">
        <v>188</v>
      </c>
      <c r="F8382" t="s">
        <v>169</v>
      </c>
      <c r="G8382" t="s">
        <v>344</v>
      </c>
      <c r="H8382" s="168">
        <v>41974</v>
      </c>
      <c r="I8382" t="s">
        <v>107</v>
      </c>
      <c r="J8382" s="169">
        <v>2.8191780821917809</v>
      </c>
      <c r="K8382">
        <v>1</v>
      </c>
    </row>
    <row r="8383" spans="1:11" x14ac:dyDescent="0.25">
      <c r="A8383" t="s">
        <v>8936</v>
      </c>
      <c r="B8383">
        <v>92010</v>
      </c>
      <c r="C8383" t="s">
        <v>172</v>
      </c>
      <c r="D8383" s="167">
        <v>66065.23</v>
      </c>
      <c r="E8383" t="s">
        <v>199</v>
      </c>
      <c r="F8383" t="s">
        <v>169</v>
      </c>
      <c r="G8383" t="s">
        <v>200</v>
      </c>
      <c r="H8383" s="168">
        <v>33554</v>
      </c>
      <c r="I8383" t="s">
        <v>108</v>
      </c>
      <c r="J8383" s="169">
        <v>25.887671232876713</v>
      </c>
      <c r="K8383">
        <v>6</v>
      </c>
    </row>
    <row r="8384" spans="1:11" x14ac:dyDescent="0.25">
      <c r="A8384" t="s">
        <v>8937</v>
      </c>
      <c r="B8384">
        <v>40365</v>
      </c>
      <c r="C8384" t="s">
        <v>172</v>
      </c>
      <c r="D8384" s="167">
        <v>56733</v>
      </c>
      <c r="E8384" t="s">
        <v>168</v>
      </c>
      <c r="F8384" t="s">
        <v>169</v>
      </c>
      <c r="G8384" t="s">
        <v>265</v>
      </c>
      <c r="H8384" s="168">
        <v>41316</v>
      </c>
      <c r="I8384" t="s">
        <v>103</v>
      </c>
      <c r="J8384" s="169">
        <v>4.6219178082191785</v>
      </c>
      <c r="K8384">
        <v>1</v>
      </c>
    </row>
    <row r="8385" spans="1:11" x14ac:dyDescent="0.25">
      <c r="A8385" t="s">
        <v>8938</v>
      </c>
      <c r="B8385">
        <v>11815</v>
      </c>
      <c r="C8385" t="s">
        <v>167</v>
      </c>
      <c r="D8385" s="167">
        <v>64189.2</v>
      </c>
      <c r="E8385" t="s">
        <v>268</v>
      </c>
      <c r="F8385" t="s">
        <v>169</v>
      </c>
      <c r="G8385" t="s">
        <v>189</v>
      </c>
      <c r="H8385" s="168">
        <v>42184</v>
      </c>
      <c r="I8385" t="s">
        <v>103</v>
      </c>
      <c r="J8385" s="169">
        <v>2.2438356164383562</v>
      </c>
      <c r="K8385">
        <v>1</v>
      </c>
    </row>
    <row r="8386" spans="1:11" x14ac:dyDescent="0.25">
      <c r="A8386" t="s">
        <v>8939</v>
      </c>
      <c r="B8386">
        <v>30378</v>
      </c>
      <c r="C8386" t="s">
        <v>167</v>
      </c>
      <c r="D8386" s="167">
        <v>93396</v>
      </c>
      <c r="E8386" t="s">
        <v>180</v>
      </c>
      <c r="F8386" t="s">
        <v>169</v>
      </c>
      <c r="G8386" t="s">
        <v>428</v>
      </c>
      <c r="H8386" s="168">
        <v>36584</v>
      </c>
      <c r="I8386" t="s">
        <v>104</v>
      </c>
      <c r="J8386" s="169">
        <v>17.586301369863012</v>
      </c>
      <c r="K8386">
        <v>4</v>
      </c>
    </row>
    <row r="8387" spans="1:11" x14ac:dyDescent="0.25">
      <c r="A8387" t="s">
        <v>8940</v>
      </c>
      <c r="B8387">
        <v>54394</v>
      </c>
      <c r="C8387" t="s">
        <v>172</v>
      </c>
      <c r="D8387" s="167">
        <v>78096</v>
      </c>
      <c r="E8387" t="s">
        <v>175</v>
      </c>
      <c r="F8387" t="s">
        <v>169</v>
      </c>
      <c r="G8387" t="s">
        <v>183</v>
      </c>
      <c r="H8387" s="168">
        <v>38187</v>
      </c>
      <c r="I8387" t="s">
        <v>103</v>
      </c>
      <c r="J8387" s="169">
        <v>13.194520547945206</v>
      </c>
      <c r="K8387">
        <v>3</v>
      </c>
    </row>
    <row r="8388" spans="1:11" x14ac:dyDescent="0.25">
      <c r="A8388" t="s">
        <v>8941</v>
      </c>
      <c r="B8388">
        <v>19009</v>
      </c>
      <c r="C8388" t="s">
        <v>172</v>
      </c>
      <c r="D8388" s="167">
        <v>50697.93</v>
      </c>
      <c r="E8388" t="s">
        <v>199</v>
      </c>
      <c r="F8388" t="s">
        <v>169</v>
      </c>
      <c r="G8388" t="s">
        <v>200</v>
      </c>
      <c r="H8388" s="168">
        <v>38663</v>
      </c>
      <c r="I8388" t="s">
        <v>106</v>
      </c>
      <c r="J8388" s="169">
        <v>11.890410958904109</v>
      </c>
      <c r="K8388">
        <v>3</v>
      </c>
    </row>
    <row r="8389" spans="1:11" x14ac:dyDescent="0.25">
      <c r="A8389" t="s">
        <v>8942</v>
      </c>
      <c r="B8389">
        <v>24922</v>
      </c>
      <c r="C8389" t="s">
        <v>172</v>
      </c>
      <c r="D8389" s="167">
        <v>107657</v>
      </c>
      <c r="E8389" t="s">
        <v>268</v>
      </c>
      <c r="F8389" t="s">
        <v>169</v>
      </c>
      <c r="G8389" t="s">
        <v>297</v>
      </c>
      <c r="H8389" s="168">
        <v>35520</v>
      </c>
      <c r="I8389" t="s">
        <v>103</v>
      </c>
      <c r="J8389" s="169">
        <v>20.5013698630137</v>
      </c>
      <c r="K8389">
        <v>5</v>
      </c>
    </row>
    <row r="8390" spans="1:11" x14ac:dyDescent="0.25">
      <c r="A8390" t="s">
        <v>8943</v>
      </c>
      <c r="B8390">
        <v>62311</v>
      </c>
      <c r="C8390" t="s">
        <v>167</v>
      </c>
      <c r="D8390" s="167">
        <v>38085.01</v>
      </c>
      <c r="E8390" t="s">
        <v>188</v>
      </c>
      <c r="F8390" t="s">
        <v>202</v>
      </c>
      <c r="G8390" t="s">
        <v>313</v>
      </c>
      <c r="H8390" s="168">
        <v>37375</v>
      </c>
      <c r="I8390" t="s">
        <v>107</v>
      </c>
      <c r="J8390" s="169">
        <v>15.419178082191781</v>
      </c>
      <c r="K8390">
        <v>4</v>
      </c>
    </row>
    <row r="8391" spans="1:11" x14ac:dyDescent="0.25">
      <c r="A8391" t="s">
        <v>8944</v>
      </c>
      <c r="B8391">
        <v>55962</v>
      </c>
      <c r="C8391" t="s">
        <v>167</v>
      </c>
      <c r="D8391" s="167">
        <v>42662.89</v>
      </c>
      <c r="E8391" t="s">
        <v>180</v>
      </c>
      <c r="F8391" t="s">
        <v>169</v>
      </c>
      <c r="G8391" t="s">
        <v>209</v>
      </c>
      <c r="H8391" s="168">
        <v>42338</v>
      </c>
      <c r="I8391" t="s">
        <v>106</v>
      </c>
      <c r="J8391" s="169">
        <v>1.821917808219178</v>
      </c>
      <c r="K8391">
        <v>1</v>
      </c>
    </row>
    <row r="8392" spans="1:11" x14ac:dyDescent="0.25">
      <c r="A8392" t="s">
        <v>8945</v>
      </c>
      <c r="B8392">
        <v>6225</v>
      </c>
      <c r="C8392" t="s">
        <v>172</v>
      </c>
      <c r="D8392" s="167">
        <v>79452.86</v>
      </c>
      <c r="E8392" t="s">
        <v>268</v>
      </c>
      <c r="F8392" t="s">
        <v>169</v>
      </c>
      <c r="G8392" t="s">
        <v>297</v>
      </c>
      <c r="H8392" s="168">
        <v>39776</v>
      </c>
      <c r="I8392" t="s">
        <v>106</v>
      </c>
      <c r="J8392" s="169">
        <v>8.8410958904109584</v>
      </c>
      <c r="K8392">
        <v>2</v>
      </c>
    </row>
    <row r="8393" spans="1:11" x14ac:dyDescent="0.25">
      <c r="A8393" t="s">
        <v>8946</v>
      </c>
      <c r="B8393">
        <v>90908</v>
      </c>
      <c r="C8393" t="s">
        <v>172</v>
      </c>
      <c r="D8393" s="167">
        <v>100670.07</v>
      </c>
      <c r="E8393" t="s">
        <v>185</v>
      </c>
      <c r="F8393" t="s">
        <v>169</v>
      </c>
      <c r="G8393" t="s">
        <v>416</v>
      </c>
      <c r="H8393" s="168">
        <v>34722</v>
      </c>
      <c r="I8393" t="s">
        <v>106</v>
      </c>
      <c r="J8393" s="169">
        <v>22.687671232876713</v>
      </c>
      <c r="K8393">
        <v>5</v>
      </c>
    </row>
    <row r="8394" spans="1:11" x14ac:dyDescent="0.25">
      <c r="A8394" t="s">
        <v>8947</v>
      </c>
      <c r="B8394">
        <v>70071</v>
      </c>
      <c r="C8394" t="s">
        <v>172</v>
      </c>
      <c r="D8394" s="167">
        <v>16610.72</v>
      </c>
      <c r="E8394" t="s">
        <v>196</v>
      </c>
      <c r="F8394" t="s">
        <v>202</v>
      </c>
      <c r="G8394" t="s">
        <v>222</v>
      </c>
      <c r="H8394" s="168">
        <v>42240</v>
      </c>
      <c r="I8394" t="s">
        <v>105</v>
      </c>
      <c r="J8394" s="169">
        <v>2.0904109589041098</v>
      </c>
      <c r="K8394">
        <v>1</v>
      </c>
    </row>
    <row r="8395" spans="1:11" x14ac:dyDescent="0.25">
      <c r="A8395" t="s">
        <v>8948</v>
      </c>
      <c r="B8395">
        <v>48395</v>
      </c>
      <c r="C8395" t="s">
        <v>167</v>
      </c>
      <c r="D8395" s="167">
        <v>125809.08</v>
      </c>
      <c r="E8395" t="s">
        <v>188</v>
      </c>
      <c r="F8395" t="s">
        <v>169</v>
      </c>
      <c r="G8395" t="s">
        <v>275</v>
      </c>
      <c r="H8395" s="168">
        <v>37816</v>
      </c>
      <c r="I8395" t="s">
        <v>107</v>
      </c>
      <c r="J8395" s="169">
        <v>14.210958904109589</v>
      </c>
      <c r="K8395">
        <v>3</v>
      </c>
    </row>
    <row r="8396" spans="1:11" x14ac:dyDescent="0.25">
      <c r="A8396" t="s">
        <v>8949</v>
      </c>
      <c r="B8396">
        <v>91790</v>
      </c>
      <c r="C8396" t="s">
        <v>167</v>
      </c>
      <c r="D8396" s="167">
        <v>37743.279999999999</v>
      </c>
      <c r="E8396" t="s">
        <v>188</v>
      </c>
      <c r="F8396" t="s">
        <v>202</v>
      </c>
      <c r="G8396" t="s">
        <v>284</v>
      </c>
      <c r="H8396" s="168">
        <v>42478</v>
      </c>
      <c r="I8396" t="s">
        <v>108</v>
      </c>
      <c r="J8396" s="169">
        <v>1.4383561643835616</v>
      </c>
      <c r="K8396">
        <v>1</v>
      </c>
    </row>
    <row r="8397" spans="1:11" x14ac:dyDescent="0.25">
      <c r="A8397" t="s">
        <v>8950</v>
      </c>
      <c r="B8397">
        <v>95753</v>
      </c>
      <c r="C8397" t="s">
        <v>172</v>
      </c>
      <c r="D8397" s="167">
        <v>39257.31</v>
      </c>
      <c r="E8397" t="s">
        <v>199</v>
      </c>
      <c r="F8397" t="s">
        <v>169</v>
      </c>
      <c r="G8397" t="s">
        <v>200</v>
      </c>
      <c r="H8397" s="168">
        <v>42422</v>
      </c>
      <c r="I8397" t="s">
        <v>104</v>
      </c>
      <c r="J8397" s="169">
        <v>1.5917808219178082</v>
      </c>
      <c r="K8397">
        <v>1</v>
      </c>
    </row>
    <row r="8398" spans="1:11" x14ac:dyDescent="0.25">
      <c r="A8398" t="s">
        <v>8951</v>
      </c>
      <c r="B8398">
        <v>49395</v>
      </c>
      <c r="C8398" t="s">
        <v>167</v>
      </c>
      <c r="D8398" s="167">
        <v>29779.06</v>
      </c>
      <c r="E8398" t="s">
        <v>233</v>
      </c>
      <c r="F8398" t="s">
        <v>202</v>
      </c>
      <c r="G8398" t="s">
        <v>234</v>
      </c>
      <c r="H8398" s="168">
        <v>38177</v>
      </c>
      <c r="I8398" t="s">
        <v>108</v>
      </c>
      <c r="J8398" s="169">
        <v>13.221917808219178</v>
      </c>
      <c r="K8398">
        <v>3</v>
      </c>
    </row>
    <row r="8399" spans="1:11" x14ac:dyDescent="0.25">
      <c r="A8399" t="s">
        <v>8952</v>
      </c>
      <c r="B8399">
        <v>64180</v>
      </c>
      <c r="C8399" t="s">
        <v>172</v>
      </c>
      <c r="D8399" s="167">
        <v>107128.71</v>
      </c>
      <c r="E8399" t="s">
        <v>175</v>
      </c>
      <c r="F8399" t="s">
        <v>169</v>
      </c>
      <c r="G8399" t="s">
        <v>586</v>
      </c>
      <c r="H8399" s="168">
        <v>34498</v>
      </c>
      <c r="I8399" t="s">
        <v>103</v>
      </c>
      <c r="J8399" s="169">
        <v>23.301369863013697</v>
      </c>
      <c r="K8399">
        <v>5</v>
      </c>
    </row>
    <row r="8400" spans="1:11" x14ac:dyDescent="0.25">
      <c r="A8400" t="s">
        <v>8953</v>
      </c>
      <c r="B8400">
        <v>55409</v>
      </c>
      <c r="C8400" t="s">
        <v>172</v>
      </c>
      <c r="D8400" s="167">
        <v>58448</v>
      </c>
      <c r="E8400" t="s">
        <v>188</v>
      </c>
      <c r="F8400" t="s">
        <v>169</v>
      </c>
      <c r="G8400" t="s">
        <v>344</v>
      </c>
      <c r="H8400" s="168">
        <v>37004</v>
      </c>
      <c r="I8400" t="s">
        <v>104</v>
      </c>
      <c r="J8400" s="169">
        <v>16.435616438356163</v>
      </c>
      <c r="K8400">
        <v>4</v>
      </c>
    </row>
    <row r="8401" spans="1:11" x14ac:dyDescent="0.25">
      <c r="A8401" t="s">
        <v>8954</v>
      </c>
      <c r="B8401">
        <v>54882</v>
      </c>
      <c r="C8401" t="s">
        <v>172</v>
      </c>
      <c r="D8401" s="167">
        <v>82001</v>
      </c>
      <c r="E8401" t="s">
        <v>168</v>
      </c>
      <c r="F8401" t="s">
        <v>169</v>
      </c>
      <c r="G8401" t="s">
        <v>173</v>
      </c>
      <c r="H8401" s="168">
        <v>38187</v>
      </c>
      <c r="I8401" t="s">
        <v>106</v>
      </c>
      <c r="J8401" s="169">
        <v>13.194520547945206</v>
      </c>
      <c r="K8401">
        <v>3</v>
      </c>
    </row>
    <row r="8402" spans="1:11" x14ac:dyDescent="0.25">
      <c r="A8402" t="s">
        <v>8955</v>
      </c>
      <c r="B8402">
        <v>65074</v>
      </c>
      <c r="C8402" t="s">
        <v>172</v>
      </c>
      <c r="D8402" s="167">
        <v>107657</v>
      </c>
      <c r="E8402" t="s">
        <v>168</v>
      </c>
      <c r="F8402" t="s">
        <v>169</v>
      </c>
      <c r="G8402" t="s">
        <v>240</v>
      </c>
      <c r="H8402" s="168">
        <v>36941</v>
      </c>
      <c r="I8402" t="s">
        <v>106</v>
      </c>
      <c r="J8402" s="169">
        <v>16.608219178082191</v>
      </c>
      <c r="K8402">
        <v>4</v>
      </c>
    </row>
    <row r="8403" spans="1:11" x14ac:dyDescent="0.25">
      <c r="A8403" t="s">
        <v>8956</v>
      </c>
      <c r="B8403">
        <v>76937</v>
      </c>
      <c r="C8403" t="s">
        <v>172</v>
      </c>
      <c r="D8403" s="167">
        <v>60201.440000000002</v>
      </c>
      <c r="E8403" t="s">
        <v>233</v>
      </c>
      <c r="F8403" t="s">
        <v>169</v>
      </c>
      <c r="G8403" t="s">
        <v>1241</v>
      </c>
      <c r="H8403" s="168">
        <v>32839</v>
      </c>
      <c r="I8403" t="s">
        <v>106</v>
      </c>
      <c r="J8403" s="169">
        <v>27.846575342465755</v>
      </c>
      <c r="K8403">
        <v>6</v>
      </c>
    </row>
    <row r="8404" spans="1:11" x14ac:dyDescent="0.25">
      <c r="A8404" t="s">
        <v>8957</v>
      </c>
      <c r="B8404">
        <v>64537</v>
      </c>
      <c r="C8404" t="s">
        <v>167</v>
      </c>
      <c r="D8404" s="167">
        <v>81820.899999999994</v>
      </c>
      <c r="E8404" t="s">
        <v>308</v>
      </c>
      <c r="F8404" t="s">
        <v>169</v>
      </c>
      <c r="G8404" t="s">
        <v>181</v>
      </c>
      <c r="H8404" s="168">
        <v>41316</v>
      </c>
      <c r="I8404" t="s">
        <v>103</v>
      </c>
      <c r="J8404" s="169">
        <v>4.6219178082191785</v>
      </c>
      <c r="K8404">
        <v>1</v>
      </c>
    </row>
    <row r="8405" spans="1:11" x14ac:dyDescent="0.25">
      <c r="A8405" t="s">
        <v>8958</v>
      </c>
      <c r="B8405">
        <v>44238</v>
      </c>
      <c r="C8405" t="s">
        <v>172</v>
      </c>
      <c r="D8405" s="167">
        <v>25903.5</v>
      </c>
      <c r="E8405" t="s">
        <v>180</v>
      </c>
      <c r="F8405" t="s">
        <v>202</v>
      </c>
      <c r="G8405" t="s">
        <v>224</v>
      </c>
      <c r="H8405" s="168">
        <v>41526</v>
      </c>
      <c r="I8405" t="s">
        <v>103</v>
      </c>
      <c r="J8405" s="169">
        <v>4.0465753424657533</v>
      </c>
      <c r="K8405">
        <v>1</v>
      </c>
    </row>
    <row r="8406" spans="1:11" x14ac:dyDescent="0.25">
      <c r="A8406" t="s">
        <v>8959</v>
      </c>
      <c r="B8406">
        <v>60906</v>
      </c>
      <c r="C8406" t="s">
        <v>172</v>
      </c>
      <c r="D8406" s="167">
        <v>67753</v>
      </c>
      <c r="E8406" t="s">
        <v>191</v>
      </c>
      <c r="F8406" t="s">
        <v>169</v>
      </c>
      <c r="G8406" t="s">
        <v>486</v>
      </c>
      <c r="H8406" s="168">
        <v>39160</v>
      </c>
      <c r="I8406" t="s">
        <v>104</v>
      </c>
      <c r="J8406" s="169">
        <v>10.528767123287672</v>
      </c>
      <c r="K8406">
        <v>3</v>
      </c>
    </row>
    <row r="8407" spans="1:11" x14ac:dyDescent="0.25">
      <c r="A8407" t="s">
        <v>8960</v>
      </c>
      <c r="B8407">
        <v>67477</v>
      </c>
      <c r="C8407" t="s">
        <v>172</v>
      </c>
      <c r="D8407" s="167">
        <v>61408</v>
      </c>
      <c r="E8407" t="s">
        <v>191</v>
      </c>
      <c r="F8407" t="s">
        <v>169</v>
      </c>
      <c r="G8407" t="s">
        <v>486</v>
      </c>
      <c r="H8407" s="168">
        <v>41288</v>
      </c>
      <c r="I8407" t="s">
        <v>107</v>
      </c>
      <c r="J8407" s="169">
        <v>4.6986301369863011</v>
      </c>
      <c r="K8407">
        <v>1</v>
      </c>
    </row>
    <row r="8408" spans="1:11" x14ac:dyDescent="0.25">
      <c r="A8408" t="s">
        <v>8961</v>
      </c>
      <c r="B8408">
        <v>1547</v>
      </c>
      <c r="C8408" t="s">
        <v>167</v>
      </c>
      <c r="D8408" s="167">
        <v>63067.93</v>
      </c>
      <c r="E8408" t="s">
        <v>199</v>
      </c>
      <c r="F8408" t="s">
        <v>169</v>
      </c>
      <c r="G8408" t="s">
        <v>295</v>
      </c>
      <c r="H8408" s="168">
        <v>34841</v>
      </c>
      <c r="I8408" t="s">
        <v>104</v>
      </c>
      <c r="J8408" s="169">
        <v>22.361643835616437</v>
      </c>
      <c r="K8408">
        <v>5</v>
      </c>
    </row>
    <row r="8409" spans="1:11" x14ac:dyDescent="0.25">
      <c r="A8409" t="s">
        <v>8962</v>
      </c>
      <c r="B8409">
        <v>79834</v>
      </c>
      <c r="C8409" t="s">
        <v>172</v>
      </c>
      <c r="D8409" s="167">
        <v>55023.05</v>
      </c>
      <c r="E8409" t="s">
        <v>199</v>
      </c>
      <c r="F8409" t="s">
        <v>169</v>
      </c>
      <c r="G8409" t="s">
        <v>295</v>
      </c>
      <c r="H8409" s="168">
        <v>37578</v>
      </c>
      <c r="I8409" t="s">
        <v>103</v>
      </c>
      <c r="J8409" s="169">
        <v>14.863013698630137</v>
      </c>
      <c r="K8409">
        <v>3</v>
      </c>
    </row>
    <row r="8410" spans="1:11" x14ac:dyDescent="0.25">
      <c r="A8410" t="s">
        <v>8963</v>
      </c>
      <c r="B8410">
        <v>68266</v>
      </c>
      <c r="C8410" t="s">
        <v>172</v>
      </c>
      <c r="D8410" s="167">
        <v>94279</v>
      </c>
      <c r="E8410" t="s">
        <v>185</v>
      </c>
      <c r="F8410" t="s">
        <v>169</v>
      </c>
      <c r="G8410" t="s">
        <v>495</v>
      </c>
      <c r="H8410" s="168">
        <v>38145</v>
      </c>
      <c r="I8410" t="s">
        <v>108</v>
      </c>
      <c r="J8410" s="169">
        <v>13.30958904109589</v>
      </c>
      <c r="K8410">
        <v>3</v>
      </c>
    </row>
    <row r="8411" spans="1:11" x14ac:dyDescent="0.25">
      <c r="A8411" t="s">
        <v>8964</v>
      </c>
      <c r="B8411">
        <v>15441</v>
      </c>
      <c r="C8411" t="s">
        <v>172</v>
      </c>
      <c r="D8411" s="167">
        <v>102664</v>
      </c>
      <c r="E8411" t="s">
        <v>199</v>
      </c>
      <c r="F8411" t="s">
        <v>169</v>
      </c>
      <c r="G8411" t="s">
        <v>397</v>
      </c>
      <c r="H8411" s="168">
        <v>37235</v>
      </c>
      <c r="I8411" t="s">
        <v>103</v>
      </c>
      <c r="J8411" s="169">
        <v>15.802739726027397</v>
      </c>
      <c r="K8411">
        <v>4</v>
      </c>
    </row>
    <row r="8412" spans="1:11" x14ac:dyDescent="0.25">
      <c r="A8412" t="s">
        <v>8965</v>
      </c>
      <c r="B8412">
        <v>69730</v>
      </c>
      <c r="C8412" t="s">
        <v>172</v>
      </c>
      <c r="D8412" s="167">
        <v>78703.37</v>
      </c>
      <c r="E8412" t="s">
        <v>188</v>
      </c>
      <c r="F8412" t="s">
        <v>169</v>
      </c>
      <c r="G8412" t="s">
        <v>282</v>
      </c>
      <c r="H8412" s="168">
        <v>34442</v>
      </c>
      <c r="I8412" t="s">
        <v>103</v>
      </c>
      <c r="J8412" s="169">
        <v>23.454794520547946</v>
      </c>
      <c r="K8412">
        <v>5</v>
      </c>
    </row>
    <row r="8413" spans="1:11" x14ac:dyDescent="0.25">
      <c r="A8413" t="s">
        <v>8966</v>
      </c>
      <c r="B8413">
        <v>75018</v>
      </c>
      <c r="C8413" t="s">
        <v>172</v>
      </c>
      <c r="D8413" s="167">
        <v>43525.72</v>
      </c>
      <c r="E8413" t="s">
        <v>199</v>
      </c>
      <c r="F8413" t="s">
        <v>169</v>
      </c>
      <c r="G8413" t="s">
        <v>220</v>
      </c>
      <c r="H8413" s="168">
        <v>40917</v>
      </c>
      <c r="I8413" t="s">
        <v>107</v>
      </c>
      <c r="J8413" s="169">
        <v>5.7150684931506852</v>
      </c>
      <c r="K8413">
        <v>2</v>
      </c>
    </row>
    <row r="8414" spans="1:11" x14ac:dyDescent="0.25">
      <c r="A8414" t="s">
        <v>8967</v>
      </c>
      <c r="B8414">
        <v>9215</v>
      </c>
      <c r="C8414" t="s">
        <v>172</v>
      </c>
      <c r="D8414" s="167">
        <v>92756.7</v>
      </c>
      <c r="E8414" t="s">
        <v>175</v>
      </c>
      <c r="F8414" t="s">
        <v>169</v>
      </c>
      <c r="G8414" t="s">
        <v>183</v>
      </c>
      <c r="H8414" s="168">
        <v>34498</v>
      </c>
      <c r="I8414" t="s">
        <v>105</v>
      </c>
      <c r="J8414" s="169">
        <v>23.301369863013697</v>
      </c>
      <c r="K8414">
        <v>5</v>
      </c>
    </row>
    <row r="8415" spans="1:11" x14ac:dyDescent="0.25">
      <c r="A8415" t="s">
        <v>8968</v>
      </c>
      <c r="B8415">
        <v>34094</v>
      </c>
      <c r="C8415" t="s">
        <v>172</v>
      </c>
      <c r="D8415" s="167">
        <v>70370.55</v>
      </c>
      <c r="E8415" t="s">
        <v>216</v>
      </c>
      <c r="F8415" t="s">
        <v>169</v>
      </c>
      <c r="G8415" t="s">
        <v>369</v>
      </c>
      <c r="H8415" s="168">
        <v>39678</v>
      </c>
      <c r="I8415" t="s">
        <v>106</v>
      </c>
      <c r="J8415" s="169">
        <v>9.1095890410958908</v>
      </c>
      <c r="K8415">
        <v>2</v>
      </c>
    </row>
    <row r="8416" spans="1:11" x14ac:dyDescent="0.25">
      <c r="A8416" t="s">
        <v>8969</v>
      </c>
      <c r="B8416">
        <v>49244</v>
      </c>
      <c r="C8416" t="s">
        <v>167</v>
      </c>
      <c r="D8416" s="167">
        <v>57807.08</v>
      </c>
      <c r="E8416" t="s">
        <v>188</v>
      </c>
      <c r="F8416" t="s">
        <v>202</v>
      </c>
      <c r="G8416" t="s">
        <v>313</v>
      </c>
      <c r="H8416" s="168">
        <v>32363</v>
      </c>
      <c r="I8416" t="s">
        <v>105</v>
      </c>
      <c r="J8416" s="169">
        <v>29.150684931506849</v>
      </c>
      <c r="K8416">
        <v>6</v>
      </c>
    </row>
    <row r="8417" spans="1:11" x14ac:dyDescent="0.25">
      <c r="A8417" t="s">
        <v>8970</v>
      </c>
      <c r="B8417">
        <v>95341</v>
      </c>
      <c r="C8417" t="s">
        <v>172</v>
      </c>
      <c r="D8417" s="167">
        <v>47693</v>
      </c>
      <c r="E8417" t="s">
        <v>168</v>
      </c>
      <c r="F8417" t="s">
        <v>169</v>
      </c>
      <c r="G8417" t="s">
        <v>869</v>
      </c>
      <c r="H8417" s="168">
        <v>42562</v>
      </c>
      <c r="I8417" t="s">
        <v>103</v>
      </c>
      <c r="J8417" s="169">
        <v>1.2082191780821918</v>
      </c>
      <c r="K8417">
        <v>1</v>
      </c>
    </row>
    <row r="8418" spans="1:11" x14ac:dyDescent="0.25">
      <c r="A8418" t="s">
        <v>8971</v>
      </c>
      <c r="B8418">
        <v>64087</v>
      </c>
      <c r="C8418" t="s">
        <v>172</v>
      </c>
      <c r="D8418" s="167">
        <v>69475</v>
      </c>
      <c r="E8418" t="s">
        <v>168</v>
      </c>
      <c r="F8418" t="s">
        <v>169</v>
      </c>
      <c r="G8418" t="s">
        <v>265</v>
      </c>
      <c r="H8418" s="168">
        <v>38915</v>
      </c>
      <c r="I8418" t="s">
        <v>104</v>
      </c>
      <c r="J8418" s="169">
        <v>11.2</v>
      </c>
      <c r="K8418">
        <v>3</v>
      </c>
    </row>
    <row r="8419" spans="1:11" x14ac:dyDescent="0.25">
      <c r="A8419" t="s">
        <v>8972</v>
      </c>
      <c r="B8419">
        <v>25223</v>
      </c>
      <c r="C8419" t="s">
        <v>167</v>
      </c>
      <c r="D8419" s="167">
        <v>60201.440000000002</v>
      </c>
      <c r="E8419" t="s">
        <v>168</v>
      </c>
      <c r="F8419" t="s">
        <v>169</v>
      </c>
      <c r="G8419" t="s">
        <v>344</v>
      </c>
      <c r="H8419" s="168">
        <v>30795</v>
      </c>
      <c r="I8419" t="s">
        <v>104</v>
      </c>
      <c r="J8419" s="169">
        <v>33.446575342465756</v>
      </c>
      <c r="K8419">
        <v>7</v>
      </c>
    </row>
    <row r="8420" spans="1:11" x14ac:dyDescent="0.25">
      <c r="A8420" t="s">
        <v>8973</v>
      </c>
      <c r="B8420">
        <v>29457</v>
      </c>
      <c r="C8420" t="s">
        <v>167</v>
      </c>
      <c r="D8420" s="167">
        <v>58455</v>
      </c>
      <c r="E8420" t="s">
        <v>175</v>
      </c>
      <c r="F8420" t="s">
        <v>169</v>
      </c>
      <c r="G8420" t="s">
        <v>183</v>
      </c>
      <c r="H8420" s="168">
        <v>41302</v>
      </c>
      <c r="I8420" t="s">
        <v>107</v>
      </c>
      <c r="J8420" s="169">
        <v>4.6602739726027398</v>
      </c>
      <c r="K8420">
        <v>1</v>
      </c>
    </row>
    <row r="8421" spans="1:11" x14ac:dyDescent="0.25">
      <c r="A8421" t="s">
        <v>8974</v>
      </c>
      <c r="B8421">
        <v>42196</v>
      </c>
      <c r="C8421" t="s">
        <v>172</v>
      </c>
      <c r="D8421" s="167">
        <v>121167.06</v>
      </c>
      <c r="E8421" t="s">
        <v>185</v>
      </c>
      <c r="F8421" t="s">
        <v>169</v>
      </c>
      <c r="G8421" t="s">
        <v>382</v>
      </c>
      <c r="H8421" s="168">
        <v>31501</v>
      </c>
      <c r="I8421" t="s">
        <v>107</v>
      </c>
      <c r="J8421" s="169">
        <v>31.512328767123286</v>
      </c>
      <c r="K8421">
        <v>7</v>
      </c>
    </row>
    <row r="8422" spans="1:11" x14ac:dyDescent="0.25">
      <c r="A8422" t="s">
        <v>8975</v>
      </c>
      <c r="B8422">
        <v>77451</v>
      </c>
      <c r="C8422" t="s">
        <v>172</v>
      </c>
      <c r="D8422" s="167">
        <v>106754.6</v>
      </c>
      <c r="E8422" t="s">
        <v>185</v>
      </c>
      <c r="F8422" t="s">
        <v>169</v>
      </c>
      <c r="G8422" t="s">
        <v>495</v>
      </c>
      <c r="H8422" s="168">
        <v>31984</v>
      </c>
      <c r="I8422" t="s">
        <v>106</v>
      </c>
      <c r="J8422" s="169">
        <v>30.18904109589041</v>
      </c>
      <c r="K8422">
        <v>7</v>
      </c>
    </row>
    <row r="8423" spans="1:11" x14ac:dyDescent="0.25">
      <c r="A8423" t="s">
        <v>8976</v>
      </c>
      <c r="B8423">
        <v>81326</v>
      </c>
      <c r="C8423" t="s">
        <v>167</v>
      </c>
      <c r="D8423" s="167">
        <v>83497.98</v>
      </c>
      <c r="E8423" t="s">
        <v>188</v>
      </c>
      <c r="F8423" t="s">
        <v>169</v>
      </c>
      <c r="G8423" t="s">
        <v>282</v>
      </c>
      <c r="H8423" s="168">
        <v>35191</v>
      </c>
      <c r="I8423" t="s">
        <v>107</v>
      </c>
      <c r="J8423" s="169">
        <v>21.402739726027399</v>
      </c>
      <c r="K8423">
        <v>5</v>
      </c>
    </row>
    <row r="8424" spans="1:11" x14ac:dyDescent="0.25">
      <c r="A8424" t="s">
        <v>8977</v>
      </c>
      <c r="B8424">
        <v>54470</v>
      </c>
      <c r="C8424" t="s">
        <v>172</v>
      </c>
      <c r="D8424" s="167">
        <v>46987.33</v>
      </c>
      <c r="E8424" t="s">
        <v>233</v>
      </c>
      <c r="F8424" t="s">
        <v>169</v>
      </c>
      <c r="G8424" t="s">
        <v>554</v>
      </c>
      <c r="H8424" s="168">
        <v>38672</v>
      </c>
      <c r="I8424" t="s">
        <v>106</v>
      </c>
      <c r="J8424" s="169">
        <v>11.865753424657534</v>
      </c>
      <c r="K8424">
        <v>3</v>
      </c>
    </row>
    <row r="8425" spans="1:11" x14ac:dyDescent="0.25">
      <c r="A8425" t="s">
        <v>8978</v>
      </c>
      <c r="B8425">
        <v>53280</v>
      </c>
      <c r="C8425" t="s">
        <v>172</v>
      </c>
      <c r="D8425" s="167">
        <v>156519.88</v>
      </c>
      <c r="E8425" t="s">
        <v>325</v>
      </c>
      <c r="F8425" t="s">
        <v>169</v>
      </c>
      <c r="G8425" t="s">
        <v>231</v>
      </c>
      <c r="H8425" s="168">
        <v>31572</v>
      </c>
      <c r="I8425" t="s">
        <v>104</v>
      </c>
      <c r="J8425" s="169">
        <v>31.317808219178083</v>
      </c>
      <c r="K8425">
        <v>7</v>
      </c>
    </row>
    <row r="8426" spans="1:11" x14ac:dyDescent="0.25">
      <c r="A8426" t="s">
        <v>8979</v>
      </c>
      <c r="B8426">
        <v>66015</v>
      </c>
      <c r="C8426" t="s">
        <v>167</v>
      </c>
      <c r="D8426" s="167">
        <v>97912</v>
      </c>
      <c r="E8426" t="s">
        <v>188</v>
      </c>
      <c r="F8426" t="s">
        <v>169</v>
      </c>
      <c r="G8426" t="s">
        <v>284</v>
      </c>
      <c r="H8426" s="168">
        <v>37624</v>
      </c>
      <c r="I8426" t="s">
        <v>107</v>
      </c>
      <c r="J8426" s="169">
        <v>14.736986301369862</v>
      </c>
      <c r="K8426">
        <v>3</v>
      </c>
    </row>
    <row r="8427" spans="1:11" x14ac:dyDescent="0.25">
      <c r="A8427" t="s">
        <v>8980</v>
      </c>
      <c r="B8427">
        <v>4177</v>
      </c>
      <c r="C8427" t="s">
        <v>172</v>
      </c>
      <c r="D8427" s="167">
        <v>68015</v>
      </c>
      <c r="E8427" t="s">
        <v>191</v>
      </c>
      <c r="F8427" t="s">
        <v>169</v>
      </c>
      <c r="G8427" t="s">
        <v>486</v>
      </c>
      <c r="H8427" s="168">
        <v>38747</v>
      </c>
      <c r="I8427" t="s">
        <v>104</v>
      </c>
      <c r="J8427" s="169">
        <v>11.66027397260274</v>
      </c>
      <c r="K8427">
        <v>3</v>
      </c>
    </row>
    <row r="8428" spans="1:11" x14ac:dyDescent="0.25">
      <c r="A8428" t="s">
        <v>8981</v>
      </c>
      <c r="B8428">
        <v>31013</v>
      </c>
      <c r="C8428" t="s">
        <v>172</v>
      </c>
      <c r="D8428" s="167">
        <v>58990.28</v>
      </c>
      <c r="E8428" t="s">
        <v>175</v>
      </c>
      <c r="F8428" t="s">
        <v>169</v>
      </c>
      <c r="G8428" t="s">
        <v>904</v>
      </c>
      <c r="H8428" s="168">
        <v>37788</v>
      </c>
      <c r="I8428" t="s">
        <v>106</v>
      </c>
      <c r="J8428" s="169">
        <v>14.287671232876713</v>
      </c>
      <c r="K8428">
        <v>3</v>
      </c>
    </row>
    <row r="8429" spans="1:11" x14ac:dyDescent="0.25">
      <c r="A8429" t="s">
        <v>8982</v>
      </c>
      <c r="B8429">
        <v>94658</v>
      </c>
      <c r="C8429" t="s">
        <v>172</v>
      </c>
      <c r="D8429" s="167">
        <v>30045.75</v>
      </c>
      <c r="E8429" t="s">
        <v>216</v>
      </c>
      <c r="F8429" t="s">
        <v>202</v>
      </c>
      <c r="G8429" t="s">
        <v>1058</v>
      </c>
      <c r="H8429" s="168">
        <v>41932</v>
      </c>
      <c r="I8429" t="s">
        <v>103</v>
      </c>
      <c r="J8429" s="169">
        <v>2.9342465753424656</v>
      </c>
      <c r="K8429">
        <v>1</v>
      </c>
    </row>
    <row r="8430" spans="1:11" x14ac:dyDescent="0.25">
      <c r="A8430" t="s">
        <v>8983</v>
      </c>
      <c r="B8430">
        <v>84422</v>
      </c>
      <c r="C8430" t="s">
        <v>172</v>
      </c>
      <c r="D8430" s="167">
        <v>41426.86</v>
      </c>
      <c r="E8430" t="s">
        <v>233</v>
      </c>
      <c r="F8430" t="s">
        <v>169</v>
      </c>
      <c r="G8430" t="s">
        <v>399</v>
      </c>
      <c r="H8430" s="168">
        <v>38538</v>
      </c>
      <c r="I8430" t="s">
        <v>103</v>
      </c>
      <c r="J8430" s="169">
        <v>12.232876712328768</v>
      </c>
      <c r="K8430">
        <v>3</v>
      </c>
    </row>
    <row r="8431" spans="1:11" x14ac:dyDescent="0.25">
      <c r="A8431" t="s">
        <v>8984</v>
      </c>
      <c r="B8431">
        <v>4191</v>
      </c>
      <c r="C8431" t="s">
        <v>172</v>
      </c>
      <c r="D8431" s="167">
        <v>38484.160000000003</v>
      </c>
      <c r="E8431" t="s">
        <v>233</v>
      </c>
      <c r="F8431" t="s">
        <v>169</v>
      </c>
      <c r="G8431" t="s">
        <v>399</v>
      </c>
      <c r="H8431" s="168">
        <v>39554</v>
      </c>
      <c r="I8431" t="s">
        <v>103</v>
      </c>
      <c r="J8431" s="169">
        <v>9.4493150684931511</v>
      </c>
      <c r="K8431">
        <v>2</v>
      </c>
    </row>
    <row r="8432" spans="1:11" x14ac:dyDescent="0.25">
      <c r="A8432" t="s">
        <v>8985</v>
      </c>
      <c r="B8432">
        <v>49106</v>
      </c>
      <c r="C8432" t="s">
        <v>167</v>
      </c>
      <c r="D8432" s="167">
        <v>26400</v>
      </c>
      <c r="E8432" t="s">
        <v>216</v>
      </c>
      <c r="F8432" t="s">
        <v>202</v>
      </c>
      <c r="G8432" t="s">
        <v>1058</v>
      </c>
      <c r="H8432" s="168">
        <v>41929</v>
      </c>
      <c r="I8432" t="s">
        <v>106</v>
      </c>
      <c r="J8432" s="169">
        <v>2.9424657534246577</v>
      </c>
      <c r="K8432">
        <v>1</v>
      </c>
    </row>
    <row r="8433" spans="1:11" x14ac:dyDescent="0.25">
      <c r="A8433" t="s">
        <v>8986</v>
      </c>
      <c r="B8433">
        <v>85174</v>
      </c>
      <c r="C8433" t="s">
        <v>167</v>
      </c>
      <c r="D8433" s="167">
        <v>57660.28</v>
      </c>
      <c r="E8433" t="s">
        <v>270</v>
      </c>
      <c r="F8433" t="s">
        <v>169</v>
      </c>
      <c r="G8433" t="s">
        <v>801</v>
      </c>
      <c r="H8433" s="168">
        <v>40517</v>
      </c>
      <c r="I8433" t="s">
        <v>104</v>
      </c>
      <c r="J8433" s="169">
        <v>6.8109589041095893</v>
      </c>
      <c r="K8433">
        <v>2</v>
      </c>
    </row>
    <row r="8434" spans="1:11" x14ac:dyDescent="0.25">
      <c r="A8434" t="s">
        <v>8987</v>
      </c>
      <c r="B8434">
        <v>61609</v>
      </c>
      <c r="C8434" t="s">
        <v>172</v>
      </c>
      <c r="D8434" s="167">
        <v>50888.160000000003</v>
      </c>
      <c r="E8434" t="s">
        <v>239</v>
      </c>
      <c r="F8434" t="s">
        <v>169</v>
      </c>
      <c r="G8434" t="s">
        <v>535</v>
      </c>
      <c r="H8434" s="168">
        <v>40994</v>
      </c>
      <c r="I8434" t="s">
        <v>107</v>
      </c>
      <c r="J8434" s="169">
        <v>5.5041095890410956</v>
      </c>
      <c r="K8434">
        <v>2</v>
      </c>
    </row>
    <row r="8435" spans="1:11" x14ac:dyDescent="0.25">
      <c r="A8435" t="s">
        <v>8988</v>
      </c>
      <c r="B8435">
        <v>87511</v>
      </c>
      <c r="C8435" t="s">
        <v>172</v>
      </c>
      <c r="D8435" s="167">
        <v>92756.7</v>
      </c>
      <c r="E8435" t="s">
        <v>175</v>
      </c>
      <c r="F8435" t="s">
        <v>169</v>
      </c>
      <c r="G8435" t="s">
        <v>183</v>
      </c>
      <c r="H8435" s="168">
        <v>34260</v>
      </c>
      <c r="I8435" t="s">
        <v>103</v>
      </c>
      <c r="J8435" s="169">
        <v>23.953424657534246</v>
      </c>
      <c r="K8435">
        <v>5</v>
      </c>
    </row>
    <row r="8436" spans="1:11" x14ac:dyDescent="0.25">
      <c r="A8436" t="s">
        <v>8989</v>
      </c>
      <c r="B8436">
        <v>2054</v>
      </c>
      <c r="C8436" t="s">
        <v>172</v>
      </c>
      <c r="D8436" s="167">
        <v>112899</v>
      </c>
      <c r="E8436" t="s">
        <v>196</v>
      </c>
      <c r="F8436" t="s">
        <v>169</v>
      </c>
      <c r="G8436" t="s">
        <v>620</v>
      </c>
      <c r="H8436" s="168">
        <v>37284</v>
      </c>
      <c r="I8436" t="s">
        <v>108</v>
      </c>
      <c r="J8436" s="169">
        <v>15.668493150684931</v>
      </c>
      <c r="K8436">
        <v>4</v>
      </c>
    </row>
    <row r="8437" spans="1:11" x14ac:dyDescent="0.25">
      <c r="A8437" t="s">
        <v>8990</v>
      </c>
      <c r="B8437">
        <v>89342</v>
      </c>
      <c r="C8437" t="s">
        <v>172</v>
      </c>
      <c r="D8437" s="167">
        <v>118400</v>
      </c>
      <c r="E8437" t="s">
        <v>213</v>
      </c>
      <c r="F8437" t="s">
        <v>169</v>
      </c>
      <c r="G8437" t="s">
        <v>214</v>
      </c>
      <c r="H8437" s="168">
        <v>37557</v>
      </c>
      <c r="I8437" t="s">
        <v>106</v>
      </c>
      <c r="J8437" s="169">
        <v>14.920547945205479</v>
      </c>
      <c r="K8437">
        <v>3</v>
      </c>
    </row>
    <row r="8438" spans="1:11" x14ac:dyDescent="0.25">
      <c r="A8438" t="s">
        <v>8991</v>
      </c>
      <c r="B8438">
        <v>95695</v>
      </c>
      <c r="C8438" t="s">
        <v>172</v>
      </c>
      <c r="D8438" s="167">
        <v>48259.56</v>
      </c>
      <c r="E8438" t="s">
        <v>188</v>
      </c>
      <c r="F8438" t="s">
        <v>169</v>
      </c>
      <c r="G8438" t="s">
        <v>344</v>
      </c>
      <c r="H8438" s="168">
        <v>39146</v>
      </c>
      <c r="I8438" t="s">
        <v>105</v>
      </c>
      <c r="J8438" s="169">
        <v>10.567123287671233</v>
      </c>
      <c r="K8438">
        <v>3</v>
      </c>
    </row>
    <row r="8439" spans="1:11" x14ac:dyDescent="0.25">
      <c r="A8439" t="s">
        <v>8992</v>
      </c>
      <c r="B8439">
        <v>17528</v>
      </c>
      <c r="C8439" t="s">
        <v>167</v>
      </c>
      <c r="D8439" s="167">
        <v>26258.75</v>
      </c>
      <c r="E8439" t="s">
        <v>216</v>
      </c>
      <c r="F8439" t="s">
        <v>202</v>
      </c>
      <c r="G8439" t="s">
        <v>588</v>
      </c>
      <c r="H8439" s="168">
        <v>35786</v>
      </c>
      <c r="I8439" t="s">
        <v>105</v>
      </c>
      <c r="J8439" s="169">
        <v>19.772602739726029</v>
      </c>
      <c r="K8439">
        <v>4</v>
      </c>
    </row>
    <row r="8440" spans="1:11" x14ac:dyDescent="0.25">
      <c r="A8440" t="s">
        <v>8993</v>
      </c>
      <c r="B8440">
        <v>95015</v>
      </c>
      <c r="C8440" t="s">
        <v>167</v>
      </c>
      <c r="D8440" s="167">
        <v>23743.1</v>
      </c>
      <c r="E8440" t="s">
        <v>216</v>
      </c>
      <c r="F8440" t="s">
        <v>202</v>
      </c>
      <c r="G8440" t="s">
        <v>980</v>
      </c>
      <c r="H8440" s="168">
        <v>42016</v>
      </c>
      <c r="I8440" t="s">
        <v>103</v>
      </c>
      <c r="J8440" s="169">
        <v>2.7041095890410958</v>
      </c>
      <c r="K8440">
        <v>1</v>
      </c>
    </row>
    <row r="8441" spans="1:11" x14ac:dyDescent="0.25">
      <c r="A8441" t="s">
        <v>8994</v>
      </c>
      <c r="B8441">
        <v>25036</v>
      </c>
      <c r="C8441" t="s">
        <v>172</v>
      </c>
      <c r="D8441" s="167">
        <v>57931.58</v>
      </c>
      <c r="E8441" t="s">
        <v>196</v>
      </c>
      <c r="F8441" t="s">
        <v>169</v>
      </c>
      <c r="G8441" t="s">
        <v>228</v>
      </c>
      <c r="H8441" s="168">
        <v>41820</v>
      </c>
      <c r="I8441" t="s">
        <v>103</v>
      </c>
      <c r="J8441" s="169">
        <v>3.2410958904109588</v>
      </c>
      <c r="K8441">
        <v>1</v>
      </c>
    </row>
    <row r="8442" spans="1:11" x14ac:dyDescent="0.25">
      <c r="A8442" t="s">
        <v>8995</v>
      </c>
      <c r="B8442">
        <v>94441</v>
      </c>
      <c r="C8442" t="s">
        <v>167</v>
      </c>
      <c r="D8442" s="167">
        <v>94437.7</v>
      </c>
      <c r="E8442" t="s">
        <v>268</v>
      </c>
      <c r="F8442" t="s">
        <v>169</v>
      </c>
      <c r="G8442" t="s">
        <v>297</v>
      </c>
      <c r="H8442" s="168">
        <v>41904</v>
      </c>
      <c r="I8442" t="s">
        <v>108</v>
      </c>
      <c r="J8442" s="169">
        <v>3.010958904109589</v>
      </c>
      <c r="K8442">
        <v>1</v>
      </c>
    </row>
    <row r="8443" spans="1:11" x14ac:dyDescent="0.25">
      <c r="A8443" t="s">
        <v>8996</v>
      </c>
      <c r="B8443">
        <v>43157</v>
      </c>
      <c r="C8443" t="s">
        <v>172</v>
      </c>
      <c r="D8443" s="167">
        <v>35587.089999999997</v>
      </c>
      <c r="E8443" t="s">
        <v>253</v>
      </c>
      <c r="F8443" t="s">
        <v>169</v>
      </c>
      <c r="G8443" t="s">
        <v>895</v>
      </c>
      <c r="H8443" s="168">
        <v>41463</v>
      </c>
      <c r="I8443" t="s">
        <v>104</v>
      </c>
      <c r="J8443" s="169">
        <v>4.2191780821917808</v>
      </c>
      <c r="K8443">
        <v>1</v>
      </c>
    </row>
    <row r="8444" spans="1:11" x14ac:dyDescent="0.25">
      <c r="A8444" t="s">
        <v>8997</v>
      </c>
      <c r="B8444">
        <v>3651</v>
      </c>
      <c r="C8444" t="s">
        <v>172</v>
      </c>
      <c r="D8444" s="167">
        <v>49104.52</v>
      </c>
      <c r="E8444" t="s">
        <v>168</v>
      </c>
      <c r="F8444" t="s">
        <v>169</v>
      </c>
      <c r="G8444" t="s">
        <v>649</v>
      </c>
      <c r="H8444" s="168">
        <v>41358</v>
      </c>
      <c r="I8444" t="s">
        <v>108</v>
      </c>
      <c r="J8444" s="169">
        <v>4.506849315068493</v>
      </c>
      <c r="K8444">
        <v>1</v>
      </c>
    </row>
    <row r="8445" spans="1:11" x14ac:dyDescent="0.25">
      <c r="A8445" t="s">
        <v>8998</v>
      </c>
      <c r="B8445">
        <v>50695</v>
      </c>
      <c r="C8445" t="s">
        <v>167</v>
      </c>
      <c r="D8445" s="167">
        <v>97912</v>
      </c>
      <c r="E8445" t="s">
        <v>188</v>
      </c>
      <c r="F8445" t="s">
        <v>169</v>
      </c>
      <c r="G8445" t="s">
        <v>284</v>
      </c>
      <c r="H8445" s="168">
        <v>36500</v>
      </c>
      <c r="I8445" t="s">
        <v>105</v>
      </c>
      <c r="J8445" s="169">
        <v>17.816438356164383</v>
      </c>
      <c r="K8445">
        <v>4</v>
      </c>
    </row>
    <row r="8446" spans="1:11" x14ac:dyDescent="0.25">
      <c r="A8446" t="s">
        <v>8999</v>
      </c>
      <c r="B8446">
        <v>21218</v>
      </c>
      <c r="C8446" t="s">
        <v>172</v>
      </c>
      <c r="D8446" s="167">
        <v>71908</v>
      </c>
      <c r="E8446" t="s">
        <v>168</v>
      </c>
      <c r="F8446" t="s">
        <v>169</v>
      </c>
      <c r="G8446" t="s">
        <v>265</v>
      </c>
      <c r="H8446" s="168">
        <v>36989</v>
      </c>
      <c r="I8446" t="s">
        <v>105</v>
      </c>
      <c r="J8446" s="169">
        <v>16.476712328767125</v>
      </c>
      <c r="K8446">
        <v>4</v>
      </c>
    </row>
    <row r="8447" spans="1:11" x14ac:dyDescent="0.25">
      <c r="A8447" t="s">
        <v>9000</v>
      </c>
      <c r="B8447">
        <v>77762</v>
      </c>
      <c r="C8447" t="s">
        <v>172</v>
      </c>
      <c r="D8447" s="167">
        <v>89620</v>
      </c>
      <c r="E8447" t="s">
        <v>175</v>
      </c>
      <c r="F8447" t="s">
        <v>169</v>
      </c>
      <c r="G8447" t="s">
        <v>183</v>
      </c>
      <c r="H8447" s="168">
        <v>36472</v>
      </c>
      <c r="I8447" t="s">
        <v>104</v>
      </c>
      <c r="J8447" s="169">
        <v>17.893150684931506</v>
      </c>
      <c r="K8447">
        <v>4</v>
      </c>
    </row>
    <row r="8448" spans="1:11" x14ac:dyDescent="0.25">
      <c r="A8448" t="s">
        <v>9001</v>
      </c>
      <c r="B8448">
        <v>56720</v>
      </c>
      <c r="C8448" t="s">
        <v>172</v>
      </c>
      <c r="D8448" s="167">
        <v>55139.67</v>
      </c>
      <c r="E8448" t="s">
        <v>216</v>
      </c>
      <c r="F8448" t="s">
        <v>169</v>
      </c>
      <c r="G8448" t="s">
        <v>217</v>
      </c>
      <c r="H8448" s="168">
        <v>36283</v>
      </c>
      <c r="I8448" t="s">
        <v>103</v>
      </c>
      <c r="J8448" s="169">
        <v>18.410958904109588</v>
      </c>
      <c r="K8448">
        <v>4</v>
      </c>
    </row>
    <row r="8449" spans="1:11" x14ac:dyDescent="0.25">
      <c r="A8449" t="s">
        <v>9002</v>
      </c>
      <c r="B8449">
        <v>3647</v>
      </c>
      <c r="C8449" t="s">
        <v>172</v>
      </c>
      <c r="D8449" s="167">
        <v>40631.32</v>
      </c>
      <c r="E8449" t="s">
        <v>199</v>
      </c>
      <c r="F8449" t="s">
        <v>169</v>
      </c>
      <c r="G8449" t="s">
        <v>200</v>
      </c>
      <c r="H8449" s="168">
        <v>42037</v>
      </c>
      <c r="I8449" t="s">
        <v>104</v>
      </c>
      <c r="J8449" s="169">
        <v>2.6465753424657534</v>
      </c>
      <c r="K8449">
        <v>1</v>
      </c>
    </row>
    <row r="8450" spans="1:11" x14ac:dyDescent="0.25">
      <c r="A8450" t="s">
        <v>9003</v>
      </c>
      <c r="B8450">
        <v>67819</v>
      </c>
      <c r="C8450" t="s">
        <v>172</v>
      </c>
      <c r="D8450" s="167">
        <v>72185</v>
      </c>
      <c r="E8450" t="s">
        <v>168</v>
      </c>
      <c r="F8450" t="s">
        <v>169</v>
      </c>
      <c r="G8450" t="s">
        <v>265</v>
      </c>
      <c r="H8450" s="168">
        <v>37760</v>
      </c>
      <c r="I8450" t="s">
        <v>106</v>
      </c>
      <c r="J8450" s="169">
        <v>14.364383561643836</v>
      </c>
      <c r="K8450">
        <v>3</v>
      </c>
    </row>
    <row r="8451" spans="1:11" x14ac:dyDescent="0.25">
      <c r="A8451" t="s">
        <v>9004</v>
      </c>
      <c r="B8451">
        <v>43683</v>
      </c>
      <c r="C8451" t="s">
        <v>167</v>
      </c>
      <c r="D8451" s="167">
        <v>100849.36</v>
      </c>
      <c r="E8451" t="s">
        <v>191</v>
      </c>
      <c r="F8451" t="s">
        <v>169</v>
      </c>
      <c r="G8451" t="s">
        <v>610</v>
      </c>
      <c r="H8451" s="168">
        <v>34672</v>
      </c>
      <c r="I8451" t="s">
        <v>104</v>
      </c>
      <c r="J8451" s="169">
        <v>22.824657534246576</v>
      </c>
      <c r="K8451">
        <v>5</v>
      </c>
    </row>
    <row r="8452" spans="1:11" x14ac:dyDescent="0.25">
      <c r="A8452" t="s">
        <v>9005</v>
      </c>
      <c r="B8452">
        <v>2009</v>
      </c>
      <c r="C8452" t="s">
        <v>172</v>
      </c>
      <c r="D8452" s="167">
        <v>64141</v>
      </c>
      <c r="E8452" t="s">
        <v>196</v>
      </c>
      <c r="F8452" t="s">
        <v>169</v>
      </c>
      <c r="G8452" t="s">
        <v>1390</v>
      </c>
      <c r="H8452" s="168">
        <v>38278</v>
      </c>
      <c r="I8452" t="s">
        <v>106</v>
      </c>
      <c r="J8452" s="169">
        <v>12.945205479452055</v>
      </c>
      <c r="K8452">
        <v>3</v>
      </c>
    </row>
    <row r="8453" spans="1:11" x14ac:dyDescent="0.25">
      <c r="A8453" t="s">
        <v>9006</v>
      </c>
      <c r="B8453">
        <v>43621</v>
      </c>
      <c r="C8453" t="s">
        <v>167</v>
      </c>
      <c r="D8453" s="167">
        <v>76015.03</v>
      </c>
      <c r="E8453" t="s">
        <v>188</v>
      </c>
      <c r="F8453" t="s">
        <v>169</v>
      </c>
      <c r="G8453" t="s">
        <v>273</v>
      </c>
      <c r="H8453" s="168">
        <v>32538</v>
      </c>
      <c r="I8453" t="s">
        <v>105</v>
      </c>
      <c r="J8453" s="169">
        <v>28.671232876712327</v>
      </c>
      <c r="K8453">
        <v>6</v>
      </c>
    </row>
    <row r="8454" spans="1:11" x14ac:dyDescent="0.25">
      <c r="A8454" t="s">
        <v>9007</v>
      </c>
      <c r="B8454">
        <v>16690</v>
      </c>
      <c r="C8454" t="s">
        <v>167</v>
      </c>
      <c r="D8454" s="167">
        <v>60460.92</v>
      </c>
      <c r="E8454" t="s">
        <v>188</v>
      </c>
      <c r="F8454" t="s">
        <v>169</v>
      </c>
      <c r="G8454" t="s">
        <v>282</v>
      </c>
      <c r="H8454" s="168">
        <v>42184</v>
      </c>
      <c r="I8454" t="s">
        <v>103</v>
      </c>
      <c r="J8454" s="169">
        <v>2.2438356164383562</v>
      </c>
      <c r="K8454">
        <v>1</v>
      </c>
    </row>
    <row r="8455" spans="1:11" x14ac:dyDescent="0.25">
      <c r="A8455" t="s">
        <v>9008</v>
      </c>
      <c r="B8455">
        <v>27474</v>
      </c>
      <c r="C8455" t="s">
        <v>172</v>
      </c>
      <c r="D8455" s="167">
        <v>56575</v>
      </c>
      <c r="E8455" t="s">
        <v>191</v>
      </c>
      <c r="F8455" t="s">
        <v>169</v>
      </c>
      <c r="G8455" t="s">
        <v>354</v>
      </c>
      <c r="H8455" s="168">
        <v>41064</v>
      </c>
      <c r="I8455" t="s">
        <v>103</v>
      </c>
      <c r="J8455" s="169">
        <v>5.3123287671232875</v>
      </c>
      <c r="K8455">
        <v>2</v>
      </c>
    </row>
    <row r="8456" spans="1:11" x14ac:dyDescent="0.25">
      <c r="A8456" t="s">
        <v>9009</v>
      </c>
      <c r="B8456">
        <v>92583</v>
      </c>
      <c r="C8456" t="s">
        <v>172</v>
      </c>
      <c r="D8456" s="167">
        <v>91051.31</v>
      </c>
      <c r="E8456" t="s">
        <v>188</v>
      </c>
      <c r="F8456" t="s">
        <v>169</v>
      </c>
      <c r="G8456" t="s">
        <v>305</v>
      </c>
      <c r="H8456" s="168">
        <v>36514</v>
      </c>
      <c r="I8456" t="s">
        <v>104</v>
      </c>
      <c r="J8456" s="169">
        <v>17.778082191780822</v>
      </c>
      <c r="K8456">
        <v>4</v>
      </c>
    </row>
    <row r="8457" spans="1:11" x14ac:dyDescent="0.25">
      <c r="A8457" t="s">
        <v>9010</v>
      </c>
      <c r="B8457">
        <v>5513</v>
      </c>
      <c r="C8457" t="s">
        <v>167</v>
      </c>
      <c r="D8457" s="167">
        <v>71207.5</v>
      </c>
      <c r="E8457" t="s">
        <v>175</v>
      </c>
      <c r="F8457" t="s">
        <v>169</v>
      </c>
      <c r="G8457" t="s">
        <v>211</v>
      </c>
      <c r="H8457" s="168">
        <v>39664</v>
      </c>
      <c r="I8457" t="s">
        <v>105</v>
      </c>
      <c r="J8457" s="169">
        <v>9.1479452054794521</v>
      </c>
      <c r="K8457">
        <v>2</v>
      </c>
    </row>
    <row r="8458" spans="1:11" x14ac:dyDescent="0.25">
      <c r="A8458" t="s">
        <v>9011</v>
      </c>
      <c r="B8458">
        <v>37839</v>
      </c>
      <c r="C8458" t="s">
        <v>172</v>
      </c>
      <c r="D8458" s="167">
        <v>103506</v>
      </c>
      <c r="E8458" t="s">
        <v>175</v>
      </c>
      <c r="F8458" t="s">
        <v>169</v>
      </c>
      <c r="G8458" t="s">
        <v>586</v>
      </c>
      <c r="H8458" s="168">
        <v>35646</v>
      </c>
      <c r="I8458" t="s">
        <v>103</v>
      </c>
      <c r="J8458" s="169">
        <v>20.156164383561645</v>
      </c>
      <c r="K8458">
        <v>5</v>
      </c>
    </row>
    <row r="8459" spans="1:11" x14ac:dyDescent="0.25">
      <c r="A8459" t="s">
        <v>9012</v>
      </c>
      <c r="B8459">
        <v>59558</v>
      </c>
      <c r="C8459" t="s">
        <v>167</v>
      </c>
      <c r="D8459" s="167">
        <v>89620</v>
      </c>
      <c r="E8459" t="s">
        <v>175</v>
      </c>
      <c r="F8459" t="s">
        <v>169</v>
      </c>
      <c r="G8459" t="s">
        <v>183</v>
      </c>
      <c r="H8459" s="168">
        <v>36234</v>
      </c>
      <c r="I8459" t="s">
        <v>105</v>
      </c>
      <c r="J8459" s="169">
        <v>18.545205479452054</v>
      </c>
      <c r="K8459">
        <v>4</v>
      </c>
    </row>
    <row r="8460" spans="1:11" x14ac:dyDescent="0.25">
      <c r="A8460" t="s">
        <v>9013</v>
      </c>
      <c r="B8460">
        <v>10731</v>
      </c>
      <c r="C8460" t="s">
        <v>172</v>
      </c>
      <c r="D8460" s="167">
        <v>76716</v>
      </c>
      <c r="E8460" t="s">
        <v>191</v>
      </c>
      <c r="F8460" t="s">
        <v>169</v>
      </c>
      <c r="G8460" t="s">
        <v>192</v>
      </c>
      <c r="H8460" s="168">
        <v>38747</v>
      </c>
      <c r="I8460" t="s">
        <v>106</v>
      </c>
      <c r="J8460" s="169">
        <v>11.66027397260274</v>
      </c>
      <c r="K8460">
        <v>3</v>
      </c>
    </row>
    <row r="8461" spans="1:11" x14ac:dyDescent="0.25">
      <c r="A8461" t="s">
        <v>9014</v>
      </c>
      <c r="B8461">
        <v>83506</v>
      </c>
      <c r="C8461" t="s">
        <v>172</v>
      </c>
      <c r="D8461" s="167">
        <v>102664</v>
      </c>
      <c r="E8461" t="s">
        <v>230</v>
      </c>
      <c r="F8461" t="s">
        <v>169</v>
      </c>
      <c r="G8461" t="s">
        <v>840</v>
      </c>
      <c r="H8461" s="168">
        <v>40798</v>
      </c>
      <c r="I8461" t="s">
        <v>107</v>
      </c>
      <c r="J8461" s="169">
        <v>6.0410958904109586</v>
      </c>
      <c r="K8461">
        <v>2</v>
      </c>
    </row>
    <row r="8462" spans="1:11" x14ac:dyDescent="0.25">
      <c r="A8462" t="s">
        <v>9015</v>
      </c>
      <c r="B8462">
        <v>7809</v>
      </c>
      <c r="C8462" t="s">
        <v>167</v>
      </c>
      <c r="D8462" s="167">
        <v>100849.36</v>
      </c>
      <c r="E8462" t="s">
        <v>175</v>
      </c>
      <c r="F8462" t="s">
        <v>169</v>
      </c>
      <c r="G8462" t="s">
        <v>211</v>
      </c>
      <c r="H8462" s="168">
        <v>34512</v>
      </c>
      <c r="I8462" t="s">
        <v>103</v>
      </c>
      <c r="J8462" s="169">
        <v>23.263013698630136</v>
      </c>
      <c r="K8462">
        <v>5</v>
      </c>
    </row>
    <row r="8463" spans="1:11" x14ac:dyDescent="0.25">
      <c r="A8463" t="s">
        <v>9016</v>
      </c>
      <c r="B8463">
        <v>84160</v>
      </c>
      <c r="C8463" t="s">
        <v>172</v>
      </c>
      <c r="D8463" s="167">
        <v>91042.55</v>
      </c>
      <c r="E8463" t="s">
        <v>253</v>
      </c>
      <c r="F8463" t="s">
        <v>169</v>
      </c>
      <c r="G8463" t="s">
        <v>282</v>
      </c>
      <c r="H8463" s="168">
        <v>41036</v>
      </c>
      <c r="I8463" t="s">
        <v>103</v>
      </c>
      <c r="J8463" s="169">
        <v>5.3890410958904109</v>
      </c>
      <c r="K8463">
        <v>2</v>
      </c>
    </row>
    <row r="8464" spans="1:11" x14ac:dyDescent="0.25">
      <c r="A8464" t="s">
        <v>9017</v>
      </c>
      <c r="B8464">
        <v>98723</v>
      </c>
      <c r="C8464" t="s">
        <v>172</v>
      </c>
      <c r="D8464" s="167">
        <v>92920</v>
      </c>
      <c r="E8464" t="s">
        <v>185</v>
      </c>
      <c r="F8464" t="s">
        <v>169</v>
      </c>
      <c r="G8464" t="s">
        <v>416</v>
      </c>
      <c r="H8464" s="168">
        <v>38145</v>
      </c>
      <c r="I8464" t="s">
        <v>104</v>
      </c>
      <c r="J8464" s="169">
        <v>13.30958904109589</v>
      </c>
      <c r="K8464">
        <v>3</v>
      </c>
    </row>
    <row r="8465" spans="1:11" x14ac:dyDescent="0.25">
      <c r="A8465" t="s">
        <v>9018</v>
      </c>
      <c r="B8465">
        <v>45356</v>
      </c>
      <c r="C8465" t="s">
        <v>167</v>
      </c>
      <c r="D8465" s="167">
        <v>76928.44</v>
      </c>
      <c r="E8465" t="s">
        <v>216</v>
      </c>
      <c r="F8465" t="s">
        <v>169</v>
      </c>
      <c r="G8465" t="s">
        <v>361</v>
      </c>
      <c r="H8465" s="168">
        <v>34105</v>
      </c>
      <c r="I8465" t="s">
        <v>106</v>
      </c>
      <c r="J8465" s="169">
        <v>24.378082191780823</v>
      </c>
      <c r="K8465">
        <v>5</v>
      </c>
    </row>
    <row r="8466" spans="1:11" x14ac:dyDescent="0.25">
      <c r="A8466" t="s">
        <v>9019</v>
      </c>
      <c r="B8466">
        <v>52154</v>
      </c>
      <c r="C8466" t="s">
        <v>172</v>
      </c>
      <c r="D8466" s="167">
        <v>55262.57</v>
      </c>
      <c r="E8466" t="s">
        <v>199</v>
      </c>
      <c r="F8466" t="s">
        <v>169</v>
      </c>
      <c r="G8466" t="s">
        <v>200</v>
      </c>
      <c r="H8466" s="168">
        <v>37580</v>
      </c>
      <c r="I8466" t="s">
        <v>104</v>
      </c>
      <c r="J8466" s="169">
        <v>14.857534246575343</v>
      </c>
      <c r="K8466">
        <v>3</v>
      </c>
    </row>
    <row r="8467" spans="1:11" x14ac:dyDescent="0.25">
      <c r="A8467" t="s">
        <v>9020</v>
      </c>
      <c r="B8467">
        <v>22502</v>
      </c>
      <c r="C8467" t="s">
        <v>172</v>
      </c>
      <c r="D8467" s="167">
        <v>68028.09</v>
      </c>
      <c r="E8467" t="s">
        <v>188</v>
      </c>
      <c r="F8467" t="s">
        <v>169</v>
      </c>
      <c r="G8467" t="s">
        <v>189</v>
      </c>
      <c r="H8467" s="168">
        <v>41764</v>
      </c>
      <c r="I8467" t="s">
        <v>106</v>
      </c>
      <c r="J8467" s="169">
        <v>3.3945205479452056</v>
      </c>
      <c r="K8467">
        <v>1</v>
      </c>
    </row>
    <row r="8468" spans="1:11" x14ac:dyDescent="0.25">
      <c r="A8468" t="s">
        <v>9021</v>
      </c>
      <c r="B8468">
        <v>71595</v>
      </c>
      <c r="C8468" t="s">
        <v>167</v>
      </c>
      <c r="D8468" s="167">
        <v>72733.7</v>
      </c>
      <c r="E8468" t="s">
        <v>168</v>
      </c>
      <c r="F8468" t="s">
        <v>169</v>
      </c>
      <c r="G8468" t="s">
        <v>2099</v>
      </c>
      <c r="H8468" s="168">
        <v>40490</v>
      </c>
      <c r="I8468" t="s">
        <v>107</v>
      </c>
      <c r="J8468" s="169">
        <v>6.8849315068493153</v>
      </c>
      <c r="K8468">
        <v>2</v>
      </c>
    </row>
    <row r="8469" spans="1:11" x14ac:dyDescent="0.25">
      <c r="A8469" t="s">
        <v>9022</v>
      </c>
      <c r="B8469">
        <v>58415</v>
      </c>
      <c r="C8469" t="s">
        <v>167</v>
      </c>
      <c r="D8469" s="167">
        <v>56026.45</v>
      </c>
      <c r="E8469" t="s">
        <v>188</v>
      </c>
      <c r="F8469" t="s">
        <v>169</v>
      </c>
      <c r="G8469" t="s">
        <v>282</v>
      </c>
      <c r="H8469" s="168">
        <v>42590</v>
      </c>
      <c r="I8469" t="s">
        <v>108</v>
      </c>
      <c r="J8469" s="169">
        <v>1.1315068493150684</v>
      </c>
      <c r="K8469">
        <v>1</v>
      </c>
    </row>
    <row r="8470" spans="1:11" x14ac:dyDescent="0.25">
      <c r="A8470" t="s">
        <v>9023</v>
      </c>
      <c r="B8470">
        <v>64965</v>
      </c>
      <c r="C8470" t="s">
        <v>167</v>
      </c>
      <c r="D8470" s="167">
        <v>55122.12</v>
      </c>
      <c r="E8470" t="s">
        <v>199</v>
      </c>
      <c r="F8470" t="s">
        <v>169</v>
      </c>
      <c r="G8470" t="s">
        <v>200</v>
      </c>
      <c r="H8470" s="168">
        <v>38033</v>
      </c>
      <c r="I8470" t="s">
        <v>106</v>
      </c>
      <c r="J8470" s="169">
        <v>13.616438356164384</v>
      </c>
      <c r="K8470">
        <v>3</v>
      </c>
    </row>
    <row r="8471" spans="1:11" x14ac:dyDescent="0.25">
      <c r="A8471" t="s">
        <v>9024</v>
      </c>
      <c r="B8471">
        <v>40494</v>
      </c>
      <c r="C8471" t="s">
        <v>172</v>
      </c>
      <c r="D8471" s="167">
        <v>70208.09</v>
      </c>
      <c r="E8471" t="s">
        <v>196</v>
      </c>
      <c r="F8471" t="s">
        <v>169</v>
      </c>
      <c r="G8471" t="s">
        <v>228</v>
      </c>
      <c r="H8471" s="168">
        <v>39048</v>
      </c>
      <c r="I8471" t="s">
        <v>106</v>
      </c>
      <c r="J8471" s="169">
        <v>10.835616438356164</v>
      </c>
      <c r="K8471">
        <v>3</v>
      </c>
    </row>
    <row r="8472" spans="1:11" x14ac:dyDescent="0.25">
      <c r="A8472" t="s">
        <v>9025</v>
      </c>
      <c r="B8472">
        <v>41688</v>
      </c>
      <c r="C8472" t="s">
        <v>167</v>
      </c>
      <c r="D8472" s="167">
        <v>49831</v>
      </c>
      <c r="E8472" t="s">
        <v>168</v>
      </c>
      <c r="F8472" t="s">
        <v>169</v>
      </c>
      <c r="G8472" t="s">
        <v>265</v>
      </c>
      <c r="H8472" s="168">
        <v>41862</v>
      </c>
      <c r="I8472" t="s">
        <v>104</v>
      </c>
      <c r="J8472" s="169">
        <v>3.1260273972602741</v>
      </c>
      <c r="K8472">
        <v>1</v>
      </c>
    </row>
    <row r="8473" spans="1:11" x14ac:dyDescent="0.25">
      <c r="A8473" t="s">
        <v>9026</v>
      </c>
      <c r="B8473">
        <v>22469</v>
      </c>
      <c r="C8473" t="s">
        <v>167</v>
      </c>
      <c r="D8473" s="167">
        <v>71927.98</v>
      </c>
      <c r="E8473" t="s">
        <v>175</v>
      </c>
      <c r="F8473" t="s">
        <v>169</v>
      </c>
      <c r="G8473" t="s">
        <v>311</v>
      </c>
      <c r="H8473" s="168">
        <v>39258</v>
      </c>
      <c r="I8473" t="s">
        <v>103</v>
      </c>
      <c r="J8473" s="169">
        <v>10.260273972602739</v>
      </c>
      <c r="K8473">
        <v>3</v>
      </c>
    </row>
    <row r="8474" spans="1:11" x14ac:dyDescent="0.25">
      <c r="A8474" t="s">
        <v>9027</v>
      </c>
      <c r="B8474">
        <v>19059</v>
      </c>
      <c r="C8474" t="s">
        <v>172</v>
      </c>
      <c r="D8474" s="167">
        <v>52693</v>
      </c>
      <c r="E8474" t="s">
        <v>191</v>
      </c>
      <c r="F8474" t="s">
        <v>169</v>
      </c>
      <c r="G8474" t="s">
        <v>354</v>
      </c>
      <c r="H8474" s="168">
        <v>41288</v>
      </c>
      <c r="I8474" t="s">
        <v>104</v>
      </c>
      <c r="J8474" s="169">
        <v>4.6986301369863011</v>
      </c>
      <c r="K8474">
        <v>1</v>
      </c>
    </row>
    <row r="8475" spans="1:11" x14ac:dyDescent="0.25">
      <c r="A8475" t="s">
        <v>9028</v>
      </c>
      <c r="B8475">
        <v>93827</v>
      </c>
      <c r="C8475" t="s">
        <v>167</v>
      </c>
      <c r="D8475" s="167">
        <v>95263.92</v>
      </c>
      <c r="E8475" t="s">
        <v>188</v>
      </c>
      <c r="F8475" t="s">
        <v>169</v>
      </c>
      <c r="G8475" t="s">
        <v>468</v>
      </c>
      <c r="H8475" s="168">
        <v>32089</v>
      </c>
      <c r="I8475" t="s">
        <v>106</v>
      </c>
      <c r="J8475" s="169">
        <v>29.901369863013699</v>
      </c>
      <c r="K8475">
        <v>6</v>
      </c>
    </row>
    <row r="8476" spans="1:11" x14ac:dyDescent="0.25">
      <c r="A8476" t="s">
        <v>9029</v>
      </c>
      <c r="B8476">
        <v>89490</v>
      </c>
      <c r="C8476" t="s">
        <v>167</v>
      </c>
      <c r="D8476" s="167">
        <v>44945.53</v>
      </c>
      <c r="E8476" t="s">
        <v>188</v>
      </c>
      <c r="F8476" t="s">
        <v>202</v>
      </c>
      <c r="G8476" t="s">
        <v>313</v>
      </c>
      <c r="H8476" s="168">
        <v>37901</v>
      </c>
      <c r="I8476" t="s">
        <v>104</v>
      </c>
      <c r="J8476" s="169">
        <v>13.978082191780821</v>
      </c>
      <c r="K8476">
        <v>3</v>
      </c>
    </row>
    <row r="8477" spans="1:11" x14ac:dyDescent="0.25">
      <c r="A8477" t="s">
        <v>9030</v>
      </c>
      <c r="B8477">
        <v>75963</v>
      </c>
      <c r="C8477" t="s">
        <v>167</v>
      </c>
      <c r="D8477" s="167">
        <v>50539.21</v>
      </c>
      <c r="E8477" t="s">
        <v>270</v>
      </c>
      <c r="F8477" t="s">
        <v>169</v>
      </c>
      <c r="G8477" t="s">
        <v>801</v>
      </c>
      <c r="H8477" s="168">
        <v>41442</v>
      </c>
      <c r="I8477" t="s">
        <v>104</v>
      </c>
      <c r="J8477" s="169">
        <v>4.2767123287671236</v>
      </c>
      <c r="K8477">
        <v>1</v>
      </c>
    </row>
    <row r="8478" spans="1:11" x14ac:dyDescent="0.25">
      <c r="A8478" t="s">
        <v>9031</v>
      </c>
      <c r="B8478">
        <v>331</v>
      </c>
      <c r="C8478" t="s">
        <v>172</v>
      </c>
      <c r="D8478" s="167">
        <v>91751.37</v>
      </c>
      <c r="E8478" t="s">
        <v>168</v>
      </c>
      <c r="F8478" t="s">
        <v>169</v>
      </c>
      <c r="G8478" t="s">
        <v>1364</v>
      </c>
      <c r="H8478" s="168">
        <v>33791</v>
      </c>
      <c r="I8478" t="s">
        <v>103</v>
      </c>
      <c r="J8478" s="169">
        <v>25.238356164383561</v>
      </c>
      <c r="K8478">
        <v>6</v>
      </c>
    </row>
    <row r="8479" spans="1:11" x14ac:dyDescent="0.25">
      <c r="A8479" t="s">
        <v>9032</v>
      </c>
      <c r="B8479">
        <v>17603</v>
      </c>
      <c r="C8479" t="s">
        <v>167</v>
      </c>
      <c r="D8479" s="167">
        <v>58516.53</v>
      </c>
      <c r="E8479" t="s">
        <v>168</v>
      </c>
      <c r="F8479" t="s">
        <v>169</v>
      </c>
      <c r="G8479" t="s">
        <v>869</v>
      </c>
      <c r="H8479" s="168">
        <v>38362</v>
      </c>
      <c r="I8479" t="s">
        <v>103</v>
      </c>
      <c r="J8479" s="169">
        <v>12.715068493150685</v>
      </c>
      <c r="K8479">
        <v>3</v>
      </c>
    </row>
    <row r="8480" spans="1:11" x14ac:dyDescent="0.25">
      <c r="A8480" t="s">
        <v>9033</v>
      </c>
      <c r="B8480">
        <v>9627</v>
      </c>
      <c r="C8480" t="s">
        <v>167</v>
      </c>
      <c r="D8480" s="167">
        <v>67206</v>
      </c>
      <c r="E8480" t="s">
        <v>230</v>
      </c>
      <c r="F8480" t="s">
        <v>169</v>
      </c>
      <c r="G8480" t="s">
        <v>170</v>
      </c>
      <c r="H8480" s="168">
        <v>36059</v>
      </c>
      <c r="I8480" t="s">
        <v>106</v>
      </c>
      <c r="J8480" s="169">
        <v>19.024657534246575</v>
      </c>
      <c r="K8480">
        <v>4</v>
      </c>
    </row>
    <row r="8481" spans="1:11" x14ac:dyDescent="0.25">
      <c r="A8481" t="s">
        <v>9034</v>
      </c>
      <c r="B8481">
        <v>2972</v>
      </c>
      <c r="C8481" t="s">
        <v>172</v>
      </c>
      <c r="D8481" s="167">
        <v>74000</v>
      </c>
      <c r="E8481" t="s">
        <v>175</v>
      </c>
      <c r="F8481" t="s">
        <v>169</v>
      </c>
      <c r="G8481" t="s">
        <v>311</v>
      </c>
      <c r="H8481" s="168">
        <v>42731</v>
      </c>
      <c r="I8481" t="s">
        <v>104</v>
      </c>
      <c r="J8481" s="169">
        <v>0.74520547945205484</v>
      </c>
      <c r="K8481">
        <v>1</v>
      </c>
    </row>
    <row r="8482" spans="1:11" x14ac:dyDescent="0.25">
      <c r="A8482" t="s">
        <v>9035</v>
      </c>
      <c r="B8482">
        <v>92766</v>
      </c>
      <c r="C8482" t="s">
        <v>172</v>
      </c>
      <c r="D8482" s="167">
        <v>84022.63</v>
      </c>
      <c r="E8482" t="s">
        <v>199</v>
      </c>
      <c r="F8482" t="s">
        <v>169</v>
      </c>
      <c r="G8482" t="s">
        <v>282</v>
      </c>
      <c r="H8482" s="168">
        <v>35254</v>
      </c>
      <c r="I8482" t="s">
        <v>107</v>
      </c>
      <c r="J8482" s="169">
        <v>21.230136986301371</v>
      </c>
      <c r="K8482">
        <v>5</v>
      </c>
    </row>
    <row r="8483" spans="1:11" x14ac:dyDescent="0.25">
      <c r="A8483" t="s">
        <v>9036</v>
      </c>
      <c r="B8483">
        <v>82003</v>
      </c>
      <c r="C8483" t="s">
        <v>172</v>
      </c>
      <c r="D8483" s="167">
        <v>67384</v>
      </c>
      <c r="E8483" t="s">
        <v>168</v>
      </c>
      <c r="F8483" t="s">
        <v>169</v>
      </c>
      <c r="G8483" t="s">
        <v>265</v>
      </c>
      <c r="H8483" s="168">
        <v>38432</v>
      </c>
      <c r="I8483" t="s">
        <v>103</v>
      </c>
      <c r="J8483" s="169">
        <v>12.523287671232877</v>
      </c>
      <c r="K8483">
        <v>3</v>
      </c>
    </row>
    <row r="8484" spans="1:11" x14ac:dyDescent="0.25">
      <c r="A8484" t="s">
        <v>9037</v>
      </c>
      <c r="B8484">
        <v>32311</v>
      </c>
      <c r="C8484" t="s">
        <v>167</v>
      </c>
      <c r="D8484" s="167">
        <v>58186.12</v>
      </c>
      <c r="E8484" t="s">
        <v>188</v>
      </c>
      <c r="F8484" t="s">
        <v>202</v>
      </c>
      <c r="G8484" t="s">
        <v>397</v>
      </c>
      <c r="H8484" s="168">
        <v>41316</v>
      </c>
      <c r="I8484" t="s">
        <v>104</v>
      </c>
      <c r="J8484" s="169">
        <v>4.6219178082191785</v>
      </c>
      <c r="K8484">
        <v>1</v>
      </c>
    </row>
    <row r="8485" spans="1:11" x14ac:dyDescent="0.25">
      <c r="A8485" t="s">
        <v>9038</v>
      </c>
      <c r="B8485">
        <v>95349</v>
      </c>
      <c r="C8485" t="s">
        <v>172</v>
      </c>
      <c r="D8485" s="167">
        <v>74713</v>
      </c>
      <c r="E8485" t="s">
        <v>168</v>
      </c>
      <c r="F8485" t="s">
        <v>169</v>
      </c>
      <c r="G8485" t="s">
        <v>265</v>
      </c>
      <c r="H8485" s="168">
        <v>37361</v>
      </c>
      <c r="I8485" t="s">
        <v>105</v>
      </c>
      <c r="J8485" s="169">
        <v>15.457534246575342</v>
      </c>
      <c r="K8485">
        <v>4</v>
      </c>
    </row>
    <row r="8486" spans="1:11" x14ac:dyDescent="0.25">
      <c r="A8486" t="s">
        <v>9039</v>
      </c>
      <c r="B8486">
        <v>89913</v>
      </c>
      <c r="C8486" t="s">
        <v>167</v>
      </c>
      <c r="D8486" s="167">
        <v>73040.62</v>
      </c>
      <c r="E8486" t="s">
        <v>1909</v>
      </c>
      <c r="F8486" t="s">
        <v>169</v>
      </c>
      <c r="G8486" t="s">
        <v>282</v>
      </c>
      <c r="H8486" s="168">
        <v>41806</v>
      </c>
      <c r="I8486" t="s">
        <v>106</v>
      </c>
      <c r="J8486" s="169">
        <v>3.2794520547945205</v>
      </c>
      <c r="K8486">
        <v>1</v>
      </c>
    </row>
    <row r="8487" spans="1:11" x14ac:dyDescent="0.25">
      <c r="A8487" t="s">
        <v>9040</v>
      </c>
      <c r="B8487">
        <v>75159</v>
      </c>
      <c r="C8487" t="s">
        <v>172</v>
      </c>
      <c r="D8487" s="167">
        <v>97392.47</v>
      </c>
      <c r="E8487" t="s">
        <v>168</v>
      </c>
      <c r="F8487" t="s">
        <v>169</v>
      </c>
      <c r="G8487" t="s">
        <v>173</v>
      </c>
      <c r="H8487" s="168">
        <v>34498</v>
      </c>
      <c r="I8487" t="s">
        <v>108</v>
      </c>
      <c r="J8487" s="169">
        <v>23.301369863013697</v>
      </c>
      <c r="K8487">
        <v>5</v>
      </c>
    </row>
    <row r="8488" spans="1:11" x14ac:dyDescent="0.25">
      <c r="A8488" t="s">
        <v>9041</v>
      </c>
      <c r="B8488">
        <v>25998</v>
      </c>
      <c r="C8488" t="s">
        <v>167</v>
      </c>
      <c r="D8488" s="167">
        <v>48222.51</v>
      </c>
      <c r="E8488" t="s">
        <v>188</v>
      </c>
      <c r="F8488" t="s">
        <v>169</v>
      </c>
      <c r="G8488" t="s">
        <v>273</v>
      </c>
      <c r="H8488" s="168">
        <v>42226</v>
      </c>
      <c r="I8488" t="s">
        <v>104</v>
      </c>
      <c r="J8488" s="169">
        <v>2.128767123287671</v>
      </c>
      <c r="K8488">
        <v>1</v>
      </c>
    </row>
    <row r="8489" spans="1:11" x14ac:dyDescent="0.25">
      <c r="A8489" t="s">
        <v>9042</v>
      </c>
      <c r="B8489">
        <v>56507</v>
      </c>
      <c r="D8489" s="167">
        <v>41900</v>
      </c>
      <c r="E8489" t="s">
        <v>188</v>
      </c>
      <c r="F8489" t="s">
        <v>169</v>
      </c>
      <c r="G8489" t="s">
        <v>1396</v>
      </c>
      <c r="H8489" s="168">
        <v>42731</v>
      </c>
      <c r="I8489" t="s">
        <v>107</v>
      </c>
      <c r="J8489" s="169">
        <v>0.74520547945205484</v>
      </c>
      <c r="K8489">
        <v>1</v>
      </c>
    </row>
    <row r="8490" spans="1:11" x14ac:dyDescent="0.25">
      <c r="A8490" t="s">
        <v>9043</v>
      </c>
      <c r="B8490">
        <v>27314</v>
      </c>
      <c r="C8490" t="s">
        <v>172</v>
      </c>
      <c r="D8490" s="167">
        <v>70422</v>
      </c>
      <c r="E8490" t="s">
        <v>196</v>
      </c>
      <c r="F8490" t="s">
        <v>169</v>
      </c>
      <c r="G8490" t="s">
        <v>1548</v>
      </c>
      <c r="H8490" s="168">
        <v>35555</v>
      </c>
      <c r="I8490" t="s">
        <v>103</v>
      </c>
      <c r="J8490" s="169">
        <v>20.405479452054795</v>
      </c>
      <c r="K8490">
        <v>5</v>
      </c>
    </row>
    <row r="8491" spans="1:11" x14ac:dyDescent="0.25">
      <c r="A8491" t="s">
        <v>9044</v>
      </c>
      <c r="B8491">
        <v>74036</v>
      </c>
      <c r="C8491" t="s">
        <v>167</v>
      </c>
      <c r="D8491" s="167">
        <v>18247.04</v>
      </c>
      <c r="E8491" t="s">
        <v>216</v>
      </c>
      <c r="F8491" t="s">
        <v>202</v>
      </c>
      <c r="G8491" t="s">
        <v>303</v>
      </c>
      <c r="H8491" s="168">
        <v>38804</v>
      </c>
      <c r="I8491" t="s">
        <v>105</v>
      </c>
      <c r="J8491" s="169">
        <v>11.504109589041096</v>
      </c>
      <c r="K8491">
        <v>3</v>
      </c>
    </row>
    <row r="8492" spans="1:11" x14ac:dyDescent="0.25">
      <c r="A8492" t="s">
        <v>9045</v>
      </c>
      <c r="B8492">
        <v>31795</v>
      </c>
      <c r="C8492" t="s">
        <v>167</v>
      </c>
      <c r="D8492" s="167">
        <v>95180.83</v>
      </c>
      <c r="E8492" t="s">
        <v>268</v>
      </c>
      <c r="F8492" t="s">
        <v>169</v>
      </c>
      <c r="G8492" t="s">
        <v>397</v>
      </c>
      <c r="H8492" s="168">
        <v>32314</v>
      </c>
      <c r="I8492" t="s">
        <v>104</v>
      </c>
      <c r="J8492" s="169">
        <v>29.284931506849315</v>
      </c>
      <c r="K8492">
        <v>6</v>
      </c>
    </row>
    <row r="8493" spans="1:11" x14ac:dyDescent="0.25">
      <c r="A8493" t="s">
        <v>9046</v>
      </c>
      <c r="B8493">
        <v>65527</v>
      </c>
      <c r="C8493" t="s">
        <v>172</v>
      </c>
      <c r="D8493" s="167">
        <v>29779.07</v>
      </c>
      <c r="E8493" t="s">
        <v>233</v>
      </c>
      <c r="F8493" t="s">
        <v>202</v>
      </c>
      <c r="G8493" t="s">
        <v>234</v>
      </c>
      <c r="H8493" s="168">
        <v>40237</v>
      </c>
      <c r="I8493" t="s">
        <v>105</v>
      </c>
      <c r="J8493" s="169">
        <v>7.5780821917808217</v>
      </c>
      <c r="K8493">
        <v>2</v>
      </c>
    </row>
    <row r="8494" spans="1:11" x14ac:dyDescent="0.25">
      <c r="A8494" t="s">
        <v>9047</v>
      </c>
      <c r="B8494">
        <v>58290</v>
      </c>
      <c r="C8494" t="s">
        <v>172</v>
      </c>
      <c r="D8494" s="167">
        <v>73819.320000000007</v>
      </c>
      <c r="E8494" t="s">
        <v>188</v>
      </c>
      <c r="F8494" t="s">
        <v>169</v>
      </c>
      <c r="G8494" t="s">
        <v>282</v>
      </c>
      <c r="H8494" s="168">
        <v>36192</v>
      </c>
      <c r="I8494" t="s">
        <v>103</v>
      </c>
      <c r="J8494" s="169">
        <v>18.660273972602738</v>
      </c>
      <c r="K8494">
        <v>4</v>
      </c>
    </row>
    <row r="8495" spans="1:11" x14ac:dyDescent="0.25">
      <c r="A8495" t="s">
        <v>9048</v>
      </c>
      <c r="B8495">
        <v>26626</v>
      </c>
      <c r="C8495" t="s">
        <v>172</v>
      </c>
      <c r="D8495" s="167">
        <v>69222.179999999993</v>
      </c>
      <c r="E8495" t="s">
        <v>168</v>
      </c>
      <c r="F8495" t="s">
        <v>169</v>
      </c>
      <c r="G8495" t="s">
        <v>1054</v>
      </c>
      <c r="H8495" s="168">
        <v>30305</v>
      </c>
      <c r="I8495" t="s">
        <v>103</v>
      </c>
      <c r="J8495" s="169">
        <v>34.789041095890411</v>
      </c>
      <c r="K8495">
        <v>7</v>
      </c>
    </row>
    <row r="8496" spans="1:11" x14ac:dyDescent="0.25">
      <c r="A8496" t="s">
        <v>9049</v>
      </c>
      <c r="B8496">
        <v>63078</v>
      </c>
      <c r="C8496" t="s">
        <v>172</v>
      </c>
      <c r="D8496" s="167">
        <v>81090.27</v>
      </c>
      <c r="E8496" t="s">
        <v>188</v>
      </c>
      <c r="F8496" t="s">
        <v>169</v>
      </c>
      <c r="G8496" t="s">
        <v>1210</v>
      </c>
      <c r="H8496" s="168">
        <v>41484</v>
      </c>
      <c r="I8496" t="s">
        <v>106</v>
      </c>
      <c r="J8496" s="169">
        <v>4.161643835616438</v>
      </c>
      <c r="K8496">
        <v>1</v>
      </c>
    </row>
    <row r="8497" spans="1:11" x14ac:dyDescent="0.25">
      <c r="A8497" t="s">
        <v>9050</v>
      </c>
      <c r="B8497">
        <v>19965</v>
      </c>
      <c r="C8497" t="s">
        <v>167</v>
      </c>
      <c r="D8497" s="167">
        <v>58455</v>
      </c>
      <c r="E8497" t="s">
        <v>175</v>
      </c>
      <c r="F8497" t="s">
        <v>169</v>
      </c>
      <c r="G8497" t="s">
        <v>183</v>
      </c>
      <c r="H8497" s="168">
        <v>41498</v>
      </c>
      <c r="I8497" t="s">
        <v>106</v>
      </c>
      <c r="J8497" s="169">
        <v>4.1232876712328768</v>
      </c>
      <c r="K8497">
        <v>1</v>
      </c>
    </row>
    <row r="8498" spans="1:11" x14ac:dyDescent="0.25">
      <c r="A8498" t="s">
        <v>9051</v>
      </c>
      <c r="B8498">
        <v>67650</v>
      </c>
      <c r="C8498" t="s">
        <v>172</v>
      </c>
      <c r="D8498" s="167">
        <v>58455</v>
      </c>
      <c r="E8498" t="s">
        <v>175</v>
      </c>
      <c r="F8498" t="s">
        <v>169</v>
      </c>
      <c r="G8498" t="s">
        <v>183</v>
      </c>
      <c r="H8498" s="168">
        <v>41498</v>
      </c>
      <c r="I8498" t="s">
        <v>104</v>
      </c>
      <c r="J8498" s="169">
        <v>4.1232876712328768</v>
      </c>
      <c r="K8498">
        <v>1</v>
      </c>
    </row>
    <row r="8499" spans="1:11" x14ac:dyDescent="0.25">
      <c r="A8499" t="s">
        <v>9052</v>
      </c>
      <c r="B8499">
        <v>18803</v>
      </c>
      <c r="C8499" t="s">
        <v>167</v>
      </c>
      <c r="D8499" s="167">
        <v>58448</v>
      </c>
      <c r="E8499" t="s">
        <v>188</v>
      </c>
      <c r="F8499" t="s">
        <v>169</v>
      </c>
      <c r="G8499" t="s">
        <v>344</v>
      </c>
      <c r="H8499" s="168">
        <v>36374</v>
      </c>
      <c r="I8499" t="s">
        <v>104</v>
      </c>
      <c r="J8499" s="169">
        <v>18.161643835616438</v>
      </c>
      <c r="K8499">
        <v>4</v>
      </c>
    </row>
    <row r="8500" spans="1:11" x14ac:dyDescent="0.25">
      <c r="A8500" t="s">
        <v>9053</v>
      </c>
      <c r="B8500">
        <v>16577</v>
      </c>
      <c r="C8500" t="s">
        <v>172</v>
      </c>
      <c r="D8500" s="167">
        <v>96275.26</v>
      </c>
      <c r="E8500" t="s">
        <v>168</v>
      </c>
      <c r="F8500" t="s">
        <v>169</v>
      </c>
      <c r="G8500" t="s">
        <v>397</v>
      </c>
      <c r="H8500" s="168">
        <v>33980</v>
      </c>
      <c r="I8500" t="s">
        <v>106</v>
      </c>
      <c r="J8500" s="169">
        <v>24.720547945205478</v>
      </c>
      <c r="K8500">
        <v>5</v>
      </c>
    </row>
    <row r="8501" spans="1:11" x14ac:dyDescent="0.25">
      <c r="A8501" t="s">
        <v>9054</v>
      </c>
      <c r="B8501">
        <v>7952</v>
      </c>
      <c r="C8501" t="s">
        <v>167</v>
      </c>
      <c r="D8501" s="167">
        <v>68028.09</v>
      </c>
      <c r="E8501" t="s">
        <v>188</v>
      </c>
      <c r="F8501" t="s">
        <v>169</v>
      </c>
      <c r="G8501" t="s">
        <v>226</v>
      </c>
      <c r="H8501" s="168">
        <v>38936</v>
      </c>
      <c r="I8501" t="s">
        <v>103</v>
      </c>
      <c r="J8501" s="169">
        <v>11.142465753424657</v>
      </c>
      <c r="K8501">
        <v>3</v>
      </c>
    </row>
    <row r="8502" spans="1:11" x14ac:dyDescent="0.25">
      <c r="A8502" t="s">
        <v>9055</v>
      </c>
      <c r="B8502">
        <v>61705</v>
      </c>
      <c r="C8502" t="s">
        <v>172</v>
      </c>
      <c r="D8502" s="167">
        <v>135132.17000000001</v>
      </c>
      <c r="E8502" t="s">
        <v>213</v>
      </c>
      <c r="F8502" t="s">
        <v>169</v>
      </c>
      <c r="G8502" t="s">
        <v>275</v>
      </c>
      <c r="H8502" s="168">
        <v>36948</v>
      </c>
      <c r="I8502" t="s">
        <v>104</v>
      </c>
      <c r="J8502" s="169">
        <v>16.589041095890412</v>
      </c>
      <c r="K8502">
        <v>4</v>
      </c>
    </row>
    <row r="8503" spans="1:11" x14ac:dyDescent="0.25">
      <c r="A8503" t="s">
        <v>9056</v>
      </c>
      <c r="B8503">
        <v>64118</v>
      </c>
      <c r="C8503" t="s">
        <v>172</v>
      </c>
      <c r="D8503" s="167">
        <v>83658</v>
      </c>
      <c r="E8503" t="s">
        <v>175</v>
      </c>
      <c r="F8503" t="s">
        <v>169</v>
      </c>
      <c r="G8503" t="s">
        <v>183</v>
      </c>
      <c r="H8503" s="168">
        <v>37270</v>
      </c>
      <c r="I8503" t="s">
        <v>106</v>
      </c>
      <c r="J8503" s="169">
        <v>15.706849315068494</v>
      </c>
      <c r="K8503">
        <v>4</v>
      </c>
    </row>
    <row r="8504" spans="1:11" x14ac:dyDescent="0.25">
      <c r="A8504" t="s">
        <v>9057</v>
      </c>
      <c r="B8504">
        <v>85697</v>
      </c>
      <c r="C8504" t="s">
        <v>167</v>
      </c>
      <c r="D8504" s="167">
        <v>70045.13</v>
      </c>
      <c r="E8504" t="s">
        <v>216</v>
      </c>
      <c r="F8504" t="s">
        <v>169</v>
      </c>
      <c r="G8504" t="s">
        <v>1058</v>
      </c>
      <c r="H8504" s="168">
        <v>36786</v>
      </c>
      <c r="I8504" t="s">
        <v>103</v>
      </c>
      <c r="J8504" s="169">
        <v>17.032876712328768</v>
      </c>
      <c r="K8504">
        <v>4</v>
      </c>
    </row>
    <row r="8505" spans="1:11" x14ac:dyDescent="0.25">
      <c r="A8505" t="s">
        <v>9058</v>
      </c>
      <c r="B8505">
        <v>46194</v>
      </c>
      <c r="C8505" t="s">
        <v>172</v>
      </c>
      <c r="D8505" s="167">
        <v>106448.44</v>
      </c>
      <c r="E8505" t="s">
        <v>168</v>
      </c>
      <c r="F8505" t="s">
        <v>169</v>
      </c>
      <c r="G8505" t="s">
        <v>1166</v>
      </c>
      <c r="H8505" s="168">
        <v>34498</v>
      </c>
      <c r="I8505" t="s">
        <v>107</v>
      </c>
      <c r="J8505" s="169">
        <v>23.301369863013697</v>
      </c>
      <c r="K8505">
        <v>5</v>
      </c>
    </row>
    <row r="8506" spans="1:11" x14ac:dyDescent="0.25">
      <c r="A8506" t="s">
        <v>9059</v>
      </c>
      <c r="B8506">
        <v>41065</v>
      </c>
      <c r="C8506" t="s">
        <v>167</v>
      </c>
      <c r="D8506" s="167">
        <v>52149.279999999999</v>
      </c>
      <c r="E8506" t="s">
        <v>180</v>
      </c>
      <c r="F8506" t="s">
        <v>169</v>
      </c>
      <c r="G8506" t="s">
        <v>209</v>
      </c>
      <c r="H8506" s="168">
        <v>40911</v>
      </c>
      <c r="I8506" t="s">
        <v>103</v>
      </c>
      <c r="J8506" s="169">
        <v>5.7315068493150685</v>
      </c>
      <c r="K8506">
        <v>2</v>
      </c>
    </row>
    <row r="8507" spans="1:11" x14ac:dyDescent="0.25">
      <c r="A8507" t="s">
        <v>9060</v>
      </c>
      <c r="B8507">
        <v>32936</v>
      </c>
      <c r="C8507" t="s">
        <v>172</v>
      </c>
      <c r="D8507" s="167">
        <v>63887</v>
      </c>
      <c r="E8507" t="s">
        <v>175</v>
      </c>
      <c r="F8507" t="s">
        <v>169</v>
      </c>
      <c r="G8507" t="s">
        <v>183</v>
      </c>
      <c r="H8507" s="168">
        <v>38915</v>
      </c>
      <c r="I8507" t="s">
        <v>105</v>
      </c>
      <c r="J8507" s="169">
        <v>11.2</v>
      </c>
      <c r="K8507">
        <v>3</v>
      </c>
    </row>
    <row r="8508" spans="1:11" x14ac:dyDescent="0.25">
      <c r="A8508" t="s">
        <v>9061</v>
      </c>
      <c r="B8508">
        <v>49873</v>
      </c>
      <c r="C8508" t="s">
        <v>172</v>
      </c>
      <c r="D8508" s="167">
        <v>54817.45</v>
      </c>
      <c r="E8508" t="s">
        <v>199</v>
      </c>
      <c r="F8508" t="s">
        <v>169</v>
      </c>
      <c r="G8508" t="s">
        <v>200</v>
      </c>
      <c r="H8508" s="168">
        <v>39509</v>
      </c>
      <c r="I8508" t="s">
        <v>103</v>
      </c>
      <c r="J8508" s="169">
        <v>9.5726027397260278</v>
      </c>
      <c r="K8508">
        <v>2</v>
      </c>
    </row>
    <row r="8509" spans="1:11" x14ac:dyDescent="0.25">
      <c r="A8509" t="s">
        <v>9062</v>
      </c>
      <c r="B8509">
        <v>92353</v>
      </c>
      <c r="C8509" t="s">
        <v>172</v>
      </c>
      <c r="D8509" s="167">
        <v>82687.320000000007</v>
      </c>
      <c r="E8509" t="s">
        <v>216</v>
      </c>
      <c r="F8509" t="s">
        <v>169</v>
      </c>
      <c r="G8509" t="s">
        <v>361</v>
      </c>
      <c r="H8509" s="168">
        <v>30305</v>
      </c>
      <c r="I8509" t="s">
        <v>103</v>
      </c>
      <c r="J8509" s="169">
        <v>34.789041095890411</v>
      </c>
      <c r="K8509">
        <v>7</v>
      </c>
    </row>
    <row r="8510" spans="1:11" x14ac:dyDescent="0.25">
      <c r="A8510" t="s">
        <v>9063</v>
      </c>
      <c r="B8510">
        <v>80501</v>
      </c>
      <c r="C8510" t="s">
        <v>167</v>
      </c>
      <c r="D8510" s="167">
        <v>43761.61</v>
      </c>
      <c r="E8510" t="s">
        <v>216</v>
      </c>
      <c r="F8510" t="s">
        <v>202</v>
      </c>
      <c r="G8510" t="s">
        <v>422</v>
      </c>
      <c r="H8510" s="168">
        <v>31816</v>
      </c>
      <c r="I8510" t="s">
        <v>106</v>
      </c>
      <c r="J8510" s="169">
        <v>30.649315068493152</v>
      </c>
      <c r="K8510">
        <v>7</v>
      </c>
    </row>
    <row r="8511" spans="1:11" x14ac:dyDescent="0.25">
      <c r="A8511" t="s">
        <v>9064</v>
      </c>
      <c r="B8511">
        <v>60041</v>
      </c>
      <c r="C8511" t="s">
        <v>167</v>
      </c>
      <c r="D8511" s="167">
        <v>52563.37</v>
      </c>
      <c r="E8511" t="s">
        <v>188</v>
      </c>
      <c r="F8511" t="s">
        <v>169</v>
      </c>
      <c r="G8511" t="s">
        <v>282</v>
      </c>
      <c r="H8511" s="168">
        <v>41344</v>
      </c>
      <c r="I8511" t="s">
        <v>104</v>
      </c>
      <c r="J8511" s="169">
        <v>4.5452054794520551</v>
      </c>
      <c r="K8511">
        <v>1</v>
      </c>
    </row>
    <row r="8512" spans="1:11" x14ac:dyDescent="0.25">
      <c r="A8512" t="s">
        <v>9065</v>
      </c>
      <c r="B8512">
        <v>40650</v>
      </c>
      <c r="C8512" t="s">
        <v>172</v>
      </c>
      <c r="D8512" s="167">
        <v>56123.18</v>
      </c>
      <c r="E8512" t="s">
        <v>196</v>
      </c>
      <c r="F8512" t="s">
        <v>169</v>
      </c>
      <c r="G8512" t="s">
        <v>228</v>
      </c>
      <c r="H8512" s="168">
        <v>41876</v>
      </c>
      <c r="I8512" t="s">
        <v>104</v>
      </c>
      <c r="J8512" s="169">
        <v>3.0876712328767124</v>
      </c>
      <c r="K8512">
        <v>1</v>
      </c>
    </row>
    <row r="8513" spans="1:11" x14ac:dyDescent="0.25">
      <c r="A8513" t="s">
        <v>9066</v>
      </c>
      <c r="B8513">
        <v>9213</v>
      </c>
      <c r="C8513" t="s">
        <v>167</v>
      </c>
      <c r="D8513" s="167">
        <v>71872.19</v>
      </c>
      <c r="E8513" t="s">
        <v>188</v>
      </c>
      <c r="F8513" t="s">
        <v>169</v>
      </c>
      <c r="G8513" t="s">
        <v>282</v>
      </c>
      <c r="H8513" s="168">
        <v>37487</v>
      </c>
      <c r="I8513" t="s">
        <v>104</v>
      </c>
      <c r="J8513" s="169">
        <v>15.112328767123287</v>
      </c>
      <c r="K8513">
        <v>4</v>
      </c>
    </row>
    <row r="8514" spans="1:11" x14ac:dyDescent="0.25">
      <c r="A8514" t="s">
        <v>9067</v>
      </c>
      <c r="B8514">
        <v>75346</v>
      </c>
      <c r="C8514" t="s">
        <v>172</v>
      </c>
      <c r="D8514" s="167">
        <v>66065.23</v>
      </c>
      <c r="E8514" t="s">
        <v>196</v>
      </c>
      <c r="F8514" t="s">
        <v>169</v>
      </c>
      <c r="G8514" t="s">
        <v>750</v>
      </c>
      <c r="H8514" s="168">
        <v>32314</v>
      </c>
      <c r="I8514" t="s">
        <v>103</v>
      </c>
      <c r="J8514" s="169">
        <v>29.284931506849315</v>
      </c>
      <c r="K8514">
        <v>6</v>
      </c>
    </row>
    <row r="8515" spans="1:11" x14ac:dyDescent="0.25">
      <c r="A8515" t="s">
        <v>9068</v>
      </c>
      <c r="B8515">
        <v>80131</v>
      </c>
      <c r="C8515" t="s">
        <v>167</v>
      </c>
      <c r="D8515" s="167">
        <v>46469</v>
      </c>
      <c r="E8515" t="s">
        <v>196</v>
      </c>
      <c r="F8515" t="s">
        <v>169</v>
      </c>
      <c r="G8515" t="s">
        <v>503</v>
      </c>
      <c r="H8515" s="168">
        <v>36772</v>
      </c>
      <c r="I8515" t="s">
        <v>103</v>
      </c>
      <c r="J8515" s="169">
        <v>17.07123287671233</v>
      </c>
      <c r="K8515">
        <v>4</v>
      </c>
    </row>
    <row r="8516" spans="1:11" x14ac:dyDescent="0.25">
      <c r="A8516" t="s">
        <v>9069</v>
      </c>
      <c r="B8516">
        <v>87244</v>
      </c>
      <c r="C8516" t="s">
        <v>172</v>
      </c>
      <c r="D8516" s="167">
        <v>64141</v>
      </c>
      <c r="E8516" t="s">
        <v>196</v>
      </c>
      <c r="F8516" t="s">
        <v>169</v>
      </c>
      <c r="G8516" t="s">
        <v>750</v>
      </c>
      <c r="H8516" s="168">
        <v>38684</v>
      </c>
      <c r="I8516" t="s">
        <v>106</v>
      </c>
      <c r="J8516" s="169">
        <v>11.832876712328767</v>
      </c>
      <c r="K8516">
        <v>3</v>
      </c>
    </row>
    <row r="8517" spans="1:11" x14ac:dyDescent="0.25">
      <c r="A8517" t="s">
        <v>9070</v>
      </c>
      <c r="B8517">
        <v>71720</v>
      </c>
      <c r="C8517" t="s">
        <v>167</v>
      </c>
      <c r="D8517" s="167">
        <v>87053.98</v>
      </c>
      <c r="E8517" t="s">
        <v>270</v>
      </c>
      <c r="F8517" t="s">
        <v>169</v>
      </c>
      <c r="G8517" t="s">
        <v>271</v>
      </c>
      <c r="H8517" s="168">
        <v>36836</v>
      </c>
      <c r="I8517" t="s">
        <v>103</v>
      </c>
      <c r="J8517" s="169">
        <v>16.895890410958906</v>
      </c>
      <c r="K8517">
        <v>4</v>
      </c>
    </row>
    <row r="8518" spans="1:11" x14ac:dyDescent="0.25">
      <c r="A8518" t="s">
        <v>9071</v>
      </c>
      <c r="B8518">
        <v>50508</v>
      </c>
      <c r="C8518" t="s">
        <v>167</v>
      </c>
      <c r="D8518" s="167">
        <v>58455</v>
      </c>
      <c r="E8518" t="s">
        <v>175</v>
      </c>
      <c r="F8518" t="s">
        <v>169</v>
      </c>
      <c r="G8518" t="s">
        <v>183</v>
      </c>
      <c r="H8518" s="168">
        <v>41498</v>
      </c>
      <c r="I8518" t="s">
        <v>103</v>
      </c>
      <c r="J8518" s="169">
        <v>4.1232876712328768</v>
      </c>
      <c r="K8518">
        <v>1</v>
      </c>
    </row>
    <row r="8519" spans="1:11" x14ac:dyDescent="0.25">
      <c r="A8519" t="s">
        <v>9072</v>
      </c>
      <c r="B8519">
        <v>66904</v>
      </c>
      <c r="C8519" t="s">
        <v>172</v>
      </c>
      <c r="D8519" s="167">
        <v>77343</v>
      </c>
      <c r="E8519" t="s">
        <v>196</v>
      </c>
      <c r="F8519" t="s">
        <v>169</v>
      </c>
      <c r="G8519" t="s">
        <v>1200</v>
      </c>
      <c r="H8519" s="168">
        <v>37123</v>
      </c>
      <c r="I8519" t="s">
        <v>104</v>
      </c>
      <c r="J8519" s="169">
        <v>16.109589041095891</v>
      </c>
      <c r="K8519">
        <v>4</v>
      </c>
    </row>
    <row r="8520" spans="1:11" x14ac:dyDescent="0.25">
      <c r="A8520" t="s">
        <v>9073</v>
      </c>
      <c r="B8520">
        <v>57003</v>
      </c>
      <c r="C8520" t="s">
        <v>167</v>
      </c>
      <c r="D8520" s="167">
        <v>115156.98</v>
      </c>
      <c r="E8520" t="s">
        <v>616</v>
      </c>
      <c r="F8520" t="s">
        <v>169</v>
      </c>
      <c r="G8520" t="s">
        <v>617</v>
      </c>
      <c r="H8520" s="168">
        <v>32251</v>
      </c>
      <c r="I8520" t="s">
        <v>104</v>
      </c>
      <c r="J8520" s="169">
        <v>29.457534246575342</v>
      </c>
      <c r="K8520">
        <v>6</v>
      </c>
    </row>
    <row r="8521" spans="1:11" x14ac:dyDescent="0.25">
      <c r="A8521" t="s">
        <v>9074</v>
      </c>
      <c r="B8521">
        <v>6912</v>
      </c>
      <c r="C8521" t="s">
        <v>172</v>
      </c>
      <c r="D8521" s="167">
        <v>80626.58</v>
      </c>
      <c r="E8521" t="s">
        <v>168</v>
      </c>
      <c r="F8521" t="s">
        <v>169</v>
      </c>
      <c r="G8521" t="s">
        <v>1364</v>
      </c>
      <c r="H8521" s="168">
        <v>36850</v>
      </c>
      <c r="I8521" t="s">
        <v>106</v>
      </c>
      <c r="J8521" s="169">
        <v>16.857534246575341</v>
      </c>
      <c r="K8521">
        <v>4</v>
      </c>
    </row>
    <row r="8522" spans="1:11" x14ac:dyDescent="0.25">
      <c r="A8522" t="s">
        <v>9075</v>
      </c>
      <c r="B8522">
        <v>3953</v>
      </c>
      <c r="C8522" t="s">
        <v>172</v>
      </c>
      <c r="D8522" s="167">
        <v>118400</v>
      </c>
      <c r="E8522" t="s">
        <v>199</v>
      </c>
      <c r="F8522" t="s">
        <v>169</v>
      </c>
      <c r="G8522" t="s">
        <v>214</v>
      </c>
      <c r="H8522" s="168">
        <v>37368</v>
      </c>
      <c r="I8522" t="s">
        <v>107</v>
      </c>
      <c r="J8522" s="169">
        <v>15.438356164383562</v>
      </c>
      <c r="K8522">
        <v>4</v>
      </c>
    </row>
    <row r="8523" spans="1:11" x14ac:dyDescent="0.25">
      <c r="A8523" t="s">
        <v>9076</v>
      </c>
      <c r="B8523">
        <v>8101</v>
      </c>
      <c r="C8523" t="s">
        <v>167</v>
      </c>
      <c r="D8523" s="167">
        <v>76015.03</v>
      </c>
      <c r="E8523" t="s">
        <v>199</v>
      </c>
      <c r="F8523" t="s">
        <v>169</v>
      </c>
      <c r="G8523" t="s">
        <v>539</v>
      </c>
      <c r="H8523" s="168">
        <v>32972</v>
      </c>
      <c r="I8523" t="s">
        <v>108</v>
      </c>
      <c r="J8523" s="169">
        <v>27.482191780821918</v>
      </c>
      <c r="K8523">
        <v>6</v>
      </c>
    </row>
    <row r="8524" spans="1:11" x14ac:dyDescent="0.25">
      <c r="A8524" t="s">
        <v>9077</v>
      </c>
      <c r="B8524">
        <v>10604</v>
      </c>
      <c r="C8524" t="s">
        <v>167</v>
      </c>
      <c r="D8524" s="167">
        <v>92931</v>
      </c>
      <c r="E8524" t="s">
        <v>216</v>
      </c>
      <c r="F8524" t="s">
        <v>169</v>
      </c>
      <c r="G8524" t="s">
        <v>282</v>
      </c>
      <c r="H8524" s="168">
        <v>39469</v>
      </c>
      <c r="I8524" t="s">
        <v>106</v>
      </c>
      <c r="J8524" s="169">
        <v>9.6821917808219187</v>
      </c>
      <c r="K8524">
        <v>2</v>
      </c>
    </row>
    <row r="8525" spans="1:11" x14ac:dyDescent="0.25">
      <c r="A8525" t="s">
        <v>9078</v>
      </c>
      <c r="B8525">
        <v>85344</v>
      </c>
      <c r="C8525" t="s">
        <v>167</v>
      </c>
      <c r="D8525" s="167">
        <v>37903.5</v>
      </c>
      <c r="E8525" t="s">
        <v>270</v>
      </c>
      <c r="F8525" t="s">
        <v>169</v>
      </c>
      <c r="G8525" t="s">
        <v>1758</v>
      </c>
      <c r="H8525" s="168">
        <v>42338</v>
      </c>
      <c r="I8525" t="s">
        <v>105</v>
      </c>
      <c r="J8525" s="169">
        <v>1.821917808219178</v>
      </c>
      <c r="K8525">
        <v>1</v>
      </c>
    </row>
    <row r="8526" spans="1:11" x14ac:dyDescent="0.25">
      <c r="A8526" t="s">
        <v>9079</v>
      </c>
      <c r="B8526">
        <v>84357</v>
      </c>
      <c r="C8526" t="s">
        <v>172</v>
      </c>
      <c r="D8526" s="167">
        <v>58720</v>
      </c>
      <c r="E8526" t="s">
        <v>168</v>
      </c>
      <c r="F8526" t="s">
        <v>169</v>
      </c>
      <c r="G8526" t="s">
        <v>265</v>
      </c>
      <c r="H8526" s="168">
        <v>40420</v>
      </c>
      <c r="I8526" t="s">
        <v>103</v>
      </c>
      <c r="J8526" s="169">
        <v>7.0767123287671234</v>
      </c>
      <c r="K8526">
        <v>2</v>
      </c>
    </row>
    <row r="8527" spans="1:11" x14ac:dyDescent="0.25">
      <c r="A8527" t="s">
        <v>9080</v>
      </c>
      <c r="B8527">
        <v>12847</v>
      </c>
      <c r="C8527" t="s">
        <v>172</v>
      </c>
      <c r="D8527" s="167">
        <v>65105</v>
      </c>
      <c r="E8527" t="s">
        <v>168</v>
      </c>
      <c r="F8527" t="s">
        <v>169</v>
      </c>
      <c r="G8527" t="s">
        <v>265</v>
      </c>
      <c r="H8527" s="168">
        <v>38965</v>
      </c>
      <c r="I8527" t="s">
        <v>104</v>
      </c>
      <c r="J8527" s="169">
        <v>11.063013698630137</v>
      </c>
      <c r="K8527">
        <v>3</v>
      </c>
    </row>
    <row r="8528" spans="1:11" x14ac:dyDescent="0.25">
      <c r="A8528" t="s">
        <v>9081</v>
      </c>
      <c r="B8528">
        <v>4252</v>
      </c>
      <c r="C8528" t="s">
        <v>172</v>
      </c>
      <c r="D8528" s="167">
        <v>45049.120000000003</v>
      </c>
      <c r="E8528" t="s">
        <v>199</v>
      </c>
      <c r="F8528" t="s">
        <v>169</v>
      </c>
      <c r="G8528" t="s">
        <v>205</v>
      </c>
      <c r="H8528" s="168">
        <v>41054</v>
      </c>
      <c r="I8528" t="s">
        <v>103</v>
      </c>
      <c r="J8528" s="169">
        <v>5.3397260273972602</v>
      </c>
      <c r="K8528">
        <v>2</v>
      </c>
    </row>
    <row r="8529" spans="1:11" x14ac:dyDescent="0.25">
      <c r="A8529" t="s">
        <v>9082</v>
      </c>
      <c r="B8529">
        <v>91484</v>
      </c>
      <c r="C8529" t="s">
        <v>167</v>
      </c>
      <c r="D8529" s="167">
        <v>141676.07</v>
      </c>
      <c r="E8529" t="s">
        <v>185</v>
      </c>
      <c r="F8529" t="s">
        <v>169</v>
      </c>
      <c r="G8529" t="s">
        <v>774</v>
      </c>
      <c r="H8529" s="168">
        <v>32475</v>
      </c>
      <c r="I8529" t="s">
        <v>108</v>
      </c>
      <c r="J8529" s="169">
        <v>28.843835616438355</v>
      </c>
      <c r="K8529">
        <v>6</v>
      </c>
    </row>
    <row r="8530" spans="1:11" x14ac:dyDescent="0.25">
      <c r="A8530" t="s">
        <v>9083</v>
      </c>
      <c r="B8530">
        <v>56074</v>
      </c>
      <c r="C8530" t="s">
        <v>172</v>
      </c>
      <c r="D8530" s="167">
        <v>88859</v>
      </c>
      <c r="E8530" t="s">
        <v>185</v>
      </c>
      <c r="F8530" t="s">
        <v>169</v>
      </c>
      <c r="G8530" t="s">
        <v>416</v>
      </c>
      <c r="H8530" s="168">
        <v>36942</v>
      </c>
      <c r="I8530" t="s">
        <v>103</v>
      </c>
      <c r="J8530" s="169">
        <v>16.605479452054794</v>
      </c>
      <c r="K8530">
        <v>4</v>
      </c>
    </row>
    <row r="8531" spans="1:11" x14ac:dyDescent="0.25">
      <c r="A8531" t="s">
        <v>9084</v>
      </c>
      <c r="B8531">
        <v>30949</v>
      </c>
      <c r="C8531" t="s">
        <v>172</v>
      </c>
      <c r="D8531" s="167">
        <v>149529.07999999999</v>
      </c>
      <c r="E8531" t="s">
        <v>185</v>
      </c>
      <c r="F8531" t="s">
        <v>169</v>
      </c>
      <c r="G8531" t="s">
        <v>728</v>
      </c>
      <c r="H8531" s="168">
        <v>32202</v>
      </c>
      <c r="I8531" t="s">
        <v>108</v>
      </c>
      <c r="J8531" s="169">
        <v>29.591780821917808</v>
      </c>
      <c r="K8531">
        <v>6</v>
      </c>
    </row>
    <row r="8532" spans="1:11" x14ac:dyDescent="0.25">
      <c r="A8532" t="s">
        <v>9085</v>
      </c>
      <c r="B8532">
        <v>35764</v>
      </c>
      <c r="C8532" t="s">
        <v>172</v>
      </c>
      <c r="D8532" s="167">
        <v>92756.7</v>
      </c>
      <c r="E8532" t="s">
        <v>175</v>
      </c>
      <c r="F8532" t="s">
        <v>169</v>
      </c>
      <c r="G8532" t="s">
        <v>183</v>
      </c>
      <c r="H8532" s="168">
        <v>33049</v>
      </c>
      <c r="I8532" t="s">
        <v>107</v>
      </c>
      <c r="J8532" s="169">
        <v>27.271232876712329</v>
      </c>
      <c r="K8532">
        <v>6</v>
      </c>
    </row>
    <row r="8533" spans="1:11" x14ac:dyDescent="0.25">
      <c r="A8533" t="s">
        <v>9086</v>
      </c>
      <c r="B8533">
        <v>1711</v>
      </c>
      <c r="C8533" t="s">
        <v>167</v>
      </c>
      <c r="D8533" s="167">
        <v>75370.94</v>
      </c>
      <c r="E8533" t="s">
        <v>180</v>
      </c>
      <c r="F8533" t="s">
        <v>169</v>
      </c>
      <c r="G8533" t="s">
        <v>209</v>
      </c>
      <c r="H8533" s="168">
        <v>37144</v>
      </c>
      <c r="I8533" t="s">
        <v>107</v>
      </c>
      <c r="J8533" s="169">
        <v>16.052054794520547</v>
      </c>
      <c r="K8533">
        <v>4</v>
      </c>
    </row>
    <row r="8534" spans="1:11" x14ac:dyDescent="0.25">
      <c r="A8534" t="s">
        <v>9087</v>
      </c>
      <c r="B8534">
        <v>56116</v>
      </c>
      <c r="C8534" t="s">
        <v>172</v>
      </c>
      <c r="D8534" s="167">
        <v>64983.31</v>
      </c>
      <c r="E8534" t="s">
        <v>199</v>
      </c>
      <c r="F8534" t="s">
        <v>169</v>
      </c>
      <c r="G8534" t="s">
        <v>3195</v>
      </c>
      <c r="H8534" s="168">
        <v>37073</v>
      </c>
      <c r="I8534" t="s">
        <v>103</v>
      </c>
      <c r="J8534" s="169">
        <v>16.246575342465754</v>
      </c>
      <c r="K8534">
        <v>4</v>
      </c>
    </row>
    <row r="8535" spans="1:11" x14ac:dyDescent="0.25">
      <c r="A8535" t="s">
        <v>9088</v>
      </c>
      <c r="B8535">
        <v>78476</v>
      </c>
      <c r="C8535" t="s">
        <v>167</v>
      </c>
      <c r="D8535" s="167">
        <v>62620</v>
      </c>
      <c r="E8535" t="s">
        <v>175</v>
      </c>
      <c r="F8535" t="s">
        <v>169</v>
      </c>
      <c r="G8535" t="s">
        <v>183</v>
      </c>
      <c r="H8535" s="168">
        <v>41498</v>
      </c>
      <c r="I8535" t="s">
        <v>108</v>
      </c>
      <c r="J8535" s="169">
        <v>4.1232876712328768</v>
      </c>
      <c r="K8535">
        <v>1</v>
      </c>
    </row>
    <row r="8536" spans="1:11" x14ac:dyDescent="0.25">
      <c r="A8536" t="s">
        <v>9089</v>
      </c>
      <c r="B8536">
        <v>92033</v>
      </c>
      <c r="C8536" t="s">
        <v>167</v>
      </c>
      <c r="D8536" s="167">
        <v>73941.03</v>
      </c>
      <c r="E8536" t="s">
        <v>188</v>
      </c>
      <c r="F8536" t="s">
        <v>202</v>
      </c>
      <c r="G8536" t="s">
        <v>284</v>
      </c>
      <c r="H8536" s="168">
        <v>39664</v>
      </c>
      <c r="I8536" t="s">
        <v>103</v>
      </c>
      <c r="J8536" s="169">
        <v>9.1479452054794521</v>
      </c>
      <c r="K8536">
        <v>2</v>
      </c>
    </row>
    <row r="8537" spans="1:11" x14ac:dyDescent="0.25">
      <c r="A8537" t="s">
        <v>9090</v>
      </c>
      <c r="B8537">
        <v>82871</v>
      </c>
      <c r="C8537" t="s">
        <v>172</v>
      </c>
      <c r="D8537" s="167">
        <v>62836.91</v>
      </c>
      <c r="E8537" t="s">
        <v>199</v>
      </c>
      <c r="F8537" t="s">
        <v>169</v>
      </c>
      <c r="G8537" t="s">
        <v>200</v>
      </c>
      <c r="H8537" s="168">
        <v>36604</v>
      </c>
      <c r="I8537" t="s">
        <v>107</v>
      </c>
      <c r="J8537" s="169">
        <v>17.531506849315068</v>
      </c>
      <c r="K8537">
        <v>4</v>
      </c>
    </row>
    <row r="8538" spans="1:11" x14ac:dyDescent="0.25">
      <c r="A8538" t="s">
        <v>9091</v>
      </c>
      <c r="B8538">
        <v>37375</v>
      </c>
      <c r="C8538" t="s">
        <v>172</v>
      </c>
      <c r="D8538" s="167">
        <v>38020.379999999997</v>
      </c>
      <c r="E8538" t="s">
        <v>199</v>
      </c>
      <c r="F8538" t="s">
        <v>169</v>
      </c>
      <c r="G8538" t="s">
        <v>295</v>
      </c>
      <c r="H8538" s="168">
        <v>42212</v>
      </c>
      <c r="I8538" t="s">
        <v>104</v>
      </c>
      <c r="J8538" s="169">
        <v>2.1671232876712327</v>
      </c>
      <c r="K8538">
        <v>1</v>
      </c>
    </row>
    <row r="8539" spans="1:11" x14ac:dyDescent="0.25">
      <c r="A8539" t="s">
        <v>9092</v>
      </c>
      <c r="B8539">
        <v>11267</v>
      </c>
      <c r="C8539" t="s">
        <v>167</v>
      </c>
      <c r="D8539" s="167">
        <v>68971.62</v>
      </c>
      <c r="E8539" t="s">
        <v>268</v>
      </c>
      <c r="F8539" t="s">
        <v>169</v>
      </c>
      <c r="G8539" t="s">
        <v>418</v>
      </c>
      <c r="H8539" s="168">
        <v>41162</v>
      </c>
      <c r="I8539" t="s">
        <v>103</v>
      </c>
      <c r="J8539" s="169">
        <v>5.043835616438356</v>
      </c>
      <c r="K8539">
        <v>1</v>
      </c>
    </row>
    <row r="8540" spans="1:11" x14ac:dyDescent="0.25">
      <c r="A8540" t="s">
        <v>9093</v>
      </c>
      <c r="B8540">
        <v>31859</v>
      </c>
      <c r="C8540" t="s">
        <v>167</v>
      </c>
      <c r="D8540" s="167">
        <v>21030.74</v>
      </c>
      <c r="E8540" t="s">
        <v>196</v>
      </c>
      <c r="F8540" t="s">
        <v>202</v>
      </c>
      <c r="G8540" t="s">
        <v>222</v>
      </c>
      <c r="H8540" s="168">
        <v>38278</v>
      </c>
      <c r="I8540" t="s">
        <v>108</v>
      </c>
      <c r="J8540" s="169">
        <v>12.945205479452055</v>
      </c>
      <c r="K8540">
        <v>3</v>
      </c>
    </row>
    <row r="8541" spans="1:11" x14ac:dyDescent="0.25">
      <c r="A8541" t="s">
        <v>9094</v>
      </c>
      <c r="B8541">
        <v>35643</v>
      </c>
      <c r="C8541" t="s">
        <v>172</v>
      </c>
      <c r="D8541" s="167">
        <v>49364</v>
      </c>
      <c r="E8541" t="s">
        <v>168</v>
      </c>
      <c r="F8541" t="s">
        <v>169</v>
      </c>
      <c r="G8541" t="s">
        <v>265</v>
      </c>
      <c r="H8541" s="168">
        <v>42156</v>
      </c>
      <c r="I8541" t="s">
        <v>105</v>
      </c>
      <c r="J8541" s="169">
        <v>2.3205479452054796</v>
      </c>
      <c r="K8541">
        <v>1</v>
      </c>
    </row>
    <row r="8542" spans="1:11" x14ac:dyDescent="0.25">
      <c r="A8542" t="s">
        <v>9095</v>
      </c>
      <c r="B8542">
        <v>16959</v>
      </c>
      <c r="C8542" t="s">
        <v>167</v>
      </c>
      <c r="D8542" s="167">
        <v>69189.59</v>
      </c>
      <c r="E8542" t="s">
        <v>168</v>
      </c>
      <c r="F8542" t="s">
        <v>169</v>
      </c>
      <c r="G8542" t="s">
        <v>178</v>
      </c>
      <c r="H8542" s="168">
        <v>39356</v>
      </c>
      <c r="I8542" t="s">
        <v>107</v>
      </c>
      <c r="J8542" s="169">
        <v>9.9917808219178088</v>
      </c>
      <c r="K8542">
        <v>3</v>
      </c>
    </row>
    <row r="8543" spans="1:11" x14ac:dyDescent="0.25">
      <c r="A8543" t="s">
        <v>9096</v>
      </c>
      <c r="B8543">
        <v>21642</v>
      </c>
      <c r="C8543" t="s">
        <v>172</v>
      </c>
      <c r="D8543" s="167">
        <v>110925.31</v>
      </c>
      <c r="E8543" t="s">
        <v>213</v>
      </c>
      <c r="F8543" t="s">
        <v>169</v>
      </c>
      <c r="G8543" t="s">
        <v>214</v>
      </c>
      <c r="H8543" s="168">
        <v>42114</v>
      </c>
      <c r="I8543" t="s">
        <v>105</v>
      </c>
      <c r="J8543" s="169">
        <v>2.4356164383561643</v>
      </c>
      <c r="K8543">
        <v>1</v>
      </c>
    </row>
    <row r="8544" spans="1:11" x14ac:dyDescent="0.25">
      <c r="A8544" t="s">
        <v>9097</v>
      </c>
      <c r="B8544">
        <v>89990</v>
      </c>
      <c r="C8544" t="s">
        <v>172</v>
      </c>
      <c r="D8544" s="167">
        <v>118400</v>
      </c>
      <c r="E8544" t="s">
        <v>213</v>
      </c>
      <c r="F8544" t="s">
        <v>169</v>
      </c>
      <c r="G8544" t="s">
        <v>214</v>
      </c>
      <c r="H8544" s="168">
        <v>41246</v>
      </c>
      <c r="I8544" t="s">
        <v>106</v>
      </c>
      <c r="J8544" s="169">
        <v>4.8136986301369866</v>
      </c>
      <c r="K8544">
        <v>1</v>
      </c>
    </row>
    <row r="8545" spans="1:11" x14ac:dyDescent="0.25">
      <c r="A8545" t="s">
        <v>9098</v>
      </c>
      <c r="B8545">
        <v>59</v>
      </c>
      <c r="C8545" t="s">
        <v>172</v>
      </c>
      <c r="D8545" s="167">
        <v>73477</v>
      </c>
      <c r="E8545" t="s">
        <v>191</v>
      </c>
      <c r="F8545" t="s">
        <v>169</v>
      </c>
      <c r="G8545" t="s">
        <v>192</v>
      </c>
      <c r="H8545" s="168">
        <v>38999</v>
      </c>
      <c r="I8545" t="s">
        <v>104</v>
      </c>
      <c r="J8545" s="169">
        <v>10.96986301369863</v>
      </c>
      <c r="K8545">
        <v>3</v>
      </c>
    </row>
    <row r="8546" spans="1:11" x14ac:dyDescent="0.25">
      <c r="A8546" t="s">
        <v>9099</v>
      </c>
      <c r="B8546">
        <v>90922</v>
      </c>
      <c r="C8546" t="s">
        <v>167</v>
      </c>
      <c r="D8546" s="167">
        <v>44942.21</v>
      </c>
      <c r="E8546" t="s">
        <v>188</v>
      </c>
      <c r="F8546" t="s">
        <v>202</v>
      </c>
      <c r="G8546" t="s">
        <v>313</v>
      </c>
      <c r="H8546" s="168">
        <v>37901</v>
      </c>
      <c r="I8546" t="s">
        <v>104</v>
      </c>
      <c r="J8546" s="169">
        <v>13.978082191780821</v>
      </c>
      <c r="K8546">
        <v>3</v>
      </c>
    </row>
    <row r="8547" spans="1:11" x14ac:dyDescent="0.25">
      <c r="A8547" t="s">
        <v>9100</v>
      </c>
      <c r="B8547">
        <v>84682</v>
      </c>
      <c r="C8547" t="s">
        <v>167</v>
      </c>
      <c r="D8547" s="167">
        <v>54875.99</v>
      </c>
      <c r="E8547" t="s">
        <v>253</v>
      </c>
      <c r="F8547" t="s">
        <v>169</v>
      </c>
      <c r="G8547" t="s">
        <v>1406</v>
      </c>
      <c r="H8547" s="168">
        <v>41708</v>
      </c>
      <c r="I8547" t="s">
        <v>106</v>
      </c>
      <c r="J8547" s="169">
        <v>3.547945205479452</v>
      </c>
      <c r="K8547">
        <v>1</v>
      </c>
    </row>
    <row r="8548" spans="1:11" x14ac:dyDescent="0.25">
      <c r="A8548" t="s">
        <v>9101</v>
      </c>
      <c r="B8548">
        <v>56609</v>
      </c>
      <c r="C8548" t="s">
        <v>172</v>
      </c>
      <c r="D8548" s="167">
        <v>45049.120000000003</v>
      </c>
      <c r="E8548" t="s">
        <v>199</v>
      </c>
      <c r="F8548" t="s">
        <v>169</v>
      </c>
      <c r="G8548" t="s">
        <v>205</v>
      </c>
      <c r="H8548" s="168">
        <v>40749</v>
      </c>
      <c r="I8548" t="s">
        <v>104</v>
      </c>
      <c r="J8548" s="169">
        <v>6.1753424657534248</v>
      </c>
      <c r="K8548">
        <v>2</v>
      </c>
    </row>
    <row r="8549" spans="1:11" x14ac:dyDescent="0.25">
      <c r="A8549" t="s">
        <v>9102</v>
      </c>
      <c r="B8549">
        <v>16851</v>
      </c>
      <c r="C8549" t="s">
        <v>172</v>
      </c>
      <c r="D8549" s="167">
        <v>49831</v>
      </c>
      <c r="E8549" t="s">
        <v>168</v>
      </c>
      <c r="F8549" t="s">
        <v>169</v>
      </c>
      <c r="G8549" t="s">
        <v>265</v>
      </c>
      <c r="H8549" s="168">
        <v>41764</v>
      </c>
      <c r="I8549" t="s">
        <v>104</v>
      </c>
      <c r="J8549" s="169">
        <v>3.3945205479452056</v>
      </c>
      <c r="K8549">
        <v>1</v>
      </c>
    </row>
    <row r="8550" spans="1:11" x14ac:dyDescent="0.25">
      <c r="A8550" t="s">
        <v>9103</v>
      </c>
      <c r="B8550">
        <v>16254</v>
      </c>
      <c r="C8550" t="s">
        <v>167</v>
      </c>
      <c r="D8550" s="167">
        <v>138433.32</v>
      </c>
      <c r="E8550" t="s">
        <v>216</v>
      </c>
      <c r="F8550" t="s">
        <v>169</v>
      </c>
      <c r="G8550" t="s">
        <v>231</v>
      </c>
      <c r="H8550" s="168">
        <v>27142</v>
      </c>
      <c r="I8550" t="s">
        <v>104</v>
      </c>
      <c r="J8550" s="169">
        <v>43.454794520547942</v>
      </c>
      <c r="K8550">
        <v>9</v>
      </c>
    </row>
    <row r="8551" spans="1:11" x14ac:dyDescent="0.25">
      <c r="A8551" t="s">
        <v>9104</v>
      </c>
      <c r="B8551">
        <v>14333</v>
      </c>
      <c r="C8551" t="s">
        <v>172</v>
      </c>
      <c r="D8551" s="167">
        <v>54817.45</v>
      </c>
      <c r="E8551" t="s">
        <v>199</v>
      </c>
      <c r="F8551" t="s">
        <v>169</v>
      </c>
      <c r="G8551" t="s">
        <v>200</v>
      </c>
      <c r="H8551" s="168">
        <v>39509</v>
      </c>
      <c r="I8551" t="s">
        <v>107</v>
      </c>
      <c r="J8551" s="169">
        <v>9.5726027397260278</v>
      </c>
      <c r="K8551">
        <v>2</v>
      </c>
    </row>
    <row r="8552" spans="1:11" x14ac:dyDescent="0.25">
      <c r="A8552" t="s">
        <v>9105</v>
      </c>
      <c r="B8552">
        <v>70787</v>
      </c>
      <c r="C8552" t="s">
        <v>172</v>
      </c>
      <c r="D8552" s="167">
        <v>43525.71</v>
      </c>
      <c r="E8552" t="s">
        <v>199</v>
      </c>
      <c r="F8552" t="s">
        <v>169</v>
      </c>
      <c r="G8552" t="s">
        <v>220</v>
      </c>
      <c r="H8552" s="168">
        <v>41281</v>
      </c>
      <c r="I8552" t="s">
        <v>105</v>
      </c>
      <c r="J8552" s="169">
        <v>4.7178082191780826</v>
      </c>
      <c r="K8552">
        <v>1</v>
      </c>
    </row>
    <row r="8553" spans="1:11" x14ac:dyDescent="0.25">
      <c r="A8553" t="s">
        <v>9106</v>
      </c>
      <c r="B8553">
        <v>37141</v>
      </c>
      <c r="C8553" t="s">
        <v>167</v>
      </c>
      <c r="D8553" s="167">
        <v>100849.36</v>
      </c>
      <c r="E8553" t="s">
        <v>191</v>
      </c>
      <c r="F8553" t="s">
        <v>169</v>
      </c>
      <c r="G8553" t="s">
        <v>610</v>
      </c>
      <c r="H8553" s="168">
        <v>32972</v>
      </c>
      <c r="I8553" t="s">
        <v>104</v>
      </c>
      <c r="J8553" s="169">
        <v>27.482191780821918</v>
      </c>
      <c r="K8553">
        <v>6</v>
      </c>
    </row>
    <row r="8554" spans="1:11" x14ac:dyDescent="0.25">
      <c r="A8554" t="s">
        <v>9107</v>
      </c>
      <c r="B8554">
        <v>272</v>
      </c>
      <c r="C8554" t="s">
        <v>167</v>
      </c>
      <c r="D8554" s="167">
        <v>60201.440000000002</v>
      </c>
      <c r="E8554" t="s">
        <v>308</v>
      </c>
      <c r="F8554" t="s">
        <v>169</v>
      </c>
      <c r="G8554" t="s">
        <v>786</v>
      </c>
      <c r="H8554" s="168">
        <v>31923</v>
      </c>
      <c r="I8554" t="s">
        <v>105</v>
      </c>
      <c r="J8554" s="169">
        <v>30.356164383561644</v>
      </c>
      <c r="K8554">
        <v>7</v>
      </c>
    </row>
    <row r="8555" spans="1:11" x14ac:dyDescent="0.25">
      <c r="A8555" t="s">
        <v>9108</v>
      </c>
      <c r="B8555">
        <v>93380</v>
      </c>
      <c r="C8555" t="s">
        <v>167</v>
      </c>
      <c r="D8555" s="167">
        <v>67696</v>
      </c>
      <c r="E8555" t="s">
        <v>213</v>
      </c>
      <c r="F8555" t="s">
        <v>202</v>
      </c>
      <c r="G8555" t="s">
        <v>275</v>
      </c>
      <c r="H8555" s="168">
        <v>37018</v>
      </c>
      <c r="I8555" t="s">
        <v>107</v>
      </c>
      <c r="J8555" s="169">
        <v>16.397260273972602</v>
      </c>
      <c r="K8555">
        <v>4</v>
      </c>
    </row>
    <row r="8556" spans="1:11" x14ac:dyDescent="0.25">
      <c r="A8556" t="s">
        <v>9109</v>
      </c>
      <c r="B8556">
        <v>37655</v>
      </c>
      <c r="C8556" t="s">
        <v>172</v>
      </c>
      <c r="D8556" s="167">
        <v>74424</v>
      </c>
      <c r="E8556" t="s">
        <v>168</v>
      </c>
      <c r="F8556" t="s">
        <v>169</v>
      </c>
      <c r="G8556" t="s">
        <v>265</v>
      </c>
      <c r="H8556" s="168">
        <v>38187</v>
      </c>
      <c r="I8556" t="s">
        <v>103</v>
      </c>
      <c r="J8556" s="169">
        <v>13.194520547945206</v>
      </c>
      <c r="K8556">
        <v>3</v>
      </c>
    </row>
    <row r="8557" spans="1:11" x14ac:dyDescent="0.25">
      <c r="A8557" t="s">
        <v>9110</v>
      </c>
      <c r="B8557">
        <v>88380</v>
      </c>
      <c r="C8557" t="s">
        <v>172</v>
      </c>
      <c r="D8557" s="167">
        <v>36707.050000000003</v>
      </c>
      <c r="E8557" t="s">
        <v>233</v>
      </c>
      <c r="F8557" t="s">
        <v>169</v>
      </c>
      <c r="G8557" t="s">
        <v>242</v>
      </c>
      <c r="H8557" s="168">
        <v>40147</v>
      </c>
      <c r="I8557" t="s">
        <v>107</v>
      </c>
      <c r="J8557" s="169">
        <v>7.8246575342465752</v>
      </c>
      <c r="K8557">
        <v>2</v>
      </c>
    </row>
    <row r="8558" spans="1:11" x14ac:dyDescent="0.25">
      <c r="A8558" t="s">
        <v>9111</v>
      </c>
      <c r="B8558">
        <v>94783</v>
      </c>
      <c r="C8558" t="s">
        <v>172</v>
      </c>
      <c r="D8558" s="167">
        <v>71175.95</v>
      </c>
      <c r="E8558" t="s">
        <v>325</v>
      </c>
      <c r="F8558" t="s">
        <v>169</v>
      </c>
      <c r="G8558" t="s">
        <v>457</v>
      </c>
      <c r="H8558" s="168">
        <v>39384</v>
      </c>
      <c r="I8558" t="s">
        <v>104</v>
      </c>
      <c r="J8558" s="169">
        <v>9.9150684931506845</v>
      </c>
      <c r="K8558">
        <v>2</v>
      </c>
    </row>
    <row r="8559" spans="1:11" x14ac:dyDescent="0.25">
      <c r="A8559" t="s">
        <v>9112</v>
      </c>
      <c r="B8559">
        <v>95989</v>
      </c>
      <c r="C8559" t="s">
        <v>167</v>
      </c>
      <c r="D8559" s="167">
        <v>77029</v>
      </c>
      <c r="E8559" t="s">
        <v>168</v>
      </c>
      <c r="F8559" t="s">
        <v>169</v>
      </c>
      <c r="G8559" t="s">
        <v>265</v>
      </c>
      <c r="H8559" s="168">
        <v>37823</v>
      </c>
      <c r="I8559" t="s">
        <v>105</v>
      </c>
      <c r="J8559" s="169">
        <v>14.191780821917808</v>
      </c>
      <c r="K8559">
        <v>3</v>
      </c>
    </row>
    <row r="8560" spans="1:11" x14ac:dyDescent="0.25">
      <c r="A8560" t="s">
        <v>9113</v>
      </c>
      <c r="B8560">
        <v>79691</v>
      </c>
      <c r="C8560" t="s">
        <v>172</v>
      </c>
      <c r="D8560" s="167">
        <v>80829</v>
      </c>
      <c r="E8560" t="s">
        <v>175</v>
      </c>
      <c r="F8560" t="s">
        <v>169</v>
      </c>
      <c r="G8560" t="s">
        <v>183</v>
      </c>
      <c r="H8560" s="168">
        <v>37823</v>
      </c>
      <c r="I8560" t="s">
        <v>106</v>
      </c>
      <c r="J8560" s="169">
        <v>14.191780821917808</v>
      </c>
      <c r="K8560">
        <v>3</v>
      </c>
    </row>
    <row r="8561" spans="1:11" x14ac:dyDescent="0.25">
      <c r="A8561" t="s">
        <v>9114</v>
      </c>
      <c r="B8561">
        <v>84827</v>
      </c>
      <c r="C8561" t="s">
        <v>172</v>
      </c>
      <c r="D8561" s="167">
        <v>90205</v>
      </c>
      <c r="E8561" t="s">
        <v>185</v>
      </c>
      <c r="F8561" t="s">
        <v>169</v>
      </c>
      <c r="G8561" t="s">
        <v>495</v>
      </c>
      <c r="H8561" s="168">
        <v>38145</v>
      </c>
      <c r="I8561" t="s">
        <v>106</v>
      </c>
      <c r="J8561" s="169">
        <v>13.30958904109589</v>
      </c>
      <c r="K8561">
        <v>3</v>
      </c>
    </row>
    <row r="8562" spans="1:11" x14ac:dyDescent="0.25">
      <c r="A8562" t="s">
        <v>9115</v>
      </c>
      <c r="B8562">
        <v>55732</v>
      </c>
      <c r="C8562" t="s">
        <v>172</v>
      </c>
      <c r="D8562" s="167">
        <v>19378.39</v>
      </c>
      <c r="E8562" t="s">
        <v>188</v>
      </c>
      <c r="F8562" t="s">
        <v>202</v>
      </c>
      <c r="G8562" t="s">
        <v>344</v>
      </c>
      <c r="H8562" s="168">
        <v>41722</v>
      </c>
      <c r="I8562" t="s">
        <v>104</v>
      </c>
      <c r="J8562" s="169">
        <v>3.5095890410958903</v>
      </c>
      <c r="K8562">
        <v>1</v>
      </c>
    </row>
    <row r="8563" spans="1:11" x14ac:dyDescent="0.25">
      <c r="A8563" t="s">
        <v>9116</v>
      </c>
      <c r="B8563">
        <v>21223</v>
      </c>
      <c r="C8563" t="s">
        <v>172</v>
      </c>
      <c r="D8563" s="167">
        <v>52473.62</v>
      </c>
      <c r="E8563" t="s">
        <v>268</v>
      </c>
      <c r="F8563" t="s">
        <v>169</v>
      </c>
      <c r="G8563" t="s">
        <v>344</v>
      </c>
      <c r="H8563" s="168">
        <v>38467</v>
      </c>
      <c r="I8563" t="s">
        <v>104</v>
      </c>
      <c r="J8563" s="169">
        <v>12.427397260273972</v>
      </c>
      <c r="K8563">
        <v>3</v>
      </c>
    </row>
    <row r="8564" spans="1:11" x14ac:dyDescent="0.25">
      <c r="A8564" t="s">
        <v>9117</v>
      </c>
      <c r="B8564">
        <v>48315</v>
      </c>
      <c r="C8564" t="s">
        <v>172</v>
      </c>
      <c r="D8564" s="167">
        <v>70768.45</v>
      </c>
      <c r="E8564" t="s">
        <v>199</v>
      </c>
      <c r="F8564" t="s">
        <v>169</v>
      </c>
      <c r="G8564" t="s">
        <v>809</v>
      </c>
      <c r="H8564" s="168">
        <v>38530</v>
      </c>
      <c r="I8564" t="s">
        <v>104</v>
      </c>
      <c r="J8564" s="169">
        <v>12.254794520547945</v>
      </c>
      <c r="K8564">
        <v>3</v>
      </c>
    </row>
    <row r="8565" spans="1:11" x14ac:dyDescent="0.25">
      <c r="A8565" t="s">
        <v>9118</v>
      </c>
      <c r="B8565">
        <v>99438</v>
      </c>
      <c r="C8565" t="s">
        <v>172</v>
      </c>
      <c r="D8565" s="167">
        <v>149164</v>
      </c>
      <c r="E8565" t="s">
        <v>213</v>
      </c>
      <c r="F8565" t="s">
        <v>169</v>
      </c>
      <c r="G8565" t="s">
        <v>1803</v>
      </c>
      <c r="H8565" s="168">
        <v>38110</v>
      </c>
      <c r="I8565" t="s">
        <v>103</v>
      </c>
      <c r="J8565" s="169">
        <v>13.405479452054795</v>
      </c>
      <c r="K8565">
        <v>3</v>
      </c>
    </row>
    <row r="8566" spans="1:11" x14ac:dyDescent="0.25">
      <c r="A8566" t="s">
        <v>9119</v>
      </c>
      <c r="B8566">
        <v>52486</v>
      </c>
      <c r="C8566" t="s">
        <v>172</v>
      </c>
      <c r="D8566" s="167">
        <v>79923.05</v>
      </c>
      <c r="E8566" t="s">
        <v>188</v>
      </c>
      <c r="F8566" t="s">
        <v>169</v>
      </c>
      <c r="G8566" t="s">
        <v>282</v>
      </c>
      <c r="H8566" s="168">
        <v>36864</v>
      </c>
      <c r="I8566" t="s">
        <v>103</v>
      </c>
      <c r="J8566" s="169">
        <v>16.81917808219178</v>
      </c>
      <c r="K8566">
        <v>4</v>
      </c>
    </row>
    <row r="8567" spans="1:11" x14ac:dyDescent="0.25">
      <c r="A8567" t="s">
        <v>9120</v>
      </c>
      <c r="B8567">
        <v>10601</v>
      </c>
      <c r="C8567" t="s">
        <v>167</v>
      </c>
      <c r="D8567" s="167">
        <v>91751.37</v>
      </c>
      <c r="E8567" t="s">
        <v>188</v>
      </c>
      <c r="F8567" t="s">
        <v>169</v>
      </c>
      <c r="G8567" t="s">
        <v>375</v>
      </c>
      <c r="H8567" s="168">
        <v>34337</v>
      </c>
      <c r="I8567" t="s">
        <v>106</v>
      </c>
      <c r="J8567" s="169">
        <v>23.742465753424657</v>
      </c>
      <c r="K8567">
        <v>5</v>
      </c>
    </row>
    <row r="8568" spans="1:11" x14ac:dyDescent="0.25">
      <c r="A8568" t="s">
        <v>9121</v>
      </c>
      <c r="B8568">
        <v>95858</v>
      </c>
      <c r="C8568" t="s">
        <v>172</v>
      </c>
      <c r="D8568" s="167">
        <v>80829</v>
      </c>
      <c r="E8568" t="s">
        <v>175</v>
      </c>
      <c r="F8568" t="s">
        <v>169</v>
      </c>
      <c r="G8568" t="s">
        <v>183</v>
      </c>
      <c r="H8568" s="168">
        <v>37774</v>
      </c>
      <c r="I8568" t="s">
        <v>107</v>
      </c>
      <c r="J8568" s="169">
        <v>14.326027397260274</v>
      </c>
      <c r="K8568">
        <v>3</v>
      </c>
    </row>
    <row r="8569" spans="1:11" x14ac:dyDescent="0.25">
      <c r="A8569" t="s">
        <v>9122</v>
      </c>
      <c r="B8569">
        <v>23924</v>
      </c>
      <c r="C8569" t="s">
        <v>167</v>
      </c>
      <c r="D8569" s="167">
        <v>82556</v>
      </c>
      <c r="E8569" t="s">
        <v>168</v>
      </c>
      <c r="F8569" t="s">
        <v>169</v>
      </c>
      <c r="G8569" t="s">
        <v>524</v>
      </c>
      <c r="H8569" s="168">
        <v>37389</v>
      </c>
      <c r="I8569" t="s">
        <v>103</v>
      </c>
      <c r="J8569" s="169">
        <v>15.38082191780822</v>
      </c>
      <c r="K8569">
        <v>4</v>
      </c>
    </row>
    <row r="8570" spans="1:11" x14ac:dyDescent="0.25">
      <c r="A8570" t="s">
        <v>9123</v>
      </c>
      <c r="B8570">
        <v>73191</v>
      </c>
      <c r="C8570" t="s">
        <v>172</v>
      </c>
      <c r="D8570" s="167">
        <v>77328</v>
      </c>
      <c r="E8570" t="s">
        <v>168</v>
      </c>
      <c r="F8570" t="s">
        <v>169</v>
      </c>
      <c r="G8570" t="s">
        <v>265</v>
      </c>
      <c r="H8570" s="168">
        <v>37172</v>
      </c>
      <c r="I8570" t="s">
        <v>105</v>
      </c>
      <c r="J8570" s="169">
        <v>15.975342465753425</v>
      </c>
      <c r="K8570">
        <v>4</v>
      </c>
    </row>
    <row r="8571" spans="1:11" x14ac:dyDescent="0.25">
      <c r="A8571" t="s">
        <v>9124</v>
      </c>
      <c r="B8571">
        <v>98440</v>
      </c>
      <c r="C8571" t="s">
        <v>167</v>
      </c>
      <c r="D8571" s="167">
        <v>110500</v>
      </c>
      <c r="E8571" t="s">
        <v>213</v>
      </c>
      <c r="F8571" t="s">
        <v>169</v>
      </c>
      <c r="G8571" t="s">
        <v>214</v>
      </c>
      <c r="H8571" s="168">
        <v>42604</v>
      </c>
      <c r="I8571" t="s">
        <v>106</v>
      </c>
      <c r="J8571" s="169">
        <v>1.0931506849315069</v>
      </c>
      <c r="K8571">
        <v>1</v>
      </c>
    </row>
    <row r="8572" spans="1:11" x14ac:dyDescent="0.25">
      <c r="A8572" t="s">
        <v>9125</v>
      </c>
      <c r="B8572">
        <v>68949</v>
      </c>
      <c r="C8572" t="s">
        <v>172</v>
      </c>
      <c r="D8572" s="167">
        <v>77000</v>
      </c>
      <c r="E8572" t="s">
        <v>168</v>
      </c>
      <c r="F8572" t="s">
        <v>169</v>
      </c>
      <c r="G8572" t="s">
        <v>237</v>
      </c>
      <c r="H8572" s="168">
        <v>42619</v>
      </c>
      <c r="I8572" t="s">
        <v>104</v>
      </c>
      <c r="J8572" s="169">
        <v>1.0520547945205478</v>
      </c>
      <c r="K8572">
        <v>1</v>
      </c>
    </row>
    <row r="8573" spans="1:11" x14ac:dyDescent="0.25">
      <c r="A8573" t="s">
        <v>9126</v>
      </c>
      <c r="B8573">
        <v>64681</v>
      </c>
      <c r="C8573" t="s">
        <v>172</v>
      </c>
      <c r="D8573" s="167">
        <v>45852</v>
      </c>
      <c r="E8573" t="s">
        <v>168</v>
      </c>
      <c r="F8573" t="s">
        <v>169</v>
      </c>
      <c r="G8573" t="s">
        <v>265</v>
      </c>
      <c r="H8573" s="168">
        <v>42310</v>
      </c>
      <c r="I8573" t="s">
        <v>103</v>
      </c>
      <c r="J8573" s="169">
        <v>1.8986301369863015</v>
      </c>
      <c r="K8573">
        <v>1</v>
      </c>
    </row>
    <row r="8574" spans="1:11" x14ac:dyDescent="0.25">
      <c r="A8574" t="s">
        <v>9127</v>
      </c>
      <c r="B8574">
        <v>18229</v>
      </c>
      <c r="C8574" t="s">
        <v>172</v>
      </c>
      <c r="D8574" s="167">
        <v>44851.63</v>
      </c>
      <c r="E8574" t="s">
        <v>188</v>
      </c>
      <c r="F8574" t="s">
        <v>169</v>
      </c>
      <c r="G8574" t="s">
        <v>344</v>
      </c>
      <c r="H8574" s="168">
        <v>39286</v>
      </c>
      <c r="I8574" t="s">
        <v>106</v>
      </c>
      <c r="J8574" s="169">
        <v>10.183561643835617</v>
      </c>
      <c r="K8574">
        <v>3</v>
      </c>
    </row>
    <row r="8575" spans="1:11" x14ac:dyDescent="0.25">
      <c r="A8575" t="s">
        <v>9128</v>
      </c>
      <c r="B8575">
        <v>69956</v>
      </c>
      <c r="C8575" t="s">
        <v>172</v>
      </c>
      <c r="D8575" s="167">
        <v>48870.8</v>
      </c>
      <c r="E8575" t="s">
        <v>175</v>
      </c>
      <c r="F8575" t="s">
        <v>169</v>
      </c>
      <c r="G8575" t="s">
        <v>904</v>
      </c>
      <c r="H8575" s="168">
        <v>39146</v>
      </c>
      <c r="I8575" t="s">
        <v>108</v>
      </c>
      <c r="J8575" s="169">
        <v>10.567123287671233</v>
      </c>
      <c r="K8575">
        <v>3</v>
      </c>
    </row>
    <row r="8576" spans="1:11" x14ac:dyDescent="0.25">
      <c r="A8576" t="s">
        <v>9129</v>
      </c>
      <c r="B8576">
        <v>53960</v>
      </c>
      <c r="C8576" t="s">
        <v>167</v>
      </c>
      <c r="D8576" s="167">
        <v>62576.07</v>
      </c>
      <c r="E8576" t="s">
        <v>188</v>
      </c>
      <c r="F8576" t="s">
        <v>169</v>
      </c>
      <c r="G8576" t="s">
        <v>282</v>
      </c>
      <c r="H8576" s="168">
        <v>41260</v>
      </c>
      <c r="I8576" t="s">
        <v>104</v>
      </c>
      <c r="J8576" s="169">
        <v>4.7753424657534245</v>
      </c>
      <c r="K8576">
        <v>1</v>
      </c>
    </row>
    <row r="8577" spans="1:11" x14ac:dyDescent="0.25">
      <c r="A8577" t="s">
        <v>9130</v>
      </c>
      <c r="B8577">
        <v>15657</v>
      </c>
      <c r="C8577" t="s">
        <v>167</v>
      </c>
      <c r="D8577" s="167">
        <v>73801</v>
      </c>
      <c r="E8577" t="s">
        <v>188</v>
      </c>
      <c r="F8577" t="s">
        <v>169</v>
      </c>
      <c r="G8577" t="s">
        <v>273</v>
      </c>
      <c r="H8577" s="168">
        <v>36907</v>
      </c>
      <c r="I8577" t="s">
        <v>103</v>
      </c>
      <c r="J8577" s="169">
        <v>16.701369863013699</v>
      </c>
      <c r="K8577">
        <v>4</v>
      </c>
    </row>
    <row r="8578" spans="1:11" x14ac:dyDescent="0.25">
      <c r="A8578" t="s">
        <v>9131</v>
      </c>
      <c r="B8578">
        <v>65667</v>
      </c>
      <c r="C8578" t="s">
        <v>172</v>
      </c>
      <c r="D8578" s="167">
        <v>93573.18</v>
      </c>
      <c r="E8578" t="s">
        <v>216</v>
      </c>
      <c r="F8578" t="s">
        <v>169</v>
      </c>
      <c r="G8578" t="s">
        <v>369</v>
      </c>
      <c r="H8578" s="168">
        <v>35506</v>
      </c>
      <c r="I8578" t="s">
        <v>106</v>
      </c>
      <c r="J8578" s="169">
        <v>20.539726027397261</v>
      </c>
      <c r="K8578">
        <v>5</v>
      </c>
    </row>
    <row r="8579" spans="1:11" x14ac:dyDescent="0.25">
      <c r="A8579" t="s">
        <v>9132</v>
      </c>
      <c r="B8579">
        <v>94265</v>
      </c>
      <c r="C8579" t="s">
        <v>172</v>
      </c>
      <c r="D8579" s="167">
        <v>120768</v>
      </c>
      <c r="E8579" t="s">
        <v>213</v>
      </c>
      <c r="F8579" t="s">
        <v>169</v>
      </c>
      <c r="G8579" t="s">
        <v>214</v>
      </c>
      <c r="H8579" s="168">
        <v>32294</v>
      </c>
      <c r="I8579" t="s">
        <v>106</v>
      </c>
      <c r="J8579" s="169">
        <v>29.339726027397262</v>
      </c>
      <c r="K8579">
        <v>6</v>
      </c>
    </row>
    <row r="8580" spans="1:11" x14ac:dyDescent="0.25">
      <c r="A8580" t="s">
        <v>9133</v>
      </c>
      <c r="B8580">
        <v>13961</v>
      </c>
      <c r="C8580" t="s">
        <v>172</v>
      </c>
      <c r="D8580" s="167">
        <v>85185</v>
      </c>
      <c r="E8580" t="s">
        <v>185</v>
      </c>
      <c r="F8580" t="s">
        <v>169</v>
      </c>
      <c r="G8580" t="s">
        <v>495</v>
      </c>
      <c r="H8580" s="168">
        <v>38488</v>
      </c>
      <c r="I8580" t="s">
        <v>104</v>
      </c>
      <c r="J8580" s="169">
        <v>12.36986301369863</v>
      </c>
      <c r="K8580">
        <v>3</v>
      </c>
    </row>
    <row r="8581" spans="1:11" x14ac:dyDescent="0.25">
      <c r="A8581" t="s">
        <v>9134</v>
      </c>
      <c r="B8581">
        <v>52873</v>
      </c>
      <c r="C8581" t="s">
        <v>172</v>
      </c>
      <c r="D8581" s="167">
        <v>95263.92</v>
      </c>
      <c r="E8581" t="s">
        <v>325</v>
      </c>
      <c r="F8581" t="s">
        <v>169</v>
      </c>
      <c r="G8581" t="s">
        <v>261</v>
      </c>
      <c r="H8581" s="168">
        <v>31802</v>
      </c>
      <c r="I8581" t="s">
        <v>106</v>
      </c>
      <c r="J8581" s="169">
        <v>30.687671232876713</v>
      </c>
      <c r="K8581">
        <v>7</v>
      </c>
    </row>
    <row r="8582" spans="1:11" x14ac:dyDescent="0.25">
      <c r="A8582" t="s">
        <v>9135</v>
      </c>
      <c r="B8582">
        <v>39383</v>
      </c>
      <c r="C8582" t="s">
        <v>167</v>
      </c>
      <c r="D8582" s="167">
        <v>156525</v>
      </c>
      <c r="E8582" t="s">
        <v>325</v>
      </c>
      <c r="F8582" t="s">
        <v>169</v>
      </c>
      <c r="G8582" t="s">
        <v>231</v>
      </c>
      <c r="H8582" s="168">
        <v>32216</v>
      </c>
      <c r="I8582" t="s">
        <v>103</v>
      </c>
      <c r="J8582" s="169">
        <v>29.553424657534247</v>
      </c>
      <c r="K8582">
        <v>6</v>
      </c>
    </row>
    <row r="8583" spans="1:11" x14ac:dyDescent="0.25">
      <c r="A8583" t="s">
        <v>9136</v>
      </c>
      <c r="B8583">
        <v>55333</v>
      </c>
      <c r="C8583" t="s">
        <v>172</v>
      </c>
      <c r="D8583" s="167">
        <v>45261</v>
      </c>
      <c r="E8583" t="s">
        <v>191</v>
      </c>
      <c r="F8583" t="s">
        <v>169</v>
      </c>
      <c r="G8583" t="s">
        <v>1065</v>
      </c>
      <c r="H8583" s="168">
        <v>42716</v>
      </c>
      <c r="I8583" t="s">
        <v>107</v>
      </c>
      <c r="J8583" s="169">
        <v>0.78630136986301369</v>
      </c>
      <c r="K8583">
        <v>1</v>
      </c>
    </row>
    <row r="8584" spans="1:11" x14ac:dyDescent="0.25">
      <c r="A8584" t="s">
        <v>9137</v>
      </c>
      <c r="B8584">
        <v>51939</v>
      </c>
      <c r="C8584" t="s">
        <v>172</v>
      </c>
      <c r="D8584" s="167">
        <v>102805</v>
      </c>
      <c r="E8584" t="s">
        <v>185</v>
      </c>
      <c r="F8584" t="s">
        <v>169</v>
      </c>
      <c r="G8584" t="s">
        <v>495</v>
      </c>
      <c r="H8584" s="168">
        <v>36199</v>
      </c>
      <c r="I8584" t="s">
        <v>104</v>
      </c>
      <c r="J8584" s="169">
        <v>18.641095890410959</v>
      </c>
      <c r="K8584">
        <v>4</v>
      </c>
    </row>
    <row r="8585" spans="1:11" x14ac:dyDescent="0.25">
      <c r="A8585" t="s">
        <v>9138</v>
      </c>
      <c r="B8585">
        <v>92581</v>
      </c>
      <c r="C8585" t="s">
        <v>167</v>
      </c>
      <c r="D8585" s="167">
        <v>97718.99</v>
      </c>
      <c r="E8585" t="s">
        <v>188</v>
      </c>
      <c r="F8585" t="s">
        <v>169</v>
      </c>
      <c r="G8585" t="s">
        <v>410</v>
      </c>
      <c r="H8585" s="168">
        <v>39762</v>
      </c>
      <c r="I8585" t="s">
        <v>103</v>
      </c>
      <c r="J8585" s="169">
        <v>8.8794520547945197</v>
      </c>
      <c r="K8585">
        <v>2</v>
      </c>
    </row>
    <row r="8586" spans="1:11" x14ac:dyDescent="0.25">
      <c r="A8586" t="s">
        <v>9139</v>
      </c>
      <c r="B8586">
        <v>84431</v>
      </c>
      <c r="C8586" t="s">
        <v>167</v>
      </c>
      <c r="D8586" s="167">
        <v>89620</v>
      </c>
      <c r="E8586" t="s">
        <v>175</v>
      </c>
      <c r="F8586" t="s">
        <v>169</v>
      </c>
      <c r="G8586" t="s">
        <v>183</v>
      </c>
      <c r="H8586" s="168">
        <v>35646</v>
      </c>
      <c r="I8586" t="s">
        <v>103</v>
      </c>
      <c r="J8586" s="169">
        <v>20.156164383561645</v>
      </c>
      <c r="K8586">
        <v>5</v>
      </c>
    </row>
    <row r="8587" spans="1:11" x14ac:dyDescent="0.25">
      <c r="A8587" t="s">
        <v>9140</v>
      </c>
      <c r="B8587">
        <v>98</v>
      </c>
      <c r="C8587" t="s">
        <v>167</v>
      </c>
      <c r="D8587" s="167">
        <v>88436.5</v>
      </c>
      <c r="E8587" t="s">
        <v>308</v>
      </c>
      <c r="F8587" t="s">
        <v>169</v>
      </c>
      <c r="G8587" t="s">
        <v>443</v>
      </c>
      <c r="H8587" s="168">
        <v>41792</v>
      </c>
      <c r="I8587" t="s">
        <v>107</v>
      </c>
      <c r="J8587" s="169">
        <v>3.3178082191780822</v>
      </c>
      <c r="K8587">
        <v>1</v>
      </c>
    </row>
    <row r="8588" spans="1:11" x14ac:dyDescent="0.25">
      <c r="A8588" t="s">
        <v>9141</v>
      </c>
      <c r="B8588">
        <v>58196</v>
      </c>
      <c r="C8588" t="s">
        <v>172</v>
      </c>
      <c r="D8588" s="167">
        <v>45049.120000000003</v>
      </c>
      <c r="E8588" t="s">
        <v>199</v>
      </c>
      <c r="F8588" t="s">
        <v>169</v>
      </c>
      <c r="G8588" t="s">
        <v>205</v>
      </c>
      <c r="H8588" s="168">
        <v>41281</v>
      </c>
      <c r="I8588" t="s">
        <v>106</v>
      </c>
      <c r="J8588" s="169">
        <v>4.7178082191780826</v>
      </c>
      <c r="K8588">
        <v>1</v>
      </c>
    </row>
    <row r="8589" spans="1:11" x14ac:dyDescent="0.25">
      <c r="A8589" t="s">
        <v>9142</v>
      </c>
      <c r="B8589">
        <v>31624</v>
      </c>
      <c r="C8589" t="s">
        <v>172</v>
      </c>
      <c r="D8589" s="167">
        <v>110229</v>
      </c>
      <c r="E8589" t="s">
        <v>185</v>
      </c>
      <c r="F8589" t="s">
        <v>169</v>
      </c>
      <c r="G8589" t="s">
        <v>382</v>
      </c>
      <c r="H8589" s="168">
        <v>36493</v>
      </c>
      <c r="I8589" t="s">
        <v>106</v>
      </c>
      <c r="J8589" s="169">
        <v>17.835616438356166</v>
      </c>
      <c r="K8589">
        <v>4</v>
      </c>
    </row>
    <row r="8590" spans="1:11" x14ac:dyDescent="0.25">
      <c r="A8590" t="s">
        <v>9143</v>
      </c>
      <c r="B8590">
        <v>7431</v>
      </c>
      <c r="C8590" t="s">
        <v>172</v>
      </c>
      <c r="D8590" s="167">
        <v>40946.22</v>
      </c>
      <c r="E8590" t="s">
        <v>233</v>
      </c>
      <c r="F8590" t="s">
        <v>169</v>
      </c>
      <c r="G8590" t="s">
        <v>554</v>
      </c>
      <c r="H8590" s="168">
        <v>40195</v>
      </c>
      <c r="I8590" t="s">
        <v>106</v>
      </c>
      <c r="J8590" s="169">
        <v>7.6931506849315072</v>
      </c>
      <c r="K8590">
        <v>2</v>
      </c>
    </row>
    <row r="8591" spans="1:11" x14ac:dyDescent="0.25">
      <c r="A8591" t="s">
        <v>9144</v>
      </c>
      <c r="B8591">
        <v>69677</v>
      </c>
      <c r="C8591" t="s">
        <v>172</v>
      </c>
      <c r="D8591" s="167">
        <v>43972.53</v>
      </c>
      <c r="E8591" t="s">
        <v>233</v>
      </c>
      <c r="F8591" t="s">
        <v>169</v>
      </c>
      <c r="G8591" t="s">
        <v>399</v>
      </c>
      <c r="H8591" s="168">
        <v>37225</v>
      </c>
      <c r="I8591" t="s">
        <v>106</v>
      </c>
      <c r="J8591" s="169">
        <v>15.830136986301369</v>
      </c>
      <c r="K8591">
        <v>4</v>
      </c>
    </row>
    <row r="8592" spans="1:11" x14ac:dyDescent="0.25">
      <c r="A8592" t="s">
        <v>9145</v>
      </c>
      <c r="B8592">
        <v>89134</v>
      </c>
      <c r="C8592" t="s">
        <v>167</v>
      </c>
      <c r="D8592" s="167">
        <v>45225</v>
      </c>
      <c r="E8592" t="s">
        <v>188</v>
      </c>
      <c r="F8592" t="s">
        <v>169</v>
      </c>
      <c r="G8592" t="s">
        <v>600</v>
      </c>
      <c r="H8592" s="168">
        <v>42478</v>
      </c>
      <c r="I8592" t="s">
        <v>105</v>
      </c>
      <c r="J8592" s="169">
        <v>1.4383561643835616</v>
      </c>
      <c r="K8592">
        <v>1</v>
      </c>
    </row>
    <row r="8593" spans="1:11" x14ac:dyDescent="0.25">
      <c r="A8593" t="s">
        <v>9146</v>
      </c>
      <c r="B8593">
        <v>99650</v>
      </c>
      <c r="C8593" t="s">
        <v>172</v>
      </c>
      <c r="D8593" s="167">
        <v>31899.51</v>
      </c>
      <c r="E8593" t="s">
        <v>233</v>
      </c>
      <c r="F8593" t="s">
        <v>202</v>
      </c>
      <c r="G8593" t="s">
        <v>554</v>
      </c>
      <c r="H8593" s="168">
        <v>40041</v>
      </c>
      <c r="I8593" t="s">
        <v>106</v>
      </c>
      <c r="J8593" s="169">
        <v>8.1150684931506856</v>
      </c>
      <c r="K8593">
        <v>2</v>
      </c>
    </row>
    <row r="8594" spans="1:11" x14ac:dyDescent="0.25">
      <c r="A8594" t="s">
        <v>9147</v>
      </c>
      <c r="B8594">
        <v>94382</v>
      </c>
      <c r="C8594" t="s">
        <v>172</v>
      </c>
      <c r="D8594" s="167">
        <v>28766.75</v>
      </c>
      <c r="E8594" t="s">
        <v>233</v>
      </c>
      <c r="F8594" t="s">
        <v>202</v>
      </c>
      <c r="G8594" t="s">
        <v>234</v>
      </c>
      <c r="H8594" s="168">
        <v>42156</v>
      </c>
      <c r="I8594" t="s">
        <v>106</v>
      </c>
      <c r="J8594" s="169">
        <v>2.3205479452054796</v>
      </c>
      <c r="K8594">
        <v>1</v>
      </c>
    </row>
    <row r="8595" spans="1:11" x14ac:dyDescent="0.25">
      <c r="A8595" t="s">
        <v>9148</v>
      </c>
      <c r="B8595">
        <v>90451</v>
      </c>
      <c r="C8595" t="s">
        <v>172</v>
      </c>
      <c r="D8595" s="167">
        <v>46626.87</v>
      </c>
      <c r="E8595" t="s">
        <v>233</v>
      </c>
      <c r="F8595" t="s">
        <v>169</v>
      </c>
      <c r="G8595" t="s">
        <v>514</v>
      </c>
      <c r="H8595" s="168">
        <v>39468</v>
      </c>
      <c r="I8595" t="s">
        <v>103</v>
      </c>
      <c r="J8595" s="169">
        <v>9.6849315068493151</v>
      </c>
      <c r="K8595">
        <v>2</v>
      </c>
    </row>
    <row r="8596" spans="1:11" x14ac:dyDescent="0.25">
      <c r="A8596" t="s">
        <v>9149</v>
      </c>
      <c r="B8596">
        <v>98138</v>
      </c>
      <c r="C8596" t="s">
        <v>172</v>
      </c>
      <c r="D8596" s="167">
        <v>54882.52</v>
      </c>
      <c r="E8596" t="s">
        <v>196</v>
      </c>
      <c r="F8596" t="s">
        <v>169</v>
      </c>
      <c r="G8596" t="s">
        <v>1046</v>
      </c>
      <c r="H8596" s="168">
        <v>28507</v>
      </c>
      <c r="I8596" t="s">
        <v>106</v>
      </c>
      <c r="J8596" s="169">
        <v>39.715068493150682</v>
      </c>
      <c r="K8596">
        <v>8</v>
      </c>
    </row>
    <row r="8597" spans="1:11" x14ac:dyDescent="0.25">
      <c r="A8597" t="s">
        <v>9150</v>
      </c>
      <c r="B8597">
        <v>5029</v>
      </c>
      <c r="C8597" t="s">
        <v>172</v>
      </c>
      <c r="D8597" s="167">
        <v>39003.449999999997</v>
      </c>
      <c r="E8597" t="s">
        <v>199</v>
      </c>
      <c r="F8597" t="s">
        <v>169</v>
      </c>
      <c r="G8597" t="s">
        <v>295</v>
      </c>
      <c r="H8597" s="168">
        <v>42016</v>
      </c>
      <c r="I8597" t="s">
        <v>107</v>
      </c>
      <c r="J8597" s="169">
        <v>2.7041095890410958</v>
      </c>
      <c r="K8597">
        <v>1</v>
      </c>
    </row>
    <row r="8598" spans="1:11" x14ac:dyDescent="0.25">
      <c r="A8598" t="s">
        <v>9151</v>
      </c>
      <c r="B8598">
        <v>43959</v>
      </c>
      <c r="C8598" t="s">
        <v>172</v>
      </c>
      <c r="D8598" s="167">
        <v>85117</v>
      </c>
      <c r="E8598" t="s">
        <v>180</v>
      </c>
      <c r="F8598" t="s">
        <v>169</v>
      </c>
      <c r="G8598" t="s">
        <v>443</v>
      </c>
      <c r="H8598" s="168">
        <v>42030</v>
      </c>
      <c r="I8598" t="s">
        <v>106</v>
      </c>
      <c r="J8598" s="169">
        <v>2.6657534246575341</v>
      </c>
      <c r="K8598">
        <v>1</v>
      </c>
    </row>
    <row r="8599" spans="1:11" x14ac:dyDescent="0.25">
      <c r="A8599" t="s">
        <v>9152</v>
      </c>
      <c r="B8599">
        <v>90593</v>
      </c>
      <c r="C8599" t="s">
        <v>172</v>
      </c>
      <c r="D8599" s="167">
        <v>119137.02</v>
      </c>
      <c r="E8599" t="s">
        <v>185</v>
      </c>
      <c r="F8599" t="s">
        <v>169</v>
      </c>
      <c r="G8599" t="s">
        <v>382</v>
      </c>
      <c r="H8599" s="168">
        <v>32930</v>
      </c>
      <c r="I8599" t="s">
        <v>108</v>
      </c>
      <c r="J8599" s="169">
        <v>27.597260273972601</v>
      </c>
      <c r="K8599">
        <v>6</v>
      </c>
    </row>
    <row r="8600" spans="1:11" x14ac:dyDescent="0.25">
      <c r="A8600" t="s">
        <v>9153</v>
      </c>
      <c r="B8600">
        <v>46961</v>
      </c>
      <c r="C8600" t="s">
        <v>167</v>
      </c>
      <c r="D8600" s="167">
        <v>18198.400000000001</v>
      </c>
      <c r="E8600" t="s">
        <v>216</v>
      </c>
      <c r="F8600" t="s">
        <v>202</v>
      </c>
      <c r="G8600" t="s">
        <v>303</v>
      </c>
      <c r="H8600" s="168">
        <v>39672</v>
      </c>
      <c r="I8600" t="s">
        <v>103</v>
      </c>
      <c r="J8600" s="169">
        <v>9.1260273972602732</v>
      </c>
      <c r="K8600">
        <v>2</v>
      </c>
    </row>
    <row r="8601" spans="1:11" x14ac:dyDescent="0.25">
      <c r="A8601" t="s">
        <v>9154</v>
      </c>
      <c r="B8601">
        <v>73816</v>
      </c>
      <c r="C8601" t="s">
        <v>167</v>
      </c>
      <c r="D8601" s="167">
        <v>146664.49</v>
      </c>
      <c r="E8601" t="s">
        <v>239</v>
      </c>
      <c r="F8601" t="s">
        <v>169</v>
      </c>
      <c r="G8601" t="s">
        <v>3189</v>
      </c>
      <c r="H8601" s="168">
        <v>37746</v>
      </c>
      <c r="I8601" t="s">
        <v>103</v>
      </c>
      <c r="J8601" s="169">
        <v>14.402739726027397</v>
      </c>
      <c r="K8601">
        <v>3</v>
      </c>
    </row>
    <row r="8602" spans="1:11" x14ac:dyDescent="0.25">
      <c r="A8602" t="s">
        <v>9155</v>
      </c>
      <c r="B8602">
        <v>25893</v>
      </c>
      <c r="C8602" t="s">
        <v>172</v>
      </c>
      <c r="D8602" s="167">
        <v>89620</v>
      </c>
      <c r="E8602" t="s">
        <v>175</v>
      </c>
      <c r="F8602" t="s">
        <v>169</v>
      </c>
      <c r="G8602" t="s">
        <v>183</v>
      </c>
      <c r="H8602" s="168">
        <v>36724</v>
      </c>
      <c r="I8602" t="s">
        <v>107</v>
      </c>
      <c r="J8602" s="169">
        <v>17.202739726027396</v>
      </c>
      <c r="K8602">
        <v>4</v>
      </c>
    </row>
    <row r="8603" spans="1:11" x14ac:dyDescent="0.25">
      <c r="A8603" t="s">
        <v>9156</v>
      </c>
      <c r="B8603">
        <v>43116</v>
      </c>
      <c r="C8603" t="s">
        <v>172</v>
      </c>
      <c r="D8603" s="167">
        <v>73801</v>
      </c>
      <c r="E8603" t="s">
        <v>196</v>
      </c>
      <c r="F8603" t="s">
        <v>169</v>
      </c>
      <c r="G8603" t="s">
        <v>228</v>
      </c>
      <c r="H8603" s="168">
        <v>35443</v>
      </c>
      <c r="I8603" t="s">
        <v>105</v>
      </c>
      <c r="J8603" s="169">
        <v>20.712328767123289</v>
      </c>
      <c r="K8603">
        <v>5</v>
      </c>
    </row>
    <row r="8604" spans="1:11" x14ac:dyDescent="0.25">
      <c r="A8604" t="s">
        <v>9157</v>
      </c>
      <c r="B8604">
        <v>22120</v>
      </c>
      <c r="C8604" t="s">
        <v>172</v>
      </c>
      <c r="D8604" s="167">
        <v>65812.12</v>
      </c>
      <c r="E8604" t="s">
        <v>175</v>
      </c>
      <c r="F8604" t="s">
        <v>169</v>
      </c>
      <c r="G8604" t="s">
        <v>211</v>
      </c>
      <c r="H8604" s="168">
        <v>40925</v>
      </c>
      <c r="I8604" t="s">
        <v>104</v>
      </c>
      <c r="J8604" s="169">
        <v>5.6931506849315072</v>
      </c>
      <c r="K8604">
        <v>2</v>
      </c>
    </row>
    <row r="8605" spans="1:11" x14ac:dyDescent="0.25">
      <c r="A8605" t="s">
        <v>9158</v>
      </c>
      <c r="B8605">
        <v>62653</v>
      </c>
      <c r="C8605" t="s">
        <v>167</v>
      </c>
      <c r="D8605" s="167">
        <v>43836</v>
      </c>
      <c r="E8605" t="s">
        <v>188</v>
      </c>
      <c r="F8605" t="s">
        <v>202</v>
      </c>
      <c r="G8605" t="s">
        <v>344</v>
      </c>
      <c r="H8605" s="168">
        <v>36717</v>
      </c>
      <c r="I8605" t="s">
        <v>106</v>
      </c>
      <c r="J8605" s="169">
        <v>17.221917808219178</v>
      </c>
      <c r="K8605">
        <v>4</v>
      </c>
    </row>
    <row r="8606" spans="1:11" x14ac:dyDescent="0.25">
      <c r="A8606" t="s">
        <v>9159</v>
      </c>
      <c r="B8606">
        <v>4995</v>
      </c>
      <c r="C8606" t="s">
        <v>172</v>
      </c>
      <c r="D8606" s="167">
        <v>117183</v>
      </c>
      <c r="E8606" t="s">
        <v>233</v>
      </c>
      <c r="F8606" t="s">
        <v>169</v>
      </c>
      <c r="G8606" t="s">
        <v>275</v>
      </c>
      <c r="H8606" s="168">
        <v>42282</v>
      </c>
      <c r="I8606" t="s">
        <v>105</v>
      </c>
      <c r="J8606" s="169">
        <v>1.9753424657534246</v>
      </c>
      <c r="K8606">
        <v>1</v>
      </c>
    </row>
    <row r="8607" spans="1:11" x14ac:dyDescent="0.25">
      <c r="A8607" t="s">
        <v>9160</v>
      </c>
      <c r="B8607">
        <v>58730</v>
      </c>
      <c r="C8607" t="s">
        <v>167</v>
      </c>
      <c r="D8607" s="167">
        <v>57807.08</v>
      </c>
      <c r="E8607" t="s">
        <v>188</v>
      </c>
      <c r="F8607" t="s">
        <v>202</v>
      </c>
      <c r="G8607" t="s">
        <v>313</v>
      </c>
      <c r="H8607" s="168">
        <v>32875</v>
      </c>
      <c r="I8607" t="s">
        <v>108</v>
      </c>
      <c r="J8607" s="169">
        <v>27.747945205479454</v>
      </c>
      <c r="K8607">
        <v>6</v>
      </c>
    </row>
    <row r="8608" spans="1:11" x14ac:dyDescent="0.25">
      <c r="A8608" t="s">
        <v>9161</v>
      </c>
      <c r="B8608">
        <v>74296</v>
      </c>
      <c r="C8608" t="s">
        <v>172</v>
      </c>
      <c r="D8608" s="167">
        <v>77328</v>
      </c>
      <c r="E8608" t="s">
        <v>168</v>
      </c>
      <c r="F8608" t="s">
        <v>169</v>
      </c>
      <c r="G8608" t="s">
        <v>265</v>
      </c>
      <c r="H8608" s="168">
        <v>36787</v>
      </c>
      <c r="I8608" t="s">
        <v>103</v>
      </c>
      <c r="J8608" s="169">
        <v>17.030136986301368</v>
      </c>
      <c r="K8608">
        <v>4</v>
      </c>
    </row>
    <row r="8609" spans="1:11" x14ac:dyDescent="0.25">
      <c r="A8609" t="s">
        <v>9162</v>
      </c>
      <c r="B8609">
        <v>82213</v>
      </c>
      <c r="C8609" t="s">
        <v>172</v>
      </c>
      <c r="D8609" s="167">
        <v>28780.63</v>
      </c>
      <c r="E8609" t="s">
        <v>233</v>
      </c>
      <c r="F8609" t="s">
        <v>202</v>
      </c>
      <c r="G8609" t="s">
        <v>234</v>
      </c>
      <c r="H8609" s="168">
        <v>39495</v>
      </c>
      <c r="I8609" t="s">
        <v>105</v>
      </c>
      <c r="J8609" s="169">
        <v>9.6109589041095891</v>
      </c>
      <c r="K8609">
        <v>2</v>
      </c>
    </row>
    <row r="8610" spans="1:11" x14ac:dyDescent="0.25">
      <c r="A8610" t="s">
        <v>9163</v>
      </c>
      <c r="B8610">
        <v>9061</v>
      </c>
      <c r="C8610" t="s">
        <v>167</v>
      </c>
      <c r="D8610" s="167">
        <v>70490.11</v>
      </c>
      <c r="E8610" t="s">
        <v>168</v>
      </c>
      <c r="F8610" t="s">
        <v>169</v>
      </c>
      <c r="G8610" t="s">
        <v>466</v>
      </c>
      <c r="H8610" s="168">
        <v>33750</v>
      </c>
      <c r="I8610" t="s">
        <v>106</v>
      </c>
      <c r="J8610" s="169">
        <v>25.350684931506848</v>
      </c>
      <c r="K8610">
        <v>6</v>
      </c>
    </row>
    <row r="8611" spans="1:11" x14ac:dyDescent="0.25">
      <c r="A8611" t="s">
        <v>9164</v>
      </c>
      <c r="B8611">
        <v>15464</v>
      </c>
      <c r="C8611" t="s">
        <v>172</v>
      </c>
      <c r="D8611" s="167">
        <v>78096</v>
      </c>
      <c r="E8611" t="s">
        <v>175</v>
      </c>
      <c r="F8611" t="s">
        <v>169</v>
      </c>
      <c r="G8611" t="s">
        <v>183</v>
      </c>
      <c r="H8611" s="168">
        <v>38187</v>
      </c>
      <c r="I8611" t="s">
        <v>106</v>
      </c>
      <c r="J8611" s="169">
        <v>13.194520547945206</v>
      </c>
      <c r="K8611">
        <v>3</v>
      </c>
    </row>
    <row r="8612" spans="1:11" x14ac:dyDescent="0.25">
      <c r="A8612" t="s">
        <v>9165</v>
      </c>
      <c r="B8612">
        <v>87308</v>
      </c>
      <c r="C8612" t="s">
        <v>172</v>
      </c>
      <c r="D8612" s="167">
        <v>135233.21</v>
      </c>
      <c r="E8612" t="s">
        <v>268</v>
      </c>
      <c r="F8612" t="s">
        <v>169</v>
      </c>
      <c r="G8612" t="s">
        <v>275</v>
      </c>
      <c r="H8612" s="168">
        <v>34673</v>
      </c>
      <c r="I8612" t="s">
        <v>104</v>
      </c>
      <c r="J8612" s="169">
        <v>22.82191780821918</v>
      </c>
      <c r="K8612">
        <v>5</v>
      </c>
    </row>
    <row r="8613" spans="1:11" x14ac:dyDescent="0.25">
      <c r="A8613" t="s">
        <v>9166</v>
      </c>
      <c r="B8613">
        <v>20081</v>
      </c>
      <c r="C8613" t="s">
        <v>167</v>
      </c>
      <c r="D8613" s="167">
        <v>93396</v>
      </c>
      <c r="E8613" t="s">
        <v>230</v>
      </c>
      <c r="F8613" t="s">
        <v>169</v>
      </c>
      <c r="G8613" t="s">
        <v>305</v>
      </c>
      <c r="H8613" s="168">
        <v>37445</v>
      </c>
      <c r="I8613" t="s">
        <v>108</v>
      </c>
      <c r="J8613" s="169">
        <v>15.227397260273973</v>
      </c>
      <c r="K8613">
        <v>4</v>
      </c>
    </row>
    <row r="8614" spans="1:11" x14ac:dyDescent="0.25">
      <c r="A8614" t="s">
        <v>9167</v>
      </c>
      <c r="B8614">
        <v>66415</v>
      </c>
      <c r="C8614" t="s">
        <v>172</v>
      </c>
      <c r="D8614" s="167">
        <v>73801</v>
      </c>
      <c r="E8614" t="s">
        <v>196</v>
      </c>
      <c r="F8614" t="s">
        <v>169</v>
      </c>
      <c r="G8614" t="s">
        <v>228</v>
      </c>
      <c r="H8614" s="168">
        <v>38012</v>
      </c>
      <c r="I8614" t="s">
        <v>103</v>
      </c>
      <c r="J8614" s="169">
        <v>13.673972602739726</v>
      </c>
      <c r="K8614">
        <v>3</v>
      </c>
    </row>
    <row r="8615" spans="1:11" x14ac:dyDescent="0.25">
      <c r="A8615" t="s">
        <v>9168</v>
      </c>
      <c r="B8615">
        <v>78227</v>
      </c>
      <c r="C8615" t="s">
        <v>167</v>
      </c>
      <c r="D8615" s="167">
        <v>50785.86</v>
      </c>
      <c r="E8615" t="s">
        <v>168</v>
      </c>
      <c r="F8615" t="s">
        <v>169</v>
      </c>
      <c r="G8615" t="s">
        <v>560</v>
      </c>
      <c r="H8615" s="168">
        <v>42156</v>
      </c>
      <c r="I8615" t="s">
        <v>107</v>
      </c>
      <c r="J8615" s="169">
        <v>2.3205479452054796</v>
      </c>
      <c r="K8615">
        <v>1</v>
      </c>
    </row>
    <row r="8616" spans="1:11" x14ac:dyDescent="0.25">
      <c r="A8616" t="s">
        <v>9169</v>
      </c>
      <c r="B8616">
        <v>37693</v>
      </c>
      <c r="C8616" t="s">
        <v>167</v>
      </c>
      <c r="D8616" s="167">
        <v>46422.91</v>
      </c>
      <c r="E8616" t="s">
        <v>216</v>
      </c>
      <c r="F8616" t="s">
        <v>169</v>
      </c>
      <c r="G8616" t="s">
        <v>3128</v>
      </c>
      <c r="H8616" s="168">
        <v>37785</v>
      </c>
      <c r="I8616" t="s">
        <v>104</v>
      </c>
      <c r="J8616" s="169">
        <v>14.295890410958904</v>
      </c>
      <c r="K8616">
        <v>3</v>
      </c>
    </row>
    <row r="8617" spans="1:11" x14ac:dyDescent="0.25">
      <c r="A8617" t="s">
        <v>9170</v>
      </c>
      <c r="B8617">
        <v>51569</v>
      </c>
      <c r="C8617" t="s">
        <v>172</v>
      </c>
      <c r="D8617" s="167">
        <v>68543</v>
      </c>
      <c r="E8617" t="s">
        <v>191</v>
      </c>
      <c r="F8617" t="s">
        <v>169</v>
      </c>
      <c r="G8617" t="s">
        <v>486</v>
      </c>
      <c r="H8617" s="168">
        <v>39693</v>
      </c>
      <c r="I8617" t="s">
        <v>104</v>
      </c>
      <c r="J8617" s="169">
        <v>9.0684931506849313</v>
      </c>
      <c r="K8617">
        <v>2</v>
      </c>
    </row>
    <row r="8618" spans="1:11" x14ac:dyDescent="0.25">
      <c r="A8618" t="s">
        <v>9171</v>
      </c>
      <c r="B8618">
        <v>18262</v>
      </c>
      <c r="C8618" t="s">
        <v>167</v>
      </c>
      <c r="D8618" s="167">
        <v>53788</v>
      </c>
      <c r="E8618" t="s">
        <v>175</v>
      </c>
      <c r="F8618" t="s">
        <v>169</v>
      </c>
      <c r="G8618" t="s">
        <v>183</v>
      </c>
      <c r="H8618" s="168">
        <v>41918</v>
      </c>
      <c r="I8618" t="s">
        <v>103</v>
      </c>
      <c r="J8618" s="169">
        <v>2.9726027397260273</v>
      </c>
      <c r="K8618">
        <v>1</v>
      </c>
    </row>
    <row r="8619" spans="1:11" x14ac:dyDescent="0.25">
      <c r="A8619" t="s">
        <v>9172</v>
      </c>
      <c r="B8619">
        <v>33773</v>
      </c>
      <c r="C8619" t="s">
        <v>172</v>
      </c>
      <c r="D8619" s="167">
        <v>61035.5</v>
      </c>
      <c r="E8619" t="s">
        <v>196</v>
      </c>
      <c r="F8619" t="s">
        <v>169</v>
      </c>
      <c r="G8619" t="s">
        <v>228</v>
      </c>
      <c r="H8619" s="168">
        <v>39497</v>
      </c>
      <c r="I8619" t="s">
        <v>106</v>
      </c>
      <c r="J8619" s="169">
        <v>9.6054794520547944</v>
      </c>
      <c r="K8619">
        <v>2</v>
      </c>
    </row>
    <row r="8620" spans="1:11" x14ac:dyDescent="0.25">
      <c r="A8620" t="s">
        <v>9173</v>
      </c>
      <c r="B8620">
        <v>75586</v>
      </c>
      <c r="C8620" t="s">
        <v>167</v>
      </c>
      <c r="D8620" s="167">
        <v>58360.55</v>
      </c>
      <c r="E8620" t="s">
        <v>175</v>
      </c>
      <c r="F8620" t="s">
        <v>169</v>
      </c>
      <c r="G8620" t="s">
        <v>311</v>
      </c>
      <c r="H8620" s="168">
        <v>42268</v>
      </c>
      <c r="I8620" t="s">
        <v>105</v>
      </c>
      <c r="J8620" s="169">
        <v>2.0136986301369864</v>
      </c>
      <c r="K8620">
        <v>1</v>
      </c>
    </row>
    <row r="8621" spans="1:11" x14ac:dyDescent="0.25">
      <c r="A8621" t="s">
        <v>9174</v>
      </c>
      <c r="B8621">
        <v>36407</v>
      </c>
      <c r="C8621" t="s">
        <v>167</v>
      </c>
      <c r="D8621" s="167">
        <v>83497.98</v>
      </c>
      <c r="E8621" t="s">
        <v>188</v>
      </c>
      <c r="F8621" t="s">
        <v>169</v>
      </c>
      <c r="G8621" t="s">
        <v>282</v>
      </c>
      <c r="H8621" s="168">
        <v>30142</v>
      </c>
      <c r="I8621" t="s">
        <v>104</v>
      </c>
      <c r="J8621" s="169">
        <v>35.235616438356168</v>
      </c>
      <c r="K8621">
        <v>8</v>
      </c>
    </row>
    <row r="8622" spans="1:11" x14ac:dyDescent="0.25">
      <c r="A8622" t="s">
        <v>9175</v>
      </c>
      <c r="B8622">
        <v>31889</v>
      </c>
      <c r="C8622" t="s">
        <v>167</v>
      </c>
      <c r="D8622" s="167">
        <v>100849.36</v>
      </c>
      <c r="E8622" t="s">
        <v>191</v>
      </c>
      <c r="F8622" t="s">
        <v>169</v>
      </c>
      <c r="G8622" t="s">
        <v>610</v>
      </c>
      <c r="H8622" s="168">
        <v>31215</v>
      </c>
      <c r="I8622" t="s">
        <v>104</v>
      </c>
      <c r="J8622" s="169">
        <v>32.295890410958904</v>
      </c>
      <c r="K8622">
        <v>7</v>
      </c>
    </row>
    <row r="8623" spans="1:11" x14ac:dyDescent="0.25">
      <c r="A8623" t="s">
        <v>9176</v>
      </c>
      <c r="B8623">
        <v>59302</v>
      </c>
      <c r="C8623" t="s">
        <v>172</v>
      </c>
      <c r="D8623" s="167">
        <v>92707.18</v>
      </c>
      <c r="E8623" t="s">
        <v>168</v>
      </c>
      <c r="F8623" t="s">
        <v>169</v>
      </c>
      <c r="G8623" t="s">
        <v>428</v>
      </c>
      <c r="H8623" s="168">
        <v>30130</v>
      </c>
      <c r="I8623" t="s">
        <v>106</v>
      </c>
      <c r="J8623" s="169">
        <v>35.268493150684932</v>
      </c>
      <c r="K8623">
        <v>8</v>
      </c>
    </row>
    <row r="8624" spans="1:11" x14ac:dyDescent="0.25">
      <c r="A8624" t="s">
        <v>9177</v>
      </c>
      <c r="B8624">
        <v>54673</v>
      </c>
      <c r="C8624" t="s">
        <v>167</v>
      </c>
      <c r="D8624" s="167">
        <v>102664</v>
      </c>
      <c r="E8624" t="s">
        <v>270</v>
      </c>
      <c r="F8624" t="s">
        <v>169</v>
      </c>
      <c r="G8624" t="s">
        <v>2394</v>
      </c>
      <c r="H8624" s="168">
        <v>32419</v>
      </c>
      <c r="I8624" t="s">
        <v>108</v>
      </c>
      <c r="J8624" s="169">
        <v>28.997260273972604</v>
      </c>
      <c r="K8624">
        <v>6</v>
      </c>
    </row>
    <row r="8625" spans="1:11" x14ac:dyDescent="0.25">
      <c r="A8625" t="s">
        <v>9178</v>
      </c>
      <c r="B8625">
        <v>47906</v>
      </c>
      <c r="C8625" t="s">
        <v>172</v>
      </c>
      <c r="D8625" s="167">
        <v>89620</v>
      </c>
      <c r="E8625" t="s">
        <v>175</v>
      </c>
      <c r="F8625" t="s">
        <v>169</v>
      </c>
      <c r="G8625" t="s">
        <v>183</v>
      </c>
      <c r="H8625" s="168">
        <v>36724</v>
      </c>
      <c r="I8625" t="s">
        <v>103</v>
      </c>
      <c r="J8625" s="169">
        <v>17.202739726027396</v>
      </c>
      <c r="K8625">
        <v>4</v>
      </c>
    </row>
    <row r="8626" spans="1:11" x14ac:dyDescent="0.25">
      <c r="A8626" t="s">
        <v>9179</v>
      </c>
      <c r="B8626">
        <v>67004</v>
      </c>
      <c r="C8626" t="s">
        <v>172</v>
      </c>
      <c r="D8626" s="167">
        <v>103708.64</v>
      </c>
      <c r="E8626" t="s">
        <v>168</v>
      </c>
      <c r="F8626" t="s">
        <v>169</v>
      </c>
      <c r="G8626" t="s">
        <v>906</v>
      </c>
      <c r="H8626" s="168">
        <v>34624</v>
      </c>
      <c r="I8626" t="s">
        <v>105</v>
      </c>
      <c r="J8626" s="169">
        <v>22.956164383561642</v>
      </c>
      <c r="K8626">
        <v>5</v>
      </c>
    </row>
    <row r="8627" spans="1:11" x14ac:dyDescent="0.25">
      <c r="A8627" t="s">
        <v>9180</v>
      </c>
      <c r="B8627">
        <v>87179</v>
      </c>
      <c r="C8627" t="s">
        <v>172</v>
      </c>
      <c r="D8627" s="167">
        <v>96763.35</v>
      </c>
      <c r="E8627" t="s">
        <v>168</v>
      </c>
      <c r="F8627" t="s">
        <v>169</v>
      </c>
      <c r="G8627" t="s">
        <v>384</v>
      </c>
      <c r="H8627" s="168">
        <v>34498</v>
      </c>
      <c r="I8627" t="s">
        <v>103</v>
      </c>
      <c r="J8627" s="169">
        <v>23.301369863013697</v>
      </c>
      <c r="K8627">
        <v>5</v>
      </c>
    </row>
    <row r="8628" spans="1:11" x14ac:dyDescent="0.25">
      <c r="A8628" t="s">
        <v>9181</v>
      </c>
      <c r="B8628">
        <v>69851</v>
      </c>
      <c r="C8628" t="s">
        <v>167</v>
      </c>
      <c r="D8628" s="167">
        <v>94105.52</v>
      </c>
      <c r="E8628" t="s">
        <v>196</v>
      </c>
      <c r="F8628" t="s">
        <v>169</v>
      </c>
      <c r="G8628" t="s">
        <v>790</v>
      </c>
      <c r="H8628" s="168">
        <v>41708</v>
      </c>
      <c r="I8628" t="s">
        <v>104</v>
      </c>
      <c r="J8628" s="169">
        <v>3.547945205479452</v>
      </c>
      <c r="K8628">
        <v>1</v>
      </c>
    </row>
    <row r="8629" spans="1:11" x14ac:dyDescent="0.25">
      <c r="A8629" t="s">
        <v>9182</v>
      </c>
      <c r="B8629">
        <v>34366</v>
      </c>
      <c r="C8629" t="s">
        <v>172</v>
      </c>
      <c r="D8629" s="167">
        <v>29779.06</v>
      </c>
      <c r="E8629" t="s">
        <v>233</v>
      </c>
      <c r="F8629" t="s">
        <v>202</v>
      </c>
      <c r="G8629" t="s">
        <v>234</v>
      </c>
      <c r="H8629" s="168">
        <v>41232</v>
      </c>
      <c r="I8629" t="s">
        <v>103</v>
      </c>
      <c r="J8629" s="169">
        <v>4.8520547945205479</v>
      </c>
      <c r="K8629">
        <v>1</v>
      </c>
    </row>
    <row r="8630" spans="1:11" x14ac:dyDescent="0.25">
      <c r="A8630" t="s">
        <v>9183</v>
      </c>
      <c r="B8630">
        <v>25601</v>
      </c>
      <c r="C8630" t="s">
        <v>172</v>
      </c>
      <c r="D8630" s="167">
        <v>92756.7</v>
      </c>
      <c r="E8630" t="s">
        <v>175</v>
      </c>
      <c r="F8630" t="s">
        <v>169</v>
      </c>
      <c r="G8630" t="s">
        <v>183</v>
      </c>
      <c r="H8630" s="168">
        <v>34358</v>
      </c>
      <c r="I8630" t="s">
        <v>103</v>
      </c>
      <c r="J8630" s="169">
        <v>23.684931506849313</v>
      </c>
      <c r="K8630">
        <v>5</v>
      </c>
    </row>
    <row r="8631" spans="1:11" x14ac:dyDescent="0.25">
      <c r="A8631" t="s">
        <v>9184</v>
      </c>
      <c r="B8631">
        <v>70495</v>
      </c>
      <c r="C8631" t="s">
        <v>172</v>
      </c>
      <c r="D8631" s="167">
        <v>18723.150000000001</v>
      </c>
      <c r="E8631" t="s">
        <v>216</v>
      </c>
      <c r="F8631" t="s">
        <v>202</v>
      </c>
      <c r="G8631" t="s">
        <v>217</v>
      </c>
      <c r="H8631" s="168">
        <v>41582</v>
      </c>
      <c r="I8631" t="s">
        <v>104</v>
      </c>
      <c r="J8631" s="169">
        <v>3.893150684931507</v>
      </c>
      <c r="K8631">
        <v>1</v>
      </c>
    </row>
    <row r="8632" spans="1:11" x14ac:dyDescent="0.25">
      <c r="A8632" t="s">
        <v>9185</v>
      </c>
      <c r="B8632">
        <v>74953</v>
      </c>
      <c r="C8632" t="s">
        <v>172</v>
      </c>
      <c r="D8632" s="167">
        <v>56947.99</v>
      </c>
      <c r="E8632" t="s">
        <v>168</v>
      </c>
      <c r="F8632" t="s">
        <v>169</v>
      </c>
      <c r="G8632" t="s">
        <v>869</v>
      </c>
      <c r="H8632" s="168">
        <v>37346</v>
      </c>
      <c r="I8632" t="s">
        <v>103</v>
      </c>
      <c r="J8632" s="169">
        <v>15.498630136986302</v>
      </c>
      <c r="K8632">
        <v>4</v>
      </c>
    </row>
    <row r="8633" spans="1:11" x14ac:dyDescent="0.25">
      <c r="A8633" t="s">
        <v>9186</v>
      </c>
      <c r="B8633">
        <v>53455</v>
      </c>
      <c r="C8633" t="s">
        <v>172</v>
      </c>
      <c r="D8633" s="167">
        <v>58455</v>
      </c>
      <c r="E8633" t="s">
        <v>175</v>
      </c>
      <c r="F8633" t="s">
        <v>169</v>
      </c>
      <c r="G8633" t="s">
        <v>183</v>
      </c>
      <c r="H8633" s="168">
        <v>41302</v>
      </c>
      <c r="I8633" t="s">
        <v>105</v>
      </c>
      <c r="J8633" s="169">
        <v>4.6602739726027398</v>
      </c>
      <c r="K8633">
        <v>1</v>
      </c>
    </row>
    <row r="8634" spans="1:11" x14ac:dyDescent="0.25">
      <c r="A8634" t="s">
        <v>9187</v>
      </c>
      <c r="B8634">
        <v>51395</v>
      </c>
      <c r="C8634" t="s">
        <v>172</v>
      </c>
      <c r="D8634" s="167">
        <v>72902</v>
      </c>
      <c r="E8634" t="s">
        <v>175</v>
      </c>
      <c r="F8634" t="s">
        <v>169</v>
      </c>
      <c r="G8634" t="s">
        <v>183</v>
      </c>
      <c r="H8634" s="168">
        <v>38915</v>
      </c>
      <c r="I8634" t="s">
        <v>107</v>
      </c>
      <c r="J8634" s="169">
        <v>11.2</v>
      </c>
      <c r="K8634">
        <v>3</v>
      </c>
    </row>
    <row r="8635" spans="1:11" x14ac:dyDescent="0.25">
      <c r="A8635" t="s">
        <v>9188</v>
      </c>
      <c r="B8635">
        <v>97557</v>
      </c>
      <c r="C8635" t="s">
        <v>172</v>
      </c>
      <c r="D8635" s="167">
        <v>77231</v>
      </c>
      <c r="E8635" t="s">
        <v>185</v>
      </c>
      <c r="F8635" t="s">
        <v>169</v>
      </c>
      <c r="G8635" t="s">
        <v>416</v>
      </c>
      <c r="H8635" s="168">
        <v>39524</v>
      </c>
      <c r="I8635" t="s">
        <v>108</v>
      </c>
      <c r="J8635" s="169">
        <v>9.5315068493150683</v>
      </c>
      <c r="K8635">
        <v>2</v>
      </c>
    </row>
    <row r="8636" spans="1:11" x14ac:dyDescent="0.25">
      <c r="A8636" t="s">
        <v>9189</v>
      </c>
      <c r="B8636">
        <v>16274</v>
      </c>
      <c r="C8636" t="s">
        <v>172</v>
      </c>
      <c r="D8636" s="167">
        <v>70301</v>
      </c>
      <c r="E8636" t="s">
        <v>168</v>
      </c>
      <c r="F8636" t="s">
        <v>169</v>
      </c>
      <c r="G8636" t="s">
        <v>265</v>
      </c>
      <c r="H8636" s="168">
        <v>35702</v>
      </c>
      <c r="I8636" t="s">
        <v>105</v>
      </c>
      <c r="J8636" s="169">
        <v>20.002739726027396</v>
      </c>
      <c r="K8636">
        <v>5</v>
      </c>
    </row>
    <row r="8637" spans="1:11" x14ac:dyDescent="0.25">
      <c r="A8637" t="s">
        <v>9190</v>
      </c>
      <c r="B8637">
        <v>81650</v>
      </c>
      <c r="C8637" t="s">
        <v>172</v>
      </c>
      <c r="D8637" s="167">
        <v>141539.35999999999</v>
      </c>
      <c r="E8637" t="s">
        <v>168</v>
      </c>
      <c r="F8637" t="s">
        <v>169</v>
      </c>
      <c r="G8637" t="s">
        <v>493</v>
      </c>
      <c r="H8637" s="168">
        <v>32398</v>
      </c>
      <c r="I8637" t="s">
        <v>103</v>
      </c>
      <c r="J8637" s="169">
        <v>29.054794520547944</v>
      </c>
      <c r="K8637">
        <v>6</v>
      </c>
    </row>
    <row r="8638" spans="1:11" x14ac:dyDescent="0.25">
      <c r="A8638" t="s">
        <v>9191</v>
      </c>
      <c r="B8638">
        <v>82423</v>
      </c>
      <c r="C8638" t="s">
        <v>172</v>
      </c>
      <c r="D8638" s="167">
        <v>85854</v>
      </c>
      <c r="E8638" t="s">
        <v>185</v>
      </c>
      <c r="F8638" t="s">
        <v>169</v>
      </c>
      <c r="G8638" t="s">
        <v>416</v>
      </c>
      <c r="H8638" s="168">
        <v>37502</v>
      </c>
      <c r="I8638" t="s">
        <v>103</v>
      </c>
      <c r="J8638" s="169">
        <v>15.07123287671233</v>
      </c>
      <c r="K8638">
        <v>4</v>
      </c>
    </row>
    <row r="8639" spans="1:11" x14ac:dyDescent="0.25">
      <c r="A8639" t="s">
        <v>9192</v>
      </c>
      <c r="B8639">
        <v>66519</v>
      </c>
      <c r="C8639" t="s">
        <v>172</v>
      </c>
      <c r="D8639" s="167">
        <v>91532</v>
      </c>
      <c r="E8639" t="s">
        <v>168</v>
      </c>
      <c r="F8639" t="s">
        <v>169</v>
      </c>
      <c r="G8639" t="s">
        <v>524</v>
      </c>
      <c r="H8639" s="168">
        <v>35730</v>
      </c>
      <c r="I8639" t="s">
        <v>103</v>
      </c>
      <c r="J8639" s="169">
        <v>19.926027397260274</v>
      </c>
      <c r="K8639">
        <v>4</v>
      </c>
    </row>
    <row r="8640" spans="1:11" x14ac:dyDescent="0.25">
      <c r="A8640" t="s">
        <v>9193</v>
      </c>
      <c r="B8640">
        <v>88954</v>
      </c>
      <c r="C8640" t="s">
        <v>172</v>
      </c>
      <c r="D8640" s="167">
        <v>53505.68</v>
      </c>
      <c r="E8640" t="s">
        <v>168</v>
      </c>
      <c r="F8640" t="s">
        <v>169</v>
      </c>
      <c r="G8640" t="s">
        <v>869</v>
      </c>
      <c r="H8640" s="168">
        <v>38237</v>
      </c>
      <c r="I8640" t="s">
        <v>107</v>
      </c>
      <c r="J8640" s="169">
        <v>13.057534246575342</v>
      </c>
      <c r="K8640">
        <v>3</v>
      </c>
    </row>
    <row r="8641" spans="1:11" x14ac:dyDescent="0.25">
      <c r="A8641" t="s">
        <v>9194</v>
      </c>
      <c r="B8641">
        <v>85593</v>
      </c>
      <c r="C8641" t="s">
        <v>172</v>
      </c>
      <c r="D8641" s="167">
        <v>63493</v>
      </c>
      <c r="E8641" t="s">
        <v>191</v>
      </c>
      <c r="F8641" t="s">
        <v>169</v>
      </c>
      <c r="G8641" t="s">
        <v>486</v>
      </c>
      <c r="H8641" s="168">
        <v>39693</v>
      </c>
      <c r="I8641" t="s">
        <v>104</v>
      </c>
      <c r="J8641" s="169">
        <v>9.0684931506849313</v>
      </c>
      <c r="K8641">
        <v>2</v>
      </c>
    </row>
    <row r="8642" spans="1:11" x14ac:dyDescent="0.25">
      <c r="A8642" t="s">
        <v>9195</v>
      </c>
      <c r="B8642">
        <v>66991</v>
      </c>
      <c r="C8642" t="s">
        <v>172</v>
      </c>
      <c r="D8642" s="167">
        <v>78096</v>
      </c>
      <c r="E8642" t="s">
        <v>175</v>
      </c>
      <c r="F8642" t="s">
        <v>169</v>
      </c>
      <c r="G8642" t="s">
        <v>183</v>
      </c>
      <c r="H8642" s="168">
        <v>38012</v>
      </c>
      <c r="I8642" t="s">
        <v>104</v>
      </c>
      <c r="J8642" s="169">
        <v>13.673972602739726</v>
      </c>
      <c r="K8642">
        <v>3</v>
      </c>
    </row>
    <row r="8643" spans="1:11" x14ac:dyDescent="0.25">
      <c r="A8643" t="s">
        <v>9196</v>
      </c>
      <c r="B8643">
        <v>30472</v>
      </c>
      <c r="C8643" t="s">
        <v>167</v>
      </c>
      <c r="D8643" s="167">
        <v>87005.41</v>
      </c>
      <c r="E8643" t="s">
        <v>168</v>
      </c>
      <c r="F8643" t="s">
        <v>169</v>
      </c>
      <c r="G8643" t="s">
        <v>284</v>
      </c>
      <c r="H8643" s="168">
        <v>38865</v>
      </c>
      <c r="I8643" t="s">
        <v>103</v>
      </c>
      <c r="J8643" s="169">
        <v>11.336986301369864</v>
      </c>
      <c r="K8643">
        <v>3</v>
      </c>
    </row>
    <row r="8644" spans="1:11" x14ac:dyDescent="0.25">
      <c r="A8644" t="s">
        <v>9197</v>
      </c>
      <c r="B8644">
        <v>88115</v>
      </c>
      <c r="C8644" t="s">
        <v>167</v>
      </c>
      <c r="D8644" s="167">
        <v>100849.36</v>
      </c>
      <c r="E8644" t="s">
        <v>191</v>
      </c>
      <c r="F8644" t="s">
        <v>169</v>
      </c>
      <c r="G8644" t="s">
        <v>610</v>
      </c>
      <c r="H8644" s="168">
        <v>32076</v>
      </c>
      <c r="I8644" t="s">
        <v>106</v>
      </c>
      <c r="J8644" s="169">
        <v>29.936986301369863</v>
      </c>
      <c r="K8644">
        <v>6</v>
      </c>
    </row>
    <row r="8645" spans="1:11" x14ac:dyDescent="0.25">
      <c r="A8645" t="s">
        <v>9198</v>
      </c>
      <c r="B8645">
        <v>25262</v>
      </c>
      <c r="C8645" t="s">
        <v>167</v>
      </c>
      <c r="D8645" s="167">
        <v>66065.23</v>
      </c>
      <c r="E8645" t="s">
        <v>199</v>
      </c>
      <c r="F8645" t="s">
        <v>169</v>
      </c>
      <c r="G8645" t="s">
        <v>200</v>
      </c>
      <c r="H8645" s="168">
        <v>34393</v>
      </c>
      <c r="I8645" t="s">
        <v>103</v>
      </c>
      <c r="J8645" s="169">
        <v>23.589041095890412</v>
      </c>
      <c r="K8645">
        <v>5</v>
      </c>
    </row>
    <row r="8646" spans="1:11" x14ac:dyDescent="0.25">
      <c r="A8646" t="s">
        <v>9199</v>
      </c>
      <c r="B8646">
        <v>79360</v>
      </c>
      <c r="C8646" t="s">
        <v>167</v>
      </c>
      <c r="D8646" s="167">
        <v>97392.47</v>
      </c>
      <c r="E8646" t="s">
        <v>168</v>
      </c>
      <c r="F8646" t="s">
        <v>169</v>
      </c>
      <c r="G8646" t="s">
        <v>173</v>
      </c>
      <c r="H8646" s="168">
        <v>34498</v>
      </c>
      <c r="I8646" t="s">
        <v>107</v>
      </c>
      <c r="J8646" s="169">
        <v>23.301369863013697</v>
      </c>
      <c r="K8646">
        <v>5</v>
      </c>
    </row>
    <row r="8647" spans="1:11" x14ac:dyDescent="0.25">
      <c r="A8647" t="s">
        <v>9200</v>
      </c>
      <c r="B8647">
        <v>53971</v>
      </c>
      <c r="C8647" t="s">
        <v>172</v>
      </c>
      <c r="D8647" s="167">
        <v>57265</v>
      </c>
      <c r="E8647" t="s">
        <v>191</v>
      </c>
      <c r="F8647" t="s">
        <v>169</v>
      </c>
      <c r="G8647" t="s">
        <v>354</v>
      </c>
      <c r="H8647" s="168">
        <v>41064</v>
      </c>
      <c r="I8647" t="s">
        <v>105</v>
      </c>
      <c r="J8647" s="169">
        <v>5.3123287671232875</v>
      </c>
      <c r="K8647">
        <v>2</v>
      </c>
    </row>
    <row r="8648" spans="1:11" x14ac:dyDescent="0.25">
      <c r="A8648" t="s">
        <v>9201</v>
      </c>
      <c r="B8648">
        <v>51392</v>
      </c>
      <c r="C8648" t="s">
        <v>172</v>
      </c>
      <c r="D8648" s="167">
        <v>50910</v>
      </c>
      <c r="E8648" t="s">
        <v>191</v>
      </c>
      <c r="F8648" t="s">
        <v>169</v>
      </c>
      <c r="G8648" t="s">
        <v>354</v>
      </c>
      <c r="H8648" s="168">
        <v>41904</v>
      </c>
      <c r="I8648" t="s">
        <v>106</v>
      </c>
      <c r="J8648" s="169">
        <v>3.010958904109589</v>
      </c>
      <c r="K8648">
        <v>1</v>
      </c>
    </row>
    <row r="8649" spans="1:11" x14ac:dyDescent="0.25">
      <c r="A8649" t="s">
        <v>9202</v>
      </c>
      <c r="B8649">
        <v>82090</v>
      </c>
      <c r="C8649" t="s">
        <v>172</v>
      </c>
      <c r="D8649" s="167">
        <v>163657.22</v>
      </c>
      <c r="E8649" t="s">
        <v>253</v>
      </c>
      <c r="F8649" t="s">
        <v>169</v>
      </c>
      <c r="G8649" t="s">
        <v>637</v>
      </c>
      <c r="H8649" s="168">
        <v>26595</v>
      </c>
      <c r="I8649" t="s">
        <v>103</v>
      </c>
      <c r="J8649" s="169">
        <v>44.953424657534249</v>
      </c>
      <c r="K8649">
        <v>9</v>
      </c>
    </row>
    <row r="8650" spans="1:11" x14ac:dyDescent="0.25">
      <c r="A8650" t="s">
        <v>9203</v>
      </c>
      <c r="B8650">
        <v>94879</v>
      </c>
      <c r="C8650" t="s">
        <v>172</v>
      </c>
      <c r="D8650" s="167">
        <v>46626.87</v>
      </c>
      <c r="E8650" t="s">
        <v>199</v>
      </c>
      <c r="F8650" t="s">
        <v>169</v>
      </c>
      <c r="G8650" t="s">
        <v>205</v>
      </c>
      <c r="H8650" s="168">
        <v>39321</v>
      </c>
      <c r="I8650" t="s">
        <v>105</v>
      </c>
      <c r="J8650" s="169">
        <v>10.087671232876712</v>
      </c>
      <c r="K8650">
        <v>3</v>
      </c>
    </row>
    <row r="8651" spans="1:11" x14ac:dyDescent="0.25">
      <c r="A8651" t="s">
        <v>9204</v>
      </c>
      <c r="B8651">
        <v>82791</v>
      </c>
      <c r="C8651" t="s">
        <v>172</v>
      </c>
      <c r="D8651" s="167">
        <v>58455</v>
      </c>
      <c r="E8651" t="s">
        <v>175</v>
      </c>
      <c r="F8651" t="s">
        <v>169</v>
      </c>
      <c r="G8651" t="s">
        <v>183</v>
      </c>
      <c r="H8651" s="168">
        <v>41302</v>
      </c>
      <c r="I8651" t="s">
        <v>106</v>
      </c>
      <c r="J8651" s="169">
        <v>4.6602739726027398</v>
      </c>
      <c r="K8651">
        <v>1</v>
      </c>
    </row>
    <row r="8652" spans="1:11" x14ac:dyDescent="0.25">
      <c r="A8652" t="s">
        <v>9205</v>
      </c>
      <c r="B8652">
        <v>81811</v>
      </c>
      <c r="C8652" t="s">
        <v>167</v>
      </c>
      <c r="D8652" s="167">
        <v>26208.35</v>
      </c>
      <c r="E8652" t="s">
        <v>196</v>
      </c>
      <c r="F8652" t="s">
        <v>202</v>
      </c>
      <c r="G8652" t="s">
        <v>816</v>
      </c>
      <c r="H8652" s="168">
        <v>32055</v>
      </c>
      <c r="I8652" t="s">
        <v>104</v>
      </c>
      <c r="J8652" s="169">
        <v>29.994520547945207</v>
      </c>
      <c r="K8652">
        <v>7</v>
      </c>
    </row>
    <row r="8653" spans="1:11" x14ac:dyDescent="0.25">
      <c r="A8653" t="s">
        <v>9206</v>
      </c>
      <c r="B8653">
        <v>15985</v>
      </c>
      <c r="C8653" t="s">
        <v>172</v>
      </c>
      <c r="D8653" s="167">
        <v>89620</v>
      </c>
      <c r="E8653" t="s">
        <v>175</v>
      </c>
      <c r="F8653" t="s">
        <v>169</v>
      </c>
      <c r="G8653" t="s">
        <v>183</v>
      </c>
      <c r="H8653" s="168">
        <v>35702</v>
      </c>
      <c r="I8653" t="s">
        <v>107</v>
      </c>
      <c r="J8653" s="169">
        <v>20.002739726027396</v>
      </c>
      <c r="K8653">
        <v>5</v>
      </c>
    </row>
    <row r="8654" spans="1:11" x14ac:dyDescent="0.25">
      <c r="A8654" t="s">
        <v>9207</v>
      </c>
      <c r="B8654">
        <v>67736</v>
      </c>
      <c r="C8654" t="s">
        <v>167</v>
      </c>
      <c r="D8654" s="167">
        <v>58448</v>
      </c>
      <c r="E8654" t="s">
        <v>593</v>
      </c>
      <c r="F8654" t="s">
        <v>169</v>
      </c>
      <c r="G8654" t="s">
        <v>344</v>
      </c>
      <c r="H8654" s="168">
        <v>37263</v>
      </c>
      <c r="I8654" t="s">
        <v>108</v>
      </c>
      <c r="J8654" s="169">
        <v>15.726027397260275</v>
      </c>
      <c r="K8654">
        <v>4</v>
      </c>
    </row>
    <row r="8655" spans="1:11" x14ac:dyDescent="0.25">
      <c r="A8655" t="s">
        <v>9208</v>
      </c>
      <c r="B8655">
        <v>12148</v>
      </c>
      <c r="C8655" t="s">
        <v>167</v>
      </c>
      <c r="D8655" s="167">
        <v>100427.43</v>
      </c>
      <c r="E8655" t="s">
        <v>168</v>
      </c>
      <c r="F8655" t="s">
        <v>169</v>
      </c>
      <c r="G8655" t="s">
        <v>275</v>
      </c>
      <c r="H8655" s="168">
        <v>41624</v>
      </c>
      <c r="I8655" t="s">
        <v>108</v>
      </c>
      <c r="J8655" s="169">
        <v>3.7780821917808218</v>
      </c>
      <c r="K8655">
        <v>1</v>
      </c>
    </row>
    <row r="8656" spans="1:11" x14ac:dyDescent="0.25">
      <c r="A8656" t="s">
        <v>9209</v>
      </c>
      <c r="B8656">
        <v>55644</v>
      </c>
      <c r="C8656" t="s">
        <v>172</v>
      </c>
      <c r="D8656" s="167">
        <v>55122.12</v>
      </c>
      <c r="E8656" t="s">
        <v>199</v>
      </c>
      <c r="F8656" t="s">
        <v>169</v>
      </c>
      <c r="G8656" t="s">
        <v>200</v>
      </c>
      <c r="H8656" s="168">
        <v>38033</v>
      </c>
      <c r="I8656" t="s">
        <v>104</v>
      </c>
      <c r="J8656" s="169">
        <v>13.616438356164384</v>
      </c>
      <c r="K8656">
        <v>3</v>
      </c>
    </row>
    <row r="8657" spans="1:11" x14ac:dyDescent="0.25">
      <c r="A8657" t="s">
        <v>9210</v>
      </c>
      <c r="B8657">
        <v>71317</v>
      </c>
      <c r="C8657" t="s">
        <v>167</v>
      </c>
      <c r="D8657" s="167">
        <v>64141</v>
      </c>
      <c r="E8657" t="s">
        <v>199</v>
      </c>
      <c r="F8657" t="s">
        <v>169</v>
      </c>
      <c r="G8657" t="s">
        <v>200</v>
      </c>
      <c r="H8657" s="168">
        <v>36233</v>
      </c>
      <c r="I8657" t="s">
        <v>103</v>
      </c>
      <c r="J8657" s="169">
        <v>18.547945205479451</v>
      </c>
      <c r="K8657">
        <v>4</v>
      </c>
    </row>
    <row r="8658" spans="1:11" x14ac:dyDescent="0.25">
      <c r="A8658" t="s">
        <v>9211</v>
      </c>
      <c r="B8658">
        <v>71671</v>
      </c>
      <c r="C8658" t="s">
        <v>172</v>
      </c>
      <c r="D8658" s="167">
        <v>68054</v>
      </c>
      <c r="E8658" t="s">
        <v>175</v>
      </c>
      <c r="F8658" t="s">
        <v>169</v>
      </c>
      <c r="G8658" t="s">
        <v>183</v>
      </c>
      <c r="H8658" s="168">
        <v>39461</v>
      </c>
      <c r="I8658" t="s">
        <v>107</v>
      </c>
      <c r="J8658" s="169">
        <v>9.7041095890410958</v>
      </c>
      <c r="K8658">
        <v>2</v>
      </c>
    </row>
    <row r="8659" spans="1:11" x14ac:dyDescent="0.25">
      <c r="A8659" t="s">
        <v>9212</v>
      </c>
      <c r="B8659">
        <v>4241</v>
      </c>
      <c r="C8659" t="s">
        <v>172</v>
      </c>
      <c r="D8659" s="167">
        <v>100849.36</v>
      </c>
      <c r="E8659" t="s">
        <v>188</v>
      </c>
      <c r="F8659" t="s">
        <v>169</v>
      </c>
      <c r="G8659" t="s">
        <v>406</v>
      </c>
      <c r="H8659" s="168">
        <v>31341</v>
      </c>
      <c r="I8659" t="s">
        <v>107</v>
      </c>
      <c r="J8659" s="169">
        <v>31.950684931506849</v>
      </c>
      <c r="K8659">
        <v>7</v>
      </c>
    </row>
    <row r="8660" spans="1:11" x14ac:dyDescent="0.25">
      <c r="A8660" t="s">
        <v>9213</v>
      </c>
      <c r="B8660">
        <v>9226</v>
      </c>
      <c r="C8660" t="s">
        <v>172</v>
      </c>
      <c r="D8660" s="167">
        <v>51289.57</v>
      </c>
      <c r="E8660" t="s">
        <v>199</v>
      </c>
      <c r="F8660" t="s">
        <v>169</v>
      </c>
      <c r="G8660" t="s">
        <v>887</v>
      </c>
      <c r="H8660" s="168">
        <v>39509</v>
      </c>
      <c r="I8660" t="s">
        <v>106</v>
      </c>
      <c r="J8660" s="169">
        <v>9.5726027397260278</v>
      </c>
      <c r="K8660">
        <v>2</v>
      </c>
    </row>
    <row r="8661" spans="1:11" x14ac:dyDescent="0.25">
      <c r="A8661" t="s">
        <v>9214</v>
      </c>
      <c r="B8661">
        <v>83578</v>
      </c>
      <c r="C8661" t="s">
        <v>172</v>
      </c>
      <c r="D8661" s="167">
        <v>56554.77</v>
      </c>
      <c r="E8661" t="s">
        <v>253</v>
      </c>
      <c r="F8661" t="s">
        <v>169</v>
      </c>
      <c r="G8661" t="s">
        <v>895</v>
      </c>
      <c r="H8661" s="168">
        <v>36604</v>
      </c>
      <c r="I8661" t="s">
        <v>103</v>
      </c>
      <c r="J8661" s="169">
        <v>17.531506849315068</v>
      </c>
      <c r="K8661">
        <v>4</v>
      </c>
    </row>
    <row r="8662" spans="1:11" x14ac:dyDescent="0.25">
      <c r="A8662" t="s">
        <v>9215</v>
      </c>
      <c r="B8662">
        <v>25592</v>
      </c>
      <c r="C8662" t="s">
        <v>172</v>
      </c>
      <c r="D8662" s="167">
        <v>64141</v>
      </c>
      <c r="E8662" t="s">
        <v>199</v>
      </c>
      <c r="F8662" t="s">
        <v>169</v>
      </c>
      <c r="G8662" t="s">
        <v>200</v>
      </c>
      <c r="H8662" s="168">
        <v>35604</v>
      </c>
      <c r="I8662" t="s">
        <v>103</v>
      </c>
      <c r="J8662" s="169">
        <v>20.271232876712329</v>
      </c>
      <c r="K8662">
        <v>5</v>
      </c>
    </row>
    <row r="8663" spans="1:11" x14ac:dyDescent="0.25">
      <c r="A8663" t="s">
        <v>9216</v>
      </c>
      <c r="B8663">
        <v>21455</v>
      </c>
      <c r="C8663" t="s">
        <v>167</v>
      </c>
      <c r="D8663" s="167">
        <v>64141</v>
      </c>
      <c r="E8663" t="s">
        <v>199</v>
      </c>
      <c r="F8663" t="s">
        <v>169</v>
      </c>
      <c r="G8663" t="s">
        <v>200</v>
      </c>
      <c r="H8663" s="168">
        <v>36198</v>
      </c>
      <c r="I8663" t="s">
        <v>103</v>
      </c>
      <c r="J8663" s="169">
        <v>18.643835616438356</v>
      </c>
      <c r="K8663">
        <v>4</v>
      </c>
    </row>
    <row r="8664" spans="1:11" x14ac:dyDescent="0.25">
      <c r="A8664" t="s">
        <v>9217</v>
      </c>
      <c r="B8664">
        <v>37493</v>
      </c>
      <c r="C8664" t="s">
        <v>172</v>
      </c>
      <c r="D8664" s="167">
        <v>53788</v>
      </c>
      <c r="E8664" t="s">
        <v>175</v>
      </c>
      <c r="F8664" t="s">
        <v>169</v>
      </c>
      <c r="G8664" t="s">
        <v>183</v>
      </c>
      <c r="H8664" s="168">
        <v>41918</v>
      </c>
      <c r="I8664" t="s">
        <v>106</v>
      </c>
      <c r="J8664" s="169">
        <v>2.9726027397260273</v>
      </c>
      <c r="K8664">
        <v>1</v>
      </c>
    </row>
    <row r="8665" spans="1:11" x14ac:dyDescent="0.25">
      <c r="A8665" t="s">
        <v>9218</v>
      </c>
      <c r="B8665">
        <v>90827</v>
      </c>
      <c r="C8665" t="s">
        <v>172</v>
      </c>
      <c r="D8665" s="167">
        <v>58455</v>
      </c>
      <c r="E8665" t="s">
        <v>175</v>
      </c>
      <c r="F8665" t="s">
        <v>169</v>
      </c>
      <c r="G8665" t="s">
        <v>183</v>
      </c>
      <c r="H8665" s="168">
        <v>41302</v>
      </c>
      <c r="I8665" t="s">
        <v>106</v>
      </c>
      <c r="J8665" s="169">
        <v>4.6602739726027398</v>
      </c>
      <c r="K8665">
        <v>1</v>
      </c>
    </row>
    <row r="8666" spans="1:11" x14ac:dyDescent="0.25">
      <c r="A8666" t="s">
        <v>9219</v>
      </c>
      <c r="B8666">
        <v>54661</v>
      </c>
      <c r="C8666" t="s">
        <v>167</v>
      </c>
      <c r="D8666" s="167">
        <v>83214</v>
      </c>
      <c r="E8666" t="s">
        <v>188</v>
      </c>
      <c r="F8666" t="s">
        <v>169</v>
      </c>
      <c r="G8666" t="s">
        <v>397</v>
      </c>
      <c r="H8666" s="168">
        <v>42338</v>
      </c>
      <c r="I8666" t="s">
        <v>107</v>
      </c>
      <c r="J8666" s="169">
        <v>1.821917808219178</v>
      </c>
      <c r="K8666">
        <v>1</v>
      </c>
    </row>
    <row r="8667" spans="1:11" x14ac:dyDescent="0.25">
      <c r="A8667" t="s">
        <v>9220</v>
      </c>
      <c r="B8667">
        <v>74771</v>
      </c>
      <c r="C8667" t="s">
        <v>172</v>
      </c>
      <c r="D8667" s="167">
        <v>83611.44</v>
      </c>
      <c r="E8667" t="s">
        <v>191</v>
      </c>
      <c r="F8667" t="s">
        <v>169</v>
      </c>
      <c r="G8667" t="s">
        <v>192</v>
      </c>
      <c r="H8667" s="168">
        <v>33112</v>
      </c>
      <c r="I8667" t="s">
        <v>106</v>
      </c>
      <c r="J8667" s="169">
        <v>27.098630136986301</v>
      </c>
      <c r="K8667">
        <v>6</v>
      </c>
    </row>
    <row r="8668" spans="1:11" x14ac:dyDescent="0.25">
      <c r="A8668" t="s">
        <v>9221</v>
      </c>
      <c r="B8668">
        <v>41310</v>
      </c>
      <c r="C8668" t="s">
        <v>172</v>
      </c>
      <c r="D8668" s="167">
        <v>80145</v>
      </c>
      <c r="E8668" t="s">
        <v>185</v>
      </c>
      <c r="F8668" t="s">
        <v>169</v>
      </c>
      <c r="G8668" t="s">
        <v>416</v>
      </c>
      <c r="H8668" s="168">
        <v>38145</v>
      </c>
      <c r="I8668" t="s">
        <v>106</v>
      </c>
      <c r="J8668" s="169">
        <v>13.30958904109589</v>
      </c>
      <c r="K8668">
        <v>3</v>
      </c>
    </row>
    <row r="8669" spans="1:11" x14ac:dyDescent="0.25">
      <c r="A8669" t="s">
        <v>9222</v>
      </c>
      <c r="B8669">
        <v>83933</v>
      </c>
      <c r="C8669" t="s">
        <v>172</v>
      </c>
      <c r="D8669" s="167">
        <v>88859</v>
      </c>
      <c r="E8669" t="s">
        <v>185</v>
      </c>
      <c r="F8669" t="s">
        <v>169</v>
      </c>
      <c r="G8669" t="s">
        <v>416</v>
      </c>
      <c r="H8669" s="168">
        <v>36024</v>
      </c>
      <c r="I8669" t="s">
        <v>106</v>
      </c>
      <c r="J8669" s="169">
        <v>19.12054794520548</v>
      </c>
      <c r="K8669">
        <v>4</v>
      </c>
    </row>
    <row r="8670" spans="1:11" x14ac:dyDescent="0.25">
      <c r="A8670" t="s">
        <v>9223</v>
      </c>
      <c r="B8670">
        <v>52230</v>
      </c>
      <c r="C8670" t="s">
        <v>172</v>
      </c>
      <c r="D8670" s="167">
        <v>85208.58</v>
      </c>
      <c r="E8670" t="s">
        <v>175</v>
      </c>
      <c r="F8670" t="s">
        <v>169</v>
      </c>
      <c r="G8670" t="s">
        <v>211</v>
      </c>
      <c r="H8670" s="168">
        <v>37396</v>
      </c>
      <c r="I8670" t="s">
        <v>107</v>
      </c>
      <c r="J8670" s="169">
        <v>15.361643835616439</v>
      </c>
      <c r="K8670">
        <v>4</v>
      </c>
    </row>
    <row r="8671" spans="1:11" x14ac:dyDescent="0.25">
      <c r="A8671" t="s">
        <v>9224</v>
      </c>
      <c r="B8671">
        <v>82368</v>
      </c>
      <c r="C8671" t="s">
        <v>167</v>
      </c>
      <c r="D8671" s="167">
        <v>57660.28</v>
      </c>
      <c r="E8671" t="s">
        <v>270</v>
      </c>
      <c r="F8671" t="s">
        <v>169</v>
      </c>
      <c r="G8671" t="s">
        <v>801</v>
      </c>
      <c r="H8671" s="168">
        <v>40517</v>
      </c>
      <c r="I8671" t="s">
        <v>103</v>
      </c>
      <c r="J8671" s="169">
        <v>6.8109589041095893</v>
      </c>
      <c r="K8671">
        <v>2</v>
      </c>
    </row>
    <row r="8672" spans="1:11" x14ac:dyDescent="0.25">
      <c r="A8672" t="s">
        <v>9225</v>
      </c>
      <c r="B8672">
        <v>15085</v>
      </c>
      <c r="C8672" t="s">
        <v>167</v>
      </c>
      <c r="D8672" s="167">
        <v>40631.32</v>
      </c>
      <c r="E8672" t="s">
        <v>199</v>
      </c>
      <c r="F8672" t="s">
        <v>169</v>
      </c>
      <c r="G8672" t="s">
        <v>200</v>
      </c>
      <c r="H8672" s="168">
        <v>42037</v>
      </c>
      <c r="I8672" t="s">
        <v>103</v>
      </c>
      <c r="J8672" s="169">
        <v>2.6465753424657534</v>
      </c>
      <c r="K8672">
        <v>1</v>
      </c>
    </row>
    <row r="8673" spans="1:11" x14ac:dyDescent="0.25">
      <c r="A8673" t="s">
        <v>9226</v>
      </c>
      <c r="B8673">
        <v>64481</v>
      </c>
      <c r="C8673" t="s">
        <v>167</v>
      </c>
      <c r="D8673" s="167">
        <v>88834.2</v>
      </c>
      <c r="E8673" t="s">
        <v>180</v>
      </c>
      <c r="F8673" t="s">
        <v>169</v>
      </c>
      <c r="G8673" t="s">
        <v>428</v>
      </c>
      <c r="H8673" s="168">
        <v>37928</v>
      </c>
      <c r="I8673" t="s">
        <v>105</v>
      </c>
      <c r="J8673" s="169">
        <v>13.904109589041095</v>
      </c>
      <c r="K8673">
        <v>3</v>
      </c>
    </row>
    <row r="8674" spans="1:11" x14ac:dyDescent="0.25">
      <c r="A8674" t="s">
        <v>9227</v>
      </c>
      <c r="B8674">
        <v>3691</v>
      </c>
      <c r="C8674" t="s">
        <v>172</v>
      </c>
      <c r="D8674" s="167">
        <v>40631.32</v>
      </c>
      <c r="E8674" t="s">
        <v>185</v>
      </c>
      <c r="F8674" t="s">
        <v>169</v>
      </c>
      <c r="G8674" t="s">
        <v>209</v>
      </c>
      <c r="H8674" s="168">
        <v>42170</v>
      </c>
      <c r="I8674" t="s">
        <v>103</v>
      </c>
      <c r="J8674" s="169">
        <v>2.2821917808219179</v>
      </c>
      <c r="K8674">
        <v>1</v>
      </c>
    </row>
    <row r="8675" spans="1:11" x14ac:dyDescent="0.25">
      <c r="A8675" t="s">
        <v>9228</v>
      </c>
      <c r="B8675">
        <v>60984</v>
      </c>
      <c r="C8675" t="s">
        <v>172</v>
      </c>
      <c r="D8675" s="167">
        <v>75277.02</v>
      </c>
      <c r="E8675" t="s">
        <v>199</v>
      </c>
      <c r="F8675" t="s">
        <v>169</v>
      </c>
      <c r="G8675" t="s">
        <v>2357</v>
      </c>
      <c r="H8675" s="168">
        <v>31097</v>
      </c>
      <c r="I8675" t="s">
        <v>108</v>
      </c>
      <c r="J8675" s="169">
        <v>32.61917808219178</v>
      </c>
      <c r="K8675">
        <v>7</v>
      </c>
    </row>
    <row r="8676" spans="1:11" x14ac:dyDescent="0.25">
      <c r="A8676" t="s">
        <v>9229</v>
      </c>
      <c r="B8676">
        <v>2829</v>
      </c>
      <c r="C8676" t="s">
        <v>172</v>
      </c>
      <c r="D8676" s="167">
        <v>79763</v>
      </c>
      <c r="E8676" t="s">
        <v>168</v>
      </c>
      <c r="F8676" t="s">
        <v>169</v>
      </c>
      <c r="G8676" t="s">
        <v>524</v>
      </c>
      <c r="H8676" s="168">
        <v>37928</v>
      </c>
      <c r="I8676" t="s">
        <v>108</v>
      </c>
      <c r="J8676" s="169">
        <v>13.904109589041095</v>
      </c>
      <c r="K8676">
        <v>3</v>
      </c>
    </row>
    <row r="8677" spans="1:11" x14ac:dyDescent="0.25">
      <c r="A8677" t="s">
        <v>9230</v>
      </c>
      <c r="B8677">
        <v>71024</v>
      </c>
      <c r="C8677" t="s">
        <v>172</v>
      </c>
      <c r="D8677" s="167">
        <v>60501</v>
      </c>
      <c r="E8677" t="s">
        <v>175</v>
      </c>
      <c r="F8677" t="s">
        <v>169</v>
      </c>
      <c r="G8677" t="s">
        <v>183</v>
      </c>
      <c r="H8677" s="168">
        <v>41106</v>
      </c>
      <c r="I8677" t="s">
        <v>106</v>
      </c>
      <c r="J8677" s="169">
        <v>5.1972602739726028</v>
      </c>
      <c r="K8677">
        <v>2</v>
      </c>
    </row>
    <row r="8678" spans="1:11" x14ac:dyDescent="0.25">
      <c r="A8678" t="s">
        <v>9231</v>
      </c>
      <c r="B8678">
        <v>45633</v>
      </c>
      <c r="C8678" t="s">
        <v>172</v>
      </c>
      <c r="D8678" s="167">
        <v>54071.01</v>
      </c>
      <c r="E8678" t="s">
        <v>188</v>
      </c>
      <c r="F8678" t="s">
        <v>169</v>
      </c>
      <c r="G8678" t="s">
        <v>226</v>
      </c>
      <c r="H8678" s="168">
        <v>42057</v>
      </c>
      <c r="I8678" t="s">
        <v>103</v>
      </c>
      <c r="J8678" s="169">
        <v>2.591780821917808</v>
      </c>
      <c r="K8678">
        <v>1</v>
      </c>
    </row>
    <row r="8679" spans="1:11" x14ac:dyDescent="0.25">
      <c r="A8679" t="s">
        <v>9232</v>
      </c>
      <c r="B8679">
        <v>5147</v>
      </c>
      <c r="C8679" t="s">
        <v>172</v>
      </c>
      <c r="D8679" s="167">
        <v>66065.23</v>
      </c>
      <c r="E8679" t="s">
        <v>199</v>
      </c>
      <c r="F8679" t="s">
        <v>169</v>
      </c>
      <c r="G8679" t="s">
        <v>508</v>
      </c>
      <c r="H8679" s="168">
        <v>29005</v>
      </c>
      <c r="I8679" t="s">
        <v>106</v>
      </c>
      <c r="J8679" s="169">
        <v>38.350684931506848</v>
      </c>
      <c r="K8679">
        <v>8</v>
      </c>
    </row>
    <row r="8680" spans="1:11" x14ac:dyDescent="0.25">
      <c r="A8680" t="s">
        <v>9233</v>
      </c>
      <c r="B8680">
        <v>68870</v>
      </c>
      <c r="C8680" t="s">
        <v>167</v>
      </c>
      <c r="D8680" s="167">
        <v>85855.58</v>
      </c>
      <c r="E8680" t="s">
        <v>175</v>
      </c>
      <c r="F8680" t="s">
        <v>169</v>
      </c>
      <c r="G8680" t="s">
        <v>211</v>
      </c>
      <c r="H8680" s="168">
        <v>40266</v>
      </c>
      <c r="I8680" t="s">
        <v>108</v>
      </c>
      <c r="J8680" s="169">
        <v>7.4986301369863018</v>
      </c>
      <c r="K8680">
        <v>2</v>
      </c>
    </row>
    <row r="8681" spans="1:11" x14ac:dyDescent="0.25">
      <c r="A8681" t="s">
        <v>9234</v>
      </c>
      <c r="B8681">
        <v>51213</v>
      </c>
      <c r="C8681" t="s">
        <v>167</v>
      </c>
      <c r="D8681" s="167">
        <v>61316.1</v>
      </c>
      <c r="E8681" t="s">
        <v>180</v>
      </c>
      <c r="F8681" t="s">
        <v>169</v>
      </c>
      <c r="G8681" t="s">
        <v>209</v>
      </c>
      <c r="H8681" s="168">
        <v>39146</v>
      </c>
      <c r="I8681" t="s">
        <v>104</v>
      </c>
      <c r="J8681" s="169">
        <v>10.567123287671233</v>
      </c>
      <c r="K8681">
        <v>3</v>
      </c>
    </row>
    <row r="8682" spans="1:11" x14ac:dyDescent="0.25">
      <c r="A8682" t="s">
        <v>9235</v>
      </c>
      <c r="B8682">
        <v>54815</v>
      </c>
      <c r="C8682" t="s">
        <v>167</v>
      </c>
      <c r="D8682" s="167">
        <v>63175.5</v>
      </c>
      <c r="E8682" t="s">
        <v>188</v>
      </c>
      <c r="F8682" t="s">
        <v>169</v>
      </c>
      <c r="G8682" t="s">
        <v>226</v>
      </c>
      <c r="H8682" s="168">
        <v>36541</v>
      </c>
      <c r="I8682" t="s">
        <v>107</v>
      </c>
      <c r="J8682" s="169">
        <v>17.704109589041096</v>
      </c>
      <c r="K8682">
        <v>4</v>
      </c>
    </row>
    <row r="8683" spans="1:11" x14ac:dyDescent="0.25">
      <c r="A8683" t="s">
        <v>9236</v>
      </c>
      <c r="B8683">
        <v>54408</v>
      </c>
      <c r="C8683" t="s">
        <v>167</v>
      </c>
      <c r="D8683" s="167">
        <v>65679.8</v>
      </c>
      <c r="E8683" t="s">
        <v>180</v>
      </c>
      <c r="F8683" t="s">
        <v>169</v>
      </c>
      <c r="G8683" t="s">
        <v>209</v>
      </c>
      <c r="H8683" s="168">
        <v>38558</v>
      </c>
      <c r="I8683" t="s">
        <v>103</v>
      </c>
      <c r="J8683" s="169">
        <v>12.178082191780822</v>
      </c>
      <c r="K8683">
        <v>3</v>
      </c>
    </row>
    <row r="8684" spans="1:11" x14ac:dyDescent="0.25">
      <c r="A8684" t="s">
        <v>9237</v>
      </c>
      <c r="B8684">
        <v>30485</v>
      </c>
      <c r="C8684" t="s">
        <v>172</v>
      </c>
      <c r="D8684" s="167">
        <v>65752</v>
      </c>
      <c r="E8684" t="s">
        <v>175</v>
      </c>
      <c r="F8684" t="s">
        <v>169</v>
      </c>
      <c r="G8684" t="s">
        <v>183</v>
      </c>
      <c r="H8684" s="168">
        <v>39825</v>
      </c>
      <c r="I8684" t="s">
        <v>106</v>
      </c>
      <c r="J8684" s="169">
        <v>8.706849315068494</v>
      </c>
      <c r="K8684">
        <v>2</v>
      </c>
    </row>
    <row r="8685" spans="1:11" x14ac:dyDescent="0.25">
      <c r="A8685" t="s">
        <v>9238</v>
      </c>
      <c r="B8685">
        <v>63170</v>
      </c>
      <c r="C8685" t="s">
        <v>167</v>
      </c>
      <c r="D8685" s="167">
        <v>73697.09</v>
      </c>
      <c r="E8685" t="s">
        <v>168</v>
      </c>
      <c r="F8685" t="s">
        <v>169</v>
      </c>
      <c r="G8685" t="s">
        <v>428</v>
      </c>
      <c r="H8685" s="168">
        <v>37452</v>
      </c>
      <c r="I8685" t="s">
        <v>107</v>
      </c>
      <c r="J8685" s="169">
        <v>15.208219178082192</v>
      </c>
      <c r="K8685">
        <v>4</v>
      </c>
    </row>
    <row r="8686" spans="1:11" x14ac:dyDescent="0.25">
      <c r="A8686" t="s">
        <v>9239</v>
      </c>
      <c r="B8686">
        <v>5847</v>
      </c>
      <c r="C8686" t="s">
        <v>172</v>
      </c>
      <c r="D8686" s="167">
        <v>68015</v>
      </c>
      <c r="E8686" t="s">
        <v>191</v>
      </c>
      <c r="F8686" t="s">
        <v>169</v>
      </c>
      <c r="G8686" t="s">
        <v>486</v>
      </c>
      <c r="H8686" s="168">
        <v>38747</v>
      </c>
      <c r="I8686" t="s">
        <v>103</v>
      </c>
      <c r="J8686" s="169">
        <v>11.66027397260274</v>
      </c>
      <c r="K8686">
        <v>3</v>
      </c>
    </row>
    <row r="8687" spans="1:11" x14ac:dyDescent="0.25">
      <c r="A8687" t="s">
        <v>9240</v>
      </c>
      <c r="B8687">
        <v>45017</v>
      </c>
      <c r="C8687" t="s">
        <v>172</v>
      </c>
      <c r="D8687" s="167">
        <v>84825</v>
      </c>
      <c r="E8687" t="s">
        <v>185</v>
      </c>
      <c r="F8687" t="s">
        <v>169</v>
      </c>
      <c r="G8687" t="s">
        <v>416</v>
      </c>
      <c r="H8687" s="168">
        <v>38488</v>
      </c>
      <c r="I8687" t="s">
        <v>106</v>
      </c>
      <c r="J8687" s="169">
        <v>12.36986301369863</v>
      </c>
      <c r="K8687">
        <v>3</v>
      </c>
    </row>
    <row r="8688" spans="1:11" x14ac:dyDescent="0.25">
      <c r="A8688" t="s">
        <v>9241</v>
      </c>
      <c r="B8688">
        <v>65457</v>
      </c>
      <c r="C8688" t="s">
        <v>172</v>
      </c>
      <c r="D8688" s="167">
        <v>61494.32</v>
      </c>
      <c r="E8688" t="s">
        <v>216</v>
      </c>
      <c r="F8688" t="s">
        <v>169</v>
      </c>
      <c r="G8688" t="s">
        <v>237</v>
      </c>
      <c r="H8688" s="168">
        <v>41960</v>
      </c>
      <c r="I8688" t="s">
        <v>107</v>
      </c>
      <c r="J8688" s="169">
        <v>2.8575342465753426</v>
      </c>
      <c r="K8688">
        <v>1</v>
      </c>
    </row>
    <row r="8689" spans="1:11" x14ac:dyDescent="0.25">
      <c r="A8689" t="s">
        <v>9242</v>
      </c>
      <c r="B8689">
        <v>86144</v>
      </c>
      <c r="C8689" t="s">
        <v>167</v>
      </c>
      <c r="D8689" s="167">
        <v>47878.29</v>
      </c>
      <c r="E8689" t="s">
        <v>185</v>
      </c>
      <c r="F8689" t="s">
        <v>169</v>
      </c>
      <c r="G8689" t="s">
        <v>209</v>
      </c>
      <c r="H8689" s="168">
        <v>41582</v>
      </c>
      <c r="I8689" t="s">
        <v>108</v>
      </c>
      <c r="J8689" s="169">
        <v>3.893150684931507</v>
      </c>
      <c r="K8689">
        <v>1</v>
      </c>
    </row>
    <row r="8690" spans="1:11" x14ac:dyDescent="0.25">
      <c r="A8690" t="s">
        <v>9243</v>
      </c>
      <c r="B8690">
        <v>60402</v>
      </c>
      <c r="C8690" t="s">
        <v>172</v>
      </c>
      <c r="D8690" s="167">
        <v>107657</v>
      </c>
      <c r="E8690" t="s">
        <v>188</v>
      </c>
      <c r="F8690" t="s">
        <v>169</v>
      </c>
      <c r="G8690" t="s">
        <v>240</v>
      </c>
      <c r="H8690" s="168">
        <v>38096</v>
      </c>
      <c r="I8690" t="s">
        <v>103</v>
      </c>
      <c r="J8690" s="169">
        <v>13.443835616438356</v>
      </c>
      <c r="K8690">
        <v>3</v>
      </c>
    </row>
    <row r="8691" spans="1:11" x14ac:dyDescent="0.25">
      <c r="A8691" t="s">
        <v>9244</v>
      </c>
      <c r="B8691">
        <v>21235</v>
      </c>
      <c r="C8691" t="s">
        <v>167</v>
      </c>
      <c r="D8691" s="167">
        <v>129509.88</v>
      </c>
      <c r="E8691" t="s">
        <v>308</v>
      </c>
      <c r="F8691" t="s">
        <v>169</v>
      </c>
      <c r="G8691" t="s">
        <v>275</v>
      </c>
      <c r="H8691" s="168">
        <v>38782</v>
      </c>
      <c r="I8691" t="s">
        <v>103</v>
      </c>
      <c r="J8691" s="169">
        <v>11.564383561643835</v>
      </c>
      <c r="K8691">
        <v>3</v>
      </c>
    </row>
    <row r="8692" spans="1:11" x14ac:dyDescent="0.25">
      <c r="A8692" t="s">
        <v>9245</v>
      </c>
      <c r="B8692">
        <v>12102</v>
      </c>
      <c r="C8692" t="s">
        <v>167</v>
      </c>
      <c r="D8692" s="167">
        <v>91805</v>
      </c>
      <c r="E8692" t="s">
        <v>188</v>
      </c>
      <c r="F8692" t="s">
        <v>169</v>
      </c>
      <c r="G8692" t="s">
        <v>284</v>
      </c>
      <c r="H8692" s="168">
        <v>39833</v>
      </c>
      <c r="I8692" t="s">
        <v>103</v>
      </c>
      <c r="J8692" s="169">
        <v>8.6849315068493151</v>
      </c>
      <c r="K8692">
        <v>2</v>
      </c>
    </row>
    <row r="8693" spans="1:11" x14ac:dyDescent="0.25">
      <c r="A8693" t="s">
        <v>9246</v>
      </c>
      <c r="B8693">
        <v>60477</v>
      </c>
      <c r="C8693" t="s">
        <v>172</v>
      </c>
      <c r="D8693" s="167">
        <v>77343</v>
      </c>
      <c r="E8693" t="s">
        <v>168</v>
      </c>
      <c r="F8693" t="s">
        <v>169</v>
      </c>
      <c r="G8693" t="s">
        <v>237</v>
      </c>
      <c r="H8693" s="168">
        <v>36893</v>
      </c>
      <c r="I8693" t="s">
        <v>103</v>
      </c>
      <c r="J8693" s="169">
        <v>16.739726027397261</v>
      </c>
      <c r="K8693">
        <v>4</v>
      </c>
    </row>
    <row r="8694" spans="1:11" x14ac:dyDescent="0.25">
      <c r="A8694" t="s">
        <v>9247</v>
      </c>
      <c r="B8694">
        <v>38404</v>
      </c>
      <c r="C8694" t="s">
        <v>167</v>
      </c>
      <c r="D8694" s="167">
        <v>22879.67</v>
      </c>
      <c r="E8694" t="s">
        <v>216</v>
      </c>
      <c r="F8694" t="s">
        <v>202</v>
      </c>
      <c r="G8694" t="s">
        <v>588</v>
      </c>
      <c r="H8694" s="168">
        <v>35578</v>
      </c>
      <c r="I8694" t="s">
        <v>104</v>
      </c>
      <c r="J8694" s="169">
        <v>20.342465753424658</v>
      </c>
      <c r="K8694">
        <v>5</v>
      </c>
    </row>
    <row r="8695" spans="1:11" x14ac:dyDescent="0.25">
      <c r="A8695" t="s">
        <v>9248</v>
      </c>
      <c r="B8695">
        <v>34455</v>
      </c>
      <c r="C8695" t="s">
        <v>172</v>
      </c>
      <c r="D8695" s="167">
        <v>85940.4</v>
      </c>
      <c r="E8695" t="s">
        <v>188</v>
      </c>
      <c r="F8695" t="s">
        <v>169</v>
      </c>
      <c r="G8695" t="s">
        <v>305</v>
      </c>
      <c r="H8695" s="168">
        <v>39959</v>
      </c>
      <c r="I8695" t="s">
        <v>107</v>
      </c>
      <c r="J8695" s="169">
        <v>8.3397260273972602</v>
      </c>
      <c r="K8695">
        <v>2</v>
      </c>
    </row>
    <row r="8696" spans="1:11" x14ac:dyDescent="0.25">
      <c r="A8696" t="s">
        <v>9249</v>
      </c>
      <c r="B8696">
        <v>22548</v>
      </c>
      <c r="C8696" t="s">
        <v>167</v>
      </c>
      <c r="D8696" s="167">
        <v>64025.72</v>
      </c>
      <c r="E8696" t="s">
        <v>188</v>
      </c>
      <c r="F8696" t="s">
        <v>169</v>
      </c>
      <c r="G8696" t="s">
        <v>357</v>
      </c>
      <c r="H8696" s="168">
        <v>36801</v>
      </c>
      <c r="I8696" t="s">
        <v>108</v>
      </c>
      <c r="J8696" s="169">
        <v>16.991780821917807</v>
      </c>
      <c r="K8696">
        <v>4</v>
      </c>
    </row>
    <row r="8697" spans="1:11" x14ac:dyDescent="0.25">
      <c r="A8697" t="s">
        <v>9250</v>
      </c>
      <c r="B8697">
        <v>74275</v>
      </c>
      <c r="C8697" t="s">
        <v>167</v>
      </c>
      <c r="D8697" s="167">
        <v>52409.96</v>
      </c>
      <c r="E8697" t="s">
        <v>168</v>
      </c>
      <c r="F8697" t="s">
        <v>169</v>
      </c>
      <c r="G8697" t="s">
        <v>170</v>
      </c>
      <c r="H8697" s="168">
        <v>37874</v>
      </c>
      <c r="I8697" t="s">
        <v>103</v>
      </c>
      <c r="J8697" s="169">
        <v>14.052054794520547</v>
      </c>
      <c r="K8697">
        <v>3</v>
      </c>
    </row>
    <row r="8698" spans="1:11" x14ac:dyDescent="0.25">
      <c r="A8698" t="s">
        <v>9251</v>
      </c>
      <c r="B8698">
        <v>7096</v>
      </c>
      <c r="C8698" t="s">
        <v>167</v>
      </c>
      <c r="D8698" s="167">
        <v>36391.31</v>
      </c>
      <c r="E8698" t="s">
        <v>175</v>
      </c>
      <c r="F8698" t="s">
        <v>202</v>
      </c>
      <c r="G8698" t="s">
        <v>211</v>
      </c>
      <c r="H8698" s="168">
        <v>39329</v>
      </c>
      <c r="I8698" t="s">
        <v>107</v>
      </c>
      <c r="J8698" s="169">
        <v>10.065753424657535</v>
      </c>
      <c r="K8698">
        <v>3</v>
      </c>
    </row>
    <row r="8699" spans="1:11" x14ac:dyDescent="0.25">
      <c r="A8699" t="s">
        <v>9252</v>
      </c>
      <c r="B8699">
        <v>65762</v>
      </c>
      <c r="C8699" t="s">
        <v>172</v>
      </c>
      <c r="D8699" s="167">
        <v>97560</v>
      </c>
      <c r="E8699" t="s">
        <v>185</v>
      </c>
      <c r="F8699" t="s">
        <v>169</v>
      </c>
      <c r="G8699" t="s">
        <v>416</v>
      </c>
      <c r="H8699" s="168">
        <v>35807</v>
      </c>
      <c r="I8699" t="s">
        <v>106</v>
      </c>
      <c r="J8699" s="169">
        <v>19.715068493150685</v>
      </c>
      <c r="K8699">
        <v>4</v>
      </c>
    </row>
    <row r="8700" spans="1:11" x14ac:dyDescent="0.25">
      <c r="A8700" t="s">
        <v>9253</v>
      </c>
      <c r="B8700">
        <v>38970</v>
      </c>
      <c r="C8700" t="s">
        <v>172</v>
      </c>
      <c r="D8700" s="167">
        <v>49831</v>
      </c>
      <c r="E8700" t="s">
        <v>168</v>
      </c>
      <c r="F8700" t="s">
        <v>169</v>
      </c>
      <c r="G8700" t="s">
        <v>265</v>
      </c>
      <c r="H8700" s="168">
        <v>41862</v>
      </c>
      <c r="I8700" t="s">
        <v>108</v>
      </c>
      <c r="J8700" s="169">
        <v>3.1260273972602741</v>
      </c>
      <c r="K8700">
        <v>1</v>
      </c>
    </row>
    <row r="8701" spans="1:11" x14ac:dyDescent="0.25">
      <c r="A8701" t="s">
        <v>9254</v>
      </c>
      <c r="B8701">
        <v>30208</v>
      </c>
      <c r="C8701" t="s">
        <v>172</v>
      </c>
      <c r="D8701" s="167">
        <v>76791.75</v>
      </c>
      <c r="E8701" t="s">
        <v>233</v>
      </c>
      <c r="F8701" t="s">
        <v>169</v>
      </c>
      <c r="G8701" t="s">
        <v>637</v>
      </c>
      <c r="H8701" s="168">
        <v>36403</v>
      </c>
      <c r="I8701" t="s">
        <v>103</v>
      </c>
      <c r="J8701" s="169">
        <v>18.082191780821919</v>
      </c>
      <c r="K8701">
        <v>4</v>
      </c>
    </row>
    <row r="8702" spans="1:11" x14ac:dyDescent="0.25">
      <c r="A8702" t="s">
        <v>9255</v>
      </c>
      <c r="B8702">
        <v>88832</v>
      </c>
      <c r="C8702" t="s">
        <v>167</v>
      </c>
      <c r="D8702" s="167">
        <v>55952.3</v>
      </c>
      <c r="E8702" t="s">
        <v>168</v>
      </c>
      <c r="F8702" t="s">
        <v>169</v>
      </c>
      <c r="G8702" t="s">
        <v>170</v>
      </c>
      <c r="H8702" s="168">
        <v>36619</v>
      </c>
      <c r="I8702" t="s">
        <v>104</v>
      </c>
      <c r="J8702" s="169">
        <v>17.490410958904111</v>
      </c>
      <c r="K8702">
        <v>4</v>
      </c>
    </row>
    <row r="8703" spans="1:11" x14ac:dyDescent="0.25">
      <c r="A8703" t="s">
        <v>9256</v>
      </c>
      <c r="B8703">
        <v>37676</v>
      </c>
      <c r="C8703" t="s">
        <v>167</v>
      </c>
      <c r="D8703" s="167">
        <v>53496.67</v>
      </c>
      <c r="E8703" t="s">
        <v>233</v>
      </c>
      <c r="F8703" t="s">
        <v>169</v>
      </c>
      <c r="G8703" t="s">
        <v>363</v>
      </c>
      <c r="H8703" s="168">
        <v>38544</v>
      </c>
      <c r="I8703" t="s">
        <v>103</v>
      </c>
      <c r="J8703" s="169">
        <v>12.216438356164383</v>
      </c>
      <c r="K8703">
        <v>3</v>
      </c>
    </row>
    <row r="8704" spans="1:11" x14ac:dyDescent="0.25">
      <c r="A8704" t="s">
        <v>9257</v>
      </c>
      <c r="B8704">
        <v>29653</v>
      </c>
      <c r="C8704" t="s">
        <v>172</v>
      </c>
      <c r="D8704" s="167">
        <v>62835.65</v>
      </c>
      <c r="E8704" t="s">
        <v>199</v>
      </c>
      <c r="F8704" t="s">
        <v>169</v>
      </c>
      <c r="G8704" t="s">
        <v>200</v>
      </c>
      <c r="H8704" s="168">
        <v>36702</v>
      </c>
      <c r="I8704" t="s">
        <v>107</v>
      </c>
      <c r="J8704" s="169">
        <v>17.263013698630136</v>
      </c>
      <c r="K8704">
        <v>4</v>
      </c>
    </row>
    <row r="8705" spans="1:11" x14ac:dyDescent="0.25">
      <c r="A8705" t="s">
        <v>9258</v>
      </c>
      <c r="B8705">
        <v>54172</v>
      </c>
      <c r="C8705" t="s">
        <v>172</v>
      </c>
      <c r="D8705" s="167">
        <v>63493</v>
      </c>
      <c r="E8705" t="s">
        <v>191</v>
      </c>
      <c r="F8705" t="s">
        <v>169</v>
      </c>
      <c r="G8705" t="s">
        <v>486</v>
      </c>
      <c r="H8705" s="168">
        <v>39524</v>
      </c>
      <c r="I8705" t="s">
        <v>103</v>
      </c>
      <c r="J8705" s="169">
        <v>9.5315068493150683</v>
      </c>
      <c r="K8705">
        <v>2</v>
      </c>
    </row>
    <row r="8706" spans="1:11" x14ac:dyDescent="0.25">
      <c r="A8706" t="s">
        <v>9259</v>
      </c>
      <c r="B8706">
        <v>41172</v>
      </c>
      <c r="C8706" t="s">
        <v>172</v>
      </c>
      <c r="D8706" s="167">
        <v>123902.96</v>
      </c>
      <c r="E8706" t="s">
        <v>175</v>
      </c>
      <c r="F8706" t="s">
        <v>169</v>
      </c>
      <c r="G8706" t="s">
        <v>291</v>
      </c>
      <c r="H8706" s="168">
        <v>34352</v>
      </c>
      <c r="I8706" t="s">
        <v>106</v>
      </c>
      <c r="J8706" s="169">
        <v>23.701369863013699</v>
      </c>
      <c r="K8706">
        <v>5</v>
      </c>
    </row>
    <row r="8707" spans="1:11" x14ac:dyDescent="0.25">
      <c r="A8707" t="s">
        <v>9260</v>
      </c>
      <c r="B8707">
        <v>3024</v>
      </c>
      <c r="C8707" t="s">
        <v>167</v>
      </c>
      <c r="D8707" s="167">
        <v>67430.8</v>
      </c>
      <c r="E8707" t="s">
        <v>188</v>
      </c>
      <c r="F8707" t="s">
        <v>169</v>
      </c>
      <c r="G8707" t="s">
        <v>273</v>
      </c>
      <c r="H8707" s="168">
        <v>37886</v>
      </c>
      <c r="I8707" t="s">
        <v>103</v>
      </c>
      <c r="J8707" s="169">
        <v>14.019178082191781</v>
      </c>
      <c r="K8707">
        <v>3</v>
      </c>
    </row>
    <row r="8708" spans="1:11" x14ac:dyDescent="0.25">
      <c r="A8708" t="s">
        <v>9261</v>
      </c>
      <c r="B8708">
        <v>39886</v>
      </c>
      <c r="C8708" t="s">
        <v>172</v>
      </c>
      <c r="D8708" s="167">
        <v>94449</v>
      </c>
      <c r="E8708" t="s">
        <v>185</v>
      </c>
      <c r="F8708" t="s">
        <v>169</v>
      </c>
      <c r="G8708" t="s">
        <v>495</v>
      </c>
      <c r="H8708" s="168">
        <v>37298</v>
      </c>
      <c r="I8708" t="s">
        <v>103</v>
      </c>
      <c r="J8708" s="169">
        <v>15.63013698630137</v>
      </c>
      <c r="K8708">
        <v>4</v>
      </c>
    </row>
    <row r="8709" spans="1:11" x14ac:dyDescent="0.25">
      <c r="A8709" t="s">
        <v>9262</v>
      </c>
      <c r="B8709">
        <v>52999</v>
      </c>
      <c r="C8709" t="s">
        <v>172</v>
      </c>
      <c r="D8709" s="167">
        <v>54538</v>
      </c>
      <c r="E8709" t="s">
        <v>191</v>
      </c>
      <c r="F8709" t="s">
        <v>169</v>
      </c>
      <c r="G8709" t="s">
        <v>354</v>
      </c>
      <c r="H8709" s="168">
        <v>40330</v>
      </c>
      <c r="I8709" t="s">
        <v>106</v>
      </c>
      <c r="J8709" s="169">
        <v>7.3232876712328769</v>
      </c>
      <c r="K8709">
        <v>2</v>
      </c>
    </row>
    <row r="8710" spans="1:11" x14ac:dyDescent="0.25">
      <c r="A8710" t="s">
        <v>9263</v>
      </c>
      <c r="B8710">
        <v>73160</v>
      </c>
      <c r="C8710" t="s">
        <v>172</v>
      </c>
      <c r="D8710" s="167">
        <v>48054.18</v>
      </c>
      <c r="E8710" t="s">
        <v>168</v>
      </c>
      <c r="F8710" t="s">
        <v>169</v>
      </c>
      <c r="G8710" t="s">
        <v>2345</v>
      </c>
      <c r="H8710" s="168">
        <v>37214</v>
      </c>
      <c r="I8710" t="s">
        <v>106</v>
      </c>
      <c r="J8710" s="169">
        <v>15.860273972602739</v>
      </c>
      <c r="K8710">
        <v>4</v>
      </c>
    </row>
    <row r="8711" spans="1:11" x14ac:dyDescent="0.25">
      <c r="A8711" t="s">
        <v>9264</v>
      </c>
      <c r="B8711">
        <v>6224</v>
      </c>
      <c r="C8711" t="s">
        <v>167</v>
      </c>
      <c r="D8711" s="167">
        <v>68274.95</v>
      </c>
      <c r="E8711" t="s">
        <v>239</v>
      </c>
      <c r="F8711" t="s">
        <v>169</v>
      </c>
      <c r="G8711" t="s">
        <v>535</v>
      </c>
      <c r="H8711" s="168">
        <v>39103</v>
      </c>
      <c r="I8711" t="s">
        <v>108</v>
      </c>
      <c r="J8711" s="169">
        <v>10.684931506849315</v>
      </c>
      <c r="K8711">
        <v>3</v>
      </c>
    </row>
    <row r="8712" spans="1:11" x14ac:dyDescent="0.25">
      <c r="A8712" t="s">
        <v>9265</v>
      </c>
      <c r="B8712">
        <v>34575</v>
      </c>
      <c r="C8712" t="s">
        <v>172</v>
      </c>
      <c r="D8712" s="167">
        <v>50065.120000000003</v>
      </c>
      <c r="E8712" t="s">
        <v>233</v>
      </c>
      <c r="F8712" t="s">
        <v>169</v>
      </c>
      <c r="G8712" t="s">
        <v>1241</v>
      </c>
      <c r="H8712" s="168">
        <v>37285</v>
      </c>
      <c r="I8712" t="s">
        <v>107</v>
      </c>
      <c r="J8712" s="169">
        <v>15.665753424657535</v>
      </c>
      <c r="K8712">
        <v>4</v>
      </c>
    </row>
    <row r="8713" spans="1:11" x14ac:dyDescent="0.25">
      <c r="A8713" t="s">
        <v>9266</v>
      </c>
      <c r="B8713">
        <v>27250</v>
      </c>
      <c r="C8713" t="s">
        <v>167</v>
      </c>
      <c r="D8713" s="167">
        <v>47301.58</v>
      </c>
      <c r="E8713" t="s">
        <v>199</v>
      </c>
      <c r="F8713" t="s">
        <v>169</v>
      </c>
      <c r="G8713" t="s">
        <v>2935</v>
      </c>
      <c r="H8713" s="168">
        <v>40875</v>
      </c>
      <c r="I8713" t="s">
        <v>108</v>
      </c>
      <c r="J8713" s="169">
        <v>5.8301369863013699</v>
      </c>
      <c r="K8713">
        <v>2</v>
      </c>
    </row>
    <row r="8714" spans="1:11" x14ac:dyDescent="0.25">
      <c r="A8714" t="s">
        <v>9267</v>
      </c>
      <c r="B8714">
        <v>20564</v>
      </c>
      <c r="C8714" t="s">
        <v>167</v>
      </c>
      <c r="D8714" s="167">
        <v>135384.59</v>
      </c>
      <c r="E8714" t="s">
        <v>216</v>
      </c>
      <c r="F8714" t="s">
        <v>169</v>
      </c>
      <c r="G8714" t="s">
        <v>275</v>
      </c>
      <c r="H8714" s="168">
        <v>37199</v>
      </c>
      <c r="I8714" t="s">
        <v>104</v>
      </c>
      <c r="J8714" s="169">
        <v>15.901369863013699</v>
      </c>
      <c r="K8714">
        <v>4</v>
      </c>
    </row>
    <row r="8715" spans="1:11" x14ac:dyDescent="0.25">
      <c r="A8715" t="s">
        <v>9268</v>
      </c>
      <c r="B8715">
        <v>86682</v>
      </c>
      <c r="C8715" t="s">
        <v>172</v>
      </c>
      <c r="D8715" s="167">
        <v>29779.06</v>
      </c>
      <c r="E8715" t="s">
        <v>233</v>
      </c>
      <c r="F8715" t="s">
        <v>202</v>
      </c>
      <c r="G8715" t="s">
        <v>234</v>
      </c>
      <c r="H8715" s="168">
        <v>41262</v>
      </c>
      <c r="I8715" t="s">
        <v>104</v>
      </c>
      <c r="J8715" s="169">
        <v>4.7698630136986298</v>
      </c>
      <c r="K8715">
        <v>1</v>
      </c>
    </row>
    <row r="8716" spans="1:11" x14ac:dyDescent="0.25">
      <c r="A8716" t="s">
        <v>9269</v>
      </c>
      <c r="B8716">
        <v>75897</v>
      </c>
      <c r="C8716" t="s">
        <v>167</v>
      </c>
      <c r="D8716" s="167">
        <v>62776.59</v>
      </c>
      <c r="E8716" t="s">
        <v>196</v>
      </c>
      <c r="F8716" t="s">
        <v>169</v>
      </c>
      <c r="G8716" t="s">
        <v>282</v>
      </c>
      <c r="H8716" s="168">
        <v>36899</v>
      </c>
      <c r="I8716" t="s">
        <v>104</v>
      </c>
      <c r="J8716" s="169">
        <v>16.723287671232878</v>
      </c>
      <c r="K8716">
        <v>4</v>
      </c>
    </row>
    <row r="8717" spans="1:11" x14ac:dyDescent="0.25">
      <c r="A8717" t="s">
        <v>9270</v>
      </c>
      <c r="B8717">
        <v>95060</v>
      </c>
      <c r="C8717" t="s">
        <v>167</v>
      </c>
      <c r="D8717" s="167">
        <v>68338.75</v>
      </c>
      <c r="E8717" t="s">
        <v>1684</v>
      </c>
      <c r="F8717" t="s">
        <v>169</v>
      </c>
      <c r="G8717" t="s">
        <v>282</v>
      </c>
      <c r="H8717" s="168">
        <v>41582</v>
      </c>
      <c r="I8717" t="s">
        <v>108</v>
      </c>
      <c r="J8717" s="169">
        <v>3.893150684931507</v>
      </c>
      <c r="K8717">
        <v>1</v>
      </c>
    </row>
    <row r="8718" spans="1:11" x14ac:dyDescent="0.25">
      <c r="A8718" t="s">
        <v>9271</v>
      </c>
      <c r="B8718">
        <v>74249</v>
      </c>
      <c r="C8718" t="s">
        <v>167</v>
      </c>
      <c r="D8718" s="167">
        <v>130052.59</v>
      </c>
      <c r="E8718" t="s">
        <v>196</v>
      </c>
      <c r="F8718" t="s">
        <v>169</v>
      </c>
      <c r="G8718" t="s">
        <v>231</v>
      </c>
      <c r="H8718" s="168">
        <v>40181</v>
      </c>
      <c r="I8718" t="s">
        <v>104</v>
      </c>
      <c r="J8718" s="169">
        <v>7.7315068493150685</v>
      </c>
      <c r="K8718">
        <v>2</v>
      </c>
    </row>
    <row r="8719" spans="1:11" x14ac:dyDescent="0.25">
      <c r="A8719" t="s">
        <v>9272</v>
      </c>
      <c r="B8719">
        <v>55127</v>
      </c>
      <c r="C8719" t="s">
        <v>167</v>
      </c>
      <c r="D8719" s="167">
        <v>106279.74</v>
      </c>
      <c r="E8719" t="s">
        <v>268</v>
      </c>
      <c r="F8719" t="s">
        <v>169</v>
      </c>
      <c r="G8719" t="s">
        <v>297</v>
      </c>
      <c r="H8719" s="168">
        <v>39329</v>
      </c>
      <c r="I8719" t="s">
        <v>106</v>
      </c>
      <c r="J8719" s="169">
        <v>10.065753424657535</v>
      </c>
      <c r="K8719">
        <v>3</v>
      </c>
    </row>
    <row r="8720" spans="1:11" x14ac:dyDescent="0.25">
      <c r="A8720" t="s">
        <v>9273</v>
      </c>
      <c r="B8720">
        <v>34468</v>
      </c>
      <c r="C8720" t="s">
        <v>172</v>
      </c>
      <c r="D8720" s="167">
        <v>47189.32</v>
      </c>
      <c r="E8720" t="s">
        <v>199</v>
      </c>
      <c r="F8720" t="s">
        <v>169</v>
      </c>
      <c r="G8720" t="s">
        <v>205</v>
      </c>
      <c r="H8720" s="168">
        <v>39509</v>
      </c>
      <c r="I8720" t="s">
        <v>104</v>
      </c>
      <c r="J8720" s="169">
        <v>9.5726027397260278</v>
      </c>
      <c r="K8720">
        <v>2</v>
      </c>
    </row>
    <row r="8721" spans="1:11" x14ac:dyDescent="0.25">
      <c r="A8721" t="s">
        <v>9274</v>
      </c>
      <c r="B8721">
        <v>3624</v>
      </c>
      <c r="C8721" t="s">
        <v>167</v>
      </c>
      <c r="D8721" s="167">
        <v>91751.37</v>
      </c>
      <c r="E8721" t="s">
        <v>168</v>
      </c>
      <c r="F8721" t="s">
        <v>169</v>
      </c>
      <c r="G8721" t="s">
        <v>1364</v>
      </c>
      <c r="H8721" s="168">
        <v>30566</v>
      </c>
      <c r="I8721" t="s">
        <v>103</v>
      </c>
      <c r="J8721" s="169">
        <v>34.073972602739723</v>
      </c>
      <c r="K8721">
        <v>7</v>
      </c>
    </row>
    <row r="8722" spans="1:11" x14ac:dyDescent="0.25">
      <c r="A8722" t="s">
        <v>9275</v>
      </c>
      <c r="B8722">
        <v>66622</v>
      </c>
      <c r="C8722" t="s">
        <v>167</v>
      </c>
      <c r="D8722" s="167">
        <v>26208.35</v>
      </c>
      <c r="E8722" t="s">
        <v>196</v>
      </c>
      <c r="F8722" t="s">
        <v>202</v>
      </c>
      <c r="G8722" t="s">
        <v>816</v>
      </c>
      <c r="H8722" s="168">
        <v>32748</v>
      </c>
      <c r="I8722" t="s">
        <v>107</v>
      </c>
      <c r="J8722" s="169">
        <v>28.095890410958905</v>
      </c>
      <c r="K8722">
        <v>6</v>
      </c>
    </row>
    <row r="8723" spans="1:11" x14ac:dyDescent="0.25">
      <c r="A8723" t="s">
        <v>9276</v>
      </c>
      <c r="B8723">
        <v>7777</v>
      </c>
      <c r="C8723" t="s">
        <v>172</v>
      </c>
      <c r="D8723" s="167">
        <v>45049.120000000003</v>
      </c>
      <c r="E8723" t="s">
        <v>199</v>
      </c>
      <c r="F8723" t="s">
        <v>169</v>
      </c>
      <c r="G8723" t="s">
        <v>205</v>
      </c>
      <c r="H8723" s="168">
        <v>41190</v>
      </c>
      <c r="I8723" t="s">
        <v>105</v>
      </c>
      <c r="J8723" s="169">
        <v>4.9671232876712326</v>
      </c>
      <c r="K8723">
        <v>1</v>
      </c>
    </row>
    <row r="8724" spans="1:11" x14ac:dyDescent="0.25">
      <c r="A8724" t="s">
        <v>9277</v>
      </c>
      <c r="B8724">
        <v>21909</v>
      </c>
      <c r="C8724" t="s">
        <v>167</v>
      </c>
      <c r="D8724" s="167">
        <v>69222.179999999993</v>
      </c>
      <c r="E8724" t="s">
        <v>216</v>
      </c>
      <c r="F8724" t="s">
        <v>169</v>
      </c>
      <c r="G8724" t="s">
        <v>170</v>
      </c>
      <c r="H8724" s="168">
        <v>32727</v>
      </c>
      <c r="I8724" t="s">
        <v>104</v>
      </c>
      <c r="J8724" s="169">
        <v>28.153424657534245</v>
      </c>
      <c r="K8724">
        <v>6</v>
      </c>
    </row>
    <row r="8725" spans="1:11" x14ac:dyDescent="0.25">
      <c r="A8725" t="s">
        <v>9278</v>
      </c>
      <c r="B8725">
        <v>28574</v>
      </c>
      <c r="C8725" t="s">
        <v>167</v>
      </c>
      <c r="D8725" s="167">
        <v>45049.120000000003</v>
      </c>
      <c r="E8725" t="s">
        <v>199</v>
      </c>
      <c r="F8725" t="s">
        <v>169</v>
      </c>
      <c r="G8725" t="s">
        <v>205</v>
      </c>
      <c r="H8725" s="168">
        <v>41239</v>
      </c>
      <c r="I8725" t="s">
        <v>103</v>
      </c>
      <c r="J8725" s="169">
        <v>4.8328767123287673</v>
      </c>
      <c r="K8725">
        <v>1</v>
      </c>
    </row>
    <row r="8726" spans="1:11" x14ac:dyDescent="0.25">
      <c r="A8726" t="s">
        <v>9279</v>
      </c>
      <c r="B8726">
        <v>90744</v>
      </c>
      <c r="C8726" t="s">
        <v>172</v>
      </c>
      <c r="D8726" s="167">
        <v>68614.81</v>
      </c>
      <c r="E8726" t="s">
        <v>216</v>
      </c>
      <c r="F8726" t="s">
        <v>169</v>
      </c>
      <c r="G8726" t="s">
        <v>1150</v>
      </c>
      <c r="H8726" s="168">
        <v>41540</v>
      </c>
      <c r="I8726" t="s">
        <v>103</v>
      </c>
      <c r="J8726" s="169">
        <v>4.0082191780821921</v>
      </c>
      <c r="K8726">
        <v>1</v>
      </c>
    </row>
    <row r="8727" spans="1:11" x14ac:dyDescent="0.25">
      <c r="A8727" t="s">
        <v>9280</v>
      </c>
      <c r="B8727">
        <v>42065</v>
      </c>
      <c r="C8727" t="s">
        <v>172</v>
      </c>
      <c r="D8727" s="167">
        <v>45406.15</v>
      </c>
      <c r="E8727" t="s">
        <v>199</v>
      </c>
      <c r="F8727" t="s">
        <v>169</v>
      </c>
      <c r="G8727" t="s">
        <v>508</v>
      </c>
      <c r="H8727" s="168">
        <v>40406</v>
      </c>
      <c r="I8727" t="s">
        <v>106</v>
      </c>
      <c r="J8727" s="169">
        <v>7.1150684931506847</v>
      </c>
      <c r="K8727">
        <v>2</v>
      </c>
    </row>
    <row r="8728" spans="1:11" x14ac:dyDescent="0.25">
      <c r="A8728" t="s">
        <v>9281</v>
      </c>
      <c r="B8728">
        <v>45690</v>
      </c>
      <c r="C8728" t="s">
        <v>167</v>
      </c>
      <c r="D8728" s="167">
        <v>60201.440000000002</v>
      </c>
      <c r="E8728" t="s">
        <v>168</v>
      </c>
      <c r="F8728" t="s">
        <v>169</v>
      </c>
      <c r="G8728" t="s">
        <v>344</v>
      </c>
      <c r="H8728" s="168">
        <v>33833</v>
      </c>
      <c r="I8728" t="s">
        <v>106</v>
      </c>
      <c r="J8728" s="169">
        <v>25.123287671232877</v>
      </c>
      <c r="K8728">
        <v>6</v>
      </c>
    </row>
    <row r="8729" spans="1:11" x14ac:dyDescent="0.25">
      <c r="A8729" t="s">
        <v>9282</v>
      </c>
      <c r="B8729">
        <v>38931</v>
      </c>
      <c r="C8729" t="s">
        <v>167</v>
      </c>
      <c r="D8729" s="167">
        <v>155343.73000000001</v>
      </c>
      <c r="E8729" t="s">
        <v>188</v>
      </c>
      <c r="F8729" t="s">
        <v>169</v>
      </c>
      <c r="G8729" t="s">
        <v>231</v>
      </c>
      <c r="H8729" s="168">
        <v>37753</v>
      </c>
      <c r="I8729" t="s">
        <v>106</v>
      </c>
      <c r="J8729" s="169">
        <v>14.383561643835616</v>
      </c>
      <c r="K8729">
        <v>3</v>
      </c>
    </row>
    <row r="8730" spans="1:11" x14ac:dyDescent="0.25">
      <c r="A8730" t="s">
        <v>9283</v>
      </c>
      <c r="B8730">
        <v>90332</v>
      </c>
      <c r="C8730" t="s">
        <v>172</v>
      </c>
      <c r="D8730" s="167">
        <v>60190.02</v>
      </c>
      <c r="E8730" t="s">
        <v>185</v>
      </c>
      <c r="F8730" t="s">
        <v>169</v>
      </c>
      <c r="G8730" t="s">
        <v>652</v>
      </c>
      <c r="H8730" s="168">
        <v>41540</v>
      </c>
      <c r="I8730" t="s">
        <v>103</v>
      </c>
      <c r="J8730" s="169">
        <v>4.0082191780821921</v>
      </c>
      <c r="K8730">
        <v>1</v>
      </c>
    </row>
    <row r="8731" spans="1:11" x14ac:dyDescent="0.25">
      <c r="A8731" t="s">
        <v>9284</v>
      </c>
      <c r="B8731">
        <v>85</v>
      </c>
      <c r="C8731" t="s">
        <v>167</v>
      </c>
      <c r="D8731" s="167">
        <v>61231</v>
      </c>
      <c r="E8731" t="s">
        <v>188</v>
      </c>
      <c r="F8731" t="s">
        <v>169</v>
      </c>
      <c r="G8731" t="s">
        <v>600</v>
      </c>
      <c r="H8731" s="168">
        <v>36955</v>
      </c>
      <c r="I8731" t="s">
        <v>108</v>
      </c>
      <c r="J8731" s="169">
        <v>16.56986301369863</v>
      </c>
      <c r="K8731">
        <v>4</v>
      </c>
    </row>
    <row r="8732" spans="1:11" x14ac:dyDescent="0.25">
      <c r="A8732" t="s">
        <v>9285</v>
      </c>
      <c r="B8732">
        <v>89766</v>
      </c>
      <c r="C8732" t="s">
        <v>167</v>
      </c>
      <c r="D8732" s="167">
        <v>77343</v>
      </c>
      <c r="E8732" t="s">
        <v>199</v>
      </c>
      <c r="F8732" t="s">
        <v>169</v>
      </c>
      <c r="G8732" t="s">
        <v>887</v>
      </c>
      <c r="H8732" s="168">
        <v>31033</v>
      </c>
      <c r="I8732" t="s">
        <v>105</v>
      </c>
      <c r="J8732" s="169">
        <v>32.794520547945204</v>
      </c>
      <c r="K8732">
        <v>7</v>
      </c>
    </row>
    <row r="8733" spans="1:11" x14ac:dyDescent="0.25">
      <c r="A8733" t="s">
        <v>9286</v>
      </c>
      <c r="B8733">
        <v>766</v>
      </c>
      <c r="C8733" t="s">
        <v>172</v>
      </c>
      <c r="D8733" s="167">
        <v>46325.1</v>
      </c>
      <c r="E8733" t="s">
        <v>199</v>
      </c>
      <c r="F8733" t="s">
        <v>169</v>
      </c>
      <c r="G8733" t="s">
        <v>295</v>
      </c>
      <c r="H8733" s="168">
        <v>39329</v>
      </c>
      <c r="I8733" t="s">
        <v>105</v>
      </c>
      <c r="J8733" s="169">
        <v>10.065753424657535</v>
      </c>
      <c r="K8733">
        <v>3</v>
      </c>
    </row>
    <row r="8734" spans="1:11" x14ac:dyDescent="0.25">
      <c r="A8734" t="s">
        <v>9287</v>
      </c>
      <c r="B8734">
        <v>76943</v>
      </c>
      <c r="C8734" t="s">
        <v>172</v>
      </c>
      <c r="D8734" s="167">
        <v>97392.47</v>
      </c>
      <c r="E8734" t="s">
        <v>168</v>
      </c>
      <c r="F8734" t="s">
        <v>169</v>
      </c>
      <c r="G8734" t="s">
        <v>173</v>
      </c>
      <c r="H8734" s="168">
        <v>34352</v>
      </c>
      <c r="I8734" t="s">
        <v>103</v>
      </c>
      <c r="J8734" s="169">
        <v>23.701369863013699</v>
      </c>
      <c r="K8734">
        <v>5</v>
      </c>
    </row>
    <row r="8735" spans="1:11" x14ac:dyDescent="0.25">
      <c r="A8735" t="s">
        <v>9288</v>
      </c>
      <c r="B8735">
        <v>14922</v>
      </c>
      <c r="C8735" t="s">
        <v>167</v>
      </c>
      <c r="D8735" s="167">
        <v>16049</v>
      </c>
      <c r="E8735" t="s">
        <v>168</v>
      </c>
      <c r="F8735" t="s">
        <v>202</v>
      </c>
      <c r="G8735" t="s">
        <v>246</v>
      </c>
      <c r="H8735" s="168">
        <v>42674</v>
      </c>
      <c r="I8735" t="s">
        <v>106</v>
      </c>
      <c r="J8735" s="169">
        <v>0.90136986301369859</v>
      </c>
      <c r="K8735">
        <v>1</v>
      </c>
    </row>
    <row r="8736" spans="1:11" x14ac:dyDescent="0.25">
      <c r="A8736" t="s">
        <v>9289</v>
      </c>
      <c r="B8736">
        <v>25201</v>
      </c>
      <c r="C8736" t="s">
        <v>167</v>
      </c>
      <c r="D8736" s="167">
        <v>92756.7</v>
      </c>
      <c r="E8736" t="s">
        <v>175</v>
      </c>
      <c r="F8736" t="s">
        <v>169</v>
      </c>
      <c r="G8736" t="s">
        <v>183</v>
      </c>
      <c r="H8736" s="168">
        <v>34176</v>
      </c>
      <c r="I8736" t="s">
        <v>103</v>
      </c>
      <c r="J8736" s="169">
        <v>24.183561643835617</v>
      </c>
      <c r="K8736">
        <v>5</v>
      </c>
    </row>
    <row r="8737" spans="1:11" x14ac:dyDescent="0.25">
      <c r="A8737" t="s">
        <v>9290</v>
      </c>
      <c r="B8737">
        <v>43203</v>
      </c>
      <c r="C8737" t="s">
        <v>172</v>
      </c>
      <c r="D8737" s="167">
        <v>76015.03</v>
      </c>
      <c r="E8737" t="s">
        <v>196</v>
      </c>
      <c r="F8737" t="s">
        <v>169</v>
      </c>
      <c r="G8737" t="s">
        <v>228</v>
      </c>
      <c r="H8737" s="168">
        <v>35373</v>
      </c>
      <c r="I8737" t="s">
        <v>103</v>
      </c>
      <c r="J8737" s="169">
        <v>20.904109589041095</v>
      </c>
      <c r="K8737">
        <v>5</v>
      </c>
    </row>
    <row r="8738" spans="1:11" x14ac:dyDescent="0.25">
      <c r="A8738" t="s">
        <v>9291</v>
      </c>
      <c r="B8738">
        <v>62110</v>
      </c>
      <c r="C8738" t="s">
        <v>172</v>
      </c>
      <c r="D8738" s="167">
        <v>54538</v>
      </c>
      <c r="E8738" t="s">
        <v>191</v>
      </c>
      <c r="F8738" t="s">
        <v>169</v>
      </c>
      <c r="G8738" t="s">
        <v>354</v>
      </c>
      <c r="H8738" s="168">
        <v>41064</v>
      </c>
      <c r="I8738" t="s">
        <v>106</v>
      </c>
      <c r="J8738" s="169">
        <v>5.3123287671232875</v>
      </c>
      <c r="K8738">
        <v>2</v>
      </c>
    </row>
    <row r="8739" spans="1:11" x14ac:dyDescent="0.25">
      <c r="A8739" t="s">
        <v>9292</v>
      </c>
      <c r="B8739">
        <v>23861</v>
      </c>
      <c r="C8739" t="s">
        <v>172</v>
      </c>
      <c r="D8739" s="167">
        <v>28772.07</v>
      </c>
      <c r="E8739" t="s">
        <v>233</v>
      </c>
      <c r="F8739" t="s">
        <v>202</v>
      </c>
      <c r="G8739" t="s">
        <v>234</v>
      </c>
      <c r="H8739" s="168">
        <v>42030</v>
      </c>
      <c r="I8739" t="s">
        <v>106</v>
      </c>
      <c r="J8739" s="169">
        <v>2.6657534246575341</v>
      </c>
      <c r="K8739">
        <v>1</v>
      </c>
    </row>
    <row r="8740" spans="1:11" x14ac:dyDescent="0.25">
      <c r="A8740" t="s">
        <v>9293</v>
      </c>
      <c r="B8740">
        <v>6968</v>
      </c>
      <c r="C8740" t="s">
        <v>172</v>
      </c>
      <c r="D8740" s="167">
        <v>100849.36</v>
      </c>
      <c r="E8740" t="s">
        <v>268</v>
      </c>
      <c r="F8740" t="s">
        <v>169</v>
      </c>
      <c r="G8740" t="s">
        <v>297</v>
      </c>
      <c r="H8740" s="168">
        <v>30844</v>
      </c>
      <c r="I8740" t="s">
        <v>108</v>
      </c>
      <c r="J8740" s="169">
        <v>33.31232876712329</v>
      </c>
      <c r="K8740">
        <v>7</v>
      </c>
    </row>
    <row r="8741" spans="1:11" x14ac:dyDescent="0.25">
      <c r="A8741" t="s">
        <v>9294</v>
      </c>
      <c r="B8741">
        <v>11339</v>
      </c>
      <c r="C8741" t="s">
        <v>172</v>
      </c>
      <c r="D8741" s="167">
        <v>52416.7</v>
      </c>
      <c r="E8741" t="s">
        <v>253</v>
      </c>
      <c r="F8741" t="s">
        <v>169</v>
      </c>
      <c r="G8741" t="s">
        <v>895</v>
      </c>
      <c r="H8741" s="168">
        <v>33882</v>
      </c>
      <c r="I8741" t="s">
        <v>104</v>
      </c>
      <c r="J8741" s="169">
        <v>24.989041095890411</v>
      </c>
      <c r="K8741">
        <v>6</v>
      </c>
    </row>
    <row r="8742" spans="1:11" x14ac:dyDescent="0.25">
      <c r="A8742" t="s">
        <v>9295</v>
      </c>
      <c r="B8742">
        <v>40100</v>
      </c>
      <c r="C8742" t="s">
        <v>172</v>
      </c>
      <c r="D8742" s="167">
        <v>45049.120000000003</v>
      </c>
      <c r="E8742" t="s">
        <v>199</v>
      </c>
      <c r="F8742" t="s">
        <v>169</v>
      </c>
      <c r="G8742" t="s">
        <v>205</v>
      </c>
      <c r="H8742" s="168">
        <v>40798</v>
      </c>
      <c r="I8742" t="s">
        <v>105</v>
      </c>
      <c r="J8742" s="169">
        <v>6.0410958904109586</v>
      </c>
      <c r="K8742">
        <v>2</v>
      </c>
    </row>
    <row r="8743" spans="1:11" x14ac:dyDescent="0.25">
      <c r="A8743" t="s">
        <v>9296</v>
      </c>
      <c r="B8743">
        <v>12338</v>
      </c>
      <c r="C8743" t="s">
        <v>172</v>
      </c>
      <c r="D8743" s="167">
        <v>94277.96</v>
      </c>
      <c r="E8743" t="s">
        <v>168</v>
      </c>
      <c r="F8743" t="s">
        <v>169</v>
      </c>
      <c r="G8743" t="s">
        <v>524</v>
      </c>
      <c r="H8743" s="168">
        <v>34882</v>
      </c>
      <c r="I8743" t="s">
        <v>106</v>
      </c>
      <c r="J8743" s="169">
        <v>22.24931506849315</v>
      </c>
      <c r="K8743">
        <v>5</v>
      </c>
    </row>
    <row r="8744" spans="1:11" x14ac:dyDescent="0.25">
      <c r="A8744" t="s">
        <v>9297</v>
      </c>
      <c r="B8744">
        <v>58847</v>
      </c>
      <c r="C8744" t="s">
        <v>172</v>
      </c>
      <c r="D8744" s="167">
        <v>102664</v>
      </c>
      <c r="E8744" t="s">
        <v>213</v>
      </c>
      <c r="F8744" t="s">
        <v>169</v>
      </c>
      <c r="G8744" t="s">
        <v>457</v>
      </c>
      <c r="H8744" s="168">
        <v>36899</v>
      </c>
      <c r="I8744" t="s">
        <v>106</v>
      </c>
      <c r="J8744" s="169">
        <v>16.723287671232878</v>
      </c>
      <c r="K8744">
        <v>4</v>
      </c>
    </row>
    <row r="8745" spans="1:11" x14ac:dyDescent="0.25">
      <c r="A8745" t="s">
        <v>9298</v>
      </c>
      <c r="B8745">
        <v>85265</v>
      </c>
      <c r="C8745" t="s">
        <v>167</v>
      </c>
      <c r="D8745" s="167">
        <v>62897.98</v>
      </c>
      <c r="E8745" t="s">
        <v>188</v>
      </c>
      <c r="F8745" t="s">
        <v>169</v>
      </c>
      <c r="G8745" t="s">
        <v>170</v>
      </c>
      <c r="H8745" s="168">
        <v>39329</v>
      </c>
      <c r="I8745" t="s">
        <v>105</v>
      </c>
      <c r="J8745" s="169">
        <v>10.065753424657535</v>
      </c>
      <c r="K8745">
        <v>3</v>
      </c>
    </row>
    <row r="8746" spans="1:11" x14ac:dyDescent="0.25">
      <c r="A8746" t="s">
        <v>9299</v>
      </c>
      <c r="B8746">
        <v>94695</v>
      </c>
      <c r="C8746" t="s">
        <v>172</v>
      </c>
      <c r="D8746" s="167">
        <v>42053.83</v>
      </c>
      <c r="E8746" t="s">
        <v>199</v>
      </c>
      <c r="F8746" t="s">
        <v>169</v>
      </c>
      <c r="G8746" t="s">
        <v>220</v>
      </c>
      <c r="H8746" s="168">
        <v>41694</v>
      </c>
      <c r="I8746" t="s">
        <v>103</v>
      </c>
      <c r="J8746" s="169">
        <v>3.5863013698630137</v>
      </c>
      <c r="K8746">
        <v>1</v>
      </c>
    </row>
    <row r="8747" spans="1:11" x14ac:dyDescent="0.25">
      <c r="A8747" t="s">
        <v>9300</v>
      </c>
      <c r="B8747">
        <v>90307</v>
      </c>
      <c r="C8747" t="s">
        <v>172</v>
      </c>
      <c r="D8747" s="167">
        <v>94277.96</v>
      </c>
      <c r="E8747" t="s">
        <v>168</v>
      </c>
      <c r="F8747" t="s">
        <v>169</v>
      </c>
      <c r="G8747" t="s">
        <v>524</v>
      </c>
      <c r="H8747" s="168">
        <v>32929</v>
      </c>
      <c r="I8747" t="s">
        <v>106</v>
      </c>
      <c r="J8747" s="169">
        <v>27.6</v>
      </c>
      <c r="K8747">
        <v>6</v>
      </c>
    </row>
    <row r="8748" spans="1:11" x14ac:dyDescent="0.25">
      <c r="A8748" t="s">
        <v>9301</v>
      </c>
      <c r="B8748">
        <v>70617</v>
      </c>
      <c r="C8748" t="s">
        <v>167</v>
      </c>
      <c r="D8748" s="167">
        <v>39257.31</v>
      </c>
      <c r="E8748" t="s">
        <v>199</v>
      </c>
      <c r="F8748" t="s">
        <v>169</v>
      </c>
      <c r="G8748" t="s">
        <v>200</v>
      </c>
      <c r="H8748" s="168">
        <v>42422</v>
      </c>
      <c r="I8748" t="s">
        <v>103</v>
      </c>
      <c r="J8748" s="169">
        <v>1.5917808219178082</v>
      </c>
      <c r="K8748">
        <v>1</v>
      </c>
    </row>
    <row r="8749" spans="1:11" x14ac:dyDescent="0.25">
      <c r="A8749" t="s">
        <v>9302</v>
      </c>
      <c r="B8749">
        <v>2871</v>
      </c>
      <c r="C8749" t="s">
        <v>167</v>
      </c>
      <c r="D8749" s="167">
        <v>53269.919999999998</v>
      </c>
      <c r="E8749" t="s">
        <v>168</v>
      </c>
      <c r="F8749" t="s">
        <v>169</v>
      </c>
      <c r="G8749" t="s">
        <v>170</v>
      </c>
      <c r="H8749" s="168">
        <v>37914</v>
      </c>
      <c r="I8749" t="s">
        <v>104</v>
      </c>
      <c r="J8749" s="169">
        <v>13.942465753424658</v>
      </c>
      <c r="K8749">
        <v>3</v>
      </c>
    </row>
    <row r="8750" spans="1:11" x14ac:dyDescent="0.25">
      <c r="A8750" t="s">
        <v>9303</v>
      </c>
      <c r="B8750">
        <v>65889</v>
      </c>
      <c r="C8750" t="s">
        <v>172</v>
      </c>
      <c r="D8750" s="167">
        <v>16610.72</v>
      </c>
      <c r="E8750" t="s">
        <v>196</v>
      </c>
      <c r="F8750" t="s">
        <v>202</v>
      </c>
      <c r="G8750" t="s">
        <v>222</v>
      </c>
      <c r="H8750" s="168">
        <v>42282</v>
      </c>
      <c r="I8750" t="s">
        <v>103</v>
      </c>
      <c r="J8750" s="169">
        <v>1.9753424657534246</v>
      </c>
      <c r="K8750">
        <v>1</v>
      </c>
    </row>
    <row r="8751" spans="1:11" x14ac:dyDescent="0.25">
      <c r="A8751" t="s">
        <v>9304</v>
      </c>
      <c r="B8751">
        <v>36804</v>
      </c>
      <c r="C8751" t="s">
        <v>172</v>
      </c>
      <c r="D8751" s="167">
        <v>105743.92</v>
      </c>
      <c r="E8751" t="s">
        <v>180</v>
      </c>
      <c r="F8751" t="s">
        <v>169</v>
      </c>
      <c r="G8751" t="s">
        <v>397</v>
      </c>
      <c r="H8751" s="168">
        <v>32741</v>
      </c>
      <c r="I8751" t="s">
        <v>103</v>
      </c>
      <c r="J8751" s="169">
        <v>28.115068493150684</v>
      </c>
      <c r="K8751">
        <v>6</v>
      </c>
    </row>
    <row r="8752" spans="1:11" x14ac:dyDescent="0.25">
      <c r="A8752" t="s">
        <v>9305</v>
      </c>
      <c r="B8752">
        <v>37814</v>
      </c>
      <c r="C8752" t="s">
        <v>167</v>
      </c>
      <c r="D8752" s="167">
        <v>83497.98</v>
      </c>
      <c r="E8752" t="s">
        <v>188</v>
      </c>
      <c r="F8752" t="s">
        <v>169</v>
      </c>
      <c r="G8752" t="s">
        <v>282</v>
      </c>
      <c r="H8752" s="168">
        <v>33016</v>
      </c>
      <c r="I8752" t="s">
        <v>104</v>
      </c>
      <c r="J8752" s="169">
        <v>27.361643835616437</v>
      </c>
      <c r="K8752">
        <v>6</v>
      </c>
    </row>
    <row r="8753" spans="1:11" x14ac:dyDescent="0.25">
      <c r="A8753" t="s">
        <v>9306</v>
      </c>
      <c r="B8753">
        <v>47542</v>
      </c>
      <c r="C8753" t="s">
        <v>172</v>
      </c>
      <c r="D8753" s="167">
        <v>51969</v>
      </c>
      <c r="E8753" t="s">
        <v>175</v>
      </c>
      <c r="F8753" t="s">
        <v>169</v>
      </c>
      <c r="G8753" t="s">
        <v>183</v>
      </c>
      <c r="H8753" s="168">
        <v>42156</v>
      </c>
      <c r="I8753" t="s">
        <v>103</v>
      </c>
      <c r="J8753" s="169">
        <v>2.3205479452054796</v>
      </c>
      <c r="K8753">
        <v>1</v>
      </c>
    </row>
    <row r="8754" spans="1:11" x14ac:dyDescent="0.25">
      <c r="A8754" t="s">
        <v>9307</v>
      </c>
      <c r="B8754">
        <v>96934</v>
      </c>
      <c r="C8754" t="s">
        <v>172</v>
      </c>
      <c r="D8754" s="167">
        <v>96197.88</v>
      </c>
      <c r="E8754" t="s">
        <v>1258</v>
      </c>
      <c r="F8754" t="s">
        <v>169</v>
      </c>
      <c r="G8754" t="s">
        <v>418</v>
      </c>
      <c r="H8754" s="168">
        <v>32756</v>
      </c>
      <c r="I8754" t="s">
        <v>108</v>
      </c>
      <c r="J8754" s="169">
        <v>28.073972602739726</v>
      </c>
      <c r="K8754">
        <v>6</v>
      </c>
    </row>
    <row r="8755" spans="1:11" x14ac:dyDescent="0.25">
      <c r="A8755" t="s">
        <v>9308</v>
      </c>
      <c r="B8755">
        <v>76538</v>
      </c>
      <c r="C8755" t="s">
        <v>167</v>
      </c>
      <c r="D8755" s="167">
        <v>50131.24</v>
      </c>
      <c r="E8755" t="s">
        <v>196</v>
      </c>
      <c r="F8755" t="s">
        <v>169</v>
      </c>
      <c r="G8755" t="s">
        <v>242</v>
      </c>
      <c r="H8755" s="168">
        <v>42072</v>
      </c>
      <c r="I8755" t="s">
        <v>108</v>
      </c>
      <c r="J8755" s="169">
        <v>2.5506849315068494</v>
      </c>
      <c r="K8755">
        <v>1</v>
      </c>
    </row>
    <row r="8756" spans="1:11" x14ac:dyDescent="0.25">
      <c r="A8756" t="s">
        <v>9309</v>
      </c>
      <c r="B8756">
        <v>66825</v>
      </c>
      <c r="C8756" t="s">
        <v>172</v>
      </c>
      <c r="D8756" s="167">
        <v>42053.42</v>
      </c>
      <c r="E8756" t="s">
        <v>199</v>
      </c>
      <c r="F8756" t="s">
        <v>169</v>
      </c>
      <c r="G8756" t="s">
        <v>220</v>
      </c>
      <c r="H8756" s="168">
        <v>42009</v>
      </c>
      <c r="I8756" t="s">
        <v>103</v>
      </c>
      <c r="J8756" s="169">
        <v>2.7232876712328768</v>
      </c>
      <c r="K8756">
        <v>1</v>
      </c>
    </row>
    <row r="8757" spans="1:11" x14ac:dyDescent="0.25">
      <c r="A8757" t="s">
        <v>9310</v>
      </c>
      <c r="B8757">
        <v>99751</v>
      </c>
      <c r="C8757" t="s">
        <v>172</v>
      </c>
      <c r="D8757" s="167">
        <v>102811.5</v>
      </c>
      <c r="E8757" t="s">
        <v>616</v>
      </c>
      <c r="F8757" t="s">
        <v>169</v>
      </c>
      <c r="G8757" t="s">
        <v>617</v>
      </c>
      <c r="H8757" s="168">
        <v>42506</v>
      </c>
      <c r="I8757" t="s">
        <v>107</v>
      </c>
      <c r="J8757" s="169">
        <v>1.3616438356164384</v>
      </c>
      <c r="K8757">
        <v>1</v>
      </c>
    </row>
    <row r="8758" spans="1:11" x14ac:dyDescent="0.25">
      <c r="A8758" t="s">
        <v>9311</v>
      </c>
      <c r="B8758">
        <v>11170</v>
      </c>
      <c r="C8758" t="s">
        <v>172</v>
      </c>
      <c r="D8758" s="167">
        <v>93223.09</v>
      </c>
      <c r="E8758" t="s">
        <v>199</v>
      </c>
      <c r="F8758" t="s">
        <v>169</v>
      </c>
      <c r="G8758" t="s">
        <v>275</v>
      </c>
      <c r="H8758" s="168">
        <v>32335</v>
      </c>
      <c r="I8758" t="s">
        <v>103</v>
      </c>
      <c r="J8758" s="169">
        <v>29.227397260273971</v>
      </c>
      <c r="K8758">
        <v>6</v>
      </c>
    </row>
    <row r="8759" spans="1:11" x14ac:dyDescent="0.25">
      <c r="A8759" t="s">
        <v>9312</v>
      </c>
      <c r="B8759">
        <v>54907</v>
      </c>
      <c r="C8759" t="s">
        <v>172</v>
      </c>
      <c r="D8759" s="167">
        <v>73926.600000000006</v>
      </c>
      <c r="E8759" t="s">
        <v>216</v>
      </c>
      <c r="F8759" t="s">
        <v>169</v>
      </c>
      <c r="G8759" t="s">
        <v>1091</v>
      </c>
      <c r="H8759" s="168">
        <v>36605</v>
      </c>
      <c r="I8759" t="s">
        <v>105</v>
      </c>
      <c r="J8759" s="169">
        <v>17.528767123287672</v>
      </c>
      <c r="K8759">
        <v>4</v>
      </c>
    </row>
    <row r="8760" spans="1:11" x14ac:dyDescent="0.25">
      <c r="A8760" t="s">
        <v>9313</v>
      </c>
      <c r="B8760">
        <v>82752</v>
      </c>
      <c r="C8760" t="s">
        <v>167</v>
      </c>
      <c r="D8760" s="167">
        <v>53904.46</v>
      </c>
      <c r="E8760" t="s">
        <v>168</v>
      </c>
      <c r="F8760" t="s">
        <v>169</v>
      </c>
      <c r="G8760" t="s">
        <v>170</v>
      </c>
      <c r="H8760" s="168">
        <v>38642</v>
      </c>
      <c r="I8760" t="s">
        <v>108</v>
      </c>
      <c r="J8760" s="169">
        <v>11.947945205479453</v>
      </c>
      <c r="K8760">
        <v>3</v>
      </c>
    </row>
    <row r="8761" spans="1:11" x14ac:dyDescent="0.25">
      <c r="A8761" t="s">
        <v>9314</v>
      </c>
      <c r="B8761">
        <v>10125</v>
      </c>
      <c r="C8761" t="s">
        <v>167</v>
      </c>
      <c r="D8761" s="167">
        <v>25369.64</v>
      </c>
      <c r="E8761" t="s">
        <v>233</v>
      </c>
      <c r="F8761" t="s">
        <v>202</v>
      </c>
      <c r="G8761" t="s">
        <v>234</v>
      </c>
      <c r="H8761" s="168">
        <v>37131</v>
      </c>
      <c r="I8761" t="s">
        <v>106</v>
      </c>
      <c r="J8761" s="169">
        <v>16.087671232876712</v>
      </c>
      <c r="K8761">
        <v>4</v>
      </c>
    </row>
    <row r="8762" spans="1:11" x14ac:dyDescent="0.25">
      <c r="A8762" t="s">
        <v>9315</v>
      </c>
      <c r="B8762">
        <v>68802</v>
      </c>
      <c r="C8762" t="s">
        <v>172</v>
      </c>
      <c r="D8762" s="167">
        <v>53506.46</v>
      </c>
      <c r="E8762" t="s">
        <v>233</v>
      </c>
      <c r="F8762" t="s">
        <v>169</v>
      </c>
      <c r="G8762" t="s">
        <v>514</v>
      </c>
      <c r="H8762" s="168">
        <v>37811</v>
      </c>
      <c r="I8762" t="s">
        <v>106</v>
      </c>
      <c r="J8762" s="169">
        <v>14.224657534246575</v>
      </c>
      <c r="K8762">
        <v>3</v>
      </c>
    </row>
    <row r="8763" spans="1:11" x14ac:dyDescent="0.25">
      <c r="A8763" t="s">
        <v>9316</v>
      </c>
      <c r="B8763">
        <v>80244</v>
      </c>
      <c r="C8763" t="s">
        <v>172</v>
      </c>
      <c r="D8763" s="167">
        <v>149743.20000000001</v>
      </c>
      <c r="E8763" t="s">
        <v>188</v>
      </c>
      <c r="F8763" t="s">
        <v>169</v>
      </c>
      <c r="G8763" t="s">
        <v>231</v>
      </c>
      <c r="H8763" s="168">
        <v>32167</v>
      </c>
      <c r="I8763" t="s">
        <v>108</v>
      </c>
      <c r="J8763" s="169">
        <v>29.687671232876713</v>
      </c>
      <c r="K8763">
        <v>6</v>
      </c>
    </row>
    <row r="8764" spans="1:11" x14ac:dyDescent="0.25">
      <c r="A8764" t="s">
        <v>9317</v>
      </c>
      <c r="B8764">
        <v>98313</v>
      </c>
      <c r="C8764" t="s">
        <v>172</v>
      </c>
      <c r="D8764" s="167">
        <v>92756.7</v>
      </c>
      <c r="E8764" t="s">
        <v>175</v>
      </c>
      <c r="F8764" t="s">
        <v>169</v>
      </c>
      <c r="G8764" t="s">
        <v>183</v>
      </c>
      <c r="H8764" s="168">
        <v>34352</v>
      </c>
      <c r="I8764" t="s">
        <v>105</v>
      </c>
      <c r="J8764" s="169">
        <v>23.701369863013699</v>
      </c>
      <c r="K8764">
        <v>5</v>
      </c>
    </row>
    <row r="8765" spans="1:11" x14ac:dyDescent="0.25">
      <c r="A8765" t="s">
        <v>9318</v>
      </c>
      <c r="B8765">
        <v>96333</v>
      </c>
      <c r="C8765" t="s">
        <v>172</v>
      </c>
      <c r="D8765" s="167">
        <v>33395.15</v>
      </c>
      <c r="E8765" t="s">
        <v>199</v>
      </c>
      <c r="F8765" t="s">
        <v>169</v>
      </c>
      <c r="G8765" t="s">
        <v>295</v>
      </c>
      <c r="H8765" s="168">
        <v>42534</v>
      </c>
      <c r="I8765" t="s">
        <v>103</v>
      </c>
      <c r="J8765" s="169">
        <v>1.284931506849315</v>
      </c>
      <c r="K8765">
        <v>1</v>
      </c>
    </row>
    <row r="8766" spans="1:11" x14ac:dyDescent="0.25">
      <c r="A8766" t="s">
        <v>9319</v>
      </c>
      <c r="B8766">
        <v>56816</v>
      </c>
      <c r="C8766" t="s">
        <v>172</v>
      </c>
      <c r="D8766" s="167">
        <v>110886.71</v>
      </c>
      <c r="E8766" t="s">
        <v>268</v>
      </c>
      <c r="F8766" t="s">
        <v>169</v>
      </c>
      <c r="G8766" t="s">
        <v>297</v>
      </c>
      <c r="H8766" s="168">
        <v>33826</v>
      </c>
      <c r="I8766" t="s">
        <v>106</v>
      </c>
      <c r="J8766" s="169">
        <v>25.142465753424659</v>
      </c>
      <c r="K8766">
        <v>6</v>
      </c>
    </row>
    <row r="8767" spans="1:11" x14ac:dyDescent="0.25">
      <c r="A8767" t="s">
        <v>9320</v>
      </c>
      <c r="B8767">
        <v>53200</v>
      </c>
      <c r="C8767" t="s">
        <v>172</v>
      </c>
      <c r="D8767" s="167">
        <v>90416.97</v>
      </c>
      <c r="E8767" t="s">
        <v>196</v>
      </c>
      <c r="F8767" t="s">
        <v>169</v>
      </c>
      <c r="G8767" t="s">
        <v>397</v>
      </c>
      <c r="H8767" s="168">
        <v>41596</v>
      </c>
      <c r="I8767" t="s">
        <v>104</v>
      </c>
      <c r="J8767" s="169">
        <v>3.8547945205479452</v>
      </c>
      <c r="K8767">
        <v>1</v>
      </c>
    </row>
    <row r="8768" spans="1:11" x14ac:dyDescent="0.25">
      <c r="A8768" t="s">
        <v>9321</v>
      </c>
      <c r="B8768">
        <v>69921</v>
      </c>
      <c r="C8768" t="s">
        <v>172</v>
      </c>
      <c r="D8768" s="167">
        <v>88440</v>
      </c>
      <c r="E8768" t="s">
        <v>196</v>
      </c>
      <c r="F8768" t="s">
        <v>169</v>
      </c>
      <c r="G8768" t="s">
        <v>397</v>
      </c>
      <c r="H8768" s="168">
        <v>42422</v>
      </c>
      <c r="I8768" t="s">
        <v>108</v>
      </c>
      <c r="J8768" s="169">
        <v>1.5917808219178082</v>
      </c>
      <c r="K8768">
        <v>1</v>
      </c>
    </row>
    <row r="8769" spans="1:11" x14ac:dyDescent="0.25">
      <c r="A8769" t="s">
        <v>9322</v>
      </c>
      <c r="B8769">
        <v>12482</v>
      </c>
      <c r="C8769" t="s">
        <v>172</v>
      </c>
      <c r="D8769" s="167">
        <v>59027</v>
      </c>
      <c r="E8769" t="s">
        <v>191</v>
      </c>
      <c r="F8769" t="s">
        <v>169</v>
      </c>
      <c r="G8769" t="s">
        <v>354</v>
      </c>
      <c r="H8769" s="168">
        <v>41708</v>
      </c>
      <c r="I8769" t="s">
        <v>105</v>
      </c>
      <c r="J8769" s="169">
        <v>3.547945205479452</v>
      </c>
      <c r="K8769">
        <v>1</v>
      </c>
    </row>
    <row r="8770" spans="1:11" x14ac:dyDescent="0.25">
      <c r="A8770" t="s">
        <v>9323</v>
      </c>
      <c r="B8770">
        <v>25951</v>
      </c>
      <c r="C8770" t="s">
        <v>172</v>
      </c>
      <c r="D8770" s="167">
        <v>72812.25</v>
      </c>
      <c r="E8770" t="s">
        <v>168</v>
      </c>
      <c r="F8770" t="s">
        <v>169</v>
      </c>
      <c r="G8770" t="s">
        <v>2046</v>
      </c>
      <c r="H8770" s="168">
        <v>42198</v>
      </c>
      <c r="I8770" t="s">
        <v>104</v>
      </c>
      <c r="J8770" s="169">
        <v>2.2054794520547945</v>
      </c>
      <c r="K8770">
        <v>1</v>
      </c>
    </row>
    <row r="8771" spans="1:11" x14ac:dyDescent="0.25">
      <c r="A8771" t="s">
        <v>9324</v>
      </c>
      <c r="B8771">
        <v>87638</v>
      </c>
      <c r="C8771" t="s">
        <v>167</v>
      </c>
      <c r="D8771" s="167">
        <v>110229</v>
      </c>
      <c r="E8771" t="s">
        <v>185</v>
      </c>
      <c r="F8771" t="s">
        <v>169</v>
      </c>
      <c r="G8771" t="s">
        <v>382</v>
      </c>
      <c r="H8771" s="168">
        <v>36942</v>
      </c>
      <c r="I8771" t="s">
        <v>106</v>
      </c>
      <c r="J8771" s="169">
        <v>16.605479452054794</v>
      </c>
      <c r="K8771">
        <v>4</v>
      </c>
    </row>
    <row r="8772" spans="1:11" x14ac:dyDescent="0.25">
      <c r="A8772" t="s">
        <v>9325</v>
      </c>
      <c r="B8772">
        <v>22115</v>
      </c>
      <c r="C8772" t="s">
        <v>172</v>
      </c>
      <c r="D8772" s="167">
        <v>49212</v>
      </c>
      <c r="E8772" t="s">
        <v>199</v>
      </c>
      <c r="F8772" t="s">
        <v>169</v>
      </c>
      <c r="G8772" t="s">
        <v>3985</v>
      </c>
      <c r="H8772" s="168">
        <v>42562</v>
      </c>
      <c r="I8772" t="s">
        <v>103</v>
      </c>
      <c r="J8772" s="169">
        <v>1.2082191780821918</v>
      </c>
      <c r="K8772">
        <v>1</v>
      </c>
    </row>
    <row r="8773" spans="1:11" x14ac:dyDescent="0.25">
      <c r="A8773" t="s">
        <v>9326</v>
      </c>
      <c r="B8773">
        <v>63764</v>
      </c>
      <c r="C8773" t="s">
        <v>172</v>
      </c>
      <c r="D8773" s="167">
        <v>91934</v>
      </c>
      <c r="E8773" t="s">
        <v>185</v>
      </c>
      <c r="F8773" t="s">
        <v>169</v>
      </c>
      <c r="G8773" t="s">
        <v>416</v>
      </c>
      <c r="H8773" s="168">
        <v>37502</v>
      </c>
      <c r="I8773" t="s">
        <v>103</v>
      </c>
      <c r="J8773" s="169">
        <v>15.07123287671233</v>
      </c>
      <c r="K8773">
        <v>4</v>
      </c>
    </row>
    <row r="8774" spans="1:11" x14ac:dyDescent="0.25">
      <c r="A8774" t="s">
        <v>9327</v>
      </c>
      <c r="B8774">
        <v>48453</v>
      </c>
      <c r="C8774" t="s">
        <v>167</v>
      </c>
      <c r="D8774" s="167">
        <v>60501</v>
      </c>
      <c r="E8774" t="s">
        <v>175</v>
      </c>
      <c r="F8774" t="s">
        <v>169</v>
      </c>
      <c r="G8774" t="s">
        <v>183</v>
      </c>
      <c r="H8774" s="168">
        <v>41106</v>
      </c>
      <c r="I8774" t="s">
        <v>103</v>
      </c>
      <c r="J8774" s="169">
        <v>5.1972602739726028</v>
      </c>
      <c r="K8774">
        <v>2</v>
      </c>
    </row>
    <row r="8775" spans="1:11" x14ac:dyDescent="0.25">
      <c r="A8775" t="s">
        <v>9328</v>
      </c>
      <c r="B8775">
        <v>94509</v>
      </c>
      <c r="C8775" t="s">
        <v>172</v>
      </c>
      <c r="D8775" s="167">
        <v>50910</v>
      </c>
      <c r="E8775" t="s">
        <v>191</v>
      </c>
      <c r="F8775" t="s">
        <v>169</v>
      </c>
      <c r="G8775" t="s">
        <v>354</v>
      </c>
      <c r="H8775" s="168">
        <v>41708</v>
      </c>
      <c r="I8775" t="s">
        <v>103</v>
      </c>
      <c r="J8775" s="169">
        <v>3.547945205479452</v>
      </c>
      <c r="K8775">
        <v>1</v>
      </c>
    </row>
    <row r="8776" spans="1:11" x14ac:dyDescent="0.25">
      <c r="A8776" t="s">
        <v>9329</v>
      </c>
      <c r="B8776">
        <v>94155</v>
      </c>
      <c r="C8776" t="s">
        <v>172</v>
      </c>
      <c r="D8776" s="167">
        <v>82765.95</v>
      </c>
      <c r="E8776" t="s">
        <v>268</v>
      </c>
      <c r="F8776" t="s">
        <v>169</v>
      </c>
      <c r="G8776" t="s">
        <v>418</v>
      </c>
      <c r="H8776" s="168">
        <v>40896</v>
      </c>
      <c r="I8776" t="s">
        <v>106</v>
      </c>
      <c r="J8776" s="169">
        <v>5.7726027397260271</v>
      </c>
      <c r="K8776">
        <v>2</v>
      </c>
    </row>
    <row r="8777" spans="1:11" x14ac:dyDescent="0.25">
      <c r="A8777" t="s">
        <v>9330</v>
      </c>
      <c r="B8777">
        <v>75661</v>
      </c>
      <c r="C8777" t="s">
        <v>167</v>
      </c>
      <c r="D8777" s="167">
        <v>26208.35</v>
      </c>
      <c r="E8777" t="s">
        <v>196</v>
      </c>
      <c r="F8777" t="s">
        <v>202</v>
      </c>
      <c r="G8777" t="s">
        <v>816</v>
      </c>
      <c r="H8777" s="168">
        <v>34302</v>
      </c>
      <c r="I8777" t="s">
        <v>107</v>
      </c>
      <c r="J8777" s="169">
        <v>23.838356164383562</v>
      </c>
      <c r="K8777">
        <v>5</v>
      </c>
    </row>
    <row r="8778" spans="1:11" x14ac:dyDescent="0.25">
      <c r="A8778" t="s">
        <v>9331</v>
      </c>
      <c r="B8778">
        <v>43997</v>
      </c>
      <c r="C8778" t="s">
        <v>167</v>
      </c>
      <c r="D8778" s="167">
        <v>25445</v>
      </c>
      <c r="E8778" t="s">
        <v>196</v>
      </c>
      <c r="F8778" t="s">
        <v>202</v>
      </c>
      <c r="G8778" t="s">
        <v>367</v>
      </c>
      <c r="H8778" s="168">
        <v>35933</v>
      </c>
      <c r="I8778" t="s">
        <v>103</v>
      </c>
      <c r="J8778" s="169">
        <v>19.36986301369863</v>
      </c>
      <c r="K8778">
        <v>4</v>
      </c>
    </row>
    <row r="8779" spans="1:11" x14ac:dyDescent="0.25">
      <c r="A8779" t="s">
        <v>9332</v>
      </c>
      <c r="B8779">
        <v>11569</v>
      </c>
      <c r="C8779" t="s">
        <v>172</v>
      </c>
      <c r="D8779" s="167">
        <v>81066</v>
      </c>
      <c r="E8779" t="s">
        <v>168</v>
      </c>
      <c r="F8779" t="s">
        <v>169</v>
      </c>
      <c r="G8779" t="s">
        <v>2046</v>
      </c>
      <c r="H8779" s="168">
        <v>36347</v>
      </c>
      <c r="I8779" t="s">
        <v>103</v>
      </c>
      <c r="J8779" s="169">
        <v>18.235616438356164</v>
      </c>
      <c r="K8779">
        <v>4</v>
      </c>
    </row>
    <row r="8780" spans="1:11" x14ac:dyDescent="0.25">
      <c r="A8780" t="s">
        <v>9333</v>
      </c>
      <c r="B8780">
        <v>18701</v>
      </c>
      <c r="C8780" t="s">
        <v>172</v>
      </c>
      <c r="D8780" s="167">
        <v>15834.05</v>
      </c>
      <c r="E8780" t="s">
        <v>216</v>
      </c>
      <c r="F8780" t="s">
        <v>202</v>
      </c>
      <c r="G8780" t="s">
        <v>303</v>
      </c>
      <c r="H8780" s="168">
        <v>42058</v>
      </c>
      <c r="I8780" t="s">
        <v>106</v>
      </c>
      <c r="J8780" s="169">
        <v>2.5890410958904111</v>
      </c>
      <c r="K8780">
        <v>1</v>
      </c>
    </row>
    <row r="8781" spans="1:11" x14ac:dyDescent="0.25">
      <c r="A8781" t="s">
        <v>9334</v>
      </c>
      <c r="B8781">
        <v>87765</v>
      </c>
      <c r="C8781" t="s">
        <v>172</v>
      </c>
      <c r="D8781" s="167">
        <v>83497.98</v>
      </c>
      <c r="E8781" t="s">
        <v>1258</v>
      </c>
      <c r="F8781" t="s">
        <v>169</v>
      </c>
      <c r="G8781" t="s">
        <v>418</v>
      </c>
      <c r="H8781" s="168">
        <v>34092</v>
      </c>
      <c r="I8781" t="s">
        <v>106</v>
      </c>
      <c r="J8781" s="169">
        <v>24.413698630136988</v>
      </c>
      <c r="K8781">
        <v>5</v>
      </c>
    </row>
    <row r="8782" spans="1:11" x14ac:dyDescent="0.25">
      <c r="A8782" t="s">
        <v>9335</v>
      </c>
      <c r="B8782">
        <v>35358</v>
      </c>
      <c r="C8782" t="s">
        <v>172</v>
      </c>
      <c r="D8782" s="167">
        <v>102664</v>
      </c>
      <c r="E8782" t="s">
        <v>616</v>
      </c>
      <c r="F8782" t="s">
        <v>169</v>
      </c>
      <c r="G8782" t="s">
        <v>617</v>
      </c>
      <c r="H8782" s="168">
        <v>31627</v>
      </c>
      <c r="I8782" t="s">
        <v>104</v>
      </c>
      <c r="J8782" s="169">
        <v>31.167123287671235</v>
      </c>
      <c r="K8782">
        <v>7</v>
      </c>
    </row>
    <row r="8783" spans="1:11" x14ac:dyDescent="0.25">
      <c r="A8783" t="s">
        <v>9336</v>
      </c>
      <c r="B8783">
        <v>89636</v>
      </c>
      <c r="C8783" t="s">
        <v>172</v>
      </c>
      <c r="D8783" s="167">
        <v>49936.84</v>
      </c>
      <c r="E8783" t="s">
        <v>233</v>
      </c>
      <c r="F8783" t="s">
        <v>169</v>
      </c>
      <c r="G8783" t="s">
        <v>363</v>
      </c>
      <c r="H8783" s="168">
        <v>39160</v>
      </c>
      <c r="I8783" t="s">
        <v>104</v>
      </c>
      <c r="J8783" s="169">
        <v>10.528767123287672</v>
      </c>
      <c r="K8783">
        <v>3</v>
      </c>
    </row>
    <row r="8784" spans="1:11" x14ac:dyDescent="0.25">
      <c r="A8784" t="s">
        <v>9337</v>
      </c>
      <c r="B8784">
        <v>11220</v>
      </c>
      <c r="C8784" t="s">
        <v>167</v>
      </c>
      <c r="D8784" s="167">
        <v>112899</v>
      </c>
      <c r="E8784" t="s">
        <v>196</v>
      </c>
      <c r="F8784" t="s">
        <v>169</v>
      </c>
      <c r="G8784" t="s">
        <v>620</v>
      </c>
      <c r="H8784" s="168">
        <v>38474</v>
      </c>
      <c r="I8784" t="s">
        <v>104</v>
      </c>
      <c r="J8784" s="169">
        <v>12.408219178082192</v>
      </c>
      <c r="K8784">
        <v>3</v>
      </c>
    </row>
    <row r="8785" spans="1:11" x14ac:dyDescent="0.25">
      <c r="A8785" t="s">
        <v>9338</v>
      </c>
      <c r="B8785">
        <v>98950</v>
      </c>
      <c r="C8785" t="s">
        <v>172</v>
      </c>
      <c r="D8785" s="167">
        <v>72902</v>
      </c>
      <c r="E8785" t="s">
        <v>175</v>
      </c>
      <c r="F8785" t="s">
        <v>169</v>
      </c>
      <c r="G8785" t="s">
        <v>183</v>
      </c>
      <c r="H8785" s="168">
        <v>38915</v>
      </c>
      <c r="I8785" t="s">
        <v>104</v>
      </c>
      <c r="J8785" s="169">
        <v>11.2</v>
      </c>
      <c r="K8785">
        <v>3</v>
      </c>
    </row>
    <row r="8786" spans="1:11" x14ac:dyDescent="0.25">
      <c r="A8786" t="s">
        <v>9339</v>
      </c>
      <c r="B8786">
        <v>15320</v>
      </c>
      <c r="C8786" t="s">
        <v>167</v>
      </c>
      <c r="D8786" s="167">
        <v>41220.18</v>
      </c>
      <c r="E8786" t="s">
        <v>180</v>
      </c>
      <c r="F8786" t="s">
        <v>169</v>
      </c>
      <c r="G8786" t="s">
        <v>209</v>
      </c>
      <c r="H8786" s="168">
        <v>42338</v>
      </c>
      <c r="I8786" t="s">
        <v>103</v>
      </c>
      <c r="J8786" s="169">
        <v>1.821917808219178</v>
      </c>
      <c r="K8786">
        <v>1</v>
      </c>
    </row>
    <row r="8787" spans="1:11" x14ac:dyDescent="0.25">
      <c r="A8787" t="s">
        <v>9340</v>
      </c>
      <c r="B8787">
        <v>78192</v>
      </c>
      <c r="C8787" t="s">
        <v>172</v>
      </c>
      <c r="D8787" s="167">
        <v>95214.5</v>
      </c>
      <c r="E8787" t="s">
        <v>188</v>
      </c>
      <c r="F8787" t="s">
        <v>202</v>
      </c>
      <c r="G8787" t="s">
        <v>1682</v>
      </c>
      <c r="H8787" s="168">
        <v>39356</v>
      </c>
      <c r="I8787" t="s">
        <v>106</v>
      </c>
      <c r="J8787" s="169">
        <v>9.9917808219178088</v>
      </c>
      <c r="K8787">
        <v>3</v>
      </c>
    </row>
    <row r="8788" spans="1:11" x14ac:dyDescent="0.25">
      <c r="A8788" t="s">
        <v>9341</v>
      </c>
      <c r="B8788">
        <v>68781</v>
      </c>
      <c r="C8788" t="s">
        <v>172</v>
      </c>
      <c r="D8788" s="167">
        <v>68015</v>
      </c>
      <c r="E8788" t="s">
        <v>191</v>
      </c>
      <c r="F8788" t="s">
        <v>169</v>
      </c>
      <c r="G8788" t="s">
        <v>486</v>
      </c>
      <c r="H8788" s="168">
        <v>38747</v>
      </c>
      <c r="I8788" t="s">
        <v>104</v>
      </c>
      <c r="J8788" s="169">
        <v>11.66027397260274</v>
      </c>
      <c r="K8788">
        <v>3</v>
      </c>
    </row>
    <row r="8789" spans="1:11" x14ac:dyDescent="0.25">
      <c r="A8789" t="s">
        <v>9342</v>
      </c>
      <c r="B8789">
        <v>37380</v>
      </c>
      <c r="C8789" t="s">
        <v>172</v>
      </c>
      <c r="D8789" s="167">
        <v>65752</v>
      </c>
      <c r="E8789" t="s">
        <v>175</v>
      </c>
      <c r="F8789" t="s">
        <v>169</v>
      </c>
      <c r="G8789" t="s">
        <v>183</v>
      </c>
      <c r="H8789" s="168">
        <v>40742</v>
      </c>
      <c r="I8789" t="s">
        <v>103</v>
      </c>
      <c r="J8789" s="169">
        <v>6.1945205479452055</v>
      </c>
      <c r="K8789">
        <v>2</v>
      </c>
    </row>
    <row r="8790" spans="1:11" x14ac:dyDescent="0.25">
      <c r="A8790" t="s">
        <v>9343</v>
      </c>
      <c r="B8790">
        <v>1816</v>
      </c>
      <c r="C8790" t="s">
        <v>172</v>
      </c>
      <c r="D8790" s="167">
        <v>85185</v>
      </c>
      <c r="E8790" t="s">
        <v>185</v>
      </c>
      <c r="F8790" t="s">
        <v>169</v>
      </c>
      <c r="G8790" t="s">
        <v>495</v>
      </c>
      <c r="H8790" s="168">
        <v>38488</v>
      </c>
      <c r="I8790" t="s">
        <v>107</v>
      </c>
      <c r="J8790" s="169">
        <v>12.36986301369863</v>
      </c>
      <c r="K8790">
        <v>3</v>
      </c>
    </row>
    <row r="8791" spans="1:11" x14ac:dyDescent="0.25">
      <c r="A8791" t="s">
        <v>9344</v>
      </c>
      <c r="B8791">
        <v>1896</v>
      </c>
      <c r="C8791" t="s">
        <v>172</v>
      </c>
      <c r="D8791" s="167">
        <v>52734.57</v>
      </c>
      <c r="E8791" t="s">
        <v>233</v>
      </c>
      <c r="F8791" t="s">
        <v>169</v>
      </c>
      <c r="G8791" t="s">
        <v>363</v>
      </c>
      <c r="H8791" s="168">
        <v>41091</v>
      </c>
      <c r="I8791" t="s">
        <v>108</v>
      </c>
      <c r="J8791" s="169">
        <v>5.2383561643835614</v>
      </c>
      <c r="K8791">
        <v>2</v>
      </c>
    </row>
    <row r="8792" spans="1:11" x14ac:dyDescent="0.25">
      <c r="A8792" t="s">
        <v>9345</v>
      </c>
      <c r="B8792">
        <v>5667</v>
      </c>
      <c r="C8792" t="s">
        <v>172</v>
      </c>
      <c r="D8792" s="167">
        <v>102664</v>
      </c>
      <c r="E8792" t="s">
        <v>175</v>
      </c>
      <c r="F8792" t="s">
        <v>169</v>
      </c>
      <c r="G8792" t="s">
        <v>176</v>
      </c>
      <c r="H8792" s="168">
        <v>36031</v>
      </c>
      <c r="I8792" t="s">
        <v>107</v>
      </c>
      <c r="J8792" s="169">
        <v>19.101369863013698</v>
      </c>
      <c r="K8792">
        <v>4</v>
      </c>
    </row>
    <row r="8793" spans="1:11" x14ac:dyDescent="0.25">
      <c r="A8793" t="s">
        <v>9346</v>
      </c>
      <c r="B8793">
        <v>30768</v>
      </c>
      <c r="C8793" t="s">
        <v>167</v>
      </c>
      <c r="D8793" s="167">
        <v>100849.36</v>
      </c>
      <c r="E8793" t="s">
        <v>175</v>
      </c>
      <c r="F8793" t="s">
        <v>169</v>
      </c>
      <c r="G8793" t="s">
        <v>211</v>
      </c>
      <c r="H8793" s="168">
        <v>32453</v>
      </c>
      <c r="I8793" t="s">
        <v>106</v>
      </c>
      <c r="J8793" s="169">
        <v>28.904109589041095</v>
      </c>
      <c r="K8793">
        <v>6</v>
      </c>
    </row>
    <row r="8794" spans="1:11" x14ac:dyDescent="0.25">
      <c r="A8794" t="s">
        <v>9347</v>
      </c>
      <c r="B8794">
        <v>93661</v>
      </c>
      <c r="C8794" t="s">
        <v>167</v>
      </c>
      <c r="D8794" s="167">
        <v>20459.5</v>
      </c>
      <c r="E8794" t="s">
        <v>188</v>
      </c>
      <c r="F8794" t="s">
        <v>202</v>
      </c>
      <c r="G8794" t="s">
        <v>224</v>
      </c>
      <c r="H8794" s="168">
        <v>36955</v>
      </c>
      <c r="I8794" t="s">
        <v>106</v>
      </c>
      <c r="J8794" s="169">
        <v>16.56986301369863</v>
      </c>
      <c r="K8794">
        <v>4</v>
      </c>
    </row>
    <row r="8795" spans="1:11" x14ac:dyDescent="0.25">
      <c r="A8795" t="s">
        <v>9348</v>
      </c>
      <c r="B8795">
        <v>44777</v>
      </c>
      <c r="C8795" t="s">
        <v>172</v>
      </c>
      <c r="D8795" s="167">
        <v>61408</v>
      </c>
      <c r="E8795" t="s">
        <v>191</v>
      </c>
      <c r="F8795" t="s">
        <v>169</v>
      </c>
      <c r="G8795" t="s">
        <v>486</v>
      </c>
      <c r="H8795" s="168">
        <v>41288</v>
      </c>
      <c r="I8795" t="s">
        <v>108</v>
      </c>
      <c r="J8795" s="169">
        <v>4.6986301369863011</v>
      </c>
      <c r="K8795">
        <v>1</v>
      </c>
    </row>
    <row r="8796" spans="1:11" x14ac:dyDescent="0.25">
      <c r="A8796" t="s">
        <v>9349</v>
      </c>
      <c r="B8796">
        <v>79671</v>
      </c>
      <c r="C8796" t="s">
        <v>172</v>
      </c>
      <c r="D8796" s="167">
        <v>18416.330000000002</v>
      </c>
      <c r="E8796" t="s">
        <v>196</v>
      </c>
      <c r="F8796" t="s">
        <v>202</v>
      </c>
      <c r="G8796" t="s">
        <v>222</v>
      </c>
      <c r="H8796" s="168">
        <v>40476</v>
      </c>
      <c r="I8796" t="s">
        <v>106</v>
      </c>
      <c r="J8796" s="169">
        <v>6.9232876712328766</v>
      </c>
      <c r="K8796">
        <v>2</v>
      </c>
    </row>
    <row r="8797" spans="1:11" x14ac:dyDescent="0.25">
      <c r="A8797" t="s">
        <v>9350</v>
      </c>
      <c r="B8797">
        <v>56528</v>
      </c>
      <c r="C8797" t="s">
        <v>172</v>
      </c>
      <c r="D8797" s="167">
        <v>112899</v>
      </c>
      <c r="E8797" t="s">
        <v>188</v>
      </c>
      <c r="F8797" t="s">
        <v>169</v>
      </c>
      <c r="G8797" t="s">
        <v>9351</v>
      </c>
      <c r="H8797" s="168">
        <v>37192</v>
      </c>
      <c r="I8797" t="s">
        <v>107</v>
      </c>
      <c r="J8797" s="169">
        <v>15.920547945205479</v>
      </c>
      <c r="K8797">
        <v>4</v>
      </c>
    </row>
    <row r="8798" spans="1:11" x14ac:dyDescent="0.25">
      <c r="A8798" t="s">
        <v>9352</v>
      </c>
      <c r="B8798">
        <v>5038</v>
      </c>
      <c r="C8798" t="s">
        <v>172</v>
      </c>
      <c r="D8798" s="167">
        <v>102664</v>
      </c>
      <c r="E8798" t="s">
        <v>308</v>
      </c>
      <c r="F8798" t="s">
        <v>169</v>
      </c>
      <c r="G8798" t="s">
        <v>443</v>
      </c>
      <c r="H8798" s="168">
        <v>37130</v>
      </c>
      <c r="I8798" t="s">
        <v>108</v>
      </c>
      <c r="J8798" s="169">
        <v>16.090410958904108</v>
      </c>
      <c r="K8798">
        <v>4</v>
      </c>
    </row>
    <row r="8799" spans="1:11" x14ac:dyDescent="0.25">
      <c r="A8799" t="s">
        <v>9353</v>
      </c>
      <c r="B8799">
        <v>29361</v>
      </c>
      <c r="C8799" t="s">
        <v>167</v>
      </c>
      <c r="D8799" s="167">
        <v>80381.48</v>
      </c>
      <c r="E8799" t="s">
        <v>216</v>
      </c>
      <c r="F8799" t="s">
        <v>169</v>
      </c>
      <c r="G8799" t="s">
        <v>1058</v>
      </c>
      <c r="H8799" s="168">
        <v>36241</v>
      </c>
      <c r="I8799" t="s">
        <v>108</v>
      </c>
      <c r="J8799" s="169">
        <v>18.526027397260275</v>
      </c>
      <c r="K8799">
        <v>4</v>
      </c>
    </row>
    <row r="8800" spans="1:11" x14ac:dyDescent="0.25">
      <c r="A8800" t="s">
        <v>9354</v>
      </c>
      <c r="B8800">
        <v>83146</v>
      </c>
      <c r="C8800" t="s">
        <v>167</v>
      </c>
      <c r="D8800" s="167">
        <v>102664</v>
      </c>
      <c r="E8800" t="s">
        <v>196</v>
      </c>
      <c r="F8800" t="s">
        <v>169</v>
      </c>
      <c r="G8800" t="s">
        <v>478</v>
      </c>
      <c r="H8800" s="168">
        <v>38405</v>
      </c>
      <c r="I8800" t="s">
        <v>108</v>
      </c>
      <c r="J8800" s="169">
        <v>12.597260273972603</v>
      </c>
      <c r="K8800">
        <v>3</v>
      </c>
    </row>
    <row r="8801" spans="1:11" x14ac:dyDescent="0.25">
      <c r="A8801" t="s">
        <v>9355</v>
      </c>
      <c r="B8801">
        <v>54624</v>
      </c>
      <c r="C8801" t="s">
        <v>172</v>
      </c>
      <c r="D8801" s="167">
        <v>89620</v>
      </c>
      <c r="E8801" t="s">
        <v>175</v>
      </c>
      <c r="F8801" t="s">
        <v>169</v>
      </c>
      <c r="G8801" t="s">
        <v>183</v>
      </c>
      <c r="H8801" s="168">
        <v>36010</v>
      </c>
      <c r="I8801" t="s">
        <v>103</v>
      </c>
      <c r="J8801" s="169">
        <v>19.158904109589042</v>
      </c>
      <c r="K8801">
        <v>4</v>
      </c>
    </row>
    <row r="8802" spans="1:11" x14ac:dyDescent="0.25">
      <c r="A8802" t="s">
        <v>9356</v>
      </c>
      <c r="B8802">
        <v>41583</v>
      </c>
      <c r="C8802" t="s">
        <v>167</v>
      </c>
      <c r="D8802" s="167">
        <v>56478</v>
      </c>
      <c r="E8802" t="s">
        <v>175</v>
      </c>
      <c r="F8802" t="s">
        <v>169</v>
      </c>
      <c r="G8802" t="s">
        <v>183</v>
      </c>
      <c r="H8802" s="168">
        <v>41694</v>
      </c>
      <c r="I8802" t="s">
        <v>105</v>
      </c>
      <c r="J8802" s="169">
        <v>3.5863013698630137</v>
      </c>
      <c r="K8802">
        <v>1</v>
      </c>
    </row>
    <row r="8803" spans="1:11" x14ac:dyDescent="0.25">
      <c r="A8803" t="s">
        <v>9357</v>
      </c>
      <c r="B8803">
        <v>84907</v>
      </c>
      <c r="C8803" t="s">
        <v>172</v>
      </c>
      <c r="D8803" s="167">
        <v>56990</v>
      </c>
      <c r="E8803" t="s">
        <v>191</v>
      </c>
      <c r="F8803" t="s">
        <v>169</v>
      </c>
      <c r="G8803" t="s">
        <v>354</v>
      </c>
      <c r="H8803" s="168">
        <v>41708</v>
      </c>
      <c r="I8803" t="s">
        <v>106</v>
      </c>
      <c r="J8803" s="169">
        <v>3.547945205479452</v>
      </c>
      <c r="K8803">
        <v>1</v>
      </c>
    </row>
    <row r="8804" spans="1:11" x14ac:dyDescent="0.25">
      <c r="A8804" t="s">
        <v>9358</v>
      </c>
      <c r="B8804">
        <v>73104</v>
      </c>
      <c r="C8804" t="s">
        <v>167</v>
      </c>
      <c r="D8804" s="167">
        <v>73801</v>
      </c>
      <c r="E8804" t="s">
        <v>230</v>
      </c>
      <c r="F8804" t="s">
        <v>169</v>
      </c>
      <c r="G8804" t="s">
        <v>539</v>
      </c>
      <c r="H8804" s="168">
        <v>37550</v>
      </c>
      <c r="I8804" t="s">
        <v>103</v>
      </c>
      <c r="J8804" s="169">
        <v>14.93972602739726</v>
      </c>
      <c r="K8804">
        <v>3</v>
      </c>
    </row>
    <row r="8805" spans="1:11" x14ac:dyDescent="0.25">
      <c r="A8805" t="s">
        <v>9359</v>
      </c>
      <c r="B8805">
        <v>96468</v>
      </c>
      <c r="C8805" t="s">
        <v>172</v>
      </c>
      <c r="D8805" s="167">
        <v>111761.7</v>
      </c>
      <c r="E8805" t="s">
        <v>188</v>
      </c>
      <c r="F8805" t="s">
        <v>169</v>
      </c>
      <c r="G8805" t="s">
        <v>275</v>
      </c>
      <c r="H8805" s="168">
        <v>39188</v>
      </c>
      <c r="I8805" t="s">
        <v>103</v>
      </c>
      <c r="J8805" s="169">
        <v>10.452054794520548</v>
      </c>
      <c r="K8805">
        <v>3</v>
      </c>
    </row>
    <row r="8806" spans="1:11" x14ac:dyDescent="0.25">
      <c r="A8806" t="s">
        <v>9360</v>
      </c>
      <c r="B8806">
        <v>1172</v>
      </c>
      <c r="C8806" t="s">
        <v>167</v>
      </c>
      <c r="D8806" s="167">
        <v>55200</v>
      </c>
      <c r="E8806" t="s">
        <v>188</v>
      </c>
      <c r="F8806" t="s">
        <v>169</v>
      </c>
      <c r="G8806" t="s">
        <v>703</v>
      </c>
      <c r="H8806" s="168">
        <v>41751</v>
      </c>
      <c r="I8806" t="s">
        <v>103</v>
      </c>
      <c r="J8806" s="169">
        <v>3.43013698630137</v>
      </c>
      <c r="K8806">
        <v>1</v>
      </c>
    </row>
    <row r="8807" spans="1:11" x14ac:dyDescent="0.25">
      <c r="A8807" t="s">
        <v>9361</v>
      </c>
      <c r="B8807">
        <v>26336</v>
      </c>
      <c r="C8807" t="s">
        <v>172</v>
      </c>
      <c r="D8807" s="167">
        <v>50910</v>
      </c>
      <c r="E8807" t="s">
        <v>191</v>
      </c>
      <c r="F8807" t="s">
        <v>169</v>
      </c>
      <c r="G8807" t="s">
        <v>354</v>
      </c>
      <c r="H8807" s="168">
        <v>41708</v>
      </c>
      <c r="I8807" t="s">
        <v>106</v>
      </c>
      <c r="J8807" s="169">
        <v>3.547945205479452</v>
      </c>
      <c r="K8807">
        <v>1</v>
      </c>
    </row>
    <row r="8808" spans="1:11" x14ac:dyDescent="0.25">
      <c r="A8808" t="s">
        <v>9362</v>
      </c>
      <c r="B8808">
        <v>34696</v>
      </c>
      <c r="C8808" t="s">
        <v>172</v>
      </c>
      <c r="D8808" s="167">
        <v>58455</v>
      </c>
      <c r="E8808" t="s">
        <v>175</v>
      </c>
      <c r="F8808" t="s">
        <v>169</v>
      </c>
      <c r="G8808" t="s">
        <v>183</v>
      </c>
      <c r="H8808" s="168">
        <v>41302</v>
      </c>
      <c r="I8808" t="s">
        <v>103</v>
      </c>
      <c r="J8808" s="169">
        <v>4.6602739726027398</v>
      </c>
      <c r="K8808">
        <v>1</v>
      </c>
    </row>
    <row r="8809" spans="1:11" x14ac:dyDescent="0.25">
      <c r="A8809" t="s">
        <v>9363</v>
      </c>
      <c r="B8809">
        <v>84082</v>
      </c>
      <c r="C8809" t="s">
        <v>167</v>
      </c>
      <c r="D8809" s="167">
        <v>97676.37</v>
      </c>
      <c r="E8809" t="s">
        <v>188</v>
      </c>
      <c r="F8809" t="s">
        <v>169</v>
      </c>
      <c r="G8809" t="s">
        <v>284</v>
      </c>
      <c r="H8809" s="168">
        <v>39146</v>
      </c>
      <c r="I8809" t="s">
        <v>105</v>
      </c>
      <c r="J8809" s="169">
        <v>10.567123287671233</v>
      </c>
      <c r="K8809">
        <v>3</v>
      </c>
    </row>
    <row r="8810" spans="1:11" x14ac:dyDescent="0.25">
      <c r="A8810" t="s">
        <v>9364</v>
      </c>
      <c r="B8810">
        <v>55304</v>
      </c>
      <c r="D8810" s="167">
        <v>41200</v>
      </c>
      <c r="E8810" t="s">
        <v>188</v>
      </c>
      <c r="F8810" t="s">
        <v>169</v>
      </c>
      <c r="G8810" t="s">
        <v>1396</v>
      </c>
      <c r="H8810" s="168">
        <v>42731</v>
      </c>
      <c r="I8810" t="s">
        <v>106</v>
      </c>
      <c r="J8810" s="169">
        <v>0.74520547945205484</v>
      </c>
      <c r="K8810">
        <v>1</v>
      </c>
    </row>
    <row r="8811" spans="1:11" x14ac:dyDescent="0.25">
      <c r="A8811" t="s">
        <v>9365</v>
      </c>
      <c r="B8811">
        <v>50947</v>
      </c>
      <c r="C8811" t="s">
        <v>172</v>
      </c>
      <c r="D8811" s="167">
        <v>89620</v>
      </c>
      <c r="E8811" t="s">
        <v>175</v>
      </c>
      <c r="F8811" t="s">
        <v>169</v>
      </c>
      <c r="G8811" t="s">
        <v>183</v>
      </c>
      <c r="H8811" s="168">
        <v>37200</v>
      </c>
      <c r="I8811" t="s">
        <v>103</v>
      </c>
      <c r="J8811" s="169">
        <v>15.898630136986302</v>
      </c>
      <c r="K8811">
        <v>4</v>
      </c>
    </row>
    <row r="8812" spans="1:11" x14ac:dyDescent="0.25">
      <c r="A8812" t="s">
        <v>9366</v>
      </c>
      <c r="B8812">
        <v>95318</v>
      </c>
      <c r="C8812" t="s">
        <v>167</v>
      </c>
      <c r="D8812" s="167">
        <v>64141</v>
      </c>
      <c r="E8812" t="s">
        <v>199</v>
      </c>
      <c r="F8812" t="s">
        <v>169</v>
      </c>
      <c r="G8812" t="s">
        <v>200</v>
      </c>
      <c r="H8812" s="168">
        <v>36009</v>
      </c>
      <c r="I8812" t="s">
        <v>104</v>
      </c>
      <c r="J8812" s="169">
        <v>19.161643835616438</v>
      </c>
      <c r="K8812">
        <v>4</v>
      </c>
    </row>
    <row r="8813" spans="1:11" x14ac:dyDescent="0.25">
      <c r="A8813" t="s">
        <v>9367</v>
      </c>
      <c r="B8813">
        <v>74312</v>
      </c>
      <c r="C8813" t="s">
        <v>172</v>
      </c>
      <c r="D8813" s="167">
        <v>70301</v>
      </c>
      <c r="E8813" t="s">
        <v>168</v>
      </c>
      <c r="F8813" t="s">
        <v>169</v>
      </c>
      <c r="G8813" t="s">
        <v>265</v>
      </c>
      <c r="H8813" s="168">
        <v>36843</v>
      </c>
      <c r="I8813" t="s">
        <v>103</v>
      </c>
      <c r="J8813" s="169">
        <v>16.876712328767123</v>
      </c>
      <c r="K8813">
        <v>4</v>
      </c>
    </row>
    <row r="8814" spans="1:11" x14ac:dyDescent="0.25">
      <c r="A8814" t="s">
        <v>9368</v>
      </c>
      <c r="B8814">
        <v>35954</v>
      </c>
      <c r="C8814" t="s">
        <v>172</v>
      </c>
      <c r="D8814" s="167">
        <v>64141</v>
      </c>
      <c r="E8814" t="s">
        <v>199</v>
      </c>
      <c r="F8814" t="s">
        <v>169</v>
      </c>
      <c r="G8814" t="s">
        <v>200</v>
      </c>
      <c r="H8814" s="168">
        <v>36037</v>
      </c>
      <c r="I8814" t="s">
        <v>103</v>
      </c>
      <c r="J8814" s="169">
        <v>19.084931506849315</v>
      </c>
      <c r="K8814">
        <v>4</v>
      </c>
    </row>
    <row r="8815" spans="1:11" x14ac:dyDescent="0.25">
      <c r="A8815" t="s">
        <v>9369</v>
      </c>
      <c r="B8815">
        <v>90399</v>
      </c>
      <c r="C8815" t="s">
        <v>172</v>
      </c>
      <c r="D8815" s="167">
        <v>42053.42</v>
      </c>
      <c r="E8815" t="s">
        <v>199</v>
      </c>
      <c r="F8815" t="s">
        <v>169</v>
      </c>
      <c r="G8815" t="s">
        <v>220</v>
      </c>
      <c r="H8815" s="168">
        <v>41953</v>
      </c>
      <c r="I8815" t="s">
        <v>103</v>
      </c>
      <c r="J8815" s="169">
        <v>2.8767123287671232</v>
      </c>
      <c r="K8815">
        <v>1</v>
      </c>
    </row>
    <row r="8816" spans="1:11" x14ac:dyDescent="0.25">
      <c r="A8816" t="s">
        <v>9370</v>
      </c>
      <c r="B8816">
        <v>22844</v>
      </c>
      <c r="C8816" t="s">
        <v>172</v>
      </c>
      <c r="D8816" s="167">
        <v>83658</v>
      </c>
      <c r="E8816" t="s">
        <v>175</v>
      </c>
      <c r="F8816" t="s">
        <v>169</v>
      </c>
      <c r="G8816" t="s">
        <v>183</v>
      </c>
      <c r="H8816" s="168">
        <v>37620</v>
      </c>
      <c r="I8816" t="s">
        <v>107</v>
      </c>
      <c r="J8816" s="169">
        <v>14.747945205479452</v>
      </c>
      <c r="K8816">
        <v>3</v>
      </c>
    </row>
    <row r="8817" spans="1:11" x14ac:dyDescent="0.25">
      <c r="A8817" t="s">
        <v>9371</v>
      </c>
      <c r="B8817">
        <v>14206</v>
      </c>
      <c r="C8817" t="s">
        <v>167</v>
      </c>
      <c r="D8817" s="167">
        <v>75277.02</v>
      </c>
      <c r="E8817" t="s">
        <v>253</v>
      </c>
      <c r="F8817" t="s">
        <v>169</v>
      </c>
      <c r="G8817" t="s">
        <v>665</v>
      </c>
      <c r="H8817" s="168">
        <v>32791</v>
      </c>
      <c r="I8817" t="s">
        <v>105</v>
      </c>
      <c r="J8817" s="169">
        <v>27.978082191780821</v>
      </c>
      <c r="K8817">
        <v>6</v>
      </c>
    </row>
    <row r="8818" spans="1:11" x14ac:dyDescent="0.25">
      <c r="A8818" t="s">
        <v>9372</v>
      </c>
      <c r="B8818">
        <v>45506</v>
      </c>
      <c r="C8818" t="s">
        <v>167</v>
      </c>
      <c r="D8818" s="167">
        <v>94928.78</v>
      </c>
      <c r="E8818" t="s">
        <v>188</v>
      </c>
      <c r="F8818" t="s">
        <v>169</v>
      </c>
      <c r="G8818" t="s">
        <v>284</v>
      </c>
      <c r="H8818" s="168">
        <v>38572</v>
      </c>
      <c r="I8818" t="s">
        <v>105</v>
      </c>
      <c r="J8818" s="169">
        <v>12.139726027397261</v>
      </c>
      <c r="K8818">
        <v>3</v>
      </c>
    </row>
    <row r="8819" spans="1:11" x14ac:dyDescent="0.25">
      <c r="A8819" t="s">
        <v>9373</v>
      </c>
      <c r="B8819">
        <v>2324</v>
      </c>
      <c r="C8819" t="s">
        <v>172</v>
      </c>
      <c r="D8819" s="167">
        <v>68015</v>
      </c>
      <c r="E8819" t="s">
        <v>191</v>
      </c>
      <c r="F8819" t="s">
        <v>169</v>
      </c>
      <c r="G8819" t="s">
        <v>486</v>
      </c>
      <c r="H8819" s="168">
        <v>38250</v>
      </c>
      <c r="I8819" t="s">
        <v>104</v>
      </c>
      <c r="J8819" s="169">
        <v>13.021917808219179</v>
      </c>
      <c r="K8819">
        <v>3</v>
      </c>
    </row>
    <row r="8820" spans="1:11" x14ac:dyDescent="0.25">
      <c r="A8820" t="s">
        <v>9374</v>
      </c>
      <c r="B8820">
        <v>28958</v>
      </c>
      <c r="C8820" t="s">
        <v>172</v>
      </c>
      <c r="D8820" s="167">
        <v>92756.7</v>
      </c>
      <c r="E8820" t="s">
        <v>175</v>
      </c>
      <c r="F8820" t="s">
        <v>169</v>
      </c>
      <c r="G8820" t="s">
        <v>183</v>
      </c>
      <c r="H8820" s="168">
        <v>35296</v>
      </c>
      <c r="I8820" t="s">
        <v>108</v>
      </c>
      <c r="J8820" s="169">
        <v>21.115068493150684</v>
      </c>
      <c r="K8820">
        <v>5</v>
      </c>
    </row>
    <row r="8821" spans="1:11" x14ac:dyDescent="0.25">
      <c r="A8821" t="s">
        <v>9375</v>
      </c>
      <c r="B8821">
        <v>54092</v>
      </c>
      <c r="C8821" t="s">
        <v>167</v>
      </c>
      <c r="D8821" s="167">
        <v>212556</v>
      </c>
      <c r="E8821" t="s">
        <v>253</v>
      </c>
      <c r="F8821" t="s">
        <v>169</v>
      </c>
      <c r="G8821" t="s">
        <v>9376</v>
      </c>
      <c r="H8821" s="168">
        <v>37598</v>
      </c>
      <c r="I8821" t="s">
        <v>106</v>
      </c>
      <c r="J8821" s="169">
        <v>14.808219178082192</v>
      </c>
      <c r="K8821">
        <v>3</v>
      </c>
    </row>
    <row r="8822" spans="1:11" x14ac:dyDescent="0.25">
      <c r="A8822" t="s">
        <v>9377</v>
      </c>
      <c r="B8822">
        <v>89771</v>
      </c>
      <c r="C8822" t="s">
        <v>172</v>
      </c>
      <c r="D8822" s="167">
        <v>56478</v>
      </c>
      <c r="E8822" t="s">
        <v>175</v>
      </c>
      <c r="F8822" t="s">
        <v>169</v>
      </c>
      <c r="G8822" t="s">
        <v>183</v>
      </c>
      <c r="H8822" s="168">
        <v>41652</v>
      </c>
      <c r="I8822" t="s">
        <v>103</v>
      </c>
      <c r="J8822" s="169">
        <v>3.7013698630136984</v>
      </c>
      <c r="K8822">
        <v>1</v>
      </c>
    </row>
    <row r="8823" spans="1:11" x14ac:dyDescent="0.25">
      <c r="A8823" t="s">
        <v>9378</v>
      </c>
      <c r="B8823">
        <v>24807</v>
      </c>
      <c r="C8823" t="s">
        <v>172</v>
      </c>
      <c r="D8823" s="167">
        <v>79520</v>
      </c>
      <c r="E8823" t="s">
        <v>185</v>
      </c>
      <c r="F8823" t="s">
        <v>169</v>
      </c>
      <c r="G8823" t="s">
        <v>495</v>
      </c>
      <c r="H8823" s="168">
        <v>39160</v>
      </c>
      <c r="I8823" t="s">
        <v>103</v>
      </c>
      <c r="J8823" s="169">
        <v>10.528767123287672</v>
      </c>
      <c r="K8823">
        <v>3</v>
      </c>
    </row>
    <row r="8824" spans="1:11" x14ac:dyDescent="0.25">
      <c r="A8824" t="s">
        <v>9379</v>
      </c>
      <c r="B8824">
        <v>56252</v>
      </c>
      <c r="C8824" t="s">
        <v>167</v>
      </c>
      <c r="D8824" s="167">
        <v>92756.7</v>
      </c>
      <c r="E8824" t="s">
        <v>175</v>
      </c>
      <c r="F8824" t="s">
        <v>169</v>
      </c>
      <c r="G8824" t="s">
        <v>183</v>
      </c>
      <c r="H8824" s="168">
        <v>34960</v>
      </c>
      <c r="I8824" t="s">
        <v>103</v>
      </c>
      <c r="J8824" s="169">
        <v>22.035616438356165</v>
      </c>
      <c r="K8824">
        <v>5</v>
      </c>
    </row>
    <row r="8825" spans="1:11" x14ac:dyDescent="0.25">
      <c r="A8825" t="s">
        <v>9380</v>
      </c>
      <c r="B8825">
        <v>34984</v>
      </c>
      <c r="C8825" t="s">
        <v>167</v>
      </c>
      <c r="D8825" s="167">
        <v>69222.179999999993</v>
      </c>
      <c r="E8825" t="s">
        <v>188</v>
      </c>
      <c r="F8825" t="s">
        <v>169</v>
      </c>
      <c r="G8825" t="s">
        <v>170</v>
      </c>
      <c r="H8825" s="168">
        <v>34575</v>
      </c>
      <c r="I8825" t="s">
        <v>103</v>
      </c>
      <c r="J8825" s="169">
        <v>23.090410958904108</v>
      </c>
      <c r="K8825">
        <v>5</v>
      </c>
    </row>
    <row r="8826" spans="1:11" x14ac:dyDescent="0.25">
      <c r="A8826" t="s">
        <v>9381</v>
      </c>
      <c r="B8826">
        <v>13593</v>
      </c>
      <c r="C8826" t="s">
        <v>167</v>
      </c>
      <c r="D8826" s="167">
        <v>58448</v>
      </c>
      <c r="E8826" t="s">
        <v>325</v>
      </c>
      <c r="F8826" t="s">
        <v>169</v>
      </c>
      <c r="G8826" t="s">
        <v>344</v>
      </c>
      <c r="H8826" s="168">
        <v>37914</v>
      </c>
      <c r="I8826" t="s">
        <v>103</v>
      </c>
      <c r="J8826" s="169">
        <v>13.942465753424658</v>
      </c>
      <c r="K8826">
        <v>3</v>
      </c>
    </row>
    <row r="8827" spans="1:11" x14ac:dyDescent="0.25">
      <c r="A8827" t="s">
        <v>9382</v>
      </c>
      <c r="B8827">
        <v>29143</v>
      </c>
      <c r="C8827" t="s">
        <v>172</v>
      </c>
      <c r="D8827" s="167">
        <v>92756.7</v>
      </c>
      <c r="E8827" t="s">
        <v>175</v>
      </c>
      <c r="F8827" t="s">
        <v>169</v>
      </c>
      <c r="G8827" t="s">
        <v>183</v>
      </c>
      <c r="H8827" s="168">
        <v>34498</v>
      </c>
      <c r="I8827" t="s">
        <v>107</v>
      </c>
      <c r="J8827" s="169">
        <v>23.301369863013697</v>
      </c>
      <c r="K8827">
        <v>5</v>
      </c>
    </row>
    <row r="8828" spans="1:11" x14ac:dyDescent="0.25">
      <c r="A8828" t="s">
        <v>9383</v>
      </c>
      <c r="B8828">
        <v>62627</v>
      </c>
      <c r="C8828" t="s">
        <v>167</v>
      </c>
      <c r="D8828" s="167">
        <v>23317.67</v>
      </c>
      <c r="E8828" t="s">
        <v>196</v>
      </c>
      <c r="F8828" t="s">
        <v>202</v>
      </c>
      <c r="G8828" t="s">
        <v>367</v>
      </c>
      <c r="H8828" s="168">
        <v>37130</v>
      </c>
      <c r="I8828" t="s">
        <v>104</v>
      </c>
      <c r="J8828" s="169">
        <v>16.090410958904108</v>
      </c>
      <c r="K8828">
        <v>4</v>
      </c>
    </row>
    <row r="8829" spans="1:11" x14ac:dyDescent="0.25">
      <c r="A8829" t="s">
        <v>9384</v>
      </c>
      <c r="B8829">
        <v>75830</v>
      </c>
      <c r="C8829" t="s">
        <v>172</v>
      </c>
      <c r="D8829" s="167">
        <v>65752</v>
      </c>
      <c r="E8829" t="s">
        <v>175</v>
      </c>
      <c r="F8829" t="s">
        <v>169</v>
      </c>
      <c r="G8829" t="s">
        <v>183</v>
      </c>
      <c r="H8829" s="168">
        <v>39825</v>
      </c>
      <c r="I8829" t="s">
        <v>104</v>
      </c>
      <c r="J8829" s="169">
        <v>8.706849315068494</v>
      </c>
      <c r="K8829">
        <v>2</v>
      </c>
    </row>
    <row r="8830" spans="1:11" x14ac:dyDescent="0.25">
      <c r="A8830" t="s">
        <v>9385</v>
      </c>
      <c r="B8830">
        <v>12957</v>
      </c>
      <c r="C8830" t="s">
        <v>172</v>
      </c>
      <c r="D8830" s="167">
        <v>46325.18</v>
      </c>
      <c r="E8830" t="s">
        <v>199</v>
      </c>
      <c r="F8830" t="s">
        <v>169</v>
      </c>
      <c r="G8830" t="s">
        <v>295</v>
      </c>
      <c r="H8830" s="168">
        <v>39174</v>
      </c>
      <c r="I8830" t="s">
        <v>104</v>
      </c>
      <c r="J8830" s="169">
        <v>10.490410958904109</v>
      </c>
      <c r="K8830">
        <v>3</v>
      </c>
    </row>
    <row r="8831" spans="1:11" x14ac:dyDescent="0.25">
      <c r="A8831" t="s">
        <v>9386</v>
      </c>
      <c r="B8831">
        <v>72592</v>
      </c>
      <c r="C8831" t="s">
        <v>167</v>
      </c>
      <c r="D8831" s="167">
        <v>89620</v>
      </c>
      <c r="E8831" t="s">
        <v>175</v>
      </c>
      <c r="F8831" t="s">
        <v>169</v>
      </c>
      <c r="G8831" t="s">
        <v>183</v>
      </c>
      <c r="H8831" s="168">
        <v>36472</v>
      </c>
      <c r="I8831" t="s">
        <v>103</v>
      </c>
      <c r="J8831" s="169">
        <v>17.893150684931506</v>
      </c>
      <c r="K8831">
        <v>4</v>
      </c>
    </row>
    <row r="8832" spans="1:11" x14ac:dyDescent="0.25">
      <c r="A8832" t="s">
        <v>9387</v>
      </c>
      <c r="B8832">
        <v>73290</v>
      </c>
      <c r="C8832" t="s">
        <v>172</v>
      </c>
      <c r="D8832" s="167">
        <v>59686.76</v>
      </c>
      <c r="E8832" t="s">
        <v>168</v>
      </c>
      <c r="F8832" t="s">
        <v>169</v>
      </c>
      <c r="G8832" t="s">
        <v>869</v>
      </c>
      <c r="H8832" s="168">
        <v>38139</v>
      </c>
      <c r="I8832" t="s">
        <v>105</v>
      </c>
      <c r="J8832" s="169">
        <v>13.326027397260274</v>
      </c>
      <c r="K8832">
        <v>3</v>
      </c>
    </row>
    <row r="8833" spans="1:11" x14ac:dyDescent="0.25">
      <c r="A8833" t="s">
        <v>9388</v>
      </c>
      <c r="B8833">
        <v>54801</v>
      </c>
      <c r="C8833" t="s">
        <v>167</v>
      </c>
      <c r="D8833" s="167">
        <v>93396</v>
      </c>
      <c r="E8833" t="s">
        <v>196</v>
      </c>
      <c r="F8833" t="s">
        <v>169</v>
      </c>
      <c r="G8833" t="s">
        <v>305</v>
      </c>
      <c r="H8833" s="168">
        <v>39048</v>
      </c>
      <c r="I8833" t="s">
        <v>104</v>
      </c>
      <c r="J8833" s="169">
        <v>10.835616438356164</v>
      </c>
      <c r="K8833">
        <v>3</v>
      </c>
    </row>
    <row r="8834" spans="1:11" x14ac:dyDescent="0.25">
      <c r="A8834" t="s">
        <v>9389</v>
      </c>
      <c r="B8834">
        <v>52903</v>
      </c>
      <c r="C8834" t="s">
        <v>172</v>
      </c>
      <c r="D8834" s="167">
        <v>73801</v>
      </c>
      <c r="E8834" t="s">
        <v>199</v>
      </c>
      <c r="F8834" t="s">
        <v>169</v>
      </c>
      <c r="G8834" t="s">
        <v>809</v>
      </c>
      <c r="H8834" s="168">
        <v>32649</v>
      </c>
      <c r="I8834" t="s">
        <v>106</v>
      </c>
      <c r="J8834" s="169">
        <v>28.367123287671234</v>
      </c>
      <c r="K8834">
        <v>6</v>
      </c>
    </row>
    <row r="8835" spans="1:11" x14ac:dyDescent="0.25">
      <c r="A8835" t="s">
        <v>9390</v>
      </c>
      <c r="B8835">
        <v>52043</v>
      </c>
      <c r="C8835" t="s">
        <v>172</v>
      </c>
      <c r="D8835" s="167">
        <v>92756.7</v>
      </c>
      <c r="E8835" t="s">
        <v>175</v>
      </c>
      <c r="F8835" t="s">
        <v>169</v>
      </c>
      <c r="G8835" t="s">
        <v>183</v>
      </c>
      <c r="H8835" s="168">
        <v>34736</v>
      </c>
      <c r="I8835" t="s">
        <v>107</v>
      </c>
      <c r="J8835" s="169">
        <v>22.649315068493152</v>
      </c>
      <c r="K8835">
        <v>5</v>
      </c>
    </row>
    <row r="8836" spans="1:11" x14ac:dyDescent="0.25">
      <c r="A8836" t="s">
        <v>9391</v>
      </c>
      <c r="B8836">
        <v>49958</v>
      </c>
      <c r="C8836" t="s">
        <v>172</v>
      </c>
      <c r="D8836" s="167">
        <v>83032.52</v>
      </c>
      <c r="E8836" t="s">
        <v>253</v>
      </c>
      <c r="F8836" t="s">
        <v>169</v>
      </c>
      <c r="G8836" t="s">
        <v>428</v>
      </c>
      <c r="H8836" s="168">
        <v>40644</v>
      </c>
      <c r="I8836" t="s">
        <v>106</v>
      </c>
      <c r="J8836" s="169">
        <v>6.463013698630137</v>
      </c>
      <c r="K8836">
        <v>2</v>
      </c>
    </row>
    <row r="8837" spans="1:11" x14ac:dyDescent="0.25">
      <c r="A8837" t="s">
        <v>9392</v>
      </c>
      <c r="B8837">
        <v>82616</v>
      </c>
      <c r="C8837" t="s">
        <v>172</v>
      </c>
      <c r="D8837" s="167">
        <v>114079.71</v>
      </c>
      <c r="E8837" t="s">
        <v>168</v>
      </c>
      <c r="F8837" t="s">
        <v>169</v>
      </c>
      <c r="G8837" t="s">
        <v>2341</v>
      </c>
      <c r="H8837" s="168">
        <v>34078</v>
      </c>
      <c r="I8837" t="s">
        <v>103</v>
      </c>
      <c r="J8837" s="169">
        <v>24.452054794520549</v>
      </c>
      <c r="K8837">
        <v>5</v>
      </c>
    </row>
    <row r="8838" spans="1:11" x14ac:dyDescent="0.25">
      <c r="A8838" t="s">
        <v>9393</v>
      </c>
      <c r="B8838">
        <v>75151</v>
      </c>
      <c r="C8838" t="s">
        <v>172</v>
      </c>
      <c r="D8838" s="167">
        <v>93396</v>
      </c>
      <c r="E8838" t="s">
        <v>188</v>
      </c>
      <c r="F8838" t="s">
        <v>169</v>
      </c>
      <c r="G8838" t="s">
        <v>428</v>
      </c>
      <c r="H8838" s="168">
        <v>36955</v>
      </c>
      <c r="I8838" t="s">
        <v>107</v>
      </c>
      <c r="J8838" s="169">
        <v>16.56986301369863</v>
      </c>
      <c r="K8838">
        <v>4</v>
      </c>
    </row>
    <row r="8839" spans="1:11" x14ac:dyDescent="0.25">
      <c r="A8839" t="s">
        <v>9394</v>
      </c>
      <c r="B8839">
        <v>16430</v>
      </c>
      <c r="C8839" t="s">
        <v>167</v>
      </c>
      <c r="D8839" s="167">
        <v>87523.22</v>
      </c>
      <c r="E8839" t="s">
        <v>216</v>
      </c>
      <c r="F8839" t="s">
        <v>169</v>
      </c>
      <c r="G8839" t="s">
        <v>422</v>
      </c>
      <c r="H8839" s="168">
        <v>29563</v>
      </c>
      <c r="I8839" t="s">
        <v>107</v>
      </c>
      <c r="J8839" s="169">
        <v>36.821917808219176</v>
      </c>
      <c r="K8839">
        <v>8</v>
      </c>
    </row>
    <row r="8840" spans="1:11" x14ac:dyDescent="0.25">
      <c r="A8840" t="s">
        <v>9395</v>
      </c>
      <c r="B8840">
        <v>20052</v>
      </c>
      <c r="C8840" t="s">
        <v>172</v>
      </c>
      <c r="D8840" s="167">
        <v>41110</v>
      </c>
      <c r="E8840" t="s">
        <v>196</v>
      </c>
      <c r="F8840" t="s">
        <v>169</v>
      </c>
      <c r="G8840" t="s">
        <v>6238</v>
      </c>
      <c r="H8840" s="168">
        <v>41896</v>
      </c>
      <c r="I8840" t="s">
        <v>106</v>
      </c>
      <c r="J8840" s="169">
        <v>3.032876712328767</v>
      </c>
      <c r="K8840">
        <v>1</v>
      </c>
    </row>
    <row r="8841" spans="1:11" x14ac:dyDescent="0.25">
      <c r="A8841" t="s">
        <v>9396</v>
      </c>
      <c r="B8841">
        <v>47344</v>
      </c>
      <c r="C8841" t="s">
        <v>172</v>
      </c>
      <c r="D8841" s="167">
        <v>107128.71</v>
      </c>
      <c r="E8841" t="s">
        <v>175</v>
      </c>
      <c r="F8841" t="s">
        <v>169</v>
      </c>
      <c r="G8841" t="s">
        <v>586</v>
      </c>
      <c r="H8841" s="168">
        <v>31172</v>
      </c>
      <c r="I8841" t="s">
        <v>106</v>
      </c>
      <c r="J8841" s="169">
        <v>32.413698630136984</v>
      </c>
      <c r="K8841">
        <v>7</v>
      </c>
    </row>
    <row r="8842" spans="1:11" x14ac:dyDescent="0.25">
      <c r="A8842" t="s">
        <v>9397</v>
      </c>
      <c r="B8842">
        <v>67508</v>
      </c>
      <c r="C8842" t="s">
        <v>167</v>
      </c>
      <c r="D8842" s="167">
        <v>97912</v>
      </c>
      <c r="E8842" t="s">
        <v>188</v>
      </c>
      <c r="F8842" t="s">
        <v>169</v>
      </c>
      <c r="G8842" t="s">
        <v>284</v>
      </c>
      <c r="H8842" s="168">
        <v>37788</v>
      </c>
      <c r="I8842" t="s">
        <v>103</v>
      </c>
      <c r="J8842" s="169">
        <v>14.287671232876713</v>
      </c>
      <c r="K8842">
        <v>3</v>
      </c>
    </row>
    <row r="8843" spans="1:11" x14ac:dyDescent="0.25">
      <c r="A8843" t="s">
        <v>9398</v>
      </c>
      <c r="B8843">
        <v>3746</v>
      </c>
      <c r="C8843" t="s">
        <v>172</v>
      </c>
      <c r="D8843" s="167">
        <v>64141</v>
      </c>
      <c r="E8843" t="s">
        <v>199</v>
      </c>
      <c r="F8843" t="s">
        <v>169</v>
      </c>
      <c r="G8843" t="s">
        <v>200</v>
      </c>
      <c r="H8843" s="168">
        <v>35610</v>
      </c>
      <c r="I8843" t="s">
        <v>107</v>
      </c>
      <c r="J8843" s="169">
        <v>20.254794520547946</v>
      </c>
      <c r="K8843">
        <v>5</v>
      </c>
    </row>
    <row r="8844" spans="1:11" x14ac:dyDescent="0.25">
      <c r="A8844" t="s">
        <v>9399</v>
      </c>
      <c r="B8844">
        <v>23653</v>
      </c>
      <c r="C8844" t="s">
        <v>172</v>
      </c>
      <c r="D8844" s="167">
        <v>94099</v>
      </c>
      <c r="E8844" t="s">
        <v>168</v>
      </c>
      <c r="F8844" t="s">
        <v>169</v>
      </c>
      <c r="G8844" t="s">
        <v>173</v>
      </c>
      <c r="H8844" s="168">
        <v>36262</v>
      </c>
      <c r="I8844" t="s">
        <v>103</v>
      </c>
      <c r="J8844" s="169">
        <v>18.468493150684932</v>
      </c>
      <c r="K8844">
        <v>4</v>
      </c>
    </row>
    <row r="8845" spans="1:11" x14ac:dyDescent="0.25">
      <c r="A8845" t="s">
        <v>9400</v>
      </c>
      <c r="B8845">
        <v>25143</v>
      </c>
      <c r="C8845" t="s">
        <v>172</v>
      </c>
      <c r="D8845" s="167">
        <v>66065.23</v>
      </c>
      <c r="E8845" t="s">
        <v>199</v>
      </c>
      <c r="F8845" t="s">
        <v>169</v>
      </c>
      <c r="G8845" t="s">
        <v>200</v>
      </c>
      <c r="H8845" s="168">
        <v>32223</v>
      </c>
      <c r="I8845" t="s">
        <v>103</v>
      </c>
      <c r="J8845" s="169">
        <v>29.534246575342465</v>
      </c>
      <c r="K8845">
        <v>6</v>
      </c>
    </row>
    <row r="8846" spans="1:11" x14ac:dyDescent="0.25">
      <c r="A8846" t="s">
        <v>9401</v>
      </c>
      <c r="B8846">
        <v>66074</v>
      </c>
      <c r="C8846" t="s">
        <v>167</v>
      </c>
      <c r="D8846" s="167">
        <v>84022.49</v>
      </c>
      <c r="E8846" t="s">
        <v>188</v>
      </c>
      <c r="F8846" t="s">
        <v>169</v>
      </c>
      <c r="G8846" t="s">
        <v>189</v>
      </c>
      <c r="H8846" s="168">
        <v>32339</v>
      </c>
      <c r="I8846" t="s">
        <v>103</v>
      </c>
      <c r="J8846" s="169">
        <v>29.216438356164385</v>
      </c>
      <c r="K8846">
        <v>6</v>
      </c>
    </row>
    <row r="8847" spans="1:11" x14ac:dyDescent="0.25">
      <c r="A8847" t="s">
        <v>9402</v>
      </c>
      <c r="B8847">
        <v>13203</v>
      </c>
      <c r="C8847" t="s">
        <v>167</v>
      </c>
      <c r="D8847" s="167">
        <v>96486</v>
      </c>
      <c r="E8847" t="s">
        <v>185</v>
      </c>
      <c r="F8847" t="s">
        <v>169</v>
      </c>
      <c r="G8847" t="s">
        <v>495</v>
      </c>
      <c r="H8847" s="168">
        <v>37298</v>
      </c>
      <c r="I8847" t="s">
        <v>106</v>
      </c>
      <c r="J8847" s="169">
        <v>15.63013698630137</v>
      </c>
      <c r="K8847">
        <v>4</v>
      </c>
    </row>
    <row r="8848" spans="1:11" x14ac:dyDescent="0.25">
      <c r="A8848" t="s">
        <v>9403</v>
      </c>
      <c r="B8848">
        <v>52550</v>
      </c>
      <c r="C8848" t="s">
        <v>167</v>
      </c>
      <c r="D8848" s="167">
        <v>69222.179999999993</v>
      </c>
      <c r="E8848" t="s">
        <v>199</v>
      </c>
      <c r="F8848" t="s">
        <v>169</v>
      </c>
      <c r="G8848" t="s">
        <v>170</v>
      </c>
      <c r="H8848" s="168">
        <v>32309</v>
      </c>
      <c r="I8848" t="s">
        <v>104</v>
      </c>
      <c r="J8848" s="169">
        <v>29.298630136986301</v>
      </c>
      <c r="K8848">
        <v>6</v>
      </c>
    </row>
    <row r="8849" spans="1:11" x14ac:dyDescent="0.25">
      <c r="A8849" t="s">
        <v>9404</v>
      </c>
      <c r="B8849">
        <v>3918</v>
      </c>
      <c r="C8849" t="s">
        <v>172</v>
      </c>
      <c r="D8849" s="167">
        <v>94427.09</v>
      </c>
      <c r="E8849" t="s">
        <v>199</v>
      </c>
      <c r="F8849" t="s">
        <v>169</v>
      </c>
      <c r="G8849" t="s">
        <v>176</v>
      </c>
      <c r="H8849" s="168">
        <v>40561</v>
      </c>
      <c r="I8849" t="s">
        <v>108</v>
      </c>
      <c r="J8849" s="169">
        <v>6.6904109589041099</v>
      </c>
      <c r="K8849">
        <v>2</v>
      </c>
    </row>
    <row r="8850" spans="1:11" x14ac:dyDescent="0.25">
      <c r="A8850" t="s">
        <v>9405</v>
      </c>
      <c r="B8850">
        <v>54562</v>
      </c>
      <c r="C8850" t="s">
        <v>167</v>
      </c>
      <c r="D8850" s="167">
        <v>105011.77</v>
      </c>
      <c r="E8850" t="s">
        <v>168</v>
      </c>
      <c r="F8850" t="s">
        <v>169</v>
      </c>
      <c r="G8850" t="s">
        <v>275</v>
      </c>
      <c r="H8850" s="168">
        <v>41777</v>
      </c>
      <c r="I8850" t="s">
        <v>105</v>
      </c>
      <c r="J8850" s="169">
        <v>3.3589041095890413</v>
      </c>
      <c r="K8850">
        <v>1</v>
      </c>
    </row>
    <row r="8851" spans="1:11" x14ac:dyDescent="0.25">
      <c r="A8851" t="s">
        <v>9406</v>
      </c>
      <c r="B8851">
        <v>39589</v>
      </c>
      <c r="C8851" t="s">
        <v>172</v>
      </c>
      <c r="D8851" s="167">
        <v>77284.570000000007</v>
      </c>
      <c r="E8851" t="s">
        <v>196</v>
      </c>
      <c r="F8851" t="s">
        <v>169</v>
      </c>
      <c r="G8851" t="s">
        <v>282</v>
      </c>
      <c r="H8851" s="168">
        <v>37914</v>
      </c>
      <c r="I8851" t="s">
        <v>105</v>
      </c>
      <c r="J8851" s="169">
        <v>13.942465753424658</v>
      </c>
      <c r="K8851">
        <v>3</v>
      </c>
    </row>
    <row r="8852" spans="1:11" x14ac:dyDescent="0.25">
      <c r="A8852" t="s">
        <v>9407</v>
      </c>
      <c r="B8852">
        <v>80601</v>
      </c>
      <c r="C8852" t="s">
        <v>167</v>
      </c>
      <c r="D8852" s="167">
        <v>102360.21</v>
      </c>
      <c r="E8852" t="s">
        <v>216</v>
      </c>
      <c r="F8852" t="s">
        <v>169</v>
      </c>
      <c r="G8852" t="s">
        <v>275</v>
      </c>
      <c r="H8852" s="168">
        <v>36444</v>
      </c>
      <c r="I8852" t="s">
        <v>108</v>
      </c>
      <c r="J8852" s="169">
        <v>17.969863013698632</v>
      </c>
      <c r="K8852">
        <v>4</v>
      </c>
    </row>
    <row r="8853" spans="1:11" x14ac:dyDescent="0.25">
      <c r="A8853" t="s">
        <v>9408</v>
      </c>
      <c r="B8853">
        <v>34041</v>
      </c>
      <c r="C8853" t="s">
        <v>167</v>
      </c>
      <c r="D8853" s="167">
        <v>81561.59</v>
      </c>
      <c r="E8853" t="s">
        <v>188</v>
      </c>
      <c r="F8853" t="s">
        <v>169</v>
      </c>
      <c r="G8853" t="s">
        <v>375</v>
      </c>
      <c r="H8853" s="168">
        <v>36997</v>
      </c>
      <c r="I8853" t="s">
        <v>103</v>
      </c>
      <c r="J8853" s="169">
        <v>16.454794520547946</v>
      </c>
      <c r="K8853">
        <v>4</v>
      </c>
    </row>
    <row r="8854" spans="1:11" x14ac:dyDescent="0.25">
      <c r="A8854" t="s">
        <v>9409</v>
      </c>
      <c r="B8854">
        <v>1277</v>
      </c>
      <c r="C8854" t="s">
        <v>167</v>
      </c>
      <c r="D8854" s="167">
        <v>63699.42</v>
      </c>
      <c r="E8854" t="s">
        <v>180</v>
      </c>
      <c r="F8854" t="s">
        <v>169</v>
      </c>
      <c r="G8854" t="s">
        <v>386</v>
      </c>
      <c r="H8854" s="168">
        <v>39384</v>
      </c>
      <c r="I8854" t="s">
        <v>103</v>
      </c>
      <c r="J8854" s="169">
        <v>9.9150684931506845</v>
      </c>
      <c r="K8854">
        <v>2</v>
      </c>
    </row>
    <row r="8855" spans="1:11" x14ac:dyDescent="0.25">
      <c r="A8855" t="s">
        <v>9410</v>
      </c>
      <c r="B8855">
        <v>13660</v>
      </c>
      <c r="C8855" t="s">
        <v>167</v>
      </c>
      <c r="D8855" s="167">
        <v>74987.929999999993</v>
      </c>
      <c r="E8855" t="s">
        <v>188</v>
      </c>
      <c r="F8855" t="s">
        <v>202</v>
      </c>
      <c r="G8855" t="s">
        <v>284</v>
      </c>
      <c r="H8855" s="168">
        <v>41345</v>
      </c>
      <c r="I8855" t="s">
        <v>107</v>
      </c>
      <c r="J8855" s="169">
        <v>4.5424657534246577</v>
      </c>
      <c r="K8855">
        <v>1</v>
      </c>
    </row>
    <row r="8856" spans="1:11" x14ac:dyDescent="0.25">
      <c r="A8856" t="s">
        <v>9411</v>
      </c>
      <c r="B8856">
        <v>7616</v>
      </c>
      <c r="C8856" t="s">
        <v>172</v>
      </c>
      <c r="D8856" s="167">
        <v>55328</v>
      </c>
      <c r="E8856" t="s">
        <v>191</v>
      </c>
      <c r="F8856" t="s">
        <v>169</v>
      </c>
      <c r="G8856" t="s">
        <v>354</v>
      </c>
      <c r="H8856" s="168">
        <v>41017</v>
      </c>
      <c r="I8856" t="s">
        <v>107</v>
      </c>
      <c r="J8856" s="169">
        <v>5.441095890410959</v>
      </c>
      <c r="K8856">
        <v>2</v>
      </c>
    </row>
    <row r="8857" spans="1:11" x14ac:dyDescent="0.25">
      <c r="A8857" t="s">
        <v>9412</v>
      </c>
      <c r="B8857">
        <v>45792</v>
      </c>
      <c r="C8857" t="s">
        <v>167</v>
      </c>
      <c r="D8857" s="167">
        <v>72780.990000000005</v>
      </c>
      <c r="E8857" t="s">
        <v>175</v>
      </c>
      <c r="F8857" t="s">
        <v>169</v>
      </c>
      <c r="G8857" t="s">
        <v>211</v>
      </c>
      <c r="H8857" s="168">
        <v>39314</v>
      </c>
      <c r="I8857" t="s">
        <v>106</v>
      </c>
      <c r="J8857" s="169">
        <v>10.106849315068493</v>
      </c>
      <c r="K8857">
        <v>3</v>
      </c>
    </row>
    <row r="8858" spans="1:11" x14ac:dyDescent="0.25">
      <c r="A8858" t="s">
        <v>9413</v>
      </c>
      <c r="B8858">
        <v>32075</v>
      </c>
      <c r="C8858" t="s">
        <v>167</v>
      </c>
      <c r="D8858" s="167">
        <v>76278.5</v>
      </c>
      <c r="E8858" t="s">
        <v>1684</v>
      </c>
      <c r="F8858" t="s">
        <v>169</v>
      </c>
      <c r="G8858" t="s">
        <v>428</v>
      </c>
      <c r="H8858" s="168">
        <v>42408</v>
      </c>
      <c r="I8858" t="s">
        <v>108</v>
      </c>
      <c r="J8858" s="169">
        <v>1.6301369863013699</v>
      </c>
      <c r="K8858">
        <v>1</v>
      </c>
    </row>
    <row r="8859" spans="1:11" x14ac:dyDescent="0.25">
      <c r="A8859" t="s">
        <v>9414</v>
      </c>
      <c r="B8859">
        <v>49711</v>
      </c>
      <c r="C8859" t="s">
        <v>172</v>
      </c>
      <c r="D8859" s="167">
        <v>74815</v>
      </c>
      <c r="E8859" t="s">
        <v>185</v>
      </c>
      <c r="F8859" t="s">
        <v>169</v>
      </c>
      <c r="G8859" t="s">
        <v>416</v>
      </c>
      <c r="H8859" s="168">
        <v>38747</v>
      </c>
      <c r="I8859" t="s">
        <v>104</v>
      </c>
      <c r="J8859" s="169">
        <v>11.66027397260274</v>
      </c>
      <c r="K8859">
        <v>3</v>
      </c>
    </row>
    <row r="8860" spans="1:11" x14ac:dyDescent="0.25">
      <c r="A8860" t="s">
        <v>9415</v>
      </c>
      <c r="B8860">
        <v>19009</v>
      </c>
      <c r="C8860" t="s">
        <v>167</v>
      </c>
      <c r="D8860" s="167">
        <v>54402.73</v>
      </c>
      <c r="E8860" t="s">
        <v>188</v>
      </c>
      <c r="F8860" t="s">
        <v>169</v>
      </c>
      <c r="G8860" t="s">
        <v>282</v>
      </c>
      <c r="H8860" s="168">
        <v>41316</v>
      </c>
      <c r="I8860" t="s">
        <v>106</v>
      </c>
      <c r="J8860" s="169">
        <v>4.6219178082191785</v>
      </c>
      <c r="K8860">
        <v>1</v>
      </c>
    </row>
    <row r="8861" spans="1:11" x14ac:dyDescent="0.25">
      <c r="A8861" t="s">
        <v>9416</v>
      </c>
      <c r="B8861">
        <v>66587</v>
      </c>
      <c r="C8861" t="s">
        <v>172</v>
      </c>
      <c r="D8861" s="167">
        <v>40631.32</v>
      </c>
      <c r="E8861" t="s">
        <v>199</v>
      </c>
      <c r="F8861" t="s">
        <v>169</v>
      </c>
      <c r="G8861" t="s">
        <v>200</v>
      </c>
      <c r="H8861" s="168">
        <v>42317</v>
      </c>
      <c r="I8861" t="s">
        <v>103</v>
      </c>
      <c r="J8861" s="169">
        <v>1.8794520547945206</v>
      </c>
      <c r="K8861">
        <v>1</v>
      </c>
    </row>
    <row r="8862" spans="1:11" x14ac:dyDescent="0.25">
      <c r="A8862" t="s">
        <v>9417</v>
      </c>
      <c r="B8862">
        <v>97614</v>
      </c>
      <c r="C8862" t="s">
        <v>172</v>
      </c>
      <c r="D8862" s="167">
        <v>64141</v>
      </c>
      <c r="E8862" t="s">
        <v>199</v>
      </c>
      <c r="F8862" t="s">
        <v>169</v>
      </c>
      <c r="G8862" t="s">
        <v>200</v>
      </c>
      <c r="H8862" s="168">
        <v>35890</v>
      </c>
      <c r="I8862" t="s">
        <v>104</v>
      </c>
      <c r="J8862" s="169">
        <v>19.487671232876714</v>
      </c>
      <c r="K8862">
        <v>4</v>
      </c>
    </row>
    <row r="8863" spans="1:11" x14ac:dyDescent="0.25">
      <c r="A8863" t="s">
        <v>9418</v>
      </c>
      <c r="B8863">
        <v>83152</v>
      </c>
      <c r="C8863" t="s">
        <v>172</v>
      </c>
      <c r="D8863" s="167">
        <v>43985</v>
      </c>
      <c r="E8863" t="s">
        <v>199</v>
      </c>
      <c r="F8863" t="s">
        <v>169</v>
      </c>
      <c r="G8863" t="s">
        <v>3985</v>
      </c>
      <c r="H8863" s="168">
        <v>42562</v>
      </c>
      <c r="I8863" t="s">
        <v>103</v>
      </c>
      <c r="J8863" s="169">
        <v>1.2082191780821918</v>
      </c>
      <c r="K8863">
        <v>1</v>
      </c>
    </row>
    <row r="8864" spans="1:11" x14ac:dyDescent="0.25">
      <c r="A8864" t="s">
        <v>9419</v>
      </c>
      <c r="B8864">
        <v>880</v>
      </c>
      <c r="C8864" t="s">
        <v>172</v>
      </c>
      <c r="D8864" s="167">
        <v>104717.6</v>
      </c>
      <c r="E8864" t="s">
        <v>185</v>
      </c>
      <c r="F8864" t="s">
        <v>169</v>
      </c>
      <c r="G8864" t="s">
        <v>495</v>
      </c>
      <c r="H8864" s="168">
        <v>32307</v>
      </c>
      <c r="I8864" t="s">
        <v>107</v>
      </c>
      <c r="J8864" s="169">
        <v>29.304109589041097</v>
      </c>
      <c r="K8864">
        <v>6</v>
      </c>
    </row>
    <row r="8865" spans="1:11" x14ac:dyDescent="0.25">
      <c r="A8865" t="s">
        <v>9420</v>
      </c>
      <c r="B8865">
        <v>98545</v>
      </c>
      <c r="C8865" t="s">
        <v>172</v>
      </c>
      <c r="D8865" s="167">
        <v>84974</v>
      </c>
      <c r="E8865" t="s">
        <v>196</v>
      </c>
      <c r="F8865" t="s">
        <v>169</v>
      </c>
      <c r="G8865" t="s">
        <v>282</v>
      </c>
      <c r="H8865" s="168">
        <v>38530</v>
      </c>
      <c r="I8865" t="s">
        <v>108</v>
      </c>
      <c r="J8865" s="169">
        <v>12.254794520547945</v>
      </c>
      <c r="K8865">
        <v>3</v>
      </c>
    </row>
    <row r="8866" spans="1:11" x14ac:dyDescent="0.25">
      <c r="A8866" t="s">
        <v>9421</v>
      </c>
      <c r="B8866">
        <v>29974</v>
      </c>
      <c r="C8866" t="s">
        <v>172</v>
      </c>
      <c r="D8866" s="167">
        <v>63176.75</v>
      </c>
      <c r="E8866" t="s">
        <v>180</v>
      </c>
      <c r="F8866" t="s">
        <v>169</v>
      </c>
      <c r="G8866" t="s">
        <v>386</v>
      </c>
      <c r="H8866" s="168">
        <v>39188</v>
      </c>
      <c r="I8866" t="s">
        <v>106</v>
      </c>
      <c r="J8866" s="169">
        <v>10.452054794520548</v>
      </c>
      <c r="K8866">
        <v>3</v>
      </c>
    </row>
    <row r="8867" spans="1:11" x14ac:dyDescent="0.25">
      <c r="A8867" t="s">
        <v>9422</v>
      </c>
      <c r="B8867">
        <v>4438</v>
      </c>
      <c r="C8867" t="s">
        <v>172</v>
      </c>
      <c r="D8867" s="167">
        <v>42053.42</v>
      </c>
      <c r="E8867" t="s">
        <v>199</v>
      </c>
      <c r="F8867" t="s">
        <v>169</v>
      </c>
      <c r="G8867" t="s">
        <v>220</v>
      </c>
      <c r="H8867" s="168">
        <v>41911</v>
      </c>
      <c r="I8867" t="s">
        <v>105</v>
      </c>
      <c r="J8867" s="169">
        <v>2.9917808219178084</v>
      </c>
      <c r="K8867">
        <v>1</v>
      </c>
    </row>
    <row r="8868" spans="1:11" x14ac:dyDescent="0.25">
      <c r="A8868" t="s">
        <v>9423</v>
      </c>
      <c r="B8868">
        <v>89829</v>
      </c>
      <c r="C8868" t="s">
        <v>172</v>
      </c>
      <c r="D8868" s="167">
        <v>47300.92</v>
      </c>
      <c r="E8868" t="s">
        <v>196</v>
      </c>
      <c r="F8868" t="s">
        <v>169</v>
      </c>
      <c r="G8868" t="s">
        <v>228</v>
      </c>
      <c r="H8868" s="168">
        <v>40378</v>
      </c>
      <c r="I8868" t="s">
        <v>107</v>
      </c>
      <c r="J8868" s="169">
        <v>7.1917808219178081</v>
      </c>
      <c r="K8868">
        <v>2</v>
      </c>
    </row>
    <row r="8869" spans="1:11" x14ac:dyDescent="0.25">
      <c r="A8869" t="s">
        <v>9424</v>
      </c>
      <c r="B8869">
        <v>30801</v>
      </c>
      <c r="C8869" t="s">
        <v>167</v>
      </c>
      <c r="D8869" s="167">
        <v>75277.02</v>
      </c>
      <c r="E8869" t="s">
        <v>239</v>
      </c>
      <c r="F8869" t="s">
        <v>169</v>
      </c>
      <c r="G8869" t="s">
        <v>665</v>
      </c>
      <c r="H8869" s="168">
        <v>31691</v>
      </c>
      <c r="I8869" t="s">
        <v>103</v>
      </c>
      <c r="J8869" s="169">
        <v>30.991780821917807</v>
      </c>
      <c r="K8869">
        <v>7</v>
      </c>
    </row>
    <row r="8870" spans="1:11" x14ac:dyDescent="0.25">
      <c r="A8870" t="s">
        <v>9425</v>
      </c>
      <c r="B8870">
        <v>21527</v>
      </c>
      <c r="C8870" t="s">
        <v>172</v>
      </c>
      <c r="D8870" s="167">
        <v>42053.83</v>
      </c>
      <c r="E8870" t="s">
        <v>199</v>
      </c>
      <c r="F8870" t="s">
        <v>169</v>
      </c>
      <c r="G8870" t="s">
        <v>220</v>
      </c>
      <c r="H8870" s="168">
        <v>41869</v>
      </c>
      <c r="I8870" t="s">
        <v>106</v>
      </c>
      <c r="J8870" s="169">
        <v>3.106849315068493</v>
      </c>
      <c r="K8870">
        <v>1</v>
      </c>
    </row>
    <row r="8871" spans="1:11" x14ac:dyDescent="0.25">
      <c r="A8871" t="s">
        <v>9426</v>
      </c>
      <c r="B8871">
        <v>14960</v>
      </c>
      <c r="C8871" t="s">
        <v>172</v>
      </c>
      <c r="D8871" s="167">
        <v>107128.71</v>
      </c>
      <c r="E8871" t="s">
        <v>175</v>
      </c>
      <c r="F8871" t="s">
        <v>169</v>
      </c>
      <c r="G8871" t="s">
        <v>586</v>
      </c>
      <c r="H8871" s="168">
        <v>34498</v>
      </c>
      <c r="I8871" t="s">
        <v>103</v>
      </c>
      <c r="J8871" s="169">
        <v>23.301369863013697</v>
      </c>
      <c r="K8871">
        <v>5</v>
      </c>
    </row>
    <row r="8872" spans="1:11" x14ac:dyDescent="0.25">
      <c r="A8872" t="s">
        <v>9427</v>
      </c>
      <c r="B8872">
        <v>98587</v>
      </c>
      <c r="C8872" t="s">
        <v>172</v>
      </c>
      <c r="D8872" s="167">
        <v>49949.25</v>
      </c>
      <c r="E8872" t="s">
        <v>233</v>
      </c>
      <c r="F8872" t="s">
        <v>169</v>
      </c>
      <c r="G8872" t="s">
        <v>514</v>
      </c>
      <c r="H8872" s="168">
        <v>39034</v>
      </c>
      <c r="I8872" t="s">
        <v>104</v>
      </c>
      <c r="J8872" s="169">
        <v>10.873972602739727</v>
      </c>
      <c r="K8872">
        <v>3</v>
      </c>
    </row>
    <row r="8873" spans="1:11" x14ac:dyDescent="0.25">
      <c r="A8873" t="s">
        <v>9428</v>
      </c>
      <c r="B8873">
        <v>5649</v>
      </c>
      <c r="C8873" t="s">
        <v>172</v>
      </c>
      <c r="D8873" s="167">
        <v>63726.52</v>
      </c>
      <c r="E8873" t="s">
        <v>1684</v>
      </c>
      <c r="F8873" t="s">
        <v>169</v>
      </c>
      <c r="G8873" t="s">
        <v>282</v>
      </c>
      <c r="H8873" s="168">
        <v>36031</v>
      </c>
      <c r="I8873" t="s">
        <v>103</v>
      </c>
      <c r="J8873" s="169">
        <v>19.101369863013698</v>
      </c>
      <c r="K8873">
        <v>4</v>
      </c>
    </row>
    <row r="8874" spans="1:11" x14ac:dyDescent="0.25">
      <c r="A8874" t="s">
        <v>9429</v>
      </c>
      <c r="B8874">
        <v>82625</v>
      </c>
      <c r="C8874" t="s">
        <v>167</v>
      </c>
      <c r="D8874" s="167">
        <v>78096</v>
      </c>
      <c r="E8874" t="s">
        <v>175</v>
      </c>
      <c r="F8874" t="s">
        <v>169</v>
      </c>
      <c r="G8874" t="s">
        <v>183</v>
      </c>
      <c r="H8874" s="168">
        <v>38012</v>
      </c>
      <c r="I8874" t="s">
        <v>106</v>
      </c>
      <c r="J8874" s="169">
        <v>13.673972602739726</v>
      </c>
      <c r="K8874">
        <v>3</v>
      </c>
    </row>
    <row r="8875" spans="1:11" x14ac:dyDescent="0.25">
      <c r="A8875" t="s">
        <v>9430</v>
      </c>
      <c r="B8875">
        <v>70339</v>
      </c>
      <c r="C8875" t="s">
        <v>172</v>
      </c>
      <c r="D8875" s="167">
        <v>73801</v>
      </c>
      <c r="E8875" t="s">
        <v>196</v>
      </c>
      <c r="F8875" t="s">
        <v>169</v>
      </c>
      <c r="G8875" t="s">
        <v>228</v>
      </c>
      <c r="H8875" s="168">
        <v>38390</v>
      </c>
      <c r="I8875" t="s">
        <v>103</v>
      </c>
      <c r="J8875" s="169">
        <v>12.638356164383561</v>
      </c>
      <c r="K8875">
        <v>3</v>
      </c>
    </row>
    <row r="8876" spans="1:11" x14ac:dyDescent="0.25">
      <c r="A8876" t="s">
        <v>9431</v>
      </c>
      <c r="B8876">
        <v>113</v>
      </c>
      <c r="C8876" t="s">
        <v>167</v>
      </c>
      <c r="D8876" s="167">
        <v>35552.410000000003</v>
      </c>
      <c r="E8876" t="s">
        <v>188</v>
      </c>
      <c r="F8876" t="s">
        <v>202</v>
      </c>
      <c r="G8876" t="s">
        <v>313</v>
      </c>
      <c r="H8876" s="168">
        <v>41975</v>
      </c>
      <c r="I8876" t="s">
        <v>107</v>
      </c>
      <c r="J8876" s="169">
        <v>2.8164383561643835</v>
      </c>
      <c r="K8876">
        <v>1</v>
      </c>
    </row>
    <row r="8877" spans="1:11" x14ac:dyDescent="0.25">
      <c r="A8877" t="s">
        <v>9432</v>
      </c>
      <c r="B8877">
        <v>42612</v>
      </c>
      <c r="C8877" t="s">
        <v>167</v>
      </c>
      <c r="D8877" s="167">
        <v>95263.92</v>
      </c>
      <c r="E8877" t="s">
        <v>188</v>
      </c>
      <c r="F8877" t="s">
        <v>169</v>
      </c>
      <c r="G8877" t="s">
        <v>468</v>
      </c>
      <c r="H8877" s="168">
        <v>34330</v>
      </c>
      <c r="I8877" t="s">
        <v>103</v>
      </c>
      <c r="J8877" s="169">
        <v>23.761643835616439</v>
      </c>
      <c r="K8877">
        <v>5</v>
      </c>
    </row>
    <row r="8878" spans="1:11" x14ac:dyDescent="0.25">
      <c r="A8878" t="s">
        <v>9433</v>
      </c>
      <c r="B8878">
        <v>73112</v>
      </c>
      <c r="C8878" t="s">
        <v>172</v>
      </c>
      <c r="D8878" s="167">
        <v>118930</v>
      </c>
      <c r="E8878" t="s">
        <v>185</v>
      </c>
      <c r="F8878" t="s">
        <v>169</v>
      </c>
      <c r="G8878" t="s">
        <v>382</v>
      </c>
      <c r="H8878" s="168">
        <v>36942</v>
      </c>
      <c r="I8878" t="s">
        <v>106</v>
      </c>
      <c r="J8878" s="169">
        <v>16.605479452054794</v>
      </c>
      <c r="K8878">
        <v>4</v>
      </c>
    </row>
    <row r="8879" spans="1:11" x14ac:dyDescent="0.25">
      <c r="A8879" t="s">
        <v>9434</v>
      </c>
      <c r="B8879">
        <v>80696</v>
      </c>
      <c r="C8879" t="s">
        <v>167</v>
      </c>
      <c r="D8879" s="167">
        <v>56688.39</v>
      </c>
      <c r="E8879" t="s">
        <v>199</v>
      </c>
      <c r="F8879" t="s">
        <v>169</v>
      </c>
      <c r="G8879" t="s">
        <v>200</v>
      </c>
      <c r="H8879" s="168">
        <v>37577</v>
      </c>
      <c r="I8879" t="s">
        <v>108</v>
      </c>
      <c r="J8879" s="169">
        <v>14.865753424657534</v>
      </c>
      <c r="K8879">
        <v>3</v>
      </c>
    </row>
    <row r="8880" spans="1:11" x14ac:dyDescent="0.25">
      <c r="A8880" t="s">
        <v>9435</v>
      </c>
      <c r="B8880">
        <v>64058</v>
      </c>
      <c r="C8880" t="s">
        <v>172</v>
      </c>
      <c r="D8880" s="167">
        <v>96197.88</v>
      </c>
      <c r="E8880" t="s">
        <v>213</v>
      </c>
      <c r="F8880" t="s">
        <v>169</v>
      </c>
      <c r="G8880" t="s">
        <v>214</v>
      </c>
      <c r="H8880" s="168">
        <v>33637</v>
      </c>
      <c r="I8880" t="s">
        <v>104</v>
      </c>
      <c r="J8880" s="169">
        <v>25.660273972602738</v>
      </c>
      <c r="K8880">
        <v>6</v>
      </c>
    </row>
    <row r="8881" spans="1:11" x14ac:dyDescent="0.25">
      <c r="A8881" t="s">
        <v>9436</v>
      </c>
      <c r="B8881">
        <v>31471</v>
      </c>
      <c r="C8881" t="s">
        <v>167</v>
      </c>
      <c r="D8881" s="167">
        <v>72902</v>
      </c>
      <c r="E8881" t="s">
        <v>175</v>
      </c>
      <c r="F8881" t="s">
        <v>169</v>
      </c>
      <c r="G8881" t="s">
        <v>183</v>
      </c>
      <c r="H8881" s="168">
        <v>38734</v>
      </c>
      <c r="I8881" t="s">
        <v>103</v>
      </c>
      <c r="J8881" s="169">
        <v>11.695890410958905</v>
      </c>
      <c r="K8881">
        <v>3</v>
      </c>
    </row>
    <row r="8882" spans="1:11" x14ac:dyDescent="0.25">
      <c r="A8882" t="s">
        <v>9437</v>
      </c>
      <c r="B8882">
        <v>29498</v>
      </c>
      <c r="C8882" t="s">
        <v>167</v>
      </c>
      <c r="D8882" s="167">
        <v>79728</v>
      </c>
      <c r="E8882" t="s">
        <v>168</v>
      </c>
      <c r="F8882" t="s">
        <v>169</v>
      </c>
      <c r="G8882" t="s">
        <v>265</v>
      </c>
      <c r="H8882" s="168">
        <v>37459</v>
      </c>
      <c r="I8882" t="s">
        <v>106</v>
      </c>
      <c r="J8882" s="169">
        <v>15.189041095890412</v>
      </c>
      <c r="K8882">
        <v>4</v>
      </c>
    </row>
    <row r="8883" spans="1:11" x14ac:dyDescent="0.25">
      <c r="A8883" t="s">
        <v>9438</v>
      </c>
      <c r="B8883">
        <v>507</v>
      </c>
      <c r="C8883" t="s">
        <v>172</v>
      </c>
      <c r="D8883" s="167">
        <v>46325.1</v>
      </c>
      <c r="E8883" t="s">
        <v>199</v>
      </c>
      <c r="F8883" t="s">
        <v>169</v>
      </c>
      <c r="G8883" t="s">
        <v>295</v>
      </c>
      <c r="H8883" s="168">
        <v>39426</v>
      </c>
      <c r="I8883" t="s">
        <v>106</v>
      </c>
      <c r="J8883" s="169">
        <v>9.8000000000000007</v>
      </c>
      <c r="K8883">
        <v>2</v>
      </c>
    </row>
    <row r="8884" spans="1:11" x14ac:dyDescent="0.25">
      <c r="A8884" t="s">
        <v>9439</v>
      </c>
      <c r="B8884">
        <v>70698</v>
      </c>
      <c r="C8884" t="s">
        <v>172</v>
      </c>
      <c r="D8884" s="167">
        <v>79728</v>
      </c>
      <c r="E8884" t="s">
        <v>168</v>
      </c>
      <c r="F8884" t="s">
        <v>169</v>
      </c>
      <c r="G8884" t="s">
        <v>265</v>
      </c>
      <c r="H8884" s="168">
        <v>37459</v>
      </c>
      <c r="I8884" t="s">
        <v>106</v>
      </c>
      <c r="J8884" s="169">
        <v>15.189041095890412</v>
      </c>
      <c r="K8884">
        <v>4</v>
      </c>
    </row>
    <row r="8885" spans="1:11" x14ac:dyDescent="0.25">
      <c r="A8885" t="s">
        <v>9440</v>
      </c>
      <c r="B8885">
        <v>19039</v>
      </c>
      <c r="C8885" t="s">
        <v>167</v>
      </c>
      <c r="D8885" s="167">
        <v>60000</v>
      </c>
      <c r="E8885" t="s">
        <v>239</v>
      </c>
      <c r="F8885" t="s">
        <v>169</v>
      </c>
      <c r="G8885" t="s">
        <v>282</v>
      </c>
      <c r="H8885" s="168">
        <v>42674</v>
      </c>
      <c r="I8885" t="s">
        <v>103</v>
      </c>
      <c r="J8885" s="169">
        <v>0.90136986301369859</v>
      </c>
      <c r="K8885">
        <v>1</v>
      </c>
    </row>
    <row r="8886" spans="1:11" x14ac:dyDescent="0.25">
      <c r="A8886" t="s">
        <v>9441</v>
      </c>
      <c r="B8886">
        <v>33235</v>
      </c>
      <c r="C8886" t="s">
        <v>167</v>
      </c>
      <c r="D8886" s="167">
        <v>97912</v>
      </c>
      <c r="E8886" t="s">
        <v>188</v>
      </c>
      <c r="F8886" t="s">
        <v>169</v>
      </c>
      <c r="G8886" t="s">
        <v>284</v>
      </c>
      <c r="H8886" s="168">
        <v>36535</v>
      </c>
      <c r="I8886" t="s">
        <v>106</v>
      </c>
      <c r="J8886" s="169">
        <v>17.720547945205478</v>
      </c>
      <c r="K8886">
        <v>4</v>
      </c>
    </row>
    <row r="8887" spans="1:11" x14ac:dyDescent="0.25">
      <c r="A8887" t="s">
        <v>9442</v>
      </c>
      <c r="B8887">
        <v>36855</v>
      </c>
      <c r="C8887" t="s">
        <v>172</v>
      </c>
      <c r="D8887" s="167">
        <v>28772.07</v>
      </c>
      <c r="E8887" t="s">
        <v>233</v>
      </c>
      <c r="F8887" t="s">
        <v>202</v>
      </c>
      <c r="G8887" t="s">
        <v>234</v>
      </c>
      <c r="H8887" s="168">
        <v>42170</v>
      </c>
      <c r="I8887" t="s">
        <v>107</v>
      </c>
      <c r="J8887" s="169">
        <v>2.2821917808219179</v>
      </c>
      <c r="K8887">
        <v>1</v>
      </c>
    </row>
    <row r="8888" spans="1:11" x14ac:dyDescent="0.25">
      <c r="A8888" t="s">
        <v>9443</v>
      </c>
      <c r="B8888">
        <v>31296</v>
      </c>
      <c r="C8888" t="s">
        <v>167</v>
      </c>
      <c r="D8888" s="167">
        <v>39257.31</v>
      </c>
      <c r="E8888" t="s">
        <v>188</v>
      </c>
      <c r="F8888" t="s">
        <v>169</v>
      </c>
      <c r="G8888" t="s">
        <v>344</v>
      </c>
      <c r="H8888" s="168">
        <v>42101</v>
      </c>
      <c r="I8888" t="s">
        <v>108</v>
      </c>
      <c r="J8888" s="169">
        <v>2.4712328767123286</v>
      </c>
      <c r="K8888">
        <v>1</v>
      </c>
    </row>
    <row r="8889" spans="1:11" x14ac:dyDescent="0.25">
      <c r="A8889" t="s">
        <v>9444</v>
      </c>
      <c r="B8889">
        <v>40630</v>
      </c>
      <c r="C8889" t="s">
        <v>167</v>
      </c>
      <c r="D8889" s="167">
        <v>86588</v>
      </c>
      <c r="E8889" t="s">
        <v>175</v>
      </c>
      <c r="F8889" t="s">
        <v>169</v>
      </c>
      <c r="G8889" t="s">
        <v>183</v>
      </c>
      <c r="H8889" s="168">
        <v>36962</v>
      </c>
      <c r="I8889" t="s">
        <v>103</v>
      </c>
      <c r="J8889" s="169">
        <v>16.550684931506851</v>
      </c>
      <c r="K8889">
        <v>4</v>
      </c>
    </row>
    <row r="8890" spans="1:11" x14ac:dyDescent="0.25">
      <c r="A8890" t="s">
        <v>9445</v>
      </c>
      <c r="B8890">
        <v>83672</v>
      </c>
      <c r="C8890" t="s">
        <v>172</v>
      </c>
      <c r="D8890" s="167">
        <v>62620</v>
      </c>
      <c r="E8890" t="s">
        <v>175</v>
      </c>
      <c r="F8890" t="s">
        <v>169</v>
      </c>
      <c r="G8890" t="s">
        <v>183</v>
      </c>
      <c r="H8890" s="168">
        <v>41442</v>
      </c>
      <c r="I8890" t="s">
        <v>106</v>
      </c>
      <c r="J8890" s="169">
        <v>4.2767123287671236</v>
      </c>
      <c r="K8890">
        <v>1</v>
      </c>
    </row>
    <row r="8891" spans="1:11" x14ac:dyDescent="0.25">
      <c r="A8891" t="s">
        <v>9446</v>
      </c>
      <c r="B8891">
        <v>77727</v>
      </c>
      <c r="C8891" t="s">
        <v>172</v>
      </c>
      <c r="D8891" s="167">
        <v>86537.84</v>
      </c>
      <c r="E8891" t="s">
        <v>191</v>
      </c>
      <c r="F8891" t="s">
        <v>169</v>
      </c>
      <c r="G8891" t="s">
        <v>192</v>
      </c>
      <c r="H8891" s="168">
        <v>31697</v>
      </c>
      <c r="I8891" t="s">
        <v>103</v>
      </c>
      <c r="J8891" s="169">
        <v>30.975342465753425</v>
      </c>
      <c r="K8891">
        <v>7</v>
      </c>
    </row>
    <row r="8892" spans="1:11" x14ac:dyDescent="0.25">
      <c r="A8892" t="s">
        <v>9447</v>
      </c>
      <c r="B8892">
        <v>31182</v>
      </c>
      <c r="C8892" t="s">
        <v>172</v>
      </c>
      <c r="D8892" s="167">
        <v>53788</v>
      </c>
      <c r="E8892" t="s">
        <v>175</v>
      </c>
      <c r="F8892" t="s">
        <v>169</v>
      </c>
      <c r="G8892" t="s">
        <v>183</v>
      </c>
      <c r="H8892" s="168">
        <v>41918</v>
      </c>
      <c r="I8892" t="s">
        <v>104</v>
      </c>
      <c r="J8892" s="169">
        <v>2.9726027397260273</v>
      </c>
      <c r="K8892">
        <v>1</v>
      </c>
    </row>
    <row r="8893" spans="1:11" x14ac:dyDescent="0.25">
      <c r="A8893" t="s">
        <v>9448</v>
      </c>
      <c r="B8893">
        <v>55052</v>
      </c>
      <c r="C8893" t="s">
        <v>172</v>
      </c>
      <c r="D8893" s="167">
        <v>68054</v>
      </c>
      <c r="E8893" t="s">
        <v>175</v>
      </c>
      <c r="F8893" t="s">
        <v>169</v>
      </c>
      <c r="G8893" t="s">
        <v>183</v>
      </c>
      <c r="H8893" s="168">
        <v>39827</v>
      </c>
      <c r="I8893" t="s">
        <v>106</v>
      </c>
      <c r="J8893" s="169">
        <v>8.7013698630136993</v>
      </c>
      <c r="K8893">
        <v>2</v>
      </c>
    </row>
    <row r="8894" spans="1:11" x14ac:dyDescent="0.25">
      <c r="A8894" t="s">
        <v>9449</v>
      </c>
      <c r="B8894">
        <v>86953</v>
      </c>
      <c r="C8894" t="s">
        <v>167</v>
      </c>
      <c r="D8894" s="167">
        <v>42662.879999999997</v>
      </c>
      <c r="E8894" t="s">
        <v>180</v>
      </c>
      <c r="F8894" t="s">
        <v>169</v>
      </c>
      <c r="G8894" t="s">
        <v>209</v>
      </c>
      <c r="H8894" s="168">
        <v>42170</v>
      </c>
      <c r="I8894" t="s">
        <v>108</v>
      </c>
      <c r="J8894" s="169">
        <v>2.2821917808219179</v>
      </c>
      <c r="K8894">
        <v>1</v>
      </c>
    </row>
    <row r="8895" spans="1:11" x14ac:dyDescent="0.25">
      <c r="A8895" t="s">
        <v>9450</v>
      </c>
      <c r="B8895">
        <v>43004</v>
      </c>
      <c r="C8895" t="s">
        <v>172</v>
      </c>
      <c r="D8895" s="167">
        <v>92756.7</v>
      </c>
      <c r="E8895" t="s">
        <v>175</v>
      </c>
      <c r="F8895" t="s">
        <v>169</v>
      </c>
      <c r="G8895" t="s">
        <v>183</v>
      </c>
      <c r="H8895" s="168">
        <v>29409</v>
      </c>
      <c r="I8895" t="s">
        <v>105</v>
      </c>
      <c r="J8895" s="169">
        <v>37.243835616438353</v>
      </c>
      <c r="K8895">
        <v>8</v>
      </c>
    </row>
    <row r="8896" spans="1:11" x14ac:dyDescent="0.25">
      <c r="A8896" t="s">
        <v>9451</v>
      </c>
      <c r="B8896">
        <v>45888</v>
      </c>
      <c r="C8896" t="s">
        <v>172</v>
      </c>
      <c r="D8896" s="167">
        <v>62585</v>
      </c>
      <c r="E8896" t="s">
        <v>191</v>
      </c>
      <c r="F8896" t="s">
        <v>169</v>
      </c>
      <c r="G8896" t="s">
        <v>486</v>
      </c>
      <c r="H8896" s="168">
        <v>37389</v>
      </c>
      <c r="I8896" t="s">
        <v>105</v>
      </c>
      <c r="J8896" s="169">
        <v>15.38082191780822</v>
      </c>
      <c r="K8896">
        <v>4</v>
      </c>
    </row>
    <row r="8897" spans="1:11" x14ac:dyDescent="0.25">
      <c r="A8897" t="s">
        <v>9452</v>
      </c>
      <c r="B8897">
        <v>71444</v>
      </c>
      <c r="C8897" t="s">
        <v>172</v>
      </c>
      <c r="D8897" s="167">
        <v>73801</v>
      </c>
      <c r="E8897" t="s">
        <v>196</v>
      </c>
      <c r="F8897" t="s">
        <v>169</v>
      </c>
      <c r="G8897" t="s">
        <v>228</v>
      </c>
      <c r="H8897" s="168">
        <v>36528</v>
      </c>
      <c r="I8897" t="s">
        <v>104</v>
      </c>
      <c r="J8897" s="169">
        <v>17.739726027397261</v>
      </c>
      <c r="K8897">
        <v>4</v>
      </c>
    </row>
    <row r="8898" spans="1:11" x14ac:dyDescent="0.25">
      <c r="A8898" t="s">
        <v>9453</v>
      </c>
      <c r="B8898">
        <v>45972</v>
      </c>
      <c r="C8898" t="s">
        <v>167</v>
      </c>
      <c r="D8898" s="167">
        <v>97912</v>
      </c>
      <c r="E8898" t="s">
        <v>188</v>
      </c>
      <c r="F8898" t="s">
        <v>169</v>
      </c>
      <c r="G8898" t="s">
        <v>284</v>
      </c>
      <c r="H8898" s="168">
        <v>36934</v>
      </c>
      <c r="I8898" t="s">
        <v>103</v>
      </c>
      <c r="J8898" s="169">
        <v>16.627397260273973</v>
      </c>
      <c r="K8898">
        <v>4</v>
      </c>
    </row>
    <row r="8899" spans="1:11" x14ac:dyDescent="0.25">
      <c r="A8899" t="s">
        <v>9454</v>
      </c>
      <c r="B8899">
        <v>33947</v>
      </c>
      <c r="C8899" t="s">
        <v>172</v>
      </c>
      <c r="D8899" s="167">
        <v>35411.29</v>
      </c>
      <c r="E8899" t="s">
        <v>253</v>
      </c>
      <c r="F8899" t="s">
        <v>169</v>
      </c>
      <c r="G8899" t="s">
        <v>207</v>
      </c>
      <c r="H8899" s="168">
        <v>40111</v>
      </c>
      <c r="I8899" t="s">
        <v>103</v>
      </c>
      <c r="J8899" s="169">
        <v>7.9232876712328766</v>
      </c>
      <c r="K8899">
        <v>2</v>
      </c>
    </row>
    <row r="8900" spans="1:11" x14ac:dyDescent="0.25">
      <c r="A8900" t="s">
        <v>9455</v>
      </c>
      <c r="B8900">
        <v>1258</v>
      </c>
      <c r="C8900" t="s">
        <v>167</v>
      </c>
      <c r="D8900" s="167">
        <v>100849.36</v>
      </c>
      <c r="E8900" t="s">
        <v>188</v>
      </c>
      <c r="F8900" t="s">
        <v>169</v>
      </c>
      <c r="G8900" t="s">
        <v>284</v>
      </c>
      <c r="H8900" s="168">
        <v>31278</v>
      </c>
      <c r="I8900" t="s">
        <v>108</v>
      </c>
      <c r="J8900" s="169">
        <v>32.123287671232873</v>
      </c>
      <c r="K8900">
        <v>7</v>
      </c>
    </row>
    <row r="8901" spans="1:11" x14ac:dyDescent="0.25">
      <c r="A8901" t="s">
        <v>9456</v>
      </c>
      <c r="B8901">
        <v>64708</v>
      </c>
      <c r="C8901" t="s">
        <v>172</v>
      </c>
      <c r="D8901" s="167">
        <v>103506</v>
      </c>
      <c r="E8901" t="s">
        <v>175</v>
      </c>
      <c r="F8901" t="s">
        <v>169</v>
      </c>
      <c r="G8901" t="s">
        <v>586</v>
      </c>
      <c r="H8901" s="168">
        <v>37823</v>
      </c>
      <c r="I8901" t="s">
        <v>103</v>
      </c>
      <c r="J8901" s="169">
        <v>14.191780821917808</v>
      </c>
      <c r="K8901">
        <v>3</v>
      </c>
    </row>
    <row r="8902" spans="1:11" x14ac:dyDescent="0.25">
      <c r="A8902" t="s">
        <v>9457</v>
      </c>
      <c r="B8902">
        <v>36617</v>
      </c>
      <c r="C8902" t="s">
        <v>167</v>
      </c>
      <c r="D8902" s="167">
        <v>34310.129999999997</v>
      </c>
      <c r="E8902" t="s">
        <v>188</v>
      </c>
      <c r="F8902" t="s">
        <v>202</v>
      </c>
      <c r="G8902" t="s">
        <v>282</v>
      </c>
      <c r="H8902" s="168">
        <v>39244</v>
      </c>
      <c r="I8902" t="s">
        <v>104</v>
      </c>
      <c r="J8902" s="169">
        <v>10.298630136986301</v>
      </c>
      <c r="K8902">
        <v>3</v>
      </c>
    </row>
    <row r="8903" spans="1:11" x14ac:dyDescent="0.25">
      <c r="A8903" t="s">
        <v>9458</v>
      </c>
      <c r="B8903">
        <v>22290</v>
      </c>
      <c r="C8903" t="s">
        <v>167</v>
      </c>
      <c r="D8903" s="167">
        <v>38007.519999999997</v>
      </c>
      <c r="E8903" t="s">
        <v>188</v>
      </c>
      <c r="F8903" t="s">
        <v>202</v>
      </c>
      <c r="G8903" t="s">
        <v>273</v>
      </c>
      <c r="H8903" s="168">
        <v>33654</v>
      </c>
      <c r="I8903" t="s">
        <v>104</v>
      </c>
      <c r="J8903" s="169">
        <v>25.613698630136987</v>
      </c>
      <c r="K8903">
        <v>6</v>
      </c>
    </row>
    <row r="8904" spans="1:11" x14ac:dyDescent="0.25">
      <c r="A8904" t="s">
        <v>9459</v>
      </c>
      <c r="B8904">
        <v>187</v>
      </c>
      <c r="C8904" t="s">
        <v>167</v>
      </c>
      <c r="D8904" s="167">
        <v>80383.69</v>
      </c>
      <c r="E8904" t="s">
        <v>308</v>
      </c>
      <c r="F8904" t="s">
        <v>169</v>
      </c>
      <c r="G8904" t="s">
        <v>181</v>
      </c>
      <c r="H8904" s="168">
        <v>39818</v>
      </c>
      <c r="I8904" t="s">
        <v>104</v>
      </c>
      <c r="J8904" s="169">
        <v>8.7260273972602747</v>
      </c>
      <c r="K8904">
        <v>2</v>
      </c>
    </row>
    <row r="8905" spans="1:11" x14ac:dyDescent="0.25">
      <c r="A8905" t="s">
        <v>9460</v>
      </c>
      <c r="B8905">
        <v>82304</v>
      </c>
      <c r="C8905" t="s">
        <v>167</v>
      </c>
      <c r="D8905" s="167">
        <v>77981.919999999998</v>
      </c>
      <c r="E8905" t="s">
        <v>230</v>
      </c>
      <c r="F8905" t="s">
        <v>169</v>
      </c>
      <c r="G8905" t="s">
        <v>282</v>
      </c>
      <c r="H8905" s="168">
        <v>42128</v>
      </c>
      <c r="I8905" t="s">
        <v>103</v>
      </c>
      <c r="J8905" s="169">
        <v>2.3972602739726026</v>
      </c>
      <c r="K8905">
        <v>1</v>
      </c>
    </row>
    <row r="8906" spans="1:11" x14ac:dyDescent="0.25">
      <c r="A8906" t="s">
        <v>9461</v>
      </c>
      <c r="B8906">
        <v>95961</v>
      </c>
      <c r="C8906" t="s">
        <v>172</v>
      </c>
      <c r="D8906" s="167">
        <v>76716</v>
      </c>
      <c r="E8906" t="s">
        <v>191</v>
      </c>
      <c r="F8906" t="s">
        <v>169</v>
      </c>
      <c r="G8906" t="s">
        <v>192</v>
      </c>
      <c r="H8906" s="168">
        <v>38999</v>
      </c>
      <c r="I8906" t="s">
        <v>103</v>
      </c>
      <c r="J8906" s="169">
        <v>10.96986301369863</v>
      </c>
      <c r="K8906">
        <v>3</v>
      </c>
    </row>
    <row r="8907" spans="1:11" x14ac:dyDescent="0.25">
      <c r="A8907" t="s">
        <v>9462</v>
      </c>
      <c r="B8907">
        <v>88200</v>
      </c>
      <c r="C8907" t="s">
        <v>172</v>
      </c>
      <c r="D8907" s="167">
        <v>29779.07</v>
      </c>
      <c r="E8907" t="s">
        <v>233</v>
      </c>
      <c r="F8907" t="s">
        <v>202</v>
      </c>
      <c r="G8907" t="s">
        <v>234</v>
      </c>
      <c r="H8907" s="168">
        <v>39706</v>
      </c>
      <c r="I8907" t="s">
        <v>107</v>
      </c>
      <c r="J8907" s="169">
        <v>9.0328767123287665</v>
      </c>
      <c r="K8907">
        <v>2</v>
      </c>
    </row>
    <row r="8908" spans="1:11" x14ac:dyDescent="0.25">
      <c r="A8908" t="s">
        <v>9463</v>
      </c>
      <c r="B8908">
        <v>75132</v>
      </c>
      <c r="C8908" t="s">
        <v>172</v>
      </c>
      <c r="D8908" s="167">
        <v>79471</v>
      </c>
      <c r="E8908" t="s">
        <v>185</v>
      </c>
      <c r="F8908" t="s">
        <v>169</v>
      </c>
      <c r="G8908" t="s">
        <v>416</v>
      </c>
      <c r="H8908" s="168">
        <v>38642</v>
      </c>
      <c r="I8908" t="s">
        <v>106</v>
      </c>
      <c r="J8908" s="169">
        <v>11.947945205479453</v>
      </c>
      <c r="K8908">
        <v>3</v>
      </c>
    </row>
    <row r="8909" spans="1:11" x14ac:dyDescent="0.25">
      <c r="A8909" t="s">
        <v>9464</v>
      </c>
      <c r="B8909">
        <v>78583</v>
      </c>
      <c r="C8909" t="s">
        <v>172</v>
      </c>
      <c r="D8909" s="167">
        <v>51091</v>
      </c>
      <c r="E8909" t="s">
        <v>168</v>
      </c>
      <c r="F8909" t="s">
        <v>169</v>
      </c>
      <c r="G8909" t="s">
        <v>265</v>
      </c>
      <c r="H8909" s="168">
        <v>41918</v>
      </c>
      <c r="I8909" t="s">
        <v>106</v>
      </c>
      <c r="J8909" s="169">
        <v>2.9726027397260273</v>
      </c>
      <c r="K8909">
        <v>1</v>
      </c>
    </row>
    <row r="8910" spans="1:11" x14ac:dyDescent="0.25">
      <c r="A8910" t="s">
        <v>9465</v>
      </c>
      <c r="B8910">
        <v>10046</v>
      </c>
      <c r="C8910" t="s">
        <v>172</v>
      </c>
      <c r="D8910" s="167">
        <v>77434</v>
      </c>
      <c r="E8910" t="s">
        <v>185</v>
      </c>
      <c r="F8910" t="s">
        <v>169</v>
      </c>
      <c r="G8910" t="s">
        <v>416</v>
      </c>
      <c r="H8910" s="168">
        <v>38642</v>
      </c>
      <c r="I8910" t="s">
        <v>104</v>
      </c>
      <c r="J8910" s="169">
        <v>11.947945205479453</v>
      </c>
      <c r="K8910">
        <v>3</v>
      </c>
    </row>
    <row r="8911" spans="1:11" x14ac:dyDescent="0.25">
      <c r="A8911" t="s">
        <v>9466</v>
      </c>
      <c r="B8911">
        <v>72982</v>
      </c>
      <c r="C8911" t="s">
        <v>167</v>
      </c>
      <c r="D8911" s="167">
        <v>80000</v>
      </c>
      <c r="E8911" t="s">
        <v>325</v>
      </c>
      <c r="F8911" t="s">
        <v>169</v>
      </c>
      <c r="G8911" t="s">
        <v>3850</v>
      </c>
      <c r="H8911" s="168">
        <v>42562</v>
      </c>
      <c r="I8911" t="s">
        <v>104</v>
      </c>
      <c r="J8911" s="169">
        <v>1.2082191780821918</v>
      </c>
      <c r="K8911">
        <v>1</v>
      </c>
    </row>
    <row r="8912" spans="1:11" x14ac:dyDescent="0.25">
      <c r="A8912" t="s">
        <v>9467</v>
      </c>
      <c r="B8912">
        <v>83907</v>
      </c>
      <c r="C8912" t="s">
        <v>172</v>
      </c>
      <c r="D8912" s="167">
        <v>72534.66</v>
      </c>
      <c r="E8912" t="s">
        <v>199</v>
      </c>
      <c r="F8912" t="s">
        <v>169</v>
      </c>
      <c r="G8912" t="s">
        <v>698</v>
      </c>
      <c r="H8912" s="168">
        <v>28513</v>
      </c>
      <c r="I8912" t="s">
        <v>107</v>
      </c>
      <c r="J8912" s="169">
        <v>39.698630136986303</v>
      </c>
      <c r="K8912">
        <v>8</v>
      </c>
    </row>
    <row r="8913" spans="1:11" x14ac:dyDescent="0.25">
      <c r="A8913" t="s">
        <v>9468</v>
      </c>
      <c r="B8913">
        <v>19745</v>
      </c>
      <c r="C8913" t="s">
        <v>167</v>
      </c>
      <c r="D8913" s="167">
        <v>102664</v>
      </c>
      <c r="E8913" t="s">
        <v>199</v>
      </c>
      <c r="F8913" t="s">
        <v>169</v>
      </c>
      <c r="G8913" t="s">
        <v>397</v>
      </c>
      <c r="H8913" s="168">
        <v>29297</v>
      </c>
      <c r="I8913" t="s">
        <v>107</v>
      </c>
      <c r="J8913" s="169">
        <v>37.550684931506851</v>
      </c>
      <c r="K8913">
        <v>8</v>
      </c>
    </row>
    <row r="8914" spans="1:11" x14ac:dyDescent="0.25">
      <c r="A8914" t="s">
        <v>9469</v>
      </c>
      <c r="B8914">
        <v>99126</v>
      </c>
      <c r="C8914" t="s">
        <v>172</v>
      </c>
      <c r="D8914" s="167">
        <v>64812</v>
      </c>
      <c r="E8914" t="s">
        <v>175</v>
      </c>
      <c r="F8914" t="s">
        <v>169</v>
      </c>
      <c r="G8914" t="s">
        <v>183</v>
      </c>
      <c r="H8914" s="168">
        <v>41694</v>
      </c>
      <c r="I8914" t="s">
        <v>106</v>
      </c>
      <c r="J8914" s="169">
        <v>3.5863013698630137</v>
      </c>
      <c r="K8914">
        <v>1</v>
      </c>
    </row>
    <row r="8915" spans="1:11" x14ac:dyDescent="0.25">
      <c r="A8915" t="s">
        <v>9470</v>
      </c>
      <c r="B8915">
        <v>93948</v>
      </c>
      <c r="C8915" t="s">
        <v>172</v>
      </c>
      <c r="D8915" s="167">
        <v>63493</v>
      </c>
      <c r="E8915" t="s">
        <v>191</v>
      </c>
      <c r="F8915" t="s">
        <v>169</v>
      </c>
      <c r="G8915" t="s">
        <v>486</v>
      </c>
      <c r="H8915" s="168">
        <v>39693</v>
      </c>
      <c r="I8915" t="s">
        <v>104</v>
      </c>
      <c r="J8915" s="169">
        <v>9.0684931506849313</v>
      </c>
      <c r="K8915">
        <v>2</v>
      </c>
    </row>
    <row r="8916" spans="1:11" x14ac:dyDescent="0.25">
      <c r="A8916" t="s">
        <v>9471</v>
      </c>
      <c r="B8916">
        <v>69215</v>
      </c>
      <c r="C8916" t="s">
        <v>167</v>
      </c>
      <c r="D8916" s="167">
        <v>93396</v>
      </c>
      <c r="E8916" t="s">
        <v>268</v>
      </c>
      <c r="F8916" t="s">
        <v>169</v>
      </c>
      <c r="G8916" t="s">
        <v>418</v>
      </c>
      <c r="H8916" s="168">
        <v>41400</v>
      </c>
      <c r="I8916" t="s">
        <v>103</v>
      </c>
      <c r="J8916" s="169">
        <v>4.3917808219178083</v>
      </c>
      <c r="K8916">
        <v>1</v>
      </c>
    </row>
    <row r="8917" spans="1:11" x14ac:dyDescent="0.25">
      <c r="A8917" t="s">
        <v>9472</v>
      </c>
      <c r="B8917">
        <v>13046</v>
      </c>
      <c r="C8917" t="s">
        <v>172</v>
      </c>
      <c r="D8917" s="167">
        <v>66065.23</v>
      </c>
      <c r="E8917" t="s">
        <v>199</v>
      </c>
      <c r="F8917" t="s">
        <v>169</v>
      </c>
      <c r="G8917" t="s">
        <v>200</v>
      </c>
      <c r="H8917" s="168">
        <v>34071</v>
      </c>
      <c r="I8917" t="s">
        <v>107</v>
      </c>
      <c r="J8917" s="169">
        <v>24.471232876712328</v>
      </c>
      <c r="K8917">
        <v>5</v>
      </c>
    </row>
    <row r="8918" spans="1:11" x14ac:dyDescent="0.25">
      <c r="A8918" t="s">
        <v>9473</v>
      </c>
      <c r="B8918">
        <v>19229</v>
      </c>
      <c r="C8918" t="s">
        <v>172</v>
      </c>
      <c r="D8918" s="167">
        <v>50344.92</v>
      </c>
      <c r="E8918" t="s">
        <v>199</v>
      </c>
      <c r="F8918" t="s">
        <v>169</v>
      </c>
      <c r="G8918" t="s">
        <v>508</v>
      </c>
      <c r="H8918" s="168">
        <v>38852</v>
      </c>
      <c r="I8918" t="s">
        <v>103</v>
      </c>
      <c r="J8918" s="169">
        <v>11.372602739726027</v>
      </c>
      <c r="K8918">
        <v>3</v>
      </c>
    </row>
    <row r="8919" spans="1:11" x14ac:dyDescent="0.25">
      <c r="A8919" t="s">
        <v>9474</v>
      </c>
      <c r="B8919">
        <v>60511</v>
      </c>
      <c r="C8919" t="s">
        <v>172</v>
      </c>
      <c r="D8919" s="167">
        <v>89620</v>
      </c>
      <c r="E8919" t="s">
        <v>175</v>
      </c>
      <c r="F8919" t="s">
        <v>169</v>
      </c>
      <c r="G8919" t="s">
        <v>183</v>
      </c>
      <c r="H8919" s="168">
        <v>37823</v>
      </c>
      <c r="I8919" t="s">
        <v>104</v>
      </c>
      <c r="J8919" s="169">
        <v>14.191780821917808</v>
      </c>
      <c r="K8919">
        <v>3</v>
      </c>
    </row>
    <row r="8920" spans="1:11" x14ac:dyDescent="0.25">
      <c r="A8920" t="s">
        <v>9475</v>
      </c>
      <c r="B8920">
        <v>14880</v>
      </c>
      <c r="C8920" t="s">
        <v>172</v>
      </c>
      <c r="D8920" s="167">
        <v>89620</v>
      </c>
      <c r="E8920" t="s">
        <v>175</v>
      </c>
      <c r="F8920" t="s">
        <v>169</v>
      </c>
      <c r="G8920" t="s">
        <v>183</v>
      </c>
      <c r="H8920" s="168">
        <v>35870</v>
      </c>
      <c r="I8920" t="s">
        <v>106</v>
      </c>
      <c r="J8920" s="169">
        <v>19.542465753424658</v>
      </c>
      <c r="K8920">
        <v>4</v>
      </c>
    </row>
    <row r="8921" spans="1:11" x14ac:dyDescent="0.25">
      <c r="A8921" t="s">
        <v>9476</v>
      </c>
      <c r="B8921">
        <v>2261</v>
      </c>
      <c r="C8921" t="s">
        <v>167</v>
      </c>
      <c r="D8921" s="167">
        <v>58448</v>
      </c>
      <c r="E8921" t="s">
        <v>188</v>
      </c>
      <c r="F8921" t="s">
        <v>169</v>
      </c>
      <c r="G8921" t="s">
        <v>344</v>
      </c>
      <c r="H8921" s="168">
        <v>36283</v>
      </c>
      <c r="I8921" t="s">
        <v>107</v>
      </c>
      <c r="J8921" s="169">
        <v>18.410958904109588</v>
      </c>
      <c r="K8921">
        <v>4</v>
      </c>
    </row>
    <row r="8922" spans="1:11" x14ac:dyDescent="0.25">
      <c r="A8922" t="s">
        <v>9477</v>
      </c>
      <c r="B8922">
        <v>74906</v>
      </c>
      <c r="C8922" t="s">
        <v>167</v>
      </c>
      <c r="D8922" s="167">
        <v>86673.48</v>
      </c>
      <c r="E8922" t="s">
        <v>230</v>
      </c>
      <c r="F8922" t="s">
        <v>169</v>
      </c>
      <c r="G8922" t="s">
        <v>189</v>
      </c>
      <c r="H8922" s="168">
        <v>31712</v>
      </c>
      <c r="I8922" t="s">
        <v>108</v>
      </c>
      <c r="J8922" s="169">
        <v>30.934246575342467</v>
      </c>
      <c r="K8922">
        <v>7</v>
      </c>
    </row>
    <row r="8923" spans="1:11" x14ac:dyDescent="0.25">
      <c r="A8923" t="s">
        <v>9478</v>
      </c>
      <c r="B8923">
        <v>92173</v>
      </c>
      <c r="C8923" t="s">
        <v>172</v>
      </c>
      <c r="D8923" s="167">
        <v>97564.74</v>
      </c>
      <c r="E8923" t="s">
        <v>191</v>
      </c>
      <c r="F8923" t="s">
        <v>169</v>
      </c>
      <c r="G8923" t="s">
        <v>610</v>
      </c>
      <c r="H8923" s="168">
        <v>39384</v>
      </c>
      <c r="I8923" t="s">
        <v>103</v>
      </c>
      <c r="J8923" s="169">
        <v>9.9150684931506845</v>
      </c>
      <c r="K8923">
        <v>2</v>
      </c>
    </row>
    <row r="8924" spans="1:11" x14ac:dyDescent="0.25">
      <c r="A8924" t="s">
        <v>9479</v>
      </c>
      <c r="B8924">
        <v>23576</v>
      </c>
      <c r="C8924" t="s">
        <v>167</v>
      </c>
      <c r="D8924" s="167">
        <v>72902</v>
      </c>
      <c r="E8924" t="s">
        <v>175</v>
      </c>
      <c r="F8924" t="s">
        <v>169</v>
      </c>
      <c r="G8924" t="s">
        <v>183</v>
      </c>
      <c r="H8924" s="168">
        <v>38915</v>
      </c>
      <c r="I8924" t="s">
        <v>103</v>
      </c>
      <c r="J8924" s="169">
        <v>11.2</v>
      </c>
      <c r="K8924">
        <v>3</v>
      </c>
    </row>
    <row r="8925" spans="1:11" x14ac:dyDescent="0.25">
      <c r="A8925" t="s">
        <v>9480</v>
      </c>
      <c r="B8925">
        <v>69388</v>
      </c>
      <c r="C8925" t="s">
        <v>172</v>
      </c>
      <c r="D8925" s="167">
        <v>58455</v>
      </c>
      <c r="E8925" t="s">
        <v>175</v>
      </c>
      <c r="F8925" t="s">
        <v>169</v>
      </c>
      <c r="G8925" t="s">
        <v>183</v>
      </c>
      <c r="H8925" s="168">
        <v>41498</v>
      </c>
      <c r="I8925" t="s">
        <v>108</v>
      </c>
      <c r="J8925" s="169">
        <v>4.1232876712328768</v>
      </c>
      <c r="K8925">
        <v>1</v>
      </c>
    </row>
    <row r="8926" spans="1:11" x14ac:dyDescent="0.25">
      <c r="A8926" t="s">
        <v>9481</v>
      </c>
      <c r="B8926">
        <v>58398</v>
      </c>
      <c r="C8926" t="s">
        <v>172</v>
      </c>
      <c r="D8926" s="167">
        <v>99870.24</v>
      </c>
      <c r="E8926" t="s">
        <v>188</v>
      </c>
      <c r="F8926" t="s">
        <v>169</v>
      </c>
      <c r="G8926" t="s">
        <v>9482</v>
      </c>
      <c r="H8926" s="168">
        <v>32902</v>
      </c>
      <c r="I8926" t="s">
        <v>106</v>
      </c>
      <c r="J8926" s="169">
        <v>27.673972602739727</v>
      </c>
      <c r="K8926">
        <v>6</v>
      </c>
    </row>
    <row r="8927" spans="1:11" x14ac:dyDescent="0.25">
      <c r="A8927" t="s">
        <v>9483</v>
      </c>
      <c r="B8927">
        <v>21029</v>
      </c>
      <c r="C8927" t="s">
        <v>172</v>
      </c>
      <c r="D8927" s="167">
        <v>48641.36</v>
      </c>
      <c r="E8927" t="s">
        <v>199</v>
      </c>
      <c r="F8927" t="s">
        <v>169</v>
      </c>
      <c r="G8927" t="s">
        <v>750</v>
      </c>
      <c r="H8927" s="168">
        <v>38503</v>
      </c>
      <c r="I8927" t="s">
        <v>105</v>
      </c>
      <c r="J8927" s="169">
        <v>12.328767123287671</v>
      </c>
      <c r="K8927">
        <v>3</v>
      </c>
    </row>
    <row r="8928" spans="1:11" x14ac:dyDescent="0.25">
      <c r="A8928" t="s">
        <v>9484</v>
      </c>
      <c r="B8928">
        <v>22779</v>
      </c>
      <c r="C8928" t="s">
        <v>167</v>
      </c>
      <c r="D8928" s="167">
        <v>48686.45</v>
      </c>
      <c r="E8928" t="s">
        <v>188</v>
      </c>
      <c r="F8928" t="s">
        <v>169</v>
      </c>
      <c r="G8928" t="s">
        <v>344</v>
      </c>
      <c r="H8928" s="168">
        <v>38628</v>
      </c>
      <c r="I8928" t="s">
        <v>106</v>
      </c>
      <c r="J8928" s="169">
        <v>11.986301369863014</v>
      </c>
      <c r="K8928">
        <v>3</v>
      </c>
    </row>
    <row r="8929" spans="1:11" x14ac:dyDescent="0.25">
      <c r="A8929" t="s">
        <v>9485</v>
      </c>
      <c r="B8929">
        <v>82206</v>
      </c>
      <c r="C8929" t="s">
        <v>172</v>
      </c>
      <c r="D8929" s="167">
        <v>49949.26</v>
      </c>
      <c r="E8929" t="s">
        <v>233</v>
      </c>
      <c r="F8929" t="s">
        <v>169</v>
      </c>
      <c r="G8929" t="s">
        <v>399</v>
      </c>
      <c r="H8929" s="168">
        <v>38595</v>
      </c>
      <c r="I8929" t="s">
        <v>103</v>
      </c>
      <c r="J8929" s="169">
        <v>12.076712328767123</v>
      </c>
      <c r="K8929">
        <v>3</v>
      </c>
    </row>
    <row r="8930" spans="1:11" x14ac:dyDescent="0.25">
      <c r="A8930" t="s">
        <v>9486</v>
      </c>
      <c r="B8930">
        <v>5557</v>
      </c>
      <c r="C8930" t="s">
        <v>167</v>
      </c>
      <c r="D8930" s="167">
        <v>27527</v>
      </c>
      <c r="E8930" t="s">
        <v>216</v>
      </c>
      <c r="F8930" t="s">
        <v>202</v>
      </c>
      <c r="G8930" t="s">
        <v>1058</v>
      </c>
      <c r="H8930" s="168">
        <v>37650</v>
      </c>
      <c r="I8930" t="s">
        <v>103</v>
      </c>
      <c r="J8930" s="169">
        <v>14.665753424657535</v>
      </c>
      <c r="K8930">
        <v>3</v>
      </c>
    </row>
    <row r="8931" spans="1:11" x14ac:dyDescent="0.25">
      <c r="A8931" t="s">
        <v>9487</v>
      </c>
      <c r="B8931">
        <v>82881</v>
      </c>
      <c r="C8931" t="s">
        <v>167</v>
      </c>
      <c r="D8931" s="167">
        <v>57807.08</v>
      </c>
      <c r="E8931" t="s">
        <v>188</v>
      </c>
      <c r="F8931" t="s">
        <v>202</v>
      </c>
      <c r="G8931" t="s">
        <v>313</v>
      </c>
      <c r="H8931" s="168">
        <v>33826</v>
      </c>
      <c r="I8931" t="s">
        <v>108</v>
      </c>
      <c r="J8931" s="169">
        <v>25.142465753424659</v>
      </c>
      <c r="K8931">
        <v>6</v>
      </c>
    </row>
    <row r="8932" spans="1:11" x14ac:dyDescent="0.25">
      <c r="A8932" t="s">
        <v>9488</v>
      </c>
      <c r="B8932">
        <v>18906</v>
      </c>
      <c r="C8932" t="s">
        <v>167</v>
      </c>
      <c r="D8932" s="167">
        <v>60524.18</v>
      </c>
      <c r="E8932" t="s">
        <v>196</v>
      </c>
      <c r="F8932" t="s">
        <v>169</v>
      </c>
      <c r="G8932" t="s">
        <v>170</v>
      </c>
      <c r="H8932" s="168">
        <v>37346</v>
      </c>
      <c r="I8932" t="s">
        <v>106</v>
      </c>
      <c r="J8932" s="169">
        <v>15.498630136986302</v>
      </c>
      <c r="K8932">
        <v>4</v>
      </c>
    </row>
    <row r="8933" spans="1:11" x14ac:dyDescent="0.25">
      <c r="A8933" t="s">
        <v>9489</v>
      </c>
      <c r="B8933">
        <v>22607</v>
      </c>
      <c r="C8933" t="s">
        <v>167</v>
      </c>
      <c r="D8933" s="167">
        <v>73882.33</v>
      </c>
      <c r="E8933" t="s">
        <v>188</v>
      </c>
      <c r="F8933" t="s">
        <v>169</v>
      </c>
      <c r="G8933" t="s">
        <v>560</v>
      </c>
      <c r="H8933" s="168">
        <v>36612</v>
      </c>
      <c r="I8933" t="s">
        <v>105</v>
      </c>
      <c r="J8933" s="169">
        <v>17.509589041095889</v>
      </c>
      <c r="K8933">
        <v>4</v>
      </c>
    </row>
    <row r="8934" spans="1:11" x14ac:dyDescent="0.25">
      <c r="A8934" t="s">
        <v>9490</v>
      </c>
      <c r="B8934">
        <v>77603</v>
      </c>
      <c r="C8934" t="s">
        <v>167</v>
      </c>
      <c r="D8934" s="167">
        <v>97912</v>
      </c>
      <c r="E8934" t="s">
        <v>175</v>
      </c>
      <c r="F8934" t="s">
        <v>169</v>
      </c>
      <c r="G8934" t="s">
        <v>211</v>
      </c>
      <c r="H8934" s="168">
        <v>36297</v>
      </c>
      <c r="I8934" t="s">
        <v>106</v>
      </c>
      <c r="J8934" s="169">
        <v>18.372602739726027</v>
      </c>
      <c r="K8934">
        <v>4</v>
      </c>
    </row>
    <row r="8935" spans="1:11" x14ac:dyDescent="0.25">
      <c r="A8935" t="s">
        <v>9491</v>
      </c>
      <c r="B8935">
        <v>87886</v>
      </c>
      <c r="C8935" t="s">
        <v>172</v>
      </c>
      <c r="D8935" s="167">
        <v>75250.55</v>
      </c>
      <c r="E8935" t="s">
        <v>216</v>
      </c>
      <c r="F8935" t="s">
        <v>169</v>
      </c>
      <c r="G8935" t="s">
        <v>361</v>
      </c>
      <c r="H8935" s="168">
        <v>33881</v>
      </c>
      <c r="I8935" t="s">
        <v>104</v>
      </c>
      <c r="J8935" s="169">
        <v>24.991780821917807</v>
      </c>
      <c r="K8935">
        <v>6</v>
      </c>
    </row>
    <row r="8936" spans="1:11" x14ac:dyDescent="0.25">
      <c r="A8936" t="s">
        <v>9492</v>
      </c>
      <c r="B8936">
        <v>59352</v>
      </c>
      <c r="C8936" t="s">
        <v>172</v>
      </c>
      <c r="D8936" s="167">
        <v>77343</v>
      </c>
      <c r="E8936" t="s">
        <v>199</v>
      </c>
      <c r="F8936" t="s">
        <v>169</v>
      </c>
      <c r="G8936" t="s">
        <v>887</v>
      </c>
      <c r="H8936" s="168">
        <v>34309</v>
      </c>
      <c r="I8936" t="s">
        <v>106</v>
      </c>
      <c r="J8936" s="169">
        <v>23.81917808219178</v>
      </c>
      <c r="K8936">
        <v>5</v>
      </c>
    </row>
    <row r="8937" spans="1:11" x14ac:dyDescent="0.25">
      <c r="A8937" t="s">
        <v>9493</v>
      </c>
      <c r="B8937">
        <v>35821</v>
      </c>
      <c r="C8937" t="s">
        <v>167</v>
      </c>
      <c r="D8937" s="167">
        <v>73801</v>
      </c>
      <c r="E8937" t="s">
        <v>188</v>
      </c>
      <c r="F8937" t="s">
        <v>169</v>
      </c>
      <c r="G8937" t="s">
        <v>273</v>
      </c>
      <c r="H8937" s="168">
        <v>36983</v>
      </c>
      <c r="I8937" t="s">
        <v>104</v>
      </c>
      <c r="J8937" s="169">
        <v>16.493150684931507</v>
      </c>
      <c r="K8937">
        <v>4</v>
      </c>
    </row>
    <row r="8938" spans="1:11" x14ac:dyDescent="0.25">
      <c r="A8938" t="s">
        <v>9494</v>
      </c>
      <c r="B8938">
        <v>55968</v>
      </c>
      <c r="C8938" t="s">
        <v>172</v>
      </c>
      <c r="D8938" s="167">
        <v>45049.120000000003</v>
      </c>
      <c r="E8938" t="s">
        <v>199</v>
      </c>
      <c r="F8938" t="s">
        <v>169</v>
      </c>
      <c r="G8938" t="s">
        <v>205</v>
      </c>
      <c r="H8938" s="168">
        <v>41190</v>
      </c>
      <c r="I8938" t="s">
        <v>108</v>
      </c>
      <c r="J8938" s="169">
        <v>4.9671232876712326</v>
      </c>
      <c r="K8938">
        <v>1</v>
      </c>
    </row>
    <row r="8939" spans="1:11" x14ac:dyDescent="0.25">
      <c r="A8939" t="s">
        <v>9495</v>
      </c>
      <c r="B8939">
        <v>84998</v>
      </c>
      <c r="C8939" t="s">
        <v>172</v>
      </c>
      <c r="D8939" s="167">
        <v>34777.1</v>
      </c>
      <c r="E8939" t="s">
        <v>233</v>
      </c>
      <c r="F8939" t="s">
        <v>169</v>
      </c>
      <c r="G8939" t="s">
        <v>399</v>
      </c>
      <c r="H8939" s="168">
        <v>38224</v>
      </c>
      <c r="I8939" t="s">
        <v>103</v>
      </c>
      <c r="J8939" s="169">
        <v>13.093150684931507</v>
      </c>
      <c r="K8939">
        <v>3</v>
      </c>
    </row>
    <row r="8940" spans="1:11" x14ac:dyDescent="0.25">
      <c r="A8940" t="s">
        <v>9496</v>
      </c>
      <c r="B8940">
        <v>18428</v>
      </c>
      <c r="C8940" t="s">
        <v>172</v>
      </c>
      <c r="D8940" s="167">
        <v>91007.15</v>
      </c>
      <c r="E8940" t="s">
        <v>233</v>
      </c>
      <c r="F8940" t="s">
        <v>169</v>
      </c>
      <c r="G8940" t="s">
        <v>637</v>
      </c>
      <c r="H8940" s="168">
        <v>33000</v>
      </c>
      <c r="I8940" t="s">
        <v>106</v>
      </c>
      <c r="J8940" s="169">
        <v>27.405479452054795</v>
      </c>
      <c r="K8940">
        <v>6</v>
      </c>
    </row>
    <row r="8941" spans="1:11" x14ac:dyDescent="0.25">
      <c r="A8941" t="s">
        <v>9497</v>
      </c>
      <c r="B8941">
        <v>1446</v>
      </c>
      <c r="C8941" t="s">
        <v>172</v>
      </c>
      <c r="D8941" s="167">
        <v>123980</v>
      </c>
      <c r="E8941" t="s">
        <v>185</v>
      </c>
      <c r="F8941" t="s">
        <v>169</v>
      </c>
      <c r="G8941" t="s">
        <v>382</v>
      </c>
      <c r="H8941" s="168">
        <v>36388</v>
      </c>
      <c r="I8941" t="s">
        <v>103</v>
      </c>
      <c r="J8941" s="169">
        <v>18.123287671232877</v>
      </c>
      <c r="K8941">
        <v>4</v>
      </c>
    </row>
    <row r="8942" spans="1:11" x14ac:dyDescent="0.25">
      <c r="A8942" t="s">
        <v>9498</v>
      </c>
      <c r="B8942">
        <v>99174</v>
      </c>
      <c r="C8942" t="s">
        <v>167</v>
      </c>
      <c r="D8942" s="167">
        <v>147016.49</v>
      </c>
      <c r="E8942" t="s">
        <v>230</v>
      </c>
      <c r="F8942" t="s">
        <v>169</v>
      </c>
      <c r="G8942" t="s">
        <v>231</v>
      </c>
      <c r="H8942" s="168">
        <v>41848</v>
      </c>
      <c r="I8942" t="s">
        <v>104</v>
      </c>
      <c r="J8942" s="169">
        <v>3.1643835616438358</v>
      </c>
      <c r="K8942">
        <v>1</v>
      </c>
    </row>
    <row r="8943" spans="1:11" x14ac:dyDescent="0.25">
      <c r="A8943" t="s">
        <v>9499</v>
      </c>
      <c r="B8943">
        <v>94823</v>
      </c>
      <c r="C8943" t="s">
        <v>172</v>
      </c>
      <c r="D8943" s="167">
        <v>64141</v>
      </c>
      <c r="E8943" t="s">
        <v>199</v>
      </c>
      <c r="F8943" t="s">
        <v>169</v>
      </c>
      <c r="G8943" t="s">
        <v>200</v>
      </c>
      <c r="H8943" s="168">
        <v>35890</v>
      </c>
      <c r="I8943" t="s">
        <v>105</v>
      </c>
      <c r="J8943" s="169">
        <v>19.487671232876714</v>
      </c>
      <c r="K8943">
        <v>4</v>
      </c>
    </row>
    <row r="8944" spans="1:11" x14ac:dyDescent="0.25">
      <c r="A8944" t="s">
        <v>9500</v>
      </c>
      <c r="B8944">
        <v>49932</v>
      </c>
      <c r="C8944" t="s">
        <v>167</v>
      </c>
      <c r="D8944" s="167">
        <v>61020.09</v>
      </c>
      <c r="E8944" t="s">
        <v>188</v>
      </c>
      <c r="F8944" t="s">
        <v>169</v>
      </c>
      <c r="G8944" t="s">
        <v>226</v>
      </c>
      <c r="H8944" s="168">
        <v>41960</v>
      </c>
      <c r="I8944" t="s">
        <v>103</v>
      </c>
      <c r="J8944" s="169">
        <v>2.8575342465753426</v>
      </c>
      <c r="K8944">
        <v>1</v>
      </c>
    </row>
    <row r="8945" spans="1:11" x14ac:dyDescent="0.25">
      <c r="A8945" t="s">
        <v>9501</v>
      </c>
      <c r="B8945">
        <v>13714</v>
      </c>
      <c r="C8945" t="s">
        <v>167</v>
      </c>
      <c r="D8945" s="167">
        <v>59072</v>
      </c>
      <c r="E8945" t="s">
        <v>216</v>
      </c>
      <c r="F8945" t="s">
        <v>169</v>
      </c>
      <c r="G8945" t="s">
        <v>369</v>
      </c>
      <c r="H8945" s="168">
        <v>42604</v>
      </c>
      <c r="I8945" t="s">
        <v>103</v>
      </c>
      <c r="J8945" s="169">
        <v>1.0931506849315069</v>
      </c>
      <c r="K8945">
        <v>1</v>
      </c>
    </row>
    <row r="8946" spans="1:11" x14ac:dyDescent="0.25">
      <c r="A8946" t="s">
        <v>9502</v>
      </c>
      <c r="B8946">
        <v>58046</v>
      </c>
      <c r="C8946" t="s">
        <v>172</v>
      </c>
      <c r="D8946" s="167">
        <v>78668.240000000005</v>
      </c>
      <c r="E8946" t="s">
        <v>233</v>
      </c>
      <c r="F8946" t="s">
        <v>169</v>
      </c>
      <c r="G8946" t="s">
        <v>258</v>
      </c>
      <c r="H8946" s="168">
        <v>39538</v>
      </c>
      <c r="I8946" t="s">
        <v>107</v>
      </c>
      <c r="J8946" s="169">
        <v>9.493150684931507</v>
      </c>
      <c r="K8946">
        <v>2</v>
      </c>
    </row>
    <row r="8947" spans="1:11" x14ac:dyDescent="0.25">
      <c r="A8947" t="s">
        <v>9503</v>
      </c>
      <c r="B8947">
        <v>36331</v>
      </c>
      <c r="C8947" t="s">
        <v>167</v>
      </c>
      <c r="D8947" s="167">
        <v>68521.95</v>
      </c>
      <c r="E8947" t="s">
        <v>253</v>
      </c>
      <c r="F8947" t="s">
        <v>169</v>
      </c>
      <c r="G8947" t="s">
        <v>282</v>
      </c>
      <c r="H8947" s="168">
        <v>35673</v>
      </c>
      <c r="I8947" t="s">
        <v>103</v>
      </c>
      <c r="J8947" s="169">
        <v>20.082191780821919</v>
      </c>
      <c r="K8947">
        <v>5</v>
      </c>
    </row>
    <row r="8948" spans="1:11" x14ac:dyDescent="0.25">
      <c r="A8948" t="s">
        <v>9504</v>
      </c>
      <c r="B8948">
        <v>13685</v>
      </c>
      <c r="C8948" t="s">
        <v>167</v>
      </c>
      <c r="D8948" s="167">
        <v>42053.83</v>
      </c>
      <c r="E8948" t="s">
        <v>199</v>
      </c>
      <c r="F8948" t="s">
        <v>169</v>
      </c>
      <c r="G8948" t="s">
        <v>220</v>
      </c>
      <c r="H8948" s="168">
        <v>37703</v>
      </c>
      <c r="I8948" t="s">
        <v>103</v>
      </c>
      <c r="J8948" s="169">
        <v>14.520547945205479</v>
      </c>
      <c r="K8948">
        <v>3</v>
      </c>
    </row>
    <row r="8949" spans="1:11" x14ac:dyDescent="0.25">
      <c r="A8949" t="s">
        <v>9505</v>
      </c>
      <c r="B8949">
        <v>53369</v>
      </c>
      <c r="C8949" t="s">
        <v>167</v>
      </c>
      <c r="D8949" s="167">
        <v>42053.42</v>
      </c>
      <c r="E8949" t="s">
        <v>199</v>
      </c>
      <c r="F8949" t="s">
        <v>169</v>
      </c>
      <c r="G8949" t="s">
        <v>220</v>
      </c>
      <c r="H8949" s="168">
        <v>41953</v>
      </c>
      <c r="I8949" t="s">
        <v>106</v>
      </c>
      <c r="J8949" s="169">
        <v>2.8767123287671232</v>
      </c>
      <c r="K8949">
        <v>1</v>
      </c>
    </row>
    <row r="8950" spans="1:11" x14ac:dyDescent="0.25">
      <c r="A8950" t="s">
        <v>9506</v>
      </c>
      <c r="B8950">
        <v>91307</v>
      </c>
      <c r="C8950" t="s">
        <v>167</v>
      </c>
      <c r="D8950" s="167">
        <v>75241.759999999995</v>
      </c>
      <c r="E8950" t="s">
        <v>188</v>
      </c>
      <c r="F8950" t="s">
        <v>169</v>
      </c>
      <c r="G8950" t="s">
        <v>226</v>
      </c>
      <c r="H8950" s="168">
        <v>41218</v>
      </c>
      <c r="I8950" t="s">
        <v>105</v>
      </c>
      <c r="J8950" s="169">
        <v>4.8904109589041092</v>
      </c>
      <c r="K8950">
        <v>1</v>
      </c>
    </row>
    <row r="8951" spans="1:11" x14ac:dyDescent="0.25">
      <c r="A8951" t="s">
        <v>9507</v>
      </c>
      <c r="B8951">
        <v>50871</v>
      </c>
      <c r="C8951" t="s">
        <v>172</v>
      </c>
      <c r="D8951" s="167">
        <v>44694.45</v>
      </c>
      <c r="E8951" t="s">
        <v>185</v>
      </c>
      <c r="F8951" t="s">
        <v>169</v>
      </c>
      <c r="G8951" t="s">
        <v>209</v>
      </c>
      <c r="H8951" s="168">
        <v>42030</v>
      </c>
      <c r="I8951" t="s">
        <v>104</v>
      </c>
      <c r="J8951" s="169">
        <v>2.6657534246575341</v>
      </c>
      <c r="K8951">
        <v>1</v>
      </c>
    </row>
    <row r="8952" spans="1:11" x14ac:dyDescent="0.25">
      <c r="A8952" t="s">
        <v>9508</v>
      </c>
      <c r="B8952">
        <v>70425</v>
      </c>
      <c r="C8952" t="s">
        <v>167</v>
      </c>
      <c r="D8952" s="167">
        <v>60201.440000000002</v>
      </c>
      <c r="E8952" t="s">
        <v>188</v>
      </c>
      <c r="F8952" t="s">
        <v>169</v>
      </c>
      <c r="G8952" t="s">
        <v>344</v>
      </c>
      <c r="H8952" s="168">
        <v>30802</v>
      </c>
      <c r="I8952" t="s">
        <v>103</v>
      </c>
      <c r="J8952" s="169">
        <v>33.42739726027397</v>
      </c>
      <c r="K8952">
        <v>7</v>
      </c>
    </row>
    <row r="8953" spans="1:11" x14ac:dyDescent="0.25">
      <c r="A8953" t="s">
        <v>9509</v>
      </c>
      <c r="B8953">
        <v>71165</v>
      </c>
      <c r="C8953" t="s">
        <v>172</v>
      </c>
      <c r="D8953" s="167">
        <v>67278.679999999993</v>
      </c>
      <c r="E8953" t="s">
        <v>175</v>
      </c>
      <c r="F8953" t="s">
        <v>169</v>
      </c>
      <c r="G8953" t="s">
        <v>311</v>
      </c>
      <c r="H8953" s="168">
        <v>40448</v>
      </c>
      <c r="I8953" t="s">
        <v>107</v>
      </c>
      <c r="J8953" s="169">
        <v>7</v>
      </c>
      <c r="K8953">
        <v>2</v>
      </c>
    </row>
    <row r="8954" spans="1:11" x14ac:dyDescent="0.25">
      <c r="A8954" t="s">
        <v>9510</v>
      </c>
      <c r="B8954">
        <v>3989</v>
      </c>
      <c r="C8954" t="s">
        <v>172</v>
      </c>
      <c r="D8954" s="167">
        <v>66556.86</v>
      </c>
      <c r="E8954" t="s">
        <v>1258</v>
      </c>
      <c r="F8954" t="s">
        <v>169</v>
      </c>
      <c r="G8954" t="s">
        <v>418</v>
      </c>
      <c r="H8954" s="168">
        <v>38054</v>
      </c>
      <c r="I8954" t="s">
        <v>103</v>
      </c>
      <c r="J8954" s="169">
        <v>13.558904109589042</v>
      </c>
      <c r="K8954">
        <v>3</v>
      </c>
    </row>
    <row r="8955" spans="1:11" x14ac:dyDescent="0.25">
      <c r="A8955" t="s">
        <v>9511</v>
      </c>
      <c r="B8955">
        <v>77797</v>
      </c>
      <c r="C8955" t="s">
        <v>172</v>
      </c>
      <c r="D8955" s="167">
        <v>104717.28</v>
      </c>
      <c r="E8955" t="s">
        <v>168</v>
      </c>
      <c r="F8955" t="s">
        <v>169</v>
      </c>
      <c r="G8955" t="s">
        <v>397</v>
      </c>
      <c r="H8955" s="168">
        <v>32972</v>
      </c>
      <c r="I8955" t="s">
        <v>108</v>
      </c>
      <c r="J8955" s="169">
        <v>27.482191780821918</v>
      </c>
      <c r="K8955">
        <v>6</v>
      </c>
    </row>
    <row r="8956" spans="1:11" x14ac:dyDescent="0.25">
      <c r="A8956" t="s">
        <v>9512</v>
      </c>
      <c r="B8956">
        <v>53453</v>
      </c>
      <c r="C8956" t="s">
        <v>172</v>
      </c>
      <c r="D8956" s="167">
        <v>92756.7</v>
      </c>
      <c r="E8956" t="s">
        <v>175</v>
      </c>
      <c r="F8956" t="s">
        <v>169</v>
      </c>
      <c r="G8956" t="s">
        <v>183</v>
      </c>
      <c r="H8956" s="168">
        <v>34352</v>
      </c>
      <c r="I8956" t="s">
        <v>103</v>
      </c>
      <c r="J8956" s="169">
        <v>23.701369863013699</v>
      </c>
      <c r="K8956">
        <v>5</v>
      </c>
    </row>
    <row r="8957" spans="1:11" x14ac:dyDescent="0.25">
      <c r="A8957" t="s">
        <v>9513</v>
      </c>
      <c r="B8957">
        <v>57381</v>
      </c>
      <c r="C8957" t="s">
        <v>167</v>
      </c>
      <c r="D8957" s="167">
        <v>40631.32</v>
      </c>
      <c r="E8957" t="s">
        <v>199</v>
      </c>
      <c r="F8957" t="s">
        <v>169</v>
      </c>
      <c r="G8957" t="s">
        <v>200</v>
      </c>
      <c r="H8957" s="168">
        <v>42093</v>
      </c>
      <c r="I8957" t="s">
        <v>106</v>
      </c>
      <c r="J8957" s="169">
        <v>2.493150684931507</v>
      </c>
      <c r="K8957">
        <v>1</v>
      </c>
    </row>
    <row r="8958" spans="1:11" x14ac:dyDescent="0.25">
      <c r="A8958" t="s">
        <v>9514</v>
      </c>
      <c r="B8958">
        <v>89345</v>
      </c>
      <c r="C8958" t="s">
        <v>167</v>
      </c>
      <c r="D8958" s="167">
        <v>72697.36</v>
      </c>
      <c r="E8958" t="s">
        <v>188</v>
      </c>
      <c r="F8958" t="s">
        <v>169</v>
      </c>
      <c r="G8958" t="s">
        <v>428</v>
      </c>
      <c r="H8958" s="168">
        <v>41386</v>
      </c>
      <c r="I8958" t="s">
        <v>105</v>
      </c>
      <c r="J8958" s="169">
        <v>4.4301369863013695</v>
      </c>
      <c r="K8958">
        <v>1</v>
      </c>
    </row>
    <row r="8959" spans="1:11" x14ac:dyDescent="0.25">
      <c r="A8959" t="s">
        <v>9515</v>
      </c>
      <c r="B8959">
        <v>87208</v>
      </c>
      <c r="C8959" t="s">
        <v>172</v>
      </c>
      <c r="D8959" s="167">
        <v>100688</v>
      </c>
      <c r="E8959" t="s">
        <v>168</v>
      </c>
      <c r="F8959" t="s">
        <v>169</v>
      </c>
      <c r="G8959" t="s">
        <v>906</v>
      </c>
      <c r="H8959" s="168">
        <v>35464</v>
      </c>
      <c r="I8959" t="s">
        <v>104</v>
      </c>
      <c r="J8959" s="169">
        <v>20.654794520547945</v>
      </c>
      <c r="K8959">
        <v>5</v>
      </c>
    </row>
    <row r="8960" spans="1:11" x14ac:dyDescent="0.25">
      <c r="A8960" t="s">
        <v>9516</v>
      </c>
      <c r="B8960">
        <v>88515</v>
      </c>
      <c r="C8960" t="s">
        <v>167</v>
      </c>
      <c r="D8960" s="167">
        <v>18416.05</v>
      </c>
      <c r="E8960" t="s">
        <v>196</v>
      </c>
      <c r="F8960" t="s">
        <v>202</v>
      </c>
      <c r="G8960" t="s">
        <v>222</v>
      </c>
      <c r="H8960" s="168">
        <v>40784</v>
      </c>
      <c r="I8960" t="s">
        <v>103</v>
      </c>
      <c r="J8960" s="169">
        <v>6.0794520547945208</v>
      </c>
      <c r="K8960">
        <v>2</v>
      </c>
    </row>
    <row r="8961" spans="1:11" x14ac:dyDescent="0.25">
      <c r="A8961" t="s">
        <v>9517</v>
      </c>
      <c r="B8961">
        <v>10551</v>
      </c>
      <c r="C8961" t="s">
        <v>172</v>
      </c>
      <c r="D8961" s="167">
        <v>79913.17</v>
      </c>
      <c r="E8961" t="s">
        <v>268</v>
      </c>
      <c r="F8961" t="s">
        <v>169</v>
      </c>
      <c r="G8961" t="s">
        <v>418</v>
      </c>
      <c r="H8961" s="168">
        <v>41764</v>
      </c>
      <c r="I8961" t="s">
        <v>107</v>
      </c>
      <c r="J8961" s="169">
        <v>3.3945205479452056</v>
      </c>
      <c r="K8961">
        <v>1</v>
      </c>
    </row>
    <row r="8962" spans="1:11" x14ac:dyDescent="0.25">
      <c r="A8962" t="s">
        <v>9518</v>
      </c>
      <c r="B8962">
        <v>71903</v>
      </c>
      <c r="C8962" t="s">
        <v>167</v>
      </c>
      <c r="D8962" s="167">
        <v>117137.25</v>
      </c>
      <c r="E8962" t="s">
        <v>213</v>
      </c>
      <c r="F8962" t="s">
        <v>169</v>
      </c>
      <c r="G8962" t="s">
        <v>275</v>
      </c>
      <c r="H8962" s="168">
        <v>37185</v>
      </c>
      <c r="I8962" t="s">
        <v>107</v>
      </c>
      <c r="J8962" s="169">
        <v>15.93972602739726</v>
      </c>
      <c r="K8962">
        <v>4</v>
      </c>
    </row>
    <row r="8963" spans="1:11" x14ac:dyDescent="0.25">
      <c r="A8963" t="s">
        <v>9519</v>
      </c>
      <c r="B8963">
        <v>5166</v>
      </c>
      <c r="C8963" t="s">
        <v>172</v>
      </c>
      <c r="D8963" s="167">
        <v>55328</v>
      </c>
      <c r="E8963" t="s">
        <v>191</v>
      </c>
      <c r="F8963" t="s">
        <v>169</v>
      </c>
      <c r="G8963" t="s">
        <v>354</v>
      </c>
      <c r="H8963" s="168">
        <v>41288</v>
      </c>
      <c r="I8963" t="s">
        <v>103</v>
      </c>
      <c r="J8963" s="169">
        <v>4.6986301369863011</v>
      </c>
      <c r="K8963">
        <v>1</v>
      </c>
    </row>
    <row r="8964" spans="1:11" x14ac:dyDescent="0.25">
      <c r="A8964" t="s">
        <v>9520</v>
      </c>
      <c r="B8964">
        <v>3130</v>
      </c>
      <c r="C8964" t="s">
        <v>172</v>
      </c>
      <c r="D8964" s="167">
        <v>102664</v>
      </c>
      <c r="E8964" t="s">
        <v>196</v>
      </c>
      <c r="F8964" t="s">
        <v>169</v>
      </c>
      <c r="G8964" t="s">
        <v>478</v>
      </c>
      <c r="H8964" s="168">
        <v>42016</v>
      </c>
      <c r="I8964" t="s">
        <v>106</v>
      </c>
      <c r="J8964" s="169">
        <v>2.7041095890410958</v>
      </c>
      <c r="K8964">
        <v>1</v>
      </c>
    </row>
    <row r="8965" spans="1:11" x14ac:dyDescent="0.25">
      <c r="A8965" t="s">
        <v>9521</v>
      </c>
      <c r="B8965">
        <v>3999</v>
      </c>
      <c r="C8965" t="s">
        <v>172</v>
      </c>
      <c r="D8965" s="167">
        <v>95933.26</v>
      </c>
      <c r="E8965" t="s">
        <v>168</v>
      </c>
      <c r="F8965" t="s">
        <v>169</v>
      </c>
      <c r="G8965" t="s">
        <v>5512</v>
      </c>
      <c r="H8965" s="168">
        <v>41190</v>
      </c>
      <c r="I8965" t="s">
        <v>106</v>
      </c>
      <c r="J8965" s="169">
        <v>4.9671232876712326</v>
      </c>
      <c r="K8965">
        <v>1</v>
      </c>
    </row>
    <row r="8966" spans="1:11" x14ac:dyDescent="0.25">
      <c r="A8966" t="s">
        <v>9522</v>
      </c>
      <c r="B8966">
        <v>19075</v>
      </c>
      <c r="C8966" t="s">
        <v>172</v>
      </c>
      <c r="D8966" s="167">
        <v>125888.36</v>
      </c>
      <c r="E8966" t="s">
        <v>199</v>
      </c>
      <c r="F8966" t="s">
        <v>169</v>
      </c>
      <c r="G8966" t="s">
        <v>275</v>
      </c>
      <c r="H8966" s="168">
        <v>37508</v>
      </c>
      <c r="I8966" t="s">
        <v>104</v>
      </c>
      <c r="J8966" s="169">
        <v>15.054794520547945</v>
      </c>
      <c r="K8966">
        <v>4</v>
      </c>
    </row>
    <row r="8967" spans="1:11" x14ac:dyDescent="0.25">
      <c r="A8967" t="s">
        <v>9523</v>
      </c>
      <c r="B8967">
        <v>22910</v>
      </c>
      <c r="D8967" s="167">
        <v>42425</v>
      </c>
      <c r="E8967" t="s">
        <v>188</v>
      </c>
      <c r="F8967" t="s">
        <v>169</v>
      </c>
      <c r="G8967" t="s">
        <v>1396</v>
      </c>
      <c r="H8967" s="168">
        <v>42731</v>
      </c>
      <c r="I8967" t="s">
        <v>104</v>
      </c>
      <c r="J8967" s="169">
        <v>0.74520547945205484</v>
      </c>
      <c r="K8967">
        <v>1</v>
      </c>
    </row>
    <row r="8968" spans="1:11" x14ac:dyDescent="0.25">
      <c r="A8968" t="s">
        <v>9524</v>
      </c>
      <c r="B8968">
        <v>9998</v>
      </c>
      <c r="C8968" t="s">
        <v>167</v>
      </c>
      <c r="D8968" s="167">
        <v>102664</v>
      </c>
      <c r="E8968" t="s">
        <v>188</v>
      </c>
      <c r="F8968" t="s">
        <v>169</v>
      </c>
      <c r="G8968" t="s">
        <v>397</v>
      </c>
      <c r="H8968" s="168">
        <v>36640</v>
      </c>
      <c r="I8968" t="s">
        <v>105</v>
      </c>
      <c r="J8968" s="169">
        <v>17.432876712328767</v>
      </c>
      <c r="K8968">
        <v>4</v>
      </c>
    </row>
    <row r="8969" spans="1:11" x14ac:dyDescent="0.25">
      <c r="A8969" t="s">
        <v>9525</v>
      </c>
      <c r="B8969">
        <v>38141</v>
      </c>
      <c r="C8969" t="s">
        <v>172</v>
      </c>
      <c r="D8969" s="167">
        <v>77343</v>
      </c>
      <c r="E8969" t="s">
        <v>196</v>
      </c>
      <c r="F8969" t="s">
        <v>169</v>
      </c>
      <c r="G8969" t="s">
        <v>7297</v>
      </c>
      <c r="H8969" s="168">
        <v>37676</v>
      </c>
      <c r="I8969" t="s">
        <v>108</v>
      </c>
      <c r="J8969" s="169">
        <v>14.594520547945205</v>
      </c>
      <c r="K8969">
        <v>3</v>
      </c>
    </row>
    <row r="8970" spans="1:11" x14ac:dyDescent="0.25">
      <c r="A8970" t="s">
        <v>9526</v>
      </c>
      <c r="B8970">
        <v>53202</v>
      </c>
      <c r="C8970" t="s">
        <v>167</v>
      </c>
      <c r="D8970" s="167">
        <v>27272</v>
      </c>
      <c r="E8970" t="s">
        <v>216</v>
      </c>
      <c r="F8970" t="s">
        <v>202</v>
      </c>
      <c r="G8970" t="s">
        <v>217</v>
      </c>
      <c r="H8970" s="168">
        <v>34688</v>
      </c>
      <c r="I8970" t="s">
        <v>106</v>
      </c>
      <c r="J8970" s="169">
        <v>22.780821917808218</v>
      </c>
      <c r="K8970">
        <v>5</v>
      </c>
    </row>
    <row r="8971" spans="1:11" x14ac:dyDescent="0.25">
      <c r="A8971" t="s">
        <v>9527</v>
      </c>
      <c r="B8971">
        <v>81890</v>
      </c>
      <c r="C8971" t="s">
        <v>172</v>
      </c>
      <c r="D8971" s="167">
        <v>104017.5</v>
      </c>
      <c r="E8971" t="s">
        <v>325</v>
      </c>
      <c r="F8971" t="s">
        <v>169</v>
      </c>
      <c r="G8971" t="s">
        <v>3850</v>
      </c>
      <c r="H8971" s="168">
        <v>42310</v>
      </c>
      <c r="I8971" t="s">
        <v>104</v>
      </c>
      <c r="J8971" s="169">
        <v>1.8986301369863015</v>
      </c>
      <c r="K8971">
        <v>1</v>
      </c>
    </row>
    <row r="8972" spans="1:11" x14ac:dyDescent="0.25">
      <c r="A8972" t="s">
        <v>9528</v>
      </c>
      <c r="B8972">
        <v>75192</v>
      </c>
      <c r="C8972" t="s">
        <v>172</v>
      </c>
      <c r="D8972" s="167">
        <v>75822.67</v>
      </c>
      <c r="E8972" t="s">
        <v>253</v>
      </c>
      <c r="F8972" t="s">
        <v>169</v>
      </c>
      <c r="G8972" t="s">
        <v>2030</v>
      </c>
      <c r="H8972" s="168">
        <v>30933</v>
      </c>
      <c r="I8972" t="s">
        <v>106</v>
      </c>
      <c r="J8972" s="169">
        <v>33.06849315068493</v>
      </c>
      <c r="K8972">
        <v>7</v>
      </c>
    </row>
    <row r="8973" spans="1:11" x14ac:dyDescent="0.25">
      <c r="A8973" t="s">
        <v>9529</v>
      </c>
      <c r="B8973">
        <v>49378</v>
      </c>
      <c r="C8973" t="s">
        <v>172</v>
      </c>
      <c r="D8973" s="167">
        <v>60501</v>
      </c>
      <c r="E8973" t="s">
        <v>175</v>
      </c>
      <c r="F8973" t="s">
        <v>169</v>
      </c>
      <c r="G8973" t="s">
        <v>183</v>
      </c>
      <c r="H8973" s="168">
        <v>41106</v>
      </c>
      <c r="I8973" t="s">
        <v>107</v>
      </c>
      <c r="J8973" s="169">
        <v>5.1972602739726028</v>
      </c>
      <c r="K8973">
        <v>2</v>
      </c>
    </row>
    <row r="8974" spans="1:11" x14ac:dyDescent="0.25">
      <c r="A8974" t="s">
        <v>9530</v>
      </c>
      <c r="B8974">
        <v>54845</v>
      </c>
      <c r="C8974" t="s">
        <v>167</v>
      </c>
      <c r="D8974" s="167">
        <v>135392</v>
      </c>
      <c r="E8974" t="s">
        <v>616</v>
      </c>
      <c r="F8974" t="s">
        <v>169</v>
      </c>
      <c r="G8974" t="s">
        <v>275</v>
      </c>
      <c r="H8974" s="168">
        <v>32392</v>
      </c>
      <c r="I8974" t="s">
        <v>104</v>
      </c>
      <c r="J8974" s="169">
        <v>29.07123287671233</v>
      </c>
      <c r="K8974">
        <v>6</v>
      </c>
    </row>
    <row r="8975" spans="1:11" x14ac:dyDescent="0.25">
      <c r="A8975" t="s">
        <v>9531</v>
      </c>
      <c r="B8975">
        <v>3002</v>
      </c>
      <c r="C8975" t="s">
        <v>167</v>
      </c>
      <c r="D8975" s="167">
        <v>73801</v>
      </c>
      <c r="E8975" t="s">
        <v>168</v>
      </c>
      <c r="F8975" t="s">
        <v>169</v>
      </c>
      <c r="G8975" t="s">
        <v>2693</v>
      </c>
      <c r="H8975" s="168">
        <v>36073</v>
      </c>
      <c r="I8975" t="s">
        <v>105</v>
      </c>
      <c r="J8975" s="169">
        <v>18.986301369863014</v>
      </c>
      <c r="K8975">
        <v>4</v>
      </c>
    </row>
    <row r="8976" spans="1:11" x14ac:dyDescent="0.25">
      <c r="A8976" t="s">
        <v>9532</v>
      </c>
      <c r="B8976">
        <v>6924</v>
      </c>
      <c r="C8976" t="s">
        <v>172</v>
      </c>
      <c r="D8976" s="167">
        <v>39257.31</v>
      </c>
      <c r="E8976" t="s">
        <v>199</v>
      </c>
      <c r="F8976" t="s">
        <v>169</v>
      </c>
      <c r="G8976" t="s">
        <v>200</v>
      </c>
      <c r="H8976" s="168">
        <v>42422</v>
      </c>
      <c r="I8976" t="s">
        <v>106</v>
      </c>
      <c r="J8976" s="169">
        <v>1.5917808219178082</v>
      </c>
      <c r="K8976">
        <v>1</v>
      </c>
    </row>
    <row r="8977" spans="1:11" x14ac:dyDescent="0.25">
      <c r="A8977" t="s">
        <v>9533</v>
      </c>
      <c r="B8977">
        <v>27008</v>
      </c>
      <c r="C8977" t="s">
        <v>172</v>
      </c>
      <c r="D8977" s="167">
        <v>89620</v>
      </c>
      <c r="E8977" t="s">
        <v>175</v>
      </c>
      <c r="F8977" t="s">
        <v>169</v>
      </c>
      <c r="G8977" t="s">
        <v>183</v>
      </c>
      <c r="H8977" s="168">
        <v>37655</v>
      </c>
      <c r="I8977" t="s">
        <v>104</v>
      </c>
      <c r="J8977" s="169">
        <v>14.652054794520549</v>
      </c>
      <c r="K8977">
        <v>3</v>
      </c>
    </row>
    <row r="8978" spans="1:11" x14ac:dyDescent="0.25">
      <c r="A8978" t="s">
        <v>9534</v>
      </c>
      <c r="B8978">
        <v>13254</v>
      </c>
      <c r="C8978" t="s">
        <v>167</v>
      </c>
      <c r="D8978" s="167">
        <v>69222.179999999993</v>
      </c>
      <c r="E8978" t="s">
        <v>188</v>
      </c>
      <c r="F8978" t="s">
        <v>169</v>
      </c>
      <c r="G8978" t="s">
        <v>170</v>
      </c>
      <c r="H8978" s="168">
        <v>32783</v>
      </c>
      <c r="I8978" t="s">
        <v>106</v>
      </c>
      <c r="J8978" s="169">
        <v>28</v>
      </c>
      <c r="K8978">
        <v>6</v>
      </c>
    </row>
    <row r="8979" spans="1:11" x14ac:dyDescent="0.25">
      <c r="A8979" t="s">
        <v>9535</v>
      </c>
      <c r="B8979">
        <v>80942</v>
      </c>
      <c r="C8979" t="s">
        <v>167</v>
      </c>
      <c r="D8979" s="167">
        <v>82131.06</v>
      </c>
      <c r="E8979" t="s">
        <v>199</v>
      </c>
      <c r="F8979" t="s">
        <v>169</v>
      </c>
      <c r="G8979" t="s">
        <v>189</v>
      </c>
      <c r="H8979" s="168">
        <v>36927</v>
      </c>
      <c r="I8979" t="s">
        <v>103</v>
      </c>
      <c r="J8979" s="169">
        <v>16.646575342465752</v>
      </c>
      <c r="K8979">
        <v>4</v>
      </c>
    </row>
    <row r="8980" spans="1:11" x14ac:dyDescent="0.25">
      <c r="A8980" t="s">
        <v>9536</v>
      </c>
      <c r="B8980">
        <v>31662</v>
      </c>
      <c r="C8980" t="s">
        <v>172</v>
      </c>
      <c r="D8980" s="167">
        <v>118930</v>
      </c>
      <c r="E8980" t="s">
        <v>185</v>
      </c>
      <c r="F8980" t="s">
        <v>169</v>
      </c>
      <c r="G8980" t="s">
        <v>382</v>
      </c>
      <c r="H8980" s="168">
        <v>36780</v>
      </c>
      <c r="I8980" t="s">
        <v>107</v>
      </c>
      <c r="J8980" s="169">
        <v>17.049315068493151</v>
      </c>
      <c r="K8980">
        <v>4</v>
      </c>
    </row>
    <row r="8981" spans="1:11" x14ac:dyDescent="0.25">
      <c r="A8981" t="s">
        <v>9537</v>
      </c>
      <c r="B8981">
        <v>98738</v>
      </c>
      <c r="C8981" t="s">
        <v>167</v>
      </c>
      <c r="D8981" s="167">
        <v>52285.02</v>
      </c>
      <c r="E8981" t="s">
        <v>230</v>
      </c>
      <c r="F8981" t="s">
        <v>169</v>
      </c>
      <c r="G8981" t="s">
        <v>282</v>
      </c>
      <c r="H8981" s="168">
        <v>42016</v>
      </c>
      <c r="I8981" t="s">
        <v>107</v>
      </c>
      <c r="J8981" s="169">
        <v>2.7041095890410958</v>
      </c>
      <c r="K8981">
        <v>1</v>
      </c>
    </row>
    <row r="8982" spans="1:11" x14ac:dyDescent="0.25">
      <c r="A8982" t="s">
        <v>9538</v>
      </c>
      <c r="B8982">
        <v>60500</v>
      </c>
      <c r="C8982" t="s">
        <v>167</v>
      </c>
      <c r="D8982" s="167">
        <v>100849.36</v>
      </c>
      <c r="E8982" t="s">
        <v>188</v>
      </c>
      <c r="F8982" t="s">
        <v>169</v>
      </c>
      <c r="G8982" t="s">
        <v>284</v>
      </c>
      <c r="H8982" s="168">
        <v>28807</v>
      </c>
      <c r="I8982" t="s">
        <v>107</v>
      </c>
      <c r="J8982" s="169">
        <v>38.893150684931506</v>
      </c>
      <c r="K8982">
        <v>8</v>
      </c>
    </row>
    <row r="8983" spans="1:11" x14ac:dyDescent="0.25">
      <c r="A8983" t="s">
        <v>9539</v>
      </c>
      <c r="B8983">
        <v>96255</v>
      </c>
      <c r="C8983" t="s">
        <v>167</v>
      </c>
      <c r="D8983" s="167">
        <v>49949.14</v>
      </c>
      <c r="E8983" t="s">
        <v>168</v>
      </c>
      <c r="F8983" t="s">
        <v>169</v>
      </c>
      <c r="G8983" t="s">
        <v>869</v>
      </c>
      <c r="H8983" s="168">
        <v>38726</v>
      </c>
      <c r="I8983" t="s">
        <v>104</v>
      </c>
      <c r="J8983" s="169">
        <v>11.717808219178082</v>
      </c>
      <c r="K8983">
        <v>3</v>
      </c>
    </row>
    <row r="8984" spans="1:11" x14ac:dyDescent="0.25">
      <c r="A8984" t="s">
        <v>9540</v>
      </c>
      <c r="B8984">
        <v>14564</v>
      </c>
      <c r="C8984" t="s">
        <v>172</v>
      </c>
      <c r="D8984" s="167">
        <v>140794</v>
      </c>
      <c r="E8984" t="s">
        <v>325</v>
      </c>
      <c r="F8984" t="s">
        <v>169</v>
      </c>
      <c r="G8984" t="s">
        <v>533</v>
      </c>
      <c r="H8984" s="168">
        <v>36347</v>
      </c>
      <c r="I8984" t="s">
        <v>105</v>
      </c>
      <c r="J8984" s="169">
        <v>18.235616438356164</v>
      </c>
      <c r="K8984">
        <v>4</v>
      </c>
    </row>
    <row r="8985" spans="1:11" x14ac:dyDescent="0.25">
      <c r="A8985" t="s">
        <v>9541</v>
      </c>
      <c r="B8985">
        <v>2594</v>
      </c>
      <c r="C8985" t="s">
        <v>167</v>
      </c>
      <c r="D8985" s="167">
        <v>26258.75</v>
      </c>
      <c r="E8985" t="s">
        <v>216</v>
      </c>
      <c r="F8985" t="s">
        <v>202</v>
      </c>
      <c r="G8985" t="s">
        <v>588</v>
      </c>
      <c r="H8985" s="168">
        <v>37165</v>
      </c>
      <c r="I8985" t="s">
        <v>103</v>
      </c>
      <c r="J8985" s="169">
        <v>15.994520547945205</v>
      </c>
      <c r="K8985">
        <v>4</v>
      </c>
    </row>
    <row r="8986" spans="1:11" x14ac:dyDescent="0.25">
      <c r="A8986" t="s">
        <v>9542</v>
      </c>
      <c r="B8986">
        <v>36926</v>
      </c>
      <c r="C8986" t="s">
        <v>167</v>
      </c>
      <c r="D8986" s="167">
        <v>77343</v>
      </c>
      <c r="E8986" t="s">
        <v>175</v>
      </c>
      <c r="F8986" t="s">
        <v>169</v>
      </c>
      <c r="G8986" t="s">
        <v>4708</v>
      </c>
      <c r="H8986" s="168">
        <v>35030</v>
      </c>
      <c r="I8986" t="s">
        <v>103</v>
      </c>
      <c r="J8986" s="169">
        <v>21.843835616438355</v>
      </c>
      <c r="K8986">
        <v>5</v>
      </c>
    </row>
    <row r="8987" spans="1:11" x14ac:dyDescent="0.25">
      <c r="A8987" t="s">
        <v>9543</v>
      </c>
      <c r="B8987">
        <v>67111</v>
      </c>
      <c r="C8987" t="s">
        <v>172</v>
      </c>
      <c r="D8987" s="167">
        <v>97560</v>
      </c>
      <c r="E8987" t="s">
        <v>185</v>
      </c>
      <c r="F8987" t="s">
        <v>169</v>
      </c>
      <c r="G8987" t="s">
        <v>416</v>
      </c>
      <c r="H8987" s="168">
        <v>36942</v>
      </c>
      <c r="I8987" t="s">
        <v>103</v>
      </c>
      <c r="J8987" s="169">
        <v>16.605479452054794</v>
      </c>
      <c r="K8987">
        <v>4</v>
      </c>
    </row>
    <row r="8988" spans="1:11" x14ac:dyDescent="0.25">
      <c r="A8988" t="s">
        <v>9544</v>
      </c>
      <c r="B8988">
        <v>47612</v>
      </c>
      <c r="C8988" t="s">
        <v>172</v>
      </c>
      <c r="D8988" s="167">
        <v>120117.06</v>
      </c>
      <c r="E8988" t="s">
        <v>185</v>
      </c>
      <c r="F8988" t="s">
        <v>169</v>
      </c>
      <c r="G8988" t="s">
        <v>382</v>
      </c>
      <c r="H8988" s="168">
        <v>30167</v>
      </c>
      <c r="I8988" t="s">
        <v>106</v>
      </c>
      <c r="J8988" s="169">
        <v>35.167123287671231</v>
      </c>
      <c r="K8988">
        <v>8</v>
      </c>
    </row>
    <row r="8989" spans="1:11" x14ac:dyDescent="0.25">
      <c r="A8989" t="s">
        <v>9545</v>
      </c>
      <c r="B8989">
        <v>40539</v>
      </c>
      <c r="C8989" t="s">
        <v>172</v>
      </c>
      <c r="D8989" s="167">
        <v>50910</v>
      </c>
      <c r="E8989" t="s">
        <v>191</v>
      </c>
      <c r="F8989" t="s">
        <v>169</v>
      </c>
      <c r="G8989" t="s">
        <v>354</v>
      </c>
      <c r="H8989" s="168">
        <v>41904</v>
      </c>
      <c r="I8989" t="s">
        <v>108</v>
      </c>
      <c r="J8989" s="169">
        <v>3.010958904109589</v>
      </c>
      <c r="K8989">
        <v>1</v>
      </c>
    </row>
    <row r="8990" spans="1:11" x14ac:dyDescent="0.25">
      <c r="A8990" t="s">
        <v>9546</v>
      </c>
      <c r="B8990">
        <v>19781</v>
      </c>
      <c r="C8990" t="s">
        <v>167</v>
      </c>
      <c r="D8990" s="167">
        <v>67206</v>
      </c>
      <c r="E8990" t="s">
        <v>175</v>
      </c>
      <c r="F8990" t="s">
        <v>169</v>
      </c>
      <c r="G8990" t="s">
        <v>904</v>
      </c>
      <c r="H8990" s="168">
        <v>36360</v>
      </c>
      <c r="I8990" t="s">
        <v>103</v>
      </c>
      <c r="J8990" s="169">
        <v>18.2</v>
      </c>
      <c r="K8990">
        <v>4</v>
      </c>
    </row>
    <row r="8991" spans="1:11" x14ac:dyDescent="0.25">
      <c r="A8991" t="s">
        <v>9547</v>
      </c>
      <c r="B8991">
        <v>58807</v>
      </c>
      <c r="C8991" t="s">
        <v>172</v>
      </c>
      <c r="D8991" s="167">
        <v>92756.7</v>
      </c>
      <c r="E8991" t="s">
        <v>175</v>
      </c>
      <c r="F8991" t="s">
        <v>169</v>
      </c>
      <c r="G8991" t="s">
        <v>183</v>
      </c>
      <c r="H8991" s="168">
        <v>34498</v>
      </c>
      <c r="I8991" t="s">
        <v>107</v>
      </c>
      <c r="J8991" s="169">
        <v>23.301369863013697</v>
      </c>
      <c r="K8991">
        <v>5</v>
      </c>
    </row>
    <row r="8992" spans="1:11" x14ac:dyDescent="0.25">
      <c r="A8992" t="s">
        <v>9548</v>
      </c>
      <c r="B8992">
        <v>41880</v>
      </c>
      <c r="C8992" t="s">
        <v>172</v>
      </c>
      <c r="D8992" s="167">
        <v>102664</v>
      </c>
      <c r="E8992" t="s">
        <v>308</v>
      </c>
      <c r="F8992" t="s">
        <v>169</v>
      </c>
      <c r="G8992" t="s">
        <v>397</v>
      </c>
      <c r="H8992" s="168">
        <v>36262</v>
      </c>
      <c r="I8992" t="s">
        <v>103</v>
      </c>
      <c r="J8992" s="169">
        <v>18.468493150684932</v>
      </c>
      <c r="K8992">
        <v>4</v>
      </c>
    </row>
    <row r="8993" spans="1:11" x14ac:dyDescent="0.25">
      <c r="A8993" t="s">
        <v>9549</v>
      </c>
      <c r="B8993">
        <v>16411</v>
      </c>
      <c r="C8993" t="s">
        <v>167</v>
      </c>
      <c r="D8993" s="167">
        <v>53163.59</v>
      </c>
      <c r="E8993" t="s">
        <v>199</v>
      </c>
      <c r="F8993" t="s">
        <v>169</v>
      </c>
      <c r="G8993" t="s">
        <v>295</v>
      </c>
      <c r="H8993" s="168">
        <v>36108</v>
      </c>
      <c r="I8993" t="s">
        <v>104</v>
      </c>
      <c r="J8993" s="169">
        <v>18.890410958904109</v>
      </c>
      <c r="K8993">
        <v>4</v>
      </c>
    </row>
    <row r="8994" spans="1:11" x14ac:dyDescent="0.25">
      <c r="A8994" t="s">
        <v>9550</v>
      </c>
      <c r="B8994">
        <v>23990</v>
      </c>
      <c r="C8994" t="s">
        <v>172</v>
      </c>
      <c r="D8994" s="167">
        <v>117174.02</v>
      </c>
      <c r="E8994" t="s">
        <v>185</v>
      </c>
      <c r="F8994" t="s">
        <v>169</v>
      </c>
      <c r="G8994" t="s">
        <v>382</v>
      </c>
      <c r="H8994" s="168">
        <v>33924</v>
      </c>
      <c r="I8994" t="s">
        <v>107</v>
      </c>
      <c r="J8994" s="169">
        <v>24.873972602739727</v>
      </c>
      <c r="K8994">
        <v>5</v>
      </c>
    </row>
    <row r="8995" spans="1:11" x14ac:dyDescent="0.25">
      <c r="A8995" t="s">
        <v>9551</v>
      </c>
      <c r="B8995">
        <v>48990</v>
      </c>
      <c r="C8995" t="s">
        <v>172</v>
      </c>
      <c r="D8995" s="167">
        <v>118400</v>
      </c>
      <c r="E8995" t="s">
        <v>213</v>
      </c>
      <c r="F8995" t="s">
        <v>169</v>
      </c>
      <c r="G8995" t="s">
        <v>214</v>
      </c>
      <c r="H8995" s="168">
        <v>38503</v>
      </c>
      <c r="I8995" t="s">
        <v>103</v>
      </c>
      <c r="J8995" s="169">
        <v>12.328767123287671</v>
      </c>
      <c r="K8995">
        <v>3</v>
      </c>
    </row>
    <row r="8996" spans="1:11" x14ac:dyDescent="0.25">
      <c r="A8996" t="s">
        <v>9552</v>
      </c>
      <c r="B8996">
        <v>57943</v>
      </c>
      <c r="C8996" t="s">
        <v>167</v>
      </c>
      <c r="D8996" s="167">
        <v>143609.88</v>
      </c>
      <c r="E8996" t="s">
        <v>325</v>
      </c>
      <c r="F8996" t="s">
        <v>169</v>
      </c>
      <c r="G8996" t="s">
        <v>533</v>
      </c>
      <c r="H8996" s="168">
        <v>31929</v>
      </c>
      <c r="I8996" t="s">
        <v>108</v>
      </c>
      <c r="J8996" s="169">
        <v>30.339726027397262</v>
      </c>
      <c r="K8996">
        <v>7</v>
      </c>
    </row>
    <row r="8997" spans="1:11" x14ac:dyDescent="0.25">
      <c r="A8997" t="s">
        <v>9553</v>
      </c>
      <c r="B8997">
        <v>22003</v>
      </c>
      <c r="C8997" t="s">
        <v>167</v>
      </c>
      <c r="D8997" s="167">
        <v>77210.600000000006</v>
      </c>
      <c r="E8997" t="s">
        <v>325</v>
      </c>
      <c r="F8997" t="s">
        <v>169</v>
      </c>
      <c r="G8997" t="s">
        <v>1506</v>
      </c>
      <c r="H8997" s="168">
        <v>39454</v>
      </c>
      <c r="I8997" t="s">
        <v>105</v>
      </c>
      <c r="J8997" s="169">
        <v>9.7232876712328764</v>
      </c>
      <c r="K8997">
        <v>2</v>
      </c>
    </row>
    <row r="8998" spans="1:11" x14ac:dyDescent="0.25">
      <c r="A8998" t="s">
        <v>9554</v>
      </c>
      <c r="B8998">
        <v>27493</v>
      </c>
      <c r="C8998" t="s">
        <v>167</v>
      </c>
      <c r="D8998" s="167">
        <v>40534.480000000003</v>
      </c>
      <c r="E8998" t="s">
        <v>188</v>
      </c>
      <c r="F8998" t="s">
        <v>202</v>
      </c>
      <c r="G8998" t="s">
        <v>313</v>
      </c>
      <c r="H8998" s="168">
        <v>39300</v>
      </c>
      <c r="I8998" t="s">
        <v>108</v>
      </c>
      <c r="J8998" s="169">
        <v>10.145205479452056</v>
      </c>
      <c r="K8998">
        <v>3</v>
      </c>
    </row>
    <row r="8999" spans="1:11" x14ac:dyDescent="0.25">
      <c r="A8999" t="s">
        <v>9555</v>
      </c>
      <c r="B8999">
        <v>87367</v>
      </c>
      <c r="C8999" t="s">
        <v>172</v>
      </c>
      <c r="D8999" s="167">
        <v>27805.439999999999</v>
      </c>
      <c r="E8999" t="s">
        <v>233</v>
      </c>
      <c r="F8999" t="s">
        <v>202</v>
      </c>
      <c r="G8999" t="s">
        <v>234</v>
      </c>
      <c r="H8999" s="168">
        <v>42576</v>
      </c>
      <c r="I8999" t="s">
        <v>103</v>
      </c>
      <c r="J8999" s="169">
        <v>1.1698630136986301</v>
      </c>
      <c r="K8999">
        <v>1</v>
      </c>
    </row>
    <row r="9000" spans="1:11" x14ac:dyDescent="0.25">
      <c r="A9000" t="s">
        <v>9556</v>
      </c>
      <c r="B9000">
        <v>92666</v>
      </c>
      <c r="C9000" t="s">
        <v>172</v>
      </c>
      <c r="D9000" s="167">
        <v>34749</v>
      </c>
      <c r="E9000" t="s">
        <v>233</v>
      </c>
      <c r="F9000" t="s">
        <v>169</v>
      </c>
      <c r="G9000" t="s">
        <v>242</v>
      </c>
      <c r="H9000" s="168">
        <v>42338</v>
      </c>
      <c r="I9000" t="s">
        <v>103</v>
      </c>
      <c r="J9000" s="169">
        <v>1.821917808219178</v>
      </c>
      <c r="K9000">
        <v>1</v>
      </c>
    </row>
    <row r="9001" spans="1:11" x14ac:dyDescent="0.25">
      <c r="A9001" t="s">
        <v>9557</v>
      </c>
      <c r="B9001">
        <v>36630</v>
      </c>
      <c r="C9001" t="s">
        <v>167</v>
      </c>
      <c r="D9001" s="167">
        <v>117137.25</v>
      </c>
      <c r="E9001" t="s">
        <v>168</v>
      </c>
      <c r="F9001" t="s">
        <v>169</v>
      </c>
      <c r="G9001" t="s">
        <v>275</v>
      </c>
      <c r="H9001" s="168">
        <v>39370</v>
      </c>
      <c r="I9001" t="s">
        <v>106</v>
      </c>
      <c r="J9001" s="169">
        <v>9.9534246575342458</v>
      </c>
      <c r="K9001">
        <v>3</v>
      </c>
    </row>
    <row r="9002" spans="1:11" x14ac:dyDescent="0.25">
      <c r="A9002" t="s">
        <v>9558</v>
      </c>
      <c r="B9002">
        <v>72765</v>
      </c>
      <c r="C9002" t="s">
        <v>172</v>
      </c>
      <c r="D9002" s="167">
        <v>59975.33</v>
      </c>
      <c r="E9002" t="s">
        <v>196</v>
      </c>
      <c r="F9002" t="s">
        <v>169</v>
      </c>
      <c r="G9002" t="s">
        <v>228</v>
      </c>
      <c r="H9002" s="168">
        <v>40925</v>
      </c>
      <c r="I9002" t="s">
        <v>107</v>
      </c>
      <c r="J9002" s="169">
        <v>5.6931506849315072</v>
      </c>
      <c r="K9002">
        <v>2</v>
      </c>
    </row>
    <row r="9003" spans="1:11" x14ac:dyDescent="0.25">
      <c r="A9003" t="s">
        <v>9559</v>
      </c>
      <c r="B9003">
        <v>46095</v>
      </c>
      <c r="C9003" t="s">
        <v>167</v>
      </c>
      <c r="D9003" s="167">
        <v>44945.53</v>
      </c>
      <c r="E9003" t="s">
        <v>188</v>
      </c>
      <c r="F9003" t="s">
        <v>202</v>
      </c>
      <c r="G9003" t="s">
        <v>313</v>
      </c>
      <c r="H9003" s="168">
        <v>37901</v>
      </c>
      <c r="I9003" t="s">
        <v>103</v>
      </c>
      <c r="J9003" s="169">
        <v>13.978082191780821</v>
      </c>
      <c r="K9003">
        <v>3</v>
      </c>
    </row>
    <row r="9004" spans="1:11" x14ac:dyDescent="0.25">
      <c r="A9004" t="s">
        <v>9560</v>
      </c>
      <c r="B9004">
        <v>13775</v>
      </c>
      <c r="C9004" t="s">
        <v>172</v>
      </c>
      <c r="D9004" s="167">
        <v>83658</v>
      </c>
      <c r="E9004" t="s">
        <v>175</v>
      </c>
      <c r="F9004" t="s">
        <v>169</v>
      </c>
      <c r="G9004" t="s">
        <v>183</v>
      </c>
      <c r="H9004" s="168">
        <v>37459</v>
      </c>
      <c r="I9004" t="s">
        <v>108</v>
      </c>
      <c r="J9004" s="169">
        <v>15.189041095890412</v>
      </c>
      <c r="K9004">
        <v>4</v>
      </c>
    </row>
    <row r="9005" spans="1:11" x14ac:dyDescent="0.25">
      <c r="A9005" t="s">
        <v>9561</v>
      </c>
      <c r="B9005">
        <v>42139</v>
      </c>
      <c r="C9005" t="s">
        <v>167</v>
      </c>
      <c r="D9005" s="167">
        <v>56990</v>
      </c>
      <c r="E9005" t="s">
        <v>191</v>
      </c>
      <c r="F9005" t="s">
        <v>169</v>
      </c>
      <c r="G9005" t="s">
        <v>354</v>
      </c>
      <c r="H9005" s="168">
        <v>41022</v>
      </c>
      <c r="I9005" t="s">
        <v>106</v>
      </c>
      <c r="J9005" s="169">
        <v>5.4273972602739722</v>
      </c>
      <c r="K9005">
        <v>2</v>
      </c>
    </row>
    <row r="9006" spans="1:11" x14ac:dyDescent="0.25">
      <c r="A9006" t="s">
        <v>9562</v>
      </c>
      <c r="B9006">
        <v>29077</v>
      </c>
      <c r="C9006" t="s">
        <v>167</v>
      </c>
      <c r="D9006" s="167">
        <v>44753</v>
      </c>
      <c r="E9006" t="s">
        <v>168</v>
      </c>
      <c r="F9006" t="s">
        <v>169</v>
      </c>
      <c r="G9006" t="s">
        <v>539</v>
      </c>
      <c r="H9006" s="168">
        <v>42464</v>
      </c>
      <c r="I9006" t="s">
        <v>103</v>
      </c>
      <c r="J9006" s="169">
        <v>1.4767123287671233</v>
      </c>
      <c r="K9006">
        <v>1</v>
      </c>
    </row>
    <row r="9007" spans="1:11" x14ac:dyDescent="0.25">
      <c r="A9007" t="s">
        <v>9563</v>
      </c>
      <c r="B9007">
        <v>37703</v>
      </c>
      <c r="C9007" t="s">
        <v>172</v>
      </c>
      <c r="D9007" s="167">
        <v>80784</v>
      </c>
      <c r="E9007" t="s">
        <v>191</v>
      </c>
      <c r="F9007" t="s">
        <v>169</v>
      </c>
      <c r="G9007" t="s">
        <v>192</v>
      </c>
      <c r="H9007" s="168">
        <v>37138</v>
      </c>
      <c r="I9007" t="s">
        <v>103</v>
      </c>
      <c r="J9007" s="169">
        <v>16.068493150684933</v>
      </c>
      <c r="K9007">
        <v>4</v>
      </c>
    </row>
    <row r="9008" spans="1:11" x14ac:dyDescent="0.25">
      <c r="A9008" t="s">
        <v>9564</v>
      </c>
      <c r="B9008">
        <v>6757</v>
      </c>
      <c r="C9008" t="s">
        <v>167</v>
      </c>
      <c r="D9008" s="167">
        <v>35552.800000000003</v>
      </c>
      <c r="E9008" t="s">
        <v>188</v>
      </c>
      <c r="F9008" t="s">
        <v>202</v>
      </c>
      <c r="G9008" t="s">
        <v>313</v>
      </c>
      <c r="H9008" s="168">
        <v>41848</v>
      </c>
      <c r="I9008" t="s">
        <v>104</v>
      </c>
      <c r="J9008" s="169">
        <v>3.1643835616438358</v>
      </c>
      <c r="K9008">
        <v>1</v>
      </c>
    </row>
    <row r="9009" spans="1:11" x14ac:dyDescent="0.25">
      <c r="A9009" t="s">
        <v>9565</v>
      </c>
      <c r="B9009">
        <v>23111</v>
      </c>
      <c r="C9009" t="s">
        <v>172</v>
      </c>
      <c r="D9009" s="167">
        <v>39257.31</v>
      </c>
      <c r="E9009" t="s">
        <v>199</v>
      </c>
      <c r="F9009" t="s">
        <v>169</v>
      </c>
      <c r="G9009" t="s">
        <v>200</v>
      </c>
      <c r="H9009" s="168">
        <v>42177</v>
      </c>
      <c r="I9009" t="s">
        <v>103</v>
      </c>
      <c r="J9009" s="169">
        <v>2.2630136986301368</v>
      </c>
      <c r="K9009">
        <v>1</v>
      </c>
    </row>
    <row r="9010" spans="1:11" x14ac:dyDescent="0.25">
      <c r="A9010" t="s">
        <v>9566</v>
      </c>
      <c r="B9010">
        <v>80945</v>
      </c>
      <c r="C9010" t="s">
        <v>167</v>
      </c>
      <c r="D9010" s="167">
        <v>85698.61</v>
      </c>
      <c r="E9010" t="s">
        <v>168</v>
      </c>
      <c r="F9010" t="s">
        <v>169</v>
      </c>
      <c r="G9010" t="s">
        <v>261</v>
      </c>
      <c r="H9010" s="168">
        <v>35660</v>
      </c>
      <c r="I9010" t="s">
        <v>103</v>
      </c>
      <c r="J9010" s="169">
        <v>20.117808219178084</v>
      </c>
      <c r="K9010">
        <v>5</v>
      </c>
    </row>
    <row r="9011" spans="1:11" x14ac:dyDescent="0.25">
      <c r="A9011" t="s">
        <v>9567</v>
      </c>
      <c r="B9011">
        <v>27663</v>
      </c>
      <c r="C9011" t="s">
        <v>167</v>
      </c>
      <c r="D9011" s="167">
        <v>95559</v>
      </c>
      <c r="E9011" t="s">
        <v>185</v>
      </c>
      <c r="F9011" t="s">
        <v>169</v>
      </c>
      <c r="G9011" t="s">
        <v>495</v>
      </c>
      <c r="H9011" s="168">
        <v>38334</v>
      </c>
      <c r="I9011" t="s">
        <v>103</v>
      </c>
      <c r="J9011" s="169">
        <v>12.791780821917808</v>
      </c>
      <c r="K9011">
        <v>3</v>
      </c>
    </row>
    <row r="9012" spans="1:11" x14ac:dyDescent="0.25">
      <c r="A9012" t="s">
        <v>9568</v>
      </c>
      <c r="B9012">
        <v>81615</v>
      </c>
      <c r="C9012" t="s">
        <v>172</v>
      </c>
      <c r="D9012" s="167">
        <v>28772.07</v>
      </c>
      <c r="E9012" t="s">
        <v>233</v>
      </c>
      <c r="F9012" t="s">
        <v>202</v>
      </c>
      <c r="G9012" t="s">
        <v>234</v>
      </c>
      <c r="H9012" s="168">
        <v>42170</v>
      </c>
      <c r="I9012" t="s">
        <v>108</v>
      </c>
      <c r="J9012" s="169">
        <v>2.2821917808219179</v>
      </c>
      <c r="K9012">
        <v>1</v>
      </c>
    </row>
    <row r="9013" spans="1:11" x14ac:dyDescent="0.25">
      <c r="A9013" t="s">
        <v>9569</v>
      </c>
      <c r="B9013">
        <v>86078</v>
      </c>
      <c r="C9013" t="s">
        <v>167</v>
      </c>
      <c r="D9013" s="167">
        <v>112899</v>
      </c>
      <c r="E9013" t="s">
        <v>213</v>
      </c>
      <c r="F9013" t="s">
        <v>169</v>
      </c>
      <c r="G9013" t="s">
        <v>617</v>
      </c>
      <c r="H9013" s="168">
        <v>37060</v>
      </c>
      <c r="I9013" t="s">
        <v>108</v>
      </c>
      <c r="J9013" s="169">
        <v>16.282191780821918</v>
      </c>
      <c r="K9013">
        <v>4</v>
      </c>
    </row>
    <row r="9014" spans="1:11" x14ac:dyDescent="0.25">
      <c r="A9014" t="s">
        <v>9570</v>
      </c>
      <c r="B9014">
        <v>77744</v>
      </c>
      <c r="C9014" t="s">
        <v>172</v>
      </c>
      <c r="D9014" s="167">
        <v>80145</v>
      </c>
      <c r="E9014" t="s">
        <v>185</v>
      </c>
      <c r="F9014" t="s">
        <v>169</v>
      </c>
      <c r="G9014" t="s">
        <v>416</v>
      </c>
      <c r="H9014" s="168">
        <v>38145</v>
      </c>
      <c r="I9014" t="s">
        <v>103</v>
      </c>
      <c r="J9014" s="169">
        <v>13.30958904109589</v>
      </c>
      <c r="K9014">
        <v>3</v>
      </c>
    </row>
    <row r="9015" spans="1:11" x14ac:dyDescent="0.25">
      <c r="A9015" t="s">
        <v>9571</v>
      </c>
      <c r="B9015">
        <v>98847</v>
      </c>
      <c r="C9015" t="s">
        <v>167</v>
      </c>
      <c r="D9015" s="167">
        <v>40946.26</v>
      </c>
      <c r="E9015" t="s">
        <v>233</v>
      </c>
      <c r="F9015" t="s">
        <v>169</v>
      </c>
      <c r="G9015" t="s">
        <v>554</v>
      </c>
      <c r="H9015" s="168">
        <v>41918</v>
      </c>
      <c r="I9015" t="s">
        <v>103</v>
      </c>
      <c r="J9015" s="169">
        <v>2.9726027397260273</v>
      </c>
      <c r="K9015">
        <v>1</v>
      </c>
    </row>
    <row r="9016" spans="1:11" x14ac:dyDescent="0.25">
      <c r="A9016" t="s">
        <v>9572</v>
      </c>
      <c r="B9016">
        <v>58361</v>
      </c>
      <c r="C9016" t="s">
        <v>172</v>
      </c>
      <c r="D9016" s="167">
        <v>89620</v>
      </c>
      <c r="E9016" t="s">
        <v>175</v>
      </c>
      <c r="F9016" t="s">
        <v>169</v>
      </c>
      <c r="G9016" t="s">
        <v>183</v>
      </c>
      <c r="H9016" s="168">
        <v>36038</v>
      </c>
      <c r="I9016" t="s">
        <v>105</v>
      </c>
      <c r="J9016" s="169">
        <v>19.082191780821919</v>
      </c>
      <c r="K9016">
        <v>4</v>
      </c>
    </row>
    <row r="9017" spans="1:11" x14ac:dyDescent="0.25">
      <c r="A9017" t="s">
        <v>9573</v>
      </c>
      <c r="B9017">
        <v>45126</v>
      </c>
      <c r="C9017" t="s">
        <v>172</v>
      </c>
      <c r="D9017" s="167">
        <v>64042.02</v>
      </c>
      <c r="E9017" t="s">
        <v>199</v>
      </c>
      <c r="F9017" t="s">
        <v>169</v>
      </c>
      <c r="G9017" t="s">
        <v>809</v>
      </c>
      <c r="H9017" s="168">
        <v>35695</v>
      </c>
      <c r="I9017" t="s">
        <v>104</v>
      </c>
      <c r="J9017" s="169">
        <v>20.021917808219179</v>
      </c>
      <c r="K9017">
        <v>5</v>
      </c>
    </row>
    <row r="9018" spans="1:11" x14ac:dyDescent="0.25">
      <c r="A9018" t="s">
        <v>9574</v>
      </c>
      <c r="B9018">
        <v>51763</v>
      </c>
      <c r="C9018" t="s">
        <v>172</v>
      </c>
      <c r="D9018" s="167">
        <v>149529.07999999999</v>
      </c>
      <c r="E9018" t="s">
        <v>185</v>
      </c>
      <c r="F9018" t="s">
        <v>169</v>
      </c>
      <c r="G9018" t="s">
        <v>728</v>
      </c>
      <c r="H9018" s="168">
        <v>32475</v>
      </c>
      <c r="I9018" t="s">
        <v>104</v>
      </c>
      <c r="J9018" s="169">
        <v>28.843835616438355</v>
      </c>
      <c r="K9018">
        <v>6</v>
      </c>
    </row>
    <row r="9019" spans="1:11" x14ac:dyDescent="0.25">
      <c r="A9019" t="s">
        <v>9575</v>
      </c>
      <c r="B9019">
        <v>10163</v>
      </c>
      <c r="C9019" t="s">
        <v>172</v>
      </c>
      <c r="D9019" s="167">
        <v>78751.789999999994</v>
      </c>
      <c r="E9019" t="s">
        <v>196</v>
      </c>
      <c r="F9019" t="s">
        <v>169</v>
      </c>
      <c r="G9019" t="s">
        <v>706</v>
      </c>
      <c r="H9019" s="168">
        <v>38713</v>
      </c>
      <c r="I9019" t="s">
        <v>107</v>
      </c>
      <c r="J9019" s="169">
        <v>11.753424657534246</v>
      </c>
      <c r="K9019">
        <v>3</v>
      </c>
    </row>
    <row r="9020" spans="1:11" x14ac:dyDescent="0.25">
      <c r="A9020" t="s">
        <v>9576</v>
      </c>
      <c r="B9020">
        <v>78273</v>
      </c>
      <c r="C9020" t="s">
        <v>167</v>
      </c>
      <c r="D9020" s="167">
        <v>100849.36</v>
      </c>
      <c r="E9020" t="s">
        <v>191</v>
      </c>
      <c r="F9020" t="s">
        <v>169</v>
      </c>
      <c r="G9020" t="s">
        <v>610</v>
      </c>
      <c r="H9020" s="168">
        <v>33959</v>
      </c>
      <c r="I9020" t="s">
        <v>105</v>
      </c>
      <c r="J9020" s="169">
        <v>24.778082191780822</v>
      </c>
      <c r="K9020">
        <v>5</v>
      </c>
    </row>
    <row r="9021" spans="1:11" x14ac:dyDescent="0.25">
      <c r="A9021" t="s">
        <v>9577</v>
      </c>
      <c r="B9021">
        <v>37165</v>
      </c>
      <c r="C9021" t="s">
        <v>167</v>
      </c>
      <c r="D9021" s="167">
        <v>97912</v>
      </c>
      <c r="E9021" t="s">
        <v>175</v>
      </c>
      <c r="F9021" t="s">
        <v>169</v>
      </c>
      <c r="G9021" t="s">
        <v>211</v>
      </c>
      <c r="H9021" s="168">
        <v>40000</v>
      </c>
      <c r="I9021" t="s">
        <v>104</v>
      </c>
      <c r="J9021" s="169">
        <v>8.2273972602739729</v>
      </c>
      <c r="K9021">
        <v>2</v>
      </c>
    </row>
    <row r="9022" spans="1:11" x14ac:dyDescent="0.25">
      <c r="A9022" t="s">
        <v>9578</v>
      </c>
      <c r="B9022">
        <v>59417</v>
      </c>
      <c r="C9022" t="s">
        <v>172</v>
      </c>
      <c r="D9022" s="167">
        <v>97718.99</v>
      </c>
      <c r="E9022" t="s">
        <v>175</v>
      </c>
      <c r="F9022" t="s">
        <v>169</v>
      </c>
      <c r="G9022" t="s">
        <v>176</v>
      </c>
      <c r="H9022" s="168">
        <v>36367</v>
      </c>
      <c r="I9022" t="s">
        <v>104</v>
      </c>
      <c r="J9022" s="169">
        <v>18.18082191780822</v>
      </c>
      <c r="K9022">
        <v>4</v>
      </c>
    </row>
    <row r="9023" spans="1:11" x14ac:dyDescent="0.25">
      <c r="A9023" t="s">
        <v>9579</v>
      </c>
      <c r="B9023">
        <v>83358</v>
      </c>
      <c r="C9023" t="s">
        <v>172</v>
      </c>
      <c r="D9023" s="167">
        <v>48572.17</v>
      </c>
      <c r="E9023" t="s">
        <v>180</v>
      </c>
      <c r="F9023" t="s">
        <v>169</v>
      </c>
      <c r="G9023" t="s">
        <v>209</v>
      </c>
      <c r="H9023" s="168">
        <v>41694</v>
      </c>
      <c r="I9023" t="s">
        <v>106</v>
      </c>
      <c r="J9023" s="169">
        <v>3.5863013698630137</v>
      </c>
      <c r="K9023">
        <v>1</v>
      </c>
    </row>
    <row r="9024" spans="1:11" x14ac:dyDescent="0.25">
      <c r="A9024" t="s">
        <v>9580</v>
      </c>
      <c r="B9024">
        <v>57616</v>
      </c>
      <c r="C9024" t="s">
        <v>172</v>
      </c>
      <c r="D9024" s="167">
        <v>91220.65</v>
      </c>
      <c r="E9024" t="s">
        <v>185</v>
      </c>
      <c r="F9024" t="s">
        <v>169</v>
      </c>
      <c r="G9024" t="s">
        <v>457</v>
      </c>
      <c r="H9024" s="168">
        <v>40588</v>
      </c>
      <c r="I9024" t="s">
        <v>108</v>
      </c>
      <c r="J9024" s="169">
        <v>6.6164383561643838</v>
      </c>
      <c r="K9024">
        <v>2</v>
      </c>
    </row>
    <row r="9025" spans="1:11" x14ac:dyDescent="0.25">
      <c r="A9025" t="s">
        <v>9581</v>
      </c>
      <c r="B9025">
        <v>19387</v>
      </c>
      <c r="C9025" t="s">
        <v>172</v>
      </c>
      <c r="D9025" s="167">
        <v>86588</v>
      </c>
      <c r="E9025" t="s">
        <v>175</v>
      </c>
      <c r="F9025" t="s">
        <v>169</v>
      </c>
      <c r="G9025" t="s">
        <v>183</v>
      </c>
      <c r="H9025" s="168">
        <v>37270</v>
      </c>
      <c r="I9025" t="s">
        <v>105</v>
      </c>
      <c r="J9025" s="169">
        <v>15.706849315068494</v>
      </c>
      <c r="K9025">
        <v>4</v>
      </c>
    </row>
    <row r="9026" spans="1:11" x14ac:dyDescent="0.25">
      <c r="A9026" t="s">
        <v>9582</v>
      </c>
      <c r="B9026">
        <v>15460</v>
      </c>
      <c r="C9026" t="s">
        <v>172</v>
      </c>
      <c r="D9026" s="167">
        <v>175127</v>
      </c>
      <c r="E9026" t="s">
        <v>199</v>
      </c>
      <c r="F9026" t="s">
        <v>169</v>
      </c>
      <c r="G9026" t="s">
        <v>637</v>
      </c>
      <c r="H9026" s="168">
        <v>33868</v>
      </c>
      <c r="I9026" t="s">
        <v>104</v>
      </c>
      <c r="J9026" s="169">
        <v>25.027397260273972</v>
      </c>
      <c r="K9026">
        <v>6</v>
      </c>
    </row>
    <row r="9027" spans="1:11" x14ac:dyDescent="0.25">
      <c r="A9027" t="s">
        <v>9583</v>
      </c>
      <c r="B9027">
        <v>41066</v>
      </c>
      <c r="C9027" t="s">
        <v>172</v>
      </c>
      <c r="D9027" s="167">
        <v>52701.95</v>
      </c>
      <c r="E9027" t="s">
        <v>199</v>
      </c>
      <c r="F9027" t="s">
        <v>169</v>
      </c>
      <c r="G9027" t="s">
        <v>200</v>
      </c>
      <c r="H9027" s="168">
        <v>39519</v>
      </c>
      <c r="I9027" t="s">
        <v>107</v>
      </c>
      <c r="J9027" s="169">
        <v>9.5452054794520542</v>
      </c>
      <c r="K9027">
        <v>2</v>
      </c>
    </row>
    <row r="9028" spans="1:11" x14ac:dyDescent="0.25">
      <c r="A9028" t="s">
        <v>9584</v>
      </c>
      <c r="B9028">
        <v>12650</v>
      </c>
      <c r="C9028" t="s">
        <v>167</v>
      </c>
      <c r="D9028" s="167">
        <v>61139.41</v>
      </c>
      <c r="E9028" t="s">
        <v>191</v>
      </c>
      <c r="F9028" t="s">
        <v>169</v>
      </c>
      <c r="G9028" t="s">
        <v>610</v>
      </c>
      <c r="H9028" s="168">
        <v>42058</v>
      </c>
      <c r="I9028" t="s">
        <v>105</v>
      </c>
      <c r="J9028" s="169">
        <v>2.5890410958904111</v>
      </c>
      <c r="K9028">
        <v>1</v>
      </c>
    </row>
    <row r="9029" spans="1:11" x14ac:dyDescent="0.25">
      <c r="A9029" t="s">
        <v>9585</v>
      </c>
      <c r="B9029">
        <v>78539</v>
      </c>
      <c r="C9029" t="s">
        <v>172</v>
      </c>
      <c r="D9029" s="167">
        <v>51958.37</v>
      </c>
      <c r="E9029" t="s">
        <v>199</v>
      </c>
      <c r="F9029" t="s">
        <v>169</v>
      </c>
      <c r="G9029" t="s">
        <v>647</v>
      </c>
      <c r="H9029" s="168">
        <v>41148</v>
      </c>
      <c r="I9029" t="s">
        <v>106</v>
      </c>
      <c r="J9029" s="169">
        <v>5.0821917808219181</v>
      </c>
      <c r="K9029">
        <v>2</v>
      </c>
    </row>
    <row r="9030" spans="1:11" x14ac:dyDescent="0.25">
      <c r="A9030" t="s">
        <v>9586</v>
      </c>
      <c r="B9030">
        <v>10218</v>
      </c>
      <c r="C9030" t="s">
        <v>172</v>
      </c>
      <c r="D9030" s="167">
        <v>76716</v>
      </c>
      <c r="E9030" t="s">
        <v>191</v>
      </c>
      <c r="F9030" t="s">
        <v>169</v>
      </c>
      <c r="G9030" t="s">
        <v>192</v>
      </c>
      <c r="H9030" s="168">
        <v>38999</v>
      </c>
      <c r="I9030" t="s">
        <v>103</v>
      </c>
      <c r="J9030" s="169">
        <v>10.96986301369863</v>
      </c>
      <c r="K9030">
        <v>3</v>
      </c>
    </row>
    <row r="9031" spans="1:11" x14ac:dyDescent="0.25">
      <c r="A9031" t="s">
        <v>9587</v>
      </c>
      <c r="B9031">
        <v>69438</v>
      </c>
      <c r="C9031" t="s">
        <v>172</v>
      </c>
      <c r="D9031" s="167">
        <v>96197.88</v>
      </c>
      <c r="E9031" t="s">
        <v>268</v>
      </c>
      <c r="F9031" t="s">
        <v>169</v>
      </c>
      <c r="G9031" t="s">
        <v>418</v>
      </c>
      <c r="H9031" s="168">
        <v>29906</v>
      </c>
      <c r="I9031" t="s">
        <v>104</v>
      </c>
      <c r="J9031" s="169">
        <v>35.88219178082192</v>
      </c>
      <c r="K9031">
        <v>8</v>
      </c>
    </row>
    <row r="9032" spans="1:11" x14ac:dyDescent="0.25">
      <c r="A9032" t="s">
        <v>9588</v>
      </c>
      <c r="B9032">
        <v>91813</v>
      </c>
      <c r="C9032" t="s">
        <v>172</v>
      </c>
      <c r="D9032" s="167">
        <v>94449</v>
      </c>
      <c r="E9032" t="s">
        <v>185</v>
      </c>
      <c r="F9032" t="s">
        <v>169</v>
      </c>
      <c r="G9032" t="s">
        <v>495</v>
      </c>
      <c r="H9032" s="168">
        <v>37298</v>
      </c>
      <c r="I9032" t="s">
        <v>104</v>
      </c>
      <c r="J9032" s="169">
        <v>15.63013698630137</v>
      </c>
      <c r="K9032">
        <v>4</v>
      </c>
    </row>
    <row r="9033" spans="1:11" x14ac:dyDescent="0.25">
      <c r="A9033" t="s">
        <v>9589</v>
      </c>
      <c r="B9033">
        <v>57927</v>
      </c>
      <c r="C9033" t="s">
        <v>172</v>
      </c>
      <c r="D9033" s="167">
        <v>78096</v>
      </c>
      <c r="E9033" t="s">
        <v>175</v>
      </c>
      <c r="F9033" t="s">
        <v>169</v>
      </c>
      <c r="G9033" t="s">
        <v>183</v>
      </c>
      <c r="H9033" s="168">
        <v>38012</v>
      </c>
      <c r="I9033" t="s">
        <v>104</v>
      </c>
      <c r="J9033" s="169">
        <v>13.673972602739726</v>
      </c>
      <c r="K9033">
        <v>3</v>
      </c>
    </row>
    <row r="9034" spans="1:11" x14ac:dyDescent="0.25">
      <c r="A9034" t="s">
        <v>9590</v>
      </c>
      <c r="B9034">
        <v>49550</v>
      </c>
      <c r="C9034" t="s">
        <v>167</v>
      </c>
      <c r="D9034" s="167">
        <v>58448</v>
      </c>
      <c r="E9034" t="s">
        <v>216</v>
      </c>
      <c r="F9034" t="s">
        <v>169</v>
      </c>
      <c r="G9034" t="s">
        <v>217</v>
      </c>
      <c r="H9034" s="168">
        <v>35552</v>
      </c>
      <c r="I9034" t="s">
        <v>103</v>
      </c>
      <c r="J9034" s="169">
        <v>20.413698630136988</v>
      </c>
      <c r="K9034">
        <v>5</v>
      </c>
    </row>
    <row r="9035" spans="1:11" x14ac:dyDescent="0.25">
      <c r="A9035" t="s">
        <v>9591</v>
      </c>
      <c r="B9035">
        <v>97133</v>
      </c>
      <c r="C9035" t="s">
        <v>172</v>
      </c>
      <c r="D9035" s="167">
        <v>85865.58</v>
      </c>
      <c r="E9035" t="s">
        <v>185</v>
      </c>
      <c r="F9035" t="s">
        <v>169</v>
      </c>
      <c r="G9035" t="s">
        <v>3078</v>
      </c>
      <c r="H9035" s="168">
        <v>38894</v>
      </c>
      <c r="I9035" t="s">
        <v>103</v>
      </c>
      <c r="J9035" s="169">
        <v>11.257534246575343</v>
      </c>
      <c r="K9035">
        <v>3</v>
      </c>
    </row>
    <row r="9036" spans="1:11" x14ac:dyDescent="0.25">
      <c r="A9036" t="s">
        <v>9592</v>
      </c>
      <c r="B9036">
        <v>56305</v>
      </c>
      <c r="C9036" t="s">
        <v>167</v>
      </c>
      <c r="D9036" s="167">
        <v>86970.52</v>
      </c>
      <c r="E9036" t="s">
        <v>268</v>
      </c>
      <c r="F9036" t="s">
        <v>169</v>
      </c>
      <c r="G9036" t="s">
        <v>297</v>
      </c>
      <c r="H9036" s="168">
        <v>41974</v>
      </c>
      <c r="I9036" t="s">
        <v>107</v>
      </c>
      <c r="J9036" s="169">
        <v>2.8191780821917809</v>
      </c>
      <c r="K9036">
        <v>1</v>
      </c>
    </row>
    <row r="9037" spans="1:11" x14ac:dyDescent="0.25">
      <c r="A9037" t="s">
        <v>9593</v>
      </c>
      <c r="B9037">
        <v>77300</v>
      </c>
      <c r="C9037" t="s">
        <v>172</v>
      </c>
      <c r="D9037" s="167">
        <v>118400</v>
      </c>
      <c r="E9037" t="s">
        <v>188</v>
      </c>
      <c r="F9037" t="s">
        <v>169</v>
      </c>
      <c r="G9037" t="s">
        <v>214</v>
      </c>
      <c r="H9037" s="168">
        <v>36774</v>
      </c>
      <c r="I9037" t="s">
        <v>103</v>
      </c>
      <c r="J9037" s="169">
        <v>17.065753424657533</v>
      </c>
      <c r="K9037">
        <v>4</v>
      </c>
    </row>
    <row r="9038" spans="1:11" x14ac:dyDescent="0.25">
      <c r="A9038" t="s">
        <v>9594</v>
      </c>
      <c r="B9038">
        <v>14653</v>
      </c>
      <c r="C9038" t="s">
        <v>172</v>
      </c>
      <c r="D9038" s="167">
        <v>88846</v>
      </c>
      <c r="E9038" t="s">
        <v>185</v>
      </c>
      <c r="F9038" t="s">
        <v>169</v>
      </c>
      <c r="G9038" t="s">
        <v>416</v>
      </c>
      <c r="H9038" s="168">
        <v>38145</v>
      </c>
      <c r="I9038" t="s">
        <v>104</v>
      </c>
      <c r="J9038" s="169">
        <v>13.30958904109589</v>
      </c>
      <c r="K9038">
        <v>3</v>
      </c>
    </row>
    <row r="9039" spans="1:11" x14ac:dyDescent="0.25">
      <c r="A9039" t="s">
        <v>9595</v>
      </c>
      <c r="B9039">
        <v>31587</v>
      </c>
      <c r="C9039" t="s">
        <v>172</v>
      </c>
      <c r="D9039" s="167">
        <v>50910</v>
      </c>
      <c r="E9039" t="s">
        <v>191</v>
      </c>
      <c r="F9039" t="s">
        <v>169</v>
      </c>
      <c r="G9039" t="s">
        <v>354</v>
      </c>
      <c r="H9039" s="168">
        <v>41904</v>
      </c>
      <c r="I9039" t="s">
        <v>104</v>
      </c>
      <c r="J9039" s="169">
        <v>3.010958904109589</v>
      </c>
      <c r="K9039">
        <v>1</v>
      </c>
    </row>
    <row r="9040" spans="1:11" x14ac:dyDescent="0.25">
      <c r="A9040" t="s">
        <v>9596</v>
      </c>
      <c r="B9040">
        <v>32905</v>
      </c>
      <c r="C9040" t="s">
        <v>167</v>
      </c>
      <c r="D9040" s="167">
        <v>81066</v>
      </c>
      <c r="E9040" t="s">
        <v>216</v>
      </c>
      <c r="F9040" t="s">
        <v>169</v>
      </c>
      <c r="G9040" t="s">
        <v>361</v>
      </c>
      <c r="H9040" s="168">
        <v>34189</v>
      </c>
      <c r="I9040" t="s">
        <v>104</v>
      </c>
      <c r="J9040" s="169">
        <v>24.147945205479452</v>
      </c>
      <c r="K9040">
        <v>5</v>
      </c>
    </row>
    <row r="9041" spans="1:11" x14ac:dyDescent="0.25">
      <c r="A9041" t="s">
        <v>9597</v>
      </c>
      <c r="B9041">
        <v>88432</v>
      </c>
      <c r="C9041" t="s">
        <v>172</v>
      </c>
      <c r="D9041" s="167">
        <v>52693</v>
      </c>
      <c r="E9041" t="s">
        <v>191</v>
      </c>
      <c r="F9041" t="s">
        <v>169</v>
      </c>
      <c r="G9041" t="s">
        <v>354</v>
      </c>
      <c r="H9041" s="168">
        <v>41484</v>
      </c>
      <c r="I9041" t="s">
        <v>107</v>
      </c>
      <c r="J9041" s="169">
        <v>4.161643835616438</v>
      </c>
      <c r="K9041">
        <v>1</v>
      </c>
    </row>
    <row r="9042" spans="1:11" x14ac:dyDescent="0.25">
      <c r="A9042" t="s">
        <v>9598</v>
      </c>
      <c r="B9042">
        <v>52658</v>
      </c>
      <c r="C9042" t="s">
        <v>172</v>
      </c>
      <c r="D9042" s="167">
        <v>106138.55</v>
      </c>
      <c r="E9042" t="s">
        <v>268</v>
      </c>
      <c r="F9042" t="s">
        <v>169</v>
      </c>
      <c r="G9042" t="s">
        <v>297</v>
      </c>
      <c r="H9042" s="168">
        <v>39286</v>
      </c>
      <c r="I9042" t="s">
        <v>107</v>
      </c>
      <c r="J9042" s="169">
        <v>10.183561643835617</v>
      </c>
      <c r="K9042">
        <v>3</v>
      </c>
    </row>
    <row r="9043" spans="1:11" x14ac:dyDescent="0.25">
      <c r="A9043" t="s">
        <v>9599</v>
      </c>
      <c r="B9043">
        <v>40424</v>
      </c>
      <c r="C9043" t="s">
        <v>167</v>
      </c>
      <c r="D9043" s="167">
        <v>28738.03</v>
      </c>
      <c r="E9043" t="s">
        <v>216</v>
      </c>
      <c r="F9043" t="s">
        <v>202</v>
      </c>
      <c r="G9043" t="s">
        <v>588</v>
      </c>
      <c r="H9043" s="168">
        <v>31061</v>
      </c>
      <c r="I9043" t="s">
        <v>103</v>
      </c>
      <c r="J9043" s="169">
        <v>32.717808219178082</v>
      </c>
      <c r="K9043">
        <v>7</v>
      </c>
    </row>
    <row r="9044" spans="1:11" x14ac:dyDescent="0.25">
      <c r="A9044" t="s">
        <v>9600</v>
      </c>
      <c r="B9044">
        <v>12809</v>
      </c>
      <c r="C9044" t="s">
        <v>172</v>
      </c>
      <c r="D9044" s="167">
        <v>58448</v>
      </c>
      <c r="E9044" t="s">
        <v>168</v>
      </c>
      <c r="F9044" t="s">
        <v>169</v>
      </c>
      <c r="G9044" t="s">
        <v>344</v>
      </c>
      <c r="H9044" s="168">
        <v>36122</v>
      </c>
      <c r="I9044" t="s">
        <v>104</v>
      </c>
      <c r="J9044" s="169">
        <v>18.852054794520548</v>
      </c>
      <c r="K9044">
        <v>4</v>
      </c>
    </row>
    <row r="9045" spans="1:11" x14ac:dyDescent="0.25">
      <c r="A9045" t="s">
        <v>9601</v>
      </c>
      <c r="B9045">
        <v>88339</v>
      </c>
      <c r="C9045" t="s">
        <v>167</v>
      </c>
      <c r="D9045" s="167">
        <v>67206</v>
      </c>
      <c r="E9045" t="s">
        <v>188</v>
      </c>
      <c r="F9045" t="s">
        <v>169</v>
      </c>
      <c r="G9045" t="s">
        <v>170</v>
      </c>
      <c r="H9045" s="168">
        <v>37774</v>
      </c>
      <c r="I9045" t="s">
        <v>107</v>
      </c>
      <c r="J9045" s="169">
        <v>14.326027397260274</v>
      </c>
      <c r="K9045">
        <v>3</v>
      </c>
    </row>
    <row r="9046" spans="1:11" x14ac:dyDescent="0.25">
      <c r="A9046" t="s">
        <v>9601</v>
      </c>
      <c r="B9046">
        <v>97596</v>
      </c>
      <c r="C9046" t="s">
        <v>167</v>
      </c>
      <c r="D9046" s="167">
        <v>74321.42</v>
      </c>
      <c r="E9046" t="s">
        <v>168</v>
      </c>
      <c r="F9046" t="s">
        <v>169</v>
      </c>
      <c r="G9046" t="s">
        <v>858</v>
      </c>
      <c r="H9046" s="168">
        <v>38068</v>
      </c>
      <c r="I9046" t="s">
        <v>103</v>
      </c>
      <c r="J9046" s="169">
        <v>13.520547945205479</v>
      </c>
      <c r="K9046">
        <v>3</v>
      </c>
    </row>
    <row r="9047" spans="1:11" x14ac:dyDescent="0.25">
      <c r="A9047" t="s">
        <v>9602</v>
      </c>
      <c r="B9047">
        <v>17947</v>
      </c>
      <c r="C9047" t="s">
        <v>167</v>
      </c>
      <c r="D9047" s="167">
        <v>117329.91</v>
      </c>
      <c r="E9047" t="s">
        <v>268</v>
      </c>
      <c r="F9047" t="s">
        <v>169</v>
      </c>
      <c r="G9047" t="s">
        <v>214</v>
      </c>
      <c r="H9047" s="168">
        <v>38824</v>
      </c>
      <c r="I9047" t="s">
        <v>107</v>
      </c>
      <c r="J9047" s="169">
        <v>11.449315068493151</v>
      </c>
      <c r="K9047">
        <v>3</v>
      </c>
    </row>
    <row r="9048" spans="1:11" x14ac:dyDescent="0.25">
      <c r="A9048" t="s">
        <v>9603</v>
      </c>
      <c r="B9048">
        <v>46276</v>
      </c>
      <c r="C9048" t="s">
        <v>172</v>
      </c>
      <c r="D9048" s="167">
        <v>60201.440000000002</v>
      </c>
      <c r="E9048" t="s">
        <v>216</v>
      </c>
      <c r="F9048" t="s">
        <v>169</v>
      </c>
      <c r="G9048" t="s">
        <v>217</v>
      </c>
      <c r="H9048" s="168">
        <v>32846</v>
      </c>
      <c r="I9048" t="s">
        <v>107</v>
      </c>
      <c r="J9048" s="169">
        <v>27.827397260273973</v>
      </c>
      <c r="K9048">
        <v>6</v>
      </c>
    </row>
    <row r="9049" spans="1:11" x14ac:dyDescent="0.25">
      <c r="A9049" t="s">
        <v>9604</v>
      </c>
      <c r="B9049">
        <v>67366</v>
      </c>
      <c r="C9049" t="s">
        <v>172</v>
      </c>
      <c r="D9049" s="167">
        <v>70422</v>
      </c>
      <c r="E9049" t="s">
        <v>233</v>
      </c>
      <c r="F9049" t="s">
        <v>169</v>
      </c>
      <c r="G9049" t="s">
        <v>426</v>
      </c>
      <c r="H9049" s="168">
        <v>33581</v>
      </c>
      <c r="I9049" t="s">
        <v>104</v>
      </c>
      <c r="J9049" s="169">
        <v>25.813698630136987</v>
      </c>
      <c r="K9049">
        <v>6</v>
      </c>
    </row>
    <row r="9050" spans="1:11" x14ac:dyDescent="0.25">
      <c r="A9050" t="s">
        <v>9605</v>
      </c>
      <c r="B9050">
        <v>60206</v>
      </c>
      <c r="C9050" t="s">
        <v>167</v>
      </c>
      <c r="D9050" s="167">
        <v>42053.83</v>
      </c>
      <c r="E9050" t="s">
        <v>168</v>
      </c>
      <c r="F9050" t="s">
        <v>169</v>
      </c>
      <c r="G9050" t="s">
        <v>220</v>
      </c>
      <c r="H9050" s="168">
        <v>41666</v>
      </c>
      <c r="I9050" t="s">
        <v>108</v>
      </c>
      <c r="J9050" s="169">
        <v>3.6630136986301371</v>
      </c>
      <c r="K9050">
        <v>1</v>
      </c>
    </row>
    <row r="9051" spans="1:11" x14ac:dyDescent="0.25">
      <c r="A9051" t="s">
        <v>9606</v>
      </c>
      <c r="B9051">
        <v>17127</v>
      </c>
      <c r="C9051" t="s">
        <v>172</v>
      </c>
      <c r="D9051" s="167">
        <v>107128.71</v>
      </c>
      <c r="E9051" t="s">
        <v>175</v>
      </c>
      <c r="F9051" t="s">
        <v>169</v>
      </c>
      <c r="G9051" t="s">
        <v>586</v>
      </c>
      <c r="H9051" s="168">
        <v>34498</v>
      </c>
      <c r="I9051" t="s">
        <v>106</v>
      </c>
      <c r="J9051" s="169">
        <v>23.301369863013697</v>
      </c>
      <c r="K9051">
        <v>5</v>
      </c>
    </row>
    <row r="9052" spans="1:11" x14ac:dyDescent="0.25">
      <c r="A9052" t="s">
        <v>9607</v>
      </c>
      <c r="B9052">
        <v>62547</v>
      </c>
      <c r="C9052" t="s">
        <v>167</v>
      </c>
      <c r="D9052" s="167">
        <v>61793.96</v>
      </c>
      <c r="E9052" t="s">
        <v>188</v>
      </c>
      <c r="F9052" t="s">
        <v>169</v>
      </c>
      <c r="G9052" t="s">
        <v>170</v>
      </c>
      <c r="H9052" s="168">
        <v>38530</v>
      </c>
      <c r="I9052" t="s">
        <v>107</v>
      </c>
      <c r="J9052" s="169">
        <v>12.254794520547945</v>
      </c>
      <c r="K9052">
        <v>3</v>
      </c>
    </row>
    <row r="9053" spans="1:11" x14ac:dyDescent="0.25">
      <c r="A9053" t="s">
        <v>9608</v>
      </c>
      <c r="B9053">
        <v>3615</v>
      </c>
      <c r="C9053" t="s">
        <v>167</v>
      </c>
      <c r="D9053" s="167">
        <v>91751.37</v>
      </c>
      <c r="E9053" t="s">
        <v>188</v>
      </c>
      <c r="F9053" t="s">
        <v>169</v>
      </c>
      <c r="G9053" t="s">
        <v>375</v>
      </c>
      <c r="H9053" s="168">
        <v>31048</v>
      </c>
      <c r="I9053" t="s">
        <v>107</v>
      </c>
      <c r="J9053" s="169">
        <v>32.753424657534246</v>
      </c>
      <c r="K9053">
        <v>7</v>
      </c>
    </row>
    <row r="9054" spans="1:11" x14ac:dyDescent="0.25">
      <c r="A9054" t="s">
        <v>9609</v>
      </c>
      <c r="B9054">
        <v>50195</v>
      </c>
      <c r="C9054" t="s">
        <v>172</v>
      </c>
      <c r="D9054" s="167">
        <v>57620</v>
      </c>
      <c r="E9054" t="s">
        <v>168</v>
      </c>
      <c r="F9054" t="s">
        <v>169</v>
      </c>
      <c r="G9054" t="s">
        <v>466</v>
      </c>
      <c r="H9054" s="168">
        <v>42562</v>
      </c>
      <c r="I9054" t="s">
        <v>108</v>
      </c>
      <c r="J9054" s="169">
        <v>1.2082191780821918</v>
      </c>
      <c r="K9054">
        <v>1</v>
      </c>
    </row>
    <row r="9055" spans="1:11" x14ac:dyDescent="0.25">
      <c r="A9055" t="s">
        <v>9610</v>
      </c>
      <c r="B9055">
        <v>64250</v>
      </c>
      <c r="C9055" t="s">
        <v>172</v>
      </c>
      <c r="D9055" s="167">
        <v>62780.23</v>
      </c>
      <c r="E9055" t="s">
        <v>196</v>
      </c>
      <c r="F9055" t="s">
        <v>169</v>
      </c>
      <c r="G9055" t="s">
        <v>228</v>
      </c>
      <c r="H9055" s="168">
        <v>39160</v>
      </c>
      <c r="I9055" t="s">
        <v>107</v>
      </c>
      <c r="J9055" s="169">
        <v>10.528767123287672</v>
      </c>
      <c r="K9055">
        <v>3</v>
      </c>
    </row>
    <row r="9056" spans="1:11" x14ac:dyDescent="0.25">
      <c r="A9056" t="s">
        <v>9611</v>
      </c>
      <c r="B9056">
        <v>81661</v>
      </c>
      <c r="C9056" t="s">
        <v>172</v>
      </c>
      <c r="D9056" s="167">
        <v>115440.06</v>
      </c>
      <c r="E9056" t="s">
        <v>168</v>
      </c>
      <c r="F9056" t="s">
        <v>169</v>
      </c>
      <c r="G9056" t="s">
        <v>275</v>
      </c>
      <c r="H9056" s="168">
        <v>30258</v>
      </c>
      <c r="I9056" t="s">
        <v>105</v>
      </c>
      <c r="J9056" s="169">
        <v>34.917808219178085</v>
      </c>
      <c r="K9056">
        <v>7</v>
      </c>
    </row>
    <row r="9057" spans="1:11" x14ac:dyDescent="0.25">
      <c r="A9057" t="s">
        <v>9612</v>
      </c>
      <c r="B9057">
        <v>58014</v>
      </c>
      <c r="C9057" t="s">
        <v>172</v>
      </c>
      <c r="D9057" s="167">
        <v>46626.87</v>
      </c>
      <c r="E9057" t="s">
        <v>199</v>
      </c>
      <c r="F9057" t="s">
        <v>169</v>
      </c>
      <c r="G9057" t="s">
        <v>205</v>
      </c>
      <c r="H9057" s="168">
        <v>39509</v>
      </c>
      <c r="I9057" t="s">
        <v>106</v>
      </c>
      <c r="J9057" s="169">
        <v>9.5726027397260278</v>
      </c>
      <c r="K9057">
        <v>2</v>
      </c>
    </row>
    <row r="9058" spans="1:11" x14ac:dyDescent="0.25">
      <c r="A9058" t="s">
        <v>9613</v>
      </c>
      <c r="B9058">
        <v>69096</v>
      </c>
      <c r="C9058" t="s">
        <v>172</v>
      </c>
      <c r="D9058" s="167">
        <v>74898</v>
      </c>
      <c r="E9058" t="s">
        <v>191</v>
      </c>
      <c r="F9058" t="s">
        <v>169</v>
      </c>
      <c r="G9058" t="s">
        <v>192</v>
      </c>
      <c r="H9058" s="168">
        <v>38145</v>
      </c>
      <c r="I9058" t="s">
        <v>103</v>
      </c>
      <c r="J9058" s="169">
        <v>13.30958904109589</v>
      </c>
      <c r="K9058">
        <v>3</v>
      </c>
    </row>
    <row r="9059" spans="1:11" x14ac:dyDescent="0.25">
      <c r="A9059" t="s">
        <v>9614</v>
      </c>
      <c r="B9059">
        <v>5501</v>
      </c>
      <c r="C9059" t="s">
        <v>172</v>
      </c>
      <c r="D9059" s="167">
        <v>93396</v>
      </c>
      <c r="E9059" t="s">
        <v>268</v>
      </c>
      <c r="F9059" t="s">
        <v>169</v>
      </c>
      <c r="G9059" t="s">
        <v>418</v>
      </c>
      <c r="H9059" s="168">
        <v>37634</v>
      </c>
      <c r="I9059" t="s">
        <v>103</v>
      </c>
      <c r="J9059" s="169">
        <v>14.70958904109589</v>
      </c>
      <c r="K9059">
        <v>3</v>
      </c>
    </row>
    <row r="9060" spans="1:11" x14ac:dyDescent="0.25">
      <c r="A9060" t="s">
        <v>9615</v>
      </c>
      <c r="B9060">
        <v>80664</v>
      </c>
      <c r="C9060" t="s">
        <v>172</v>
      </c>
      <c r="D9060" s="167">
        <v>89620</v>
      </c>
      <c r="E9060" t="s">
        <v>175</v>
      </c>
      <c r="F9060" t="s">
        <v>169</v>
      </c>
      <c r="G9060" t="s">
        <v>183</v>
      </c>
      <c r="H9060" s="168">
        <v>35870</v>
      </c>
      <c r="I9060" t="s">
        <v>104</v>
      </c>
      <c r="J9060" s="169">
        <v>19.542465753424658</v>
      </c>
      <c r="K9060">
        <v>4</v>
      </c>
    </row>
    <row r="9061" spans="1:11" x14ac:dyDescent="0.25">
      <c r="A9061" t="s">
        <v>9616</v>
      </c>
      <c r="B9061">
        <v>67909</v>
      </c>
      <c r="C9061" t="s">
        <v>167</v>
      </c>
      <c r="D9061" s="167">
        <v>89257.1</v>
      </c>
      <c r="E9061" t="s">
        <v>188</v>
      </c>
      <c r="F9061" t="s">
        <v>169</v>
      </c>
      <c r="G9061" t="s">
        <v>9617</v>
      </c>
      <c r="H9061" s="168">
        <v>37522</v>
      </c>
      <c r="I9061" t="s">
        <v>106</v>
      </c>
      <c r="J9061" s="169">
        <v>15.016438356164384</v>
      </c>
      <c r="K9061">
        <v>3</v>
      </c>
    </row>
    <row r="9062" spans="1:11" x14ac:dyDescent="0.25">
      <c r="A9062" t="s">
        <v>9618</v>
      </c>
      <c r="B9062">
        <v>34767</v>
      </c>
      <c r="C9062" t="s">
        <v>167</v>
      </c>
      <c r="D9062" s="167">
        <v>84974</v>
      </c>
      <c r="E9062" t="s">
        <v>1684</v>
      </c>
      <c r="F9062" t="s">
        <v>169</v>
      </c>
      <c r="G9062" t="s">
        <v>189</v>
      </c>
      <c r="H9062" s="168">
        <v>39258</v>
      </c>
      <c r="I9062" t="s">
        <v>103</v>
      </c>
      <c r="J9062" s="169">
        <v>10.260273972602739</v>
      </c>
      <c r="K9062">
        <v>3</v>
      </c>
    </row>
    <row r="9063" spans="1:11" x14ac:dyDescent="0.25">
      <c r="A9063" t="s">
        <v>9619</v>
      </c>
      <c r="B9063">
        <v>22535</v>
      </c>
      <c r="C9063" t="s">
        <v>172</v>
      </c>
      <c r="D9063" s="167">
        <v>40631.32</v>
      </c>
      <c r="E9063" t="s">
        <v>233</v>
      </c>
      <c r="F9063" t="s">
        <v>169</v>
      </c>
      <c r="G9063" t="s">
        <v>514</v>
      </c>
      <c r="H9063" s="168">
        <v>42198</v>
      </c>
      <c r="I9063" t="s">
        <v>105</v>
      </c>
      <c r="J9063" s="169">
        <v>2.2054794520547945</v>
      </c>
      <c r="K9063">
        <v>1</v>
      </c>
    </row>
    <row r="9064" spans="1:11" x14ac:dyDescent="0.25">
      <c r="A9064" t="s">
        <v>9620</v>
      </c>
      <c r="B9064">
        <v>95727</v>
      </c>
      <c r="C9064" t="s">
        <v>167</v>
      </c>
      <c r="D9064" s="167">
        <v>60444.81</v>
      </c>
      <c r="E9064" t="s">
        <v>168</v>
      </c>
      <c r="F9064" t="s">
        <v>169</v>
      </c>
      <c r="G9064" t="s">
        <v>1533</v>
      </c>
      <c r="H9064" s="168">
        <v>37900</v>
      </c>
      <c r="I9064" t="s">
        <v>104</v>
      </c>
      <c r="J9064" s="169">
        <v>13.980821917808219</v>
      </c>
      <c r="K9064">
        <v>3</v>
      </c>
    </row>
    <row r="9065" spans="1:11" x14ac:dyDescent="0.25">
      <c r="A9065" t="s">
        <v>9621</v>
      </c>
      <c r="B9065">
        <v>40143</v>
      </c>
      <c r="C9065" t="s">
        <v>172</v>
      </c>
      <c r="D9065" s="167">
        <v>29779.09</v>
      </c>
      <c r="E9065" t="s">
        <v>233</v>
      </c>
      <c r="F9065" t="s">
        <v>202</v>
      </c>
      <c r="G9065" t="s">
        <v>234</v>
      </c>
      <c r="H9065" s="168">
        <v>41918</v>
      </c>
      <c r="I9065" t="s">
        <v>105</v>
      </c>
      <c r="J9065" s="169">
        <v>2.9726027397260273</v>
      </c>
      <c r="K9065">
        <v>1</v>
      </c>
    </row>
    <row r="9066" spans="1:11" x14ac:dyDescent="0.25">
      <c r="A9066" t="s">
        <v>9622</v>
      </c>
      <c r="B9066">
        <v>12118</v>
      </c>
      <c r="C9066" t="s">
        <v>167</v>
      </c>
      <c r="D9066" s="167">
        <v>67447.7</v>
      </c>
      <c r="E9066" t="s">
        <v>180</v>
      </c>
      <c r="F9066" t="s">
        <v>169</v>
      </c>
      <c r="G9066" t="s">
        <v>209</v>
      </c>
      <c r="H9066" s="168">
        <v>39202</v>
      </c>
      <c r="I9066" t="s">
        <v>103</v>
      </c>
      <c r="J9066" s="169">
        <v>10.413698630136986</v>
      </c>
      <c r="K9066">
        <v>3</v>
      </c>
    </row>
    <row r="9067" spans="1:11" x14ac:dyDescent="0.25">
      <c r="A9067" t="s">
        <v>9623</v>
      </c>
      <c r="B9067">
        <v>9830</v>
      </c>
      <c r="C9067" t="s">
        <v>167</v>
      </c>
      <c r="D9067" s="167">
        <v>83497.98</v>
      </c>
      <c r="E9067" t="s">
        <v>188</v>
      </c>
      <c r="F9067" t="s">
        <v>169</v>
      </c>
      <c r="G9067" t="s">
        <v>560</v>
      </c>
      <c r="H9067" s="168">
        <v>34583</v>
      </c>
      <c r="I9067" t="s">
        <v>108</v>
      </c>
      <c r="J9067" s="169">
        <v>23.068493150684933</v>
      </c>
      <c r="K9067">
        <v>5</v>
      </c>
    </row>
    <row r="9068" spans="1:11" x14ac:dyDescent="0.25">
      <c r="A9068" t="s">
        <v>9624</v>
      </c>
      <c r="B9068">
        <v>14016</v>
      </c>
      <c r="C9068" t="s">
        <v>172</v>
      </c>
      <c r="D9068" s="167">
        <v>100849.36</v>
      </c>
      <c r="E9068" t="s">
        <v>191</v>
      </c>
      <c r="F9068" t="s">
        <v>169</v>
      </c>
      <c r="G9068" t="s">
        <v>610</v>
      </c>
      <c r="H9068" s="168">
        <v>32658</v>
      </c>
      <c r="I9068" t="s">
        <v>103</v>
      </c>
      <c r="J9068" s="169">
        <v>28.342465753424658</v>
      </c>
      <c r="K9068">
        <v>6</v>
      </c>
    </row>
    <row r="9069" spans="1:11" x14ac:dyDescent="0.25">
      <c r="A9069" t="s">
        <v>9625</v>
      </c>
      <c r="B9069">
        <v>94612</v>
      </c>
      <c r="C9069" t="s">
        <v>172</v>
      </c>
      <c r="D9069" s="167">
        <v>92756.7</v>
      </c>
      <c r="E9069" t="s">
        <v>175</v>
      </c>
      <c r="F9069" t="s">
        <v>169</v>
      </c>
      <c r="G9069" t="s">
        <v>183</v>
      </c>
      <c r="H9069" s="168">
        <v>32727</v>
      </c>
      <c r="I9069" t="s">
        <v>106</v>
      </c>
      <c r="J9069" s="169">
        <v>28.153424657534245</v>
      </c>
      <c r="K9069">
        <v>6</v>
      </c>
    </row>
    <row r="9070" spans="1:11" x14ac:dyDescent="0.25">
      <c r="A9070" t="s">
        <v>9626</v>
      </c>
      <c r="B9070">
        <v>83019</v>
      </c>
      <c r="C9070" t="s">
        <v>167</v>
      </c>
      <c r="D9070" s="167">
        <v>113897.14</v>
      </c>
      <c r="E9070" t="s">
        <v>168</v>
      </c>
      <c r="F9070" t="s">
        <v>169</v>
      </c>
      <c r="G9070" t="s">
        <v>214</v>
      </c>
      <c r="H9070" s="168">
        <v>31999</v>
      </c>
      <c r="I9070" t="s">
        <v>104</v>
      </c>
      <c r="J9070" s="169">
        <v>30.147945205479452</v>
      </c>
      <c r="K9070">
        <v>7</v>
      </c>
    </row>
    <row r="9071" spans="1:11" x14ac:dyDescent="0.25">
      <c r="A9071" t="s">
        <v>9627</v>
      </c>
      <c r="B9071">
        <v>12854</v>
      </c>
      <c r="C9071" t="s">
        <v>167</v>
      </c>
      <c r="D9071" s="167">
        <v>77343</v>
      </c>
      <c r="E9071" t="s">
        <v>180</v>
      </c>
      <c r="F9071" t="s">
        <v>169</v>
      </c>
      <c r="G9071" t="s">
        <v>209</v>
      </c>
      <c r="H9071" s="168">
        <v>36507</v>
      </c>
      <c r="I9071" t="s">
        <v>104</v>
      </c>
      <c r="J9071" s="169">
        <v>17.797260273972604</v>
      </c>
      <c r="K9071">
        <v>4</v>
      </c>
    </row>
    <row r="9072" spans="1:11" x14ac:dyDescent="0.25">
      <c r="A9072" t="s">
        <v>9628</v>
      </c>
      <c r="B9072">
        <v>12977</v>
      </c>
      <c r="C9072" t="s">
        <v>172</v>
      </c>
      <c r="D9072" s="167">
        <v>107128.71</v>
      </c>
      <c r="E9072" t="s">
        <v>175</v>
      </c>
      <c r="F9072" t="s">
        <v>169</v>
      </c>
      <c r="G9072" t="s">
        <v>586</v>
      </c>
      <c r="H9072" s="168">
        <v>33791</v>
      </c>
      <c r="I9072" t="s">
        <v>104</v>
      </c>
      <c r="J9072" s="169">
        <v>25.238356164383561</v>
      </c>
      <c r="K9072">
        <v>6</v>
      </c>
    </row>
    <row r="9073" spans="1:11" x14ac:dyDescent="0.25">
      <c r="A9073" t="s">
        <v>9629</v>
      </c>
      <c r="B9073">
        <v>26693</v>
      </c>
      <c r="C9073" t="s">
        <v>172</v>
      </c>
      <c r="D9073" s="167">
        <v>57863.44</v>
      </c>
      <c r="E9073" t="s">
        <v>188</v>
      </c>
      <c r="F9073" t="s">
        <v>169</v>
      </c>
      <c r="G9073" t="s">
        <v>282</v>
      </c>
      <c r="H9073" s="168">
        <v>39342</v>
      </c>
      <c r="I9073" t="s">
        <v>103</v>
      </c>
      <c r="J9073" s="169">
        <v>10.03013698630137</v>
      </c>
      <c r="K9073">
        <v>3</v>
      </c>
    </row>
    <row r="9074" spans="1:11" x14ac:dyDescent="0.25">
      <c r="A9074" t="s">
        <v>9630</v>
      </c>
      <c r="B9074">
        <v>25104</v>
      </c>
      <c r="C9074" t="s">
        <v>172</v>
      </c>
      <c r="D9074" s="167">
        <v>110886.71</v>
      </c>
      <c r="E9074" t="s">
        <v>188</v>
      </c>
      <c r="F9074" t="s">
        <v>169</v>
      </c>
      <c r="G9074" t="s">
        <v>240</v>
      </c>
      <c r="H9074" s="168">
        <v>34469</v>
      </c>
      <c r="I9074" t="s">
        <v>107</v>
      </c>
      <c r="J9074" s="169">
        <v>23.38082191780822</v>
      </c>
      <c r="K9074">
        <v>5</v>
      </c>
    </row>
    <row r="9075" spans="1:11" x14ac:dyDescent="0.25">
      <c r="A9075" t="s">
        <v>9631</v>
      </c>
      <c r="B9075">
        <v>71263</v>
      </c>
      <c r="C9075" t="s">
        <v>172</v>
      </c>
      <c r="D9075" s="167">
        <v>114087.02</v>
      </c>
      <c r="E9075" t="s">
        <v>185</v>
      </c>
      <c r="F9075" t="s">
        <v>169</v>
      </c>
      <c r="G9075" t="s">
        <v>382</v>
      </c>
      <c r="H9075" s="168">
        <v>33770</v>
      </c>
      <c r="I9075" t="s">
        <v>108</v>
      </c>
      <c r="J9075" s="169">
        <v>25.295890410958904</v>
      </c>
      <c r="K9075">
        <v>6</v>
      </c>
    </row>
    <row r="9076" spans="1:11" x14ac:dyDescent="0.25">
      <c r="A9076" t="s">
        <v>9632</v>
      </c>
      <c r="B9076">
        <v>69370</v>
      </c>
      <c r="C9076" t="s">
        <v>167</v>
      </c>
      <c r="D9076" s="167">
        <v>66745.27</v>
      </c>
      <c r="E9076" t="s">
        <v>188</v>
      </c>
      <c r="F9076" t="s">
        <v>169</v>
      </c>
      <c r="G9076" t="s">
        <v>170</v>
      </c>
      <c r="H9076" s="168">
        <v>30501</v>
      </c>
      <c r="I9076" t="s">
        <v>103</v>
      </c>
      <c r="J9076" s="169">
        <v>34.252054794520546</v>
      </c>
      <c r="K9076">
        <v>7</v>
      </c>
    </row>
    <row r="9077" spans="1:11" x14ac:dyDescent="0.25">
      <c r="A9077" t="s">
        <v>9633</v>
      </c>
      <c r="B9077">
        <v>20912</v>
      </c>
      <c r="C9077" t="s">
        <v>167</v>
      </c>
      <c r="D9077" s="167">
        <v>54730</v>
      </c>
      <c r="E9077" t="s">
        <v>191</v>
      </c>
      <c r="F9077" t="s">
        <v>169</v>
      </c>
      <c r="G9077" t="s">
        <v>354</v>
      </c>
      <c r="H9077" s="168">
        <v>41288</v>
      </c>
      <c r="I9077" t="s">
        <v>104</v>
      </c>
      <c r="J9077" s="169">
        <v>4.6986301369863011</v>
      </c>
      <c r="K9077">
        <v>1</v>
      </c>
    </row>
    <row r="9078" spans="1:11" x14ac:dyDescent="0.25">
      <c r="A9078" t="s">
        <v>9634</v>
      </c>
      <c r="B9078">
        <v>29186</v>
      </c>
      <c r="C9078" t="s">
        <v>167</v>
      </c>
      <c r="D9078" s="167">
        <v>76015.03</v>
      </c>
      <c r="E9078" t="s">
        <v>188</v>
      </c>
      <c r="F9078" t="s">
        <v>169</v>
      </c>
      <c r="G9078" t="s">
        <v>273</v>
      </c>
      <c r="H9078" s="168">
        <v>34533</v>
      </c>
      <c r="I9078" t="s">
        <v>103</v>
      </c>
      <c r="J9078" s="169">
        <v>23.205479452054796</v>
      </c>
      <c r="K9078">
        <v>5</v>
      </c>
    </row>
    <row r="9079" spans="1:11" x14ac:dyDescent="0.25">
      <c r="A9079" t="s">
        <v>9635</v>
      </c>
      <c r="B9079">
        <v>5263</v>
      </c>
      <c r="C9079" t="s">
        <v>172</v>
      </c>
      <c r="D9079" s="167">
        <v>82975.12</v>
      </c>
      <c r="E9079" t="s">
        <v>233</v>
      </c>
      <c r="F9079" t="s">
        <v>169</v>
      </c>
      <c r="G9079" t="s">
        <v>637</v>
      </c>
      <c r="H9079" s="168">
        <v>33932</v>
      </c>
      <c r="I9079" t="s">
        <v>106</v>
      </c>
      <c r="J9079" s="169">
        <v>24.852054794520548</v>
      </c>
      <c r="K9079">
        <v>5</v>
      </c>
    </row>
    <row r="9080" spans="1:11" x14ac:dyDescent="0.25">
      <c r="A9080" t="s">
        <v>9636</v>
      </c>
      <c r="B9080">
        <v>93186</v>
      </c>
      <c r="C9080" t="s">
        <v>167</v>
      </c>
      <c r="D9080" s="167">
        <v>83497.98</v>
      </c>
      <c r="E9080" t="s">
        <v>188</v>
      </c>
      <c r="F9080" t="s">
        <v>169</v>
      </c>
      <c r="G9080" t="s">
        <v>282</v>
      </c>
      <c r="H9080" s="168">
        <v>32902</v>
      </c>
      <c r="I9080" t="s">
        <v>106</v>
      </c>
      <c r="J9080" s="169">
        <v>27.673972602739727</v>
      </c>
      <c r="K9080">
        <v>6</v>
      </c>
    </row>
    <row r="9081" spans="1:11" x14ac:dyDescent="0.25">
      <c r="A9081" t="s">
        <v>9637</v>
      </c>
      <c r="B9081">
        <v>5684</v>
      </c>
      <c r="C9081" t="s">
        <v>167</v>
      </c>
      <c r="D9081" s="167">
        <v>100849.36</v>
      </c>
      <c r="E9081" t="s">
        <v>216</v>
      </c>
      <c r="F9081" t="s">
        <v>169</v>
      </c>
      <c r="G9081" t="s">
        <v>369</v>
      </c>
      <c r="H9081" s="168">
        <v>32902</v>
      </c>
      <c r="I9081" t="s">
        <v>103</v>
      </c>
      <c r="J9081" s="169">
        <v>27.673972602739727</v>
      </c>
      <c r="K9081">
        <v>6</v>
      </c>
    </row>
    <row r="9082" spans="1:11" x14ac:dyDescent="0.25">
      <c r="A9082" t="s">
        <v>9638</v>
      </c>
      <c r="B9082">
        <v>28064</v>
      </c>
      <c r="C9082" t="s">
        <v>167</v>
      </c>
      <c r="D9082" s="167">
        <v>85330.31</v>
      </c>
      <c r="E9082" t="s">
        <v>168</v>
      </c>
      <c r="F9082" t="s">
        <v>169</v>
      </c>
      <c r="G9082" t="s">
        <v>856</v>
      </c>
      <c r="H9082" s="168">
        <v>37830</v>
      </c>
      <c r="I9082" t="s">
        <v>107</v>
      </c>
      <c r="J9082" s="169">
        <v>14.172602739726027</v>
      </c>
      <c r="K9082">
        <v>3</v>
      </c>
    </row>
    <row r="9083" spans="1:11" x14ac:dyDescent="0.25">
      <c r="A9083" t="s">
        <v>9639</v>
      </c>
      <c r="B9083">
        <v>32567</v>
      </c>
      <c r="C9083" t="s">
        <v>172</v>
      </c>
      <c r="D9083" s="167">
        <v>85854</v>
      </c>
      <c r="E9083" t="s">
        <v>185</v>
      </c>
      <c r="F9083" t="s">
        <v>169</v>
      </c>
      <c r="G9083" t="s">
        <v>416</v>
      </c>
      <c r="H9083" s="168">
        <v>37298</v>
      </c>
      <c r="I9083" t="s">
        <v>103</v>
      </c>
      <c r="J9083" s="169">
        <v>15.63013698630137</v>
      </c>
      <c r="K9083">
        <v>4</v>
      </c>
    </row>
    <row r="9084" spans="1:11" x14ac:dyDescent="0.25">
      <c r="A9084" t="s">
        <v>9640</v>
      </c>
      <c r="B9084">
        <v>6322</v>
      </c>
      <c r="C9084" t="s">
        <v>172</v>
      </c>
      <c r="D9084" s="167">
        <v>42053.83</v>
      </c>
      <c r="E9084" t="s">
        <v>199</v>
      </c>
      <c r="F9084" t="s">
        <v>169</v>
      </c>
      <c r="G9084" t="s">
        <v>220</v>
      </c>
      <c r="H9084" s="168">
        <v>41786</v>
      </c>
      <c r="I9084" t="s">
        <v>106</v>
      </c>
      <c r="J9084" s="169">
        <v>3.3342465753424659</v>
      </c>
      <c r="K9084">
        <v>1</v>
      </c>
    </row>
    <row r="9085" spans="1:11" x14ac:dyDescent="0.25">
      <c r="A9085" t="s">
        <v>9641</v>
      </c>
      <c r="B9085">
        <v>89252</v>
      </c>
      <c r="C9085" t="s">
        <v>172</v>
      </c>
      <c r="D9085" s="167">
        <v>104717.28</v>
      </c>
      <c r="E9085" t="s">
        <v>188</v>
      </c>
      <c r="F9085" t="s">
        <v>169</v>
      </c>
      <c r="G9085" t="s">
        <v>397</v>
      </c>
      <c r="H9085" s="168">
        <v>34414</v>
      </c>
      <c r="I9085" t="s">
        <v>104</v>
      </c>
      <c r="J9085" s="169">
        <v>23.531506849315068</v>
      </c>
      <c r="K9085">
        <v>5</v>
      </c>
    </row>
    <row r="9086" spans="1:11" x14ac:dyDescent="0.25">
      <c r="A9086" t="s">
        <v>9642</v>
      </c>
      <c r="B9086">
        <v>82707</v>
      </c>
      <c r="C9086" t="s">
        <v>172</v>
      </c>
      <c r="D9086" s="167">
        <v>62212.41</v>
      </c>
      <c r="E9086" t="s">
        <v>185</v>
      </c>
      <c r="F9086" t="s">
        <v>169</v>
      </c>
      <c r="G9086" t="s">
        <v>652</v>
      </c>
      <c r="H9086" s="168">
        <v>41288</v>
      </c>
      <c r="I9086" t="s">
        <v>103</v>
      </c>
      <c r="J9086" s="169">
        <v>4.6986301369863011</v>
      </c>
      <c r="K9086">
        <v>1</v>
      </c>
    </row>
    <row r="9087" spans="1:11" x14ac:dyDescent="0.25">
      <c r="A9087" t="s">
        <v>9643</v>
      </c>
      <c r="B9087">
        <v>15472</v>
      </c>
      <c r="C9087" t="s">
        <v>172</v>
      </c>
      <c r="D9087" s="167">
        <v>74713</v>
      </c>
      <c r="E9087" t="s">
        <v>168</v>
      </c>
      <c r="F9087" t="s">
        <v>169</v>
      </c>
      <c r="G9087" t="s">
        <v>265</v>
      </c>
      <c r="H9087" s="168">
        <v>37572</v>
      </c>
      <c r="I9087" t="s">
        <v>107</v>
      </c>
      <c r="J9087" s="169">
        <v>14.87945205479452</v>
      </c>
      <c r="K9087">
        <v>3</v>
      </c>
    </row>
    <row r="9088" spans="1:11" x14ac:dyDescent="0.25">
      <c r="A9088" t="s">
        <v>9644</v>
      </c>
      <c r="B9088">
        <v>27567</v>
      </c>
      <c r="C9088" t="s">
        <v>167</v>
      </c>
      <c r="D9088" s="167">
        <v>78168.679999999993</v>
      </c>
      <c r="E9088" t="s">
        <v>175</v>
      </c>
      <c r="F9088" t="s">
        <v>169</v>
      </c>
      <c r="G9088" t="s">
        <v>211</v>
      </c>
      <c r="H9088" s="168">
        <v>38544</v>
      </c>
      <c r="I9088" t="s">
        <v>108</v>
      </c>
      <c r="J9088" s="169">
        <v>12.216438356164383</v>
      </c>
      <c r="K9088">
        <v>3</v>
      </c>
    </row>
    <row r="9089" spans="1:11" x14ac:dyDescent="0.25">
      <c r="A9089" t="s">
        <v>9645</v>
      </c>
      <c r="B9089">
        <v>99478</v>
      </c>
      <c r="C9089" t="s">
        <v>172</v>
      </c>
      <c r="D9089" s="167">
        <v>118400</v>
      </c>
      <c r="E9089" t="s">
        <v>188</v>
      </c>
      <c r="F9089" t="s">
        <v>169</v>
      </c>
      <c r="G9089" t="s">
        <v>214</v>
      </c>
      <c r="H9089" s="168">
        <v>42044</v>
      </c>
      <c r="I9089" t="s">
        <v>103</v>
      </c>
      <c r="J9089" s="169">
        <v>2.6273972602739728</v>
      </c>
      <c r="K9089">
        <v>1</v>
      </c>
    </row>
    <row r="9090" spans="1:11" x14ac:dyDescent="0.25">
      <c r="A9090" t="s">
        <v>9646</v>
      </c>
      <c r="B9090">
        <v>98104</v>
      </c>
      <c r="C9090" t="s">
        <v>167</v>
      </c>
      <c r="D9090" s="167">
        <v>76015.03</v>
      </c>
      <c r="E9090" t="s">
        <v>188</v>
      </c>
      <c r="F9090" t="s">
        <v>169</v>
      </c>
      <c r="G9090" t="s">
        <v>273</v>
      </c>
      <c r="H9090" s="168">
        <v>29661</v>
      </c>
      <c r="I9090" t="s">
        <v>105</v>
      </c>
      <c r="J9090" s="169">
        <v>36.553424657534244</v>
      </c>
      <c r="K9090">
        <v>8</v>
      </c>
    </row>
    <row r="9091" spans="1:11" x14ac:dyDescent="0.25">
      <c r="A9091" t="s">
        <v>9647</v>
      </c>
      <c r="B9091">
        <v>39079</v>
      </c>
      <c r="C9091" t="s">
        <v>167</v>
      </c>
      <c r="D9091" s="167">
        <v>70428.3</v>
      </c>
      <c r="E9091" t="s">
        <v>188</v>
      </c>
      <c r="F9091" t="s">
        <v>169</v>
      </c>
      <c r="G9091" t="s">
        <v>703</v>
      </c>
      <c r="H9091" s="168">
        <v>36801</v>
      </c>
      <c r="I9091" t="s">
        <v>104</v>
      </c>
      <c r="J9091" s="169">
        <v>16.991780821917807</v>
      </c>
      <c r="K9091">
        <v>4</v>
      </c>
    </row>
    <row r="9092" spans="1:11" x14ac:dyDescent="0.25">
      <c r="A9092" t="s">
        <v>9648</v>
      </c>
      <c r="B9092">
        <v>62900</v>
      </c>
      <c r="C9092" t="s">
        <v>172</v>
      </c>
      <c r="D9092" s="167">
        <v>60618</v>
      </c>
      <c r="E9092" t="s">
        <v>191</v>
      </c>
      <c r="F9092" t="s">
        <v>169</v>
      </c>
      <c r="G9092" t="s">
        <v>354</v>
      </c>
      <c r="H9092" s="168">
        <v>40966</v>
      </c>
      <c r="I9092" t="s">
        <v>106</v>
      </c>
      <c r="J9092" s="169">
        <v>5.580821917808219</v>
      </c>
      <c r="K9092">
        <v>2</v>
      </c>
    </row>
    <row r="9093" spans="1:11" x14ac:dyDescent="0.25">
      <c r="A9093" t="s">
        <v>9649</v>
      </c>
      <c r="B9093">
        <v>3513</v>
      </c>
      <c r="C9093" t="s">
        <v>167</v>
      </c>
      <c r="D9093" s="167">
        <v>123355.52</v>
      </c>
      <c r="E9093" t="s">
        <v>233</v>
      </c>
      <c r="F9093" t="s">
        <v>169</v>
      </c>
      <c r="G9093" t="s">
        <v>275</v>
      </c>
      <c r="H9093" s="168">
        <v>36192</v>
      </c>
      <c r="I9093" t="s">
        <v>104</v>
      </c>
      <c r="J9093" s="169">
        <v>18.660273972602738</v>
      </c>
      <c r="K9093">
        <v>4</v>
      </c>
    </row>
    <row r="9094" spans="1:11" x14ac:dyDescent="0.25">
      <c r="A9094" t="s">
        <v>9650</v>
      </c>
      <c r="B9094">
        <v>47002</v>
      </c>
      <c r="C9094" t="s">
        <v>172</v>
      </c>
      <c r="D9094" s="167">
        <v>70435</v>
      </c>
      <c r="E9094" t="s">
        <v>175</v>
      </c>
      <c r="F9094" t="s">
        <v>169</v>
      </c>
      <c r="G9094" t="s">
        <v>183</v>
      </c>
      <c r="H9094" s="168">
        <v>39098</v>
      </c>
      <c r="I9094" t="s">
        <v>103</v>
      </c>
      <c r="J9094" s="169">
        <v>10.698630136986301</v>
      </c>
      <c r="K9094">
        <v>3</v>
      </c>
    </row>
    <row r="9095" spans="1:11" x14ac:dyDescent="0.25">
      <c r="A9095" t="s">
        <v>9651</v>
      </c>
      <c r="B9095">
        <v>32704</v>
      </c>
      <c r="C9095" t="s">
        <v>167</v>
      </c>
      <c r="D9095" s="167">
        <v>66837.600000000006</v>
      </c>
      <c r="E9095" t="s">
        <v>175</v>
      </c>
      <c r="F9095" t="s">
        <v>169</v>
      </c>
      <c r="G9095" t="s">
        <v>211</v>
      </c>
      <c r="H9095" s="168">
        <v>41750</v>
      </c>
      <c r="I9095" t="s">
        <v>103</v>
      </c>
      <c r="J9095" s="169">
        <v>3.4328767123287673</v>
      </c>
      <c r="K9095">
        <v>1</v>
      </c>
    </row>
    <row r="9096" spans="1:11" x14ac:dyDescent="0.25">
      <c r="A9096" t="s">
        <v>9652</v>
      </c>
      <c r="B9096">
        <v>84491</v>
      </c>
      <c r="C9096" t="s">
        <v>172</v>
      </c>
      <c r="D9096" s="167">
        <v>103708.64</v>
      </c>
      <c r="E9096" t="s">
        <v>168</v>
      </c>
      <c r="F9096" t="s">
        <v>169</v>
      </c>
      <c r="G9096" t="s">
        <v>906</v>
      </c>
      <c r="H9096" s="168">
        <v>32733</v>
      </c>
      <c r="I9096" t="s">
        <v>108</v>
      </c>
      <c r="J9096" s="169">
        <v>28.136986301369863</v>
      </c>
      <c r="K9096">
        <v>6</v>
      </c>
    </row>
    <row r="9097" spans="1:11" x14ac:dyDescent="0.25">
      <c r="A9097" t="s">
        <v>9653</v>
      </c>
      <c r="B9097">
        <v>88191</v>
      </c>
      <c r="C9097" t="s">
        <v>167</v>
      </c>
      <c r="D9097" s="167">
        <v>79628.759999999995</v>
      </c>
      <c r="E9097" t="s">
        <v>191</v>
      </c>
      <c r="F9097" t="s">
        <v>169</v>
      </c>
      <c r="G9097" t="s">
        <v>192</v>
      </c>
      <c r="H9097" s="168">
        <v>33924</v>
      </c>
      <c r="I9097" t="s">
        <v>103</v>
      </c>
      <c r="J9097" s="169">
        <v>24.873972602739727</v>
      </c>
      <c r="K9097">
        <v>5</v>
      </c>
    </row>
    <row r="9098" spans="1:11" x14ac:dyDescent="0.25">
      <c r="A9098" t="s">
        <v>9654</v>
      </c>
      <c r="B9098">
        <v>71004</v>
      </c>
      <c r="C9098" t="s">
        <v>167</v>
      </c>
      <c r="D9098" s="167">
        <v>79573.39</v>
      </c>
      <c r="E9098" t="s">
        <v>268</v>
      </c>
      <c r="F9098" t="s">
        <v>169</v>
      </c>
      <c r="G9098" t="s">
        <v>297</v>
      </c>
      <c r="H9098" s="168">
        <v>42128</v>
      </c>
      <c r="I9098" t="s">
        <v>108</v>
      </c>
      <c r="J9098" s="169">
        <v>2.3972602739726026</v>
      </c>
      <c r="K9098">
        <v>1</v>
      </c>
    </row>
    <row r="9099" spans="1:11" x14ac:dyDescent="0.25">
      <c r="A9099" t="s">
        <v>9655</v>
      </c>
      <c r="B9099">
        <v>46464</v>
      </c>
      <c r="C9099" t="s">
        <v>167</v>
      </c>
      <c r="D9099" s="167">
        <v>80103.88</v>
      </c>
      <c r="E9099" t="s">
        <v>230</v>
      </c>
      <c r="F9099" t="s">
        <v>169</v>
      </c>
      <c r="G9099" t="s">
        <v>305</v>
      </c>
      <c r="H9099" s="168">
        <v>42044</v>
      </c>
      <c r="I9099" t="s">
        <v>103</v>
      </c>
      <c r="J9099" s="169">
        <v>2.6273972602739728</v>
      </c>
      <c r="K9099">
        <v>1</v>
      </c>
    </row>
    <row r="9100" spans="1:11" x14ac:dyDescent="0.25">
      <c r="A9100" t="s">
        <v>9656</v>
      </c>
      <c r="B9100">
        <v>38093</v>
      </c>
      <c r="D9100" s="167">
        <v>40935</v>
      </c>
      <c r="E9100" t="s">
        <v>188</v>
      </c>
      <c r="F9100" t="s">
        <v>169</v>
      </c>
      <c r="G9100" t="s">
        <v>170</v>
      </c>
      <c r="H9100" s="168">
        <v>42731</v>
      </c>
      <c r="I9100" t="s">
        <v>106</v>
      </c>
      <c r="J9100" s="169">
        <v>0.74520547945205484</v>
      </c>
      <c r="K9100">
        <v>1</v>
      </c>
    </row>
    <row r="9101" spans="1:11" x14ac:dyDescent="0.25">
      <c r="A9101" t="s">
        <v>9657</v>
      </c>
      <c r="B9101">
        <v>85453</v>
      </c>
      <c r="C9101" t="s">
        <v>167</v>
      </c>
      <c r="D9101" s="167">
        <v>96197.88</v>
      </c>
      <c r="E9101" t="s">
        <v>188</v>
      </c>
      <c r="F9101" t="s">
        <v>169</v>
      </c>
      <c r="G9101" t="s">
        <v>305</v>
      </c>
      <c r="H9101" s="168">
        <v>31725</v>
      </c>
      <c r="I9101" t="s">
        <v>103</v>
      </c>
      <c r="J9101" s="169">
        <v>30.898630136986302</v>
      </c>
      <c r="K9101">
        <v>7</v>
      </c>
    </row>
    <row r="9102" spans="1:11" x14ac:dyDescent="0.25">
      <c r="A9102" t="s">
        <v>9658</v>
      </c>
      <c r="B9102">
        <v>16906</v>
      </c>
      <c r="C9102" t="s">
        <v>167</v>
      </c>
      <c r="D9102" s="167">
        <v>58448</v>
      </c>
      <c r="E9102" t="s">
        <v>188</v>
      </c>
      <c r="F9102" t="s">
        <v>169</v>
      </c>
      <c r="G9102" t="s">
        <v>344</v>
      </c>
      <c r="H9102" s="168">
        <v>35912</v>
      </c>
      <c r="I9102" t="s">
        <v>108</v>
      </c>
      <c r="J9102" s="169">
        <v>19.427397260273974</v>
      </c>
      <c r="K9102">
        <v>4</v>
      </c>
    </row>
    <row r="9103" spans="1:11" x14ac:dyDescent="0.25">
      <c r="A9103" t="s">
        <v>9659</v>
      </c>
      <c r="B9103">
        <v>61402</v>
      </c>
      <c r="C9103" t="s">
        <v>172</v>
      </c>
      <c r="D9103" s="167">
        <v>141063.01999999999</v>
      </c>
      <c r="E9103" t="s">
        <v>168</v>
      </c>
      <c r="F9103" t="s">
        <v>169</v>
      </c>
      <c r="G9103" t="s">
        <v>493</v>
      </c>
      <c r="H9103" s="168">
        <v>32384</v>
      </c>
      <c r="I9103" t="s">
        <v>103</v>
      </c>
      <c r="J9103" s="169">
        <v>29.093150684931508</v>
      </c>
      <c r="K9103">
        <v>6</v>
      </c>
    </row>
    <row r="9104" spans="1:11" x14ac:dyDescent="0.25">
      <c r="A9104" t="s">
        <v>9660</v>
      </c>
      <c r="B9104">
        <v>14801</v>
      </c>
      <c r="C9104" t="s">
        <v>172</v>
      </c>
      <c r="D9104" s="167">
        <v>50211</v>
      </c>
      <c r="E9104" t="s">
        <v>168</v>
      </c>
      <c r="F9104" t="s">
        <v>169</v>
      </c>
      <c r="G9104" t="s">
        <v>466</v>
      </c>
      <c r="H9104" s="168">
        <v>42562</v>
      </c>
      <c r="I9104" t="s">
        <v>103</v>
      </c>
      <c r="J9104" s="169">
        <v>1.2082191780821918</v>
      </c>
      <c r="K9104">
        <v>1</v>
      </c>
    </row>
    <row r="9105" spans="1:11" x14ac:dyDescent="0.25">
      <c r="A9105" t="s">
        <v>9661</v>
      </c>
      <c r="B9105">
        <v>47148</v>
      </c>
      <c r="C9105" t="s">
        <v>172</v>
      </c>
      <c r="D9105" s="167">
        <v>78889.86</v>
      </c>
      <c r="E9105" t="s">
        <v>199</v>
      </c>
      <c r="F9105" t="s">
        <v>169</v>
      </c>
      <c r="G9105" t="s">
        <v>582</v>
      </c>
      <c r="H9105" s="168">
        <v>33763</v>
      </c>
      <c r="I9105" t="s">
        <v>107</v>
      </c>
      <c r="J9105" s="169">
        <v>25.315068493150687</v>
      </c>
      <c r="K9105">
        <v>6</v>
      </c>
    </row>
    <row r="9106" spans="1:11" x14ac:dyDescent="0.25">
      <c r="A9106" t="s">
        <v>9662</v>
      </c>
      <c r="B9106">
        <v>61804</v>
      </c>
      <c r="C9106" t="s">
        <v>172</v>
      </c>
      <c r="D9106" s="167">
        <v>113380.15</v>
      </c>
      <c r="E9106" t="s">
        <v>196</v>
      </c>
      <c r="F9106" t="s">
        <v>169</v>
      </c>
      <c r="G9106" t="s">
        <v>2060</v>
      </c>
      <c r="H9106" s="168">
        <v>41918</v>
      </c>
      <c r="I9106" t="s">
        <v>104</v>
      </c>
      <c r="J9106" s="169">
        <v>2.9726027397260273</v>
      </c>
      <c r="K9106">
        <v>1</v>
      </c>
    </row>
    <row r="9107" spans="1:11" x14ac:dyDescent="0.25">
      <c r="A9107" t="s">
        <v>9663</v>
      </c>
      <c r="B9107">
        <v>85559</v>
      </c>
      <c r="C9107" t="s">
        <v>167</v>
      </c>
      <c r="D9107" s="167">
        <v>102664</v>
      </c>
      <c r="E9107" t="s">
        <v>188</v>
      </c>
      <c r="F9107" t="s">
        <v>169</v>
      </c>
      <c r="G9107" t="s">
        <v>397</v>
      </c>
      <c r="H9107" s="168">
        <v>35702</v>
      </c>
      <c r="I9107" t="s">
        <v>104</v>
      </c>
      <c r="J9107" s="169">
        <v>20.002739726027396</v>
      </c>
      <c r="K9107">
        <v>5</v>
      </c>
    </row>
    <row r="9108" spans="1:11" x14ac:dyDescent="0.25">
      <c r="A9108" t="s">
        <v>9664</v>
      </c>
      <c r="B9108">
        <v>95605</v>
      </c>
      <c r="C9108" t="s">
        <v>172</v>
      </c>
      <c r="D9108" s="167">
        <v>91969.07</v>
      </c>
      <c r="E9108" t="s">
        <v>185</v>
      </c>
      <c r="F9108" t="s">
        <v>169</v>
      </c>
      <c r="G9108" t="s">
        <v>416</v>
      </c>
      <c r="H9108" s="168">
        <v>34722</v>
      </c>
      <c r="I9108" t="s">
        <v>105</v>
      </c>
      <c r="J9108" s="169">
        <v>22.687671232876713</v>
      </c>
      <c r="K9108">
        <v>5</v>
      </c>
    </row>
    <row r="9109" spans="1:11" x14ac:dyDescent="0.25">
      <c r="A9109" t="s">
        <v>9665</v>
      </c>
      <c r="B9109">
        <v>19559</v>
      </c>
      <c r="C9109" t="s">
        <v>167</v>
      </c>
      <c r="D9109" s="167">
        <v>24402.51</v>
      </c>
      <c r="E9109" t="s">
        <v>188</v>
      </c>
      <c r="F9109" t="s">
        <v>202</v>
      </c>
      <c r="G9109" t="s">
        <v>539</v>
      </c>
      <c r="H9109" s="168">
        <v>41080</v>
      </c>
      <c r="I9109" t="s">
        <v>104</v>
      </c>
      <c r="J9109" s="169">
        <v>5.2684931506849315</v>
      </c>
      <c r="K9109">
        <v>2</v>
      </c>
    </row>
    <row r="9110" spans="1:11" x14ac:dyDescent="0.25">
      <c r="A9110" t="s">
        <v>9666</v>
      </c>
      <c r="B9110">
        <v>98547</v>
      </c>
      <c r="C9110" t="s">
        <v>167</v>
      </c>
      <c r="D9110" s="167">
        <v>110672.05</v>
      </c>
      <c r="E9110" t="s">
        <v>239</v>
      </c>
      <c r="F9110" t="s">
        <v>169</v>
      </c>
      <c r="G9110" t="s">
        <v>1463</v>
      </c>
      <c r="H9110" s="168">
        <v>38796</v>
      </c>
      <c r="I9110" t="s">
        <v>106</v>
      </c>
      <c r="J9110" s="169">
        <v>11.526027397260274</v>
      </c>
      <c r="K9110">
        <v>3</v>
      </c>
    </row>
    <row r="9111" spans="1:11" x14ac:dyDescent="0.25">
      <c r="A9111" t="s">
        <v>9667</v>
      </c>
      <c r="B9111">
        <v>79707</v>
      </c>
      <c r="C9111" t="s">
        <v>167</v>
      </c>
      <c r="D9111" s="167">
        <v>29779.06</v>
      </c>
      <c r="E9111" t="s">
        <v>233</v>
      </c>
      <c r="F9111" t="s">
        <v>202</v>
      </c>
      <c r="G9111" t="s">
        <v>234</v>
      </c>
      <c r="H9111" s="168">
        <v>41224</v>
      </c>
      <c r="I9111" t="s">
        <v>103</v>
      </c>
      <c r="J9111" s="169">
        <v>4.8739726027397259</v>
      </c>
      <c r="K9111">
        <v>1</v>
      </c>
    </row>
    <row r="9112" spans="1:11" x14ac:dyDescent="0.25">
      <c r="A9112" t="s">
        <v>9668</v>
      </c>
      <c r="B9112">
        <v>78643</v>
      </c>
      <c r="C9112" t="s">
        <v>167</v>
      </c>
      <c r="D9112" s="167">
        <v>99870.24</v>
      </c>
      <c r="E9112" t="s">
        <v>188</v>
      </c>
      <c r="F9112" t="s">
        <v>169</v>
      </c>
      <c r="G9112" t="s">
        <v>244</v>
      </c>
      <c r="H9112" s="168">
        <v>28121</v>
      </c>
      <c r="I9112" t="s">
        <v>104</v>
      </c>
      <c r="J9112" s="169">
        <v>40.772602739726025</v>
      </c>
      <c r="K9112">
        <v>8</v>
      </c>
    </row>
    <row r="9113" spans="1:11" x14ac:dyDescent="0.25">
      <c r="A9113" t="s">
        <v>9669</v>
      </c>
      <c r="B9113">
        <v>53960</v>
      </c>
      <c r="C9113" t="s">
        <v>172</v>
      </c>
      <c r="D9113" s="167">
        <v>98009.45</v>
      </c>
      <c r="E9113" t="s">
        <v>168</v>
      </c>
      <c r="F9113" t="s">
        <v>169</v>
      </c>
      <c r="G9113" t="s">
        <v>214</v>
      </c>
      <c r="H9113" s="168">
        <v>41834</v>
      </c>
      <c r="I9113" t="s">
        <v>104</v>
      </c>
      <c r="J9113" s="169">
        <v>3.2027397260273971</v>
      </c>
      <c r="K9113">
        <v>1</v>
      </c>
    </row>
    <row r="9114" spans="1:11" x14ac:dyDescent="0.25">
      <c r="A9114" t="s">
        <v>9670</v>
      </c>
      <c r="B9114">
        <v>53874</v>
      </c>
      <c r="C9114" t="s">
        <v>172</v>
      </c>
      <c r="D9114" s="167">
        <v>77328</v>
      </c>
      <c r="E9114" t="s">
        <v>168</v>
      </c>
      <c r="F9114" t="s">
        <v>169</v>
      </c>
      <c r="G9114" t="s">
        <v>265</v>
      </c>
      <c r="H9114" s="168">
        <v>36934</v>
      </c>
      <c r="I9114" t="s">
        <v>103</v>
      </c>
      <c r="J9114" s="169">
        <v>16.627397260273973</v>
      </c>
      <c r="K9114">
        <v>4</v>
      </c>
    </row>
    <row r="9115" spans="1:11" x14ac:dyDescent="0.25">
      <c r="A9115" t="s">
        <v>9671</v>
      </c>
      <c r="B9115">
        <v>4397</v>
      </c>
      <c r="C9115" t="s">
        <v>167</v>
      </c>
      <c r="D9115" s="167">
        <v>118400</v>
      </c>
      <c r="E9115" t="s">
        <v>213</v>
      </c>
      <c r="F9115" t="s">
        <v>169</v>
      </c>
      <c r="G9115" t="s">
        <v>214</v>
      </c>
      <c r="H9115" s="168">
        <v>38516</v>
      </c>
      <c r="I9115" t="s">
        <v>103</v>
      </c>
      <c r="J9115" s="169">
        <v>12.293150684931506</v>
      </c>
      <c r="K9115">
        <v>3</v>
      </c>
    </row>
    <row r="9116" spans="1:11" x14ac:dyDescent="0.25">
      <c r="A9116" t="s">
        <v>9672</v>
      </c>
      <c r="B9116">
        <v>45152</v>
      </c>
      <c r="C9116" t="s">
        <v>172</v>
      </c>
      <c r="D9116" s="167">
        <v>48145</v>
      </c>
      <c r="E9116" t="s">
        <v>168</v>
      </c>
      <c r="F9116" t="s">
        <v>169</v>
      </c>
      <c r="G9116" t="s">
        <v>265</v>
      </c>
      <c r="H9116" s="168">
        <v>42044</v>
      </c>
      <c r="I9116" t="s">
        <v>104</v>
      </c>
      <c r="J9116" s="169">
        <v>2.6273972602739728</v>
      </c>
      <c r="K9116">
        <v>1</v>
      </c>
    </row>
    <row r="9117" spans="1:11" x14ac:dyDescent="0.25">
      <c r="A9117" t="s">
        <v>9673</v>
      </c>
      <c r="B9117">
        <v>87903</v>
      </c>
      <c r="C9117" t="s">
        <v>172</v>
      </c>
      <c r="D9117" s="167">
        <v>63000</v>
      </c>
      <c r="E9117" t="s">
        <v>188</v>
      </c>
      <c r="F9117" t="s">
        <v>169</v>
      </c>
      <c r="G9117" t="s">
        <v>703</v>
      </c>
      <c r="H9117" s="168">
        <v>42688</v>
      </c>
      <c r="I9117" t="s">
        <v>107</v>
      </c>
      <c r="J9117" s="169">
        <v>0.86301369863013699</v>
      </c>
      <c r="K9117">
        <v>1</v>
      </c>
    </row>
    <row r="9118" spans="1:11" x14ac:dyDescent="0.25">
      <c r="A9118" t="s">
        <v>9674</v>
      </c>
      <c r="B9118">
        <v>50093</v>
      </c>
      <c r="C9118" t="s">
        <v>167</v>
      </c>
      <c r="D9118" s="167">
        <v>40631.32</v>
      </c>
      <c r="E9118" t="s">
        <v>199</v>
      </c>
      <c r="F9118" t="s">
        <v>169</v>
      </c>
      <c r="G9118" t="s">
        <v>200</v>
      </c>
      <c r="H9118" s="168">
        <v>42275</v>
      </c>
      <c r="I9118" t="s">
        <v>103</v>
      </c>
      <c r="J9118" s="169">
        <v>1.9945205479452055</v>
      </c>
      <c r="K9118">
        <v>1</v>
      </c>
    </row>
    <row r="9119" spans="1:11" x14ac:dyDescent="0.25">
      <c r="A9119" t="s">
        <v>9675</v>
      </c>
      <c r="B9119">
        <v>38660</v>
      </c>
      <c r="C9119" t="s">
        <v>172</v>
      </c>
      <c r="D9119" s="167">
        <v>54402.73</v>
      </c>
      <c r="E9119" t="s">
        <v>188</v>
      </c>
      <c r="F9119" t="s">
        <v>169</v>
      </c>
      <c r="G9119" t="s">
        <v>282</v>
      </c>
      <c r="H9119" s="168">
        <v>39822</v>
      </c>
      <c r="I9119" t="s">
        <v>106</v>
      </c>
      <c r="J9119" s="169">
        <v>8.7150684931506852</v>
      </c>
      <c r="K9119">
        <v>2</v>
      </c>
    </row>
    <row r="9120" spans="1:11" x14ac:dyDescent="0.25">
      <c r="A9120" t="s">
        <v>9676</v>
      </c>
      <c r="B9120">
        <v>13020</v>
      </c>
      <c r="C9120" t="s">
        <v>172</v>
      </c>
      <c r="D9120" s="167">
        <v>107128.71</v>
      </c>
      <c r="E9120" t="s">
        <v>175</v>
      </c>
      <c r="F9120" t="s">
        <v>169</v>
      </c>
      <c r="G9120" t="s">
        <v>586</v>
      </c>
      <c r="H9120" s="168">
        <v>34498</v>
      </c>
      <c r="I9120" t="s">
        <v>106</v>
      </c>
      <c r="J9120" s="169">
        <v>23.301369863013697</v>
      </c>
      <c r="K9120">
        <v>5</v>
      </c>
    </row>
    <row r="9121" spans="1:11" x14ac:dyDescent="0.25">
      <c r="A9121" t="s">
        <v>9677</v>
      </c>
      <c r="B9121">
        <v>65012</v>
      </c>
      <c r="C9121" t="s">
        <v>172</v>
      </c>
      <c r="D9121" s="167">
        <v>70749.22</v>
      </c>
      <c r="E9121" t="s">
        <v>233</v>
      </c>
      <c r="F9121" t="s">
        <v>169</v>
      </c>
      <c r="G9121" t="s">
        <v>397</v>
      </c>
      <c r="H9121" s="168">
        <v>41876</v>
      </c>
      <c r="I9121" t="s">
        <v>104</v>
      </c>
      <c r="J9121" s="169">
        <v>3.0876712328767124</v>
      </c>
      <c r="K9121">
        <v>1</v>
      </c>
    </row>
    <row r="9122" spans="1:11" x14ac:dyDescent="0.25">
      <c r="A9122" t="s">
        <v>9678</v>
      </c>
      <c r="B9122">
        <v>22075</v>
      </c>
      <c r="C9122" t="s">
        <v>167</v>
      </c>
      <c r="D9122" s="167">
        <v>58406.42</v>
      </c>
      <c r="E9122" t="s">
        <v>593</v>
      </c>
      <c r="F9122" t="s">
        <v>169</v>
      </c>
      <c r="G9122" t="s">
        <v>189</v>
      </c>
      <c r="H9122" s="168">
        <v>39748</v>
      </c>
      <c r="I9122" t="s">
        <v>103</v>
      </c>
      <c r="J9122" s="169">
        <v>8.9178082191780828</v>
      </c>
      <c r="K9122">
        <v>2</v>
      </c>
    </row>
    <row r="9123" spans="1:11" x14ac:dyDescent="0.25">
      <c r="A9123" t="s">
        <v>9679</v>
      </c>
      <c r="B9123">
        <v>2352</v>
      </c>
      <c r="C9123" t="s">
        <v>172</v>
      </c>
      <c r="D9123" s="167">
        <v>110229</v>
      </c>
      <c r="E9123" t="s">
        <v>185</v>
      </c>
      <c r="F9123" t="s">
        <v>169</v>
      </c>
      <c r="G9123" t="s">
        <v>382</v>
      </c>
      <c r="H9123" s="168">
        <v>36942</v>
      </c>
      <c r="I9123" t="s">
        <v>103</v>
      </c>
      <c r="J9123" s="169">
        <v>16.605479452054794</v>
      </c>
      <c r="K9123">
        <v>4</v>
      </c>
    </row>
    <row r="9124" spans="1:11" x14ac:dyDescent="0.25">
      <c r="A9124" t="s">
        <v>9680</v>
      </c>
      <c r="B9124">
        <v>51577</v>
      </c>
      <c r="C9124" t="s">
        <v>167</v>
      </c>
      <c r="D9124" s="167">
        <v>19060.61</v>
      </c>
      <c r="E9124" t="s">
        <v>196</v>
      </c>
      <c r="F9124" t="s">
        <v>202</v>
      </c>
      <c r="G9124" t="s">
        <v>222</v>
      </c>
      <c r="H9124" s="168">
        <v>39762</v>
      </c>
      <c r="I9124" t="s">
        <v>105</v>
      </c>
      <c r="J9124" s="169">
        <v>8.8794520547945197</v>
      </c>
      <c r="K9124">
        <v>2</v>
      </c>
    </row>
    <row r="9125" spans="1:11" x14ac:dyDescent="0.25">
      <c r="A9125" t="s">
        <v>9681</v>
      </c>
      <c r="B9125">
        <v>14823</v>
      </c>
      <c r="C9125" t="s">
        <v>167</v>
      </c>
      <c r="D9125" s="167">
        <v>72534.66</v>
      </c>
      <c r="E9125" t="s">
        <v>268</v>
      </c>
      <c r="F9125" t="s">
        <v>169</v>
      </c>
      <c r="G9125" t="s">
        <v>630</v>
      </c>
      <c r="H9125" s="168">
        <v>34666</v>
      </c>
      <c r="I9125" t="s">
        <v>107</v>
      </c>
      <c r="J9125" s="169">
        <v>22.841095890410958</v>
      </c>
      <c r="K9125">
        <v>5</v>
      </c>
    </row>
    <row r="9126" spans="1:11" x14ac:dyDescent="0.25">
      <c r="A9126" t="s">
        <v>9682</v>
      </c>
      <c r="B9126">
        <v>1028</v>
      </c>
      <c r="C9126" t="s">
        <v>172</v>
      </c>
      <c r="D9126" s="167">
        <v>56866.31</v>
      </c>
      <c r="E9126" t="s">
        <v>199</v>
      </c>
      <c r="F9126" t="s">
        <v>169</v>
      </c>
      <c r="G9126" t="s">
        <v>200</v>
      </c>
      <c r="H9126" s="168">
        <v>37094</v>
      </c>
      <c r="I9126" t="s">
        <v>103</v>
      </c>
      <c r="J9126" s="169">
        <v>16.18904109589041</v>
      </c>
      <c r="K9126">
        <v>4</v>
      </c>
    </row>
    <row r="9127" spans="1:11" x14ac:dyDescent="0.25">
      <c r="A9127" t="s">
        <v>9683</v>
      </c>
      <c r="B9127">
        <v>44047</v>
      </c>
      <c r="C9127" t="s">
        <v>167</v>
      </c>
      <c r="D9127" s="167">
        <v>104717.28</v>
      </c>
      <c r="E9127" t="s">
        <v>175</v>
      </c>
      <c r="F9127" t="s">
        <v>169</v>
      </c>
      <c r="G9127" t="s">
        <v>176</v>
      </c>
      <c r="H9127" s="168">
        <v>32057</v>
      </c>
      <c r="I9127" t="s">
        <v>105</v>
      </c>
      <c r="J9127" s="169">
        <v>29.989041095890411</v>
      </c>
      <c r="K9127">
        <v>7</v>
      </c>
    </row>
    <row r="9128" spans="1:11" x14ac:dyDescent="0.25">
      <c r="A9128" t="s">
        <v>9684</v>
      </c>
      <c r="B9128">
        <v>89837</v>
      </c>
      <c r="C9128" t="s">
        <v>172</v>
      </c>
      <c r="D9128" s="167">
        <v>103506</v>
      </c>
      <c r="E9128" t="s">
        <v>175</v>
      </c>
      <c r="F9128" t="s">
        <v>169</v>
      </c>
      <c r="G9128" t="s">
        <v>586</v>
      </c>
      <c r="H9128" s="168">
        <v>38187</v>
      </c>
      <c r="I9128" t="s">
        <v>108</v>
      </c>
      <c r="J9128" s="169">
        <v>13.194520547945206</v>
      </c>
      <c r="K9128">
        <v>3</v>
      </c>
    </row>
    <row r="9129" spans="1:11" x14ac:dyDescent="0.25">
      <c r="A9129" t="s">
        <v>9685</v>
      </c>
      <c r="B9129">
        <v>273</v>
      </c>
      <c r="C9129" t="s">
        <v>172</v>
      </c>
      <c r="D9129" s="167">
        <v>64942.98</v>
      </c>
      <c r="E9129" t="s">
        <v>175</v>
      </c>
      <c r="F9129" t="s">
        <v>169</v>
      </c>
      <c r="G9129" t="s">
        <v>311</v>
      </c>
      <c r="H9129" s="168">
        <v>41512</v>
      </c>
      <c r="I9129" t="s">
        <v>107</v>
      </c>
      <c r="J9129" s="169">
        <v>4.0849315068493155</v>
      </c>
      <c r="K9129">
        <v>1</v>
      </c>
    </row>
    <row r="9130" spans="1:11" x14ac:dyDescent="0.25">
      <c r="A9130" t="s">
        <v>9686</v>
      </c>
      <c r="B9130">
        <v>96163</v>
      </c>
      <c r="C9130" t="s">
        <v>172</v>
      </c>
      <c r="D9130" s="167">
        <v>48260.15</v>
      </c>
      <c r="E9130" t="s">
        <v>199</v>
      </c>
      <c r="F9130" t="s">
        <v>169</v>
      </c>
      <c r="G9130" t="s">
        <v>330</v>
      </c>
      <c r="H9130" s="168">
        <v>39104</v>
      </c>
      <c r="I9130" t="s">
        <v>106</v>
      </c>
      <c r="J9130" s="169">
        <v>10.682191780821919</v>
      </c>
      <c r="K9130">
        <v>3</v>
      </c>
    </row>
    <row r="9131" spans="1:11" x14ac:dyDescent="0.25">
      <c r="A9131" t="s">
        <v>9687</v>
      </c>
      <c r="B9131">
        <v>22534</v>
      </c>
      <c r="C9131" t="s">
        <v>167</v>
      </c>
      <c r="D9131" s="167">
        <v>46626.87</v>
      </c>
      <c r="E9131" t="s">
        <v>199</v>
      </c>
      <c r="F9131" t="s">
        <v>169</v>
      </c>
      <c r="G9131" t="s">
        <v>205</v>
      </c>
      <c r="H9131" s="168">
        <v>39426</v>
      </c>
      <c r="I9131" t="s">
        <v>104</v>
      </c>
      <c r="J9131" s="169">
        <v>9.8000000000000007</v>
      </c>
      <c r="K9131">
        <v>2</v>
      </c>
    </row>
    <row r="9132" spans="1:11" x14ac:dyDescent="0.25">
      <c r="A9132" t="s">
        <v>9688</v>
      </c>
      <c r="B9132">
        <v>87523</v>
      </c>
      <c r="C9132" t="s">
        <v>167</v>
      </c>
      <c r="D9132" s="167">
        <v>70435</v>
      </c>
      <c r="E9132" t="s">
        <v>175</v>
      </c>
      <c r="F9132" t="s">
        <v>169</v>
      </c>
      <c r="G9132" t="s">
        <v>183</v>
      </c>
      <c r="H9132" s="168">
        <v>39279</v>
      </c>
      <c r="I9132" t="s">
        <v>104</v>
      </c>
      <c r="J9132" s="169">
        <v>10.202739726027398</v>
      </c>
      <c r="K9132">
        <v>3</v>
      </c>
    </row>
    <row r="9133" spans="1:11" x14ac:dyDescent="0.25">
      <c r="A9133" t="s">
        <v>9689</v>
      </c>
      <c r="B9133">
        <v>64819</v>
      </c>
      <c r="C9133" t="s">
        <v>172</v>
      </c>
      <c r="D9133" s="167">
        <v>45049.120000000003</v>
      </c>
      <c r="E9133" t="s">
        <v>199</v>
      </c>
      <c r="F9133" t="s">
        <v>169</v>
      </c>
      <c r="G9133" t="s">
        <v>205</v>
      </c>
      <c r="H9133" s="168">
        <v>40798</v>
      </c>
      <c r="I9133" t="s">
        <v>103</v>
      </c>
      <c r="J9133" s="169">
        <v>6.0410958904109586</v>
      </c>
      <c r="K9133">
        <v>2</v>
      </c>
    </row>
    <row r="9134" spans="1:11" x14ac:dyDescent="0.25">
      <c r="A9134" t="s">
        <v>9690</v>
      </c>
      <c r="B9134">
        <v>22489</v>
      </c>
      <c r="C9134" t="s">
        <v>167</v>
      </c>
      <c r="D9134" s="167">
        <v>18247.04</v>
      </c>
      <c r="E9134" t="s">
        <v>216</v>
      </c>
      <c r="F9134" t="s">
        <v>202</v>
      </c>
      <c r="G9134" t="s">
        <v>303</v>
      </c>
      <c r="H9134" s="168">
        <v>37564</v>
      </c>
      <c r="I9134" t="s">
        <v>108</v>
      </c>
      <c r="J9134" s="169">
        <v>14.901369863013699</v>
      </c>
      <c r="K9134">
        <v>3</v>
      </c>
    </row>
    <row r="9135" spans="1:11" x14ac:dyDescent="0.25">
      <c r="A9135" t="s">
        <v>9691</v>
      </c>
      <c r="B9135">
        <v>74557</v>
      </c>
      <c r="C9135" t="s">
        <v>172</v>
      </c>
      <c r="D9135" s="167">
        <v>75453</v>
      </c>
      <c r="E9135" t="s">
        <v>175</v>
      </c>
      <c r="F9135" t="s">
        <v>169</v>
      </c>
      <c r="G9135" t="s">
        <v>183</v>
      </c>
      <c r="H9135" s="168">
        <v>38370</v>
      </c>
      <c r="I9135" t="s">
        <v>106</v>
      </c>
      <c r="J9135" s="169">
        <v>12.693150684931506</v>
      </c>
      <c r="K9135">
        <v>3</v>
      </c>
    </row>
    <row r="9136" spans="1:11" x14ac:dyDescent="0.25">
      <c r="A9136" t="s">
        <v>9692</v>
      </c>
      <c r="B9136">
        <v>84921</v>
      </c>
      <c r="C9136" t="s">
        <v>167</v>
      </c>
      <c r="D9136" s="167">
        <v>16047.2</v>
      </c>
      <c r="E9136" t="s">
        <v>196</v>
      </c>
      <c r="F9136" t="s">
        <v>202</v>
      </c>
      <c r="G9136" t="s">
        <v>222</v>
      </c>
      <c r="H9136" s="168">
        <v>42632</v>
      </c>
      <c r="I9136" t="s">
        <v>103</v>
      </c>
      <c r="J9136" s="169">
        <v>1.0164383561643835</v>
      </c>
      <c r="K9136">
        <v>1</v>
      </c>
    </row>
    <row r="9137" spans="1:11" x14ac:dyDescent="0.25">
      <c r="A9137" t="s">
        <v>9693</v>
      </c>
      <c r="B9137">
        <v>65808</v>
      </c>
      <c r="C9137" t="s">
        <v>172</v>
      </c>
      <c r="D9137" s="167">
        <v>135378.04</v>
      </c>
      <c r="E9137" t="s">
        <v>213</v>
      </c>
      <c r="F9137" t="s">
        <v>169</v>
      </c>
      <c r="G9137" t="s">
        <v>275</v>
      </c>
      <c r="H9137" s="168">
        <v>37536</v>
      </c>
      <c r="I9137" t="s">
        <v>107</v>
      </c>
      <c r="J9137" s="169">
        <v>14.978082191780821</v>
      </c>
      <c r="K9137">
        <v>3</v>
      </c>
    </row>
    <row r="9138" spans="1:11" x14ac:dyDescent="0.25">
      <c r="A9138" t="s">
        <v>9694</v>
      </c>
      <c r="B9138">
        <v>59190</v>
      </c>
      <c r="C9138" t="s">
        <v>172</v>
      </c>
      <c r="D9138" s="167">
        <v>93909</v>
      </c>
      <c r="E9138" t="s">
        <v>185</v>
      </c>
      <c r="F9138" t="s">
        <v>169</v>
      </c>
      <c r="G9138" t="s">
        <v>416</v>
      </c>
      <c r="H9138" s="168">
        <v>37138</v>
      </c>
      <c r="I9138" t="s">
        <v>103</v>
      </c>
      <c r="J9138" s="169">
        <v>16.068493150684933</v>
      </c>
      <c r="K9138">
        <v>4</v>
      </c>
    </row>
    <row r="9139" spans="1:11" x14ac:dyDescent="0.25">
      <c r="A9139" t="s">
        <v>9695</v>
      </c>
      <c r="B9139">
        <v>17286</v>
      </c>
      <c r="C9139" t="s">
        <v>167</v>
      </c>
      <c r="D9139" s="167">
        <v>87523.22</v>
      </c>
      <c r="E9139" t="s">
        <v>175</v>
      </c>
      <c r="F9139" t="s">
        <v>169</v>
      </c>
      <c r="G9139" t="s">
        <v>882</v>
      </c>
      <c r="H9139" s="168">
        <v>33293</v>
      </c>
      <c r="I9139" t="s">
        <v>103</v>
      </c>
      <c r="J9139" s="169">
        <v>26.602739726027398</v>
      </c>
      <c r="K9139">
        <v>6</v>
      </c>
    </row>
    <row r="9140" spans="1:11" x14ac:dyDescent="0.25">
      <c r="A9140" t="s">
        <v>9696</v>
      </c>
      <c r="B9140">
        <v>97412</v>
      </c>
      <c r="C9140" t="s">
        <v>172</v>
      </c>
      <c r="D9140" s="167">
        <v>32000</v>
      </c>
      <c r="E9140" t="s">
        <v>196</v>
      </c>
      <c r="F9140" t="s">
        <v>169</v>
      </c>
      <c r="G9140" t="s">
        <v>224</v>
      </c>
      <c r="H9140" s="168">
        <v>42632</v>
      </c>
      <c r="I9140" t="s">
        <v>106</v>
      </c>
      <c r="J9140" s="169">
        <v>1.0164383561643835</v>
      </c>
      <c r="K9140">
        <v>1</v>
      </c>
    </row>
    <row r="9141" spans="1:11" x14ac:dyDescent="0.25">
      <c r="A9141" t="s">
        <v>9697</v>
      </c>
      <c r="B9141">
        <v>48299</v>
      </c>
      <c r="C9141" t="s">
        <v>172</v>
      </c>
      <c r="D9141" s="167">
        <v>47947.55</v>
      </c>
      <c r="E9141" t="s">
        <v>199</v>
      </c>
      <c r="F9141" t="s">
        <v>169</v>
      </c>
      <c r="G9141" t="s">
        <v>295</v>
      </c>
      <c r="H9141" s="168">
        <v>38852</v>
      </c>
      <c r="I9141" t="s">
        <v>105</v>
      </c>
      <c r="J9141" s="169">
        <v>11.372602739726027</v>
      </c>
      <c r="K9141">
        <v>3</v>
      </c>
    </row>
    <row r="9142" spans="1:11" x14ac:dyDescent="0.25">
      <c r="A9142" t="s">
        <v>9698</v>
      </c>
      <c r="B9142">
        <v>42431</v>
      </c>
      <c r="C9142" t="s">
        <v>172</v>
      </c>
      <c r="D9142" s="167">
        <v>91847.15</v>
      </c>
      <c r="E9142" t="s">
        <v>199</v>
      </c>
      <c r="F9142" t="s">
        <v>169</v>
      </c>
      <c r="G9142" t="s">
        <v>350</v>
      </c>
      <c r="H9142" s="168">
        <v>32202</v>
      </c>
      <c r="I9142" t="s">
        <v>103</v>
      </c>
      <c r="J9142" s="169">
        <v>29.591780821917808</v>
      </c>
      <c r="K9142">
        <v>6</v>
      </c>
    </row>
    <row r="9143" spans="1:11" x14ac:dyDescent="0.25">
      <c r="A9143" t="s">
        <v>9699</v>
      </c>
      <c r="B9143">
        <v>16525</v>
      </c>
      <c r="C9143" t="s">
        <v>172</v>
      </c>
      <c r="D9143" s="167">
        <v>51969</v>
      </c>
      <c r="E9143" t="s">
        <v>175</v>
      </c>
      <c r="F9143" t="s">
        <v>169</v>
      </c>
      <c r="G9143" t="s">
        <v>183</v>
      </c>
      <c r="H9143" s="168">
        <v>42156</v>
      </c>
      <c r="I9143" t="s">
        <v>106</v>
      </c>
      <c r="J9143" s="169">
        <v>2.3205479452054796</v>
      </c>
      <c r="K9143">
        <v>1</v>
      </c>
    </row>
    <row r="9144" spans="1:11" x14ac:dyDescent="0.25">
      <c r="A9144" t="s">
        <v>9700</v>
      </c>
      <c r="B9144">
        <v>63841</v>
      </c>
      <c r="C9144" t="s">
        <v>172</v>
      </c>
      <c r="D9144" s="167">
        <v>77328</v>
      </c>
      <c r="E9144" t="s">
        <v>168</v>
      </c>
      <c r="F9144" t="s">
        <v>169</v>
      </c>
      <c r="G9144" t="s">
        <v>265</v>
      </c>
      <c r="H9144" s="168">
        <v>36907</v>
      </c>
      <c r="I9144" t="s">
        <v>103</v>
      </c>
      <c r="J9144" s="169">
        <v>16.701369863013699</v>
      </c>
      <c r="K9144">
        <v>4</v>
      </c>
    </row>
    <row r="9145" spans="1:11" x14ac:dyDescent="0.25">
      <c r="A9145" t="s">
        <v>9701</v>
      </c>
      <c r="B9145">
        <v>3438</v>
      </c>
      <c r="C9145" t="s">
        <v>172</v>
      </c>
      <c r="D9145" s="167">
        <v>93396</v>
      </c>
      <c r="E9145" t="s">
        <v>199</v>
      </c>
      <c r="F9145" t="s">
        <v>169</v>
      </c>
      <c r="G9145" t="s">
        <v>9702</v>
      </c>
      <c r="H9145" s="168">
        <v>36983</v>
      </c>
      <c r="I9145" t="s">
        <v>107</v>
      </c>
      <c r="J9145" s="169">
        <v>16.493150684931507</v>
      </c>
      <c r="K9145">
        <v>4</v>
      </c>
    </row>
    <row r="9146" spans="1:11" x14ac:dyDescent="0.25">
      <c r="A9146" t="s">
        <v>9703</v>
      </c>
      <c r="B9146">
        <v>36695</v>
      </c>
      <c r="C9146" t="s">
        <v>167</v>
      </c>
      <c r="D9146" s="167">
        <v>39871.56</v>
      </c>
      <c r="E9146" t="s">
        <v>188</v>
      </c>
      <c r="F9146" t="s">
        <v>202</v>
      </c>
      <c r="G9146" t="s">
        <v>313</v>
      </c>
      <c r="H9146" s="168">
        <v>37690</v>
      </c>
      <c r="I9146" t="s">
        <v>106</v>
      </c>
      <c r="J9146" s="169">
        <v>14.556164383561644</v>
      </c>
      <c r="K9146">
        <v>3</v>
      </c>
    </row>
    <row r="9147" spans="1:11" x14ac:dyDescent="0.25">
      <c r="A9147" t="s">
        <v>9704</v>
      </c>
      <c r="B9147">
        <v>13166</v>
      </c>
      <c r="C9147" t="s">
        <v>172</v>
      </c>
      <c r="D9147" s="167">
        <v>42053.42</v>
      </c>
      <c r="E9147" t="s">
        <v>199</v>
      </c>
      <c r="F9147" t="s">
        <v>169</v>
      </c>
      <c r="G9147" t="s">
        <v>220</v>
      </c>
      <c r="H9147" s="168">
        <v>41995</v>
      </c>
      <c r="I9147" t="s">
        <v>107</v>
      </c>
      <c r="J9147" s="169">
        <v>2.7616438356164386</v>
      </c>
      <c r="K9147">
        <v>1</v>
      </c>
    </row>
    <row r="9148" spans="1:11" x14ac:dyDescent="0.25">
      <c r="A9148" t="s">
        <v>9705</v>
      </c>
      <c r="B9148">
        <v>97919</v>
      </c>
      <c r="C9148" t="s">
        <v>167</v>
      </c>
      <c r="D9148" s="167">
        <v>39003.449999999997</v>
      </c>
      <c r="E9148" t="s">
        <v>199</v>
      </c>
      <c r="F9148" t="s">
        <v>169</v>
      </c>
      <c r="G9148" t="s">
        <v>295</v>
      </c>
      <c r="H9148" s="168">
        <v>42030</v>
      </c>
      <c r="I9148" t="s">
        <v>107</v>
      </c>
      <c r="J9148" s="169">
        <v>2.6657534246575341</v>
      </c>
      <c r="K9148">
        <v>1</v>
      </c>
    </row>
    <row r="9149" spans="1:11" x14ac:dyDescent="0.25">
      <c r="A9149" t="s">
        <v>9706</v>
      </c>
      <c r="B9149">
        <v>38838</v>
      </c>
      <c r="C9149" t="s">
        <v>172</v>
      </c>
      <c r="D9149" s="167">
        <v>67678.710000000006</v>
      </c>
      <c r="E9149" t="s">
        <v>188</v>
      </c>
      <c r="F9149" t="s">
        <v>169</v>
      </c>
      <c r="G9149" t="s">
        <v>226</v>
      </c>
      <c r="H9149" s="168">
        <v>34875</v>
      </c>
      <c r="I9149" t="s">
        <v>104</v>
      </c>
      <c r="J9149" s="169">
        <v>22.268493150684932</v>
      </c>
      <c r="K9149">
        <v>5</v>
      </c>
    </row>
    <row r="9150" spans="1:11" x14ac:dyDescent="0.25">
      <c r="A9150" t="s">
        <v>9707</v>
      </c>
      <c r="B9150">
        <v>1393</v>
      </c>
      <c r="C9150" t="s">
        <v>172</v>
      </c>
      <c r="D9150" s="167">
        <v>96624</v>
      </c>
      <c r="E9150" t="s">
        <v>175</v>
      </c>
      <c r="F9150" t="s">
        <v>169</v>
      </c>
      <c r="G9150" t="s">
        <v>586</v>
      </c>
      <c r="H9150" s="168">
        <v>37578</v>
      </c>
      <c r="I9150" t="s">
        <v>105</v>
      </c>
      <c r="J9150" s="169">
        <v>14.863013698630137</v>
      </c>
      <c r="K9150">
        <v>3</v>
      </c>
    </row>
    <row r="9151" spans="1:11" x14ac:dyDescent="0.25">
      <c r="A9151" t="s">
        <v>9708</v>
      </c>
      <c r="B9151">
        <v>98271</v>
      </c>
      <c r="C9151" t="s">
        <v>172</v>
      </c>
      <c r="D9151" s="167">
        <v>107657</v>
      </c>
      <c r="E9151" t="s">
        <v>188</v>
      </c>
      <c r="F9151" t="s">
        <v>169</v>
      </c>
      <c r="G9151" t="s">
        <v>240</v>
      </c>
      <c r="H9151" s="168">
        <v>38194</v>
      </c>
      <c r="I9151" t="s">
        <v>107</v>
      </c>
      <c r="J9151" s="169">
        <v>13.175342465753424</v>
      </c>
      <c r="K9151">
        <v>3</v>
      </c>
    </row>
    <row r="9152" spans="1:11" x14ac:dyDescent="0.25">
      <c r="A9152" t="s">
        <v>9709</v>
      </c>
      <c r="B9152">
        <v>40136</v>
      </c>
      <c r="C9152" t="s">
        <v>167</v>
      </c>
      <c r="D9152" s="167">
        <v>102664</v>
      </c>
      <c r="E9152" t="s">
        <v>188</v>
      </c>
      <c r="F9152" t="s">
        <v>169</v>
      </c>
      <c r="G9152" t="s">
        <v>443</v>
      </c>
      <c r="H9152" s="168">
        <v>39861</v>
      </c>
      <c r="I9152" t="s">
        <v>104</v>
      </c>
      <c r="J9152" s="169">
        <v>8.6082191780821926</v>
      </c>
      <c r="K9152">
        <v>2</v>
      </c>
    </row>
    <row r="9153" spans="1:11" x14ac:dyDescent="0.25">
      <c r="A9153" t="s">
        <v>9710</v>
      </c>
      <c r="B9153">
        <v>31160</v>
      </c>
      <c r="C9153" t="s">
        <v>167</v>
      </c>
      <c r="D9153" s="167">
        <v>23822.32</v>
      </c>
      <c r="E9153" t="s">
        <v>216</v>
      </c>
      <c r="F9153" t="s">
        <v>202</v>
      </c>
      <c r="G9153" t="s">
        <v>217</v>
      </c>
      <c r="H9153" s="168">
        <v>38390</v>
      </c>
      <c r="I9153" t="s">
        <v>107</v>
      </c>
      <c r="J9153" s="169">
        <v>12.638356164383561</v>
      </c>
      <c r="K9153">
        <v>3</v>
      </c>
    </row>
    <row r="9154" spans="1:11" x14ac:dyDescent="0.25">
      <c r="A9154" t="s">
        <v>9711</v>
      </c>
      <c r="B9154">
        <v>15518</v>
      </c>
      <c r="C9154" t="s">
        <v>172</v>
      </c>
      <c r="D9154" s="167">
        <v>96763.35</v>
      </c>
      <c r="E9154" t="s">
        <v>168</v>
      </c>
      <c r="F9154" t="s">
        <v>169</v>
      </c>
      <c r="G9154" t="s">
        <v>384</v>
      </c>
      <c r="H9154" s="168">
        <v>34099</v>
      </c>
      <c r="I9154" t="s">
        <v>104</v>
      </c>
      <c r="J9154" s="169">
        <v>24.394520547945206</v>
      </c>
      <c r="K9154">
        <v>5</v>
      </c>
    </row>
    <row r="9155" spans="1:11" x14ac:dyDescent="0.25">
      <c r="A9155" t="s">
        <v>9712</v>
      </c>
      <c r="B9155">
        <v>92707</v>
      </c>
      <c r="C9155" t="s">
        <v>172</v>
      </c>
      <c r="D9155" s="167">
        <v>84201</v>
      </c>
      <c r="E9155" t="s">
        <v>175</v>
      </c>
      <c r="F9155" t="s">
        <v>169</v>
      </c>
      <c r="G9155" t="s">
        <v>586</v>
      </c>
      <c r="H9155" s="168">
        <v>38915</v>
      </c>
      <c r="I9155" t="s">
        <v>104</v>
      </c>
      <c r="J9155" s="169">
        <v>11.2</v>
      </c>
      <c r="K9155">
        <v>3</v>
      </c>
    </row>
    <row r="9156" spans="1:11" x14ac:dyDescent="0.25">
      <c r="A9156" t="s">
        <v>9713</v>
      </c>
      <c r="B9156">
        <v>6100</v>
      </c>
      <c r="C9156" t="s">
        <v>172</v>
      </c>
      <c r="D9156" s="167">
        <v>62402.33</v>
      </c>
      <c r="E9156" t="s">
        <v>196</v>
      </c>
      <c r="F9156" t="s">
        <v>169</v>
      </c>
      <c r="G9156" t="s">
        <v>228</v>
      </c>
      <c r="H9156" s="168">
        <v>41386</v>
      </c>
      <c r="I9156" t="s">
        <v>104</v>
      </c>
      <c r="J9156" s="169">
        <v>4.4301369863013695</v>
      </c>
      <c r="K9156">
        <v>1</v>
      </c>
    </row>
    <row r="9157" spans="1:11" x14ac:dyDescent="0.25">
      <c r="A9157" t="s">
        <v>9714</v>
      </c>
      <c r="B9157">
        <v>89686</v>
      </c>
      <c r="C9157" t="s">
        <v>167</v>
      </c>
      <c r="D9157" s="167">
        <v>75453</v>
      </c>
      <c r="E9157" t="s">
        <v>175</v>
      </c>
      <c r="F9157" t="s">
        <v>169</v>
      </c>
      <c r="G9157" t="s">
        <v>183</v>
      </c>
      <c r="H9157" s="168">
        <v>38551</v>
      </c>
      <c r="I9157" t="s">
        <v>103</v>
      </c>
      <c r="J9157" s="169">
        <v>12.197260273972603</v>
      </c>
      <c r="K9157">
        <v>3</v>
      </c>
    </row>
    <row r="9158" spans="1:11" x14ac:dyDescent="0.25">
      <c r="A9158" t="s">
        <v>9715</v>
      </c>
      <c r="B9158">
        <v>29374</v>
      </c>
      <c r="C9158" t="s">
        <v>172</v>
      </c>
      <c r="D9158" s="167">
        <v>64812</v>
      </c>
      <c r="E9158" t="s">
        <v>175</v>
      </c>
      <c r="F9158" t="s">
        <v>169</v>
      </c>
      <c r="G9158" t="s">
        <v>183</v>
      </c>
      <c r="H9158" s="168">
        <v>41162</v>
      </c>
      <c r="I9158" t="s">
        <v>107</v>
      </c>
      <c r="J9158" s="169">
        <v>5.043835616438356</v>
      </c>
      <c r="K9158">
        <v>1</v>
      </c>
    </row>
    <row r="9159" spans="1:11" x14ac:dyDescent="0.25">
      <c r="A9159" t="s">
        <v>9716</v>
      </c>
      <c r="B9159">
        <v>45420</v>
      </c>
      <c r="C9159" t="s">
        <v>172</v>
      </c>
      <c r="D9159" s="167">
        <v>78158.649999999994</v>
      </c>
      <c r="E9159" t="s">
        <v>216</v>
      </c>
      <c r="F9159" t="s">
        <v>169</v>
      </c>
      <c r="G9159" t="s">
        <v>361</v>
      </c>
      <c r="H9159" s="168">
        <v>34189</v>
      </c>
      <c r="I9159" t="s">
        <v>103</v>
      </c>
      <c r="J9159" s="169">
        <v>24.147945205479452</v>
      </c>
      <c r="K9159">
        <v>5</v>
      </c>
    </row>
    <row r="9160" spans="1:11" x14ac:dyDescent="0.25">
      <c r="A9160" t="s">
        <v>9717</v>
      </c>
      <c r="B9160">
        <v>73872</v>
      </c>
      <c r="C9160" t="s">
        <v>172</v>
      </c>
      <c r="D9160" s="167">
        <v>72902</v>
      </c>
      <c r="E9160" t="s">
        <v>175</v>
      </c>
      <c r="F9160" t="s">
        <v>169</v>
      </c>
      <c r="G9160" t="s">
        <v>183</v>
      </c>
      <c r="H9160" s="168">
        <v>39034</v>
      </c>
      <c r="I9160" t="s">
        <v>107</v>
      </c>
      <c r="J9160" s="169">
        <v>10.873972602739727</v>
      </c>
      <c r="K9160">
        <v>3</v>
      </c>
    </row>
    <row r="9161" spans="1:11" x14ac:dyDescent="0.25">
      <c r="A9161" t="s">
        <v>9718</v>
      </c>
      <c r="B9161">
        <v>73991</v>
      </c>
      <c r="C9161" t="s">
        <v>172</v>
      </c>
      <c r="D9161" s="167">
        <v>93396</v>
      </c>
      <c r="E9161" t="s">
        <v>188</v>
      </c>
      <c r="F9161" t="s">
        <v>169</v>
      </c>
      <c r="G9161" t="s">
        <v>8053</v>
      </c>
      <c r="H9161" s="168">
        <v>36570</v>
      </c>
      <c r="I9161" t="s">
        <v>103</v>
      </c>
      <c r="J9161" s="169">
        <v>17.624657534246577</v>
      </c>
      <c r="K9161">
        <v>4</v>
      </c>
    </row>
    <row r="9162" spans="1:11" x14ac:dyDescent="0.25">
      <c r="A9162" t="s">
        <v>9719</v>
      </c>
      <c r="B9162">
        <v>19098</v>
      </c>
      <c r="C9162" t="s">
        <v>172</v>
      </c>
      <c r="D9162" s="167">
        <v>70295.679999999993</v>
      </c>
      <c r="E9162" t="s">
        <v>230</v>
      </c>
      <c r="F9162" t="s">
        <v>169</v>
      </c>
      <c r="G9162" t="s">
        <v>305</v>
      </c>
      <c r="H9162" s="168">
        <v>41778</v>
      </c>
      <c r="I9162" t="s">
        <v>103</v>
      </c>
      <c r="J9162" s="169">
        <v>3.3561643835616439</v>
      </c>
      <c r="K9162">
        <v>1</v>
      </c>
    </row>
    <row r="9163" spans="1:11" x14ac:dyDescent="0.25">
      <c r="A9163" t="s">
        <v>9720</v>
      </c>
      <c r="B9163">
        <v>70485</v>
      </c>
      <c r="C9163" t="s">
        <v>167</v>
      </c>
      <c r="D9163" s="167">
        <v>34350.14</v>
      </c>
      <c r="E9163" t="s">
        <v>188</v>
      </c>
      <c r="F9163" t="s">
        <v>202</v>
      </c>
      <c r="G9163" t="s">
        <v>313</v>
      </c>
      <c r="H9163" s="168">
        <v>42437</v>
      </c>
      <c r="I9163" t="s">
        <v>104</v>
      </c>
      <c r="J9163" s="169">
        <v>1.5506849315068494</v>
      </c>
      <c r="K9163">
        <v>1</v>
      </c>
    </row>
    <row r="9164" spans="1:11" x14ac:dyDescent="0.25">
      <c r="A9164" t="s">
        <v>9721</v>
      </c>
      <c r="B9164">
        <v>27305</v>
      </c>
      <c r="C9164" t="s">
        <v>172</v>
      </c>
      <c r="D9164" s="167">
        <v>80300.289999999994</v>
      </c>
      <c r="E9164" t="s">
        <v>196</v>
      </c>
      <c r="F9164" t="s">
        <v>169</v>
      </c>
      <c r="G9164" t="s">
        <v>706</v>
      </c>
      <c r="H9164" s="168">
        <v>39174</v>
      </c>
      <c r="I9164" t="s">
        <v>106</v>
      </c>
      <c r="J9164" s="169">
        <v>10.490410958904109</v>
      </c>
      <c r="K9164">
        <v>3</v>
      </c>
    </row>
    <row r="9165" spans="1:11" x14ac:dyDescent="0.25">
      <c r="A9165" t="s">
        <v>9722</v>
      </c>
      <c r="B9165">
        <v>38199</v>
      </c>
      <c r="C9165" t="s">
        <v>172</v>
      </c>
      <c r="D9165" s="167">
        <v>83214</v>
      </c>
      <c r="E9165" t="s">
        <v>268</v>
      </c>
      <c r="F9165" t="s">
        <v>202</v>
      </c>
      <c r="G9165" t="s">
        <v>297</v>
      </c>
      <c r="H9165" s="168">
        <v>42310</v>
      </c>
      <c r="I9165" t="s">
        <v>103</v>
      </c>
      <c r="J9165" s="169">
        <v>1.8986301369863015</v>
      </c>
      <c r="K9165">
        <v>1</v>
      </c>
    </row>
    <row r="9166" spans="1:11" x14ac:dyDescent="0.25">
      <c r="A9166" t="s">
        <v>9723</v>
      </c>
      <c r="B9166">
        <v>88813</v>
      </c>
      <c r="C9166" t="s">
        <v>172</v>
      </c>
      <c r="D9166" s="167">
        <v>59638</v>
      </c>
      <c r="E9166" t="s">
        <v>175</v>
      </c>
      <c r="F9166" t="s">
        <v>169</v>
      </c>
      <c r="G9166" t="s">
        <v>183</v>
      </c>
      <c r="H9166" s="168">
        <v>41106</v>
      </c>
      <c r="I9166" t="s">
        <v>104</v>
      </c>
      <c r="J9166" s="169">
        <v>5.1972602739726028</v>
      </c>
      <c r="K9166">
        <v>2</v>
      </c>
    </row>
    <row r="9167" spans="1:11" x14ac:dyDescent="0.25">
      <c r="A9167" t="s">
        <v>9724</v>
      </c>
      <c r="B9167">
        <v>21588</v>
      </c>
      <c r="C9167" t="s">
        <v>172</v>
      </c>
      <c r="D9167" s="167">
        <v>59638</v>
      </c>
      <c r="E9167" t="s">
        <v>168</v>
      </c>
      <c r="F9167" t="s">
        <v>169</v>
      </c>
      <c r="G9167" t="s">
        <v>466</v>
      </c>
      <c r="H9167" s="168">
        <v>42562</v>
      </c>
      <c r="I9167" t="s">
        <v>105</v>
      </c>
      <c r="J9167" s="169">
        <v>1.2082191780821918</v>
      </c>
      <c r="K9167">
        <v>1</v>
      </c>
    </row>
    <row r="9168" spans="1:11" x14ac:dyDescent="0.25">
      <c r="A9168" t="s">
        <v>9725</v>
      </c>
      <c r="B9168">
        <v>27204</v>
      </c>
      <c r="C9168" t="s">
        <v>172</v>
      </c>
      <c r="D9168" s="167">
        <v>66065.23</v>
      </c>
      <c r="E9168" t="s">
        <v>199</v>
      </c>
      <c r="F9168" t="s">
        <v>169</v>
      </c>
      <c r="G9168" t="s">
        <v>200</v>
      </c>
      <c r="H9168" s="168">
        <v>33630</v>
      </c>
      <c r="I9168" t="s">
        <v>107</v>
      </c>
      <c r="J9168" s="169">
        <v>25.67945205479452</v>
      </c>
      <c r="K9168">
        <v>6</v>
      </c>
    </row>
    <row r="9169" spans="1:11" x14ac:dyDescent="0.25">
      <c r="A9169" t="s">
        <v>9726</v>
      </c>
      <c r="B9169">
        <v>9525</v>
      </c>
      <c r="C9169" t="s">
        <v>167</v>
      </c>
      <c r="D9169" s="167">
        <v>93396</v>
      </c>
      <c r="E9169" t="s">
        <v>199</v>
      </c>
      <c r="F9169" t="s">
        <v>169</v>
      </c>
      <c r="G9169" t="s">
        <v>181</v>
      </c>
      <c r="H9169" s="168">
        <v>36969</v>
      </c>
      <c r="I9169" t="s">
        <v>106</v>
      </c>
      <c r="J9169" s="169">
        <v>16.531506849315068</v>
      </c>
      <c r="K9169">
        <v>4</v>
      </c>
    </row>
    <row r="9170" spans="1:11" x14ac:dyDescent="0.25">
      <c r="A9170" t="s">
        <v>9727</v>
      </c>
      <c r="B9170">
        <v>28326</v>
      </c>
      <c r="C9170" t="s">
        <v>172</v>
      </c>
      <c r="D9170" s="167">
        <v>94099</v>
      </c>
      <c r="E9170" t="s">
        <v>168</v>
      </c>
      <c r="F9170" t="s">
        <v>169</v>
      </c>
      <c r="G9170" t="s">
        <v>173</v>
      </c>
      <c r="H9170" s="168">
        <v>35492</v>
      </c>
      <c r="I9170" t="s">
        <v>108</v>
      </c>
      <c r="J9170" s="169">
        <v>20.578082191780823</v>
      </c>
      <c r="K9170">
        <v>5</v>
      </c>
    </row>
    <row r="9171" spans="1:11" x14ac:dyDescent="0.25">
      <c r="A9171" t="s">
        <v>9728</v>
      </c>
      <c r="B9171">
        <v>65943</v>
      </c>
      <c r="C9171" t="s">
        <v>167</v>
      </c>
      <c r="D9171" s="167">
        <v>50250</v>
      </c>
      <c r="E9171" t="s">
        <v>188</v>
      </c>
      <c r="F9171" t="s">
        <v>169</v>
      </c>
      <c r="G9171" t="s">
        <v>600</v>
      </c>
      <c r="H9171" s="168">
        <v>42380</v>
      </c>
      <c r="I9171" t="s">
        <v>105</v>
      </c>
      <c r="J9171" s="169">
        <v>1.7068493150684931</v>
      </c>
      <c r="K9171">
        <v>1</v>
      </c>
    </row>
    <row r="9172" spans="1:11" x14ac:dyDescent="0.25">
      <c r="A9172" t="s">
        <v>9729</v>
      </c>
      <c r="B9172">
        <v>35343</v>
      </c>
      <c r="C9172" t="s">
        <v>172</v>
      </c>
      <c r="D9172" s="167">
        <v>48258.81</v>
      </c>
      <c r="E9172" t="s">
        <v>199</v>
      </c>
      <c r="F9172" t="s">
        <v>169</v>
      </c>
      <c r="G9172" t="s">
        <v>330</v>
      </c>
      <c r="H9172" s="168">
        <v>39237</v>
      </c>
      <c r="I9172" t="s">
        <v>108</v>
      </c>
      <c r="J9172" s="169">
        <v>10.317808219178081</v>
      </c>
      <c r="K9172">
        <v>3</v>
      </c>
    </row>
    <row r="9173" spans="1:11" x14ac:dyDescent="0.25">
      <c r="A9173" t="s">
        <v>9730</v>
      </c>
      <c r="B9173">
        <v>72259</v>
      </c>
      <c r="C9173" t="s">
        <v>167</v>
      </c>
      <c r="D9173" s="167">
        <v>100849.36</v>
      </c>
      <c r="E9173" t="s">
        <v>191</v>
      </c>
      <c r="F9173" t="s">
        <v>169</v>
      </c>
      <c r="G9173" t="s">
        <v>610</v>
      </c>
      <c r="H9173" s="168">
        <v>33956</v>
      </c>
      <c r="I9173" t="s">
        <v>108</v>
      </c>
      <c r="J9173" s="169">
        <v>24.786301369863015</v>
      </c>
      <c r="K9173">
        <v>5</v>
      </c>
    </row>
    <row r="9174" spans="1:11" x14ac:dyDescent="0.25">
      <c r="A9174" t="s">
        <v>9731</v>
      </c>
      <c r="B9174">
        <v>23204</v>
      </c>
      <c r="C9174" t="s">
        <v>172</v>
      </c>
      <c r="D9174" s="167">
        <v>56306.83</v>
      </c>
      <c r="E9174" t="s">
        <v>188</v>
      </c>
      <c r="F9174" t="s">
        <v>169</v>
      </c>
      <c r="G9174" t="s">
        <v>282</v>
      </c>
      <c r="H9174" s="168">
        <v>40504</v>
      </c>
      <c r="I9174" t="s">
        <v>106</v>
      </c>
      <c r="J9174" s="169">
        <v>6.8465753424657532</v>
      </c>
      <c r="K9174">
        <v>2</v>
      </c>
    </row>
    <row r="9175" spans="1:11" x14ac:dyDescent="0.25">
      <c r="A9175" t="s">
        <v>9732</v>
      </c>
      <c r="B9175">
        <v>4902</v>
      </c>
      <c r="C9175" t="s">
        <v>172</v>
      </c>
      <c r="D9175" s="167">
        <v>107657</v>
      </c>
      <c r="E9175" t="s">
        <v>188</v>
      </c>
      <c r="F9175" t="s">
        <v>169</v>
      </c>
      <c r="G9175" t="s">
        <v>240</v>
      </c>
      <c r="H9175" s="168">
        <v>39776</v>
      </c>
      <c r="I9175" t="s">
        <v>104</v>
      </c>
      <c r="J9175" s="169">
        <v>8.8410958904109584</v>
      </c>
      <c r="K9175">
        <v>2</v>
      </c>
    </row>
    <row r="9176" spans="1:11" x14ac:dyDescent="0.25">
      <c r="A9176" t="s">
        <v>9733</v>
      </c>
      <c r="B9176">
        <v>36574</v>
      </c>
      <c r="C9176" t="s">
        <v>167</v>
      </c>
      <c r="D9176" s="167">
        <v>75737.22</v>
      </c>
      <c r="E9176" t="s">
        <v>188</v>
      </c>
      <c r="F9176" t="s">
        <v>169</v>
      </c>
      <c r="G9176" t="s">
        <v>284</v>
      </c>
      <c r="H9176" s="168">
        <v>42213</v>
      </c>
      <c r="I9176" t="s">
        <v>103</v>
      </c>
      <c r="J9176" s="169">
        <v>2.1643835616438358</v>
      </c>
      <c r="K9176">
        <v>1</v>
      </c>
    </row>
    <row r="9177" spans="1:11" x14ac:dyDescent="0.25">
      <c r="A9177" t="s">
        <v>9734</v>
      </c>
      <c r="B9177">
        <v>91818</v>
      </c>
      <c r="C9177" t="s">
        <v>167</v>
      </c>
      <c r="D9177" s="167">
        <v>56520.51</v>
      </c>
      <c r="E9177" t="s">
        <v>230</v>
      </c>
      <c r="F9177" t="s">
        <v>169</v>
      </c>
      <c r="G9177" t="s">
        <v>170</v>
      </c>
      <c r="H9177" s="168">
        <v>39048</v>
      </c>
      <c r="I9177" t="s">
        <v>103</v>
      </c>
      <c r="J9177" s="169">
        <v>10.835616438356164</v>
      </c>
      <c r="K9177">
        <v>3</v>
      </c>
    </row>
    <row r="9178" spans="1:11" x14ac:dyDescent="0.25">
      <c r="A9178" t="s">
        <v>9735</v>
      </c>
      <c r="B9178">
        <v>21949</v>
      </c>
      <c r="C9178" t="s">
        <v>172</v>
      </c>
      <c r="D9178" s="167">
        <v>107657</v>
      </c>
      <c r="E9178" t="s">
        <v>199</v>
      </c>
      <c r="F9178" t="s">
        <v>169</v>
      </c>
      <c r="G9178" t="s">
        <v>240</v>
      </c>
      <c r="H9178" s="168">
        <v>39944</v>
      </c>
      <c r="I9178" t="s">
        <v>103</v>
      </c>
      <c r="J9178" s="169">
        <v>8.3808219178082197</v>
      </c>
      <c r="K9178">
        <v>2</v>
      </c>
    </row>
    <row r="9179" spans="1:11" x14ac:dyDescent="0.25">
      <c r="A9179" t="s">
        <v>9736</v>
      </c>
      <c r="B9179">
        <v>72433</v>
      </c>
      <c r="C9179" t="s">
        <v>167</v>
      </c>
      <c r="D9179" s="167">
        <v>60201.440000000002</v>
      </c>
      <c r="E9179" t="s">
        <v>168</v>
      </c>
      <c r="F9179" t="s">
        <v>169</v>
      </c>
      <c r="G9179" t="s">
        <v>344</v>
      </c>
      <c r="H9179" s="168">
        <v>32622</v>
      </c>
      <c r="I9179" t="s">
        <v>106</v>
      </c>
      <c r="J9179" s="169">
        <v>28.44109589041096</v>
      </c>
      <c r="K9179">
        <v>6</v>
      </c>
    </row>
    <row r="9180" spans="1:11" x14ac:dyDescent="0.25">
      <c r="A9180" t="s">
        <v>9737</v>
      </c>
      <c r="B9180">
        <v>78256</v>
      </c>
      <c r="C9180" t="s">
        <v>167</v>
      </c>
      <c r="D9180" s="167">
        <v>69222.179999999993</v>
      </c>
      <c r="E9180" t="s">
        <v>199</v>
      </c>
      <c r="F9180" t="s">
        <v>169</v>
      </c>
      <c r="G9180" t="s">
        <v>170</v>
      </c>
      <c r="H9180" s="168">
        <v>28730</v>
      </c>
      <c r="I9180" t="s">
        <v>103</v>
      </c>
      <c r="J9180" s="169">
        <v>39.104109589041094</v>
      </c>
      <c r="K9180">
        <v>8</v>
      </c>
    </row>
    <row r="9181" spans="1:11" x14ac:dyDescent="0.25">
      <c r="A9181" t="s">
        <v>9738</v>
      </c>
      <c r="B9181">
        <v>64744</v>
      </c>
      <c r="C9181" t="s">
        <v>172</v>
      </c>
      <c r="D9181" s="167">
        <v>45145.07</v>
      </c>
      <c r="E9181" t="s">
        <v>196</v>
      </c>
      <c r="F9181" t="s">
        <v>169</v>
      </c>
      <c r="G9181" t="s">
        <v>1046</v>
      </c>
      <c r="H9181" s="168">
        <v>41190</v>
      </c>
      <c r="I9181" t="s">
        <v>105</v>
      </c>
      <c r="J9181" s="169">
        <v>4.9671232876712326</v>
      </c>
      <c r="K9181">
        <v>1</v>
      </c>
    </row>
    <row r="9182" spans="1:11" x14ac:dyDescent="0.25">
      <c r="A9182" t="s">
        <v>9739</v>
      </c>
      <c r="B9182">
        <v>53403</v>
      </c>
      <c r="C9182" t="s">
        <v>167</v>
      </c>
      <c r="D9182" s="167">
        <v>56123.38</v>
      </c>
      <c r="E9182" t="s">
        <v>188</v>
      </c>
      <c r="F9182" t="s">
        <v>202</v>
      </c>
      <c r="G9182" t="s">
        <v>313</v>
      </c>
      <c r="H9182" s="168">
        <v>37193</v>
      </c>
      <c r="I9182" t="s">
        <v>103</v>
      </c>
      <c r="J9182" s="169">
        <v>15.917808219178083</v>
      </c>
      <c r="K9182">
        <v>4</v>
      </c>
    </row>
    <row r="9183" spans="1:11" x14ac:dyDescent="0.25">
      <c r="A9183" t="s">
        <v>9740</v>
      </c>
      <c r="B9183">
        <v>83911</v>
      </c>
      <c r="C9183" t="s">
        <v>172</v>
      </c>
      <c r="D9183" s="167">
        <v>112899</v>
      </c>
      <c r="E9183" t="s">
        <v>270</v>
      </c>
      <c r="F9183" t="s">
        <v>169</v>
      </c>
      <c r="G9183" t="s">
        <v>4913</v>
      </c>
      <c r="H9183" s="168">
        <v>35653</v>
      </c>
      <c r="I9183" t="s">
        <v>104</v>
      </c>
      <c r="J9183" s="169">
        <v>20.136986301369863</v>
      </c>
      <c r="K9183">
        <v>5</v>
      </c>
    </row>
    <row r="9184" spans="1:11" x14ac:dyDescent="0.25">
      <c r="A9184" t="s">
        <v>9741</v>
      </c>
      <c r="B9184">
        <v>57871</v>
      </c>
      <c r="C9184" t="s">
        <v>172</v>
      </c>
      <c r="D9184" s="167">
        <v>59402</v>
      </c>
      <c r="E9184" t="s">
        <v>191</v>
      </c>
      <c r="F9184" t="s">
        <v>169</v>
      </c>
      <c r="G9184" t="s">
        <v>354</v>
      </c>
      <c r="H9184" s="168">
        <v>41288</v>
      </c>
      <c r="I9184" t="s">
        <v>103</v>
      </c>
      <c r="J9184" s="169">
        <v>4.6986301369863011</v>
      </c>
      <c r="K9184">
        <v>1</v>
      </c>
    </row>
    <row r="9185" spans="1:11" x14ac:dyDescent="0.25">
      <c r="A9185" t="s">
        <v>9742</v>
      </c>
      <c r="B9185">
        <v>14278</v>
      </c>
      <c r="C9185" t="s">
        <v>167</v>
      </c>
      <c r="D9185" s="167">
        <v>64705.5</v>
      </c>
      <c r="E9185" t="s">
        <v>175</v>
      </c>
      <c r="F9185" t="s">
        <v>169</v>
      </c>
      <c r="G9185" t="s">
        <v>311</v>
      </c>
      <c r="H9185" s="168">
        <v>39959</v>
      </c>
      <c r="I9185" t="s">
        <v>104</v>
      </c>
      <c r="J9185" s="169">
        <v>8.3397260273972602</v>
      </c>
      <c r="K9185">
        <v>2</v>
      </c>
    </row>
    <row r="9186" spans="1:11" x14ac:dyDescent="0.25">
      <c r="A9186" t="s">
        <v>9743</v>
      </c>
      <c r="B9186">
        <v>43609</v>
      </c>
      <c r="C9186" t="s">
        <v>172</v>
      </c>
      <c r="D9186" s="167">
        <v>57265</v>
      </c>
      <c r="E9186" t="s">
        <v>191</v>
      </c>
      <c r="F9186" t="s">
        <v>169</v>
      </c>
      <c r="G9186" t="s">
        <v>354</v>
      </c>
      <c r="H9186" s="168">
        <v>40966</v>
      </c>
      <c r="I9186" t="s">
        <v>104</v>
      </c>
      <c r="J9186" s="169">
        <v>5.580821917808219</v>
      </c>
      <c r="K9186">
        <v>2</v>
      </c>
    </row>
    <row r="9187" spans="1:11" x14ac:dyDescent="0.25">
      <c r="A9187" t="s">
        <v>9744</v>
      </c>
      <c r="B9187">
        <v>15389</v>
      </c>
      <c r="C9187" t="s">
        <v>167</v>
      </c>
      <c r="D9187" s="167">
        <v>70820.320000000007</v>
      </c>
      <c r="E9187" t="s">
        <v>1353</v>
      </c>
      <c r="F9187" t="s">
        <v>169</v>
      </c>
      <c r="G9187" t="s">
        <v>882</v>
      </c>
      <c r="H9187" s="168">
        <v>42044</v>
      </c>
      <c r="I9187" t="s">
        <v>105</v>
      </c>
      <c r="J9187" s="169">
        <v>2.6273972602739728</v>
      </c>
      <c r="K9187">
        <v>1</v>
      </c>
    </row>
    <row r="9188" spans="1:11" x14ac:dyDescent="0.25">
      <c r="A9188" t="s">
        <v>9745</v>
      </c>
      <c r="B9188">
        <v>11017</v>
      </c>
      <c r="C9188" t="s">
        <v>172</v>
      </c>
      <c r="D9188" s="167">
        <v>81824.52</v>
      </c>
      <c r="E9188" t="s">
        <v>1684</v>
      </c>
      <c r="F9188" t="s">
        <v>169</v>
      </c>
      <c r="G9188" t="s">
        <v>282</v>
      </c>
      <c r="H9188" s="168">
        <v>36850</v>
      </c>
      <c r="I9188" t="s">
        <v>105</v>
      </c>
      <c r="J9188" s="169">
        <v>16.857534246575341</v>
      </c>
      <c r="K9188">
        <v>4</v>
      </c>
    </row>
    <row r="9189" spans="1:11" x14ac:dyDescent="0.25">
      <c r="A9189" t="s">
        <v>9746</v>
      </c>
      <c r="B9189">
        <v>72132</v>
      </c>
      <c r="C9189" t="s">
        <v>172</v>
      </c>
      <c r="D9189" s="167">
        <v>44348.35</v>
      </c>
      <c r="E9189" t="s">
        <v>199</v>
      </c>
      <c r="F9189" t="s">
        <v>169</v>
      </c>
      <c r="G9189" t="s">
        <v>1123</v>
      </c>
      <c r="H9189" s="168">
        <v>39764</v>
      </c>
      <c r="I9189" t="s">
        <v>108</v>
      </c>
      <c r="J9189" s="169">
        <v>8.8739726027397268</v>
      </c>
      <c r="K9189">
        <v>2</v>
      </c>
    </row>
    <row r="9190" spans="1:11" x14ac:dyDescent="0.25">
      <c r="A9190" t="s">
        <v>9747</v>
      </c>
      <c r="B9190">
        <v>42517</v>
      </c>
      <c r="C9190" t="s">
        <v>172</v>
      </c>
      <c r="D9190" s="167">
        <v>80829</v>
      </c>
      <c r="E9190" t="s">
        <v>175</v>
      </c>
      <c r="F9190" t="s">
        <v>169</v>
      </c>
      <c r="G9190" t="s">
        <v>183</v>
      </c>
      <c r="H9190" s="168">
        <v>37774</v>
      </c>
      <c r="I9190" t="s">
        <v>103</v>
      </c>
      <c r="J9190" s="169">
        <v>14.326027397260274</v>
      </c>
      <c r="K9190">
        <v>3</v>
      </c>
    </row>
    <row r="9191" spans="1:11" x14ac:dyDescent="0.25">
      <c r="A9191" t="s">
        <v>9748</v>
      </c>
      <c r="B9191">
        <v>9342</v>
      </c>
      <c r="C9191" t="s">
        <v>172</v>
      </c>
      <c r="D9191" s="167">
        <v>35411.29</v>
      </c>
      <c r="E9191" t="s">
        <v>253</v>
      </c>
      <c r="F9191" t="s">
        <v>169</v>
      </c>
      <c r="G9191" t="s">
        <v>207</v>
      </c>
      <c r="H9191" s="168">
        <v>40112</v>
      </c>
      <c r="I9191" t="s">
        <v>108</v>
      </c>
      <c r="J9191" s="169">
        <v>7.9205479452054792</v>
      </c>
      <c r="K9191">
        <v>2</v>
      </c>
    </row>
    <row r="9192" spans="1:11" x14ac:dyDescent="0.25">
      <c r="A9192" t="s">
        <v>9749</v>
      </c>
      <c r="B9192">
        <v>6171</v>
      </c>
      <c r="C9192" t="s">
        <v>172</v>
      </c>
      <c r="D9192" s="167">
        <v>56733</v>
      </c>
      <c r="E9192" t="s">
        <v>168</v>
      </c>
      <c r="F9192" t="s">
        <v>169</v>
      </c>
      <c r="G9192" t="s">
        <v>265</v>
      </c>
      <c r="H9192" s="168">
        <v>41064</v>
      </c>
      <c r="I9192" t="s">
        <v>103</v>
      </c>
      <c r="J9192" s="169">
        <v>5.3123287671232875</v>
      </c>
      <c r="K9192">
        <v>2</v>
      </c>
    </row>
    <row r="9193" spans="1:11" x14ac:dyDescent="0.25">
      <c r="A9193" t="s">
        <v>9750</v>
      </c>
      <c r="B9193">
        <v>21761</v>
      </c>
      <c r="C9193" t="s">
        <v>172</v>
      </c>
      <c r="D9193" s="167">
        <v>59072</v>
      </c>
      <c r="E9193" t="s">
        <v>216</v>
      </c>
      <c r="F9193" t="s">
        <v>169</v>
      </c>
      <c r="G9193" t="s">
        <v>369</v>
      </c>
      <c r="H9193" s="168">
        <v>42646</v>
      </c>
      <c r="I9193" t="s">
        <v>103</v>
      </c>
      <c r="J9193" s="169">
        <v>0.9780821917808219</v>
      </c>
      <c r="K9193">
        <v>1</v>
      </c>
    </row>
    <row r="9194" spans="1:11" x14ac:dyDescent="0.25">
      <c r="A9194" t="s">
        <v>9751</v>
      </c>
      <c r="B9194">
        <v>64089</v>
      </c>
      <c r="C9194" t="s">
        <v>172</v>
      </c>
      <c r="D9194" s="167">
        <v>156026.25</v>
      </c>
      <c r="E9194" t="s">
        <v>233</v>
      </c>
      <c r="F9194" t="s">
        <v>169</v>
      </c>
      <c r="G9194" t="s">
        <v>231</v>
      </c>
      <c r="H9194" s="168">
        <v>42268</v>
      </c>
      <c r="I9194" t="s">
        <v>104</v>
      </c>
      <c r="J9194" s="169">
        <v>2.0136986301369864</v>
      </c>
      <c r="K9194">
        <v>1</v>
      </c>
    </row>
    <row r="9195" spans="1:11" x14ac:dyDescent="0.25">
      <c r="A9195" t="s">
        <v>9752</v>
      </c>
      <c r="B9195">
        <v>32036</v>
      </c>
      <c r="C9195" t="s">
        <v>167</v>
      </c>
      <c r="D9195" s="167">
        <v>56387</v>
      </c>
      <c r="E9195" t="s">
        <v>188</v>
      </c>
      <c r="F9195" t="s">
        <v>169</v>
      </c>
      <c r="G9195" t="s">
        <v>406</v>
      </c>
      <c r="H9195" s="168">
        <v>42408</v>
      </c>
      <c r="I9195" t="s">
        <v>103</v>
      </c>
      <c r="J9195" s="169">
        <v>1.6301369863013699</v>
      </c>
      <c r="K9195">
        <v>1</v>
      </c>
    </row>
    <row r="9196" spans="1:11" x14ac:dyDescent="0.25">
      <c r="A9196" t="s">
        <v>9753</v>
      </c>
      <c r="B9196">
        <v>88707</v>
      </c>
      <c r="C9196" t="s">
        <v>167</v>
      </c>
      <c r="D9196" s="167">
        <v>49618.44</v>
      </c>
      <c r="E9196" t="s">
        <v>168</v>
      </c>
      <c r="F9196" t="s">
        <v>169</v>
      </c>
      <c r="G9196" t="s">
        <v>539</v>
      </c>
      <c r="H9196" s="168">
        <v>41624</v>
      </c>
      <c r="I9196" t="s">
        <v>104</v>
      </c>
      <c r="J9196" s="169">
        <v>3.7780821917808218</v>
      </c>
      <c r="K9196">
        <v>1</v>
      </c>
    </row>
    <row r="9197" spans="1:11" x14ac:dyDescent="0.25">
      <c r="A9197" t="s">
        <v>9754</v>
      </c>
      <c r="B9197">
        <v>22386</v>
      </c>
      <c r="C9197" t="s">
        <v>172</v>
      </c>
      <c r="D9197" s="167">
        <v>84019.97</v>
      </c>
      <c r="E9197" t="s">
        <v>308</v>
      </c>
      <c r="F9197" t="s">
        <v>169</v>
      </c>
      <c r="G9197" t="s">
        <v>181</v>
      </c>
      <c r="H9197" s="168">
        <v>40154</v>
      </c>
      <c r="I9197" t="s">
        <v>105</v>
      </c>
      <c r="J9197" s="169">
        <v>7.8054794520547945</v>
      </c>
      <c r="K9197">
        <v>2</v>
      </c>
    </row>
    <row r="9198" spans="1:11" x14ac:dyDescent="0.25">
      <c r="A9198" t="s">
        <v>9755</v>
      </c>
      <c r="B9198">
        <v>41352</v>
      </c>
      <c r="C9198" t="s">
        <v>167</v>
      </c>
      <c r="D9198" s="167">
        <v>45980.85</v>
      </c>
      <c r="E9198" t="s">
        <v>233</v>
      </c>
      <c r="F9198" t="s">
        <v>202</v>
      </c>
      <c r="G9198" t="s">
        <v>234</v>
      </c>
      <c r="H9198" s="168">
        <v>34276</v>
      </c>
      <c r="I9198" t="s">
        <v>106</v>
      </c>
      <c r="J9198" s="169">
        <v>23.909589041095892</v>
      </c>
      <c r="K9198">
        <v>5</v>
      </c>
    </row>
    <row r="9199" spans="1:11" x14ac:dyDescent="0.25">
      <c r="A9199" t="s">
        <v>9756</v>
      </c>
      <c r="B9199">
        <v>61170</v>
      </c>
      <c r="C9199" t="s">
        <v>167</v>
      </c>
      <c r="D9199" s="167">
        <v>64541.65</v>
      </c>
      <c r="E9199" t="s">
        <v>616</v>
      </c>
      <c r="F9199" t="s">
        <v>169</v>
      </c>
      <c r="G9199" t="s">
        <v>189</v>
      </c>
      <c r="H9199" s="168">
        <v>41568</v>
      </c>
      <c r="I9199" t="s">
        <v>104</v>
      </c>
      <c r="J9199" s="169">
        <v>3.9315068493150687</v>
      </c>
      <c r="K9199">
        <v>1</v>
      </c>
    </row>
    <row r="9200" spans="1:11" x14ac:dyDescent="0.25">
      <c r="A9200" t="s">
        <v>9757</v>
      </c>
      <c r="B9200">
        <v>80837</v>
      </c>
      <c r="C9200" t="s">
        <v>167</v>
      </c>
      <c r="D9200" s="167">
        <v>117808.54</v>
      </c>
      <c r="E9200" t="s">
        <v>199</v>
      </c>
      <c r="F9200" t="s">
        <v>169</v>
      </c>
      <c r="G9200" t="s">
        <v>2060</v>
      </c>
      <c r="H9200" s="168">
        <v>36695</v>
      </c>
      <c r="I9200" t="s">
        <v>105</v>
      </c>
      <c r="J9200" s="169">
        <v>17.282191780821918</v>
      </c>
      <c r="K9200">
        <v>4</v>
      </c>
    </row>
    <row r="9201" spans="1:11" x14ac:dyDescent="0.25">
      <c r="A9201" t="s">
        <v>9758</v>
      </c>
      <c r="B9201">
        <v>83175</v>
      </c>
      <c r="C9201" t="s">
        <v>167</v>
      </c>
      <c r="D9201" s="167">
        <v>48572.17</v>
      </c>
      <c r="E9201" t="s">
        <v>180</v>
      </c>
      <c r="F9201" t="s">
        <v>169</v>
      </c>
      <c r="G9201" t="s">
        <v>209</v>
      </c>
      <c r="H9201" s="168">
        <v>41694</v>
      </c>
      <c r="I9201" t="s">
        <v>103</v>
      </c>
      <c r="J9201" s="169">
        <v>3.5863013698630137</v>
      </c>
      <c r="K9201">
        <v>1</v>
      </c>
    </row>
    <row r="9202" spans="1:11" x14ac:dyDescent="0.25">
      <c r="A9202" t="s">
        <v>9759</v>
      </c>
      <c r="B9202">
        <v>83486</v>
      </c>
      <c r="C9202" t="s">
        <v>167</v>
      </c>
      <c r="D9202" s="167">
        <v>81066</v>
      </c>
      <c r="E9202" t="s">
        <v>188</v>
      </c>
      <c r="F9202" t="s">
        <v>169</v>
      </c>
      <c r="G9202" t="s">
        <v>282</v>
      </c>
      <c r="H9202" s="168">
        <v>39188</v>
      </c>
      <c r="I9202" t="s">
        <v>108</v>
      </c>
      <c r="J9202" s="169">
        <v>10.452054794520548</v>
      </c>
      <c r="K9202">
        <v>3</v>
      </c>
    </row>
    <row r="9203" spans="1:11" x14ac:dyDescent="0.25">
      <c r="A9203" t="s">
        <v>9760</v>
      </c>
      <c r="B9203">
        <v>91878</v>
      </c>
      <c r="C9203" t="s">
        <v>172</v>
      </c>
      <c r="D9203" s="167">
        <v>115324.9</v>
      </c>
      <c r="E9203" t="s">
        <v>268</v>
      </c>
      <c r="F9203" t="s">
        <v>169</v>
      </c>
      <c r="G9203" t="s">
        <v>214</v>
      </c>
      <c r="H9203" s="168">
        <v>37718</v>
      </c>
      <c r="I9203" t="s">
        <v>108</v>
      </c>
      <c r="J9203" s="169">
        <v>14.479452054794521</v>
      </c>
      <c r="K9203">
        <v>3</v>
      </c>
    </row>
    <row r="9204" spans="1:11" x14ac:dyDescent="0.25">
      <c r="A9204" t="s">
        <v>9761</v>
      </c>
      <c r="B9204">
        <v>67539</v>
      </c>
      <c r="C9204" t="s">
        <v>172</v>
      </c>
      <c r="D9204" s="167">
        <v>72534.66</v>
      </c>
      <c r="E9204" t="s">
        <v>199</v>
      </c>
      <c r="F9204" t="s">
        <v>169</v>
      </c>
      <c r="G9204" t="s">
        <v>698</v>
      </c>
      <c r="H9204" s="168">
        <v>35107</v>
      </c>
      <c r="I9204" t="s">
        <v>103</v>
      </c>
      <c r="J9204" s="169">
        <v>21.632876712328766</v>
      </c>
      <c r="K9204">
        <v>5</v>
      </c>
    </row>
    <row r="9205" spans="1:11" x14ac:dyDescent="0.25">
      <c r="A9205" t="s">
        <v>9762</v>
      </c>
      <c r="B9205">
        <v>45932</v>
      </c>
      <c r="C9205" t="s">
        <v>172</v>
      </c>
      <c r="D9205" s="167">
        <v>97392.47</v>
      </c>
      <c r="E9205" t="s">
        <v>168</v>
      </c>
      <c r="F9205" t="s">
        <v>169</v>
      </c>
      <c r="G9205" t="s">
        <v>173</v>
      </c>
      <c r="H9205" s="168">
        <v>34352</v>
      </c>
      <c r="I9205" t="s">
        <v>103</v>
      </c>
      <c r="J9205" s="169">
        <v>23.701369863013699</v>
      </c>
      <c r="K9205">
        <v>5</v>
      </c>
    </row>
    <row r="9206" spans="1:11" x14ac:dyDescent="0.25">
      <c r="A9206" t="s">
        <v>9763</v>
      </c>
      <c r="B9206">
        <v>53240</v>
      </c>
      <c r="C9206" t="s">
        <v>167</v>
      </c>
      <c r="D9206" s="167">
        <v>63658.71</v>
      </c>
      <c r="E9206" t="s">
        <v>230</v>
      </c>
      <c r="F9206" t="s">
        <v>169</v>
      </c>
      <c r="G9206" t="s">
        <v>539</v>
      </c>
      <c r="H9206" s="168">
        <v>42184</v>
      </c>
      <c r="I9206" t="s">
        <v>105</v>
      </c>
      <c r="J9206" s="169">
        <v>2.2438356164383562</v>
      </c>
      <c r="K9206">
        <v>1</v>
      </c>
    </row>
    <row r="9207" spans="1:11" x14ac:dyDescent="0.25">
      <c r="A9207" t="s">
        <v>9764</v>
      </c>
      <c r="B9207">
        <v>84992</v>
      </c>
      <c r="C9207" t="s">
        <v>167</v>
      </c>
      <c r="D9207" s="167">
        <v>23318.28</v>
      </c>
      <c r="E9207" t="s">
        <v>196</v>
      </c>
      <c r="F9207" t="s">
        <v>202</v>
      </c>
      <c r="G9207" t="s">
        <v>367</v>
      </c>
      <c r="H9207" s="168">
        <v>37389</v>
      </c>
      <c r="I9207" t="s">
        <v>108</v>
      </c>
      <c r="J9207" s="169">
        <v>15.38082191780822</v>
      </c>
      <c r="K9207">
        <v>4</v>
      </c>
    </row>
    <row r="9208" spans="1:11" x14ac:dyDescent="0.25">
      <c r="A9208" t="s">
        <v>9765</v>
      </c>
      <c r="B9208">
        <v>74212</v>
      </c>
      <c r="C9208" t="s">
        <v>172</v>
      </c>
      <c r="D9208" s="167">
        <v>80829</v>
      </c>
      <c r="E9208" t="s">
        <v>175</v>
      </c>
      <c r="F9208" t="s">
        <v>169</v>
      </c>
      <c r="G9208" t="s">
        <v>183</v>
      </c>
      <c r="H9208" s="168">
        <v>37823</v>
      </c>
      <c r="I9208" t="s">
        <v>106</v>
      </c>
      <c r="J9208" s="169">
        <v>14.191780821917808</v>
      </c>
      <c r="K9208">
        <v>3</v>
      </c>
    </row>
    <row r="9209" spans="1:11" x14ac:dyDescent="0.25">
      <c r="A9209" t="s">
        <v>9766</v>
      </c>
      <c r="B9209">
        <v>44480</v>
      </c>
      <c r="C9209" t="s">
        <v>172</v>
      </c>
      <c r="D9209" s="167">
        <v>74815</v>
      </c>
      <c r="E9209" t="s">
        <v>185</v>
      </c>
      <c r="F9209" t="s">
        <v>169</v>
      </c>
      <c r="G9209" t="s">
        <v>416</v>
      </c>
      <c r="H9209" s="168">
        <v>38747</v>
      </c>
      <c r="I9209" t="s">
        <v>106</v>
      </c>
      <c r="J9209" s="169">
        <v>11.66027397260274</v>
      </c>
      <c r="K9209">
        <v>3</v>
      </c>
    </row>
    <row r="9210" spans="1:11" x14ac:dyDescent="0.25">
      <c r="A9210" t="s">
        <v>9767</v>
      </c>
      <c r="B9210">
        <v>20128</v>
      </c>
      <c r="C9210" t="s">
        <v>167</v>
      </c>
      <c r="D9210" s="167">
        <v>83497.98</v>
      </c>
      <c r="E9210" t="s">
        <v>188</v>
      </c>
      <c r="F9210" t="s">
        <v>169</v>
      </c>
      <c r="G9210" t="s">
        <v>560</v>
      </c>
      <c r="H9210" s="168">
        <v>32419</v>
      </c>
      <c r="I9210" t="s">
        <v>104</v>
      </c>
      <c r="J9210" s="169">
        <v>28.997260273972604</v>
      </c>
      <c r="K9210">
        <v>6</v>
      </c>
    </row>
    <row r="9211" spans="1:11" x14ac:dyDescent="0.25">
      <c r="A9211" t="s">
        <v>9768</v>
      </c>
      <c r="B9211">
        <v>38347</v>
      </c>
      <c r="C9211" t="s">
        <v>167</v>
      </c>
      <c r="D9211" s="167">
        <v>56478</v>
      </c>
      <c r="E9211" t="s">
        <v>175</v>
      </c>
      <c r="F9211" t="s">
        <v>169</v>
      </c>
      <c r="G9211" t="s">
        <v>183</v>
      </c>
      <c r="H9211" s="168">
        <v>41694</v>
      </c>
      <c r="I9211" t="s">
        <v>103</v>
      </c>
      <c r="J9211" s="169">
        <v>3.5863013698630137</v>
      </c>
      <c r="K9211">
        <v>1</v>
      </c>
    </row>
    <row r="9212" spans="1:11" x14ac:dyDescent="0.25">
      <c r="A9212" t="s">
        <v>9769</v>
      </c>
      <c r="B9212">
        <v>50265</v>
      </c>
      <c r="C9212" t="s">
        <v>172</v>
      </c>
      <c r="D9212" s="167">
        <v>61725</v>
      </c>
      <c r="E9212" t="s">
        <v>175</v>
      </c>
      <c r="F9212" t="s">
        <v>169</v>
      </c>
      <c r="G9212" t="s">
        <v>183</v>
      </c>
      <c r="H9212" s="168">
        <v>42058</v>
      </c>
      <c r="I9212" t="s">
        <v>107</v>
      </c>
      <c r="J9212" s="169">
        <v>2.5890410958904111</v>
      </c>
      <c r="K9212">
        <v>1</v>
      </c>
    </row>
    <row r="9213" spans="1:11" x14ac:dyDescent="0.25">
      <c r="A9213" t="s">
        <v>9770</v>
      </c>
      <c r="B9213">
        <v>21683</v>
      </c>
      <c r="C9213" t="s">
        <v>167</v>
      </c>
      <c r="D9213" s="167">
        <v>57807.08</v>
      </c>
      <c r="E9213" t="s">
        <v>188</v>
      </c>
      <c r="F9213" t="s">
        <v>202</v>
      </c>
      <c r="G9213" t="s">
        <v>313</v>
      </c>
      <c r="H9213" s="168">
        <v>33469</v>
      </c>
      <c r="I9213" t="s">
        <v>104</v>
      </c>
      <c r="J9213" s="169">
        <v>26.12054794520548</v>
      </c>
      <c r="K9213">
        <v>6</v>
      </c>
    </row>
    <row r="9214" spans="1:11" x14ac:dyDescent="0.25">
      <c r="A9214" t="s">
        <v>9771</v>
      </c>
      <c r="B9214">
        <v>54976</v>
      </c>
      <c r="C9214" t="s">
        <v>172</v>
      </c>
      <c r="D9214" s="167">
        <v>83497.98</v>
      </c>
      <c r="E9214" t="s">
        <v>1258</v>
      </c>
      <c r="F9214" t="s">
        <v>169</v>
      </c>
      <c r="G9214" t="s">
        <v>418</v>
      </c>
      <c r="H9214" s="168">
        <v>32300</v>
      </c>
      <c r="I9214" t="s">
        <v>103</v>
      </c>
      <c r="J9214" s="169">
        <v>29.323287671232876</v>
      </c>
      <c r="K9214">
        <v>6</v>
      </c>
    </row>
    <row r="9215" spans="1:11" x14ac:dyDescent="0.25">
      <c r="A9215" t="s">
        <v>9772</v>
      </c>
      <c r="B9215">
        <v>68210</v>
      </c>
      <c r="C9215" t="s">
        <v>167</v>
      </c>
      <c r="D9215" s="167">
        <v>51969</v>
      </c>
      <c r="E9215" t="s">
        <v>175</v>
      </c>
      <c r="F9215" t="s">
        <v>169</v>
      </c>
      <c r="G9215" t="s">
        <v>183</v>
      </c>
      <c r="H9215" s="168">
        <v>39590</v>
      </c>
      <c r="I9215" t="s">
        <v>106</v>
      </c>
      <c r="J9215" s="169">
        <v>9.3506849315068497</v>
      </c>
      <c r="K9215">
        <v>2</v>
      </c>
    </row>
    <row r="9216" spans="1:11" x14ac:dyDescent="0.25">
      <c r="A9216" t="s">
        <v>9773</v>
      </c>
      <c r="B9216">
        <v>19962</v>
      </c>
      <c r="C9216" t="s">
        <v>167</v>
      </c>
      <c r="D9216" s="167">
        <v>100632.49</v>
      </c>
      <c r="E9216" t="s">
        <v>175</v>
      </c>
      <c r="F9216" t="s">
        <v>169</v>
      </c>
      <c r="G9216" t="s">
        <v>176</v>
      </c>
      <c r="H9216" s="168">
        <v>36374</v>
      </c>
      <c r="I9216" t="s">
        <v>103</v>
      </c>
      <c r="J9216" s="169">
        <v>18.161643835616438</v>
      </c>
      <c r="K9216">
        <v>4</v>
      </c>
    </row>
    <row r="9217" spans="1:11" x14ac:dyDescent="0.25">
      <c r="A9217" t="s">
        <v>9774</v>
      </c>
      <c r="B9217">
        <v>25584</v>
      </c>
      <c r="C9217" t="s">
        <v>167</v>
      </c>
      <c r="D9217" s="167">
        <v>80162.23</v>
      </c>
      <c r="E9217" t="s">
        <v>168</v>
      </c>
      <c r="F9217" t="s">
        <v>169</v>
      </c>
      <c r="G9217" t="s">
        <v>261</v>
      </c>
      <c r="H9217" s="168">
        <v>41890</v>
      </c>
      <c r="I9217" t="s">
        <v>105</v>
      </c>
      <c r="J9217" s="169">
        <v>3.0493150684931507</v>
      </c>
      <c r="K9217">
        <v>1</v>
      </c>
    </row>
    <row r="9218" spans="1:11" x14ac:dyDescent="0.25">
      <c r="A9218" t="s">
        <v>9775</v>
      </c>
      <c r="B9218">
        <v>38935</v>
      </c>
      <c r="C9218" t="s">
        <v>172</v>
      </c>
      <c r="D9218" s="167">
        <v>57265</v>
      </c>
      <c r="E9218" t="s">
        <v>191</v>
      </c>
      <c r="F9218" t="s">
        <v>169</v>
      </c>
      <c r="G9218" t="s">
        <v>354</v>
      </c>
      <c r="H9218" s="168">
        <v>40966</v>
      </c>
      <c r="I9218" t="s">
        <v>103</v>
      </c>
      <c r="J9218" s="169">
        <v>5.580821917808219</v>
      </c>
      <c r="K9218">
        <v>2</v>
      </c>
    </row>
    <row r="9219" spans="1:11" x14ac:dyDescent="0.25">
      <c r="A9219" t="s">
        <v>9776</v>
      </c>
      <c r="B9219">
        <v>49294</v>
      </c>
      <c r="C9219" t="s">
        <v>167</v>
      </c>
      <c r="D9219" s="167">
        <v>97153.42</v>
      </c>
      <c r="E9219" t="s">
        <v>168</v>
      </c>
      <c r="F9219" t="s">
        <v>169</v>
      </c>
      <c r="G9219" t="s">
        <v>1126</v>
      </c>
      <c r="H9219" s="168">
        <v>35436</v>
      </c>
      <c r="I9219" t="s">
        <v>107</v>
      </c>
      <c r="J9219" s="169">
        <v>20.731506849315068</v>
      </c>
      <c r="K9219">
        <v>5</v>
      </c>
    </row>
    <row r="9220" spans="1:11" x14ac:dyDescent="0.25">
      <c r="A9220" t="s">
        <v>9777</v>
      </c>
      <c r="B9220">
        <v>5121</v>
      </c>
      <c r="C9220" t="s">
        <v>172</v>
      </c>
      <c r="D9220" s="167">
        <v>69573</v>
      </c>
      <c r="E9220" t="s">
        <v>191</v>
      </c>
      <c r="F9220" t="s">
        <v>169</v>
      </c>
      <c r="G9220" t="s">
        <v>486</v>
      </c>
      <c r="H9220" s="168">
        <v>39693</v>
      </c>
      <c r="I9220" t="s">
        <v>106</v>
      </c>
      <c r="J9220" s="169">
        <v>9.0684931506849313</v>
      </c>
      <c r="K9220">
        <v>2</v>
      </c>
    </row>
    <row r="9221" spans="1:11" x14ac:dyDescent="0.25">
      <c r="A9221" t="s">
        <v>9778</v>
      </c>
      <c r="B9221">
        <v>75051</v>
      </c>
      <c r="C9221" t="s">
        <v>167</v>
      </c>
      <c r="D9221" s="167">
        <v>42053.83</v>
      </c>
      <c r="E9221" t="s">
        <v>199</v>
      </c>
      <c r="F9221" t="s">
        <v>169</v>
      </c>
      <c r="G9221" t="s">
        <v>220</v>
      </c>
      <c r="H9221" s="168">
        <v>41869</v>
      </c>
      <c r="I9221" t="s">
        <v>106</v>
      </c>
      <c r="J9221" s="169">
        <v>3.106849315068493</v>
      </c>
      <c r="K9221">
        <v>1</v>
      </c>
    </row>
    <row r="9222" spans="1:11" x14ac:dyDescent="0.25">
      <c r="A9222" t="s">
        <v>9779</v>
      </c>
      <c r="B9222">
        <v>42909</v>
      </c>
      <c r="C9222" t="s">
        <v>172</v>
      </c>
      <c r="D9222" s="167">
        <v>68552.41</v>
      </c>
      <c r="E9222" t="s">
        <v>188</v>
      </c>
      <c r="F9222" t="s">
        <v>169</v>
      </c>
      <c r="G9222" t="s">
        <v>273</v>
      </c>
      <c r="H9222" s="168">
        <v>38376</v>
      </c>
      <c r="I9222" t="s">
        <v>108</v>
      </c>
      <c r="J9222" s="169">
        <v>12.676712328767124</v>
      </c>
      <c r="K9222">
        <v>3</v>
      </c>
    </row>
    <row r="9223" spans="1:11" x14ac:dyDescent="0.25">
      <c r="A9223" t="s">
        <v>9780</v>
      </c>
      <c r="B9223">
        <v>83530</v>
      </c>
      <c r="C9223" t="s">
        <v>172</v>
      </c>
      <c r="D9223" s="167">
        <v>61926.05</v>
      </c>
      <c r="E9223" t="s">
        <v>199</v>
      </c>
      <c r="F9223" t="s">
        <v>169</v>
      </c>
      <c r="G9223" t="s">
        <v>200</v>
      </c>
      <c r="H9223" s="168">
        <v>35736</v>
      </c>
      <c r="I9223" t="s">
        <v>106</v>
      </c>
      <c r="J9223" s="169">
        <v>19.909589041095892</v>
      </c>
      <c r="K9223">
        <v>4</v>
      </c>
    </row>
    <row r="9224" spans="1:11" x14ac:dyDescent="0.25">
      <c r="A9224" t="s">
        <v>9781</v>
      </c>
      <c r="B9224">
        <v>79244</v>
      </c>
      <c r="C9224" t="s">
        <v>167</v>
      </c>
      <c r="D9224" s="167">
        <v>58455</v>
      </c>
      <c r="E9224" t="s">
        <v>175</v>
      </c>
      <c r="F9224" t="s">
        <v>169</v>
      </c>
      <c r="G9224" t="s">
        <v>183</v>
      </c>
      <c r="H9224" s="168">
        <v>41498</v>
      </c>
      <c r="I9224" t="s">
        <v>106</v>
      </c>
      <c r="J9224" s="169">
        <v>4.1232876712328768</v>
      </c>
      <c r="K9224">
        <v>1</v>
      </c>
    </row>
    <row r="9225" spans="1:11" x14ac:dyDescent="0.25">
      <c r="A9225" t="s">
        <v>9782</v>
      </c>
      <c r="B9225">
        <v>48012</v>
      </c>
      <c r="C9225" t="s">
        <v>167</v>
      </c>
      <c r="D9225" s="167">
        <v>72094.53</v>
      </c>
      <c r="E9225" t="s">
        <v>188</v>
      </c>
      <c r="F9225" t="s">
        <v>169</v>
      </c>
      <c r="G9225" t="s">
        <v>284</v>
      </c>
      <c r="H9225" s="168">
        <v>42311</v>
      </c>
      <c r="I9225" t="s">
        <v>105</v>
      </c>
      <c r="J9225" s="169">
        <v>1.8958904109589041</v>
      </c>
      <c r="K9225">
        <v>1</v>
      </c>
    </row>
    <row r="9226" spans="1:11" x14ac:dyDescent="0.25">
      <c r="A9226" t="s">
        <v>9783</v>
      </c>
      <c r="B9226">
        <v>12733</v>
      </c>
      <c r="C9226" t="s">
        <v>167</v>
      </c>
      <c r="D9226" s="167">
        <v>169543.85</v>
      </c>
      <c r="E9226" t="s">
        <v>185</v>
      </c>
      <c r="F9226" t="s">
        <v>169</v>
      </c>
      <c r="G9226" t="s">
        <v>5088</v>
      </c>
      <c r="H9226" s="168">
        <v>32475</v>
      </c>
      <c r="I9226" t="s">
        <v>106</v>
      </c>
      <c r="J9226" s="169">
        <v>28.843835616438355</v>
      </c>
      <c r="K9226">
        <v>6</v>
      </c>
    </row>
    <row r="9227" spans="1:11" x14ac:dyDescent="0.25">
      <c r="A9227" t="s">
        <v>9784</v>
      </c>
      <c r="B9227">
        <v>71456</v>
      </c>
      <c r="C9227" t="s">
        <v>172</v>
      </c>
      <c r="D9227" s="167">
        <v>102736.52</v>
      </c>
      <c r="E9227" t="s">
        <v>188</v>
      </c>
      <c r="F9227" t="s">
        <v>202</v>
      </c>
      <c r="G9227" t="s">
        <v>3596</v>
      </c>
      <c r="H9227" s="168">
        <v>37011</v>
      </c>
      <c r="I9227" t="s">
        <v>108</v>
      </c>
      <c r="J9227" s="169">
        <v>16.416438356164385</v>
      </c>
      <c r="K9227">
        <v>4</v>
      </c>
    </row>
    <row r="9228" spans="1:11" x14ac:dyDescent="0.25">
      <c r="A9228" t="s">
        <v>9785</v>
      </c>
      <c r="B9228">
        <v>71058</v>
      </c>
      <c r="C9228" t="s">
        <v>172</v>
      </c>
      <c r="D9228" s="167">
        <v>153747.5</v>
      </c>
      <c r="E9228" t="s">
        <v>239</v>
      </c>
      <c r="F9228" t="s">
        <v>169</v>
      </c>
      <c r="G9228" t="s">
        <v>231</v>
      </c>
      <c r="H9228" s="168">
        <v>38965</v>
      </c>
      <c r="I9228" t="s">
        <v>106</v>
      </c>
      <c r="J9228" s="169">
        <v>11.063013698630137</v>
      </c>
      <c r="K9228">
        <v>3</v>
      </c>
    </row>
    <row r="9229" spans="1:11" x14ac:dyDescent="0.25">
      <c r="A9229" t="s">
        <v>9786</v>
      </c>
      <c r="B9229">
        <v>88760</v>
      </c>
      <c r="C9229" t="s">
        <v>172</v>
      </c>
      <c r="D9229" s="167">
        <v>75484.08</v>
      </c>
      <c r="E9229" t="s">
        <v>233</v>
      </c>
      <c r="F9229" t="s">
        <v>169</v>
      </c>
      <c r="G9229" t="s">
        <v>258</v>
      </c>
      <c r="H9229" s="168">
        <v>40938</v>
      </c>
      <c r="I9229" t="s">
        <v>106</v>
      </c>
      <c r="J9229" s="169">
        <v>5.6575342465753424</v>
      </c>
      <c r="K9229">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6F096-AD9B-4451-998D-7C2718D464F7}">
  <dimension ref="A1:B11"/>
  <sheetViews>
    <sheetView workbookViewId="0">
      <selection activeCell="R4" sqref="R4"/>
    </sheetView>
  </sheetViews>
  <sheetFormatPr defaultRowHeight="15" x14ac:dyDescent="0.25"/>
  <cols>
    <col min="1" max="1" width="4.5703125" style="22" bestFit="1" customWidth="1"/>
    <col min="2" max="2" width="104.5703125" customWidth="1"/>
  </cols>
  <sheetData>
    <row r="1" spans="1:2" x14ac:dyDescent="0.25">
      <c r="A1" s="201" t="s">
        <v>9810</v>
      </c>
      <c r="B1" s="217" t="s">
        <v>9809</v>
      </c>
    </row>
    <row r="2" spans="1:2" ht="50.1" customHeight="1" x14ac:dyDescent="0.25">
      <c r="A2" s="220">
        <v>1</v>
      </c>
      <c r="B2" s="218"/>
    </row>
    <row r="3" spans="1:2" ht="50.1" customHeight="1" x14ac:dyDescent="0.25">
      <c r="A3" s="220">
        <v>2</v>
      </c>
      <c r="B3" s="219"/>
    </row>
    <row r="4" spans="1:2" ht="50.1" customHeight="1" x14ac:dyDescent="0.25">
      <c r="A4" s="220">
        <v>3</v>
      </c>
      <c r="B4" s="219"/>
    </row>
    <row r="5" spans="1:2" ht="50.1" customHeight="1" x14ac:dyDescent="0.25">
      <c r="A5" s="220">
        <v>4</v>
      </c>
      <c r="B5" s="219"/>
    </row>
    <row r="6" spans="1:2" ht="50.1" customHeight="1" x14ac:dyDescent="0.25">
      <c r="A6" s="220">
        <v>5</v>
      </c>
      <c r="B6" s="219"/>
    </row>
    <row r="7" spans="1:2" ht="50.1" customHeight="1" x14ac:dyDescent="0.25">
      <c r="A7" s="220">
        <v>6</v>
      </c>
      <c r="B7" s="219"/>
    </row>
    <row r="8" spans="1:2" ht="50.1" customHeight="1" x14ac:dyDescent="0.25">
      <c r="A8" s="220">
        <v>7</v>
      </c>
      <c r="B8" s="219"/>
    </row>
    <row r="9" spans="1:2" ht="50.1" customHeight="1" x14ac:dyDescent="0.25">
      <c r="A9" s="220">
        <v>8</v>
      </c>
      <c r="B9" s="219"/>
    </row>
    <row r="10" spans="1:2" ht="50.1" customHeight="1" x14ac:dyDescent="0.25">
      <c r="A10" s="220">
        <v>9</v>
      </c>
      <c r="B10" s="219"/>
    </row>
    <row r="11" spans="1:2" ht="50.1" customHeight="1" x14ac:dyDescent="0.25">
      <c r="A11" s="220">
        <v>10</v>
      </c>
      <c r="B11" s="219"/>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DE68B-2AFB-421B-8480-802B40DD3702}">
  <dimension ref="A1"/>
  <sheetViews>
    <sheetView workbookViewId="0">
      <selection activeCell="J36" sqref="J36"/>
    </sheetView>
  </sheetViews>
  <sheetFormatPr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5F102-F9BB-41E4-A0FA-23B37CB4B612}">
  <dimension ref="A1:B11"/>
  <sheetViews>
    <sheetView workbookViewId="0">
      <selection activeCell="D13" sqref="D13"/>
    </sheetView>
  </sheetViews>
  <sheetFormatPr defaultRowHeight="15" x14ac:dyDescent="0.25"/>
  <cols>
    <col min="1" max="1" width="4.5703125" style="22" bestFit="1" customWidth="1"/>
    <col min="2" max="2" width="104.5703125" customWidth="1"/>
  </cols>
  <sheetData>
    <row r="1" spans="1:2" x14ac:dyDescent="0.25">
      <c r="A1" s="201" t="s">
        <v>9810</v>
      </c>
      <c r="B1" s="217" t="s">
        <v>9809</v>
      </c>
    </row>
    <row r="2" spans="1:2" ht="50.1" customHeight="1" x14ac:dyDescent="0.25">
      <c r="A2" s="220">
        <v>1</v>
      </c>
      <c r="B2" s="218"/>
    </row>
    <row r="3" spans="1:2" ht="50.1" customHeight="1" x14ac:dyDescent="0.25">
      <c r="A3" s="220">
        <v>2</v>
      </c>
      <c r="B3" s="219"/>
    </row>
    <row r="4" spans="1:2" ht="50.1" customHeight="1" x14ac:dyDescent="0.25">
      <c r="A4" s="220">
        <v>3</v>
      </c>
      <c r="B4" s="219"/>
    </row>
    <row r="5" spans="1:2" ht="50.1" customHeight="1" x14ac:dyDescent="0.25">
      <c r="A5" s="220">
        <v>4</v>
      </c>
      <c r="B5" s="219"/>
    </row>
    <row r="6" spans="1:2" ht="50.1" customHeight="1" x14ac:dyDescent="0.25">
      <c r="A6" s="220">
        <v>5</v>
      </c>
      <c r="B6" s="219"/>
    </row>
    <row r="7" spans="1:2" ht="50.1" customHeight="1" x14ac:dyDescent="0.25">
      <c r="A7" s="220">
        <v>6</v>
      </c>
      <c r="B7" s="219"/>
    </row>
    <row r="8" spans="1:2" ht="50.1" customHeight="1" x14ac:dyDescent="0.25">
      <c r="A8" s="220">
        <v>7</v>
      </c>
      <c r="B8" s="219"/>
    </row>
    <row r="9" spans="1:2" ht="50.1" customHeight="1" x14ac:dyDescent="0.25">
      <c r="A9" s="220">
        <v>8</v>
      </c>
      <c r="B9" s="219"/>
    </row>
    <row r="10" spans="1:2" ht="50.1" customHeight="1" x14ac:dyDescent="0.25">
      <c r="A10" s="220">
        <v>9</v>
      </c>
      <c r="B10" s="219"/>
    </row>
    <row r="11" spans="1:2" ht="50.1" customHeight="1" x14ac:dyDescent="0.25">
      <c r="A11" s="220">
        <v>10</v>
      </c>
      <c r="B11" s="21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01EEB-2D74-4B93-A902-67FEF0BECF69}">
  <dimension ref="A1"/>
  <sheetViews>
    <sheetView workbookViewId="0">
      <selection activeCell="F31" sqref="F31"/>
    </sheetView>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B1E14-2C27-469C-B533-D38072EA7D87}">
  <dimension ref="A1:B11"/>
  <sheetViews>
    <sheetView workbookViewId="0">
      <selection activeCell="F17" sqref="F17"/>
    </sheetView>
  </sheetViews>
  <sheetFormatPr defaultRowHeight="15" x14ac:dyDescent="0.25"/>
  <cols>
    <col min="1" max="1" width="4.5703125" style="22" bestFit="1" customWidth="1"/>
    <col min="2" max="2" width="104.5703125" customWidth="1"/>
  </cols>
  <sheetData>
    <row r="1" spans="1:2" x14ac:dyDescent="0.25">
      <c r="A1" s="201" t="s">
        <v>9810</v>
      </c>
      <c r="B1" s="217" t="s">
        <v>9809</v>
      </c>
    </row>
    <row r="2" spans="1:2" ht="50.1" customHeight="1" x14ac:dyDescent="0.25">
      <c r="A2" s="220">
        <v>1</v>
      </c>
      <c r="B2" s="218"/>
    </row>
    <row r="3" spans="1:2" ht="50.1" customHeight="1" x14ac:dyDescent="0.25">
      <c r="A3" s="220">
        <v>2</v>
      </c>
      <c r="B3" s="219"/>
    </row>
    <row r="4" spans="1:2" ht="50.1" customHeight="1" x14ac:dyDescent="0.25">
      <c r="A4" s="220">
        <v>3</v>
      </c>
      <c r="B4" s="219"/>
    </row>
    <row r="5" spans="1:2" ht="50.1" customHeight="1" x14ac:dyDescent="0.25">
      <c r="A5" s="220">
        <v>4</v>
      </c>
      <c r="B5" s="219"/>
    </row>
    <row r="6" spans="1:2" ht="50.1" customHeight="1" x14ac:dyDescent="0.25">
      <c r="A6" s="220">
        <v>5</v>
      </c>
      <c r="B6" s="219"/>
    </row>
    <row r="7" spans="1:2" ht="50.1" customHeight="1" x14ac:dyDescent="0.25">
      <c r="A7" s="220">
        <v>6</v>
      </c>
      <c r="B7" s="219"/>
    </row>
    <row r="8" spans="1:2" ht="50.1" customHeight="1" x14ac:dyDescent="0.25">
      <c r="A8" s="220">
        <v>7</v>
      </c>
      <c r="B8" s="219"/>
    </row>
    <row r="9" spans="1:2" ht="50.1" customHeight="1" x14ac:dyDescent="0.25">
      <c r="A9" s="220">
        <v>8</v>
      </c>
      <c r="B9" s="219"/>
    </row>
    <row r="10" spans="1:2" ht="50.1" customHeight="1" x14ac:dyDescent="0.25">
      <c r="A10" s="220">
        <v>9</v>
      </c>
      <c r="B10" s="219"/>
    </row>
    <row r="11" spans="1:2" ht="50.1" customHeight="1" x14ac:dyDescent="0.25">
      <c r="A11" s="220">
        <v>10</v>
      </c>
      <c r="B11" s="219"/>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6CE23-D1E5-47D1-87F0-4DF9E6807D5D}">
  <dimension ref="A1"/>
  <sheetViews>
    <sheetView workbookViewId="0">
      <selection activeCell="H32" sqref="H32"/>
    </sheetView>
  </sheetViews>
  <sheetFormatPr defaultRowHeight="15"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E6DD4-9AC4-4540-A5D3-7A68B36E2399}">
  <dimension ref="A1:B5"/>
  <sheetViews>
    <sheetView workbookViewId="0">
      <selection activeCell="B16" sqref="B16"/>
    </sheetView>
  </sheetViews>
  <sheetFormatPr defaultRowHeight="15" x14ac:dyDescent="0.25"/>
  <cols>
    <col min="1" max="1" width="4.5703125" style="22" bestFit="1" customWidth="1"/>
    <col min="2" max="2" width="104.5703125" customWidth="1"/>
  </cols>
  <sheetData>
    <row r="1" spans="1:2" x14ac:dyDescent="0.25">
      <c r="A1" s="201" t="s">
        <v>9810</v>
      </c>
      <c r="B1" s="217" t="s">
        <v>9809</v>
      </c>
    </row>
    <row r="2" spans="1:2" x14ac:dyDescent="0.25">
      <c r="A2" s="201" t="s">
        <v>9834</v>
      </c>
      <c r="B2" s="221" t="s">
        <v>9835</v>
      </c>
    </row>
    <row r="3" spans="1:2" ht="50.1" customHeight="1" x14ac:dyDescent="0.25">
      <c r="A3" s="220"/>
      <c r="B3" s="222"/>
    </row>
    <row r="4" spans="1:2" ht="18.95" customHeight="1" x14ac:dyDescent="0.25">
      <c r="A4" s="220" t="s">
        <v>9836</v>
      </c>
      <c r="B4" s="217" t="s">
        <v>9837</v>
      </c>
    </row>
    <row r="5" spans="1:2" ht="50.1" customHeight="1" x14ac:dyDescent="0.25">
      <c r="A5" s="220"/>
      <c r="B5" s="219"/>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DCA82-AE2E-43F1-AA68-99ADBBFF5E22}">
  <dimension ref="A1:B11"/>
  <sheetViews>
    <sheetView workbookViewId="0">
      <selection activeCell="F17" sqref="F17"/>
    </sheetView>
  </sheetViews>
  <sheetFormatPr defaultRowHeight="15" x14ac:dyDescent="0.25"/>
  <cols>
    <col min="1" max="1" width="4.5703125" style="22" bestFit="1" customWidth="1"/>
    <col min="2" max="2" width="104.5703125" customWidth="1"/>
  </cols>
  <sheetData>
    <row r="1" spans="1:2" x14ac:dyDescent="0.25">
      <c r="A1" s="201" t="s">
        <v>9810</v>
      </c>
      <c r="B1" s="217" t="s">
        <v>9809</v>
      </c>
    </row>
    <row r="2" spans="1:2" ht="50.1" customHeight="1" x14ac:dyDescent="0.25">
      <c r="A2" s="220">
        <v>1</v>
      </c>
      <c r="B2" s="218"/>
    </row>
    <row r="3" spans="1:2" ht="50.1" customHeight="1" x14ac:dyDescent="0.25">
      <c r="A3" s="220">
        <v>2</v>
      </c>
      <c r="B3" s="219"/>
    </row>
    <row r="4" spans="1:2" ht="50.1" customHeight="1" x14ac:dyDescent="0.25">
      <c r="A4" s="220">
        <v>3</v>
      </c>
      <c r="B4" s="219"/>
    </row>
    <row r="5" spans="1:2" ht="50.1" customHeight="1" x14ac:dyDescent="0.25">
      <c r="A5" s="220">
        <v>4</v>
      </c>
      <c r="B5" s="219"/>
    </row>
    <row r="6" spans="1:2" ht="50.1" customHeight="1" x14ac:dyDescent="0.25">
      <c r="A6" s="220">
        <v>5</v>
      </c>
      <c r="B6" s="219"/>
    </row>
    <row r="7" spans="1:2" ht="50.1" customHeight="1" x14ac:dyDescent="0.25">
      <c r="A7" s="220">
        <v>6</v>
      </c>
      <c r="B7" s="219"/>
    </row>
    <row r="8" spans="1:2" ht="50.1" customHeight="1" x14ac:dyDescent="0.25">
      <c r="A8" s="220">
        <v>7</v>
      </c>
      <c r="B8" s="219"/>
    </row>
    <row r="9" spans="1:2" ht="50.1" customHeight="1" x14ac:dyDescent="0.25">
      <c r="A9" s="220">
        <v>8</v>
      </c>
      <c r="B9" s="219"/>
    </row>
    <row r="10" spans="1:2" ht="50.1" customHeight="1" x14ac:dyDescent="0.25">
      <c r="A10" s="220">
        <v>9</v>
      </c>
      <c r="B10" s="219"/>
    </row>
    <row r="11" spans="1:2" ht="50.1" customHeight="1" x14ac:dyDescent="0.25">
      <c r="A11" s="220">
        <v>10</v>
      </c>
      <c r="B11" s="219"/>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310C5-8413-49FB-83F4-C7C7F86EF21C}">
  <dimension ref="A1"/>
  <sheetViews>
    <sheetView workbookViewId="0">
      <selection activeCell="M32" sqref="M32"/>
    </sheetView>
  </sheetViews>
  <sheetFormatPr defaultRowHeight="15" x14ac:dyDescent="0.25"/>
  <sheetData>
    <row r="1" spans="1:1" x14ac:dyDescent="0.25">
      <c r="A1" t="s">
        <v>9872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8603F-59DC-41B5-BF3D-8AB11B646CA6}">
  <dimension ref="A1:B11"/>
  <sheetViews>
    <sheetView workbookViewId="0">
      <selection activeCell="D4" sqref="D4"/>
    </sheetView>
  </sheetViews>
  <sheetFormatPr defaultRowHeight="15" x14ac:dyDescent="0.25"/>
  <cols>
    <col min="1" max="1" width="4.5703125" style="22" bestFit="1" customWidth="1"/>
    <col min="2" max="2" width="104.5703125" customWidth="1"/>
  </cols>
  <sheetData>
    <row r="1" spans="1:2" x14ac:dyDescent="0.25">
      <c r="A1" s="201" t="s">
        <v>9810</v>
      </c>
      <c r="B1" s="217" t="s">
        <v>9809</v>
      </c>
    </row>
    <row r="2" spans="1:2" ht="50.1" customHeight="1" x14ac:dyDescent="0.25">
      <c r="A2" s="220">
        <v>1</v>
      </c>
      <c r="B2" s="218"/>
    </row>
    <row r="3" spans="1:2" ht="50.1" customHeight="1" x14ac:dyDescent="0.25">
      <c r="A3" s="220">
        <v>2</v>
      </c>
      <c r="B3" s="219"/>
    </row>
    <row r="4" spans="1:2" ht="50.1" customHeight="1" x14ac:dyDescent="0.25">
      <c r="A4" s="220">
        <v>3</v>
      </c>
      <c r="B4" s="219"/>
    </row>
    <row r="5" spans="1:2" ht="50.1" customHeight="1" x14ac:dyDescent="0.25">
      <c r="A5" s="220">
        <v>4</v>
      </c>
      <c r="B5" s="219"/>
    </row>
    <row r="6" spans="1:2" ht="50.1" customHeight="1" x14ac:dyDescent="0.25">
      <c r="A6" s="220">
        <v>5</v>
      </c>
      <c r="B6" s="219"/>
    </row>
    <row r="7" spans="1:2" ht="50.1" customHeight="1" x14ac:dyDescent="0.25">
      <c r="A7" s="220">
        <v>6</v>
      </c>
      <c r="B7" s="219"/>
    </row>
    <row r="8" spans="1:2" ht="50.1" customHeight="1" x14ac:dyDescent="0.25">
      <c r="A8" s="220">
        <v>7</v>
      </c>
      <c r="B8" s="219"/>
    </row>
    <row r="9" spans="1:2" ht="50.1" customHeight="1" x14ac:dyDescent="0.25">
      <c r="A9" s="220">
        <v>8</v>
      </c>
      <c r="B9" s="219"/>
    </row>
    <row r="10" spans="1:2" ht="50.1" customHeight="1" x14ac:dyDescent="0.25">
      <c r="A10" s="220">
        <v>9</v>
      </c>
      <c r="B10" s="219"/>
    </row>
    <row r="11" spans="1:2" ht="50.1" customHeight="1" x14ac:dyDescent="0.25">
      <c r="A11" s="220">
        <v>10</v>
      </c>
      <c r="B11" s="219"/>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FAA6A-5E1F-4670-BF83-FEC6BE66B3B9}">
  <dimension ref="A1"/>
  <sheetViews>
    <sheetView workbookViewId="0">
      <selection activeCell="D30" sqref="D30"/>
    </sheetView>
  </sheetViews>
  <sheetFormatPr defaultRowHeight="15" x14ac:dyDescent="0.25"/>
  <sheetData>
    <row r="1" spans="1:1" x14ac:dyDescent="0.25">
      <c r="A1" t="s">
        <v>9872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53341-D739-4098-B98F-6BF2862DCA12}">
  <dimension ref="A1:B11"/>
  <sheetViews>
    <sheetView workbookViewId="0">
      <selection activeCell="G17" sqref="G17"/>
    </sheetView>
  </sheetViews>
  <sheetFormatPr defaultRowHeight="15" x14ac:dyDescent="0.25"/>
  <cols>
    <col min="1" max="1" width="4.5703125" style="22" bestFit="1" customWidth="1"/>
    <col min="2" max="2" width="104.5703125" customWidth="1"/>
  </cols>
  <sheetData>
    <row r="1" spans="1:2" x14ac:dyDescent="0.25">
      <c r="A1" s="201" t="s">
        <v>9810</v>
      </c>
      <c r="B1" s="217" t="s">
        <v>9809</v>
      </c>
    </row>
    <row r="2" spans="1:2" ht="50.1" customHeight="1" x14ac:dyDescent="0.25">
      <c r="A2" s="220">
        <v>1</v>
      </c>
      <c r="B2" s="218"/>
    </row>
    <row r="3" spans="1:2" ht="50.1" customHeight="1" x14ac:dyDescent="0.25">
      <c r="A3" s="220">
        <v>2</v>
      </c>
      <c r="B3" s="219"/>
    </row>
    <row r="4" spans="1:2" ht="50.1" customHeight="1" x14ac:dyDescent="0.25">
      <c r="A4" s="220">
        <v>3</v>
      </c>
      <c r="B4" s="219"/>
    </row>
    <row r="5" spans="1:2" ht="50.1" customHeight="1" x14ac:dyDescent="0.25">
      <c r="A5" s="220">
        <v>4</v>
      </c>
      <c r="B5" s="219"/>
    </row>
    <row r="6" spans="1:2" ht="50.1" customHeight="1" x14ac:dyDescent="0.25">
      <c r="A6" s="220">
        <v>5</v>
      </c>
      <c r="B6" s="219"/>
    </row>
    <row r="7" spans="1:2" ht="50.1" customHeight="1" x14ac:dyDescent="0.25">
      <c r="A7" s="220">
        <v>6</v>
      </c>
      <c r="B7" s="219"/>
    </row>
    <row r="8" spans="1:2" ht="50.1" customHeight="1" x14ac:dyDescent="0.25">
      <c r="A8" s="220">
        <v>7</v>
      </c>
      <c r="B8" s="219"/>
    </row>
    <row r="9" spans="1:2" ht="50.1" customHeight="1" x14ac:dyDescent="0.25">
      <c r="A9" s="220">
        <v>8</v>
      </c>
      <c r="B9" s="219"/>
    </row>
    <row r="10" spans="1:2" ht="50.1" customHeight="1" x14ac:dyDescent="0.25">
      <c r="A10" s="220">
        <v>9</v>
      </c>
      <c r="B10" s="219"/>
    </row>
    <row r="11" spans="1:2" ht="50.1" customHeight="1" x14ac:dyDescent="0.25">
      <c r="A11" s="220">
        <v>10</v>
      </c>
      <c r="B11" s="219"/>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6C875-E641-4B97-9683-5B8236887B28}">
  <dimension ref="A1"/>
  <sheetViews>
    <sheetView workbookViewId="0">
      <selection activeCell="F28" sqref="F28"/>
    </sheetView>
  </sheetViews>
  <sheetFormatPr defaultRowHeight="15" x14ac:dyDescent="0.25"/>
  <sheetData>
    <row r="1" spans="1:1" x14ac:dyDescent="0.25">
      <c r="A1" t="s">
        <v>9872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9D70C-6F84-4707-9866-F72439B5DB81}">
  <dimension ref="A1:B11"/>
  <sheetViews>
    <sheetView workbookViewId="0">
      <selection activeCell="C16" sqref="C16"/>
    </sheetView>
  </sheetViews>
  <sheetFormatPr defaultRowHeight="15" x14ac:dyDescent="0.25"/>
  <cols>
    <col min="1" max="1" width="4.5703125" style="22" bestFit="1" customWidth="1"/>
    <col min="2" max="2" width="104.5703125" customWidth="1"/>
  </cols>
  <sheetData>
    <row r="1" spans="1:2" x14ac:dyDescent="0.25">
      <c r="A1" s="201" t="s">
        <v>9810</v>
      </c>
      <c r="B1" s="217" t="s">
        <v>9809</v>
      </c>
    </row>
    <row r="2" spans="1:2" ht="50.1" customHeight="1" x14ac:dyDescent="0.25">
      <c r="A2" s="220">
        <v>1</v>
      </c>
      <c r="B2" s="218"/>
    </row>
    <row r="3" spans="1:2" ht="50.1" customHeight="1" x14ac:dyDescent="0.25">
      <c r="A3" s="220">
        <v>2</v>
      </c>
      <c r="B3" s="219"/>
    </row>
    <row r="4" spans="1:2" ht="50.1" customHeight="1" x14ac:dyDescent="0.25">
      <c r="A4" s="220">
        <v>3</v>
      </c>
      <c r="B4" s="219"/>
    </row>
    <row r="5" spans="1:2" ht="50.1" customHeight="1" x14ac:dyDescent="0.25">
      <c r="A5" s="220">
        <v>4</v>
      </c>
      <c r="B5" s="219"/>
    </row>
    <row r="6" spans="1:2" ht="50.1" customHeight="1" x14ac:dyDescent="0.25">
      <c r="A6" s="220">
        <v>5</v>
      </c>
      <c r="B6" s="219"/>
    </row>
    <row r="7" spans="1:2" ht="50.1" customHeight="1" x14ac:dyDescent="0.25">
      <c r="A7" s="220">
        <v>6</v>
      </c>
      <c r="B7" s="219"/>
    </row>
    <row r="8" spans="1:2" ht="50.1" customHeight="1" x14ac:dyDescent="0.25">
      <c r="A8" s="220">
        <v>7</v>
      </c>
      <c r="B8" s="219"/>
    </row>
    <row r="9" spans="1:2" ht="50.1" customHeight="1" x14ac:dyDescent="0.25">
      <c r="A9" s="220">
        <v>8</v>
      </c>
      <c r="B9" s="219"/>
    </row>
    <row r="10" spans="1:2" ht="50.1" customHeight="1" x14ac:dyDescent="0.25">
      <c r="A10" s="220">
        <v>9</v>
      </c>
      <c r="B10" s="219"/>
    </row>
    <row r="11" spans="1:2" ht="50.1" customHeight="1" x14ac:dyDescent="0.25">
      <c r="A11" s="220">
        <v>10</v>
      </c>
      <c r="B11" s="219"/>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E1256-919B-41B2-9513-65BA7F43375F}">
  <dimension ref="A1"/>
  <sheetViews>
    <sheetView workbookViewId="0">
      <selection activeCell="L32" sqref="L32"/>
    </sheetView>
  </sheetViews>
  <sheetFormatPr defaultRowHeight="15" x14ac:dyDescent="0.2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B43F0-A393-42E2-9CBD-D072479BAB5B}">
  <dimension ref="A1:B11"/>
  <sheetViews>
    <sheetView workbookViewId="0">
      <selection activeCell="M2" sqref="M2"/>
    </sheetView>
  </sheetViews>
  <sheetFormatPr defaultRowHeight="15" x14ac:dyDescent="0.25"/>
  <cols>
    <col min="1" max="1" width="4.5703125" style="22" bestFit="1" customWidth="1"/>
    <col min="2" max="2" width="104.5703125" customWidth="1"/>
  </cols>
  <sheetData>
    <row r="1" spans="1:2" x14ac:dyDescent="0.25">
      <c r="A1" s="201" t="s">
        <v>9810</v>
      </c>
      <c r="B1" s="217" t="s">
        <v>9809</v>
      </c>
    </row>
    <row r="2" spans="1:2" ht="50.1" customHeight="1" x14ac:dyDescent="0.25">
      <c r="A2" s="220">
        <v>1</v>
      </c>
      <c r="B2" s="218"/>
    </row>
    <row r="3" spans="1:2" ht="50.1" customHeight="1" x14ac:dyDescent="0.25">
      <c r="A3" s="220">
        <v>2</v>
      </c>
      <c r="B3" s="219"/>
    </row>
    <row r="4" spans="1:2" ht="50.1" customHeight="1" x14ac:dyDescent="0.25">
      <c r="A4" s="220">
        <v>3</v>
      </c>
      <c r="B4" s="219"/>
    </row>
    <row r="5" spans="1:2" ht="50.1" customHeight="1" x14ac:dyDescent="0.25">
      <c r="A5" s="220">
        <v>4</v>
      </c>
      <c r="B5" s="219"/>
    </row>
    <row r="6" spans="1:2" ht="50.1" customHeight="1" x14ac:dyDescent="0.25">
      <c r="A6" s="220">
        <v>5</v>
      </c>
      <c r="B6" s="219"/>
    </row>
    <row r="7" spans="1:2" ht="50.1" customHeight="1" x14ac:dyDescent="0.25">
      <c r="A7" s="220">
        <v>6</v>
      </c>
      <c r="B7" s="219"/>
    </row>
    <row r="8" spans="1:2" ht="50.1" customHeight="1" x14ac:dyDescent="0.25">
      <c r="A8" s="220">
        <v>7</v>
      </c>
      <c r="B8" s="219"/>
    </row>
    <row r="9" spans="1:2" ht="50.1" customHeight="1" x14ac:dyDescent="0.25">
      <c r="A9" s="220">
        <v>8</v>
      </c>
      <c r="B9" s="219"/>
    </row>
    <row r="10" spans="1:2" ht="50.1" customHeight="1" x14ac:dyDescent="0.25">
      <c r="A10" s="220">
        <v>9</v>
      </c>
      <c r="B10" s="219"/>
    </row>
    <row r="11" spans="1:2" ht="50.1" customHeight="1" x14ac:dyDescent="0.25">
      <c r="A11" s="220">
        <v>10</v>
      </c>
      <c r="B11" s="219"/>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54DFB-C6D4-4E48-B1AE-E00E353F7C53}">
  <dimension ref="A1"/>
  <sheetViews>
    <sheetView workbookViewId="0">
      <selection activeCell="M33" sqref="M33"/>
    </sheetView>
  </sheetViews>
  <sheetFormatPr defaultRowHeight="15" x14ac:dyDescent="0.25"/>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3BED3-5C5E-4B94-9E76-833A237EDE79}">
  <sheetPr>
    <tabColor rgb="FF00B050"/>
  </sheetPr>
  <dimension ref="A1:X34"/>
  <sheetViews>
    <sheetView workbookViewId="0"/>
  </sheetViews>
  <sheetFormatPr defaultRowHeight="15" x14ac:dyDescent="0.25"/>
  <sheetData>
    <row r="1" spans="1:24" ht="32.1" customHeight="1" x14ac:dyDescent="0.25"/>
    <row r="2" spans="1:24" x14ac:dyDescent="0.25">
      <c r="A2" s="73"/>
      <c r="M2" s="73"/>
      <c r="X2" s="73"/>
    </row>
    <row r="3" spans="1:24" ht="29.1" customHeight="1" x14ac:dyDescent="0.25"/>
    <row r="4" spans="1:24" ht="14.65" customHeight="1" x14ac:dyDescent="0.25"/>
    <row r="5" spans="1:24" ht="15" customHeight="1" x14ac:dyDescent="0.25"/>
    <row r="18" ht="24.95" customHeight="1" x14ac:dyDescent="0.25"/>
    <row r="28" ht="38.65" customHeight="1" x14ac:dyDescent="0.25"/>
    <row r="29" ht="51.4" customHeight="1" x14ac:dyDescent="0.25"/>
    <row r="30" ht="25.7" customHeight="1" x14ac:dyDescent="0.25"/>
    <row r="31" ht="40.35" customHeight="1" x14ac:dyDescent="0.25"/>
    <row r="32" ht="38.65" customHeight="1" x14ac:dyDescent="0.25"/>
    <row r="34" ht="29.1" customHeight="1" x14ac:dyDescent="0.25"/>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shapeId="37896" r:id="rId4">
          <objectPr defaultSize="0" r:id="rId5">
            <anchor moveWithCells="1">
              <from>
                <xdr:col>12</xdr:col>
                <xdr:colOff>0</xdr:colOff>
                <xdr:row>2</xdr:row>
                <xdr:rowOff>0</xdr:rowOff>
              </from>
              <to>
                <xdr:col>22</xdr:col>
                <xdr:colOff>323850</xdr:colOff>
                <xdr:row>33</xdr:row>
                <xdr:rowOff>352425</xdr:rowOff>
              </to>
            </anchor>
          </objectPr>
        </oleObject>
      </mc:Choice>
      <mc:Fallback>
        <oleObject progId="Document" shapeId="37896" r:id="rId4"/>
      </mc:Fallback>
    </mc:AlternateContent>
    <mc:AlternateContent xmlns:mc="http://schemas.openxmlformats.org/markup-compatibility/2006">
      <mc:Choice Requires="x14">
        <oleObject progId="Document" shapeId="37897" r:id="rId6">
          <objectPr defaultSize="0" r:id="rId7">
            <anchor moveWithCells="1">
              <from>
                <xdr:col>23</xdr:col>
                <xdr:colOff>0</xdr:colOff>
                <xdr:row>2</xdr:row>
                <xdr:rowOff>0</xdr:rowOff>
              </from>
              <to>
                <xdr:col>33</xdr:col>
                <xdr:colOff>323850</xdr:colOff>
                <xdr:row>25</xdr:row>
                <xdr:rowOff>161925</xdr:rowOff>
              </to>
            </anchor>
          </objectPr>
        </oleObject>
      </mc:Choice>
      <mc:Fallback>
        <oleObject progId="Document" shapeId="37897" r:id="rId6"/>
      </mc:Fallback>
    </mc:AlternateContent>
    <mc:AlternateContent xmlns:mc="http://schemas.openxmlformats.org/markup-compatibility/2006">
      <mc:Choice Requires="x14">
        <oleObject progId="Document" shapeId="37898" r:id="rId8">
          <objectPr defaultSize="0" r:id="rId9">
            <anchor moveWithCells="1">
              <from>
                <xdr:col>0</xdr:col>
                <xdr:colOff>0</xdr:colOff>
                <xdr:row>2</xdr:row>
                <xdr:rowOff>0</xdr:rowOff>
              </from>
              <to>
                <xdr:col>10</xdr:col>
                <xdr:colOff>323850</xdr:colOff>
                <xdr:row>40</xdr:row>
                <xdr:rowOff>85725</xdr:rowOff>
              </to>
            </anchor>
          </objectPr>
        </oleObject>
      </mc:Choice>
      <mc:Fallback>
        <oleObject progId="Document" shapeId="37898" r:id="rId8"/>
      </mc:Fallback>
    </mc:AlternateContent>
  </oleObjec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03550-2F9C-4F34-A732-824618ED37DA}">
  <sheetPr>
    <tabColor rgb="FF0070C0"/>
  </sheetPr>
  <dimension ref="A1:Z9229"/>
  <sheetViews>
    <sheetView workbookViewId="0"/>
  </sheetViews>
  <sheetFormatPr defaultRowHeight="15" x14ac:dyDescent="0.25"/>
  <cols>
    <col min="1" max="1" width="37.7109375" bestFit="1" customWidth="1"/>
    <col min="2" max="2" width="15.140625" customWidth="1"/>
    <col min="4" max="4" width="20.42578125" bestFit="1" customWidth="1"/>
    <col min="5" max="5" width="38.42578125" customWidth="1"/>
    <col min="6" max="6" width="20" bestFit="1" customWidth="1"/>
    <col min="7" max="7" width="54.28515625" bestFit="1" customWidth="1"/>
    <col min="8" max="8" width="14.85546875" bestFit="1" customWidth="1"/>
    <col min="9" max="9" width="10.85546875" bestFit="1" customWidth="1"/>
    <col min="10" max="10" width="13.140625" bestFit="1" customWidth="1"/>
    <col min="11" max="11" width="13.28515625" bestFit="1" customWidth="1"/>
    <col min="13" max="13" width="16.5703125" bestFit="1" customWidth="1"/>
    <col min="17" max="17" width="10.42578125" customWidth="1"/>
  </cols>
  <sheetData>
    <row r="1" spans="1:26" ht="16.5" customHeight="1" x14ac:dyDescent="0.25">
      <c r="A1" s="165" t="s">
        <v>153</v>
      </c>
      <c r="B1" s="165" t="s">
        <v>154</v>
      </c>
      <c r="C1" s="165" t="s">
        <v>155</v>
      </c>
      <c r="D1" s="165" t="s">
        <v>156</v>
      </c>
      <c r="E1" s="165" t="s">
        <v>157</v>
      </c>
      <c r="F1" s="165" t="s">
        <v>158</v>
      </c>
      <c r="G1" s="165" t="s">
        <v>159</v>
      </c>
      <c r="H1" s="165" t="s">
        <v>160</v>
      </c>
      <c r="I1" s="165" t="s">
        <v>161</v>
      </c>
      <c r="J1" s="165" t="s">
        <v>162</v>
      </c>
      <c r="K1" s="165" t="s">
        <v>163</v>
      </c>
      <c r="M1" s="166" t="s">
        <v>152</v>
      </c>
      <c r="O1" t="s">
        <v>164</v>
      </c>
      <c r="Z1" t="s">
        <v>165</v>
      </c>
    </row>
    <row r="2" spans="1:26" x14ac:dyDescent="0.25">
      <c r="A2" t="s">
        <v>166</v>
      </c>
      <c r="B2">
        <v>5521</v>
      </c>
      <c r="C2" t="s">
        <v>167</v>
      </c>
      <c r="D2" s="167">
        <v>69222.179999999993</v>
      </c>
      <c r="E2" t="s">
        <v>168</v>
      </c>
      <c r="F2" t="s">
        <v>169</v>
      </c>
      <c r="G2" t="s">
        <v>170</v>
      </c>
      <c r="H2" s="168">
        <v>31677</v>
      </c>
      <c r="I2" t="s">
        <v>106</v>
      </c>
      <c r="J2" s="169">
        <v>31.030136986301368</v>
      </c>
      <c r="K2">
        <v>7</v>
      </c>
    </row>
    <row r="3" spans="1:26" x14ac:dyDescent="0.25">
      <c r="A3" t="s">
        <v>171</v>
      </c>
      <c r="B3">
        <v>31167</v>
      </c>
      <c r="C3" t="s">
        <v>172</v>
      </c>
      <c r="D3" s="167">
        <v>97392.47</v>
      </c>
      <c r="E3" t="s">
        <v>168</v>
      </c>
      <c r="F3" t="s">
        <v>169</v>
      </c>
      <c r="G3" t="s">
        <v>173</v>
      </c>
      <c r="H3" s="168">
        <v>32398</v>
      </c>
      <c r="I3" t="s">
        <v>103</v>
      </c>
      <c r="J3" s="169">
        <v>29.054794520547944</v>
      </c>
      <c r="K3">
        <v>6</v>
      </c>
    </row>
    <row r="4" spans="1:26" x14ac:dyDescent="0.25">
      <c r="A4" t="s">
        <v>174</v>
      </c>
      <c r="B4">
        <v>27617</v>
      </c>
      <c r="C4" t="s">
        <v>167</v>
      </c>
      <c r="D4" s="167">
        <v>104717.28</v>
      </c>
      <c r="E4" t="s">
        <v>175</v>
      </c>
      <c r="F4" t="s">
        <v>169</v>
      </c>
      <c r="G4" t="s">
        <v>176</v>
      </c>
      <c r="H4" s="168">
        <v>32831</v>
      </c>
      <c r="I4" t="s">
        <v>108</v>
      </c>
      <c r="J4" s="169">
        <v>27.86849315068493</v>
      </c>
      <c r="K4">
        <v>6</v>
      </c>
    </row>
    <row r="5" spans="1:26" x14ac:dyDescent="0.25">
      <c r="A5" t="s">
        <v>177</v>
      </c>
      <c r="B5">
        <v>30359</v>
      </c>
      <c r="C5" t="s">
        <v>172</v>
      </c>
      <c r="D5" s="167">
        <v>52734.57</v>
      </c>
      <c r="E5" t="s">
        <v>168</v>
      </c>
      <c r="F5" t="s">
        <v>169</v>
      </c>
      <c r="G5" t="s">
        <v>178</v>
      </c>
      <c r="H5" s="168">
        <v>41764</v>
      </c>
      <c r="I5" t="s">
        <v>105</v>
      </c>
      <c r="J5" s="169">
        <v>3.3945205479452056</v>
      </c>
      <c r="K5">
        <v>1</v>
      </c>
    </row>
    <row r="6" spans="1:26" x14ac:dyDescent="0.25">
      <c r="A6" t="s">
        <v>179</v>
      </c>
      <c r="B6">
        <v>12348</v>
      </c>
      <c r="C6" t="s">
        <v>172</v>
      </c>
      <c r="D6" s="167">
        <v>93396</v>
      </c>
      <c r="E6" t="s">
        <v>180</v>
      </c>
      <c r="F6" t="s">
        <v>169</v>
      </c>
      <c r="G6" t="s">
        <v>181</v>
      </c>
      <c r="H6" s="168">
        <v>39146</v>
      </c>
      <c r="I6" t="s">
        <v>103</v>
      </c>
      <c r="J6" s="169">
        <v>10.567123287671233</v>
      </c>
      <c r="K6">
        <v>3</v>
      </c>
    </row>
    <row r="7" spans="1:26" x14ac:dyDescent="0.25">
      <c r="A7" t="s">
        <v>182</v>
      </c>
      <c r="B7">
        <v>4982</v>
      </c>
      <c r="C7" t="s">
        <v>172</v>
      </c>
      <c r="D7" s="167">
        <v>70435</v>
      </c>
      <c r="E7" t="s">
        <v>175</v>
      </c>
      <c r="F7" t="s">
        <v>169</v>
      </c>
      <c r="G7" t="s">
        <v>183</v>
      </c>
      <c r="H7" s="168">
        <v>39279</v>
      </c>
      <c r="I7" t="s">
        <v>104</v>
      </c>
      <c r="J7" s="169">
        <v>10.202739726027398</v>
      </c>
      <c r="K7">
        <v>3</v>
      </c>
    </row>
    <row r="8" spans="1:26" x14ac:dyDescent="0.25">
      <c r="A8" t="s">
        <v>184</v>
      </c>
      <c r="B8">
        <v>62430</v>
      </c>
      <c r="C8" t="s">
        <v>167</v>
      </c>
      <c r="D8" s="167">
        <v>60300</v>
      </c>
      <c r="E8" t="s">
        <v>185</v>
      </c>
      <c r="F8" t="s">
        <v>169</v>
      </c>
      <c r="G8" t="s">
        <v>186</v>
      </c>
      <c r="H8" s="168">
        <v>42548</v>
      </c>
      <c r="I8" t="s">
        <v>103</v>
      </c>
      <c r="J8" s="169">
        <v>1.2465753424657535</v>
      </c>
      <c r="K8">
        <v>1</v>
      </c>
    </row>
    <row r="9" spans="1:26" x14ac:dyDescent="0.25">
      <c r="A9" t="s">
        <v>187</v>
      </c>
      <c r="B9">
        <v>10466</v>
      </c>
      <c r="C9" t="s">
        <v>172</v>
      </c>
      <c r="D9" s="167">
        <v>64788.65</v>
      </c>
      <c r="E9" t="s">
        <v>188</v>
      </c>
      <c r="F9" t="s">
        <v>169</v>
      </c>
      <c r="G9" t="s">
        <v>189</v>
      </c>
      <c r="H9" s="168">
        <v>41960</v>
      </c>
      <c r="I9" t="s">
        <v>105</v>
      </c>
      <c r="J9" s="169">
        <v>2.8575342465753426</v>
      </c>
      <c r="K9">
        <v>1</v>
      </c>
    </row>
    <row r="10" spans="1:26" x14ac:dyDescent="0.25">
      <c r="A10" t="s">
        <v>190</v>
      </c>
      <c r="B10">
        <v>75357</v>
      </c>
      <c r="C10" t="s">
        <v>172</v>
      </c>
      <c r="D10" s="167">
        <v>76936</v>
      </c>
      <c r="E10" t="s">
        <v>191</v>
      </c>
      <c r="F10" t="s">
        <v>169</v>
      </c>
      <c r="G10" t="s">
        <v>192</v>
      </c>
      <c r="H10" s="168">
        <v>39762</v>
      </c>
      <c r="I10" t="s">
        <v>107</v>
      </c>
      <c r="J10" s="169">
        <v>8.8794520547945197</v>
      </c>
      <c r="K10">
        <v>2</v>
      </c>
    </row>
    <row r="11" spans="1:26" x14ac:dyDescent="0.25">
      <c r="A11" t="s">
        <v>193</v>
      </c>
      <c r="B11">
        <v>1196</v>
      </c>
      <c r="C11" t="s">
        <v>167</v>
      </c>
      <c r="D11" s="167">
        <v>47670.09</v>
      </c>
      <c r="E11" t="s">
        <v>168</v>
      </c>
      <c r="F11" t="s">
        <v>169</v>
      </c>
      <c r="G11" t="s">
        <v>194</v>
      </c>
      <c r="H11" s="168">
        <v>39118</v>
      </c>
      <c r="I11" t="s">
        <v>103</v>
      </c>
      <c r="J11" s="169">
        <v>10.643835616438356</v>
      </c>
      <c r="K11">
        <v>3</v>
      </c>
      <c r="N11" s="170"/>
    </row>
    <row r="12" spans="1:26" x14ac:dyDescent="0.25">
      <c r="A12" t="s">
        <v>195</v>
      </c>
      <c r="B12">
        <v>50337</v>
      </c>
      <c r="C12" t="s">
        <v>172</v>
      </c>
      <c r="D12" s="167">
        <v>63492.87</v>
      </c>
      <c r="E12" t="s">
        <v>196</v>
      </c>
      <c r="F12" t="s">
        <v>169</v>
      </c>
      <c r="G12" t="s">
        <v>197</v>
      </c>
      <c r="H12" s="168">
        <v>41652</v>
      </c>
      <c r="I12" t="s">
        <v>105</v>
      </c>
      <c r="J12" s="169">
        <v>3.7013698630136984</v>
      </c>
      <c r="K12">
        <v>1</v>
      </c>
      <c r="M12" s="171"/>
    </row>
    <row r="13" spans="1:26" x14ac:dyDescent="0.25">
      <c r="A13" t="s">
        <v>198</v>
      </c>
      <c r="B13">
        <v>36351</v>
      </c>
      <c r="C13" t="s">
        <v>172</v>
      </c>
      <c r="D13" s="167">
        <v>58671.02</v>
      </c>
      <c r="E13" t="s">
        <v>199</v>
      </c>
      <c r="F13" t="s">
        <v>169</v>
      </c>
      <c r="G13" t="s">
        <v>200</v>
      </c>
      <c r="H13" s="168">
        <v>37374</v>
      </c>
      <c r="I13" t="s">
        <v>105</v>
      </c>
      <c r="J13" s="169">
        <v>15.421917808219177</v>
      </c>
      <c r="K13">
        <v>4</v>
      </c>
    </row>
    <row r="14" spans="1:26" x14ac:dyDescent="0.25">
      <c r="A14" t="s">
        <v>201</v>
      </c>
      <c r="B14">
        <v>15064</v>
      </c>
      <c r="C14" t="s">
        <v>167</v>
      </c>
      <c r="D14" s="167">
        <v>152343.20000000001</v>
      </c>
      <c r="E14" t="s">
        <v>188</v>
      </c>
      <c r="F14" t="s">
        <v>202</v>
      </c>
      <c r="G14" t="s">
        <v>203</v>
      </c>
      <c r="H14" s="168">
        <v>37956</v>
      </c>
      <c r="I14" t="s">
        <v>107</v>
      </c>
      <c r="J14" s="169">
        <v>13.827397260273973</v>
      </c>
      <c r="K14">
        <v>3</v>
      </c>
    </row>
    <row r="15" spans="1:26" x14ac:dyDescent="0.25">
      <c r="A15" t="s">
        <v>204</v>
      </c>
      <c r="B15">
        <v>56289</v>
      </c>
      <c r="C15" t="s">
        <v>172</v>
      </c>
      <c r="D15" s="167">
        <v>46626.87</v>
      </c>
      <c r="E15" t="s">
        <v>199</v>
      </c>
      <c r="F15" t="s">
        <v>169</v>
      </c>
      <c r="G15" t="s">
        <v>205</v>
      </c>
      <c r="H15" s="168">
        <v>39509</v>
      </c>
      <c r="I15" t="s">
        <v>107</v>
      </c>
      <c r="J15" s="169">
        <v>9.5726027397260278</v>
      </c>
      <c r="K15">
        <v>2</v>
      </c>
    </row>
    <row r="16" spans="1:26" x14ac:dyDescent="0.25">
      <c r="A16" t="s">
        <v>206</v>
      </c>
      <c r="B16">
        <v>79570</v>
      </c>
      <c r="C16" t="s">
        <v>172</v>
      </c>
      <c r="D16" s="167">
        <v>40631.32</v>
      </c>
      <c r="E16" t="s">
        <v>199</v>
      </c>
      <c r="F16" t="s">
        <v>169</v>
      </c>
      <c r="G16" t="s">
        <v>207</v>
      </c>
      <c r="H16" s="168">
        <v>42352</v>
      </c>
      <c r="I16" t="s">
        <v>106</v>
      </c>
      <c r="J16" s="169">
        <v>1.7835616438356163</v>
      </c>
      <c r="K16">
        <v>1</v>
      </c>
    </row>
    <row r="17" spans="1:11" x14ac:dyDescent="0.25">
      <c r="A17" t="s">
        <v>208</v>
      </c>
      <c r="B17">
        <v>24700</v>
      </c>
      <c r="C17" t="s">
        <v>167</v>
      </c>
      <c r="D17" s="167">
        <v>41220.18</v>
      </c>
      <c r="E17" t="s">
        <v>175</v>
      </c>
      <c r="F17" t="s">
        <v>169</v>
      </c>
      <c r="G17" t="s">
        <v>209</v>
      </c>
      <c r="H17" s="168">
        <v>42422</v>
      </c>
      <c r="I17" t="s">
        <v>104</v>
      </c>
      <c r="J17" s="169">
        <v>1.5917808219178082</v>
      </c>
      <c r="K17">
        <v>1</v>
      </c>
    </row>
    <row r="18" spans="1:11" x14ac:dyDescent="0.25">
      <c r="A18" t="s">
        <v>210</v>
      </c>
      <c r="B18">
        <v>19319</v>
      </c>
      <c r="C18" t="s">
        <v>167</v>
      </c>
      <c r="D18" s="167">
        <v>97190.31</v>
      </c>
      <c r="E18" t="s">
        <v>175</v>
      </c>
      <c r="F18" t="s">
        <v>169</v>
      </c>
      <c r="G18" t="s">
        <v>211</v>
      </c>
      <c r="H18" s="168">
        <v>38894</v>
      </c>
      <c r="I18" t="s">
        <v>103</v>
      </c>
      <c r="J18" s="169">
        <v>11.257534246575343</v>
      </c>
      <c r="K18">
        <v>3</v>
      </c>
    </row>
    <row r="19" spans="1:11" x14ac:dyDescent="0.25">
      <c r="A19" t="s">
        <v>212</v>
      </c>
      <c r="B19">
        <v>39131</v>
      </c>
      <c r="C19" t="s">
        <v>172</v>
      </c>
      <c r="D19" s="167">
        <v>118400</v>
      </c>
      <c r="E19" t="s">
        <v>213</v>
      </c>
      <c r="F19" t="s">
        <v>169</v>
      </c>
      <c r="G19" t="s">
        <v>214</v>
      </c>
      <c r="H19" s="168">
        <v>38418</v>
      </c>
      <c r="I19" t="s">
        <v>105</v>
      </c>
      <c r="J19" s="169">
        <v>12.561643835616438</v>
      </c>
      <c r="K19">
        <v>3</v>
      </c>
    </row>
    <row r="20" spans="1:11" x14ac:dyDescent="0.25">
      <c r="A20" t="s">
        <v>215</v>
      </c>
      <c r="B20">
        <v>94976</v>
      </c>
      <c r="C20" t="s">
        <v>167</v>
      </c>
      <c r="D20" s="167">
        <v>55139.66</v>
      </c>
      <c r="E20" t="s">
        <v>216</v>
      </c>
      <c r="F20" t="s">
        <v>169</v>
      </c>
      <c r="G20" t="s">
        <v>217</v>
      </c>
      <c r="H20" s="168">
        <v>36551</v>
      </c>
      <c r="I20" t="s">
        <v>104</v>
      </c>
      <c r="J20" s="169">
        <v>17.676712328767124</v>
      </c>
      <c r="K20">
        <v>4</v>
      </c>
    </row>
    <row r="21" spans="1:11" x14ac:dyDescent="0.25">
      <c r="A21" t="s">
        <v>218</v>
      </c>
      <c r="B21">
        <v>19561</v>
      </c>
      <c r="C21" t="s">
        <v>172</v>
      </c>
      <c r="D21" s="167">
        <v>18881.740000000002</v>
      </c>
      <c r="E21" t="s">
        <v>216</v>
      </c>
      <c r="F21" t="s">
        <v>202</v>
      </c>
      <c r="G21" t="s">
        <v>217</v>
      </c>
      <c r="H21" s="168">
        <v>40504</v>
      </c>
      <c r="I21" t="s">
        <v>103</v>
      </c>
      <c r="J21" s="169">
        <v>6.8465753424657532</v>
      </c>
      <c r="K21">
        <v>2</v>
      </c>
    </row>
    <row r="22" spans="1:11" x14ac:dyDescent="0.25">
      <c r="A22" t="s">
        <v>219</v>
      </c>
      <c r="B22">
        <v>57204</v>
      </c>
      <c r="C22" t="s">
        <v>167</v>
      </c>
      <c r="D22" s="167">
        <v>42053.83</v>
      </c>
      <c r="E22" t="s">
        <v>199</v>
      </c>
      <c r="F22" t="s">
        <v>169</v>
      </c>
      <c r="G22" t="s">
        <v>220</v>
      </c>
      <c r="H22" s="168">
        <v>41820</v>
      </c>
      <c r="I22" t="s">
        <v>106</v>
      </c>
      <c r="J22" s="169">
        <v>3.2410958904109588</v>
      </c>
      <c r="K22">
        <v>1</v>
      </c>
    </row>
    <row r="23" spans="1:11" x14ac:dyDescent="0.25">
      <c r="A23" t="s">
        <v>221</v>
      </c>
      <c r="B23">
        <v>25710</v>
      </c>
      <c r="C23" t="s">
        <v>167</v>
      </c>
      <c r="D23" s="167">
        <v>21766.2</v>
      </c>
      <c r="E23" t="s">
        <v>196</v>
      </c>
      <c r="F23" t="s">
        <v>202</v>
      </c>
      <c r="G23" t="s">
        <v>222</v>
      </c>
      <c r="H23" s="168">
        <v>38054</v>
      </c>
      <c r="I23" t="s">
        <v>103</v>
      </c>
      <c r="J23" s="169">
        <v>13.558904109589042</v>
      </c>
      <c r="K23">
        <v>3</v>
      </c>
    </row>
    <row r="24" spans="1:11" x14ac:dyDescent="0.25">
      <c r="A24" t="s">
        <v>223</v>
      </c>
      <c r="B24">
        <v>91158</v>
      </c>
      <c r="C24" t="s">
        <v>167</v>
      </c>
      <c r="D24" s="167">
        <v>17269</v>
      </c>
      <c r="E24" t="s">
        <v>188</v>
      </c>
      <c r="F24" t="s">
        <v>202</v>
      </c>
      <c r="G24" t="s">
        <v>224</v>
      </c>
      <c r="H24" s="168">
        <v>40302</v>
      </c>
      <c r="I24" t="s">
        <v>105</v>
      </c>
      <c r="J24" s="169">
        <v>7.4</v>
      </c>
      <c r="K24">
        <v>2</v>
      </c>
    </row>
    <row r="25" spans="1:11" x14ac:dyDescent="0.25">
      <c r="A25" t="s">
        <v>225</v>
      </c>
      <c r="B25">
        <v>88837</v>
      </c>
      <c r="D25" s="167">
        <v>58000</v>
      </c>
      <c r="E25" t="s">
        <v>188</v>
      </c>
      <c r="F25" t="s">
        <v>169</v>
      </c>
      <c r="G25" t="s">
        <v>226</v>
      </c>
      <c r="H25" s="168">
        <v>42731</v>
      </c>
      <c r="I25" t="s">
        <v>104</v>
      </c>
      <c r="J25" s="169">
        <v>0.74520547945205484</v>
      </c>
      <c r="K25">
        <v>1</v>
      </c>
    </row>
    <row r="26" spans="1:11" x14ac:dyDescent="0.25">
      <c r="A26" t="s">
        <v>227</v>
      </c>
      <c r="B26">
        <v>54338</v>
      </c>
      <c r="C26" t="s">
        <v>172</v>
      </c>
      <c r="D26" s="167">
        <v>65699.03</v>
      </c>
      <c r="E26" t="s">
        <v>196</v>
      </c>
      <c r="F26" t="s">
        <v>169</v>
      </c>
      <c r="G26" t="s">
        <v>228</v>
      </c>
      <c r="H26" s="168">
        <v>39188</v>
      </c>
      <c r="I26" t="s">
        <v>104</v>
      </c>
      <c r="J26" s="169">
        <v>10.452054794520548</v>
      </c>
      <c r="K26">
        <v>3</v>
      </c>
    </row>
    <row r="27" spans="1:11" x14ac:dyDescent="0.25">
      <c r="A27" t="s">
        <v>229</v>
      </c>
      <c r="B27">
        <v>8927</v>
      </c>
      <c r="C27" t="s">
        <v>172</v>
      </c>
      <c r="D27" s="167">
        <v>156516.65</v>
      </c>
      <c r="E27" t="s">
        <v>230</v>
      </c>
      <c r="F27" t="s">
        <v>169</v>
      </c>
      <c r="G27" t="s">
        <v>231</v>
      </c>
      <c r="H27" s="168">
        <v>38698</v>
      </c>
      <c r="I27" t="s">
        <v>103</v>
      </c>
      <c r="J27" s="169">
        <v>11.794520547945206</v>
      </c>
      <c r="K27">
        <v>3</v>
      </c>
    </row>
    <row r="28" spans="1:11" x14ac:dyDescent="0.25">
      <c r="A28" t="s">
        <v>232</v>
      </c>
      <c r="B28">
        <v>40938</v>
      </c>
      <c r="C28" t="s">
        <v>172</v>
      </c>
      <c r="D28" s="167">
        <v>27805.439999999999</v>
      </c>
      <c r="E28" t="s">
        <v>233</v>
      </c>
      <c r="F28" t="s">
        <v>202</v>
      </c>
      <c r="G28" t="s">
        <v>234</v>
      </c>
      <c r="H28" s="168">
        <v>42457</v>
      </c>
      <c r="I28" t="s">
        <v>107</v>
      </c>
      <c r="J28" s="169">
        <v>1.4958904109589042</v>
      </c>
      <c r="K28">
        <v>1</v>
      </c>
    </row>
    <row r="29" spans="1:11" x14ac:dyDescent="0.25">
      <c r="A29" t="s">
        <v>235</v>
      </c>
      <c r="B29">
        <v>27131</v>
      </c>
      <c r="C29" t="s">
        <v>172</v>
      </c>
      <c r="D29" s="167">
        <v>62836.91</v>
      </c>
      <c r="E29" t="s">
        <v>199</v>
      </c>
      <c r="F29" t="s">
        <v>169</v>
      </c>
      <c r="G29" t="s">
        <v>200</v>
      </c>
      <c r="H29" s="168">
        <v>36590</v>
      </c>
      <c r="I29" t="s">
        <v>107</v>
      </c>
      <c r="J29" s="169">
        <v>17.56986301369863</v>
      </c>
      <c r="K29">
        <v>4</v>
      </c>
    </row>
    <row r="30" spans="1:11" x14ac:dyDescent="0.25">
      <c r="A30" t="s">
        <v>236</v>
      </c>
      <c r="B30">
        <v>11080</v>
      </c>
      <c r="C30" t="s">
        <v>172</v>
      </c>
      <c r="D30" s="167">
        <v>53148.66</v>
      </c>
      <c r="E30" t="s">
        <v>168</v>
      </c>
      <c r="F30" t="s">
        <v>169</v>
      </c>
      <c r="G30" t="s">
        <v>237</v>
      </c>
      <c r="H30" s="168">
        <v>41932</v>
      </c>
      <c r="I30" t="s">
        <v>105</v>
      </c>
      <c r="J30" s="169">
        <v>2.9342465753424656</v>
      </c>
      <c r="K30">
        <v>1</v>
      </c>
    </row>
    <row r="31" spans="1:11" x14ac:dyDescent="0.25">
      <c r="A31" t="s">
        <v>238</v>
      </c>
      <c r="B31">
        <v>89140</v>
      </c>
      <c r="C31" t="s">
        <v>167</v>
      </c>
      <c r="D31" s="167">
        <v>87758.24</v>
      </c>
      <c r="E31" t="s">
        <v>239</v>
      </c>
      <c r="F31" t="s">
        <v>169</v>
      </c>
      <c r="G31" t="s">
        <v>240</v>
      </c>
      <c r="H31" s="168">
        <v>39077</v>
      </c>
      <c r="I31" t="s">
        <v>106</v>
      </c>
      <c r="J31" s="169">
        <v>10.756164383561643</v>
      </c>
      <c r="K31">
        <v>3</v>
      </c>
    </row>
    <row r="32" spans="1:11" x14ac:dyDescent="0.25">
      <c r="A32" t="s">
        <v>241</v>
      </c>
      <c r="B32">
        <v>91949</v>
      </c>
      <c r="C32" t="s">
        <v>172</v>
      </c>
      <c r="D32" s="167">
        <v>38953.379999999997</v>
      </c>
      <c r="E32" t="s">
        <v>233</v>
      </c>
      <c r="F32" t="s">
        <v>169</v>
      </c>
      <c r="G32" t="s">
        <v>242</v>
      </c>
      <c r="H32" s="168">
        <v>39365</v>
      </c>
      <c r="I32" t="s">
        <v>107</v>
      </c>
      <c r="J32" s="169">
        <v>9.9671232876712335</v>
      </c>
      <c r="K32">
        <v>3</v>
      </c>
    </row>
    <row r="33" spans="1:11" x14ac:dyDescent="0.25">
      <c r="A33" t="s">
        <v>243</v>
      </c>
      <c r="B33">
        <v>72343</v>
      </c>
      <c r="C33" t="s">
        <v>167</v>
      </c>
      <c r="D33" s="167">
        <v>97912</v>
      </c>
      <c r="E33" t="s">
        <v>188</v>
      </c>
      <c r="F33" t="s">
        <v>169</v>
      </c>
      <c r="G33" t="s">
        <v>244</v>
      </c>
      <c r="H33" s="168">
        <v>32889</v>
      </c>
      <c r="I33" t="s">
        <v>108</v>
      </c>
      <c r="J33" s="169">
        <v>27.709589041095889</v>
      </c>
      <c r="K33">
        <v>6</v>
      </c>
    </row>
    <row r="34" spans="1:11" x14ac:dyDescent="0.25">
      <c r="A34" t="s">
        <v>245</v>
      </c>
      <c r="B34">
        <v>12513</v>
      </c>
      <c r="C34" t="s">
        <v>167</v>
      </c>
      <c r="D34" s="167">
        <v>16049</v>
      </c>
      <c r="E34" t="s">
        <v>168</v>
      </c>
      <c r="F34" t="s">
        <v>202</v>
      </c>
      <c r="G34" t="s">
        <v>246</v>
      </c>
      <c r="H34" s="168">
        <v>42050</v>
      </c>
      <c r="I34" t="s">
        <v>104</v>
      </c>
      <c r="J34" s="169">
        <v>2.6109589041095891</v>
      </c>
      <c r="K34">
        <v>1</v>
      </c>
    </row>
    <row r="35" spans="1:11" x14ac:dyDescent="0.25">
      <c r="A35" t="s">
        <v>247</v>
      </c>
      <c r="B35">
        <v>80908</v>
      </c>
      <c r="C35" t="s">
        <v>172</v>
      </c>
      <c r="D35" s="167">
        <v>28772.07</v>
      </c>
      <c r="E35" t="s">
        <v>233</v>
      </c>
      <c r="F35" t="s">
        <v>202</v>
      </c>
      <c r="G35" t="s">
        <v>234</v>
      </c>
      <c r="H35" s="168">
        <v>42170</v>
      </c>
      <c r="I35" t="s">
        <v>104</v>
      </c>
      <c r="J35" s="169">
        <v>2.2821917808219179</v>
      </c>
      <c r="K35">
        <v>1</v>
      </c>
    </row>
    <row r="36" spans="1:11" x14ac:dyDescent="0.25">
      <c r="A36" t="s">
        <v>248</v>
      </c>
      <c r="B36">
        <v>15161</v>
      </c>
      <c r="C36" t="s">
        <v>167</v>
      </c>
      <c r="D36" s="167">
        <v>40000</v>
      </c>
      <c r="E36" t="s">
        <v>196</v>
      </c>
      <c r="F36" t="s">
        <v>169</v>
      </c>
      <c r="G36" t="s">
        <v>249</v>
      </c>
      <c r="H36" s="168">
        <v>42619</v>
      </c>
      <c r="I36" t="s">
        <v>103</v>
      </c>
      <c r="J36" s="169">
        <v>1.0520547945205478</v>
      </c>
      <c r="K36">
        <v>1</v>
      </c>
    </row>
    <row r="37" spans="1:11" x14ac:dyDescent="0.25">
      <c r="A37" t="s">
        <v>250</v>
      </c>
      <c r="B37">
        <v>15929</v>
      </c>
      <c r="C37" t="s">
        <v>172</v>
      </c>
      <c r="D37" s="167">
        <v>86588</v>
      </c>
      <c r="E37" t="s">
        <v>175</v>
      </c>
      <c r="F37" t="s">
        <v>169</v>
      </c>
      <c r="G37" t="s">
        <v>183</v>
      </c>
      <c r="H37" s="168">
        <v>37823</v>
      </c>
      <c r="I37" t="s">
        <v>103</v>
      </c>
      <c r="J37" s="169">
        <v>14.191780821917808</v>
      </c>
      <c r="K37">
        <v>3</v>
      </c>
    </row>
    <row r="38" spans="1:11" x14ac:dyDescent="0.25">
      <c r="A38" t="s">
        <v>251</v>
      </c>
      <c r="B38">
        <v>91569</v>
      </c>
      <c r="C38" t="s">
        <v>172</v>
      </c>
      <c r="D38" s="167">
        <v>45048.5</v>
      </c>
      <c r="E38" t="s">
        <v>199</v>
      </c>
      <c r="F38" t="s">
        <v>169</v>
      </c>
      <c r="G38" t="s">
        <v>205</v>
      </c>
      <c r="H38" s="168">
        <v>41106</v>
      </c>
      <c r="I38" t="s">
        <v>103</v>
      </c>
      <c r="J38" s="169">
        <v>5.1972602739726028</v>
      </c>
      <c r="K38">
        <v>2</v>
      </c>
    </row>
    <row r="39" spans="1:11" x14ac:dyDescent="0.25">
      <c r="A39" t="s">
        <v>252</v>
      </c>
      <c r="B39">
        <v>6996</v>
      </c>
      <c r="C39" t="s">
        <v>172</v>
      </c>
      <c r="D39" s="167">
        <v>176837</v>
      </c>
      <c r="E39" t="s">
        <v>253</v>
      </c>
      <c r="F39" t="s">
        <v>169</v>
      </c>
      <c r="G39" t="s">
        <v>254</v>
      </c>
      <c r="H39" s="168">
        <v>39160</v>
      </c>
      <c r="I39" t="s">
        <v>103</v>
      </c>
      <c r="J39" s="169">
        <v>10.528767123287672</v>
      </c>
      <c r="K39">
        <v>3</v>
      </c>
    </row>
    <row r="40" spans="1:11" x14ac:dyDescent="0.25">
      <c r="A40" t="s">
        <v>255</v>
      </c>
      <c r="B40">
        <v>43768</v>
      </c>
      <c r="C40" t="s">
        <v>172</v>
      </c>
      <c r="D40" s="167">
        <v>73801</v>
      </c>
      <c r="E40" t="s">
        <v>213</v>
      </c>
      <c r="F40" t="s">
        <v>169</v>
      </c>
      <c r="G40" t="s">
        <v>256</v>
      </c>
      <c r="H40" s="168">
        <v>41554</v>
      </c>
      <c r="I40" t="s">
        <v>106</v>
      </c>
      <c r="J40" s="169">
        <v>3.9698630136986299</v>
      </c>
      <c r="K40">
        <v>1</v>
      </c>
    </row>
    <row r="41" spans="1:11" x14ac:dyDescent="0.25">
      <c r="A41" t="s">
        <v>257</v>
      </c>
      <c r="B41">
        <v>98456</v>
      </c>
      <c r="C41" t="s">
        <v>172</v>
      </c>
      <c r="D41" s="167">
        <v>80980.210000000006</v>
      </c>
      <c r="E41" t="s">
        <v>233</v>
      </c>
      <c r="F41" t="s">
        <v>169</v>
      </c>
      <c r="G41" t="s">
        <v>258</v>
      </c>
      <c r="H41" s="168">
        <v>39762</v>
      </c>
      <c r="I41" t="s">
        <v>107</v>
      </c>
      <c r="J41" s="169">
        <v>8.8794520547945197</v>
      </c>
      <c r="K41">
        <v>2</v>
      </c>
    </row>
    <row r="42" spans="1:11" x14ac:dyDescent="0.25">
      <c r="A42" t="s">
        <v>259</v>
      </c>
      <c r="B42">
        <v>12336</v>
      </c>
      <c r="C42" t="s">
        <v>172</v>
      </c>
      <c r="D42" s="167">
        <v>64141</v>
      </c>
      <c r="E42" t="s">
        <v>199</v>
      </c>
      <c r="F42" t="s">
        <v>169</v>
      </c>
      <c r="G42" t="s">
        <v>200</v>
      </c>
      <c r="H42" s="168">
        <v>36198</v>
      </c>
      <c r="I42" t="s">
        <v>106</v>
      </c>
      <c r="J42" s="169">
        <v>18.643835616438356</v>
      </c>
      <c r="K42">
        <v>4</v>
      </c>
    </row>
    <row r="43" spans="1:11" x14ac:dyDescent="0.25">
      <c r="A43" t="s">
        <v>260</v>
      </c>
      <c r="B43">
        <v>79038</v>
      </c>
      <c r="C43" t="s">
        <v>167</v>
      </c>
      <c r="D43" s="167">
        <v>70671.77</v>
      </c>
      <c r="E43" t="s">
        <v>168</v>
      </c>
      <c r="F43" t="s">
        <v>169</v>
      </c>
      <c r="G43" t="s">
        <v>261</v>
      </c>
      <c r="H43" s="168">
        <v>39776</v>
      </c>
      <c r="I43" t="s">
        <v>107</v>
      </c>
      <c r="J43" s="169">
        <v>8.8410958904109584</v>
      </c>
      <c r="K43">
        <v>2</v>
      </c>
    </row>
    <row r="44" spans="1:11" x14ac:dyDescent="0.25">
      <c r="A44" t="s">
        <v>262</v>
      </c>
      <c r="B44">
        <v>71248</v>
      </c>
      <c r="C44" t="s">
        <v>172</v>
      </c>
      <c r="D44" s="167">
        <v>88661.440000000002</v>
      </c>
      <c r="E44" t="s">
        <v>191</v>
      </c>
      <c r="F44" t="s">
        <v>169</v>
      </c>
      <c r="G44" t="s">
        <v>192</v>
      </c>
      <c r="H44" s="168">
        <v>34232</v>
      </c>
      <c r="I44" t="s">
        <v>103</v>
      </c>
      <c r="J44" s="169">
        <v>24.030136986301368</v>
      </c>
      <c r="K44">
        <v>5</v>
      </c>
    </row>
    <row r="45" spans="1:11" x14ac:dyDescent="0.25">
      <c r="A45" t="s">
        <v>263</v>
      </c>
      <c r="B45">
        <v>3092</v>
      </c>
      <c r="C45" t="s">
        <v>172</v>
      </c>
      <c r="D45" s="167">
        <v>58867.29</v>
      </c>
      <c r="E45" t="s">
        <v>196</v>
      </c>
      <c r="F45" t="s">
        <v>169</v>
      </c>
      <c r="G45" t="s">
        <v>170</v>
      </c>
      <c r="H45" s="168">
        <v>35415</v>
      </c>
      <c r="I45" t="s">
        <v>106</v>
      </c>
      <c r="J45" s="169">
        <v>20.789041095890411</v>
      </c>
      <c r="K45">
        <v>5</v>
      </c>
    </row>
    <row r="46" spans="1:11" x14ac:dyDescent="0.25">
      <c r="A46" t="s">
        <v>264</v>
      </c>
      <c r="B46">
        <v>59289</v>
      </c>
      <c r="C46" t="s">
        <v>172</v>
      </c>
      <c r="D46" s="167">
        <v>85405</v>
      </c>
      <c r="E46" t="s">
        <v>168</v>
      </c>
      <c r="F46" t="s">
        <v>169</v>
      </c>
      <c r="G46" t="s">
        <v>265</v>
      </c>
      <c r="H46" s="168">
        <v>35702</v>
      </c>
      <c r="I46" t="s">
        <v>103</v>
      </c>
      <c r="J46" s="169">
        <v>20.002739726027396</v>
      </c>
      <c r="K46">
        <v>5</v>
      </c>
    </row>
    <row r="47" spans="1:11" x14ac:dyDescent="0.25">
      <c r="A47" t="s">
        <v>266</v>
      </c>
      <c r="B47">
        <v>4801</v>
      </c>
      <c r="C47" t="s">
        <v>167</v>
      </c>
      <c r="D47" s="167">
        <v>40631.32</v>
      </c>
      <c r="E47" t="s">
        <v>199</v>
      </c>
      <c r="F47" t="s">
        <v>169</v>
      </c>
      <c r="G47" t="s">
        <v>200</v>
      </c>
      <c r="H47" s="168">
        <v>42275</v>
      </c>
      <c r="I47" t="s">
        <v>108</v>
      </c>
      <c r="J47" s="169">
        <v>1.9945205479452055</v>
      </c>
      <c r="K47">
        <v>1</v>
      </c>
    </row>
    <row r="48" spans="1:11" x14ac:dyDescent="0.25">
      <c r="A48" t="s">
        <v>267</v>
      </c>
      <c r="B48">
        <v>73439</v>
      </c>
      <c r="C48" t="s">
        <v>167</v>
      </c>
      <c r="D48" s="167">
        <v>86673.48</v>
      </c>
      <c r="E48" t="s">
        <v>268</v>
      </c>
      <c r="F48" t="s">
        <v>169</v>
      </c>
      <c r="G48" t="s">
        <v>189</v>
      </c>
      <c r="H48" s="168">
        <v>32145</v>
      </c>
      <c r="I48" t="s">
        <v>107</v>
      </c>
      <c r="J48" s="169">
        <v>29.747945205479454</v>
      </c>
      <c r="K48">
        <v>6</v>
      </c>
    </row>
    <row r="49" spans="1:11" x14ac:dyDescent="0.25">
      <c r="A49" t="s">
        <v>269</v>
      </c>
      <c r="B49">
        <v>17225</v>
      </c>
      <c r="C49" t="s">
        <v>167</v>
      </c>
      <c r="D49" s="167">
        <v>93396</v>
      </c>
      <c r="E49" t="s">
        <v>270</v>
      </c>
      <c r="F49" t="s">
        <v>169</v>
      </c>
      <c r="G49" t="s">
        <v>271</v>
      </c>
      <c r="H49" s="168">
        <v>35282</v>
      </c>
      <c r="I49" t="s">
        <v>107</v>
      </c>
      <c r="J49" s="169">
        <v>21.153424657534245</v>
      </c>
      <c r="K49">
        <v>5</v>
      </c>
    </row>
    <row r="50" spans="1:11" x14ac:dyDescent="0.25">
      <c r="A50" t="s">
        <v>272</v>
      </c>
      <c r="B50">
        <v>98315</v>
      </c>
      <c r="C50" t="s">
        <v>167</v>
      </c>
      <c r="D50" s="167">
        <v>72445.289999999994</v>
      </c>
      <c r="E50" t="s">
        <v>188</v>
      </c>
      <c r="F50" t="s">
        <v>169</v>
      </c>
      <c r="G50" t="s">
        <v>273</v>
      </c>
      <c r="H50" s="168">
        <v>33819</v>
      </c>
      <c r="I50" t="s">
        <v>105</v>
      </c>
      <c r="J50" s="169">
        <v>25.161643835616438</v>
      </c>
      <c r="K50">
        <v>6</v>
      </c>
    </row>
    <row r="51" spans="1:11" x14ac:dyDescent="0.25">
      <c r="A51" t="s">
        <v>274</v>
      </c>
      <c r="B51">
        <v>58960</v>
      </c>
      <c r="C51" t="s">
        <v>172</v>
      </c>
      <c r="D51" s="167">
        <v>123803.77</v>
      </c>
      <c r="E51" t="s">
        <v>213</v>
      </c>
      <c r="F51" t="s">
        <v>169</v>
      </c>
      <c r="G51" t="s">
        <v>275</v>
      </c>
      <c r="H51" s="168">
        <v>41106</v>
      </c>
      <c r="I51" t="s">
        <v>103</v>
      </c>
      <c r="J51" s="169">
        <v>5.1972602739726028</v>
      </c>
      <c r="K51">
        <v>2</v>
      </c>
    </row>
    <row r="52" spans="1:11" x14ac:dyDescent="0.25">
      <c r="A52" t="s">
        <v>276</v>
      </c>
      <c r="B52">
        <v>75333</v>
      </c>
      <c r="C52" t="s">
        <v>167</v>
      </c>
      <c r="D52" s="167">
        <v>67384</v>
      </c>
      <c r="E52" t="s">
        <v>168</v>
      </c>
      <c r="F52" t="s">
        <v>169</v>
      </c>
      <c r="G52" t="s">
        <v>265</v>
      </c>
      <c r="H52" s="168">
        <v>38684</v>
      </c>
      <c r="I52" t="s">
        <v>105</v>
      </c>
      <c r="J52" s="169">
        <v>11.832876712328767</v>
      </c>
      <c r="K52">
        <v>3</v>
      </c>
    </row>
    <row r="53" spans="1:11" x14ac:dyDescent="0.25">
      <c r="A53" t="s">
        <v>277</v>
      </c>
      <c r="B53">
        <v>91759</v>
      </c>
      <c r="C53" t="s">
        <v>167</v>
      </c>
      <c r="D53" s="167">
        <v>29779.06</v>
      </c>
      <c r="E53" t="s">
        <v>233</v>
      </c>
      <c r="F53" t="s">
        <v>202</v>
      </c>
      <c r="G53" t="s">
        <v>234</v>
      </c>
      <c r="H53" s="168">
        <v>41222</v>
      </c>
      <c r="I53" t="s">
        <v>105</v>
      </c>
      <c r="J53" s="169">
        <v>4.8794520547945206</v>
      </c>
      <c r="K53">
        <v>1</v>
      </c>
    </row>
    <row r="54" spans="1:11" x14ac:dyDescent="0.25">
      <c r="A54" t="s">
        <v>278</v>
      </c>
      <c r="B54">
        <v>96481</v>
      </c>
      <c r="C54" t="s">
        <v>172</v>
      </c>
      <c r="D54" s="167">
        <v>46626.080000000002</v>
      </c>
      <c r="E54" t="s">
        <v>199</v>
      </c>
      <c r="F54" t="s">
        <v>169</v>
      </c>
      <c r="G54" t="s">
        <v>205</v>
      </c>
      <c r="H54" s="168">
        <v>39509</v>
      </c>
      <c r="I54" t="s">
        <v>107</v>
      </c>
      <c r="J54" s="169">
        <v>9.5726027397260278</v>
      </c>
      <c r="K54">
        <v>2</v>
      </c>
    </row>
    <row r="55" spans="1:11" x14ac:dyDescent="0.25">
      <c r="A55" t="s">
        <v>279</v>
      </c>
      <c r="B55">
        <v>34395</v>
      </c>
      <c r="C55" t="s">
        <v>172</v>
      </c>
      <c r="D55" s="167">
        <v>42053.83</v>
      </c>
      <c r="E55" t="s">
        <v>199</v>
      </c>
      <c r="F55" t="s">
        <v>169</v>
      </c>
      <c r="G55" t="s">
        <v>220</v>
      </c>
      <c r="H55" s="168">
        <v>41786</v>
      </c>
      <c r="I55" t="s">
        <v>103</v>
      </c>
      <c r="J55" s="169">
        <v>3.3342465753424659</v>
      </c>
      <c r="K55">
        <v>1</v>
      </c>
    </row>
    <row r="56" spans="1:11" x14ac:dyDescent="0.25">
      <c r="A56" t="s">
        <v>280</v>
      </c>
      <c r="B56">
        <v>39674</v>
      </c>
      <c r="C56" t="s">
        <v>172</v>
      </c>
      <c r="D56" s="167">
        <v>29779.09</v>
      </c>
      <c r="E56" t="s">
        <v>233</v>
      </c>
      <c r="F56" t="s">
        <v>202</v>
      </c>
      <c r="G56" t="s">
        <v>234</v>
      </c>
      <c r="H56" s="168">
        <v>41974</v>
      </c>
      <c r="I56" t="s">
        <v>106</v>
      </c>
      <c r="J56" s="169">
        <v>2.8191780821917809</v>
      </c>
      <c r="K56">
        <v>1</v>
      </c>
    </row>
    <row r="57" spans="1:11" x14ac:dyDescent="0.25">
      <c r="A57" t="s">
        <v>281</v>
      </c>
      <c r="B57">
        <v>4879</v>
      </c>
      <c r="C57" t="s">
        <v>167</v>
      </c>
      <c r="D57" s="167">
        <v>54272.21</v>
      </c>
      <c r="E57" t="s">
        <v>188</v>
      </c>
      <c r="F57" t="s">
        <v>169</v>
      </c>
      <c r="G57" t="s">
        <v>282</v>
      </c>
      <c r="H57" s="168">
        <v>39216</v>
      </c>
      <c r="I57" t="s">
        <v>106</v>
      </c>
      <c r="J57" s="169">
        <v>10.375342465753425</v>
      </c>
      <c r="K57">
        <v>3</v>
      </c>
    </row>
    <row r="58" spans="1:11" x14ac:dyDescent="0.25">
      <c r="A58" t="s">
        <v>283</v>
      </c>
      <c r="B58">
        <v>96588</v>
      </c>
      <c r="C58" t="s">
        <v>167</v>
      </c>
      <c r="D58" s="167">
        <v>94373.24</v>
      </c>
      <c r="E58" t="s">
        <v>188</v>
      </c>
      <c r="F58" t="s">
        <v>169</v>
      </c>
      <c r="G58" t="s">
        <v>284</v>
      </c>
      <c r="H58" s="168">
        <v>39342</v>
      </c>
      <c r="I58" t="s">
        <v>105</v>
      </c>
      <c r="J58" s="169">
        <v>10.03013698630137</v>
      </c>
      <c r="K58">
        <v>3</v>
      </c>
    </row>
    <row r="59" spans="1:11" x14ac:dyDescent="0.25">
      <c r="A59" t="s">
        <v>285</v>
      </c>
      <c r="B59">
        <v>88367</v>
      </c>
      <c r="C59" t="s">
        <v>167</v>
      </c>
      <c r="D59" s="167">
        <v>29779.06</v>
      </c>
      <c r="E59" t="s">
        <v>233</v>
      </c>
      <c r="F59" t="s">
        <v>202</v>
      </c>
      <c r="G59" t="s">
        <v>234</v>
      </c>
      <c r="H59" s="168">
        <v>41483</v>
      </c>
      <c r="I59" t="s">
        <v>103</v>
      </c>
      <c r="J59" s="169">
        <v>4.1643835616438354</v>
      </c>
      <c r="K59">
        <v>1</v>
      </c>
    </row>
    <row r="60" spans="1:11" x14ac:dyDescent="0.25">
      <c r="A60" t="s">
        <v>286</v>
      </c>
      <c r="B60">
        <v>84319</v>
      </c>
      <c r="C60" t="s">
        <v>172</v>
      </c>
      <c r="D60" s="167">
        <v>78402.89</v>
      </c>
      <c r="E60" t="s">
        <v>199</v>
      </c>
      <c r="F60" t="s">
        <v>169</v>
      </c>
      <c r="G60" t="s">
        <v>287</v>
      </c>
      <c r="H60" s="168">
        <v>35169</v>
      </c>
      <c r="I60" t="s">
        <v>106</v>
      </c>
      <c r="J60" s="169">
        <v>21.463013698630139</v>
      </c>
      <c r="K60">
        <v>5</v>
      </c>
    </row>
    <row r="61" spans="1:11" x14ac:dyDescent="0.25">
      <c r="A61" t="s">
        <v>288</v>
      </c>
      <c r="B61">
        <v>49584</v>
      </c>
      <c r="C61" t="s">
        <v>167</v>
      </c>
      <c r="D61" s="167">
        <v>107657</v>
      </c>
      <c r="E61" t="s">
        <v>233</v>
      </c>
      <c r="F61" t="s">
        <v>169</v>
      </c>
      <c r="G61" t="s">
        <v>240</v>
      </c>
      <c r="H61" s="168">
        <v>36359</v>
      </c>
      <c r="I61" t="s">
        <v>104</v>
      </c>
      <c r="J61" s="169">
        <v>18.202739726027396</v>
      </c>
      <c r="K61">
        <v>4</v>
      </c>
    </row>
    <row r="62" spans="1:11" x14ac:dyDescent="0.25">
      <c r="A62" t="s">
        <v>289</v>
      </c>
      <c r="B62">
        <v>2343</v>
      </c>
      <c r="C62" t="s">
        <v>172</v>
      </c>
      <c r="D62" s="167">
        <v>83497.98</v>
      </c>
      <c r="E62" t="s">
        <v>188</v>
      </c>
      <c r="F62" t="s">
        <v>169</v>
      </c>
      <c r="G62" t="s">
        <v>282</v>
      </c>
      <c r="H62" s="168">
        <v>32435</v>
      </c>
      <c r="I62" t="s">
        <v>103</v>
      </c>
      <c r="J62" s="169">
        <v>28.953424657534246</v>
      </c>
      <c r="K62">
        <v>6</v>
      </c>
    </row>
    <row r="63" spans="1:11" x14ac:dyDescent="0.25">
      <c r="A63" t="s">
        <v>290</v>
      </c>
      <c r="B63">
        <v>9911</v>
      </c>
      <c r="C63" t="s">
        <v>167</v>
      </c>
      <c r="D63" s="167">
        <v>96197.88</v>
      </c>
      <c r="E63" t="s">
        <v>175</v>
      </c>
      <c r="F63" t="s">
        <v>169</v>
      </c>
      <c r="G63" t="s">
        <v>291</v>
      </c>
      <c r="H63" s="168">
        <v>32281</v>
      </c>
      <c r="I63" t="s">
        <v>106</v>
      </c>
      <c r="J63" s="169">
        <v>29.375342465753423</v>
      </c>
      <c r="K63">
        <v>6</v>
      </c>
    </row>
    <row r="64" spans="1:11" x14ac:dyDescent="0.25">
      <c r="A64" t="s">
        <v>292</v>
      </c>
      <c r="B64">
        <v>37041</v>
      </c>
      <c r="C64" t="s">
        <v>167</v>
      </c>
      <c r="D64" s="167">
        <v>76015.03</v>
      </c>
      <c r="E64" t="s">
        <v>188</v>
      </c>
      <c r="F64" t="s">
        <v>169</v>
      </c>
      <c r="G64" t="s">
        <v>273</v>
      </c>
      <c r="H64" s="168">
        <v>34407</v>
      </c>
      <c r="I64" t="s">
        <v>103</v>
      </c>
      <c r="J64" s="169">
        <v>23.550684931506851</v>
      </c>
      <c r="K64">
        <v>5</v>
      </c>
    </row>
    <row r="65" spans="1:11" x14ac:dyDescent="0.25">
      <c r="A65" t="s">
        <v>293</v>
      </c>
      <c r="B65">
        <v>39174</v>
      </c>
      <c r="C65" t="s">
        <v>172</v>
      </c>
      <c r="D65" s="167">
        <v>63067.93</v>
      </c>
      <c r="E65" t="s">
        <v>199</v>
      </c>
      <c r="F65" t="s">
        <v>169</v>
      </c>
      <c r="G65" t="s">
        <v>207</v>
      </c>
      <c r="H65" s="168">
        <v>29185</v>
      </c>
      <c r="I65" t="s">
        <v>105</v>
      </c>
      <c r="J65" s="169">
        <v>37.857534246575341</v>
      </c>
      <c r="K65">
        <v>8</v>
      </c>
    </row>
    <row r="66" spans="1:11" x14ac:dyDescent="0.25">
      <c r="A66" t="s">
        <v>294</v>
      </c>
      <c r="B66">
        <v>50548</v>
      </c>
      <c r="C66" t="s">
        <v>172</v>
      </c>
      <c r="D66" s="167">
        <v>46325.18</v>
      </c>
      <c r="E66" t="s">
        <v>199</v>
      </c>
      <c r="F66" t="s">
        <v>169</v>
      </c>
      <c r="G66" t="s">
        <v>295</v>
      </c>
      <c r="H66" s="168">
        <v>39020</v>
      </c>
      <c r="I66" t="s">
        <v>104</v>
      </c>
      <c r="J66" s="169">
        <v>10.912328767123288</v>
      </c>
      <c r="K66">
        <v>3</v>
      </c>
    </row>
    <row r="67" spans="1:11" x14ac:dyDescent="0.25">
      <c r="A67" t="s">
        <v>296</v>
      </c>
      <c r="B67">
        <v>55174</v>
      </c>
      <c r="C67" t="s">
        <v>172</v>
      </c>
      <c r="D67" s="167">
        <v>110886.71</v>
      </c>
      <c r="E67" t="s">
        <v>268</v>
      </c>
      <c r="F67" t="s">
        <v>169</v>
      </c>
      <c r="G67" t="s">
        <v>297</v>
      </c>
      <c r="H67" s="168">
        <v>32580</v>
      </c>
      <c r="I67" t="s">
        <v>106</v>
      </c>
      <c r="J67" s="169">
        <v>28.556164383561644</v>
      </c>
      <c r="K67">
        <v>6</v>
      </c>
    </row>
    <row r="68" spans="1:11" x14ac:dyDescent="0.25">
      <c r="A68" t="s">
        <v>298</v>
      </c>
      <c r="B68">
        <v>3810</v>
      </c>
      <c r="C68" t="s">
        <v>167</v>
      </c>
      <c r="D68" s="167">
        <v>42792</v>
      </c>
      <c r="E68" t="s">
        <v>188</v>
      </c>
      <c r="F68" t="s">
        <v>169</v>
      </c>
      <c r="G68" t="s">
        <v>282</v>
      </c>
      <c r="H68" s="168">
        <v>42660</v>
      </c>
      <c r="I68" t="s">
        <v>106</v>
      </c>
      <c r="J68" s="169">
        <v>0.9397260273972603</v>
      </c>
      <c r="K68">
        <v>1</v>
      </c>
    </row>
    <row r="69" spans="1:11" x14ac:dyDescent="0.25">
      <c r="A69" t="s">
        <v>299</v>
      </c>
      <c r="B69">
        <v>67909</v>
      </c>
      <c r="C69" t="s">
        <v>167</v>
      </c>
      <c r="D69" s="167">
        <v>95263.92</v>
      </c>
      <c r="E69" t="s">
        <v>168</v>
      </c>
      <c r="F69" t="s">
        <v>169</v>
      </c>
      <c r="G69" t="s">
        <v>261</v>
      </c>
      <c r="H69" s="168">
        <v>32608</v>
      </c>
      <c r="I69" t="s">
        <v>106</v>
      </c>
      <c r="J69" s="169">
        <v>28.479452054794521</v>
      </c>
      <c r="K69">
        <v>6</v>
      </c>
    </row>
    <row r="70" spans="1:11" x14ac:dyDescent="0.25">
      <c r="A70" t="s">
        <v>300</v>
      </c>
      <c r="B70">
        <v>46728</v>
      </c>
      <c r="C70" t="s">
        <v>172</v>
      </c>
      <c r="D70" s="167">
        <v>60501</v>
      </c>
      <c r="E70" t="s">
        <v>175</v>
      </c>
      <c r="F70" t="s">
        <v>169</v>
      </c>
      <c r="G70" t="s">
        <v>183</v>
      </c>
      <c r="H70" s="168">
        <v>41106</v>
      </c>
      <c r="I70" t="s">
        <v>106</v>
      </c>
      <c r="J70" s="169">
        <v>5.1972602739726028</v>
      </c>
      <c r="K70">
        <v>2</v>
      </c>
    </row>
    <row r="71" spans="1:11" x14ac:dyDescent="0.25">
      <c r="A71" t="s">
        <v>301</v>
      </c>
      <c r="B71">
        <v>70738</v>
      </c>
      <c r="C71" t="s">
        <v>172</v>
      </c>
      <c r="D71" s="167">
        <v>110886.71</v>
      </c>
      <c r="E71" t="s">
        <v>268</v>
      </c>
      <c r="F71" t="s">
        <v>169</v>
      </c>
      <c r="G71" t="s">
        <v>297</v>
      </c>
      <c r="H71" s="168">
        <v>32251</v>
      </c>
      <c r="I71" t="s">
        <v>103</v>
      </c>
      <c r="J71" s="169">
        <v>29.457534246575342</v>
      </c>
      <c r="K71">
        <v>6</v>
      </c>
    </row>
    <row r="72" spans="1:11" x14ac:dyDescent="0.25">
      <c r="A72" t="s">
        <v>302</v>
      </c>
      <c r="B72">
        <v>84989</v>
      </c>
      <c r="C72" t="s">
        <v>167</v>
      </c>
      <c r="D72" s="167">
        <v>18247.04</v>
      </c>
      <c r="E72" t="s">
        <v>216</v>
      </c>
      <c r="F72" t="s">
        <v>202</v>
      </c>
      <c r="G72" t="s">
        <v>303</v>
      </c>
      <c r="H72" s="168">
        <v>38541</v>
      </c>
      <c r="I72" t="s">
        <v>106</v>
      </c>
      <c r="J72" s="169">
        <v>12.224657534246575</v>
      </c>
      <c r="K72">
        <v>3</v>
      </c>
    </row>
    <row r="73" spans="1:11" x14ac:dyDescent="0.25">
      <c r="A73" t="s">
        <v>304</v>
      </c>
      <c r="B73">
        <v>67239</v>
      </c>
      <c r="C73" t="s">
        <v>172</v>
      </c>
      <c r="D73" s="167">
        <v>93396</v>
      </c>
      <c r="E73" t="s">
        <v>230</v>
      </c>
      <c r="F73" t="s">
        <v>169</v>
      </c>
      <c r="G73" t="s">
        <v>305</v>
      </c>
      <c r="H73" s="168">
        <v>36269</v>
      </c>
      <c r="I73" t="s">
        <v>106</v>
      </c>
      <c r="J73" s="169">
        <v>18.449315068493149</v>
      </c>
      <c r="K73">
        <v>4</v>
      </c>
    </row>
    <row r="74" spans="1:11" x14ac:dyDescent="0.25">
      <c r="A74" t="s">
        <v>306</v>
      </c>
      <c r="B74">
        <v>80278</v>
      </c>
      <c r="C74" t="s">
        <v>167</v>
      </c>
      <c r="D74" s="167">
        <v>68940.72</v>
      </c>
      <c r="E74" t="s">
        <v>188</v>
      </c>
      <c r="F74" t="s">
        <v>169</v>
      </c>
      <c r="G74" t="s">
        <v>284</v>
      </c>
      <c r="H74" s="168">
        <v>42310</v>
      </c>
      <c r="I74" t="s">
        <v>106</v>
      </c>
      <c r="J74" s="169">
        <v>1.8986301369863015</v>
      </c>
      <c r="K74">
        <v>1</v>
      </c>
    </row>
    <row r="75" spans="1:11" x14ac:dyDescent="0.25">
      <c r="A75" t="s">
        <v>307</v>
      </c>
      <c r="B75">
        <v>8768</v>
      </c>
      <c r="C75" t="s">
        <v>167</v>
      </c>
      <c r="D75" s="167">
        <v>74426.11</v>
      </c>
      <c r="E75" t="s">
        <v>308</v>
      </c>
      <c r="F75" t="s">
        <v>169</v>
      </c>
      <c r="G75" t="s">
        <v>189</v>
      </c>
      <c r="H75" s="168">
        <v>40574</v>
      </c>
      <c r="I75" t="s">
        <v>107</v>
      </c>
      <c r="J75" s="169">
        <v>6.6547945205479451</v>
      </c>
      <c r="K75">
        <v>2</v>
      </c>
    </row>
    <row r="76" spans="1:11" x14ac:dyDescent="0.25">
      <c r="A76" t="s">
        <v>309</v>
      </c>
      <c r="B76">
        <v>83654</v>
      </c>
      <c r="C76" t="s">
        <v>167</v>
      </c>
      <c r="D76" s="167">
        <v>80947.600000000006</v>
      </c>
      <c r="E76" t="s">
        <v>188</v>
      </c>
      <c r="F76" t="s">
        <v>169</v>
      </c>
      <c r="G76" t="s">
        <v>261</v>
      </c>
      <c r="H76" s="168">
        <v>40994</v>
      </c>
      <c r="I76" t="s">
        <v>108</v>
      </c>
      <c r="J76" s="169">
        <v>5.5041095890410956</v>
      </c>
      <c r="K76">
        <v>2</v>
      </c>
    </row>
    <row r="77" spans="1:11" x14ac:dyDescent="0.25">
      <c r="A77" t="s">
        <v>310</v>
      </c>
      <c r="B77">
        <v>78690</v>
      </c>
      <c r="C77" t="s">
        <v>167</v>
      </c>
      <c r="D77" s="167">
        <v>57300</v>
      </c>
      <c r="E77" t="s">
        <v>175</v>
      </c>
      <c r="F77" t="s">
        <v>169</v>
      </c>
      <c r="G77" t="s">
        <v>311</v>
      </c>
      <c r="H77" s="168">
        <v>42660</v>
      </c>
      <c r="I77" t="s">
        <v>107</v>
      </c>
      <c r="J77" s="169">
        <v>0.9397260273972603</v>
      </c>
      <c r="K77">
        <v>1</v>
      </c>
    </row>
    <row r="78" spans="1:11" x14ac:dyDescent="0.25">
      <c r="A78" t="s">
        <v>312</v>
      </c>
      <c r="B78">
        <v>81439</v>
      </c>
      <c r="C78" t="s">
        <v>172</v>
      </c>
      <c r="D78" s="167">
        <v>28461.33</v>
      </c>
      <c r="E78" t="s">
        <v>188</v>
      </c>
      <c r="F78" t="s">
        <v>202</v>
      </c>
      <c r="G78" t="s">
        <v>313</v>
      </c>
      <c r="H78" s="168">
        <v>42577</v>
      </c>
      <c r="I78" t="s">
        <v>103</v>
      </c>
      <c r="J78" s="169">
        <v>1.167123287671233</v>
      </c>
      <c r="K78">
        <v>1</v>
      </c>
    </row>
    <row r="79" spans="1:11" x14ac:dyDescent="0.25">
      <c r="A79" t="s">
        <v>314</v>
      </c>
      <c r="B79">
        <v>37578</v>
      </c>
      <c r="C79" t="s">
        <v>167</v>
      </c>
      <c r="D79" s="167">
        <v>64827.88</v>
      </c>
      <c r="E79" t="s">
        <v>188</v>
      </c>
      <c r="F79" t="s">
        <v>169</v>
      </c>
      <c r="G79" t="s">
        <v>282</v>
      </c>
      <c r="H79" s="168">
        <v>38432</v>
      </c>
      <c r="I79" t="s">
        <v>103</v>
      </c>
      <c r="J79" s="169">
        <v>12.523287671232877</v>
      </c>
      <c r="K79">
        <v>3</v>
      </c>
    </row>
    <row r="80" spans="1:11" x14ac:dyDescent="0.25">
      <c r="A80" t="s">
        <v>315</v>
      </c>
      <c r="B80">
        <v>50148</v>
      </c>
      <c r="C80" t="s">
        <v>172</v>
      </c>
      <c r="D80" s="167">
        <v>58455</v>
      </c>
      <c r="E80" t="s">
        <v>175</v>
      </c>
      <c r="F80" t="s">
        <v>169</v>
      </c>
      <c r="G80" t="s">
        <v>183</v>
      </c>
      <c r="H80" s="168">
        <v>41498</v>
      </c>
      <c r="I80" t="s">
        <v>104</v>
      </c>
      <c r="J80" s="169">
        <v>4.1232876712328768</v>
      </c>
      <c r="K80">
        <v>1</v>
      </c>
    </row>
    <row r="81" spans="1:11" x14ac:dyDescent="0.25">
      <c r="A81" t="s">
        <v>316</v>
      </c>
      <c r="B81">
        <v>41239</v>
      </c>
      <c r="C81" t="s">
        <v>167</v>
      </c>
      <c r="D81" s="167">
        <v>58322.67</v>
      </c>
      <c r="E81" t="s">
        <v>188</v>
      </c>
      <c r="F81" t="s">
        <v>169</v>
      </c>
      <c r="G81" t="s">
        <v>273</v>
      </c>
      <c r="H81" s="168">
        <v>38880</v>
      </c>
      <c r="I81" t="s">
        <v>105</v>
      </c>
      <c r="J81" s="169">
        <v>11.295890410958904</v>
      </c>
      <c r="K81">
        <v>3</v>
      </c>
    </row>
    <row r="82" spans="1:11" x14ac:dyDescent="0.25">
      <c r="A82" t="s">
        <v>317</v>
      </c>
      <c r="B82">
        <v>33702</v>
      </c>
      <c r="C82" t="s">
        <v>172</v>
      </c>
      <c r="D82" s="167">
        <v>73810.48</v>
      </c>
      <c r="E82" t="s">
        <v>188</v>
      </c>
      <c r="F82" t="s">
        <v>169</v>
      </c>
      <c r="G82" t="s">
        <v>282</v>
      </c>
      <c r="H82" s="168">
        <v>41736</v>
      </c>
      <c r="I82" t="s">
        <v>103</v>
      </c>
      <c r="J82" s="169">
        <v>3.4712328767123286</v>
      </c>
      <c r="K82">
        <v>1</v>
      </c>
    </row>
    <row r="83" spans="1:11" x14ac:dyDescent="0.25">
      <c r="A83" t="s">
        <v>318</v>
      </c>
      <c r="B83">
        <v>12483</v>
      </c>
      <c r="C83" t="s">
        <v>167</v>
      </c>
      <c r="D83" s="167">
        <v>51355.01</v>
      </c>
      <c r="E83" t="s">
        <v>188</v>
      </c>
      <c r="F83" t="s">
        <v>169</v>
      </c>
      <c r="G83" t="s">
        <v>273</v>
      </c>
      <c r="H83" s="168">
        <v>39020</v>
      </c>
      <c r="I83" t="s">
        <v>106</v>
      </c>
      <c r="J83" s="169">
        <v>10.912328767123288</v>
      </c>
      <c r="K83">
        <v>3</v>
      </c>
    </row>
    <row r="84" spans="1:11" x14ac:dyDescent="0.25">
      <c r="A84" t="s">
        <v>319</v>
      </c>
      <c r="B84">
        <v>26313</v>
      </c>
      <c r="C84" t="s">
        <v>172</v>
      </c>
      <c r="D84" s="167">
        <v>46626.87</v>
      </c>
      <c r="E84" t="s">
        <v>199</v>
      </c>
      <c r="F84" t="s">
        <v>169</v>
      </c>
      <c r="G84" t="s">
        <v>205</v>
      </c>
      <c r="H84" s="168">
        <v>39489</v>
      </c>
      <c r="I84" t="s">
        <v>108</v>
      </c>
      <c r="J84" s="169">
        <v>9.6273972602739732</v>
      </c>
      <c r="K84">
        <v>2</v>
      </c>
    </row>
    <row r="85" spans="1:11" x14ac:dyDescent="0.25">
      <c r="A85" t="s">
        <v>320</v>
      </c>
      <c r="B85">
        <v>89543</v>
      </c>
      <c r="C85" t="s">
        <v>167</v>
      </c>
      <c r="D85" s="167">
        <v>70319.8</v>
      </c>
      <c r="E85" t="s">
        <v>175</v>
      </c>
      <c r="F85" t="s">
        <v>169</v>
      </c>
      <c r="G85" t="s">
        <v>211</v>
      </c>
      <c r="H85" s="168">
        <v>39622</v>
      </c>
      <c r="I85" t="s">
        <v>104</v>
      </c>
      <c r="J85" s="169">
        <v>9.2630136986301377</v>
      </c>
      <c r="K85">
        <v>2</v>
      </c>
    </row>
    <row r="86" spans="1:11" x14ac:dyDescent="0.25">
      <c r="A86" t="s">
        <v>321</v>
      </c>
      <c r="B86">
        <v>84043</v>
      </c>
      <c r="C86" t="s">
        <v>167</v>
      </c>
      <c r="D86" s="167">
        <v>228383</v>
      </c>
      <c r="E86" t="s">
        <v>188</v>
      </c>
      <c r="F86" t="s">
        <v>169</v>
      </c>
      <c r="G86" t="s">
        <v>322</v>
      </c>
      <c r="H86" s="168">
        <v>39126</v>
      </c>
      <c r="I86" t="s">
        <v>103</v>
      </c>
      <c r="J86" s="169">
        <v>10.621917808219179</v>
      </c>
      <c r="K86">
        <v>3</v>
      </c>
    </row>
    <row r="87" spans="1:11" x14ac:dyDescent="0.25">
      <c r="A87" t="s">
        <v>323</v>
      </c>
      <c r="B87">
        <v>53064</v>
      </c>
      <c r="C87" t="s">
        <v>167</v>
      </c>
      <c r="D87" s="167">
        <v>50785.5</v>
      </c>
      <c r="E87" t="s">
        <v>188</v>
      </c>
      <c r="F87" t="s">
        <v>169</v>
      </c>
      <c r="G87" t="s">
        <v>282</v>
      </c>
      <c r="H87" s="168">
        <v>41848</v>
      </c>
      <c r="I87" t="s">
        <v>103</v>
      </c>
      <c r="J87" s="169">
        <v>3.1643835616438358</v>
      </c>
      <c r="K87">
        <v>1</v>
      </c>
    </row>
    <row r="88" spans="1:11" x14ac:dyDescent="0.25">
      <c r="A88" t="s">
        <v>324</v>
      </c>
      <c r="B88">
        <v>5805</v>
      </c>
      <c r="C88" t="s">
        <v>172</v>
      </c>
      <c r="D88" s="167">
        <v>58605.82</v>
      </c>
      <c r="E88" t="s">
        <v>325</v>
      </c>
      <c r="F88" t="s">
        <v>169</v>
      </c>
      <c r="G88" t="s">
        <v>170</v>
      </c>
      <c r="H88" s="168">
        <v>37543</v>
      </c>
      <c r="I88" t="s">
        <v>103</v>
      </c>
      <c r="J88" s="169">
        <v>14.95890410958904</v>
      </c>
      <c r="K88">
        <v>3</v>
      </c>
    </row>
    <row r="89" spans="1:11" x14ac:dyDescent="0.25">
      <c r="A89" t="s">
        <v>326</v>
      </c>
      <c r="B89">
        <v>79075</v>
      </c>
      <c r="C89" t="s">
        <v>167</v>
      </c>
      <c r="D89" s="167">
        <v>37838.730000000003</v>
      </c>
      <c r="E89" t="s">
        <v>188</v>
      </c>
      <c r="F89" t="s">
        <v>202</v>
      </c>
      <c r="G89" t="s">
        <v>313</v>
      </c>
      <c r="H89" s="168">
        <v>40756</v>
      </c>
      <c r="I89" t="s">
        <v>104</v>
      </c>
      <c r="J89" s="169">
        <v>6.1561643835616442</v>
      </c>
      <c r="K89">
        <v>2</v>
      </c>
    </row>
    <row r="90" spans="1:11" x14ac:dyDescent="0.25">
      <c r="A90" t="s">
        <v>327</v>
      </c>
      <c r="B90">
        <v>51164</v>
      </c>
      <c r="C90" t="s">
        <v>172</v>
      </c>
      <c r="D90" s="167">
        <v>88980.92</v>
      </c>
      <c r="E90" t="s">
        <v>196</v>
      </c>
      <c r="F90" t="s">
        <v>169</v>
      </c>
      <c r="G90" t="s">
        <v>328</v>
      </c>
      <c r="H90" s="168">
        <v>39062</v>
      </c>
      <c r="I90" t="s">
        <v>104</v>
      </c>
      <c r="J90" s="169">
        <v>10.797260273972602</v>
      </c>
      <c r="K90">
        <v>3</v>
      </c>
    </row>
    <row r="91" spans="1:11" x14ac:dyDescent="0.25">
      <c r="A91" t="s">
        <v>329</v>
      </c>
      <c r="B91">
        <v>71954</v>
      </c>
      <c r="C91" t="s">
        <v>172</v>
      </c>
      <c r="D91" s="167">
        <v>48258.81</v>
      </c>
      <c r="E91" t="s">
        <v>199</v>
      </c>
      <c r="F91" t="s">
        <v>169</v>
      </c>
      <c r="G91" t="s">
        <v>330</v>
      </c>
      <c r="H91" s="168">
        <v>39153</v>
      </c>
      <c r="I91" t="s">
        <v>106</v>
      </c>
      <c r="J91" s="169">
        <v>10.547945205479452</v>
      </c>
      <c r="K91">
        <v>3</v>
      </c>
    </row>
    <row r="92" spans="1:11" x14ac:dyDescent="0.25">
      <c r="A92" t="s">
        <v>331</v>
      </c>
      <c r="B92">
        <v>57577</v>
      </c>
      <c r="C92" t="s">
        <v>172</v>
      </c>
      <c r="D92" s="167">
        <v>46626.87</v>
      </c>
      <c r="E92" t="s">
        <v>199</v>
      </c>
      <c r="F92" t="s">
        <v>169</v>
      </c>
      <c r="G92" t="s">
        <v>205</v>
      </c>
      <c r="H92" s="168">
        <v>39509</v>
      </c>
      <c r="I92" t="s">
        <v>107</v>
      </c>
      <c r="J92" s="169">
        <v>9.5726027397260278</v>
      </c>
      <c r="K92">
        <v>2</v>
      </c>
    </row>
    <row r="93" spans="1:11" x14ac:dyDescent="0.25">
      <c r="A93" t="s">
        <v>332</v>
      </c>
      <c r="B93">
        <v>69966</v>
      </c>
      <c r="C93" t="s">
        <v>172</v>
      </c>
      <c r="D93" s="167">
        <v>28772.17</v>
      </c>
      <c r="E93" t="s">
        <v>233</v>
      </c>
      <c r="F93" t="s">
        <v>202</v>
      </c>
      <c r="G93" t="s">
        <v>234</v>
      </c>
      <c r="H93" s="168">
        <v>42324</v>
      </c>
      <c r="I93" t="s">
        <v>104</v>
      </c>
      <c r="J93" s="169">
        <v>1.8602739726027397</v>
      </c>
      <c r="K93">
        <v>1</v>
      </c>
    </row>
    <row r="94" spans="1:11" x14ac:dyDescent="0.25">
      <c r="A94" t="s">
        <v>333</v>
      </c>
      <c r="B94">
        <v>69251</v>
      </c>
      <c r="C94" t="s">
        <v>167</v>
      </c>
      <c r="D94" s="167">
        <v>49336.78</v>
      </c>
      <c r="E94" t="s">
        <v>325</v>
      </c>
      <c r="F94" t="s">
        <v>169</v>
      </c>
      <c r="G94" t="s">
        <v>170</v>
      </c>
      <c r="H94" s="168">
        <v>39399</v>
      </c>
      <c r="I94" t="s">
        <v>103</v>
      </c>
      <c r="J94" s="169">
        <v>9.8739726027397268</v>
      </c>
      <c r="K94">
        <v>2</v>
      </c>
    </row>
    <row r="95" spans="1:11" x14ac:dyDescent="0.25">
      <c r="A95" t="s">
        <v>334</v>
      </c>
      <c r="B95">
        <v>21300</v>
      </c>
      <c r="C95" t="s">
        <v>167</v>
      </c>
      <c r="D95" s="167">
        <v>48503.69</v>
      </c>
      <c r="E95" t="s">
        <v>168</v>
      </c>
      <c r="F95" t="s">
        <v>169</v>
      </c>
      <c r="G95" t="s">
        <v>335</v>
      </c>
      <c r="H95" s="168">
        <v>41974</v>
      </c>
      <c r="I95" t="s">
        <v>106</v>
      </c>
      <c r="J95" s="169">
        <v>2.8191780821917809</v>
      </c>
      <c r="K95">
        <v>1</v>
      </c>
    </row>
    <row r="96" spans="1:11" x14ac:dyDescent="0.25">
      <c r="A96" t="s">
        <v>336</v>
      </c>
      <c r="B96">
        <v>45737</v>
      </c>
      <c r="C96" t="s">
        <v>167</v>
      </c>
      <c r="D96" s="167">
        <v>44753</v>
      </c>
      <c r="E96" t="s">
        <v>188</v>
      </c>
      <c r="F96" t="s">
        <v>169</v>
      </c>
      <c r="G96" t="s">
        <v>337</v>
      </c>
      <c r="H96" s="168">
        <v>41067</v>
      </c>
      <c r="I96" t="s">
        <v>104</v>
      </c>
      <c r="J96" s="169">
        <v>5.3041095890410963</v>
      </c>
      <c r="K96">
        <v>2</v>
      </c>
    </row>
    <row r="97" spans="1:11" x14ac:dyDescent="0.25">
      <c r="A97" t="s">
        <v>338</v>
      </c>
      <c r="B97">
        <v>79166</v>
      </c>
      <c r="C97" t="s">
        <v>172</v>
      </c>
      <c r="D97" s="167">
        <v>62903</v>
      </c>
      <c r="E97" t="s">
        <v>168</v>
      </c>
      <c r="F97" t="s">
        <v>169</v>
      </c>
      <c r="G97" t="s">
        <v>265</v>
      </c>
      <c r="H97" s="168">
        <v>39118</v>
      </c>
      <c r="I97" t="s">
        <v>104</v>
      </c>
      <c r="J97" s="169">
        <v>10.643835616438356</v>
      </c>
      <c r="K97">
        <v>3</v>
      </c>
    </row>
    <row r="98" spans="1:11" x14ac:dyDescent="0.25">
      <c r="A98" t="s">
        <v>339</v>
      </c>
      <c r="B98">
        <v>57358</v>
      </c>
      <c r="C98" t="s">
        <v>167</v>
      </c>
      <c r="D98" s="167">
        <v>29779.07</v>
      </c>
      <c r="E98" t="s">
        <v>233</v>
      </c>
      <c r="F98" t="s">
        <v>202</v>
      </c>
      <c r="G98" t="s">
        <v>234</v>
      </c>
      <c r="H98" s="168">
        <v>41022</v>
      </c>
      <c r="I98" t="s">
        <v>103</v>
      </c>
      <c r="J98" s="169">
        <v>5.4273972602739722</v>
      </c>
      <c r="K98">
        <v>2</v>
      </c>
    </row>
    <row r="99" spans="1:11" x14ac:dyDescent="0.25">
      <c r="A99" t="s">
        <v>340</v>
      </c>
      <c r="B99">
        <v>84983</v>
      </c>
      <c r="C99" t="s">
        <v>172</v>
      </c>
      <c r="D99" s="167">
        <v>65623</v>
      </c>
      <c r="E99" t="s">
        <v>168</v>
      </c>
      <c r="F99" t="s">
        <v>169</v>
      </c>
      <c r="G99" t="s">
        <v>265</v>
      </c>
      <c r="H99" s="168">
        <v>38139</v>
      </c>
      <c r="I99" t="s">
        <v>103</v>
      </c>
      <c r="J99" s="169">
        <v>13.326027397260274</v>
      </c>
      <c r="K99">
        <v>3</v>
      </c>
    </row>
    <row r="100" spans="1:11" x14ac:dyDescent="0.25">
      <c r="A100" t="s">
        <v>341</v>
      </c>
      <c r="B100">
        <v>69818</v>
      </c>
      <c r="C100" t="s">
        <v>172</v>
      </c>
      <c r="D100" s="167">
        <v>48258.81</v>
      </c>
      <c r="E100" t="s">
        <v>199</v>
      </c>
      <c r="F100" t="s">
        <v>169</v>
      </c>
      <c r="G100" t="s">
        <v>330</v>
      </c>
      <c r="H100" s="168">
        <v>39167</v>
      </c>
      <c r="I100" t="s">
        <v>108</v>
      </c>
      <c r="J100" s="169">
        <v>10.509589041095891</v>
      </c>
      <c r="K100">
        <v>3</v>
      </c>
    </row>
    <row r="101" spans="1:11" x14ac:dyDescent="0.25">
      <c r="A101" t="s">
        <v>342</v>
      </c>
      <c r="B101">
        <v>8704</v>
      </c>
      <c r="C101" t="s">
        <v>167</v>
      </c>
      <c r="D101" s="167">
        <v>29779.07</v>
      </c>
      <c r="E101" t="s">
        <v>233</v>
      </c>
      <c r="F101" t="s">
        <v>202</v>
      </c>
      <c r="G101" t="s">
        <v>234</v>
      </c>
      <c r="H101" s="168">
        <v>41049</v>
      </c>
      <c r="I101" t="s">
        <v>106</v>
      </c>
      <c r="J101" s="169">
        <v>5.353424657534247</v>
      </c>
      <c r="K101">
        <v>2</v>
      </c>
    </row>
    <row r="102" spans="1:11" x14ac:dyDescent="0.25">
      <c r="A102" t="s">
        <v>343</v>
      </c>
      <c r="B102">
        <v>88560</v>
      </c>
      <c r="C102" t="s">
        <v>167</v>
      </c>
      <c r="D102" s="167">
        <v>40452.28</v>
      </c>
      <c r="E102" t="s">
        <v>188</v>
      </c>
      <c r="F102" t="s">
        <v>169</v>
      </c>
      <c r="G102" t="s">
        <v>344</v>
      </c>
      <c r="H102" s="168">
        <v>41050</v>
      </c>
      <c r="I102" t="s">
        <v>104</v>
      </c>
      <c r="J102" s="169">
        <v>5.3506849315068497</v>
      </c>
      <c r="K102">
        <v>2</v>
      </c>
    </row>
    <row r="103" spans="1:11" x14ac:dyDescent="0.25">
      <c r="A103" t="s">
        <v>345</v>
      </c>
      <c r="B103">
        <v>90044</v>
      </c>
      <c r="C103" t="s">
        <v>172</v>
      </c>
      <c r="D103" s="167">
        <v>68131.460000000006</v>
      </c>
      <c r="E103" t="s">
        <v>168</v>
      </c>
      <c r="F103" t="s">
        <v>169</v>
      </c>
      <c r="G103" t="s">
        <v>237</v>
      </c>
      <c r="H103" s="168">
        <v>42338</v>
      </c>
      <c r="I103" t="s">
        <v>108</v>
      </c>
      <c r="J103" s="169">
        <v>1.821917808219178</v>
      </c>
      <c r="K103">
        <v>1</v>
      </c>
    </row>
    <row r="104" spans="1:11" x14ac:dyDescent="0.25">
      <c r="A104" t="s">
        <v>346</v>
      </c>
      <c r="B104">
        <v>90972</v>
      </c>
      <c r="C104" t="s">
        <v>172</v>
      </c>
      <c r="D104" s="167">
        <v>42792</v>
      </c>
      <c r="E104" t="s">
        <v>188</v>
      </c>
      <c r="F104" t="s">
        <v>169</v>
      </c>
      <c r="G104" t="s">
        <v>282</v>
      </c>
      <c r="H104" s="168">
        <v>42422</v>
      </c>
      <c r="I104" t="s">
        <v>106</v>
      </c>
      <c r="J104" s="169">
        <v>1.5917808219178082</v>
      </c>
      <c r="K104">
        <v>1</v>
      </c>
    </row>
    <row r="105" spans="1:11" x14ac:dyDescent="0.25">
      <c r="A105" t="s">
        <v>347</v>
      </c>
      <c r="B105">
        <v>14852</v>
      </c>
      <c r="C105" t="s">
        <v>172</v>
      </c>
      <c r="D105" s="167">
        <v>93396</v>
      </c>
      <c r="E105" t="s">
        <v>196</v>
      </c>
      <c r="F105" t="s">
        <v>169</v>
      </c>
      <c r="G105" t="s">
        <v>328</v>
      </c>
      <c r="H105" s="168">
        <v>38586</v>
      </c>
      <c r="I105" t="s">
        <v>103</v>
      </c>
      <c r="J105" s="169">
        <v>12.101369863013698</v>
      </c>
      <c r="K105">
        <v>3</v>
      </c>
    </row>
    <row r="106" spans="1:11" x14ac:dyDescent="0.25">
      <c r="A106" t="s">
        <v>348</v>
      </c>
      <c r="B106">
        <v>74690</v>
      </c>
      <c r="C106" t="s">
        <v>172</v>
      </c>
      <c r="D106" s="167">
        <v>69744</v>
      </c>
      <c r="E106" t="s">
        <v>168</v>
      </c>
      <c r="F106" t="s">
        <v>169</v>
      </c>
      <c r="G106" t="s">
        <v>265</v>
      </c>
      <c r="H106" s="168">
        <v>38320</v>
      </c>
      <c r="I106" t="s">
        <v>105</v>
      </c>
      <c r="J106" s="169">
        <v>12.830136986301369</v>
      </c>
      <c r="K106">
        <v>3</v>
      </c>
    </row>
    <row r="107" spans="1:11" x14ac:dyDescent="0.25">
      <c r="A107" t="s">
        <v>349</v>
      </c>
      <c r="B107">
        <v>88836</v>
      </c>
      <c r="C107" t="s">
        <v>172</v>
      </c>
      <c r="D107" s="167">
        <v>93396</v>
      </c>
      <c r="E107" t="s">
        <v>213</v>
      </c>
      <c r="F107" t="s">
        <v>169</v>
      </c>
      <c r="G107" t="s">
        <v>350</v>
      </c>
      <c r="H107" s="168">
        <v>38852</v>
      </c>
      <c r="I107" t="s">
        <v>107</v>
      </c>
      <c r="J107" s="169">
        <v>11.372602739726027</v>
      </c>
      <c r="K107">
        <v>3</v>
      </c>
    </row>
    <row r="108" spans="1:11" x14ac:dyDescent="0.25">
      <c r="A108" t="s">
        <v>351</v>
      </c>
      <c r="B108">
        <v>67681</v>
      </c>
      <c r="C108" t="s">
        <v>172</v>
      </c>
      <c r="D108" s="167">
        <v>41270.120000000003</v>
      </c>
      <c r="E108" t="s">
        <v>216</v>
      </c>
      <c r="F108" t="s">
        <v>169</v>
      </c>
      <c r="G108" t="s">
        <v>352</v>
      </c>
      <c r="H108" s="168">
        <v>39720</v>
      </c>
      <c r="I108" t="s">
        <v>107</v>
      </c>
      <c r="J108" s="169">
        <v>8.9945205479452053</v>
      </c>
      <c r="K108">
        <v>2</v>
      </c>
    </row>
    <row r="109" spans="1:11" x14ac:dyDescent="0.25">
      <c r="A109" t="s">
        <v>353</v>
      </c>
      <c r="B109">
        <v>64498</v>
      </c>
      <c r="C109" t="s">
        <v>172</v>
      </c>
      <c r="D109" s="167">
        <v>50910</v>
      </c>
      <c r="E109" t="s">
        <v>191</v>
      </c>
      <c r="F109" t="s">
        <v>169</v>
      </c>
      <c r="G109" t="s">
        <v>354</v>
      </c>
      <c r="H109" s="168">
        <v>41904</v>
      </c>
      <c r="I109" t="s">
        <v>106</v>
      </c>
      <c r="J109" s="169">
        <v>3.010958904109589</v>
      </c>
      <c r="K109">
        <v>1</v>
      </c>
    </row>
    <row r="110" spans="1:11" x14ac:dyDescent="0.25">
      <c r="A110" t="s">
        <v>355</v>
      </c>
      <c r="B110">
        <v>10458</v>
      </c>
      <c r="C110" t="s">
        <v>172</v>
      </c>
      <c r="D110" s="167">
        <v>42053.42</v>
      </c>
      <c r="E110" t="s">
        <v>199</v>
      </c>
      <c r="F110" t="s">
        <v>169</v>
      </c>
      <c r="G110" t="s">
        <v>220</v>
      </c>
      <c r="H110" s="168">
        <v>41414</v>
      </c>
      <c r="I110" t="s">
        <v>106</v>
      </c>
      <c r="J110" s="169">
        <v>4.353424657534247</v>
      </c>
      <c r="K110">
        <v>1</v>
      </c>
    </row>
    <row r="111" spans="1:11" x14ac:dyDescent="0.25">
      <c r="A111" t="s">
        <v>356</v>
      </c>
      <c r="B111">
        <v>38943</v>
      </c>
      <c r="C111" t="s">
        <v>167</v>
      </c>
      <c r="D111" s="167">
        <v>67206</v>
      </c>
      <c r="E111" t="s">
        <v>199</v>
      </c>
      <c r="F111" t="s">
        <v>169</v>
      </c>
      <c r="G111" t="s">
        <v>357</v>
      </c>
      <c r="H111" s="168">
        <v>37200</v>
      </c>
      <c r="I111" t="s">
        <v>104</v>
      </c>
      <c r="J111" s="169">
        <v>15.898630136986302</v>
      </c>
      <c r="K111">
        <v>4</v>
      </c>
    </row>
    <row r="112" spans="1:11" x14ac:dyDescent="0.25">
      <c r="A112" t="s">
        <v>358</v>
      </c>
      <c r="B112">
        <v>75775</v>
      </c>
      <c r="C112" t="s">
        <v>172</v>
      </c>
      <c r="D112" s="167">
        <v>61035.5</v>
      </c>
      <c r="E112" t="s">
        <v>196</v>
      </c>
      <c r="F112" t="s">
        <v>169</v>
      </c>
      <c r="G112" t="s">
        <v>228</v>
      </c>
      <c r="H112" s="168">
        <v>39510</v>
      </c>
      <c r="I112" t="s">
        <v>104</v>
      </c>
      <c r="J112" s="169">
        <v>9.5698630136986296</v>
      </c>
      <c r="K112">
        <v>2</v>
      </c>
    </row>
    <row r="113" spans="1:11" x14ac:dyDescent="0.25">
      <c r="A113" t="s">
        <v>359</v>
      </c>
      <c r="B113">
        <v>79708</v>
      </c>
      <c r="C113" t="s">
        <v>167</v>
      </c>
      <c r="D113" s="167">
        <v>89952.79</v>
      </c>
      <c r="E113" t="s">
        <v>188</v>
      </c>
      <c r="F113" t="s">
        <v>169</v>
      </c>
      <c r="G113" t="s">
        <v>284</v>
      </c>
      <c r="H113" s="168">
        <v>39470</v>
      </c>
      <c r="I113" t="s">
        <v>103</v>
      </c>
      <c r="J113" s="169">
        <v>9.6794520547945204</v>
      </c>
      <c r="K113">
        <v>2</v>
      </c>
    </row>
    <row r="114" spans="1:11" x14ac:dyDescent="0.25">
      <c r="A114" t="s">
        <v>360</v>
      </c>
      <c r="B114">
        <v>85864</v>
      </c>
      <c r="C114" t="s">
        <v>172</v>
      </c>
      <c r="D114" s="167">
        <v>78413.210000000006</v>
      </c>
      <c r="E114" t="s">
        <v>216</v>
      </c>
      <c r="F114" t="s">
        <v>169</v>
      </c>
      <c r="G114" t="s">
        <v>361</v>
      </c>
      <c r="H114" s="168">
        <v>33140</v>
      </c>
      <c r="I114" t="s">
        <v>104</v>
      </c>
      <c r="J114" s="169">
        <v>27.021917808219179</v>
      </c>
      <c r="K114">
        <v>6</v>
      </c>
    </row>
    <row r="115" spans="1:11" x14ac:dyDescent="0.25">
      <c r="A115" t="s">
        <v>362</v>
      </c>
      <c r="B115">
        <v>23892</v>
      </c>
      <c r="C115" t="s">
        <v>167</v>
      </c>
      <c r="D115" s="167">
        <v>59315.72</v>
      </c>
      <c r="E115" t="s">
        <v>233</v>
      </c>
      <c r="F115" t="s">
        <v>169</v>
      </c>
      <c r="G115" t="s">
        <v>363</v>
      </c>
      <c r="H115" s="168">
        <v>37537</v>
      </c>
      <c r="I115" t="s">
        <v>103</v>
      </c>
      <c r="J115" s="169">
        <v>14.975342465753425</v>
      </c>
      <c r="K115">
        <v>3</v>
      </c>
    </row>
    <row r="116" spans="1:11" x14ac:dyDescent="0.25">
      <c r="A116" t="s">
        <v>364</v>
      </c>
      <c r="B116">
        <v>24162</v>
      </c>
      <c r="C116" t="s">
        <v>172</v>
      </c>
      <c r="D116" s="167">
        <v>56947.99</v>
      </c>
      <c r="E116" t="s">
        <v>199</v>
      </c>
      <c r="F116" t="s">
        <v>169</v>
      </c>
      <c r="G116" t="s">
        <v>295</v>
      </c>
      <c r="H116" s="168">
        <v>36828</v>
      </c>
      <c r="I116" t="s">
        <v>106</v>
      </c>
      <c r="J116" s="169">
        <v>16.917808219178081</v>
      </c>
      <c r="K116">
        <v>4</v>
      </c>
    </row>
    <row r="117" spans="1:11" x14ac:dyDescent="0.25">
      <c r="A117" t="s">
        <v>365</v>
      </c>
      <c r="B117">
        <v>43913</v>
      </c>
      <c r="C117" t="s">
        <v>172</v>
      </c>
      <c r="D117" s="167">
        <v>39257.31</v>
      </c>
      <c r="E117" t="s">
        <v>199</v>
      </c>
      <c r="F117" t="s">
        <v>169</v>
      </c>
      <c r="G117" t="s">
        <v>200</v>
      </c>
      <c r="H117" s="168">
        <v>42464</v>
      </c>
      <c r="I117" t="s">
        <v>103</v>
      </c>
      <c r="J117" s="169">
        <v>1.4767123287671233</v>
      </c>
      <c r="K117">
        <v>1</v>
      </c>
    </row>
    <row r="118" spans="1:11" x14ac:dyDescent="0.25">
      <c r="A118" t="s">
        <v>366</v>
      </c>
      <c r="B118">
        <v>31900</v>
      </c>
      <c r="C118" t="s">
        <v>167</v>
      </c>
      <c r="D118" s="167">
        <v>24134.31</v>
      </c>
      <c r="E118" t="s">
        <v>196</v>
      </c>
      <c r="F118" t="s">
        <v>202</v>
      </c>
      <c r="G118" t="s">
        <v>367</v>
      </c>
      <c r="H118" s="168">
        <v>36801</v>
      </c>
      <c r="I118" t="s">
        <v>104</v>
      </c>
      <c r="J118" s="169">
        <v>16.991780821917807</v>
      </c>
      <c r="K118">
        <v>4</v>
      </c>
    </row>
    <row r="119" spans="1:11" x14ac:dyDescent="0.25">
      <c r="A119" t="s">
        <v>368</v>
      </c>
      <c r="B119">
        <v>23937</v>
      </c>
      <c r="C119" t="s">
        <v>167</v>
      </c>
      <c r="D119" s="167">
        <v>100849.36</v>
      </c>
      <c r="E119" t="s">
        <v>216</v>
      </c>
      <c r="F119" t="s">
        <v>169</v>
      </c>
      <c r="G119" t="s">
        <v>369</v>
      </c>
      <c r="H119" s="168">
        <v>32629</v>
      </c>
      <c r="I119" t="s">
        <v>103</v>
      </c>
      <c r="J119" s="169">
        <v>28.421917808219177</v>
      </c>
      <c r="K119">
        <v>6</v>
      </c>
    </row>
    <row r="120" spans="1:11" x14ac:dyDescent="0.25">
      <c r="A120" t="s">
        <v>370</v>
      </c>
      <c r="B120">
        <v>91799</v>
      </c>
      <c r="C120" t="s">
        <v>172</v>
      </c>
      <c r="D120" s="167">
        <v>74146.460000000006</v>
      </c>
      <c r="E120" t="s">
        <v>188</v>
      </c>
      <c r="F120" t="s">
        <v>169</v>
      </c>
      <c r="G120" t="s">
        <v>282</v>
      </c>
      <c r="H120" s="168">
        <v>36969</v>
      </c>
      <c r="I120" t="s">
        <v>107</v>
      </c>
      <c r="J120" s="169">
        <v>16.531506849315068</v>
      </c>
      <c r="K120">
        <v>4</v>
      </c>
    </row>
    <row r="121" spans="1:11" x14ac:dyDescent="0.25">
      <c r="A121" t="s">
        <v>371</v>
      </c>
      <c r="B121">
        <v>31045</v>
      </c>
      <c r="C121" t="s">
        <v>167</v>
      </c>
      <c r="D121" s="167">
        <v>72967.960000000006</v>
      </c>
      <c r="E121" t="s">
        <v>175</v>
      </c>
      <c r="F121" t="s">
        <v>169</v>
      </c>
      <c r="G121" t="s">
        <v>211</v>
      </c>
      <c r="H121" s="168">
        <v>39314</v>
      </c>
      <c r="I121" t="s">
        <v>108</v>
      </c>
      <c r="J121" s="169">
        <v>10.106849315068493</v>
      </c>
      <c r="K121">
        <v>3</v>
      </c>
    </row>
    <row r="122" spans="1:11" x14ac:dyDescent="0.25">
      <c r="A122" t="s">
        <v>372</v>
      </c>
      <c r="B122">
        <v>74271</v>
      </c>
      <c r="C122" t="s">
        <v>172</v>
      </c>
      <c r="D122" s="167">
        <v>62903</v>
      </c>
      <c r="E122" t="s">
        <v>168</v>
      </c>
      <c r="F122" t="s">
        <v>169</v>
      </c>
      <c r="G122" t="s">
        <v>265</v>
      </c>
      <c r="H122" s="168">
        <v>39300</v>
      </c>
      <c r="I122" t="s">
        <v>104</v>
      </c>
      <c r="J122" s="169">
        <v>10.145205479452056</v>
      </c>
      <c r="K122">
        <v>3</v>
      </c>
    </row>
    <row r="123" spans="1:11" x14ac:dyDescent="0.25">
      <c r="A123" t="s">
        <v>373</v>
      </c>
      <c r="B123">
        <v>15871</v>
      </c>
      <c r="C123" t="s">
        <v>172</v>
      </c>
      <c r="D123" s="167">
        <v>184314</v>
      </c>
      <c r="E123" t="s">
        <v>188</v>
      </c>
      <c r="F123" t="s">
        <v>169</v>
      </c>
      <c r="G123" t="s">
        <v>322</v>
      </c>
      <c r="H123" s="168">
        <v>39112</v>
      </c>
      <c r="I123" t="s">
        <v>103</v>
      </c>
      <c r="J123" s="169">
        <v>10.66027397260274</v>
      </c>
      <c r="K123">
        <v>3</v>
      </c>
    </row>
    <row r="124" spans="1:11" x14ac:dyDescent="0.25">
      <c r="A124" t="s">
        <v>374</v>
      </c>
      <c r="B124">
        <v>19548</v>
      </c>
      <c r="C124" t="s">
        <v>167</v>
      </c>
      <c r="D124" s="167">
        <v>89079</v>
      </c>
      <c r="E124" t="s">
        <v>188</v>
      </c>
      <c r="F124" t="s">
        <v>169</v>
      </c>
      <c r="G124" t="s">
        <v>375</v>
      </c>
      <c r="H124" s="168">
        <v>36247</v>
      </c>
      <c r="I124" t="s">
        <v>103</v>
      </c>
      <c r="J124" s="169">
        <v>18.509589041095889</v>
      </c>
      <c r="K124">
        <v>4</v>
      </c>
    </row>
    <row r="125" spans="1:11" x14ac:dyDescent="0.25">
      <c r="A125" t="s">
        <v>376</v>
      </c>
      <c r="B125">
        <v>18674</v>
      </c>
      <c r="C125" t="s">
        <v>172</v>
      </c>
      <c r="D125" s="167">
        <v>69218.789999999994</v>
      </c>
      <c r="E125" t="s">
        <v>188</v>
      </c>
      <c r="F125" t="s">
        <v>169</v>
      </c>
      <c r="G125" t="s">
        <v>282</v>
      </c>
      <c r="H125" s="168">
        <v>37683</v>
      </c>
      <c r="I125" t="s">
        <v>108</v>
      </c>
      <c r="J125" s="169">
        <v>14.575342465753424</v>
      </c>
      <c r="K125">
        <v>3</v>
      </c>
    </row>
    <row r="126" spans="1:11" x14ac:dyDescent="0.25">
      <c r="A126" t="s">
        <v>377</v>
      </c>
      <c r="B126">
        <v>29534</v>
      </c>
      <c r="C126" t="s">
        <v>167</v>
      </c>
      <c r="D126" s="167">
        <v>29779.06</v>
      </c>
      <c r="E126" t="s">
        <v>233</v>
      </c>
      <c r="F126" t="s">
        <v>202</v>
      </c>
      <c r="G126" t="s">
        <v>234</v>
      </c>
      <c r="H126" s="168">
        <v>41511</v>
      </c>
      <c r="I126" t="s">
        <v>107</v>
      </c>
      <c r="J126" s="169">
        <v>4.087671232876712</v>
      </c>
      <c r="K126">
        <v>1</v>
      </c>
    </row>
    <row r="127" spans="1:11" x14ac:dyDescent="0.25">
      <c r="A127" t="s">
        <v>378</v>
      </c>
      <c r="B127">
        <v>1847</v>
      </c>
      <c r="C127" t="s">
        <v>172</v>
      </c>
      <c r="D127" s="167">
        <v>95362.44</v>
      </c>
      <c r="E127" t="s">
        <v>213</v>
      </c>
      <c r="F127" t="s">
        <v>169</v>
      </c>
      <c r="G127" t="s">
        <v>240</v>
      </c>
      <c r="H127" s="168">
        <v>42408</v>
      </c>
      <c r="I127" t="s">
        <v>107</v>
      </c>
      <c r="J127" s="169">
        <v>1.6301369863013699</v>
      </c>
      <c r="K127">
        <v>1</v>
      </c>
    </row>
    <row r="128" spans="1:11" x14ac:dyDescent="0.25">
      <c r="A128" t="s">
        <v>379</v>
      </c>
      <c r="B128">
        <v>6076</v>
      </c>
      <c r="C128" t="s">
        <v>167</v>
      </c>
      <c r="D128" s="167">
        <v>42053.42</v>
      </c>
      <c r="E128" t="s">
        <v>199</v>
      </c>
      <c r="F128" t="s">
        <v>169</v>
      </c>
      <c r="G128" t="s">
        <v>220</v>
      </c>
      <c r="H128" s="168">
        <v>41911</v>
      </c>
      <c r="I128" t="s">
        <v>103</v>
      </c>
      <c r="J128" s="169">
        <v>2.9917808219178084</v>
      </c>
      <c r="K128">
        <v>1</v>
      </c>
    </row>
    <row r="129" spans="1:11" x14ac:dyDescent="0.25">
      <c r="A129" t="s">
        <v>380</v>
      </c>
      <c r="B129">
        <v>90235</v>
      </c>
      <c r="C129" t="s">
        <v>167</v>
      </c>
      <c r="D129" s="167">
        <v>61917.2</v>
      </c>
      <c r="E129" t="s">
        <v>188</v>
      </c>
      <c r="F129" t="s">
        <v>169</v>
      </c>
      <c r="G129" t="s">
        <v>282</v>
      </c>
      <c r="H129" s="168">
        <v>38670</v>
      </c>
      <c r="I129" t="s">
        <v>104</v>
      </c>
      <c r="J129" s="169">
        <v>11.871232876712329</v>
      </c>
      <c r="K129">
        <v>3</v>
      </c>
    </row>
    <row r="130" spans="1:11" x14ac:dyDescent="0.25">
      <c r="A130" t="s">
        <v>381</v>
      </c>
      <c r="B130">
        <v>20357</v>
      </c>
      <c r="C130" t="s">
        <v>172</v>
      </c>
      <c r="D130" s="167">
        <v>114087.02</v>
      </c>
      <c r="E130" t="s">
        <v>185</v>
      </c>
      <c r="F130" t="s">
        <v>169</v>
      </c>
      <c r="G130" t="s">
        <v>382</v>
      </c>
      <c r="H130" s="168">
        <v>32930</v>
      </c>
      <c r="I130" t="s">
        <v>108</v>
      </c>
      <c r="J130" s="169">
        <v>27.597260273972601</v>
      </c>
      <c r="K130">
        <v>6</v>
      </c>
    </row>
    <row r="131" spans="1:11" x14ac:dyDescent="0.25">
      <c r="A131" t="s">
        <v>383</v>
      </c>
      <c r="B131">
        <v>95079</v>
      </c>
      <c r="C131" t="s">
        <v>172</v>
      </c>
      <c r="D131" s="167">
        <v>96763.35</v>
      </c>
      <c r="E131" t="s">
        <v>168</v>
      </c>
      <c r="F131" t="s">
        <v>169</v>
      </c>
      <c r="G131" t="s">
        <v>384</v>
      </c>
      <c r="H131" s="168">
        <v>35296</v>
      </c>
      <c r="I131" t="s">
        <v>106</v>
      </c>
      <c r="J131" s="169">
        <v>21.115068493150684</v>
      </c>
      <c r="K131">
        <v>5</v>
      </c>
    </row>
    <row r="132" spans="1:11" x14ac:dyDescent="0.25">
      <c r="A132" t="s">
        <v>385</v>
      </c>
      <c r="B132">
        <v>58036</v>
      </c>
      <c r="C132" t="s">
        <v>172</v>
      </c>
      <c r="D132" s="167">
        <v>84974</v>
      </c>
      <c r="E132" t="s">
        <v>180</v>
      </c>
      <c r="F132" t="s">
        <v>169</v>
      </c>
      <c r="G132" t="s">
        <v>386</v>
      </c>
      <c r="H132" s="168">
        <v>35681</v>
      </c>
      <c r="I132" t="s">
        <v>103</v>
      </c>
      <c r="J132" s="169">
        <v>20.06027397260274</v>
      </c>
      <c r="K132">
        <v>5</v>
      </c>
    </row>
    <row r="133" spans="1:11" x14ac:dyDescent="0.25">
      <c r="A133" t="s">
        <v>387</v>
      </c>
      <c r="B133">
        <v>65170</v>
      </c>
      <c r="C133" t="s">
        <v>172</v>
      </c>
      <c r="D133" s="167">
        <v>56387</v>
      </c>
      <c r="E133" t="s">
        <v>188</v>
      </c>
      <c r="F133" t="s">
        <v>169</v>
      </c>
      <c r="G133" t="s">
        <v>388</v>
      </c>
      <c r="H133" s="168">
        <v>42408</v>
      </c>
      <c r="I133" t="s">
        <v>108</v>
      </c>
      <c r="J133" s="169">
        <v>1.6301369863013699</v>
      </c>
      <c r="K133">
        <v>1</v>
      </c>
    </row>
    <row r="134" spans="1:11" x14ac:dyDescent="0.25">
      <c r="A134" t="s">
        <v>389</v>
      </c>
      <c r="B134">
        <v>51914</v>
      </c>
      <c r="C134" t="s">
        <v>172</v>
      </c>
      <c r="D134" s="167">
        <v>85834</v>
      </c>
      <c r="E134" t="s">
        <v>191</v>
      </c>
      <c r="F134" t="s">
        <v>169</v>
      </c>
      <c r="G134" t="s">
        <v>192</v>
      </c>
      <c r="H134" s="168">
        <v>35764</v>
      </c>
      <c r="I134" t="s">
        <v>103</v>
      </c>
      <c r="J134" s="169">
        <v>19.832876712328765</v>
      </c>
      <c r="K134">
        <v>4</v>
      </c>
    </row>
    <row r="135" spans="1:11" x14ac:dyDescent="0.25">
      <c r="A135" t="s">
        <v>390</v>
      </c>
      <c r="B135">
        <v>42313</v>
      </c>
      <c r="C135" t="s">
        <v>172</v>
      </c>
      <c r="D135" s="167">
        <v>118400</v>
      </c>
      <c r="E135" t="s">
        <v>196</v>
      </c>
      <c r="F135" t="s">
        <v>169</v>
      </c>
      <c r="G135" t="s">
        <v>391</v>
      </c>
      <c r="H135" s="168">
        <v>38824</v>
      </c>
      <c r="I135" t="s">
        <v>103</v>
      </c>
      <c r="J135" s="169">
        <v>11.449315068493151</v>
      </c>
      <c r="K135">
        <v>3</v>
      </c>
    </row>
    <row r="136" spans="1:11" x14ac:dyDescent="0.25">
      <c r="A136" t="s">
        <v>392</v>
      </c>
      <c r="B136">
        <v>5399</v>
      </c>
      <c r="C136" t="s">
        <v>172</v>
      </c>
      <c r="D136" s="167">
        <v>46626.87</v>
      </c>
      <c r="E136" t="s">
        <v>199</v>
      </c>
      <c r="F136" t="s">
        <v>169</v>
      </c>
      <c r="G136" t="s">
        <v>205</v>
      </c>
      <c r="H136" s="168">
        <v>39412</v>
      </c>
      <c r="I136" t="s">
        <v>106</v>
      </c>
      <c r="J136" s="169">
        <v>9.838356164383562</v>
      </c>
      <c r="K136">
        <v>2</v>
      </c>
    </row>
    <row r="137" spans="1:11" x14ac:dyDescent="0.25">
      <c r="A137" t="s">
        <v>393</v>
      </c>
      <c r="B137">
        <v>25798</v>
      </c>
      <c r="C137" t="s">
        <v>172</v>
      </c>
      <c r="D137" s="167">
        <v>72902</v>
      </c>
      <c r="E137" t="s">
        <v>175</v>
      </c>
      <c r="F137" t="s">
        <v>169</v>
      </c>
      <c r="G137" t="s">
        <v>183</v>
      </c>
      <c r="H137" s="168">
        <v>38915</v>
      </c>
      <c r="I137" t="s">
        <v>106</v>
      </c>
      <c r="J137" s="169">
        <v>11.2</v>
      </c>
      <c r="K137">
        <v>3</v>
      </c>
    </row>
    <row r="138" spans="1:11" x14ac:dyDescent="0.25">
      <c r="A138" t="s">
        <v>394</v>
      </c>
      <c r="B138">
        <v>99349</v>
      </c>
      <c r="C138" t="s">
        <v>167</v>
      </c>
      <c r="D138" s="167">
        <v>97392.47</v>
      </c>
      <c r="E138" t="s">
        <v>168</v>
      </c>
      <c r="F138" t="s">
        <v>169</v>
      </c>
      <c r="G138" t="s">
        <v>173</v>
      </c>
      <c r="H138" s="168">
        <v>34736</v>
      </c>
      <c r="I138" t="s">
        <v>103</v>
      </c>
      <c r="J138" s="169">
        <v>22.649315068493152</v>
      </c>
      <c r="K138">
        <v>5</v>
      </c>
    </row>
    <row r="139" spans="1:11" x14ac:dyDescent="0.25">
      <c r="A139" t="s">
        <v>395</v>
      </c>
      <c r="B139">
        <v>85258</v>
      </c>
      <c r="C139" t="s">
        <v>167</v>
      </c>
      <c r="D139" s="167">
        <v>37838.46</v>
      </c>
      <c r="E139" t="s">
        <v>188</v>
      </c>
      <c r="F139" t="s">
        <v>202</v>
      </c>
      <c r="G139" t="s">
        <v>313</v>
      </c>
      <c r="H139" s="168">
        <v>41127</v>
      </c>
      <c r="I139" t="s">
        <v>108</v>
      </c>
      <c r="J139" s="169">
        <v>5.13972602739726</v>
      </c>
      <c r="K139">
        <v>2</v>
      </c>
    </row>
    <row r="140" spans="1:11" x14ac:dyDescent="0.25">
      <c r="A140" t="s">
        <v>396</v>
      </c>
      <c r="B140">
        <v>75050</v>
      </c>
      <c r="C140" t="s">
        <v>167</v>
      </c>
      <c r="D140" s="167">
        <v>102664</v>
      </c>
      <c r="E140" t="s">
        <v>168</v>
      </c>
      <c r="F140" t="s">
        <v>169</v>
      </c>
      <c r="G140" t="s">
        <v>397</v>
      </c>
      <c r="H140" s="168">
        <v>36130</v>
      </c>
      <c r="I140" t="s">
        <v>105</v>
      </c>
      <c r="J140" s="169">
        <v>18.830136986301369</v>
      </c>
      <c r="K140">
        <v>4</v>
      </c>
    </row>
    <row r="141" spans="1:11" x14ac:dyDescent="0.25">
      <c r="A141" t="s">
        <v>398</v>
      </c>
      <c r="B141">
        <v>95106</v>
      </c>
      <c r="C141" t="s">
        <v>172</v>
      </c>
      <c r="D141" s="167">
        <v>52416.7</v>
      </c>
      <c r="E141" t="s">
        <v>233</v>
      </c>
      <c r="F141" t="s">
        <v>169</v>
      </c>
      <c r="G141" t="s">
        <v>399</v>
      </c>
      <c r="H141" s="168">
        <v>32370</v>
      </c>
      <c r="I141" t="s">
        <v>104</v>
      </c>
      <c r="J141" s="169">
        <v>29.13150684931507</v>
      </c>
      <c r="K141">
        <v>6</v>
      </c>
    </row>
    <row r="142" spans="1:11" x14ac:dyDescent="0.25">
      <c r="A142" t="s">
        <v>400</v>
      </c>
      <c r="B142">
        <v>98830</v>
      </c>
      <c r="C142" t="s">
        <v>172</v>
      </c>
      <c r="D142" s="167">
        <v>49831</v>
      </c>
      <c r="E142" t="s">
        <v>168</v>
      </c>
      <c r="F142" t="s">
        <v>169</v>
      </c>
      <c r="G142" t="s">
        <v>265</v>
      </c>
      <c r="H142" s="168">
        <v>41792</v>
      </c>
      <c r="I142" t="s">
        <v>105</v>
      </c>
      <c r="J142" s="169">
        <v>3.3178082191780822</v>
      </c>
      <c r="K142">
        <v>1</v>
      </c>
    </row>
    <row r="143" spans="1:11" x14ac:dyDescent="0.25">
      <c r="A143" t="s">
        <v>401</v>
      </c>
      <c r="B143">
        <v>50746</v>
      </c>
      <c r="C143" t="s">
        <v>172</v>
      </c>
      <c r="D143" s="167">
        <v>92202.64</v>
      </c>
      <c r="E143" t="s">
        <v>168</v>
      </c>
      <c r="F143" t="s">
        <v>169</v>
      </c>
      <c r="G143" t="s">
        <v>402</v>
      </c>
      <c r="H143" s="168">
        <v>35303</v>
      </c>
      <c r="I143" t="s">
        <v>103</v>
      </c>
      <c r="J143" s="169">
        <v>21.095890410958905</v>
      </c>
      <c r="K143">
        <v>5</v>
      </c>
    </row>
    <row r="144" spans="1:11" x14ac:dyDescent="0.25">
      <c r="A144" t="s">
        <v>403</v>
      </c>
      <c r="B144">
        <v>37386</v>
      </c>
      <c r="C144" t="s">
        <v>172</v>
      </c>
      <c r="D144" s="167">
        <v>60810</v>
      </c>
      <c r="E144" t="s">
        <v>191</v>
      </c>
      <c r="F144" t="s">
        <v>169</v>
      </c>
      <c r="G144" t="s">
        <v>354</v>
      </c>
      <c r="H144" s="168">
        <v>41288</v>
      </c>
      <c r="I144" t="s">
        <v>105</v>
      </c>
      <c r="J144" s="169">
        <v>4.6986301369863011</v>
      </c>
      <c r="K144">
        <v>1</v>
      </c>
    </row>
    <row r="145" spans="1:11" x14ac:dyDescent="0.25">
      <c r="A145" t="s">
        <v>404</v>
      </c>
      <c r="B145">
        <v>24836</v>
      </c>
      <c r="C145" t="s">
        <v>167</v>
      </c>
      <c r="D145" s="167">
        <v>51355.839999999997</v>
      </c>
      <c r="E145" t="s">
        <v>188</v>
      </c>
      <c r="F145" t="s">
        <v>169</v>
      </c>
      <c r="G145" t="s">
        <v>273</v>
      </c>
      <c r="H145" s="168">
        <v>39902</v>
      </c>
      <c r="I145" t="s">
        <v>105</v>
      </c>
      <c r="J145" s="169">
        <v>8.4958904109589035</v>
      </c>
      <c r="K145">
        <v>2</v>
      </c>
    </row>
    <row r="146" spans="1:11" x14ac:dyDescent="0.25">
      <c r="A146" t="s">
        <v>405</v>
      </c>
      <c r="B146">
        <v>31872</v>
      </c>
      <c r="C146" t="s">
        <v>172</v>
      </c>
      <c r="D146" s="167">
        <v>97074.01</v>
      </c>
      <c r="E146" t="s">
        <v>188</v>
      </c>
      <c r="F146" t="s">
        <v>169</v>
      </c>
      <c r="G146" t="s">
        <v>406</v>
      </c>
      <c r="H146" s="168">
        <v>38110</v>
      </c>
      <c r="I146" t="s">
        <v>106</v>
      </c>
      <c r="J146" s="169">
        <v>13.405479452054795</v>
      </c>
      <c r="K146">
        <v>3</v>
      </c>
    </row>
    <row r="147" spans="1:11" x14ac:dyDescent="0.25">
      <c r="A147" t="s">
        <v>407</v>
      </c>
      <c r="B147">
        <v>62852</v>
      </c>
      <c r="C147" t="s">
        <v>167</v>
      </c>
      <c r="D147" s="167">
        <v>45151.08</v>
      </c>
      <c r="E147" t="s">
        <v>216</v>
      </c>
      <c r="F147" t="s">
        <v>202</v>
      </c>
      <c r="G147" t="s">
        <v>217</v>
      </c>
      <c r="H147" s="168">
        <v>34388</v>
      </c>
      <c r="I147" t="s">
        <v>103</v>
      </c>
      <c r="J147" s="169">
        <v>23.602739726027398</v>
      </c>
      <c r="K147">
        <v>5</v>
      </c>
    </row>
    <row r="148" spans="1:11" x14ac:dyDescent="0.25">
      <c r="A148" t="s">
        <v>408</v>
      </c>
      <c r="B148">
        <v>99857</v>
      </c>
      <c r="C148" t="s">
        <v>172</v>
      </c>
      <c r="D148" s="167">
        <v>65752</v>
      </c>
      <c r="E148" t="s">
        <v>175</v>
      </c>
      <c r="F148" t="s">
        <v>169</v>
      </c>
      <c r="G148" t="s">
        <v>183</v>
      </c>
      <c r="H148" s="168">
        <v>40742</v>
      </c>
      <c r="I148" t="s">
        <v>107</v>
      </c>
      <c r="J148" s="169">
        <v>6.1945205479452055</v>
      </c>
      <c r="K148">
        <v>2</v>
      </c>
    </row>
    <row r="149" spans="1:11" x14ac:dyDescent="0.25">
      <c r="A149" t="s">
        <v>409</v>
      </c>
      <c r="B149">
        <v>46279</v>
      </c>
      <c r="C149" t="s">
        <v>167</v>
      </c>
      <c r="D149" s="167">
        <v>91139.47</v>
      </c>
      <c r="E149" t="s">
        <v>188</v>
      </c>
      <c r="F149" t="s">
        <v>169</v>
      </c>
      <c r="G149" t="s">
        <v>410</v>
      </c>
      <c r="H149" s="168">
        <v>40308</v>
      </c>
      <c r="I149" t="s">
        <v>107</v>
      </c>
      <c r="J149" s="169">
        <v>7.3835616438356162</v>
      </c>
      <c r="K149">
        <v>2</v>
      </c>
    </row>
    <row r="150" spans="1:11" x14ac:dyDescent="0.25">
      <c r="A150" t="s">
        <v>411</v>
      </c>
      <c r="B150">
        <v>43774</v>
      </c>
      <c r="C150" t="s">
        <v>167</v>
      </c>
      <c r="D150" s="167">
        <v>66639.25</v>
      </c>
      <c r="E150" t="s">
        <v>188</v>
      </c>
      <c r="F150" t="s">
        <v>169</v>
      </c>
      <c r="G150" t="s">
        <v>282</v>
      </c>
      <c r="H150" s="168">
        <v>41456</v>
      </c>
      <c r="I150" t="s">
        <v>103</v>
      </c>
      <c r="J150" s="169">
        <v>4.2383561643835614</v>
      </c>
      <c r="K150">
        <v>1</v>
      </c>
    </row>
    <row r="151" spans="1:11" x14ac:dyDescent="0.25">
      <c r="A151" t="s">
        <v>412</v>
      </c>
      <c r="B151">
        <v>98448</v>
      </c>
      <c r="C151" t="s">
        <v>172</v>
      </c>
      <c r="D151" s="167">
        <v>40631.32</v>
      </c>
      <c r="E151" t="s">
        <v>199</v>
      </c>
      <c r="F151" t="s">
        <v>169</v>
      </c>
      <c r="G151" t="s">
        <v>200</v>
      </c>
      <c r="H151" s="168">
        <v>42065</v>
      </c>
      <c r="I151" t="s">
        <v>108</v>
      </c>
      <c r="J151" s="169">
        <v>2.56986301369863</v>
      </c>
      <c r="K151">
        <v>1</v>
      </c>
    </row>
    <row r="152" spans="1:11" x14ac:dyDescent="0.25">
      <c r="A152" t="s">
        <v>413</v>
      </c>
      <c r="B152">
        <v>47442</v>
      </c>
      <c r="C152" t="s">
        <v>172</v>
      </c>
      <c r="D152" s="167">
        <v>45049.120000000003</v>
      </c>
      <c r="E152" t="s">
        <v>199</v>
      </c>
      <c r="F152" t="s">
        <v>169</v>
      </c>
      <c r="G152" t="s">
        <v>205</v>
      </c>
      <c r="H152" s="168">
        <v>37795</v>
      </c>
      <c r="I152" t="s">
        <v>108</v>
      </c>
      <c r="J152" s="169">
        <v>14.268493150684931</v>
      </c>
      <c r="K152">
        <v>3</v>
      </c>
    </row>
    <row r="153" spans="1:11" x14ac:dyDescent="0.25">
      <c r="A153" t="s">
        <v>414</v>
      </c>
      <c r="B153">
        <v>95438</v>
      </c>
      <c r="C153" t="s">
        <v>172</v>
      </c>
      <c r="D153" s="167">
        <v>120768</v>
      </c>
      <c r="E153" t="s">
        <v>213</v>
      </c>
      <c r="F153" t="s">
        <v>169</v>
      </c>
      <c r="G153" t="s">
        <v>214</v>
      </c>
      <c r="H153" s="168">
        <v>33826</v>
      </c>
      <c r="I153" t="s">
        <v>106</v>
      </c>
      <c r="J153" s="169">
        <v>25.142465753424659</v>
      </c>
      <c r="K153">
        <v>6</v>
      </c>
    </row>
    <row r="154" spans="1:11" x14ac:dyDescent="0.25">
      <c r="A154" t="s">
        <v>415</v>
      </c>
      <c r="B154">
        <v>75637</v>
      </c>
      <c r="C154" t="s">
        <v>172</v>
      </c>
      <c r="D154" s="167">
        <v>76852</v>
      </c>
      <c r="E154" t="s">
        <v>185</v>
      </c>
      <c r="F154" t="s">
        <v>169</v>
      </c>
      <c r="G154" t="s">
        <v>416</v>
      </c>
      <c r="H154" s="168">
        <v>38747</v>
      </c>
      <c r="I154" t="s">
        <v>104</v>
      </c>
      <c r="J154" s="169">
        <v>11.66027397260274</v>
      </c>
      <c r="K154">
        <v>3</v>
      </c>
    </row>
    <row r="155" spans="1:11" x14ac:dyDescent="0.25">
      <c r="A155" t="s">
        <v>417</v>
      </c>
      <c r="B155">
        <v>45655</v>
      </c>
      <c r="C155" t="s">
        <v>172</v>
      </c>
      <c r="D155" s="167">
        <v>80561.66</v>
      </c>
      <c r="E155" t="s">
        <v>268</v>
      </c>
      <c r="F155" t="s">
        <v>169</v>
      </c>
      <c r="G155" t="s">
        <v>418</v>
      </c>
      <c r="H155" s="168">
        <v>38551</v>
      </c>
      <c r="I155" t="s">
        <v>108</v>
      </c>
      <c r="J155" s="169">
        <v>12.197260273972603</v>
      </c>
      <c r="K155">
        <v>3</v>
      </c>
    </row>
    <row r="156" spans="1:11" x14ac:dyDescent="0.25">
      <c r="A156" t="s">
        <v>419</v>
      </c>
      <c r="B156">
        <v>78756</v>
      </c>
      <c r="C156" t="s">
        <v>172</v>
      </c>
      <c r="D156" s="167">
        <v>77328</v>
      </c>
      <c r="E156" t="s">
        <v>168</v>
      </c>
      <c r="F156" t="s">
        <v>169</v>
      </c>
      <c r="G156" t="s">
        <v>265</v>
      </c>
      <c r="H156" s="168">
        <v>35582</v>
      </c>
      <c r="I156" t="s">
        <v>107</v>
      </c>
      <c r="J156" s="169">
        <v>20.331506849315069</v>
      </c>
      <c r="K156">
        <v>5</v>
      </c>
    </row>
    <row r="157" spans="1:11" x14ac:dyDescent="0.25">
      <c r="A157" t="s">
        <v>420</v>
      </c>
      <c r="B157">
        <v>74516</v>
      </c>
      <c r="C157" t="s">
        <v>172</v>
      </c>
      <c r="D157" s="167">
        <v>118400</v>
      </c>
      <c r="E157" t="s">
        <v>213</v>
      </c>
      <c r="F157" t="s">
        <v>169</v>
      </c>
      <c r="G157" t="s">
        <v>214</v>
      </c>
      <c r="H157" s="168">
        <v>38040</v>
      </c>
      <c r="I157" t="s">
        <v>104</v>
      </c>
      <c r="J157" s="169">
        <v>13.597260273972603</v>
      </c>
      <c r="K157">
        <v>3</v>
      </c>
    </row>
    <row r="158" spans="1:11" x14ac:dyDescent="0.25">
      <c r="A158" t="s">
        <v>421</v>
      </c>
      <c r="B158">
        <v>49880</v>
      </c>
      <c r="C158" t="s">
        <v>167</v>
      </c>
      <c r="D158" s="167">
        <v>87523.22</v>
      </c>
      <c r="E158" t="s">
        <v>216</v>
      </c>
      <c r="F158" t="s">
        <v>169</v>
      </c>
      <c r="G158" t="s">
        <v>422</v>
      </c>
      <c r="H158" s="168">
        <v>33938</v>
      </c>
      <c r="I158" t="s">
        <v>103</v>
      </c>
      <c r="J158" s="169">
        <v>24.835616438356166</v>
      </c>
      <c r="K158">
        <v>5</v>
      </c>
    </row>
    <row r="159" spans="1:11" x14ac:dyDescent="0.25">
      <c r="A159" t="s">
        <v>423</v>
      </c>
      <c r="B159">
        <v>4727</v>
      </c>
      <c r="C159" t="s">
        <v>172</v>
      </c>
      <c r="D159" s="167">
        <v>112266</v>
      </c>
      <c r="E159" t="s">
        <v>185</v>
      </c>
      <c r="F159" t="s">
        <v>169</v>
      </c>
      <c r="G159" t="s">
        <v>382</v>
      </c>
      <c r="H159" s="168">
        <v>36780</v>
      </c>
      <c r="I159" t="s">
        <v>104</v>
      </c>
      <c r="J159" s="169">
        <v>17.049315068493151</v>
      </c>
      <c r="K159">
        <v>4</v>
      </c>
    </row>
    <row r="160" spans="1:11" x14ac:dyDescent="0.25">
      <c r="A160" t="s">
        <v>424</v>
      </c>
      <c r="B160">
        <v>67503</v>
      </c>
      <c r="C160" t="s">
        <v>172</v>
      </c>
      <c r="D160" s="167">
        <v>78052</v>
      </c>
      <c r="E160" t="s">
        <v>191</v>
      </c>
      <c r="F160" t="s">
        <v>169</v>
      </c>
      <c r="G160" t="s">
        <v>192</v>
      </c>
      <c r="H160" s="168">
        <v>37298</v>
      </c>
      <c r="I160" t="s">
        <v>106</v>
      </c>
      <c r="J160" s="169">
        <v>15.63013698630137</v>
      </c>
      <c r="K160">
        <v>4</v>
      </c>
    </row>
    <row r="161" spans="1:11" x14ac:dyDescent="0.25">
      <c r="A161" t="s">
        <v>425</v>
      </c>
      <c r="B161">
        <v>81559</v>
      </c>
      <c r="C161" t="s">
        <v>172</v>
      </c>
      <c r="D161" s="167">
        <v>70595.53</v>
      </c>
      <c r="E161" t="s">
        <v>233</v>
      </c>
      <c r="F161" t="s">
        <v>169</v>
      </c>
      <c r="G161" t="s">
        <v>426</v>
      </c>
      <c r="H161" s="168">
        <v>34142</v>
      </c>
      <c r="I161" t="s">
        <v>104</v>
      </c>
      <c r="J161" s="169">
        <v>24.276712328767122</v>
      </c>
      <c r="K161">
        <v>5</v>
      </c>
    </row>
    <row r="162" spans="1:11" x14ac:dyDescent="0.25">
      <c r="A162" t="s">
        <v>427</v>
      </c>
      <c r="B162">
        <v>3311</v>
      </c>
      <c r="C162" t="s">
        <v>167</v>
      </c>
      <c r="D162" s="167">
        <v>86721.89</v>
      </c>
      <c r="E162" t="s">
        <v>188</v>
      </c>
      <c r="F162" t="s">
        <v>169</v>
      </c>
      <c r="G162" t="s">
        <v>428</v>
      </c>
      <c r="H162" s="168">
        <v>38405</v>
      </c>
      <c r="I162" t="s">
        <v>104</v>
      </c>
      <c r="J162" s="169">
        <v>12.597260273972603</v>
      </c>
      <c r="K162">
        <v>3</v>
      </c>
    </row>
    <row r="163" spans="1:11" x14ac:dyDescent="0.25">
      <c r="A163" t="s">
        <v>429</v>
      </c>
      <c r="B163">
        <v>42631</v>
      </c>
      <c r="C163" t="s">
        <v>167</v>
      </c>
      <c r="D163" s="167">
        <v>78387.850000000006</v>
      </c>
      <c r="E163" t="s">
        <v>188</v>
      </c>
      <c r="F163" t="s">
        <v>169</v>
      </c>
      <c r="G163" t="s">
        <v>284</v>
      </c>
      <c r="H163" s="168">
        <v>41485</v>
      </c>
      <c r="I163" t="s">
        <v>106</v>
      </c>
      <c r="J163" s="169">
        <v>4.1589041095890407</v>
      </c>
      <c r="K163">
        <v>1</v>
      </c>
    </row>
    <row r="164" spans="1:11" x14ac:dyDescent="0.25">
      <c r="A164" t="s">
        <v>430</v>
      </c>
      <c r="B164">
        <v>16255</v>
      </c>
      <c r="C164" t="s">
        <v>172</v>
      </c>
      <c r="D164" s="167">
        <v>40631.32</v>
      </c>
      <c r="E164" t="s">
        <v>199</v>
      </c>
      <c r="F164" t="s">
        <v>169</v>
      </c>
      <c r="G164" t="s">
        <v>200</v>
      </c>
      <c r="H164" s="168">
        <v>42373</v>
      </c>
      <c r="I164" t="s">
        <v>103</v>
      </c>
      <c r="J164" s="169">
        <v>1.726027397260274</v>
      </c>
      <c r="K164">
        <v>1</v>
      </c>
    </row>
    <row r="165" spans="1:11" x14ac:dyDescent="0.25">
      <c r="A165" t="s">
        <v>431</v>
      </c>
      <c r="B165">
        <v>31019</v>
      </c>
      <c r="C165" t="s">
        <v>167</v>
      </c>
      <c r="D165" s="167">
        <v>76649.679999999993</v>
      </c>
      <c r="E165" t="s">
        <v>308</v>
      </c>
      <c r="F165" t="s">
        <v>169</v>
      </c>
      <c r="G165" t="s">
        <v>406</v>
      </c>
      <c r="H165" s="168">
        <v>39160</v>
      </c>
      <c r="I165" t="s">
        <v>104</v>
      </c>
      <c r="J165" s="169">
        <v>10.528767123287672</v>
      </c>
      <c r="K165">
        <v>3</v>
      </c>
    </row>
    <row r="166" spans="1:11" x14ac:dyDescent="0.25">
      <c r="A166" t="s">
        <v>432</v>
      </c>
      <c r="B166">
        <v>55346</v>
      </c>
      <c r="C166" t="s">
        <v>167</v>
      </c>
      <c r="D166" s="167">
        <v>70866.460000000006</v>
      </c>
      <c r="E166" t="s">
        <v>175</v>
      </c>
      <c r="F166" t="s">
        <v>169</v>
      </c>
      <c r="G166" t="s">
        <v>211</v>
      </c>
      <c r="H166" s="168">
        <v>35253</v>
      </c>
      <c r="I166" t="s">
        <v>103</v>
      </c>
      <c r="J166" s="169">
        <v>21.232876712328768</v>
      </c>
      <c r="K166">
        <v>5</v>
      </c>
    </row>
    <row r="167" spans="1:11" x14ac:dyDescent="0.25">
      <c r="A167" t="s">
        <v>433</v>
      </c>
      <c r="B167">
        <v>26558</v>
      </c>
      <c r="C167" t="s">
        <v>172</v>
      </c>
      <c r="D167" s="167">
        <v>14976</v>
      </c>
      <c r="E167" t="s">
        <v>268</v>
      </c>
      <c r="F167" t="s">
        <v>202</v>
      </c>
      <c r="G167" t="s">
        <v>224</v>
      </c>
      <c r="H167" s="168">
        <v>42604</v>
      </c>
      <c r="I167" t="s">
        <v>107</v>
      </c>
      <c r="J167" s="169">
        <v>1.0931506849315069</v>
      </c>
      <c r="K167">
        <v>1</v>
      </c>
    </row>
    <row r="168" spans="1:11" x14ac:dyDescent="0.25">
      <c r="A168" t="s">
        <v>434</v>
      </c>
      <c r="B168">
        <v>9363</v>
      </c>
      <c r="C168" t="s">
        <v>172</v>
      </c>
      <c r="D168" s="167">
        <v>61725</v>
      </c>
      <c r="E168" t="s">
        <v>175</v>
      </c>
      <c r="F168" t="s">
        <v>169</v>
      </c>
      <c r="G168" t="s">
        <v>183</v>
      </c>
      <c r="H168" s="168">
        <v>42044</v>
      </c>
      <c r="I168" t="s">
        <v>106</v>
      </c>
      <c r="J168" s="169">
        <v>2.6273972602739728</v>
      </c>
      <c r="K168">
        <v>1</v>
      </c>
    </row>
    <row r="169" spans="1:11" x14ac:dyDescent="0.25">
      <c r="A169" t="s">
        <v>435</v>
      </c>
      <c r="B169">
        <v>79168</v>
      </c>
      <c r="C169" t="s">
        <v>172</v>
      </c>
      <c r="D169" s="167">
        <v>70884</v>
      </c>
      <c r="E169" t="s">
        <v>191</v>
      </c>
      <c r="F169" t="s">
        <v>169</v>
      </c>
      <c r="G169" t="s">
        <v>192</v>
      </c>
      <c r="H169" s="168">
        <v>39524</v>
      </c>
      <c r="I169" t="s">
        <v>108</v>
      </c>
      <c r="J169" s="169">
        <v>9.5315068493150683</v>
      </c>
      <c r="K169">
        <v>2</v>
      </c>
    </row>
    <row r="170" spans="1:11" x14ac:dyDescent="0.25">
      <c r="A170" t="s">
        <v>436</v>
      </c>
      <c r="B170">
        <v>90291</v>
      </c>
      <c r="C170" t="s">
        <v>167</v>
      </c>
      <c r="D170" s="167">
        <v>69222.179999999993</v>
      </c>
      <c r="E170" t="s">
        <v>180</v>
      </c>
      <c r="F170" t="s">
        <v>169</v>
      </c>
      <c r="G170" t="s">
        <v>170</v>
      </c>
      <c r="H170" s="168">
        <v>32321</v>
      </c>
      <c r="I170" t="s">
        <v>108</v>
      </c>
      <c r="J170" s="169">
        <v>29.265753424657536</v>
      </c>
      <c r="K170">
        <v>6</v>
      </c>
    </row>
    <row r="171" spans="1:11" x14ac:dyDescent="0.25">
      <c r="A171" t="s">
        <v>437</v>
      </c>
      <c r="B171">
        <v>84197</v>
      </c>
      <c r="C171" t="s">
        <v>172</v>
      </c>
      <c r="D171" s="167">
        <v>70052</v>
      </c>
      <c r="E171" t="s">
        <v>191</v>
      </c>
      <c r="F171" t="s">
        <v>169</v>
      </c>
      <c r="G171" t="s">
        <v>192</v>
      </c>
      <c r="H171" s="168">
        <v>38747</v>
      </c>
      <c r="I171" t="s">
        <v>106</v>
      </c>
      <c r="J171" s="169">
        <v>11.66027397260274</v>
      </c>
      <c r="K171">
        <v>3</v>
      </c>
    </row>
    <row r="172" spans="1:11" x14ac:dyDescent="0.25">
      <c r="A172" t="s">
        <v>438</v>
      </c>
      <c r="B172">
        <v>39913</v>
      </c>
      <c r="C172" t="s">
        <v>172</v>
      </c>
      <c r="D172" s="167">
        <v>78096</v>
      </c>
      <c r="E172" t="s">
        <v>175</v>
      </c>
      <c r="F172" t="s">
        <v>169</v>
      </c>
      <c r="G172" t="s">
        <v>183</v>
      </c>
      <c r="H172" s="168">
        <v>38187</v>
      </c>
      <c r="I172" t="s">
        <v>103</v>
      </c>
      <c r="J172" s="169">
        <v>13.194520547945206</v>
      </c>
      <c r="K172">
        <v>3</v>
      </c>
    </row>
    <row r="173" spans="1:11" x14ac:dyDescent="0.25">
      <c r="A173" t="s">
        <v>439</v>
      </c>
      <c r="B173">
        <v>8161</v>
      </c>
      <c r="C173" t="s">
        <v>172</v>
      </c>
      <c r="D173" s="167">
        <v>64141</v>
      </c>
      <c r="E173" t="s">
        <v>168</v>
      </c>
      <c r="F173" t="s">
        <v>169</v>
      </c>
      <c r="G173" t="s">
        <v>207</v>
      </c>
      <c r="H173" s="168">
        <v>36997</v>
      </c>
      <c r="I173" t="s">
        <v>107</v>
      </c>
      <c r="J173" s="169">
        <v>16.454794520547946</v>
      </c>
      <c r="K173">
        <v>4</v>
      </c>
    </row>
    <row r="174" spans="1:11" x14ac:dyDescent="0.25">
      <c r="A174" t="s">
        <v>440</v>
      </c>
      <c r="B174">
        <v>69955</v>
      </c>
      <c r="C174" t="s">
        <v>172</v>
      </c>
      <c r="D174" s="167">
        <v>74424</v>
      </c>
      <c r="E174" t="s">
        <v>168</v>
      </c>
      <c r="F174" t="s">
        <v>169</v>
      </c>
      <c r="G174" t="s">
        <v>265</v>
      </c>
      <c r="H174" s="168">
        <v>38187</v>
      </c>
      <c r="I174" t="s">
        <v>105</v>
      </c>
      <c r="J174" s="169">
        <v>13.194520547945206</v>
      </c>
      <c r="K174">
        <v>3</v>
      </c>
    </row>
    <row r="175" spans="1:11" x14ac:dyDescent="0.25">
      <c r="A175" t="s">
        <v>441</v>
      </c>
      <c r="B175">
        <v>13737</v>
      </c>
      <c r="C175" t="s">
        <v>172</v>
      </c>
      <c r="D175" s="167">
        <v>49118</v>
      </c>
      <c r="E175" t="s">
        <v>168</v>
      </c>
      <c r="F175" t="s">
        <v>169</v>
      </c>
      <c r="G175" t="s">
        <v>265</v>
      </c>
      <c r="H175" s="168">
        <v>41512</v>
      </c>
      <c r="I175" t="s">
        <v>106</v>
      </c>
      <c r="J175" s="169">
        <v>4.0849315068493155</v>
      </c>
      <c r="K175">
        <v>1</v>
      </c>
    </row>
    <row r="176" spans="1:11" x14ac:dyDescent="0.25">
      <c r="A176" t="s">
        <v>442</v>
      </c>
      <c r="B176">
        <v>82089</v>
      </c>
      <c r="C176" t="s">
        <v>172</v>
      </c>
      <c r="D176" s="167">
        <v>102664</v>
      </c>
      <c r="E176" t="s">
        <v>239</v>
      </c>
      <c r="F176" t="s">
        <v>169</v>
      </c>
      <c r="G176" t="s">
        <v>443</v>
      </c>
      <c r="H176" s="168">
        <v>39244</v>
      </c>
      <c r="I176" t="s">
        <v>104</v>
      </c>
      <c r="J176" s="169">
        <v>10.298630136986301</v>
      </c>
      <c r="K176">
        <v>3</v>
      </c>
    </row>
    <row r="177" spans="1:11" x14ac:dyDescent="0.25">
      <c r="A177" t="s">
        <v>444</v>
      </c>
      <c r="B177">
        <v>72746</v>
      </c>
      <c r="C177" t="s">
        <v>172</v>
      </c>
      <c r="D177" s="167">
        <v>72497.95</v>
      </c>
      <c r="E177" t="s">
        <v>196</v>
      </c>
      <c r="F177" t="s">
        <v>169</v>
      </c>
      <c r="G177" t="s">
        <v>282</v>
      </c>
      <c r="H177" s="168">
        <v>37984</v>
      </c>
      <c r="I177" t="s">
        <v>108</v>
      </c>
      <c r="J177" s="169">
        <v>13.75068493150685</v>
      </c>
      <c r="K177">
        <v>3</v>
      </c>
    </row>
    <row r="178" spans="1:11" x14ac:dyDescent="0.25">
      <c r="A178" t="s">
        <v>445</v>
      </c>
      <c r="B178">
        <v>83032</v>
      </c>
      <c r="C178" t="s">
        <v>167</v>
      </c>
      <c r="D178" s="167">
        <v>62678.98</v>
      </c>
      <c r="E178" t="s">
        <v>216</v>
      </c>
      <c r="F178" t="s">
        <v>169</v>
      </c>
      <c r="G178" t="s">
        <v>369</v>
      </c>
      <c r="H178" s="168">
        <v>41288</v>
      </c>
      <c r="I178" t="s">
        <v>103</v>
      </c>
      <c r="J178" s="169">
        <v>4.6986301369863011</v>
      </c>
      <c r="K178">
        <v>1</v>
      </c>
    </row>
    <row r="179" spans="1:11" x14ac:dyDescent="0.25">
      <c r="A179" t="s">
        <v>446</v>
      </c>
      <c r="B179">
        <v>51310</v>
      </c>
      <c r="C179" t="s">
        <v>167</v>
      </c>
      <c r="D179" s="167">
        <v>72534.66</v>
      </c>
      <c r="E179" t="s">
        <v>175</v>
      </c>
      <c r="F179" t="s">
        <v>169</v>
      </c>
      <c r="G179" t="s">
        <v>209</v>
      </c>
      <c r="H179" s="168">
        <v>34505</v>
      </c>
      <c r="I179" t="s">
        <v>105</v>
      </c>
      <c r="J179" s="169">
        <v>23.282191780821918</v>
      </c>
      <c r="K179">
        <v>5</v>
      </c>
    </row>
    <row r="180" spans="1:11" x14ac:dyDescent="0.25">
      <c r="A180" t="s">
        <v>447</v>
      </c>
      <c r="B180">
        <v>62790</v>
      </c>
      <c r="C180" t="s">
        <v>172</v>
      </c>
      <c r="D180" s="167">
        <v>53788</v>
      </c>
      <c r="E180" t="s">
        <v>175</v>
      </c>
      <c r="F180" t="s">
        <v>169</v>
      </c>
      <c r="G180" t="s">
        <v>183</v>
      </c>
      <c r="H180" s="168">
        <v>41498</v>
      </c>
      <c r="I180" t="s">
        <v>103</v>
      </c>
      <c r="J180" s="169">
        <v>4.1232876712328768</v>
      </c>
      <c r="K180">
        <v>1</v>
      </c>
    </row>
    <row r="181" spans="1:11" x14ac:dyDescent="0.25">
      <c r="A181" t="s">
        <v>448</v>
      </c>
      <c r="B181">
        <v>71041</v>
      </c>
      <c r="C181" t="s">
        <v>167</v>
      </c>
      <c r="D181" s="167">
        <v>46698</v>
      </c>
      <c r="E181" t="s">
        <v>188</v>
      </c>
      <c r="F181" t="s">
        <v>202</v>
      </c>
      <c r="G181" t="s">
        <v>181</v>
      </c>
      <c r="H181" s="168">
        <v>41120</v>
      </c>
      <c r="I181" t="s">
        <v>107</v>
      </c>
      <c r="J181" s="169">
        <v>5.1589041095890407</v>
      </c>
      <c r="K181">
        <v>2</v>
      </c>
    </row>
    <row r="182" spans="1:11" x14ac:dyDescent="0.25">
      <c r="A182" t="s">
        <v>449</v>
      </c>
      <c r="B182">
        <v>96650</v>
      </c>
      <c r="C182" t="s">
        <v>167</v>
      </c>
      <c r="D182" s="167">
        <v>58360.55</v>
      </c>
      <c r="E182" t="s">
        <v>188</v>
      </c>
      <c r="F182" t="s">
        <v>169</v>
      </c>
      <c r="G182" t="s">
        <v>388</v>
      </c>
      <c r="H182" s="168">
        <v>42240</v>
      </c>
      <c r="I182" t="s">
        <v>103</v>
      </c>
      <c r="J182" s="169">
        <v>2.0904109589041098</v>
      </c>
      <c r="K182">
        <v>1</v>
      </c>
    </row>
    <row r="183" spans="1:11" x14ac:dyDescent="0.25">
      <c r="A183" t="s">
        <v>450</v>
      </c>
      <c r="B183">
        <v>73217</v>
      </c>
      <c r="C183" t="s">
        <v>172</v>
      </c>
      <c r="D183" s="167">
        <v>61035.5</v>
      </c>
      <c r="E183" t="s">
        <v>196</v>
      </c>
      <c r="F183" t="s">
        <v>169</v>
      </c>
      <c r="G183" t="s">
        <v>228</v>
      </c>
      <c r="H183" s="168">
        <v>39497</v>
      </c>
      <c r="I183" t="s">
        <v>107</v>
      </c>
      <c r="J183" s="169">
        <v>9.6054794520547944</v>
      </c>
      <c r="K183">
        <v>2</v>
      </c>
    </row>
    <row r="184" spans="1:11" x14ac:dyDescent="0.25">
      <c r="A184" t="s">
        <v>451</v>
      </c>
      <c r="B184">
        <v>32789</v>
      </c>
      <c r="C184" t="s">
        <v>172</v>
      </c>
      <c r="D184" s="167">
        <v>100908.32</v>
      </c>
      <c r="E184" t="s">
        <v>253</v>
      </c>
      <c r="F184" t="s">
        <v>169</v>
      </c>
      <c r="G184" t="s">
        <v>452</v>
      </c>
      <c r="H184" s="168">
        <v>41735</v>
      </c>
      <c r="I184" t="s">
        <v>108</v>
      </c>
      <c r="J184" s="169">
        <v>3.473972602739726</v>
      </c>
      <c r="K184">
        <v>1</v>
      </c>
    </row>
    <row r="185" spans="1:11" x14ac:dyDescent="0.25">
      <c r="A185" t="s">
        <v>453</v>
      </c>
      <c r="B185">
        <v>62648</v>
      </c>
      <c r="C185" t="s">
        <v>167</v>
      </c>
      <c r="D185" s="167">
        <v>48593.64</v>
      </c>
      <c r="E185" t="s">
        <v>188</v>
      </c>
      <c r="F185" t="s">
        <v>169</v>
      </c>
      <c r="G185" t="s">
        <v>170</v>
      </c>
      <c r="H185" s="168">
        <v>41134</v>
      </c>
      <c r="I185" t="s">
        <v>106</v>
      </c>
      <c r="J185" s="169">
        <v>5.1205479452054794</v>
      </c>
      <c r="K185">
        <v>2</v>
      </c>
    </row>
    <row r="186" spans="1:11" x14ac:dyDescent="0.25">
      <c r="A186" t="s">
        <v>454</v>
      </c>
      <c r="B186">
        <v>57421</v>
      </c>
      <c r="C186" t="s">
        <v>172</v>
      </c>
      <c r="D186" s="167">
        <v>78096</v>
      </c>
      <c r="E186" t="s">
        <v>175</v>
      </c>
      <c r="F186" t="s">
        <v>169</v>
      </c>
      <c r="G186" t="s">
        <v>183</v>
      </c>
      <c r="H186" s="168">
        <v>38187</v>
      </c>
      <c r="I186" t="s">
        <v>103</v>
      </c>
      <c r="J186" s="169">
        <v>13.194520547945206</v>
      </c>
      <c r="K186">
        <v>3</v>
      </c>
    </row>
    <row r="187" spans="1:11" x14ac:dyDescent="0.25">
      <c r="A187" t="s">
        <v>455</v>
      </c>
      <c r="B187">
        <v>22893</v>
      </c>
      <c r="C187" t="s">
        <v>172</v>
      </c>
      <c r="D187" s="167">
        <v>63067.93</v>
      </c>
      <c r="E187" t="s">
        <v>199</v>
      </c>
      <c r="F187" t="s">
        <v>169</v>
      </c>
      <c r="G187" t="s">
        <v>295</v>
      </c>
      <c r="H187" s="168">
        <v>32447</v>
      </c>
      <c r="I187" t="s">
        <v>106</v>
      </c>
      <c r="J187" s="169">
        <v>28.920547945205481</v>
      </c>
      <c r="K187">
        <v>6</v>
      </c>
    </row>
    <row r="188" spans="1:11" x14ac:dyDescent="0.25">
      <c r="A188" t="s">
        <v>456</v>
      </c>
      <c r="B188">
        <v>4313</v>
      </c>
      <c r="C188" t="s">
        <v>172</v>
      </c>
      <c r="D188" s="167">
        <v>92229.93</v>
      </c>
      <c r="E188" t="s">
        <v>325</v>
      </c>
      <c r="F188" t="s">
        <v>169</v>
      </c>
      <c r="G188" t="s">
        <v>457</v>
      </c>
      <c r="H188" s="168">
        <v>36850</v>
      </c>
      <c r="I188" t="s">
        <v>104</v>
      </c>
      <c r="J188" s="169">
        <v>16.857534246575341</v>
      </c>
      <c r="K188">
        <v>4</v>
      </c>
    </row>
    <row r="189" spans="1:11" x14ac:dyDescent="0.25">
      <c r="A189" t="s">
        <v>458</v>
      </c>
      <c r="B189">
        <v>60781</v>
      </c>
      <c r="C189" t="s">
        <v>167</v>
      </c>
      <c r="D189" s="167">
        <v>65486.66</v>
      </c>
      <c r="E189" t="s">
        <v>168</v>
      </c>
      <c r="F189" t="s">
        <v>169</v>
      </c>
      <c r="G189" t="s">
        <v>170</v>
      </c>
      <c r="H189" s="168">
        <v>35688</v>
      </c>
      <c r="I189" t="s">
        <v>103</v>
      </c>
      <c r="J189" s="169">
        <v>20.041095890410958</v>
      </c>
      <c r="K189">
        <v>5</v>
      </c>
    </row>
    <row r="190" spans="1:11" x14ac:dyDescent="0.25">
      <c r="A190" t="s">
        <v>459</v>
      </c>
      <c r="B190">
        <v>90101</v>
      </c>
      <c r="C190" t="s">
        <v>167</v>
      </c>
      <c r="D190" s="167">
        <v>88700.01</v>
      </c>
      <c r="E190" t="s">
        <v>188</v>
      </c>
      <c r="F190" t="s">
        <v>169</v>
      </c>
      <c r="G190" t="s">
        <v>284</v>
      </c>
      <c r="H190" s="168">
        <v>41127</v>
      </c>
      <c r="I190" t="s">
        <v>103</v>
      </c>
      <c r="J190" s="169">
        <v>5.13972602739726</v>
      </c>
      <c r="K190">
        <v>2</v>
      </c>
    </row>
    <row r="191" spans="1:11" x14ac:dyDescent="0.25">
      <c r="A191" t="s">
        <v>460</v>
      </c>
      <c r="B191">
        <v>41198</v>
      </c>
      <c r="C191" t="s">
        <v>167</v>
      </c>
      <c r="D191" s="167">
        <v>35552.39</v>
      </c>
      <c r="E191" t="s">
        <v>188</v>
      </c>
      <c r="F191" t="s">
        <v>202</v>
      </c>
      <c r="G191" t="s">
        <v>313</v>
      </c>
      <c r="H191" s="168">
        <v>42101</v>
      </c>
      <c r="I191" t="s">
        <v>106</v>
      </c>
      <c r="J191" s="169">
        <v>2.4712328767123286</v>
      </c>
      <c r="K191">
        <v>1</v>
      </c>
    </row>
    <row r="192" spans="1:11" x14ac:dyDescent="0.25">
      <c r="A192" t="s">
        <v>461</v>
      </c>
      <c r="B192">
        <v>41990</v>
      </c>
      <c r="C192" t="s">
        <v>172</v>
      </c>
      <c r="D192" s="167">
        <v>29779.07</v>
      </c>
      <c r="E192" t="s">
        <v>233</v>
      </c>
      <c r="F192" t="s">
        <v>202</v>
      </c>
      <c r="G192" t="s">
        <v>234</v>
      </c>
      <c r="H192" s="168">
        <v>41049</v>
      </c>
      <c r="I192" t="s">
        <v>107</v>
      </c>
      <c r="J192" s="169">
        <v>5.353424657534247</v>
      </c>
      <c r="K192">
        <v>2</v>
      </c>
    </row>
    <row r="193" spans="1:11" x14ac:dyDescent="0.25">
      <c r="A193" t="s">
        <v>462</v>
      </c>
      <c r="B193">
        <v>14072</v>
      </c>
      <c r="C193" t="s">
        <v>172</v>
      </c>
      <c r="D193" s="167">
        <v>53034.52</v>
      </c>
      <c r="E193" t="s">
        <v>199</v>
      </c>
      <c r="F193" t="s">
        <v>169</v>
      </c>
      <c r="G193" t="s">
        <v>200</v>
      </c>
      <c r="H193" s="168">
        <v>36814</v>
      </c>
      <c r="I193" t="s">
        <v>106</v>
      </c>
      <c r="J193" s="169">
        <v>16.956164383561642</v>
      </c>
      <c r="K193">
        <v>4</v>
      </c>
    </row>
    <row r="194" spans="1:11" x14ac:dyDescent="0.25">
      <c r="A194" t="s">
        <v>463</v>
      </c>
      <c r="B194">
        <v>25043</v>
      </c>
      <c r="C194" t="s">
        <v>167</v>
      </c>
      <c r="D194" s="167">
        <v>97912</v>
      </c>
      <c r="E194" t="s">
        <v>188</v>
      </c>
      <c r="F194" t="s">
        <v>169</v>
      </c>
      <c r="G194" t="s">
        <v>284</v>
      </c>
      <c r="H194" s="168">
        <v>38096</v>
      </c>
      <c r="I194" t="s">
        <v>106</v>
      </c>
      <c r="J194" s="169">
        <v>13.443835616438356</v>
      </c>
      <c r="K194">
        <v>3</v>
      </c>
    </row>
    <row r="195" spans="1:11" x14ac:dyDescent="0.25">
      <c r="A195" t="s">
        <v>464</v>
      </c>
      <c r="B195">
        <v>40163</v>
      </c>
      <c r="C195" t="s">
        <v>172</v>
      </c>
      <c r="D195" s="167">
        <v>70435</v>
      </c>
      <c r="E195" t="s">
        <v>175</v>
      </c>
      <c r="F195" t="s">
        <v>169</v>
      </c>
      <c r="G195" t="s">
        <v>183</v>
      </c>
      <c r="H195" s="168">
        <v>39244</v>
      </c>
      <c r="I195" t="s">
        <v>108</v>
      </c>
      <c r="J195" s="169">
        <v>10.298630136986301</v>
      </c>
      <c r="K195">
        <v>3</v>
      </c>
    </row>
    <row r="196" spans="1:11" x14ac:dyDescent="0.25">
      <c r="A196" t="s">
        <v>465</v>
      </c>
      <c r="B196">
        <v>76881</v>
      </c>
      <c r="C196" t="s">
        <v>167</v>
      </c>
      <c r="D196" s="167">
        <v>50211</v>
      </c>
      <c r="E196" t="s">
        <v>191</v>
      </c>
      <c r="F196" t="s">
        <v>169</v>
      </c>
      <c r="G196" t="s">
        <v>466</v>
      </c>
      <c r="H196" s="168">
        <v>42562</v>
      </c>
      <c r="I196" t="s">
        <v>106</v>
      </c>
      <c r="J196" s="169">
        <v>1.2082191780821918</v>
      </c>
      <c r="K196">
        <v>1</v>
      </c>
    </row>
    <row r="197" spans="1:11" x14ac:dyDescent="0.25">
      <c r="A197" t="s">
        <v>467</v>
      </c>
      <c r="B197">
        <v>55924</v>
      </c>
      <c r="C197" t="s">
        <v>167</v>
      </c>
      <c r="D197" s="167">
        <v>95263.92</v>
      </c>
      <c r="E197" t="s">
        <v>188</v>
      </c>
      <c r="F197" t="s">
        <v>169</v>
      </c>
      <c r="G197" t="s">
        <v>468</v>
      </c>
      <c r="H197" s="168">
        <v>31673</v>
      </c>
      <c r="I197" t="s">
        <v>107</v>
      </c>
      <c r="J197" s="169">
        <v>31.041095890410958</v>
      </c>
      <c r="K197">
        <v>7</v>
      </c>
    </row>
    <row r="198" spans="1:11" x14ac:dyDescent="0.25">
      <c r="A198" t="s">
        <v>469</v>
      </c>
      <c r="B198">
        <v>26598</v>
      </c>
      <c r="C198" t="s">
        <v>167</v>
      </c>
      <c r="D198" s="167">
        <v>44853.06</v>
      </c>
      <c r="E198" t="s">
        <v>188</v>
      </c>
      <c r="F198" t="s">
        <v>169</v>
      </c>
      <c r="G198" t="s">
        <v>344</v>
      </c>
      <c r="H198" s="168">
        <v>39090</v>
      </c>
      <c r="I198" t="s">
        <v>108</v>
      </c>
      <c r="J198" s="169">
        <v>10.72054794520548</v>
      </c>
      <c r="K198">
        <v>3</v>
      </c>
    </row>
    <row r="199" spans="1:11" x14ac:dyDescent="0.25">
      <c r="A199" t="s">
        <v>470</v>
      </c>
      <c r="B199">
        <v>86600</v>
      </c>
      <c r="C199" t="s">
        <v>172</v>
      </c>
      <c r="D199" s="167">
        <v>64141</v>
      </c>
      <c r="E199" t="s">
        <v>199</v>
      </c>
      <c r="F199" t="s">
        <v>169</v>
      </c>
      <c r="G199" t="s">
        <v>200</v>
      </c>
      <c r="H199" s="168">
        <v>35904</v>
      </c>
      <c r="I199" t="s">
        <v>104</v>
      </c>
      <c r="J199" s="169">
        <v>19.449315068493149</v>
      </c>
      <c r="K199">
        <v>4</v>
      </c>
    </row>
    <row r="200" spans="1:11" x14ac:dyDescent="0.25">
      <c r="A200" t="s">
        <v>471</v>
      </c>
      <c r="B200">
        <v>68669</v>
      </c>
      <c r="C200" t="s">
        <v>167</v>
      </c>
      <c r="D200" s="167">
        <v>76139.649999999994</v>
      </c>
      <c r="E200" t="s">
        <v>188</v>
      </c>
      <c r="F200" t="s">
        <v>169</v>
      </c>
      <c r="G200" t="s">
        <v>375</v>
      </c>
      <c r="H200" s="168">
        <v>36843</v>
      </c>
      <c r="I200" t="s">
        <v>104</v>
      </c>
      <c r="J200" s="169">
        <v>16.876712328767123</v>
      </c>
      <c r="K200">
        <v>4</v>
      </c>
    </row>
    <row r="201" spans="1:11" x14ac:dyDescent="0.25">
      <c r="A201" t="s">
        <v>472</v>
      </c>
      <c r="B201">
        <v>95868</v>
      </c>
      <c r="C201" t="s">
        <v>172</v>
      </c>
      <c r="D201" s="167">
        <v>96763.35</v>
      </c>
      <c r="E201" t="s">
        <v>168</v>
      </c>
      <c r="F201" t="s">
        <v>169</v>
      </c>
      <c r="G201" t="s">
        <v>384</v>
      </c>
      <c r="H201" s="168">
        <v>33301</v>
      </c>
      <c r="I201" t="s">
        <v>103</v>
      </c>
      <c r="J201" s="169">
        <v>26.580821917808219</v>
      </c>
      <c r="K201">
        <v>6</v>
      </c>
    </row>
    <row r="202" spans="1:11" x14ac:dyDescent="0.25">
      <c r="A202" t="s">
        <v>473</v>
      </c>
      <c r="B202">
        <v>82982</v>
      </c>
      <c r="C202" t="s">
        <v>167</v>
      </c>
      <c r="D202" s="167">
        <v>44727.53</v>
      </c>
      <c r="E202" t="s">
        <v>188</v>
      </c>
      <c r="F202" t="s">
        <v>169</v>
      </c>
      <c r="G202" t="s">
        <v>282</v>
      </c>
      <c r="H202" s="168">
        <v>42226</v>
      </c>
      <c r="I202" t="s">
        <v>103</v>
      </c>
      <c r="J202" s="169">
        <v>2.128767123287671</v>
      </c>
      <c r="K202">
        <v>1</v>
      </c>
    </row>
    <row r="203" spans="1:11" x14ac:dyDescent="0.25">
      <c r="A203" t="s">
        <v>474</v>
      </c>
      <c r="B203">
        <v>61849</v>
      </c>
      <c r="C203" t="s">
        <v>172</v>
      </c>
      <c r="D203" s="167">
        <v>39262.400000000001</v>
      </c>
      <c r="E203" t="s">
        <v>233</v>
      </c>
      <c r="F203" t="s">
        <v>169</v>
      </c>
      <c r="G203" t="s">
        <v>475</v>
      </c>
      <c r="H203" s="168">
        <v>38620</v>
      </c>
      <c r="I203" t="s">
        <v>106</v>
      </c>
      <c r="J203" s="169">
        <v>12.008219178082191</v>
      </c>
      <c r="K203">
        <v>3</v>
      </c>
    </row>
    <row r="204" spans="1:11" x14ac:dyDescent="0.25">
      <c r="A204" t="s">
        <v>476</v>
      </c>
      <c r="B204">
        <v>64352</v>
      </c>
      <c r="C204" t="s">
        <v>172</v>
      </c>
      <c r="D204" s="167">
        <v>95414.080000000002</v>
      </c>
      <c r="E204" t="s">
        <v>268</v>
      </c>
      <c r="F204" t="s">
        <v>169</v>
      </c>
      <c r="G204" t="s">
        <v>297</v>
      </c>
      <c r="H204" s="168">
        <v>41386</v>
      </c>
      <c r="I204" t="s">
        <v>104</v>
      </c>
      <c r="J204" s="169">
        <v>4.4301369863013695</v>
      </c>
      <c r="K204">
        <v>1</v>
      </c>
    </row>
    <row r="205" spans="1:11" x14ac:dyDescent="0.25">
      <c r="A205" t="s">
        <v>477</v>
      </c>
      <c r="B205">
        <v>95385</v>
      </c>
      <c r="C205" t="s">
        <v>167</v>
      </c>
      <c r="D205" s="167">
        <v>105743.92</v>
      </c>
      <c r="E205" t="s">
        <v>199</v>
      </c>
      <c r="F205" t="s">
        <v>169</v>
      </c>
      <c r="G205" t="s">
        <v>478</v>
      </c>
      <c r="H205" s="168">
        <v>28933</v>
      </c>
      <c r="I205" t="s">
        <v>108</v>
      </c>
      <c r="J205" s="169">
        <v>38.547945205479451</v>
      </c>
      <c r="K205">
        <v>8</v>
      </c>
    </row>
    <row r="206" spans="1:11" x14ac:dyDescent="0.25">
      <c r="A206" t="s">
        <v>479</v>
      </c>
      <c r="B206">
        <v>19652</v>
      </c>
      <c r="C206" t="s">
        <v>172</v>
      </c>
      <c r="D206" s="167">
        <v>62279.48</v>
      </c>
      <c r="E206" t="s">
        <v>233</v>
      </c>
      <c r="F206" t="s">
        <v>169</v>
      </c>
      <c r="G206" t="s">
        <v>363</v>
      </c>
      <c r="H206" s="168">
        <v>37523</v>
      </c>
      <c r="I206" t="s">
        <v>105</v>
      </c>
      <c r="J206" s="169">
        <v>15.013698630136986</v>
      </c>
      <c r="K206">
        <v>3</v>
      </c>
    </row>
    <row r="207" spans="1:11" x14ac:dyDescent="0.25">
      <c r="A207" t="s">
        <v>480</v>
      </c>
      <c r="B207">
        <v>95752</v>
      </c>
      <c r="C207" t="s">
        <v>172</v>
      </c>
      <c r="D207" s="167">
        <v>66065.23</v>
      </c>
      <c r="E207" t="s">
        <v>199</v>
      </c>
      <c r="F207" t="s">
        <v>169</v>
      </c>
      <c r="G207" t="s">
        <v>200</v>
      </c>
      <c r="H207" s="168">
        <v>35030</v>
      </c>
      <c r="I207" t="s">
        <v>107</v>
      </c>
      <c r="J207" s="169">
        <v>21.843835616438355</v>
      </c>
      <c r="K207">
        <v>5</v>
      </c>
    </row>
    <row r="208" spans="1:11" x14ac:dyDescent="0.25">
      <c r="A208" t="s">
        <v>481</v>
      </c>
      <c r="B208">
        <v>97180</v>
      </c>
      <c r="C208" t="s">
        <v>172</v>
      </c>
      <c r="D208" s="167">
        <v>102664</v>
      </c>
      <c r="E208" t="s">
        <v>308</v>
      </c>
      <c r="F208" t="s">
        <v>169</v>
      </c>
      <c r="G208" t="s">
        <v>397</v>
      </c>
      <c r="H208" s="168">
        <v>36563</v>
      </c>
      <c r="I208" t="s">
        <v>105</v>
      </c>
      <c r="J208" s="169">
        <v>17.643835616438356</v>
      </c>
      <c r="K208">
        <v>4</v>
      </c>
    </row>
    <row r="209" spans="1:11" x14ac:dyDescent="0.25">
      <c r="A209" t="s">
        <v>482</v>
      </c>
      <c r="B209">
        <v>99034</v>
      </c>
      <c r="C209" t="s">
        <v>167</v>
      </c>
      <c r="D209" s="167">
        <v>54605.45</v>
      </c>
      <c r="E209" t="s">
        <v>188</v>
      </c>
      <c r="F209" t="s">
        <v>169</v>
      </c>
      <c r="G209" t="s">
        <v>273</v>
      </c>
      <c r="H209" s="168">
        <v>39188</v>
      </c>
      <c r="I209" t="s">
        <v>104</v>
      </c>
      <c r="J209" s="169">
        <v>10.452054794520548</v>
      </c>
      <c r="K209">
        <v>3</v>
      </c>
    </row>
    <row r="210" spans="1:11" x14ac:dyDescent="0.25">
      <c r="A210" t="s">
        <v>483</v>
      </c>
      <c r="B210">
        <v>42510</v>
      </c>
      <c r="C210" t="s">
        <v>172</v>
      </c>
      <c r="D210" s="167">
        <v>82632.679999999993</v>
      </c>
      <c r="E210" t="s">
        <v>308</v>
      </c>
      <c r="F210" t="s">
        <v>169</v>
      </c>
      <c r="G210" t="s">
        <v>328</v>
      </c>
      <c r="H210" s="168">
        <v>41288</v>
      </c>
      <c r="I210" t="s">
        <v>103</v>
      </c>
      <c r="J210" s="169">
        <v>4.6986301369863011</v>
      </c>
      <c r="K210">
        <v>1</v>
      </c>
    </row>
    <row r="211" spans="1:11" x14ac:dyDescent="0.25">
      <c r="A211" t="s">
        <v>484</v>
      </c>
      <c r="B211">
        <v>12131</v>
      </c>
      <c r="C211" t="s">
        <v>172</v>
      </c>
      <c r="D211" s="167">
        <v>97392.47</v>
      </c>
      <c r="E211" t="s">
        <v>168</v>
      </c>
      <c r="F211" t="s">
        <v>169</v>
      </c>
      <c r="G211" t="s">
        <v>173</v>
      </c>
      <c r="H211" s="168">
        <v>31313</v>
      </c>
      <c r="I211" t="s">
        <v>106</v>
      </c>
      <c r="J211" s="169">
        <v>32.027397260273972</v>
      </c>
      <c r="K211">
        <v>7</v>
      </c>
    </row>
    <row r="212" spans="1:11" x14ac:dyDescent="0.25">
      <c r="A212" t="s">
        <v>485</v>
      </c>
      <c r="B212">
        <v>76647</v>
      </c>
      <c r="C212" t="s">
        <v>172</v>
      </c>
      <c r="D212" s="167">
        <v>69390</v>
      </c>
      <c r="E212" t="s">
        <v>191</v>
      </c>
      <c r="F212" t="s">
        <v>169</v>
      </c>
      <c r="G212" t="s">
        <v>486</v>
      </c>
      <c r="H212" s="168">
        <v>38145</v>
      </c>
      <c r="I212" t="s">
        <v>104</v>
      </c>
      <c r="J212" s="169">
        <v>13.30958904109589</v>
      </c>
      <c r="K212">
        <v>3</v>
      </c>
    </row>
    <row r="213" spans="1:11" x14ac:dyDescent="0.25">
      <c r="A213" t="s">
        <v>487</v>
      </c>
      <c r="B213">
        <v>4136</v>
      </c>
      <c r="C213" t="s">
        <v>167</v>
      </c>
      <c r="D213" s="167">
        <v>66971.240000000005</v>
      </c>
      <c r="E213" t="s">
        <v>175</v>
      </c>
      <c r="F213" t="s">
        <v>169</v>
      </c>
      <c r="G213" t="s">
        <v>311</v>
      </c>
      <c r="H213" s="168">
        <v>39497</v>
      </c>
      <c r="I213" t="s">
        <v>104</v>
      </c>
      <c r="J213" s="169">
        <v>9.6054794520547944</v>
      </c>
      <c r="K213">
        <v>2</v>
      </c>
    </row>
    <row r="214" spans="1:11" x14ac:dyDescent="0.25">
      <c r="A214" t="s">
        <v>488</v>
      </c>
      <c r="B214">
        <v>20281</v>
      </c>
      <c r="C214" t="s">
        <v>172</v>
      </c>
      <c r="D214" s="167">
        <v>147847.62</v>
      </c>
      <c r="E214" t="s">
        <v>180</v>
      </c>
      <c r="F214" t="s">
        <v>169</v>
      </c>
      <c r="G214" t="s">
        <v>231</v>
      </c>
      <c r="H214" s="168">
        <v>35373</v>
      </c>
      <c r="I214" t="s">
        <v>106</v>
      </c>
      <c r="J214" s="169">
        <v>20.904109589041095</v>
      </c>
      <c r="K214">
        <v>5</v>
      </c>
    </row>
    <row r="215" spans="1:11" x14ac:dyDescent="0.25">
      <c r="A215" t="s">
        <v>489</v>
      </c>
      <c r="B215">
        <v>274</v>
      </c>
      <c r="C215" t="s">
        <v>172</v>
      </c>
      <c r="D215" s="167">
        <v>60618</v>
      </c>
      <c r="E215" t="s">
        <v>191</v>
      </c>
      <c r="F215" t="s">
        <v>169</v>
      </c>
      <c r="G215" t="s">
        <v>354</v>
      </c>
      <c r="H215" s="168">
        <v>40966</v>
      </c>
      <c r="I215" t="s">
        <v>103</v>
      </c>
      <c r="J215" s="169">
        <v>5.580821917808219</v>
      </c>
      <c r="K215">
        <v>2</v>
      </c>
    </row>
    <row r="216" spans="1:11" x14ac:dyDescent="0.25">
      <c r="A216" t="s">
        <v>490</v>
      </c>
      <c r="B216">
        <v>20114</v>
      </c>
      <c r="C216" t="s">
        <v>172</v>
      </c>
      <c r="D216" s="167">
        <v>60402.79</v>
      </c>
      <c r="E216" t="s">
        <v>168</v>
      </c>
      <c r="F216" t="s">
        <v>169</v>
      </c>
      <c r="G216" t="s">
        <v>491</v>
      </c>
      <c r="H216" s="168">
        <v>40911</v>
      </c>
      <c r="I216" t="s">
        <v>103</v>
      </c>
      <c r="J216" s="169">
        <v>5.7315068493150685</v>
      </c>
      <c r="K216">
        <v>2</v>
      </c>
    </row>
    <row r="217" spans="1:11" x14ac:dyDescent="0.25">
      <c r="A217" t="s">
        <v>492</v>
      </c>
      <c r="B217">
        <v>75545</v>
      </c>
      <c r="C217" t="s">
        <v>172</v>
      </c>
      <c r="D217" s="167">
        <v>155693.29</v>
      </c>
      <c r="E217" t="s">
        <v>168</v>
      </c>
      <c r="F217" t="s">
        <v>169</v>
      </c>
      <c r="G217" t="s">
        <v>493</v>
      </c>
      <c r="H217" s="168">
        <v>32727</v>
      </c>
      <c r="I217" t="s">
        <v>103</v>
      </c>
      <c r="J217" s="169">
        <v>28.153424657534245</v>
      </c>
      <c r="K217">
        <v>6</v>
      </c>
    </row>
    <row r="218" spans="1:11" x14ac:dyDescent="0.25">
      <c r="A218" t="s">
        <v>494</v>
      </c>
      <c r="B218">
        <v>247</v>
      </c>
      <c r="C218" t="s">
        <v>172</v>
      </c>
      <c r="D218" s="167">
        <v>101176.43</v>
      </c>
      <c r="E218" t="s">
        <v>185</v>
      </c>
      <c r="F218" t="s">
        <v>169</v>
      </c>
      <c r="G218" t="s">
        <v>495</v>
      </c>
      <c r="H218" s="168">
        <v>33770</v>
      </c>
      <c r="I218" t="s">
        <v>107</v>
      </c>
      <c r="J218" s="169">
        <v>25.295890410958904</v>
      </c>
      <c r="K218">
        <v>6</v>
      </c>
    </row>
    <row r="219" spans="1:11" x14ac:dyDescent="0.25">
      <c r="A219" t="s">
        <v>496</v>
      </c>
      <c r="B219">
        <v>78428</v>
      </c>
      <c r="C219" t="s">
        <v>167</v>
      </c>
      <c r="D219" s="167">
        <v>102664</v>
      </c>
      <c r="E219" t="s">
        <v>175</v>
      </c>
      <c r="F219" t="s">
        <v>169</v>
      </c>
      <c r="G219" t="s">
        <v>176</v>
      </c>
      <c r="H219" s="168">
        <v>36192</v>
      </c>
      <c r="I219" t="s">
        <v>104</v>
      </c>
      <c r="J219" s="169">
        <v>18.660273972602738</v>
      </c>
      <c r="K219">
        <v>4</v>
      </c>
    </row>
    <row r="220" spans="1:11" x14ac:dyDescent="0.25">
      <c r="A220" t="s">
        <v>497</v>
      </c>
      <c r="B220">
        <v>15288</v>
      </c>
      <c r="C220" t="s">
        <v>167</v>
      </c>
      <c r="D220" s="167">
        <v>71429.48</v>
      </c>
      <c r="E220" t="s">
        <v>188</v>
      </c>
      <c r="F220" t="s">
        <v>169</v>
      </c>
      <c r="G220" t="s">
        <v>498</v>
      </c>
      <c r="H220" s="168">
        <v>41736</v>
      </c>
      <c r="I220" t="s">
        <v>103</v>
      </c>
      <c r="J220" s="169">
        <v>3.4712328767123286</v>
      </c>
      <c r="K220">
        <v>1</v>
      </c>
    </row>
    <row r="221" spans="1:11" x14ac:dyDescent="0.25">
      <c r="A221" t="s">
        <v>499</v>
      </c>
      <c r="B221">
        <v>55263</v>
      </c>
      <c r="C221" t="s">
        <v>172</v>
      </c>
      <c r="D221" s="167">
        <v>42053.42</v>
      </c>
      <c r="E221" t="s">
        <v>199</v>
      </c>
      <c r="F221" t="s">
        <v>169</v>
      </c>
      <c r="G221" t="s">
        <v>220</v>
      </c>
      <c r="H221" s="168">
        <v>41995</v>
      </c>
      <c r="I221" t="s">
        <v>108</v>
      </c>
      <c r="J221" s="169">
        <v>2.7616438356164386</v>
      </c>
      <c r="K221">
        <v>1</v>
      </c>
    </row>
    <row r="222" spans="1:11" x14ac:dyDescent="0.25">
      <c r="A222" t="s">
        <v>500</v>
      </c>
      <c r="B222">
        <v>45428</v>
      </c>
      <c r="C222" t="s">
        <v>172</v>
      </c>
      <c r="D222" s="167">
        <v>35411.29</v>
      </c>
      <c r="E222" t="s">
        <v>253</v>
      </c>
      <c r="F222" t="s">
        <v>169</v>
      </c>
      <c r="G222" t="s">
        <v>207</v>
      </c>
      <c r="H222" s="168">
        <v>40223</v>
      </c>
      <c r="I222" t="s">
        <v>104</v>
      </c>
      <c r="J222" s="169">
        <v>7.6164383561643838</v>
      </c>
      <c r="K222">
        <v>2</v>
      </c>
    </row>
    <row r="223" spans="1:11" x14ac:dyDescent="0.25">
      <c r="A223" t="s">
        <v>501</v>
      </c>
      <c r="B223">
        <v>73744</v>
      </c>
      <c r="C223" t="s">
        <v>167</v>
      </c>
      <c r="D223" s="167">
        <v>62903</v>
      </c>
      <c r="E223" t="s">
        <v>168</v>
      </c>
      <c r="F223" t="s">
        <v>169</v>
      </c>
      <c r="G223" t="s">
        <v>265</v>
      </c>
      <c r="H223" s="168">
        <v>39286</v>
      </c>
      <c r="I223" t="s">
        <v>106</v>
      </c>
      <c r="J223" s="169">
        <v>10.183561643835617</v>
      </c>
      <c r="K223">
        <v>3</v>
      </c>
    </row>
    <row r="224" spans="1:11" x14ac:dyDescent="0.25">
      <c r="A224" t="s">
        <v>502</v>
      </c>
      <c r="B224">
        <v>36999</v>
      </c>
      <c r="C224" t="s">
        <v>172</v>
      </c>
      <c r="D224" s="167">
        <v>47863.07</v>
      </c>
      <c r="E224" t="s">
        <v>196</v>
      </c>
      <c r="F224" t="s">
        <v>169</v>
      </c>
      <c r="G224" t="s">
        <v>503</v>
      </c>
      <c r="H224" s="168">
        <v>32329</v>
      </c>
      <c r="I224" t="s">
        <v>105</v>
      </c>
      <c r="J224" s="169">
        <v>29.243835616438357</v>
      </c>
      <c r="K224">
        <v>6</v>
      </c>
    </row>
    <row r="225" spans="1:11" x14ac:dyDescent="0.25">
      <c r="A225" t="s">
        <v>504</v>
      </c>
      <c r="B225">
        <v>5883</v>
      </c>
      <c r="C225" t="s">
        <v>167</v>
      </c>
      <c r="D225" s="167">
        <v>104717.28</v>
      </c>
      <c r="E225" t="s">
        <v>188</v>
      </c>
      <c r="F225" t="s">
        <v>169</v>
      </c>
      <c r="G225" t="s">
        <v>505</v>
      </c>
      <c r="H225" s="168">
        <v>33112</v>
      </c>
      <c r="I225" t="s">
        <v>107</v>
      </c>
      <c r="J225" s="169">
        <v>27.098630136986301</v>
      </c>
      <c r="K225">
        <v>6</v>
      </c>
    </row>
    <row r="226" spans="1:11" x14ac:dyDescent="0.25">
      <c r="A226" t="s">
        <v>506</v>
      </c>
      <c r="B226">
        <v>80354</v>
      </c>
      <c r="C226" t="s">
        <v>172</v>
      </c>
      <c r="D226" s="167">
        <v>80378.16</v>
      </c>
      <c r="E226" t="s">
        <v>188</v>
      </c>
      <c r="F226" t="s">
        <v>169</v>
      </c>
      <c r="G226" t="s">
        <v>282</v>
      </c>
      <c r="H226" s="168">
        <v>37956</v>
      </c>
      <c r="I226" t="s">
        <v>106</v>
      </c>
      <c r="J226" s="169">
        <v>13.827397260273973</v>
      </c>
      <c r="K226">
        <v>3</v>
      </c>
    </row>
    <row r="227" spans="1:11" x14ac:dyDescent="0.25">
      <c r="A227" t="s">
        <v>507</v>
      </c>
      <c r="B227">
        <v>36398</v>
      </c>
      <c r="C227" t="s">
        <v>172</v>
      </c>
      <c r="D227" s="167">
        <v>53932.54</v>
      </c>
      <c r="E227" t="s">
        <v>199</v>
      </c>
      <c r="F227" t="s">
        <v>169</v>
      </c>
      <c r="G227" t="s">
        <v>508</v>
      </c>
      <c r="H227" s="168">
        <v>37201</v>
      </c>
      <c r="I227" t="s">
        <v>104</v>
      </c>
      <c r="J227" s="169">
        <v>15.895890410958904</v>
      </c>
      <c r="K227">
        <v>4</v>
      </c>
    </row>
    <row r="228" spans="1:11" x14ac:dyDescent="0.25">
      <c r="A228" t="s">
        <v>509</v>
      </c>
      <c r="B228">
        <v>11946</v>
      </c>
      <c r="C228" t="s">
        <v>172</v>
      </c>
      <c r="D228" s="167">
        <v>99597</v>
      </c>
      <c r="E228" t="s">
        <v>185</v>
      </c>
      <c r="F228" t="s">
        <v>169</v>
      </c>
      <c r="G228" t="s">
        <v>416</v>
      </c>
      <c r="H228" s="168">
        <v>37138</v>
      </c>
      <c r="I228" t="s">
        <v>103</v>
      </c>
      <c r="J228" s="169">
        <v>16.068493150684933</v>
      </c>
      <c r="K228">
        <v>4</v>
      </c>
    </row>
    <row r="229" spans="1:11" x14ac:dyDescent="0.25">
      <c r="A229" t="s">
        <v>510</v>
      </c>
      <c r="B229">
        <v>20295</v>
      </c>
      <c r="C229" t="s">
        <v>167</v>
      </c>
      <c r="D229" s="167">
        <v>50699.16</v>
      </c>
      <c r="E229" t="s">
        <v>199</v>
      </c>
      <c r="F229" t="s">
        <v>169</v>
      </c>
      <c r="G229" t="s">
        <v>200</v>
      </c>
      <c r="H229" s="168">
        <v>38908</v>
      </c>
      <c r="I229" t="s">
        <v>106</v>
      </c>
      <c r="J229" s="169">
        <v>11.219178082191782</v>
      </c>
      <c r="K229">
        <v>3</v>
      </c>
    </row>
    <row r="230" spans="1:11" x14ac:dyDescent="0.25">
      <c r="A230" t="s">
        <v>511</v>
      </c>
      <c r="B230">
        <v>33737</v>
      </c>
      <c r="C230" t="s">
        <v>172</v>
      </c>
      <c r="D230" s="167">
        <v>40631.32</v>
      </c>
      <c r="E230" t="s">
        <v>199</v>
      </c>
      <c r="F230" t="s">
        <v>169</v>
      </c>
      <c r="G230" t="s">
        <v>200</v>
      </c>
      <c r="H230" s="168">
        <v>42177</v>
      </c>
      <c r="I230" t="s">
        <v>107</v>
      </c>
      <c r="J230" s="169">
        <v>2.2630136986301368</v>
      </c>
      <c r="K230">
        <v>1</v>
      </c>
    </row>
    <row r="231" spans="1:11" x14ac:dyDescent="0.25">
      <c r="A231" t="s">
        <v>512</v>
      </c>
      <c r="B231">
        <v>73183</v>
      </c>
      <c r="C231" t="s">
        <v>172</v>
      </c>
      <c r="D231" s="167">
        <v>88859</v>
      </c>
      <c r="E231" t="s">
        <v>185</v>
      </c>
      <c r="F231" t="s">
        <v>169</v>
      </c>
      <c r="G231" t="s">
        <v>416</v>
      </c>
      <c r="H231" s="168">
        <v>36199</v>
      </c>
      <c r="I231" t="s">
        <v>107</v>
      </c>
      <c r="J231" s="169">
        <v>18.641095890410959</v>
      </c>
      <c r="K231">
        <v>4</v>
      </c>
    </row>
    <row r="232" spans="1:11" x14ac:dyDescent="0.25">
      <c r="A232" t="s">
        <v>513</v>
      </c>
      <c r="B232">
        <v>52007</v>
      </c>
      <c r="C232" t="s">
        <v>172</v>
      </c>
      <c r="D232" s="167">
        <v>39257.31</v>
      </c>
      <c r="E232" t="s">
        <v>233</v>
      </c>
      <c r="F232" t="s">
        <v>169</v>
      </c>
      <c r="G232" t="s">
        <v>514</v>
      </c>
      <c r="H232" s="168">
        <v>42380</v>
      </c>
      <c r="I232" t="s">
        <v>107</v>
      </c>
      <c r="J232" s="169">
        <v>1.7068493150684931</v>
      </c>
      <c r="K232">
        <v>1</v>
      </c>
    </row>
    <row r="233" spans="1:11" x14ac:dyDescent="0.25">
      <c r="A233" t="s">
        <v>515</v>
      </c>
      <c r="B233">
        <v>4775</v>
      </c>
      <c r="C233" t="s">
        <v>167</v>
      </c>
      <c r="D233" s="167">
        <v>60051.29</v>
      </c>
      <c r="E233" t="s">
        <v>188</v>
      </c>
      <c r="F233" t="s">
        <v>169</v>
      </c>
      <c r="G233" t="s">
        <v>273</v>
      </c>
      <c r="H233" s="168">
        <v>38208</v>
      </c>
      <c r="I233" t="s">
        <v>103</v>
      </c>
      <c r="J233" s="169">
        <v>13.136986301369863</v>
      </c>
      <c r="K233">
        <v>3</v>
      </c>
    </row>
    <row r="234" spans="1:11" x14ac:dyDescent="0.25">
      <c r="A234" t="s">
        <v>516</v>
      </c>
      <c r="B234">
        <v>78511</v>
      </c>
      <c r="C234" t="s">
        <v>172</v>
      </c>
      <c r="D234" s="167">
        <v>52693</v>
      </c>
      <c r="E234" t="s">
        <v>191</v>
      </c>
      <c r="F234" t="s">
        <v>169</v>
      </c>
      <c r="G234" t="s">
        <v>354</v>
      </c>
      <c r="H234" s="168">
        <v>41288</v>
      </c>
      <c r="I234" t="s">
        <v>105</v>
      </c>
      <c r="J234" s="169">
        <v>4.6986301369863011</v>
      </c>
      <c r="K234">
        <v>1</v>
      </c>
    </row>
    <row r="235" spans="1:11" x14ac:dyDescent="0.25">
      <c r="A235" t="s">
        <v>517</v>
      </c>
      <c r="B235">
        <v>86710</v>
      </c>
      <c r="C235" t="s">
        <v>167</v>
      </c>
      <c r="D235" s="167">
        <v>78096</v>
      </c>
      <c r="E235" t="s">
        <v>175</v>
      </c>
      <c r="F235" t="s">
        <v>169</v>
      </c>
      <c r="G235" t="s">
        <v>183</v>
      </c>
      <c r="H235" s="168">
        <v>38012</v>
      </c>
      <c r="I235" t="s">
        <v>103</v>
      </c>
      <c r="J235" s="169">
        <v>13.673972602739726</v>
      </c>
      <c r="K235">
        <v>3</v>
      </c>
    </row>
    <row r="236" spans="1:11" x14ac:dyDescent="0.25">
      <c r="A236" t="s">
        <v>518</v>
      </c>
      <c r="B236">
        <v>1750</v>
      </c>
      <c r="C236" t="s">
        <v>167</v>
      </c>
      <c r="D236" s="167">
        <v>132782.98000000001</v>
      </c>
      <c r="E236" t="s">
        <v>188</v>
      </c>
      <c r="F236" t="s">
        <v>169</v>
      </c>
      <c r="G236" t="s">
        <v>231</v>
      </c>
      <c r="H236" s="168">
        <v>41092</v>
      </c>
      <c r="I236" t="s">
        <v>103</v>
      </c>
      <c r="J236" s="169">
        <v>5.2356164383561641</v>
      </c>
      <c r="K236">
        <v>2</v>
      </c>
    </row>
    <row r="237" spans="1:11" x14ac:dyDescent="0.25">
      <c r="A237" t="s">
        <v>519</v>
      </c>
      <c r="B237">
        <v>61250</v>
      </c>
      <c r="C237" t="s">
        <v>172</v>
      </c>
      <c r="D237" s="167">
        <v>36707.050000000003</v>
      </c>
      <c r="E237" t="s">
        <v>233</v>
      </c>
      <c r="F237" t="s">
        <v>169</v>
      </c>
      <c r="G237" t="s">
        <v>242</v>
      </c>
      <c r="H237" s="168">
        <v>41862</v>
      </c>
      <c r="I237" t="s">
        <v>107</v>
      </c>
      <c r="J237" s="169">
        <v>3.1260273972602741</v>
      </c>
      <c r="K237">
        <v>1</v>
      </c>
    </row>
    <row r="238" spans="1:11" x14ac:dyDescent="0.25">
      <c r="A238" t="s">
        <v>520</v>
      </c>
      <c r="B238">
        <v>75836</v>
      </c>
      <c r="C238" t="s">
        <v>167</v>
      </c>
      <c r="D238" s="167">
        <v>77287.31</v>
      </c>
      <c r="E238" t="s">
        <v>230</v>
      </c>
      <c r="F238" t="s">
        <v>169</v>
      </c>
      <c r="G238" t="s">
        <v>282</v>
      </c>
      <c r="H238" s="168">
        <v>37018</v>
      </c>
      <c r="I238" t="s">
        <v>103</v>
      </c>
      <c r="J238" s="169">
        <v>16.397260273972602</v>
      </c>
      <c r="K238">
        <v>4</v>
      </c>
    </row>
    <row r="239" spans="1:11" x14ac:dyDescent="0.25">
      <c r="A239" t="s">
        <v>521</v>
      </c>
      <c r="B239">
        <v>2500</v>
      </c>
      <c r="C239" t="s">
        <v>167</v>
      </c>
      <c r="D239" s="167">
        <v>50211</v>
      </c>
      <c r="E239" t="s">
        <v>168</v>
      </c>
      <c r="F239" t="s">
        <v>169</v>
      </c>
      <c r="G239" t="s">
        <v>466</v>
      </c>
      <c r="H239" s="168">
        <v>42562</v>
      </c>
      <c r="I239" t="s">
        <v>104</v>
      </c>
      <c r="J239" s="169">
        <v>1.2082191780821918</v>
      </c>
      <c r="K239">
        <v>1</v>
      </c>
    </row>
    <row r="240" spans="1:11" x14ac:dyDescent="0.25">
      <c r="A240" t="s">
        <v>522</v>
      </c>
      <c r="B240">
        <v>23178</v>
      </c>
      <c r="C240" t="s">
        <v>172</v>
      </c>
      <c r="D240" s="167">
        <v>40631.32</v>
      </c>
      <c r="E240" t="s">
        <v>199</v>
      </c>
      <c r="F240" t="s">
        <v>169</v>
      </c>
      <c r="G240" t="s">
        <v>200</v>
      </c>
      <c r="H240" s="168">
        <v>42121</v>
      </c>
      <c r="I240" t="s">
        <v>108</v>
      </c>
      <c r="J240" s="169">
        <v>2.4164383561643836</v>
      </c>
      <c r="K240">
        <v>1</v>
      </c>
    </row>
    <row r="241" spans="1:11" x14ac:dyDescent="0.25">
      <c r="A241" t="s">
        <v>523</v>
      </c>
      <c r="B241">
        <v>26124</v>
      </c>
      <c r="C241" t="s">
        <v>172</v>
      </c>
      <c r="D241" s="167">
        <v>91532</v>
      </c>
      <c r="E241" t="s">
        <v>168</v>
      </c>
      <c r="F241" t="s">
        <v>169</v>
      </c>
      <c r="G241" t="s">
        <v>524</v>
      </c>
      <c r="H241" s="168">
        <v>35772</v>
      </c>
      <c r="I241" t="s">
        <v>106</v>
      </c>
      <c r="J241" s="169">
        <v>19.81095890410959</v>
      </c>
      <c r="K241">
        <v>4</v>
      </c>
    </row>
    <row r="242" spans="1:11" x14ac:dyDescent="0.25">
      <c r="A242" t="s">
        <v>525</v>
      </c>
      <c r="B242">
        <v>98018</v>
      </c>
      <c r="C242" t="s">
        <v>172</v>
      </c>
      <c r="D242" s="167">
        <v>30542.07</v>
      </c>
      <c r="E242" t="s">
        <v>233</v>
      </c>
      <c r="F242" t="s">
        <v>202</v>
      </c>
      <c r="G242" t="s">
        <v>234</v>
      </c>
      <c r="H242" s="168">
        <v>40520</v>
      </c>
      <c r="I242" t="s">
        <v>107</v>
      </c>
      <c r="J242" s="169">
        <v>6.8027397260273972</v>
      </c>
      <c r="K242">
        <v>2</v>
      </c>
    </row>
    <row r="243" spans="1:11" x14ac:dyDescent="0.25">
      <c r="A243" t="s">
        <v>526</v>
      </c>
      <c r="B243">
        <v>75238</v>
      </c>
      <c r="C243" t="s">
        <v>167</v>
      </c>
      <c r="D243" s="167">
        <v>78895.539999999994</v>
      </c>
      <c r="E243" t="s">
        <v>188</v>
      </c>
      <c r="F243" t="s">
        <v>169</v>
      </c>
      <c r="G243" t="s">
        <v>282</v>
      </c>
      <c r="H243" s="168">
        <v>36682</v>
      </c>
      <c r="I243" t="s">
        <v>108</v>
      </c>
      <c r="J243" s="169">
        <v>17.317808219178083</v>
      </c>
      <c r="K243">
        <v>4</v>
      </c>
    </row>
    <row r="244" spans="1:11" x14ac:dyDescent="0.25">
      <c r="A244" t="s">
        <v>527</v>
      </c>
      <c r="B244">
        <v>28666</v>
      </c>
      <c r="C244" t="s">
        <v>172</v>
      </c>
      <c r="D244" s="167">
        <v>83658</v>
      </c>
      <c r="E244" t="s">
        <v>175</v>
      </c>
      <c r="F244" t="s">
        <v>169</v>
      </c>
      <c r="G244" t="s">
        <v>183</v>
      </c>
      <c r="H244" s="168">
        <v>38734</v>
      </c>
      <c r="I244" t="s">
        <v>106</v>
      </c>
      <c r="J244" s="169">
        <v>11.695890410958905</v>
      </c>
      <c r="K244">
        <v>3</v>
      </c>
    </row>
    <row r="245" spans="1:11" x14ac:dyDescent="0.25">
      <c r="A245" t="s">
        <v>528</v>
      </c>
      <c r="B245">
        <v>34603</v>
      </c>
      <c r="C245" t="s">
        <v>172</v>
      </c>
      <c r="D245" s="167">
        <v>87298.39</v>
      </c>
      <c r="E245" t="s">
        <v>213</v>
      </c>
      <c r="F245" t="s">
        <v>169</v>
      </c>
      <c r="G245" t="s">
        <v>529</v>
      </c>
      <c r="H245" s="168">
        <v>33349</v>
      </c>
      <c r="I245" t="s">
        <v>107</v>
      </c>
      <c r="J245" s="169">
        <v>26.449315068493149</v>
      </c>
      <c r="K245">
        <v>6</v>
      </c>
    </row>
    <row r="246" spans="1:11" x14ac:dyDescent="0.25">
      <c r="A246" t="s">
        <v>530</v>
      </c>
      <c r="B246">
        <v>8632</v>
      </c>
      <c r="C246" t="s">
        <v>172</v>
      </c>
      <c r="D246" s="167">
        <v>33395.15</v>
      </c>
      <c r="E246" t="s">
        <v>199</v>
      </c>
      <c r="F246" t="s">
        <v>169</v>
      </c>
      <c r="G246" t="s">
        <v>295</v>
      </c>
      <c r="H246" s="168">
        <v>42478</v>
      </c>
      <c r="I246" t="s">
        <v>106</v>
      </c>
      <c r="J246" s="169">
        <v>1.4383561643835616</v>
      </c>
      <c r="K246">
        <v>1</v>
      </c>
    </row>
    <row r="247" spans="1:11" x14ac:dyDescent="0.25">
      <c r="A247" t="s">
        <v>531</v>
      </c>
      <c r="B247">
        <v>29973</v>
      </c>
      <c r="C247" t="s">
        <v>172</v>
      </c>
      <c r="D247" s="167">
        <v>85637</v>
      </c>
      <c r="E247" t="s">
        <v>191</v>
      </c>
      <c r="F247" t="s">
        <v>169</v>
      </c>
      <c r="G247" t="s">
        <v>192</v>
      </c>
      <c r="H247" s="168">
        <v>36570</v>
      </c>
      <c r="I247" t="s">
        <v>107</v>
      </c>
      <c r="J247" s="169">
        <v>17.624657534246577</v>
      </c>
      <c r="K247">
        <v>4</v>
      </c>
    </row>
    <row r="248" spans="1:11" x14ac:dyDescent="0.25">
      <c r="A248" t="s">
        <v>532</v>
      </c>
      <c r="B248">
        <v>16125</v>
      </c>
      <c r="C248" t="s">
        <v>172</v>
      </c>
      <c r="D248" s="167">
        <v>95475</v>
      </c>
      <c r="E248" t="s">
        <v>325</v>
      </c>
      <c r="F248" t="s">
        <v>169</v>
      </c>
      <c r="G248" t="s">
        <v>533</v>
      </c>
      <c r="H248" s="168">
        <v>42464</v>
      </c>
      <c r="I248" t="s">
        <v>103</v>
      </c>
      <c r="J248" s="169">
        <v>1.4767123287671233</v>
      </c>
      <c r="K248">
        <v>1</v>
      </c>
    </row>
    <row r="249" spans="1:11" x14ac:dyDescent="0.25">
      <c r="A249" t="s">
        <v>534</v>
      </c>
      <c r="B249">
        <v>9205</v>
      </c>
      <c r="C249" t="s">
        <v>172</v>
      </c>
      <c r="D249" s="167">
        <v>50396.480000000003</v>
      </c>
      <c r="E249" t="s">
        <v>239</v>
      </c>
      <c r="F249" t="s">
        <v>169</v>
      </c>
      <c r="G249" t="s">
        <v>535</v>
      </c>
      <c r="H249" s="168">
        <v>42030</v>
      </c>
      <c r="I249" t="s">
        <v>106</v>
      </c>
      <c r="J249" s="169">
        <v>2.6657534246575341</v>
      </c>
      <c r="K249">
        <v>1</v>
      </c>
    </row>
    <row r="250" spans="1:11" x14ac:dyDescent="0.25">
      <c r="A250" t="s">
        <v>536</v>
      </c>
      <c r="B250">
        <v>91496</v>
      </c>
      <c r="C250" t="s">
        <v>172</v>
      </c>
      <c r="D250" s="167">
        <v>92756.7</v>
      </c>
      <c r="E250" t="s">
        <v>175</v>
      </c>
      <c r="F250" t="s">
        <v>169</v>
      </c>
      <c r="G250" t="s">
        <v>183</v>
      </c>
      <c r="H250" s="168">
        <v>32398</v>
      </c>
      <c r="I250" t="s">
        <v>108</v>
      </c>
      <c r="J250" s="169">
        <v>29.054794520547944</v>
      </c>
      <c r="K250">
        <v>6</v>
      </c>
    </row>
    <row r="251" spans="1:11" x14ac:dyDescent="0.25">
      <c r="A251" t="s">
        <v>537</v>
      </c>
      <c r="B251">
        <v>65128</v>
      </c>
      <c r="C251" t="s">
        <v>172</v>
      </c>
      <c r="D251" s="167">
        <v>67081</v>
      </c>
      <c r="E251" t="s">
        <v>175</v>
      </c>
      <c r="F251" t="s">
        <v>169</v>
      </c>
      <c r="G251" t="s">
        <v>183</v>
      </c>
      <c r="H251" s="168">
        <v>41694</v>
      </c>
      <c r="I251" t="s">
        <v>107</v>
      </c>
      <c r="J251" s="169">
        <v>3.5863013698630137</v>
      </c>
      <c r="K251">
        <v>1</v>
      </c>
    </row>
    <row r="252" spans="1:11" x14ac:dyDescent="0.25">
      <c r="A252" t="s">
        <v>538</v>
      </c>
      <c r="B252">
        <v>93271</v>
      </c>
      <c r="C252" t="s">
        <v>167</v>
      </c>
      <c r="D252" s="167">
        <v>44753</v>
      </c>
      <c r="E252" t="s">
        <v>168</v>
      </c>
      <c r="F252" t="s">
        <v>169</v>
      </c>
      <c r="G252" t="s">
        <v>539</v>
      </c>
      <c r="H252" s="168">
        <v>42619</v>
      </c>
      <c r="I252" t="s">
        <v>107</v>
      </c>
      <c r="J252" s="169">
        <v>1.0520547945205478</v>
      </c>
      <c r="K252">
        <v>1</v>
      </c>
    </row>
    <row r="253" spans="1:11" x14ac:dyDescent="0.25">
      <c r="A253" t="s">
        <v>540</v>
      </c>
      <c r="B253">
        <v>56580</v>
      </c>
      <c r="C253" t="s">
        <v>172</v>
      </c>
      <c r="D253" s="167">
        <v>75453</v>
      </c>
      <c r="E253" t="s">
        <v>175</v>
      </c>
      <c r="F253" t="s">
        <v>169</v>
      </c>
      <c r="G253" t="s">
        <v>183</v>
      </c>
      <c r="H253" s="168">
        <v>38551</v>
      </c>
      <c r="I253" t="s">
        <v>103</v>
      </c>
      <c r="J253" s="169">
        <v>12.197260273972603</v>
      </c>
      <c r="K253">
        <v>3</v>
      </c>
    </row>
    <row r="254" spans="1:11" x14ac:dyDescent="0.25">
      <c r="A254" t="s">
        <v>541</v>
      </c>
      <c r="B254">
        <v>19354</v>
      </c>
      <c r="C254" t="s">
        <v>172</v>
      </c>
      <c r="D254" s="167">
        <v>73801</v>
      </c>
      <c r="E254" t="s">
        <v>196</v>
      </c>
      <c r="F254" t="s">
        <v>169</v>
      </c>
      <c r="G254" t="s">
        <v>228</v>
      </c>
      <c r="H254" s="168">
        <v>37984</v>
      </c>
      <c r="I254" t="s">
        <v>107</v>
      </c>
      <c r="J254" s="169">
        <v>13.75068493150685</v>
      </c>
      <c r="K254">
        <v>3</v>
      </c>
    </row>
    <row r="255" spans="1:11" x14ac:dyDescent="0.25">
      <c r="A255" t="s">
        <v>542</v>
      </c>
      <c r="B255">
        <v>55178</v>
      </c>
      <c r="C255" t="s">
        <v>172</v>
      </c>
      <c r="D255" s="167">
        <v>54742.92</v>
      </c>
      <c r="E255" t="s">
        <v>199</v>
      </c>
      <c r="F255" t="s">
        <v>169</v>
      </c>
      <c r="G255" t="s">
        <v>508</v>
      </c>
      <c r="H255" s="168">
        <v>37374</v>
      </c>
      <c r="I255" t="s">
        <v>103</v>
      </c>
      <c r="J255" s="169">
        <v>15.421917808219177</v>
      </c>
      <c r="K255">
        <v>4</v>
      </c>
    </row>
    <row r="256" spans="1:11" x14ac:dyDescent="0.25">
      <c r="A256" t="s">
        <v>543</v>
      </c>
      <c r="B256">
        <v>53744</v>
      </c>
      <c r="C256" t="s">
        <v>172</v>
      </c>
      <c r="D256" s="167">
        <v>122788.02</v>
      </c>
      <c r="E256" t="s">
        <v>185</v>
      </c>
      <c r="F256" t="s">
        <v>169</v>
      </c>
      <c r="G256" t="s">
        <v>382</v>
      </c>
      <c r="H256" s="168">
        <v>32930</v>
      </c>
      <c r="I256" t="s">
        <v>103</v>
      </c>
      <c r="J256" s="169">
        <v>27.597260273972601</v>
      </c>
      <c r="K256">
        <v>6</v>
      </c>
    </row>
    <row r="257" spans="1:11" x14ac:dyDescent="0.25">
      <c r="A257" t="s">
        <v>544</v>
      </c>
      <c r="B257">
        <v>71356</v>
      </c>
      <c r="C257" t="s">
        <v>172</v>
      </c>
      <c r="D257" s="167">
        <v>71835.820000000007</v>
      </c>
      <c r="E257" t="s">
        <v>196</v>
      </c>
      <c r="F257" t="s">
        <v>169</v>
      </c>
      <c r="G257" t="s">
        <v>228</v>
      </c>
      <c r="H257" s="168">
        <v>36703</v>
      </c>
      <c r="I257" t="s">
        <v>103</v>
      </c>
      <c r="J257" s="169">
        <v>17.260273972602739</v>
      </c>
      <c r="K257">
        <v>4</v>
      </c>
    </row>
    <row r="258" spans="1:11" x14ac:dyDescent="0.25">
      <c r="A258" t="s">
        <v>545</v>
      </c>
      <c r="B258">
        <v>61757</v>
      </c>
      <c r="C258" t="s">
        <v>172</v>
      </c>
      <c r="D258" s="167">
        <v>58455</v>
      </c>
      <c r="E258" t="s">
        <v>175</v>
      </c>
      <c r="F258" t="s">
        <v>169</v>
      </c>
      <c r="G258" t="s">
        <v>183</v>
      </c>
      <c r="H258" s="168">
        <v>41498</v>
      </c>
      <c r="I258" t="s">
        <v>107</v>
      </c>
      <c r="J258" s="169">
        <v>4.1232876712328768</v>
      </c>
      <c r="K258">
        <v>1</v>
      </c>
    </row>
    <row r="259" spans="1:11" x14ac:dyDescent="0.25">
      <c r="A259" t="s">
        <v>546</v>
      </c>
      <c r="B259">
        <v>24818</v>
      </c>
      <c r="C259" t="s">
        <v>167</v>
      </c>
      <c r="D259" s="167">
        <v>89620</v>
      </c>
      <c r="E259" t="s">
        <v>175</v>
      </c>
      <c r="F259" t="s">
        <v>169</v>
      </c>
      <c r="G259" t="s">
        <v>183</v>
      </c>
      <c r="H259" s="168">
        <v>38187</v>
      </c>
      <c r="I259" t="s">
        <v>106</v>
      </c>
      <c r="J259" s="169">
        <v>13.194520547945206</v>
      </c>
      <c r="K259">
        <v>3</v>
      </c>
    </row>
    <row r="260" spans="1:11" x14ac:dyDescent="0.25">
      <c r="A260" t="s">
        <v>547</v>
      </c>
      <c r="B260">
        <v>98250</v>
      </c>
      <c r="C260" t="s">
        <v>167</v>
      </c>
      <c r="D260" s="167">
        <v>130842.19</v>
      </c>
      <c r="E260" t="s">
        <v>188</v>
      </c>
      <c r="F260" t="s">
        <v>169</v>
      </c>
      <c r="G260" t="s">
        <v>275</v>
      </c>
      <c r="H260" s="168">
        <v>37025</v>
      </c>
      <c r="I260" t="s">
        <v>104</v>
      </c>
      <c r="J260" s="169">
        <v>16.378082191780823</v>
      </c>
      <c r="K260">
        <v>4</v>
      </c>
    </row>
    <row r="261" spans="1:11" x14ac:dyDescent="0.25">
      <c r="A261" t="s">
        <v>548</v>
      </c>
      <c r="B261">
        <v>57712</v>
      </c>
      <c r="C261" t="s">
        <v>172</v>
      </c>
      <c r="D261" s="167">
        <v>23210.03</v>
      </c>
      <c r="E261" t="s">
        <v>216</v>
      </c>
      <c r="F261" t="s">
        <v>202</v>
      </c>
      <c r="G261" t="s">
        <v>217</v>
      </c>
      <c r="H261" s="168">
        <v>38554</v>
      </c>
      <c r="I261" t="s">
        <v>103</v>
      </c>
      <c r="J261" s="169">
        <v>12.189041095890412</v>
      </c>
      <c r="K261">
        <v>3</v>
      </c>
    </row>
    <row r="262" spans="1:11" x14ac:dyDescent="0.25">
      <c r="A262" t="s">
        <v>549</v>
      </c>
      <c r="B262">
        <v>17859</v>
      </c>
      <c r="C262" t="s">
        <v>167</v>
      </c>
      <c r="D262" s="167">
        <v>39163.74</v>
      </c>
      <c r="E262" t="s">
        <v>188</v>
      </c>
      <c r="F262" t="s">
        <v>202</v>
      </c>
      <c r="G262" t="s">
        <v>313</v>
      </c>
      <c r="H262" s="168">
        <v>39497</v>
      </c>
      <c r="I262" t="s">
        <v>105</v>
      </c>
      <c r="J262" s="169">
        <v>9.6054794520547944</v>
      </c>
      <c r="K262">
        <v>2</v>
      </c>
    </row>
    <row r="263" spans="1:11" x14ac:dyDescent="0.25">
      <c r="A263" t="s">
        <v>550</v>
      </c>
      <c r="B263">
        <v>17190</v>
      </c>
      <c r="C263" t="s">
        <v>172</v>
      </c>
      <c r="D263" s="167">
        <v>54720.83</v>
      </c>
      <c r="E263" t="s">
        <v>233</v>
      </c>
      <c r="F263" t="s">
        <v>169</v>
      </c>
      <c r="G263" t="s">
        <v>242</v>
      </c>
      <c r="H263" s="168">
        <v>35995</v>
      </c>
      <c r="I263" t="s">
        <v>108</v>
      </c>
      <c r="J263" s="169">
        <v>19.2</v>
      </c>
      <c r="K263">
        <v>4</v>
      </c>
    </row>
    <row r="264" spans="1:11" x14ac:dyDescent="0.25">
      <c r="A264" t="s">
        <v>551</v>
      </c>
      <c r="B264">
        <v>55142</v>
      </c>
      <c r="C264" t="s">
        <v>172</v>
      </c>
      <c r="D264" s="167">
        <v>93396</v>
      </c>
      <c r="E264" t="s">
        <v>188</v>
      </c>
      <c r="F264" t="s">
        <v>169</v>
      </c>
      <c r="G264" t="s">
        <v>468</v>
      </c>
      <c r="H264" s="168">
        <v>34427</v>
      </c>
      <c r="I264" t="s">
        <v>106</v>
      </c>
      <c r="J264" s="169">
        <v>23.495890410958904</v>
      </c>
      <c r="K264">
        <v>5</v>
      </c>
    </row>
    <row r="265" spans="1:11" x14ac:dyDescent="0.25">
      <c r="A265" t="s">
        <v>552</v>
      </c>
      <c r="B265">
        <v>6281</v>
      </c>
      <c r="C265" t="s">
        <v>172</v>
      </c>
      <c r="D265" s="167">
        <v>88859</v>
      </c>
      <c r="E265" t="s">
        <v>185</v>
      </c>
      <c r="F265" t="s">
        <v>169</v>
      </c>
      <c r="G265" t="s">
        <v>416</v>
      </c>
      <c r="H265" s="168">
        <v>35807</v>
      </c>
      <c r="I265" t="s">
        <v>106</v>
      </c>
      <c r="J265" s="169">
        <v>19.715068493150685</v>
      </c>
      <c r="K265">
        <v>4</v>
      </c>
    </row>
    <row r="266" spans="1:11" x14ac:dyDescent="0.25">
      <c r="A266" t="s">
        <v>553</v>
      </c>
      <c r="B266">
        <v>62473</v>
      </c>
      <c r="C266" t="s">
        <v>172</v>
      </c>
      <c r="D266" s="167">
        <v>40946.22</v>
      </c>
      <c r="E266" t="s">
        <v>233</v>
      </c>
      <c r="F266" t="s">
        <v>169</v>
      </c>
      <c r="G266" t="s">
        <v>554</v>
      </c>
      <c r="H266" s="168">
        <v>41232</v>
      </c>
      <c r="I266" t="s">
        <v>107</v>
      </c>
      <c r="J266" s="169">
        <v>4.8520547945205479</v>
      </c>
      <c r="K266">
        <v>1</v>
      </c>
    </row>
    <row r="267" spans="1:11" x14ac:dyDescent="0.25">
      <c r="A267" t="s">
        <v>555</v>
      </c>
      <c r="B267">
        <v>66113</v>
      </c>
      <c r="C267" t="s">
        <v>172</v>
      </c>
      <c r="D267" s="167">
        <v>101176.43</v>
      </c>
      <c r="E267" t="s">
        <v>185</v>
      </c>
      <c r="F267" t="s">
        <v>169</v>
      </c>
      <c r="G267" t="s">
        <v>495</v>
      </c>
      <c r="H267" s="168">
        <v>34232</v>
      </c>
      <c r="I267" t="s">
        <v>103</v>
      </c>
      <c r="J267" s="169">
        <v>24.030136986301368</v>
      </c>
      <c r="K267">
        <v>5</v>
      </c>
    </row>
    <row r="268" spans="1:11" x14ac:dyDescent="0.25">
      <c r="A268" t="s">
        <v>556</v>
      </c>
      <c r="B268">
        <v>58608</v>
      </c>
      <c r="C268" t="s">
        <v>172</v>
      </c>
      <c r="D268" s="167">
        <v>103213.43</v>
      </c>
      <c r="E268" t="s">
        <v>185</v>
      </c>
      <c r="F268" t="s">
        <v>169</v>
      </c>
      <c r="G268" t="s">
        <v>495</v>
      </c>
      <c r="H268" s="168">
        <v>34722</v>
      </c>
      <c r="I268" t="s">
        <v>104</v>
      </c>
      <c r="J268" s="169">
        <v>22.687671232876713</v>
      </c>
      <c r="K268">
        <v>5</v>
      </c>
    </row>
    <row r="269" spans="1:11" x14ac:dyDescent="0.25">
      <c r="A269" t="s">
        <v>557</v>
      </c>
      <c r="B269">
        <v>18353</v>
      </c>
      <c r="C269" t="s">
        <v>167</v>
      </c>
      <c r="D269" s="167">
        <v>52563.37</v>
      </c>
      <c r="E269" t="s">
        <v>188</v>
      </c>
      <c r="F269" t="s">
        <v>169</v>
      </c>
      <c r="G269" t="s">
        <v>282</v>
      </c>
      <c r="H269" s="168">
        <v>41344</v>
      </c>
      <c r="I269" t="s">
        <v>107</v>
      </c>
      <c r="J269" s="169">
        <v>4.5452054794520551</v>
      </c>
      <c r="K269">
        <v>1</v>
      </c>
    </row>
    <row r="270" spans="1:11" x14ac:dyDescent="0.25">
      <c r="A270" t="s">
        <v>558</v>
      </c>
      <c r="B270">
        <v>78689</v>
      </c>
      <c r="C270" t="s">
        <v>167</v>
      </c>
      <c r="D270" s="167">
        <v>50785.5</v>
      </c>
      <c r="E270" t="s">
        <v>188</v>
      </c>
      <c r="F270" t="s">
        <v>169</v>
      </c>
      <c r="G270" t="s">
        <v>282</v>
      </c>
      <c r="H270" s="168">
        <v>41862</v>
      </c>
      <c r="I270" t="s">
        <v>106</v>
      </c>
      <c r="J270" s="169">
        <v>3.1260273972602741</v>
      </c>
      <c r="K270">
        <v>1</v>
      </c>
    </row>
    <row r="271" spans="1:11" x14ac:dyDescent="0.25">
      <c r="A271" t="s">
        <v>559</v>
      </c>
      <c r="B271">
        <v>89002</v>
      </c>
      <c r="C271" t="s">
        <v>167</v>
      </c>
      <c r="D271" s="167">
        <v>50785.86</v>
      </c>
      <c r="E271" t="s">
        <v>168</v>
      </c>
      <c r="F271" t="s">
        <v>169</v>
      </c>
      <c r="G271" t="s">
        <v>560</v>
      </c>
      <c r="H271" s="168">
        <v>42156</v>
      </c>
      <c r="I271" t="s">
        <v>107</v>
      </c>
      <c r="J271" s="169">
        <v>2.3205479452054796</v>
      </c>
      <c r="K271">
        <v>1</v>
      </c>
    </row>
    <row r="272" spans="1:11" x14ac:dyDescent="0.25">
      <c r="A272" t="s">
        <v>561</v>
      </c>
      <c r="B272">
        <v>77592</v>
      </c>
      <c r="C272" t="s">
        <v>167</v>
      </c>
      <c r="D272" s="167">
        <v>17793.55</v>
      </c>
      <c r="E272" t="s">
        <v>196</v>
      </c>
      <c r="F272" t="s">
        <v>202</v>
      </c>
      <c r="G272" t="s">
        <v>222</v>
      </c>
      <c r="H272" s="168">
        <v>41512</v>
      </c>
      <c r="I272" t="s">
        <v>105</v>
      </c>
      <c r="J272" s="169">
        <v>4.0849315068493155</v>
      </c>
      <c r="K272">
        <v>1</v>
      </c>
    </row>
    <row r="273" spans="1:11" x14ac:dyDescent="0.25">
      <c r="A273" t="s">
        <v>562</v>
      </c>
      <c r="B273">
        <v>55209</v>
      </c>
      <c r="C273" t="s">
        <v>167</v>
      </c>
      <c r="D273" s="167">
        <v>97912</v>
      </c>
      <c r="E273" t="s">
        <v>185</v>
      </c>
      <c r="F273" t="s">
        <v>169</v>
      </c>
      <c r="G273" t="s">
        <v>284</v>
      </c>
      <c r="H273" s="168">
        <v>39090</v>
      </c>
      <c r="I273" t="s">
        <v>104</v>
      </c>
      <c r="J273" s="169">
        <v>10.72054794520548</v>
      </c>
      <c r="K273">
        <v>3</v>
      </c>
    </row>
    <row r="274" spans="1:11" x14ac:dyDescent="0.25">
      <c r="A274" t="s">
        <v>563</v>
      </c>
      <c r="B274">
        <v>5295</v>
      </c>
      <c r="C274" t="s">
        <v>172</v>
      </c>
      <c r="D274" s="167">
        <v>53788</v>
      </c>
      <c r="E274" t="s">
        <v>175</v>
      </c>
      <c r="F274" t="s">
        <v>169</v>
      </c>
      <c r="G274" t="s">
        <v>183</v>
      </c>
      <c r="H274" s="168">
        <v>41918</v>
      </c>
      <c r="I274" t="s">
        <v>106</v>
      </c>
      <c r="J274" s="169">
        <v>2.9726027397260273</v>
      </c>
      <c r="K274">
        <v>1</v>
      </c>
    </row>
    <row r="275" spans="1:11" x14ac:dyDescent="0.25">
      <c r="A275" t="s">
        <v>564</v>
      </c>
      <c r="B275">
        <v>72232</v>
      </c>
      <c r="C275" t="s">
        <v>172</v>
      </c>
      <c r="D275" s="167">
        <v>93258</v>
      </c>
      <c r="E275" t="s">
        <v>230</v>
      </c>
      <c r="F275" t="s">
        <v>169</v>
      </c>
      <c r="G275" t="s">
        <v>565</v>
      </c>
      <c r="H275" s="168">
        <v>42717</v>
      </c>
      <c r="I275" t="s">
        <v>103</v>
      </c>
      <c r="J275" s="169">
        <v>0.78356164383561644</v>
      </c>
      <c r="K275">
        <v>1</v>
      </c>
    </row>
    <row r="276" spans="1:11" x14ac:dyDescent="0.25">
      <c r="A276" t="s">
        <v>566</v>
      </c>
      <c r="B276">
        <v>99121</v>
      </c>
      <c r="C276" t="s">
        <v>172</v>
      </c>
      <c r="D276" s="167">
        <v>40113.279999999999</v>
      </c>
      <c r="E276" t="s">
        <v>168</v>
      </c>
      <c r="F276" t="s">
        <v>169</v>
      </c>
      <c r="G276" t="s">
        <v>344</v>
      </c>
      <c r="H276" s="168">
        <v>41624</v>
      </c>
      <c r="I276" t="s">
        <v>104</v>
      </c>
      <c r="J276" s="169">
        <v>3.7780821917808218</v>
      </c>
      <c r="K276">
        <v>1</v>
      </c>
    </row>
    <row r="277" spans="1:11" x14ac:dyDescent="0.25">
      <c r="A277" t="s">
        <v>567</v>
      </c>
      <c r="B277">
        <v>31518</v>
      </c>
      <c r="C277" t="s">
        <v>172</v>
      </c>
      <c r="D277" s="167">
        <v>78096</v>
      </c>
      <c r="E277" t="s">
        <v>175</v>
      </c>
      <c r="F277" t="s">
        <v>169</v>
      </c>
      <c r="G277" t="s">
        <v>183</v>
      </c>
      <c r="H277" s="168">
        <v>39098</v>
      </c>
      <c r="I277" t="s">
        <v>103</v>
      </c>
      <c r="J277" s="169">
        <v>10.698630136986301</v>
      </c>
      <c r="K277">
        <v>3</v>
      </c>
    </row>
    <row r="278" spans="1:11" x14ac:dyDescent="0.25">
      <c r="A278" t="s">
        <v>568</v>
      </c>
      <c r="B278">
        <v>3864</v>
      </c>
      <c r="C278" t="s">
        <v>167</v>
      </c>
      <c r="D278" s="167">
        <v>112930.4</v>
      </c>
      <c r="E278" t="s">
        <v>199</v>
      </c>
      <c r="F278" t="s">
        <v>169</v>
      </c>
      <c r="G278" t="s">
        <v>443</v>
      </c>
      <c r="H278" s="168">
        <v>38376</v>
      </c>
      <c r="I278" t="s">
        <v>107</v>
      </c>
      <c r="J278" s="169">
        <v>12.676712328767124</v>
      </c>
      <c r="K278">
        <v>3</v>
      </c>
    </row>
    <row r="279" spans="1:11" x14ac:dyDescent="0.25">
      <c r="A279" t="s">
        <v>569</v>
      </c>
      <c r="B279">
        <v>47404</v>
      </c>
      <c r="C279" t="s">
        <v>167</v>
      </c>
      <c r="D279" s="167">
        <v>78446.81</v>
      </c>
      <c r="E279" t="s">
        <v>188</v>
      </c>
      <c r="F279" t="s">
        <v>202</v>
      </c>
      <c r="G279" t="s">
        <v>284</v>
      </c>
      <c r="H279" s="168">
        <v>41120</v>
      </c>
      <c r="I279" t="s">
        <v>107</v>
      </c>
      <c r="J279" s="169">
        <v>5.1589041095890407</v>
      </c>
      <c r="K279">
        <v>2</v>
      </c>
    </row>
    <row r="280" spans="1:11" x14ac:dyDescent="0.25">
      <c r="A280" t="s">
        <v>570</v>
      </c>
      <c r="B280">
        <v>44049</v>
      </c>
      <c r="C280" t="s">
        <v>172</v>
      </c>
      <c r="D280" s="167">
        <v>92362</v>
      </c>
      <c r="E280" t="s">
        <v>268</v>
      </c>
      <c r="F280" t="s">
        <v>169</v>
      </c>
      <c r="G280" t="s">
        <v>397</v>
      </c>
      <c r="H280" s="168">
        <v>41582</v>
      </c>
      <c r="I280" t="s">
        <v>103</v>
      </c>
      <c r="J280" s="169">
        <v>3.893150684931507</v>
      </c>
      <c r="K280">
        <v>1</v>
      </c>
    </row>
    <row r="281" spans="1:11" x14ac:dyDescent="0.25">
      <c r="A281" t="s">
        <v>571</v>
      </c>
      <c r="B281">
        <v>60231</v>
      </c>
      <c r="C281" t="s">
        <v>167</v>
      </c>
      <c r="D281" s="167">
        <v>85405</v>
      </c>
      <c r="E281" t="s">
        <v>168</v>
      </c>
      <c r="F281" t="s">
        <v>169</v>
      </c>
      <c r="G281" t="s">
        <v>265</v>
      </c>
      <c r="H281" s="168">
        <v>37270</v>
      </c>
      <c r="I281" t="s">
        <v>105</v>
      </c>
      <c r="J281" s="169">
        <v>15.706849315068494</v>
      </c>
      <c r="K281">
        <v>4</v>
      </c>
    </row>
    <row r="282" spans="1:11" x14ac:dyDescent="0.25">
      <c r="A282" t="s">
        <v>572</v>
      </c>
      <c r="B282">
        <v>88700</v>
      </c>
      <c r="C282" t="s">
        <v>167</v>
      </c>
      <c r="D282" s="167">
        <v>51969</v>
      </c>
      <c r="E282" t="s">
        <v>175</v>
      </c>
      <c r="F282" t="s">
        <v>169</v>
      </c>
      <c r="G282" t="s">
        <v>183</v>
      </c>
      <c r="H282" s="168">
        <v>42156</v>
      </c>
      <c r="I282" t="s">
        <v>108</v>
      </c>
      <c r="J282" s="169">
        <v>2.3205479452054796</v>
      </c>
      <c r="K282">
        <v>1</v>
      </c>
    </row>
    <row r="283" spans="1:11" x14ac:dyDescent="0.25">
      <c r="A283" t="s">
        <v>573</v>
      </c>
      <c r="B283">
        <v>12204</v>
      </c>
      <c r="C283" t="s">
        <v>172</v>
      </c>
      <c r="D283" s="167">
        <v>57244.34</v>
      </c>
      <c r="E283" t="s">
        <v>188</v>
      </c>
      <c r="F283" t="s">
        <v>169</v>
      </c>
      <c r="G283" t="s">
        <v>273</v>
      </c>
      <c r="H283" s="168">
        <v>39258</v>
      </c>
      <c r="I283" t="s">
        <v>103</v>
      </c>
      <c r="J283" s="169">
        <v>10.260273972602739</v>
      </c>
      <c r="K283">
        <v>3</v>
      </c>
    </row>
    <row r="284" spans="1:11" x14ac:dyDescent="0.25">
      <c r="A284" t="s">
        <v>574</v>
      </c>
      <c r="B284">
        <v>19536</v>
      </c>
      <c r="C284" t="s">
        <v>172</v>
      </c>
      <c r="D284" s="167">
        <v>44300</v>
      </c>
      <c r="E284" t="s">
        <v>168</v>
      </c>
      <c r="F284" t="s">
        <v>169</v>
      </c>
      <c r="G284" t="s">
        <v>265</v>
      </c>
      <c r="H284" s="168">
        <v>42408</v>
      </c>
      <c r="I284" t="s">
        <v>104</v>
      </c>
      <c r="J284" s="169">
        <v>1.6301369863013699</v>
      </c>
      <c r="K284">
        <v>1</v>
      </c>
    </row>
    <row r="285" spans="1:11" x14ac:dyDescent="0.25">
      <c r="A285" t="s">
        <v>575</v>
      </c>
      <c r="B285">
        <v>33432</v>
      </c>
      <c r="C285" t="s">
        <v>172</v>
      </c>
      <c r="D285" s="167">
        <v>58657.24</v>
      </c>
      <c r="E285" t="s">
        <v>199</v>
      </c>
      <c r="F285" t="s">
        <v>169</v>
      </c>
      <c r="G285" t="s">
        <v>200</v>
      </c>
      <c r="H285" s="168">
        <v>37178</v>
      </c>
      <c r="I285" t="s">
        <v>107</v>
      </c>
      <c r="J285" s="169">
        <v>15.95890410958904</v>
      </c>
      <c r="K285">
        <v>4</v>
      </c>
    </row>
    <row r="286" spans="1:11" x14ac:dyDescent="0.25">
      <c r="A286" t="s">
        <v>576</v>
      </c>
      <c r="B286">
        <v>18954</v>
      </c>
      <c r="C286" t="s">
        <v>172</v>
      </c>
      <c r="D286" s="167">
        <v>69054.009999999995</v>
      </c>
      <c r="E286" t="s">
        <v>188</v>
      </c>
      <c r="F286" t="s">
        <v>169</v>
      </c>
      <c r="G286" t="s">
        <v>560</v>
      </c>
      <c r="H286" s="168">
        <v>36696</v>
      </c>
      <c r="I286" t="s">
        <v>103</v>
      </c>
      <c r="J286" s="169">
        <v>17.279452054794522</v>
      </c>
      <c r="K286">
        <v>4</v>
      </c>
    </row>
    <row r="287" spans="1:11" x14ac:dyDescent="0.25">
      <c r="A287" t="s">
        <v>577</v>
      </c>
      <c r="B287">
        <v>34210</v>
      </c>
      <c r="C287" t="s">
        <v>172</v>
      </c>
      <c r="D287" s="167">
        <v>65752</v>
      </c>
      <c r="E287" t="s">
        <v>175</v>
      </c>
      <c r="F287" t="s">
        <v>169</v>
      </c>
      <c r="G287" t="s">
        <v>183</v>
      </c>
      <c r="H287" s="168">
        <v>40371</v>
      </c>
      <c r="I287" t="s">
        <v>106</v>
      </c>
      <c r="J287" s="169">
        <v>7.2109589041095887</v>
      </c>
      <c r="K287">
        <v>2</v>
      </c>
    </row>
    <row r="288" spans="1:11" x14ac:dyDescent="0.25">
      <c r="A288" t="s">
        <v>578</v>
      </c>
      <c r="B288">
        <v>25283</v>
      </c>
      <c r="C288" t="s">
        <v>172</v>
      </c>
      <c r="D288" s="167">
        <v>41123.089999999997</v>
      </c>
      <c r="E288" t="s">
        <v>233</v>
      </c>
      <c r="F288" t="s">
        <v>169</v>
      </c>
      <c r="G288" t="s">
        <v>242</v>
      </c>
      <c r="H288" s="168">
        <v>40787</v>
      </c>
      <c r="I288" t="s">
        <v>107</v>
      </c>
      <c r="J288" s="169">
        <v>6.0712328767123287</v>
      </c>
      <c r="K288">
        <v>2</v>
      </c>
    </row>
    <row r="289" spans="1:11" x14ac:dyDescent="0.25">
      <c r="A289" t="s">
        <v>579</v>
      </c>
      <c r="B289">
        <v>14946</v>
      </c>
      <c r="C289" t="s">
        <v>172</v>
      </c>
      <c r="D289" s="167">
        <v>43525.120000000003</v>
      </c>
      <c r="E289" t="s">
        <v>199</v>
      </c>
      <c r="F289" t="s">
        <v>169</v>
      </c>
      <c r="G289" t="s">
        <v>220</v>
      </c>
      <c r="H289" s="168">
        <v>41015</v>
      </c>
      <c r="I289" t="s">
        <v>105</v>
      </c>
      <c r="J289" s="169">
        <v>5.4465753424657537</v>
      </c>
      <c r="K289">
        <v>2</v>
      </c>
    </row>
    <row r="290" spans="1:11" x14ac:dyDescent="0.25">
      <c r="A290" t="s">
        <v>580</v>
      </c>
      <c r="B290">
        <v>95913</v>
      </c>
      <c r="C290" t="s">
        <v>172</v>
      </c>
      <c r="D290" s="167">
        <v>46626.87</v>
      </c>
      <c r="E290" t="s">
        <v>199</v>
      </c>
      <c r="F290" t="s">
        <v>169</v>
      </c>
      <c r="G290" t="s">
        <v>205</v>
      </c>
      <c r="H290" s="168">
        <v>39510</v>
      </c>
      <c r="I290" t="s">
        <v>104</v>
      </c>
      <c r="J290" s="169">
        <v>9.5698630136986296</v>
      </c>
      <c r="K290">
        <v>2</v>
      </c>
    </row>
    <row r="291" spans="1:11" x14ac:dyDescent="0.25">
      <c r="A291" t="s">
        <v>581</v>
      </c>
      <c r="B291">
        <v>41587</v>
      </c>
      <c r="C291" t="s">
        <v>172</v>
      </c>
      <c r="D291" s="167">
        <v>71796.52</v>
      </c>
      <c r="E291" t="s">
        <v>199</v>
      </c>
      <c r="F291" t="s">
        <v>169</v>
      </c>
      <c r="G291" t="s">
        <v>582</v>
      </c>
      <c r="H291" s="168">
        <v>39615</v>
      </c>
      <c r="I291" t="s">
        <v>106</v>
      </c>
      <c r="J291" s="169">
        <v>9.2821917808219183</v>
      </c>
      <c r="K291">
        <v>2</v>
      </c>
    </row>
    <row r="292" spans="1:11" x14ac:dyDescent="0.25">
      <c r="A292" t="s">
        <v>583</v>
      </c>
      <c r="B292">
        <v>37200</v>
      </c>
      <c r="C292" t="s">
        <v>172</v>
      </c>
      <c r="D292" s="167">
        <v>58944.22</v>
      </c>
      <c r="E292" t="s">
        <v>199</v>
      </c>
      <c r="F292" t="s">
        <v>169</v>
      </c>
      <c r="G292" t="s">
        <v>295</v>
      </c>
      <c r="H292" s="168">
        <v>36310</v>
      </c>
      <c r="I292" t="s">
        <v>103</v>
      </c>
      <c r="J292" s="169">
        <v>18.336986301369862</v>
      </c>
      <c r="K292">
        <v>4</v>
      </c>
    </row>
    <row r="293" spans="1:11" x14ac:dyDescent="0.25">
      <c r="A293" t="s">
        <v>584</v>
      </c>
      <c r="B293">
        <v>55583</v>
      </c>
      <c r="C293" t="s">
        <v>172</v>
      </c>
      <c r="D293" s="167">
        <v>43525.13</v>
      </c>
      <c r="E293" t="s">
        <v>199</v>
      </c>
      <c r="F293" t="s">
        <v>169</v>
      </c>
      <c r="G293" t="s">
        <v>220</v>
      </c>
      <c r="H293" s="168">
        <v>41456</v>
      </c>
      <c r="I293" t="s">
        <v>106</v>
      </c>
      <c r="J293" s="169">
        <v>4.2383561643835614</v>
      </c>
      <c r="K293">
        <v>1</v>
      </c>
    </row>
    <row r="294" spans="1:11" x14ac:dyDescent="0.25">
      <c r="A294" t="s">
        <v>585</v>
      </c>
      <c r="B294">
        <v>43831</v>
      </c>
      <c r="C294" t="s">
        <v>172</v>
      </c>
      <c r="D294" s="167">
        <v>107128.71</v>
      </c>
      <c r="E294" t="s">
        <v>175</v>
      </c>
      <c r="F294" t="s">
        <v>169</v>
      </c>
      <c r="G294" t="s">
        <v>586</v>
      </c>
      <c r="H294" s="168">
        <v>34498</v>
      </c>
      <c r="I294" t="s">
        <v>106</v>
      </c>
      <c r="J294" s="169">
        <v>23.301369863013697</v>
      </c>
      <c r="K294">
        <v>5</v>
      </c>
    </row>
    <row r="295" spans="1:11" x14ac:dyDescent="0.25">
      <c r="A295" t="s">
        <v>587</v>
      </c>
      <c r="B295">
        <v>34530</v>
      </c>
      <c r="C295" t="s">
        <v>172</v>
      </c>
      <c r="D295" s="167">
        <v>23682.83</v>
      </c>
      <c r="E295" t="s">
        <v>216</v>
      </c>
      <c r="F295" t="s">
        <v>202</v>
      </c>
      <c r="G295" t="s">
        <v>588</v>
      </c>
      <c r="H295" s="168">
        <v>36857</v>
      </c>
      <c r="I295" t="s">
        <v>107</v>
      </c>
      <c r="J295" s="169">
        <v>16.838356164383562</v>
      </c>
      <c r="K295">
        <v>4</v>
      </c>
    </row>
    <row r="296" spans="1:11" x14ac:dyDescent="0.25">
      <c r="A296" t="s">
        <v>589</v>
      </c>
      <c r="B296">
        <v>53188</v>
      </c>
      <c r="C296" t="s">
        <v>172</v>
      </c>
      <c r="D296" s="167">
        <v>43525.72</v>
      </c>
      <c r="E296" t="s">
        <v>199</v>
      </c>
      <c r="F296" t="s">
        <v>169</v>
      </c>
      <c r="G296" t="s">
        <v>220</v>
      </c>
      <c r="H296" s="168">
        <v>41456</v>
      </c>
      <c r="I296" t="s">
        <v>104</v>
      </c>
      <c r="J296" s="169">
        <v>4.2383561643835614</v>
      </c>
      <c r="K296">
        <v>1</v>
      </c>
    </row>
    <row r="297" spans="1:11" x14ac:dyDescent="0.25">
      <c r="A297" t="s">
        <v>590</v>
      </c>
      <c r="B297">
        <v>56869</v>
      </c>
      <c r="C297" t="s">
        <v>167</v>
      </c>
      <c r="D297" s="167">
        <v>98027.49</v>
      </c>
      <c r="E297" t="s">
        <v>188</v>
      </c>
      <c r="F297" t="s">
        <v>169</v>
      </c>
      <c r="G297" t="s">
        <v>397</v>
      </c>
      <c r="H297" s="168">
        <v>38965</v>
      </c>
      <c r="I297" t="s">
        <v>107</v>
      </c>
      <c r="J297" s="169">
        <v>11.063013698630137</v>
      </c>
      <c r="K297">
        <v>3</v>
      </c>
    </row>
    <row r="298" spans="1:11" x14ac:dyDescent="0.25">
      <c r="A298" t="s">
        <v>591</v>
      </c>
      <c r="B298">
        <v>63872</v>
      </c>
      <c r="C298" t="s">
        <v>172</v>
      </c>
      <c r="D298" s="167">
        <v>113316</v>
      </c>
      <c r="E298" t="s">
        <v>185</v>
      </c>
      <c r="F298" t="s">
        <v>169</v>
      </c>
      <c r="G298" t="s">
        <v>382</v>
      </c>
      <c r="H298" s="168">
        <v>35751</v>
      </c>
      <c r="I298" t="s">
        <v>104</v>
      </c>
      <c r="J298" s="169">
        <v>19.86849315068493</v>
      </c>
      <c r="K298">
        <v>4</v>
      </c>
    </row>
    <row r="299" spans="1:11" x14ac:dyDescent="0.25">
      <c r="A299" t="s">
        <v>592</v>
      </c>
      <c r="B299">
        <v>62354</v>
      </c>
      <c r="C299" t="s">
        <v>167</v>
      </c>
      <c r="D299" s="167">
        <v>76566.350000000006</v>
      </c>
      <c r="E299" t="s">
        <v>593</v>
      </c>
      <c r="F299" t="s">
        <v>169</v>
      </c>
      <c r="G299" t="s">
        <v>189</v>
      </c>
      <c r="H299" s="168">
        <v>39090</v>
      </c>
      <c r="I299" t="s">
        <v>105</v>
      </c>
      <c r="J299" s="169">
        <v>10.72054794520548</v>
      </c>
      <c r="K299">
        <v>3</v>
      </c>
    </row>
    <row r="300" spans="1:11" x14ac:dyDescent="0.25">
      <c r="A300" t="s">
        <v>594</v>
      </c>
      <c r="B300">
        <v>22592</v>
      </c>
      <c r="C300" t="s">
        <v>172</v>
      </c>
      <c r="D300" s="167">
        <v>89620</v>
      </c>
      <c r="E300" t="s">
        <v>175</v>
      </c>
      <c r="F300" t="s">
        <v>169</v>
      </c>
      <c r="G300" t="s">
        <v>183</v>
      </c>
      <c r="H300" s="168">
        <v>37270</v>
      </c>
      <c r="I300" t="s">
        <v>107</v>
      </c>
      <c r="J300" s="169">
        <v>15.706849315068494</v>
      </c>
      <c r="K300">
        <v>4</v>
      </c>
    </row>
    <row r="301" spans="1:11" x14ac:dyDescent="0.25">
      <c r="A301" t="s">
        <v>595</v>
      </c>
      <c r="B301">
        <v>65732</v>
      </c>
      <c r="C301" t="s">
        <v>172</v>
      </c>
      <c r="D301" s="167">
        <v>99792</v>
      </c>
      <c r="E301" t="s">
        <v>185</v>
      </c>
      <c r="F301" t="s">
        <v>169</v>
      </c>
      <c r="G301" t="s">
        <v>495</v>
      </c>
      <c r="H301" s="168">
        <v>36388</v>
      </c>
      <c r="I301" t="s">
        <v>108</v>
      </c>
      <c r="J301" s="169">
        <v>18.123287671232877</v>
      </c>
      <c r="K301">
        <v>4</v>
      </c>
    </row>
    <row r="302" spans="1:11" x14ac:dyDescent="0.25">
      <c r="A302" t="s">
        <v>596</v>
      </c>
      <c r="B302">
        <v>1298</v>
      </c>
      <c r="C302" t="s">
        <v>167</v>
      </c>
      <c r="D302" s="167">
        <v>45151.08</v>
      </c>
      <c r="E302" t="s">
        <v>216</v>
      </c>
      <c r="F302" t="s">
        <v>202</v>
      </c>
      <c r="G302" t="s">
        <v>217</v>
      </c>
      <c r="H302" s="168">
        <v>32468</v>
      </c>
      <c r="I302" t="s">
        <v>108</v>
      </c>
      <c r="J302" s="169">
        <v>28.863013698630137</v>
      </c>
      <c r="K302">
        <v>6</v>
      </c>
    </row>
    <row r="303" spans="1:11" x14ac:dyDescent="0.25">
      <c r="A303" t="s">
        <v>597</v>
      </c>
      <c r="B303">
        <v>53584</v>
      </c>
      <c r="C303" t="s">
        <v>167</v>
      </c>
      <c r="D303" s="167">
        <v>104717.28</v>
      </c>
      <c r="E303" t="s">
        <v>199</v>
      </c>
      <c r="F303" t="s">
        <v>169</v>
      </c>
      <c r="G303" t="s">
        <v>598</v>
      </c>
      <c r="H303" s="168">
        <v>30746</v>
      </c>
      <c r="I303" t="s">
        <v>105</v>
      </c>
      <c r="J303" s="169">
        <v>33.580821917808223</v>
      </c>
      <c r="K303">
        <v>7</v>
      </c>
    </row>
    <row r="304" spans="1:11" x14ac:dyDescent="0.25">
      <c r="A304" t="s">
        <v>599</v>
      </c>
      <c r="B304">
        <v>62432</v>
      </c>
      <c r="C304" t="s">
        <v>172</v>
      </c>
      <c r="D304" s="167">
        <v>51941.91</v>
      </c>
      <c r="E304" t="s">
        <v>188</v>
      </c>
      <c r="F304" t="s">
        <v>169</v>
      </c>
      <c r="G304" t="s">
        <v>600</v>
      </c>
      <c r="H304" s="168">
        <v>39356</v>
      </c>
      <c r="I304" t="s">
        <v>107</v>
      </c>
      <c r="J304" s="169">
        <v>9.9917808219178088</v>
      </c>
      <c r="K304">
        <v>3</v>
      </c>
    </row>
    <row r="305" spans="1:11" x14ac:dyDescent="0.25">
      <c r="A305" t="s">
        <v>601</v>
      </c>
      <c r="B305">
        <v>20354</v>
      </c>
      <c r="C305" t="s">
        <v>167</v>
      </c>
      <c r="D305" s="167">
        <v>90738.67</v>
      </c>
      <c r="E305" t="s">
        <v>308</v>
      </c>
      <c r="F305" t="s">
        <v>169</v>
      </c>
      <c r="G305" t="s">
        <v>181</v>
      </c>
      <c r="H305" s="168">
        <v>39104</v>
      </c>
      <c r="I305" t="s">
        <v>107</v>
      </c>
      <c r="J305" s="169">
        <v>10.682191780821919</v>
      </c>
      <c r="K305">
        <v>3</v>
      </c>
    </row>
    <row r="306" spans="1:11" x14ac:dyDescent="0.25">
      <c r="A306" t="s">
        <v>602</v>
      </c>
      <c r="B306">
        <v>56101</v>
      </c>
      <c r="C306" t="s">
        <v>167</v>
      </c>
      <c r="D306" s="167">
        <v>51576.21</v>
      </c>
      <c r="E306" t="s">
        <v>188</v>
      </c>
      <c r="F306" t="s">
        <v>202</v>
      </c>
      <c r="G306" t="s">
        <v>313</v>
      </c>
      <c r="H306" s="168">
        <v>36437</v>
      </c>
      <c r="I306" t="s">
        <v>107</v>
      </c>
      <c r="J306" s="169">
        <v>17.989041095890411</v>
      </c>
      <c r="K306">
        <v>4</v>
      </c>
    </row>
    <row r="307" spans="1:11" x14ac:dyDescent="0.25">
      <c r="A307" t="s">
        <v>603</v>
      </c>
      <c r="B307">
        <v>72864</v>
      </c>
      <c r="C307" t="s">
        <v>172</v>
      </c>
      <c r="D307" s="167">
        <v>55328</v>
      </c>
      <c r="E307" t="s">
        <v>191</v>
      </c>
      <c r="F307" t="s">
        <v>169</v>
      </c>
      <c r="G307" t="s">
        <v>354</v>
      </c>
      <c r="H307" s="168">
        <v>41288</v>
      </c>
      <c r="I307" t="s">
        <v>103</v>
      </c>
      <c r="J307" s="169">
        <v>4.6986301369863011</v>
      </c>
      <c r="K307">
        <v>1</v>
      </c>
    </row>
    <row r="308" spans="1:11" x14ac:dyDescent="0.25">
      <c r="A308" t="s">
        <v>604</v>
      </c>
      <c r="B308">
        <v>43569</v>
      </c>
      <c r="C308" t="s">
        <v>172</v>
      </c>
      <c r="D308" s="167">
        <v>40946.230000000003</v>
      </c>
      <c r="E308" t="s">
        <v>233</v>
      </c>
      <c r="F308" t="s">
        <v>169</v>
      </c>
      <c r="G308" t="s">
        <v>554</v>
      </c>
      <c r="H308" s="168">
        <v>40182</v>
      </c>
      <c r="I308" t="s">
        <v>105</v>
      </c>
      <c r="J308" s="169">
        <v>7.7287671232876711</v>
      </c>
      <c r="K308">
        <v>2</v>
      </c>
    </row>
    <row r="309" spans="1:11" x14ac:dyDescent="0.25">
      <c r="A309" t="s">
        <v>605</v>
      </c>
      <c r="B309">
        <v>51611</v>
      </c>
      <c r="C309" t="s">
        <v>172</v>
      </c>
      <c r="D309" s="167">
        <v>75943</v>
      </c>
      <c r="E309" t="s">
        <v>168</v>
      </c>
      <c r="F309" t="s">
        <v>169</v>
      </c>
      <c r="G309" t="s">
        <v>173</v>
      </c>
      <c r="H309" s="168">
        <v>39825</v>
      </c>
      <c r="I309" t="s">
        <v>103</v>
      </c>
      <c r="J309" s="169">
        <v>8.706849315068494</v>
      </c>
      <c r="K309">
        <v>2</v>
      </c>
    </row>
    <row r="310" spans="1:11" x14ac:dyDescent="0.25">
      <c r="A310" t="s">
        <v>606</v>
      </c>
      <c r="B310">
        <v>5880</v>
      </c>
      <c r="C310" t="s">
        <v>172</v>
      </c>
      <c r="D310" s="167">
        <v>57773.8</v>
      </c>
      <c r="E310" t="s">
        <v>199</v>
      </c>
      <c r="F310" t="s">
        <v>169</v>
      </c>
      <c r="G310" t="s">
        <v>508</v>
      </c>
      <c r="H310" s="168">
        <v>37269</v>
      </c>
      <c r="I310" t="s">
        <v>103</v>
      </c>
      <c r="J310" s="169">
        <v>15.70958904109589</v>
      </c>
      <c r="K310">
        <v>4</v>
      </c>
    </row>
    <row r="311" spans="1:11" x14ac:dyDescent="0.25">
      <c r="A311" t="s">
        <v>607</v>
      </c>
      <c r="B311">
        <v>65503</v>
      </c>
      <c r="C311" t="s">
        <v>167</v>
      </c>
      <c r="D311" s="167">
        <v>107657</v>
      </c>
      <c r="E311" t="s">
        <v>239</v>
      </c>
      <c r="F311" t="s">
        <v>169</v>
      </c>
      <c r="G311" t="s">
        <v>608</v>
      </c>
      <c r="H311" s="168">
        <v>31320</v>
      </c>
      <c r="I311" t="s">
        <v>103</v>
      </c>
      <c r="J311" s="169">
        <v>32.008219178082193</v>
      </c>
      <c r="K311">
        <v>7</v>
      </c>
    </row>
    <row r="312" spans="1:11" x14ac:dyDescent="0.25">
      <c r="A312" t="s">
        <v>609</v>
      </c>
      <c r="B312">
        <v>11152</v>
      </c>
      <c r="C312" t="s">
        <v>167</v>
      </c>
      <c r="D312" s="167">
        <v>68595.41</v>
      </c>
      <c r="E312" t="s">
        <v>191</v>
      </c>
      <c r="F312" t="s">
        <v>169</v>
      </c>
      <c r="G312" t="s">
        <v>610</v>
      </c>
      <c r="H312" s="168">
        <v>41009</v>
      </c>
      <c r="I312" t="s">
        <v>106</v>
      </c>
      <c r="J312" s="169">
        <v>5.463013698630137</v>
      </c>
      <c r="K312">
        <v>2</v>
      </c>
    </row>
    <row r="313" spans="1:11" x14ac:dyDescent="0.25">
      <c r="A313" t="s">
        <v>611</v>
      </c>
      <c r="B313">
        <v>98616</v>
      </c>
      <c r="C313" t="s">
        <v>172</v>
      </c>
      <c r="D313" s="167">
        <v>65716</v>
      </c>
      <c r="E313" t="s">
        <v>191</v>
      </c>
      <c r="F313" t="s">
        <v>169</v>
      </c>
      <c r="G313" t="s">
        <v>486</v>
      </c>
      <c r="H313" s="168">
        <v>39329</v>
      </c>
      <c r="I313" t="s">
        <v>107</v>
      </c>
      <c r="J313" s="169">
        <v>10.065753424657535</v>
      </c>
      <c r="K313">
        <v>3</v>
      </c>
    </row>
    <row r="314" spans="1:11" x14ac:dyDescent="0.25">
      <c r="A314" t="s">
        <v>612</v>
      </c>
      <c r="B314">
        <v>85630</v>
      </c>
      <c r="C314" t="s">
        <v>172</v>
      </c>
      <c r="D314" s="167">
        <v>29779.06</v>
      </c>
      <c r="E314" t="s">
        <v>233</v>
      </c>
      <c r="F314" t="s">
        <v>202</v>
      </c>
      <c r="G314" t="s">
        <v>234</v>
      </c>
      <c r="H314" s="168">
        <v>41511</v>
      </c>
      <c r="I314" t="s">
        <v>106</v>
      </c>
      <c r="J314" s="169">
        <v>4.087671232876712</v>
      </c>
      <c r="K314">
        <v>1</v>
      </c>
    </row>
    <row r="315" spans="1:11" x14ac:dyDescent="0.25">
      <c r="A315" t="s">
        <v>613</v>
      </c>
      <c r="B315">
        <v>12454</v>
      </c>
      <c r="C315" t="s">
        <v>167</v>
      </c>
      <c r="D315" s="167">
        <v>86673.48</v>
      </c>
      <c r="E315" t="s">
        <v>308</v>
      </c>
      <c r="F315" t="s">
        <v>169</v>
      </c>
      <c r="G315" t="s">
        <v>189</v>
      </c>
      <c r="H315" s="168">
        <v>32713</v>
      </c>
      <c r="I315" t="s">
        <v>103</v>
      </c>
      <c r="J315" s="169">
        <v>28.19178082191781</v>
      </c>
      <c r="K315">
        <v>6</v>
      </c>
    </row>
    <row r="316" spans="1:11" x14ac:dyDescent="0.25">
      <c r="A316" t="s">
        <v>614</v>
      </c>
      <c r="B316">
        <v>80692</v>
      </c>
      <c r="C316" t="s">
        <v>172</v>
      </c>
      <c r="D316" s="167">
        <v>42053.83</v>
      </c>
      <c r="E316" t="s">
        <v>199</v>
      </c>
      <c r="F316" t="s">
        <v>169</v>
      </c>
      <c r="G316" t="s">
        <v>220</v>
      </c>
      <c r="H316" s="168">
        <v>41820</v>
      </c>
      <c r="I316" t="s">
        <v>103</v>
      </c>
      <c r="J316" s="169">
        <v>3.2410958904109588</v>
      </c>
      <c r="K316">
        <v>1</v>
      </c>
    </row>
    <row r="317" spans="1:11" x14ac:dyDescent="0.25">
      <c r="A317" t="s">
        <v>615</v>
      </c>
      <c r="B317">
        <v>75702</v>
      </c>
      <c r="C317" t="s">
        <v>167</v>
      </c>
      <c r="D317" s="167">
        <v>112899</v>
      </c>
      <c r="E317" t="s">
        <v>616</v>
      </c>
      <c r="F317" t="s">
        <v>169</v>
      </c>
      <c r="G317" t="s">
        <v>617</v>
      </c>
      <c r="H317" s="168">
        <v>37130</v>
      </c>
      <c r="I317" t="s">
        <v>104</v>
      </c>
      <c r="J317" s="169">
        <v>16.090410958904108</v>
      </c>
      <c r="K317">
        <v>4</v>
      </c>
    </row>
    <row r="318" spans="1:11" x14ac:dyDescent="0.25">
      <c r="A318" t="s">
        <v>618</v>
      </c>
      <c r="B318">
        <v>56724</v>
      </c>
      <c r="C318" t="s">
        <v>167</v>
      </c>
      <c r="D318" s="167">
        <v>43425.63</v>
      </c>
      <c r="E318" t="s">
        <v>188</v>
      </c>
      <c r="F318" t="s">
        <v>202</v>
      </c>
      <c r="G318" t="s">
        <v>313</v>
      </c>
      <c r="H318" s="168">
        <v>38320</v>
      </c>
      <c r="I318" t="s">
        <v>106</v>
      </c>
      <c r="J318" s="169">
        <v>12.830136986301369</v>
      </c>
      <c r="K318">
        <v>3</v>
      </c>
    </row>
    <row r="319" spans="1:11" x14ac:dyDescent="0.25">
      <c r="A319" t="s">
        <v>619</v>
      </c>
      <c r="B319">
        <v>7401</v>
      </c>
      <c r="C319" t="s">
        <v>172</v>
      </c>
      <c r="D319" s="167">
        <v>112899</v>
      </c>
      <c r="E319" t="s">
        <v>308</v>
      </c>
      <c r="F319" t="s">
        <v>169</v>
      </c>
      <c r="G319" t="s">
        <v>620</v>
      </c>
      <c r="H319" s="168">
        <v>36933</v>
      </c>
      <c r="I319" t="s">
        <v>106</v>
      </c>
      <c r="J319" s="169">
        <v>16.63013698630137</v>
      </c>
      <c r="K319">
        <v>4</v>
      </c>
    </row>
    <row r="320" spans="1:11" x14ac:dyDescent="0.25">
      <c r="A320" t="s">
        <v>621</v>
      </c>
      <c r="B320">
        <v>74881</v>
      </c>
      <c r="C320" t="s">
        <v>172</v>
      </c>
      <c r="D320" s="167">
        <v>50396.480000000003</v>
      </c>
      <c r="E320" t="s">
        <v>239</v>
      </c>
      <c r="F320" t="s">
        <v>169</v>
      </c>
      <c r="G320" t="s">
        <v>535</v>
      </c>
      <c r="H320" s="168">
        <v>42030</v>
      </c>
      <c r="I320" t="s">
        <v>105</v>
      </c>
      <c r="J320" s="169">
        <v>2.6657534246575341</v>
      </c>
      <c r="K320">
        <v>1</v>
      </c>
    </row>
    <row r="321" spans="1:11" x14ac:dyDescent="0.25">
      <c r="A321" t="s">
        <v>622</v>
      </c>
      <c r="B321">
        <v>64091</v>
      </c>
      <c r="C321" t="s">
        <v>167</v>
      </c>
      <c r="D321" s="167">
        <v>121653.95</v>
      </c>
      <c r="E321" t="s">
        <v>325</v>
      </c>
      <c r="F321" t="s">
        <v>169</v>
      </c>
      <c r="G321" t="s">
        <v>533</v>
      </c>
      <c r="H321" s="168">
        <v>36402</v>
      </c>
      <c r="I321" t="s">
        <v>104</v>
      </c>
      <c r="J321" s="169">
        <v>18.084931506849315</v>
      </c>
      <c r="K321">
        <v>4</v>
      </c>
    </row>
    <row r="322" spans="1:11" x14ac:dyDescent="0.25">
      <c r="A322" t="s">
        <v>623</v>
      </c>
      <c r="B322">
        <v>41362</v>
      </c>
      <c r="C322" t="s">
        <v>172</v>
      </c>
      <c r="D322" s="167">
        <v>151424.07</v>
      </c>
      <c r="E322" t="s">
        <v>325</v>
      </c>
      <c r="F322" t="s">
        <v>169</v>
      </c>
      <c r="G322" t="s">
        <v>231</v>
      </c>
      <c r="H322" s="168">
        <v>41120</v>
      </c>
      <c r="I322" t="s">
        <v>108</v>
      </c>
      <c r="J322" s="169">
        <v>5.1589041095890407</v>
      </c>
      <c r="K322">
        <v>2</v>
      </c>
    </row>
    <row r="323" spans="1:11" x14ac:dyDescent="0.25">
      <c r="A323" t="s">
        <v>624</v>
      </c>
      <c r="B323">
        <v>75948</v>
      </c>
      <c r="C323" t="s">
        <v>172</v>
      </c>
      <c r="D323" s="167">
        <v>40631.32</v>
      </c>
      <c r="E323" t="s">
        <v>199</v>
      </c>
      <c r="F323" t="s">
        <v>169</v>
      </c>
      <c r="G323" t="s">
        <v>200</v>
      </c>
      <c r="H323" s="168">
        <v>42233</v>
      </c>
      <c r="I323" t="s">
        <v>107</v>
      </c>
      <c r="J323" s="169">
        <v>2.1095890410958904</v>
      </c>
      <c r="K323">
        <v>1</v>
      </c>
    </row>
    <row r="324" spans="1:11" x14ac:dyDescent="0.25">
      <c r="A324" t="s">
        <v>625</v>
      </c>
      <c r="B324">
        <v>990</v>
      </c>
      <c r="C324" t="s">
        <v>172</v>
      </c>
      <c r="D324" s="167">
        <v>56231.86</v>
      </c>
      <c r="E324" t="s">
        <v>188</v>
      </c>
      <c r="F324" t="s">
        <v>169</v>
      </c>
      <c r="G324" t="s">
        <v>226</v>
      </c>
      <c r="H324" s="168">
        <v>42044</v>
      </c>
      <c r="I324" t="s">
        <v>104</v>
      </c>
      <c r="J324" s="169">
        <v>2.6273972602739728</v>
      </c>
      <c r="K324">
        <v>1</v>
      </c>
    </row>
    <row r="325" spans="1:11" x14ac:dyDescent="0.25">
      <c r="A325" t="s">
        <v>626</v>
      </c>
      <c r="B325">
        <v>27672</v>
      </c>
      <c r="C325" t="s">
        <v>167</v>
      </c>
      <c r="D325" s="167">
        <v>93396</v>
      </c>
      <c r="E325" t="s">
        <v>270</v>
      </c>
      <c r="F325" t="s">
        <v>169</v>
      </c>
      <c r="G325" t="s">
        <v>271</v>
      </c>
      <c r="H325" s="168">
        <v>33147</v>
      </c>
      <c r="I325" t="s">
        <v>104</v>
      </c>
      <c r="J325" s="169">
        <v>27.002739726027396</v>
      </c>
      <c r="K325">
        <v>6</v>
      </c>
    </row>
    <row r="326" spans="1:11" x14ac:dyDescent="0.25">
      <c r="A326" t="s">
        <v>627</v>
      </c>
      <c r="B326">
        <v>52581</v>
      </c>
      <c r="C326" t="s">
        <v>172</v>
      </c>
      <c r="D326" s="167">
        <v>52693</v>
      </c>
      <c r="E326" t="s">
        <v>191</v>
      </c>
      <c r="F326" t="s">
        <v>169</v>
      </c>
      <c r="G326" t="s">
        <v>354</v>
      </c>
      <c r="H326" s="168">
        <v>41288</v>
      </c>
      <c r="I326" t="s">
        <v>107</v>
      </c>
      <c r="J326" s="169">
        <v>4.6986301369863011</v>
      </c>
      <c r="K326">
        <v>1</v>
      </c>
    </row>
    <row r="327" spans="1:11" x14ac:dyDescent="0.25">
      <c r="A327" t="s">
        <v>628</v>
      </c>
      <c r="B327">
        <v>4451</v>
      </c>
      <c r="C327" t="s">
        <v>172</v>
      </c>
      <c r="D327" s="167">
        <v>68054</v>
      </c>
      <c r="E327" t="s">
        <v>175</v>
      </c>
      <c r="F327" t="s">
        <v>169</v>
      </c>
      <c r="G327" t="s">
        <v>183</v>
      </c>
      <c r="H327" s="168">
        <v>41106</v>
      </c>
      <c r="I327" t="s">
        <v>108</v>
      </c>
      <c r="J327" s="169">
        <v>5.1972602739726028</v>
      </c>
      <c r="K327">
        <v>2</v>
      </c>
    </row>
    <row r="328" spans="1:11" x14ac:dyDescent="0.25">
      <c r="A328" t="s">
        <v>629</v>
      </c>
      <c r="B328">
        <v>55546</v>
      </c>
      <c r="C328" t="s">
        <v>172</v>
      </c>
      <c r="D328" s="167">
        <v>53085.58</v>
      </c>
      <c r="E328" t="s">
        <v>268</v>
      </c>
      <c r="F328" t="s">
        <v>169</v>
      </c>
      <c r="G328" t="s">
        <v>630</v>
      </c>
      <c r="H328" s="168">
        <v>39174</v>
      </c>
      <c r="I328" t="s">
        <v>107</v>
      </c>
      <c r="J328" s="169">
        <v>10.490410958904109</v>
      </c>
      <c r="K328">
        <v>3</v>
      </c>
    </row>
    <row r="329" spans="1:11" x14ac:dyDescent="0.25">
      <c r="A329" t="s">
        <v>631</v>
      </c>
      <c r="B329">
        <v>71248</v>
      </c>
      <c r="C329" t="s">
        <v>167</v>
      </c>
      <c r="D329" s="167">
        <v>65128.02</v>
      </c>
      <c r="E329" t="s">
        <v>253</v>
      </c>
      <c r="F329" t="s">
        <v>169</v>
      </c>
      <c r="G329" t="s">
        <v>170</v>
      </c>
      <c r="H329" s="168">
        <v>36738</v>
      </c>
      <c r="I329" t="s">
        <v>103</v>
      </c>
      <c r="J329" s="169">
        <v>17.164383561643834</v>
      </c>
      <c r="K329">
        <v>4</v>
      </c>
    </row>
    <row r="330" spans="1:11" x14ac:dyDescent="0.25">
      <c r="A330" t="s">
        <v>632</v>
      </c>
      <c r="B330">
        <v>27102</v>
      </c>
      <c r="C330" t="s">
        <v>172</v>
      </c>
      <c r="D330" s="167">
        <v>78052</v>
      </c>
      <c r="E330" t="s">
        <v>191</v>
      </c>
      <c r="F330" t="s">
        <v>169</v>
      </c>
      <c r="G330" t="s">
        <v>192</v>
      </c>
      <c r="H330" s="168">
        <v>37298</v>
      </c>
      <c r="I330" t="s">
        <v>104</v>
      </c>
      <c r="J330" s="169">
        <v>15.63013698630137</v>
      </c>
      <c r="K330">
        <v>4</v>
      </c>
    </row>
    <row r="331" spans="1:11" x14ac:dyDescent="0.25">
      <c r="A331" t="s">
        <v>633</v>
      </c>
      <c r="B331">
        <v>25727</v>
      </c>
      <c r="C331" t="s">
        <v>172</v>
      </c>
      <c r="D331" s="167">
        <v>49949.26</v>
      </c>
      <c r="E331" t="s">
        <v>199</v>
      </c>
      <c r="F331" t="s">
        <v>169</v>
      </c>
      <c r="G331" t="s">
        <v>200</v>
      </c>
      <c r="H331" s="168">
        <v>38908</v>
      </c>
      <c r="I331" t="s">
        <v>105</v>
      </c>
      <c r="J331" s="169">
        <v>11.219178082191782</v>
      </c>
      <c r="K331">
        <v>3</v>
      </c>
    </row>
    <row r="332" spans="1:11" x14ac:dyDescent="0.25">
      <c r="A332" t="s">
        <v>634</v>
      </c>
      <c r="B332">
        <v>86473</v>
      </c>
      <c r="C332" t="s">
        <v>167</v>
      </c>
      <c r="D332" s="167">
        <v>70024.58</v>
      </c>
      <c r="E332" t="s">
        <v>230</v>
      </c>
      <c r="F332" t="s">
        <v>169</v>
      </c>
      <c r="G332" t="s">
        <v>189</v>
      </c>
      <c r="H332" s="168">
        <v>42156</v>
      </c>
      <c r="I332" t="s">
        <v>106</v>
      </c>
      <c r="J332" s="169">
        <v>2.3205479452054796</v>
      </c>
      <c r="K332">
        <v>1</v>
      </c>
    </row>
    <row r="333" spans="1:11" x14ac:dyDescent="0.25">
      <c r="A333" t="s">
        <v>635</v>
      </c>
      <c r="B333">
        <v>20403</v>
      </c>
      <c r="C333" t="s">
        <v>172</v>
      </c>
      <c r="D333" s="167">
        <v>93396</v>
      </c>
      <c r="E333" t="s">
        <v>168</v>
      </c>
      <c r="F333" t="s">
        <v>169</v>
      </c>
      <c r="G333" t="s">
        <v>240</v>
      </c>
      <c r="H333" s="168">
        <v>36893</v>
      </c>
      <c r="I333" t="s">
        <v>103</v>
      </c>
      <c r="J333" s="169">
        <v>16.739726027397261</v>
      </c>
      <c r="K333">
        <v>4</v>
      </c>
    </row>
    <row r="334" spans="1:11" x14ac:dyDescent="0.25">
      <c r="A334" t="s">
        <v>636</v>
      </c>
      <c r="B334">
        <v>44383</v>
      </c>
      <c r="C334" t="s">
        <v>172</v>
      </c>
      <c r="D334" s="167">
        <v>89222.7</v>
      </c>
      <c r="E334" t="s">
        <v>233</v>
      </c>
      <c r="F334" t="s">
        <v>169</v>
      </c>
      <c r="G334" t="s">
        <v>637</v>
      </c>
      <c r="H334" s="168">
        <v>32787</v>
      </c>
      <c r="I334" t="s">
        <v>103</v>
      </c>
      <c r="J334" s="169">
        <v>27.989041095890411</v>
      </c>
      <c r="K334">
        <v>6</v>
      </c>
    </row>
    <row r="335" spans="1:11" x14ac:dyDescent="0.25">
      <c r="A335" t="s">
        <v>638</v>
      </c>
      <c r="B335">
        <v>82626</v>
      </c>
      <c r="C335" t="s">
        <v>172</v>
      </c>
      <c r="D335" s="167">
        <v>72902</v>
      </c>
      <c r="E335" t="s">
        <v>175</v>
      </c>
      <c r="F335" t="s">
        <v>169</v>
      </c>
      <c r="G335" t="s">
        <v>183</v>
      </c>
      <c r="H335" s="168">
        <v>39098</v>
      </c>
      <c r="I335" t="s">
        <v>103</v>
      </c>
      <c r="J335" s="169">
        <v>10.698630136986301</v>
      </c>
      <c r="K335">
        <v>3</v>
      </c>
    </row>
    <row r="336" spans="1:11" x14ac:dyDescent="0.25">
      <c r="A336" t="s">
        <v>639</v>
      </c>
      <c r="B336">
        <v>86917</v>
      </c>
      <c r="C336" t="s">
        <v>172</v>
      </c>
      <c r="D336" s="167">
        <v>45048.5</v>
      </c>
      <c r="E336" t="s">
        <v>199</v>
      </c>
      <c r="F336" t="s">
        <v>169</v>
      </c>
      <c r="G336" t="s">
        <v>205</v>
      </c>
      <c r="H336" s="168">
        <v>41148</v>
      </c>
      <c r="I336" t="s">
        <v>104</v>
      </c>
      <c r="J336" s="169">
        <v>5.0821917808219181</v>
      </c>
      <c r="K336">
        <v>2</v>
      </c>
    </row>
    <row r="337" spans="1:11" x14ac:dyDescent="0.25">
      <c r="A337" t="s">
        <v>640</v>
      </c>
      <c r="B337">
        <v>45956</v>
      </c>
      <c r="C337" t="s">
        <v>172</v>
      </c>
      <c r="D337" s="167">
        <v>59638</v>
      </c>
      <c r="E337" t="s">
        <v>175</v>
      </c>
      <c r="F337" t="s">
        <v>169</v>
      </c>
      <c r="G337" t="s">
        <v>183</v>
      </c>
      <c r="H337" s="168">
        <v>42156</v>
      </c>
      <c r="I337" t="s">
        <v>107</v>
      </c>
      <c r="J337" s="169">
        <v>2.3205479452054796</v>
      </c>
      <c r="K337">
        <v>1</v>
      </c>
    </row>
    <row r="338" spans="1:11" x14ac:dyDescent="0.25">
      <c r="A338" t="s">
        <v>641</v>
      </c>
      <c r="B338">
        <v>1760</v>
      </c>
      <c r="C338" t="s">
        <v>172</v>
      </c>
      <c r="D338" s="167">
        <v>56580</v>
      </c>
      <c r="E338" t="s">
        <v>168</v>
      </c>
      <c r="F338" t="s">
        <v>169</v>
      </c>
      <c r="G338" t="s">
        <v>265</v>
      </c>
      <c r="H338" s="168">
        <v>41302</v>
      </c>
      <c r="I338" t="s">
        <v>103</v>
      </c>
      <c r="J338" s="169">
        <v>4.6602739726027398</v>
      </c>
      <c r="K338">
        <v>1</v>
      </c>
    </row>
    <row r="339" spans="1:11" x14ac:dyDescent="0.25">
      <c r="A339" t="s">
        <v>642</v>
      </c>
      <c r="B339">
        <v>43124</v>
      </c>
      <c r="C339" t="s">
        <v>167</v>
      </c>
      <c r="D339" s="167">
        <v>56520.51</v>
      </c>
      <c r="E339" t="s">
        <v>230</v>
      </c>
      <c r="F339" t="s">
        <v>169</v>
      </c>
      <c r="G339" t="s">
        <v>170</v>
      </c>
      <c r="H339" s="168">
        <v>41134</v>
      </c>
      <c r="I339" t="s">
        <v>106</v>
      </c>
      <c r="J339" s="169">
        <v>5.1205479452054794</v>
      </c>
      <c r="K339">
        <v>2</v>
      </c>
    </row>
    <row r="340" spans="1:11" x14ac:dyDescent="0.25">
      <c r="A340" t="s">
        <v>643</v>
      </c>
      <c r="B340">
        <v>23142</v>
      </c>
      <c r="C340" t="s">
        <v>167</v>
      </c>
      <c r="D340" s="167">
        <v>69222.179999999993</v>
      </c>
      <c r="E340" t="s">
        <v>188</v>
      </c>
      <c r="F340" t="s">
        <v>169</v>
      </c>
      <c r="G340" t="s">
        <v>170</v>
      </c>
      <c r="H340" s="168">
        <v>34624</v>
      </c>
      <c r="I340" t="s">
        <v>106</v>
      </c>
      <c r="J340" s="169">
        <v>22.956164383561642</v>
      </c>
      <c r="K340">
        <v>5</v>
      </c>
    </row>
    <row r="341" spans="1:11" x14ac:dyDescent="0.25">
      <c r="A341" t="s">
        <v>644</v>
      </c>
      <c r="B341">
        <v>53019</v>
      </c>
      <c r="C341" t="s">
        <v>172</v>
      </c>
      <c r="D341" s="167">
        <v>116491.69</v>
      </c>
      <c r="E341" t="s">
        <v>196</v>
      </c>
      <c r="F341" t="s">
        <v>169</v>
      </c>
      <c r="G341" t="s">
        <v>275</v>
      </c>
      <c r="H341" s="168">
        <v>37572</v>
      </c>
      <c r="I341" t="s">
        <v>105</v>
      </c>
      <c r="J341" s="169">
        <v>14.87945205479452</v>
      </c>
      <c r="K341">
        <v>3</v>
      </c>
    </row>
    <row r="342" spans="1:11" x14ac:dyDescent="0.25">
      <c r="A342" t="s">
        <v>645</v>
      </c>
      <c r="B342">
        <v>5697</v>
      </c>
      <c r="C342" t="s">
        <v>167</v>
      </c>
      <c r="D342" s="167">
        <v>36797.129999999997</v>
      </c>
      <c r="E342" t="s">
        <v>188</v>
      </c>
      <c r="F342" t="s">
        <v>202</v>
      </c>
      <c r="G342" t="s">
        <v>313</v>
      </c>
      <c r="H342" s="168">
        <v>41848</v>
      </c>
      <c r="I342" t="s">
        <v>103</v>
      </c>
      <c r="J342" s="169">
        <v>3.1643835616438358</v>
      </c>
      <c r="K342">
        <v>1</v>
      </c>
    </row>
    <row r="343" spans="1:11" x14ac:dyDescent="0.25">
      <c r="A343" t="s">
        <v>646</v>
      </c>
      <c r="B343">
        <v>35577</v>
      </c>
      <c r="C343" t="s">
        <v>172</v>
      </c>
      <c r="D343" s="167">
        <v>51958.37</v>
      </c>
      <c r="E343" t="s">
        <v>199</v>
      </c>
      <c r="F343" t="s">
        <v>169</v>
      </c>
      <c r="G343" t="s">
        <v>647</v>
      </c>
      <c r="H343" s="168">
        <v>40840</v>
      </c>
      <c r="I343" t="s">
        <v>108</v>
      </c>
      <c r="J343" s="169">
        <v>5.9260273972602739</v>
      </c>
      <c r="K343">
        <v>2</v>
      </c>
    </row>
    <row r="344" spans="1:11" x14ac:dyDescent="0.25">
      <c r="A344" t="s">
        <v>648</v>
      </c>
      <c r="B344">
        <v>60173</v>
      </c>
      <c r="C344" t="s">
        <v>167</v>
      </c>
      <c r="D344" s="167">
        <v>62482.02</v>
      </c>
      <c r="E344" t="s">
        <v>168</v>
      </c>
      <c r="F344" t="s">
        <v>169</v>
      </c>
      <c r="G344" t="s">
        <v>649</v>
      </c>
      <c r="H344" s="168">
        <v>37697</v>
      </c>
      <c r="I344" t="s">
        <v>107</v>
      </c>
      <c r="J344" s="169">
        <v>14.536986301369863</v>
      </c>
      <c r="K344">
        <v>3</v>
      </c>
    </row>
    <row r="345" spans="1:11" x14ac:dyDescent="0.25">
      <c r="A345" t="s">
        <v>650</v>
      </c>
      <c r="B345">
        <v>84866</v>
      </c>
      <c r="C345" t="s">
        <v>167</v>
      </c>
      <c r="D345" s="167">
        <v>29779.06</v>
      </c>
      <c r="E345" t="s">
        <v>233</v>
      </c>
      <c r="F345" t="s">
        <v>202</v>
      </c>
      <c r="G345" t="s">
        <v>234</v>
      </c>
      <c r="H345" s="168">
        <v>41222</v>
      </c>
      <c r="I345" t="s">
        <v>107</v>
      </c>
      <c r="J345" s="169">
        <v>4.8794520547945206</v>
      </c>
      <c r="K345">
        <v>1</v>
      </c>
    </row>
    <row r="346" spans="1:11" x14ac:dyDescent="0.25">
      <c r="A346" t="s">
        <v>651</v>
      </c>
      <c r="B346">
        <v>68218</v>
      </c>
      <c r="C346" t="s">
        <v>172</v>
      </c>
      <c r="D346" s="167">
        <v>40200</v>
      </c>
      <c r="E346" t="s">
        <v>185</v>
      </c>
      <c r="F346" t="s">
        <v>169</v>
      </c>
      <c r="G346" t="s">
        <v>652</v>
      </c>
      <c r="H346" s="168">
        <v>42506</v>
      </c>
      <c r="I346" t="s">
        <v>105</v>
      </c>
      <c r="J346" s="169">
        <v>1.3616438356164384</v>
      </c>
      <c r="K346">
        <v>1</v>
      </c>
    </row>
    <row r="347" spans="1:11" x14ac:dyDescent="0.25">
      <c r="A347" t="s">
        <v>653</v>
      </c>
      <c r="B347">
        <v>8289</v>
      </c>
      <c r="C347" t="s">
        <v>167</v>
      </c>
      <c r="D347" s="167">
        <v>55476.56</v>
      </c>
      <c r="E347" t="s">
        <v>216</v>
      </c>
      <c r="F347" t="s">
        <v>169</v>
      </c>
      <c r="G347" t="s">
        <v>217</v>
      </c>
      <c r="H347" s="168">
        <v>35511</v>
      </c>
      <c r="I347" t="s">
        <v>103</v>
      </c>
      <c r="J347" s="169">
        <v>20.526027397260275</v>
      </c>
      <c r="K347">
        <v>5</v>
      </c>
    </row>
    <row r="348" spans="1:11" x14ac:dyDescent="0.25">
      <c r="A348" t="s">
        <v>654</v>
      </c>
      <c r="B348">
        <v>4260</v>
      </c>
      <c r="C348" t="s">
        <v>172</v>
      </c>
      <c r="D348" s="167">
        <v>91969.07</v>
      </c>
      <c r="E348" t="s">
        <v>185</v>
      </c>
      <c r="F348" t="s">
        <v>169</v>
      </c>
      <c r="G348" t="s">
        <v>416</v>
      </c>
      <c r="H348" s="168">
        <v>34387</v>
      </c>
      <c r="I348" t="s">
        <v>103</v>
      </c>
      <c r="J348" s="169">
        <v>23.605479452054794</v>
      </c>
      <c r="K348">
        <v>5</v>
      </c>
    </row>
    <row r="349" spans="1:11" x14ac:dyDescent="0.25">
      <c r="A349" t="s">
        <v>655</v>
      </c>
      <c r="B349">
        <v>63102</v>
      </c>
      <c r="C349" t="s">
        <v>172</v>
      </c>
      <c r="D349" s="167">
        <v>57650.92</v>
      </c>
      <c r="E349" t="s">
        <v>185</v>
      </c>
      <c r="F349" t="s">
        <v>169</v>
      </c>
      <c r="G349" t="s">
        <v>652</v>
      </c>
      <c r="H349" s="168">
        <v>42184</v>
      </c>
      <c r="I349" t="s">
        <v>103</v>
      </c>
      <c r="J349" s="169">
        <v>2.2438356164383562</v>
      </c>
      <c r="K349">
        <v>1</v>
      </c>
    </row>
    <row r="350" spans="1:11" x14ac:dyDescent="0.25">
      <c r="A350" t="s">
        <v>656</v>
      </c>
      <c r="B350">
        <v>88137</v>
      </c>
      <c r="C350" t="s">
        <v>172</v>
      </c>
      <c r="D350" s="167">
        <v>92756.7</v>
      </c>
      <c r="E350" t="s">
        <v>175</v>
      </c>
      <c r="F350" t="s">
        <v>169</v>
      </c>
      <c r="G350" t="s">
        <v>183</v>
      </c>
      <c r="H350" s="168">
        <v>34500</v>
      </c>
      <c r="I350" t="s">
        <v>106</v>
      </c>
      <c r="J350" s="169">
        <v>23.295890410958904</v>
      </c>
      <c r="K350">
        <v>5</v>
      </c>
    </row>
    <row r="351" spans="1:11" x14ac:dyDescent="0.25">
      <c r="A351" t="s">
        <v>657</v>
      </c>
      <c r="B351">
        <v>64358</v>
      </c>
      <c r="C351" t="s">
        <v>172</v>
      </c>
      <c r="D351" s="167">
        <v>91532</v>
      </c>
      <c r="E351" t="s">
        <v>168</v>
      </c>
      <c r="F351" t="s">
        <v>169</v>
      </c>
      <c r="G351" t="s">
        <v>524</v>
      </c>
      <c r="H351" s="168">
        <v>36059</v>
      </c>
      <c r="I351" t="s">
        <v>106</v>
      </c>
      <c r="J351" s="169">
        <v>19.024657534246575</v>
      </c>
      <c r="K351">
        <v>4</v>
      </c>
    </row>
    <row r="352" spans="1:11" x14ac:dyDescent="0.25">
      <c r="A352" t="s">
        <v>658</v>
      </c>
      <c r="B352">
        <v>28192</v>
      </c>
      <c r="C352" t="s">
        <v>167</v>
      </c>
      <c r="D352" s="167">
        <v>72902</v>
      </c>
      <c r="E352" t="s">
        <v>175</v>
      </c>
      <c r="F352" t="s">
        <v>169</v>
      </c>
      <c r="G352" t="s">
        <v>183</v>
      </c>
      <c r="H352" s="168">
        <v>39034</v>
      </c>
      <c r="I352" t="s">
        <v>108</v>
      </c>
      <c r="J352" s="169">
        <v>10.873972602739727</v>
      </c>
      <c r="K352">
        <v>3</v>
      </c>
    </row>
    <row r="353" spans="1:11" x14ac:dyDescent="0.25">
      <c r="A353" t="s">
        <v>659</v>
      </c>
      <c r="B353">
        <v>1813</v>
      </c>
      <c r="C353" t="s">
        <v>172</v>
      </c>
      <c r="D353" s="167">
        <v>40631.32</v>
      </c>
      <c r="E353" t="s">
        <v>233</v>
      </c>
      <c r="F353" t="s">
        <v>169</v>
      </c>
      <c r="G353" t="s">
        <v>514</v>
      </c>
      <c r="H353" s="168">
        <v>42135</v>
      </c>
      <c r="I353" t="s">
        <v>104</v>
      </c>
      <c r="J353" s="169">
        <v>2.3780821917808219</v>
      </c>
      <c r="K353">
        <v>1</v>
      </c>
    </row>
    <row r="354" spans="1:11" x14ac:dyDescent="0.25">
      <c r="A354" t="s">
        <v>660</v>
      </c>
      <c r="B354">
        <v>83079</v>
      </c>
      <c r="C354" t="s">
        <v>172</v>
      </c>
      <c r="D354" s="167">
        <v>119032.41</v>
      </c>
      <c r="E354" t="s">
        <v>175</v>
      </c>
      <c r="F354" t="s">
        <v>169</v>
      </c>
      <c r="G354" t="s">
        <v>291</v>
      </c>
      <c r="H354" s="168">
        <v>35575</v>
      </c>
      <c r="I354" t="s">
        <v>106</v>
      </c>
      <c r="J354" s="169">
        <v>20.350684931506848</v>
      </c>
      <c r="K354">
        <v>5</v>
      </c>
    </row>
    <row r="355" spans="1:11" x14ac:dyDescent="0.25">
      <c r="A355" t="s">
        <v>661</v>
      </c>
      <c r="B355">
        <v>18229</v>
      </c>
      <c r="C355" t="s">
        <v>172</v>
      </c>
      <c r="D355" s="167">
        <v>86673.48</v>
      </c>
      <c r="E355" t="s">
        <v>199</v>
      </c>
      <c r="F355" t="s">
        <v>169</v>
      </c>
      <c r="G355" t="s">
        <v>662</v>
      </c>
      <c r="H355" s="168">
        <v>32776</v>
      </c>
      <c r="I355" t="s">
        <v>107</v>
      </c>
      <c r="J355" s="169">
        <v>28.019178082191782</v>
      </c>
      <c r="K355">
        <v>6</v>
      </c>
    </row>
    <row r="356" spans="1:11" x14ac:dyDescent="0.25">
      <c r="A356" t="s">
        <v>663</v>
      </c>
      <c r="B356">
        <v>36549</v>
      </c>
      <c r="C356" t="s">
        <v>167</v>
      </c>
      <c r="D356" s="167">
        <v>49831</v>
      </c>
      <c r="E356" t="s">
        <v>168</v>
      </c>
      <c r="F356" t="s">
        <v>169</v>
      </c>
      <c r="G356" t="s">
        <v>265</v>
      </c>
      <c r="H356" s="168">
        <v>41974</v>
      </c>
      <c r="I356" t="s">
        <v>106</v>
      </c>
      <c r="J356" s="169">
        <v>2.8191780821917809</v>
      </c>
      <c r="K356">
        <v>1</v>
      </c>
    </row>
    <row r="357" spans="1:11" x14ac:dyDescent="0.25">
      <c r="A357" t="s">
        <v>664</v>
      </c>
      <c r="B357">
        <v>13533</v>
      </c>
      <c r="C357" t="s">
        <v>167</v>
      </c>
      <c r="D357" s="167">
        <v>73801</v>
      </c>
      <c r="E357" t="s">
        <v>239</v>
      </c>
      <c r="F357" t="s">
        <v>169</v>
      </c>
      <c r="G357" t="s">
        <v>665</v>
      </c>
      <c r="H357" s="168">
        <v>35436</v>
      </c>
      <c r="I357" t="s">
        <v>104</v>
      </c>
      <c r="J357" s="169">
        <v>20.731506849315068</v>
      </c>
      <c r="K357">
        <v>5</v>
      </c>
    </row>
    <row r="358" spans="1:11" x14ac:dyDescent="0.25">
      <c r="A358" t="s">
        <v>666</v>
      </c>
      <c r="B358">
        <v>30771</v>
      </c>
      <c r="C358" t="s">
        <v>167</v>
      </c>
      <c r="D358" s="167">
        <v>95315.03</v>
      </c>
      <c r="E358" t="s">
        <v>188</v>
      </c>
      <c r="F358" t="s">
        <v>169</v>
      </c>
      <c r="G358" t="s">
        <v>284</v>
      </c>
      <c r="H358" s="168">
        <v>38796</v>
      </c>
      <c r="I358" t="s">
        <v>104</v>
      </c>
      <c r="J358" s="169">
        <v>11.526027397260274</v>
      </c>
      <c r="K358">
        <v>3</v>
      </c>
    </row>
    <row r="359" spans="1:11" x14ac:dyDescent="0.25">
      <c r="A359" t="s">
        <v>667</v>
      </c>
      <c r="B359">
        <v>14701</v>
      </c>
      <c r="C359" t="s">
        <v>172</v>
      </c>
      <c r="D359" s="167">
        <v>67452.240000000005</v>
      </c>
      <c r="E359" t="s">
        <v>168</v>
      </c>
      <c r="F359" t="s">
        <v>169</v>
      </c>
      <c r="G359" t="s">
        <v>178</v>
      </c>
      <c r="H359" s="168">
        <v>39188</v>
      </c>
      <c r="I359" t="s">
        <v>107</v>
      </c>
      <c r="J359" s="169">
        <v>10.452054794520548</v>
      </c>
      <c r="K359">
        <v>3</v>
      </c>
    </row>
    <row r="360" spans="1:11" x14ac:dyDescent="0.25">
      <c r="A360" t="s">
        <v>668</v>
      </c>
      <c r="B360">
        <v>36185</v>
      </c>
      <c r="C360" t="s">
        <v>167</v>
      </c>
      <c r="D360" s="167">
        <v>55122.12</v>
      </c>
      <c r="E360" t="s">
        <v>199</v>
      </c>
      <c r="F360" t="s">
        <v>169</v>
      </c>
      <c r="G360" t="s">
        <v>200</v>
      </c>
      <c r="H360" s="168">
        <v>38081</v>
      </c>
      <c r="I360" t="s">
        <v>106</v>
      </c>
      <c r="J360" s="169">
        <v>13.484931506849316</v>
      </c>
      <c r="K360">
        <v>3</v>
      </c>
    </row>
    <row r="361" spans="1:11" x14ac:dyDescent="0.25">
      <c r="A361" t="s">
        <v>669</v>
      </c>
      <c r="B361">
        <v>45205</v>
      </c>
      <c r="C361" t="s">
        <v>172</v>
      </c>
      <c r="D361" s="167">
        <v>77029</v>
      </c>
      <c r="E361" t="s">
        <v>168</v>
      </c>
      <c r="F361" t="s">
        <v>169</v>
      </c>
      <c r="G361" t="s">
        <v>265</v>
      </c>
      <c r="H361" s="168">
        <v>37655</v>
      </c>
      <c r="I361" t="s">
        <v>104</v>
      </c>
      <c r="J361" s="169">
        <v>14.652054794520549</v>
      </c>
      <c r="K361">
        <v>3</v>
      </c>
    </row>
    <row r="362" spans="1:11" x14ac:dyDescent="0.25">
      <c r="A362" t="s">
        <v>670</v>
      </c>
      <c r="B362">
        <v>86351</v>
      </c>
      <c r="C362" t="s">
        <v>167</v>
      </c>
      <c r="D362" s="167">
        <v>56690.07</v>
      </c>
      <c r="E362" t="s">
        <v>188</v>
      </c>
      <c r="F362" t="s">
        <v>169</v>
      </c>
      <c r="G362" t="s">
        <v>498</v>
      </c>
      <c r="H362" s="168">
        <v>41736</v>
      </c>
      <c r="I362" t="s">
        <v>107</v>
      </c>
      <c r="J362" s="169">
        <v>3.4712328767123286</v>
      </c>
      <c r="K362">
        <v>1</v>
      </c>
    </row>
    <row r="363" spans="1:11" x14ac:dyDescent="0.25">
      <c r="A363" t="s">
        <v>671</v>
      </c>
      <c r="B363">
        <v>20932</v>
      </c>
      <c r="C363" t="s">
        <v>172</v>
      </c>
      <c r="D363" s="167">
        <v>65766.880000000005</v>
      </c>
      <c r="E363" t="s">
        <v>233</v>
      </c>
      <c r="F363" t="s">
        <v>169</v>
      </c>
      <c r="G363" t="s">
        <v>672</v>
      </c>
      <c r="H363" s="168">
        <v>34977</v>
      </c>
      <c r="I363" t="s">
        <v>107</v>
      </c>
      <c r="J363" s="169">
        <v>21.989041095890411</v>
      </c>
      <c r="K363">
        <v>5</v>
      </c>
    </row>
    <row r="364" spans="1:11" x14ac:dyDescent="0.25">
      <c r="A364" t="s">
        <v>673</v>
      </c>
      <c r="B364">
        <v>61870</v>
      </c>
      <c r="C364" t="s">
        <v>172</v>
      </c>
      <c r="D364" s="167">
        <v>89620</v>
      </c>
      <c r="E364" t="s">
        <v>175</v>
      </c>
      <c r="F364" t="s">
        <v>169</v>
      </c>
      <c r="G364" t="s">
        <v>183</v>
      </c>
      <c r="H364" s="168">
        <v>37823</v>
      </c>
      <c r="I364" t="s">
        <v>106</v>
      </c>
      <c r="J364" s="169">
        <v>14.191780821917808</v>
      </c>
      <c r="K364">
        <v>3</v>
      </c>
    </row>
    <row r="365" spans="1:11" x14ac:dyDescent="0.25">
      <c r="A365" t="s">
        <v>674</v>
      </c>
      <c r="B365">
        <v>84072</v>
      </c>
      <c r="C365" t="s">
        <v>172</v>
      </c>
      <c r="D365" s="167">
        <v>59000</v>
      </c>
      <c r="E365" t="s">
        <v>188</v>
      </c>
      <c r="F365" t="s">
        <v>202</v>
      </c>
      <c r="G365" t="s">
        <v>428</v>
      </c>
      <c r="H365" s="168">
        <v>42590</v>
      </c>
      <c r="I365" t="s">
        <v>104</v>
      </c>
      <c r="J365" s="169">
        <v>1.1315068493150684</v>
      </c>
      <c r="K365">
        <v>1</v>
      </c>
    </row>
    <row r="366" spans="1:11" x14ac:dyDescent="0.25">
      <c r="A366" t="s">
        <v>675</v>
      </c>
      <c r="B366">
        <v>14799</v>
      </c>
      <c r="C366" t="s">
        <v>172</v>
      </c>
      <c r="D366" s="167">
        <v>42053.42</v>
      </c>
      <c r="E366" t="s">
        <v>199</v>
      </c>
      <c r="F366" t="s">
        <v>169</v>
      </c>
      <c r="G366" t="s">
        <v>220</v>
      </c>
      <c r="H366" s="168">
        <v>41911</v>
      </c>
      <c r="I366" t="s">
        <v>104</v>
      </c>
      <c r="J366" s="169">
        <v>2.9917808219178084</v>
      </c>
      <c r="K366">
        <v>1</v>
      </c>
    </row>
    <row r="367" spans="1:11" x14ac:dyDescent="0.25">
      <c r="A367" t="s">
        <v>676</v>
      </c>
      <c r="B367">
        <v>58555</v>
      </c>
      <c r="C367" t="s">
        <v>167</v>
      </c>
      <c r="D367" s="167">
        <v>47940.52</v>
      </c>
      <c r="E367" t="s">
        <v>188</v>
      </c>
      <c r="F367" t="s">
        <v>169</v>
      </c>
      <c r="G367" t="s">
        <v>677</v>
      </c>
      <c r="H367" s="168">
        <v>41750</v>
      </c>
      <c r="I367" t="s">
        <v>103</v>
      </c>
      <c r="J367" s="169">
        <v>3.4328767123287673</v>
      </c>
      <c r="K367">
        <v>1</v>
      </c>
    </row>
    <row r="368" spans="1:11" x14ac:dyDescent="0.25">
      <c r="A368" t="s">
        <v>678</v>
      </c>
      <c r="B368">
        <v>31279</v>
      </c>
      <c r="C368" t="s">
        <v>167</v>
      </c>
      <c r="D368" s="167">
        <v>60403.27</v>
      </c>
      <c r="E368" t="s">
        <v>188</v>
      </c>
      <c r="F368" t="s">
        <v>169</v>
      </c>
      <c r="G368" t="s">
        <v>428</v>
      </c>
      <c r="H368" s="168">
        <v>41666</v>
      </c>
      <c r="I368" t="s">
        <v>103</v>
      </c>
      <c r="J368" s="169">
        <v>3.6630136986301371</v>
      </c>
      <c r="K368">
        <v>1</v>
      </c>
    </row>
    <row r="369" spans="1:11" x14ac:dyDescent="0.25">
      <c r="A369" t="s">
        <v>679</v>
      </c>
      <c r="B369">
        <v>18661</v>
      </c>
      <c r="C369" t="s">
        <v>167</v>
      </c>
      <c r="D369" s="167">
        <v>46517.91</v>
      </c>
      <c r="E369" t="s">
        <v>188</v>
      </c>
      <c r="F369" t="s">
        <v>202</v>
      </c>
      <c r="G369" t="s">
        <v>313</v>
      </c>
      <c r="H369" s="168">
        <v>37564</v>
      </c>
      <c r="I369" t="s">
        <v>106</v>
      </c>
      <c r="J369" s="169">
        <v>14.901369863013699</v>
      </c>
      <c r="K369">
        <v>3</v>
      </c>
    </row>
    <row r="370" spans="1:11" x14ac:dyDescent="0.25">
      <c r="A370" t="s">
        <v>680</v>
      </c>
      <c r="B370">
        <v>43166</v>
      </c>
      <c r="C370" t="s">
        <v>172</v>
      </c>
      <c r="D370" s="167">
        <v>91751.37</v>
      </c>
      <c r="E370" t="s">
        <v>168</v>
      </c>
      <c r="F370" t="s">
        <v>169</v>
      </c>
      <c r="G370" t="s">
        <v>681</v>
      </c>
      <c r="H370" s="168">
        <v>34595</v>
      </c>
      <c r="I370" t="s">
        <v>103</v>
      </c>
      <c r="J370" s="169">
        <v>23.035616438356165</v>
      </c>
      <c r="K370">
        <v>5</v>
      </c>
    </row>
    <row r="371" spans="1:11" x14ac:dyDescent="0.25">
      <c r="A371" t="s">
        <v>682</v>
      </c>
      <c r="B371">
        <v>53798</v>
      </c>
      <c r="C371" t="s">
        <v>172</v>
      </c>
      <c r="D371" s="167">
        <v>119637.66</v>
      </c>
      <c r="E371" t="s">
        <v>199</v>
      </c>
      <c r="F371" t="s">
        <v>169</v>
      </c>
      <c r="G371" t="s">
        <v>275</v>
      </c>
      <c r="H371" s="168">
        <v>39582</v>
      </c>
      <c r="I371" t="s">
        <v>105</v>
      </c>
      <c r="J371" s="169">
        <v>9.3726027397260268</v>
      </c>
      <c r="K371">
        <v>2</v>
      </c>
    </row>
    <row r="372" spans="1:11" x14ac:dyDescent="0.25">
      <c r="A372" t="s">
        <v>683</v>
      </c>
      <c r="B372">
        <v>92050</v>
      </c>
      <c r="C372" t="s">
        <v>167</v>
      </c>
      <c r="D372" s="167">
        <v>21031.35</v>
      </c>
      <c r="E372" t="s">
        <v>196</v>
      </c>
      <c r="F372" t="s">
        <v>202</v>
      </c>
      <c r="G372" t="s">
        <v>222</v>
      </c>
      <c r="H372" s="168">
        <v>38415</v>
      </c>
      <c r="I372" t="s">
        <v>103</v>
      </c>
      <c r="J372" s="169">
        <v>12.56986301369863</v>
      </c>
      <c r="K372">
        <v>3</v>
      </c>
    </row>
    <row r="373" spans="1:11" x14ac:dyDescent="0.25">
      <c r="A373" t="s">
        <v>684</v>
      </c>
      <c r="B373">
        <v>56042</v>
      </c>
      <c r="C373" t="s">
        <v>172</v>
      </c>
      <c r="D373" s="167">
        <v>49104.65</v>
      </c>
      <c r="E373" t="s">
        <v>168</v>
      </c>
      <c r="F373" t="s">
        <v>169</v>
      </c>
      <c r="G373" t="s">
        <v>649</v>
      </c>
      <c r="H373" s="168">
        <v>39776</v>
      </c>
      <c r="I373" t="s">
        <v>103</v>
      </c>
      <c r="J373" s="169">
        <v>8.8410958904109584</v>
      </c>
      <c r="K373">
        <v>2</v>
      </c>
    </row>
    <row r="374" spans="1:11" x14ac:dyDescent="0.25">
      <c r="A374" t="s">
        <v>685</v>
      </c>
      <c r="B374">
        <v>92192</v>
      </c>
      <c r="C374" t="s">
        <v>167</v>
      </c>
      <c r="D374" s="167">
        <v>130051.82</v>
      </c>
      <c r="E374" t="s">
        <v>196</v>
      </c>
      <c r="F374" t="s">
        <v>169</v>
      </c>
      <c r="G374" t="s">
        <v>231</v>
      </c>
      <c r="H374" s="168">
        <v>42380</v>
      </c>
      <c r="I374" t="s">
        <v>107</v>
      </c>
      <c r="J374" s="169">
        <v>1.7068493150684931</v>
      </c>
      <c r="K374">
        <v>1</v>
      </c>
    </row>
    <row r="375" spans="1:11" x14ac:dyDescent="0.25">
      <c r="A375" t="s">
        <v>686</v>
      </c>
      <c r="B375">
        <v>96365</v>
      </c>
      <c r="C375" t="s">
        <v>172</v>
      </c>
      <c r="D375" s="167">
        <v>82490.06</v>
      </c>
      <c r="E375" t="s">
        <v>191</v>
      </c>
      <c r="F375" t="s">
        <v>169</v>
      </c>
      <c r="G375" t="s">
        <v>610</v>
      </c>
      <c r="H375" s="168">
        <v>39272</v>
      </c>
      <c r="I375" t="s">
        <v>106</v>
      </c>
      <c r="J375" s="169">
        <v>10.221917808219178</v>
      </c>
      <c r="K375">
        <v>3</v>
      </c>
    </row>
    <row r="376" spans="1:11" x14ac:dyDescent="0.25">
      <c r="A376" t="s">
        <v>687</v>
      </c>
      <c r="B376">
        <v>8904</v>
      </c>
      <c r="C376" t="s">
        <v>167</v>
      </c>
      <c r="D376" s="167">
        <v>94098.25</v>
      </c>
      <c r="E376" t="s">
        <v>191</v>
      </c>
      <c r="F376" t="s">
        <v>169</v>
      </c>
      <c r="G376" t="s">
        <v>610</v>
      </c>
      <c r="H376" s="168">
        <v>34148</v>
      </c>
      <c r="I376" t="s">
        <v>107</v>
      </c>
      <c r="J376" s="169">
        <v>24.260273972602739</v>
      </c>
      <c r="K376">
        <v>5</v>
      </c>
    </row>
    <row r="377" spans="1:11" x14ac:dyDescent="0.25">
      <c r="A377" t="s">
        <v>688</v>
      </c>
      <c r="B377">
        <v>66423</v>
      </c>
      <c r="C377" t="s">
        <v>172</v>
      </c>
      <c r="D377" s="167">
        <v>90883</v>
      </c>
      <c r="E377" t="s">
        <v>185</v>
      </c>
      <c r="F377" t="s">
        <v>169</v>
      </c>
      <c r="G377" t="s">
        <v>416</v>
      </c>
      <c r="H377" s="168">
        <v>38145</v>
      </c>
      <c r="I377" t="s">
        <v>104</v>
      </c>
      <c r="J377" s="169">
        <v>13.30958904109589</v>
      </c>
      <c r="K377">
        <v>3</v>
      </c>
    </row>
    <row r="378" spans="1:11" x14ac:dyDescent="0.25">
      <c r="A378" t="s">
        <v>689</v>
      </c>
      <c r="B378">
        <v>48016</v>
      </c>
      <c r="C378" t="s">
        <v>167</v>
      </c>
      <c r="D378" s="167">
        <v>92520.57</v>
      </c>
      <c r="E378" t="s">
        <v>185</v>
      </c>
      <c r="F378" t="s">
        <v>169</v>
      </c>
      <c r="G378" t="s">
        <v>275</v>
      </c>
      <c r="H378" s="168">
        <v>39104</v>
      </c>
      <c r="I378" t="s">
        <v>103</v>
      </c>
      <c r="J378" s="169">
        <v>10.682191780821919</v>
      </c>
      <c r="K378">
        <v>3</v>
      </c>
    </row>
    <row r="379" spans="1:11" x14ac:dyDescent="0.25">
      <c r="A379" t="s">
        <v>690</v>
      </c>
      <c r="B379">
        <v>51100</v>
      </c>
      <c r="C379" t="s">
        <v>172</v>
      </c>
      <c r="D379" s="167">
        <v>65623</v>
      </c>
      <c r="E379" t="s">
        <v>168</v>
      </c>
      <c r="F379" t="s">
        <v>169</v>
      </c>
      <c r="G379" t="s">
        <v>265</v>
      </c>
      <c r="H379" s="168">
        <v>37697</v>
      </c>
      <c r="I379" t="s">
        <v>107</v>
      </c>
      <c r="J379" s="169">
        <v>14.536986301369863</v>
      </c>
      <c r="K379">
        <v>3</v>
      </c>
    </row>
    <row r="380" spans="1:11" x14ac:dyDescent="0.25">
      <c r="A380" t="s">
        <v>691</v>
      </c>
      <c r="B380">
        <v>54391</v>
      </c>
      <c r="C380" t="s">
        <v>172</v>
      </c>
      <c r="D380" s="167">
        <v>57265</v>
      </c>
      <c r="E380" t="s">
        <v>191</v>
      </c>
      <c r="F380" t="s">
        <v>169</v>
      </c>
      <c r="G380" t="s">
        <v>354</v>
      </c>
      <c r="H380" s="168">
        <v>41017</v>
      </c>
      <c r="I380" t="s">
        <v>103</v>
      </c>
      <c r="J380" s="169">
        <v>5.441095890410959</v>
      </c>
      <c r="K380">
        <v>2</v>
      </c>
    </row>
    <row r="381" spans="1:11" x14ac:dyDescent="0.25">
      <c r="A381" t="s">
        <v>692</v>
      </c>
      <c r="B381">
        <v>30702</v>
      </c>
      <c r="C381" t="s">
        <v>172</v>
      </c>
      <c r="D381" s="167">
        <v>63171.74</v>
      </c>
      <c r="E381" t="s">
        <v>196</v>
      </c>
      <c r="F381" t="s">
        <v>169</v>
      </c>
      <c r="G381" t="s">
        <v>228</v>
      </c>
      <c r="H381" s="168">
        <v>39384</v>
      </c>
      <c r="I381" t="s">
        <v>103</v>
      </c>
      <c r="J381" s="169">
        <v>9.9150684931506845</v>
      </c>
      <c r="K381">
        <v>2</v>
      </c>
    </row>
    <row r="382" spans="1:11" x14ac:dyDescent="0.25">
      <c r="A382" t="s">
        <v>693</v>
      </c>
      <c r="B382">
        <v>69417</v>
      </c>
      <c r="C382" t="s">
        <v>172</v>
      </c>
      <c r="D382" s="167">
        <v>90450</v>
      </c>
      <c r="E382" t="s">
        <v>185</v>
      </c>
      <c r="F382" t="s">
        <v>169</v>
      </c>
      <c r="G382" t="s">
        <v>240</v>
      </c>
      <c r="H382" s="168">
        <v>42464</v>
      </c>
      <c r="I382" t="s">
        <v>103</v>
      </c>
      <c r="J382" s="169">
        <v>1.4767123287671233</v>
      </c>
      <c r="K382">
        <v>1</v>
      </c>
    </row>
    <row r="383" spans="1:11" x14ac:dyDescent="0.25">
      <c r="A383" t="s">
        <v>694</v>
      </c>
      <c r="B383">
        <v>82586</v>
      </c>
      <c r="C383" t="s">
        <v>172</v>
      </c>
      <c r="D383" s="167">
        <v>69349.64</v>
      </c>
      <c r="E383" t="s">
        <v>188</v>
      </c>
      <c r="F383" t="s">
        <v>169</v>
      </c>
      <c r="G383" t="s">
        <v>282</v>
      </c>
      <c r="H383" s="168">
        <v>39160</v>
      </c>
      <c r="I383" t="s">
        <v>107</v>
      </c>
      <c r="J383" s="169">
        <v>10.528767123287672</v>
      </c>
      <c r="K383">
        <v>3</v>
      </c>
    </row>
    <row r="384" spans="1:11" x14ac:dyDescent="0.25">
      <c r="A384" t="s">
        <v>695</v>
      </c>
      <c r="B384">
        <v>25756</v>
      </c>
      <c r="C384" t="s">
        <v>167</v>
      </c>
      <c r="D384" s="167">
        <v>97000</v>
      </c>
      <c r="E384" t="s">
        <v>188</v>
      </c>
      <c r="F384" t="s">
        <v>169</v>
      </c>
      <c r="G384" t="s">
        <v>410</v>
      </c>
      <c r="H384" s="168">
        <v>34365</v>
      </c>
      <c r="I384" t="s">
        <v>103</v>
      </c>
      <c r="J384" s="169">
        <v>23.665753424657535</v>
      </c>
      <c r="K384">
        <v>5</v>
      </c>
    </row>
    <row r="385" spans="1:11" x14ac:dyDescent="0.25">
      <c r="A385" t="s">
        <v>696</v>
      </c>
      <c r="B385">
        <v>6453</v>
      </c>
      <c r="C385" t="s">
        <v>167</v>
      </c>
      <c r="D385" s="167">
        <v>96092.51</v>
      </c>
      <c r="E385" t="s">
        <v>175</v>
      </c>
      <c r="F385" t="s">
        <v>169</v>
      </c>
      <c r="G385" t="s">
        <v>211</v>
      </c>
      <c r="H385" s="168">
        <v>36710</v>
      </c>
      <c r="I385" t="s">
        <v>103</v>
      </c>
      <c r="J385" s="169">
        <v>17.241095890410961</v>
      </c>
      <c r="K385">
        <v>4</v>
      </c>
    </row>
    <row r="386" spans="1:11" x14ac:dyDescent="0.25">
      <c r="A386" t="s">
        <v>697</v>
      </c>
      <c r="B386">
        <v>66026</v>
      </c>
      <c r="C386" t="s">
        <v>172</v>
      </c>
      <c r="D386" s="167">
        <v>53084.69</v>
      </c>
      <c r="E386" t="s">
        <v>199</v>
      </c>
      <c r="F386" t="s">
        <v>169</v>
      </c>
      <c r="G386" t="s">
        <v>698</v>
      </c>
      <c r="H386" s="168">
        <v>39202</v>
      </c>
      <c r="I386" t="s">
        <v>105</v>
      </c>
      <c r="J386" s="169">
        <v>10.413698630136986</v>
      </c>
      <c r="K386">
        <v>3</v>
      </c>
    </row>
    <row r="387" spans="1:11" x14ac:dyDescent="0.25">
      <c r="A387" t="s">
        <v>699</v>
      </c>
      <c r="B387">
        <v>86933</v>
      </c>
      <c r="C387" t="s">
        <v>167</v>
      </c>
      <c r="D387" s="167">
        <v>51574.16</v>
      </c>
      <c r="E387" t="s">
        <v>188</v>
      </c>
      <c r="F387" t="s">
        <v>202</v>
      </c>
      <c r="G387" t="s">
        <v>313</v>
      </c>
      <c r="H387" s="168">
        <v>36570</v>
      </c>
      <c r="I387" t="s">
        <v>103</v>
      </c>
      <c r="J387" s="169">
        <v>17.624657534246577</v>
      </c>
      <c r="K387">
        <v>4</v>
      </c>
    </row>
    <row r="388" spans="1:11" x14ac:dyDescent="0.25">
      <c r="A388" t="s">
        <v>700</v>
      </c>
      <c r="B388">
        <v>18604</v>
      </c>
      <c r="C388" t="s">
        <v>167</v>
      </c>
      <c r="D388" s="167">
        <v>61394.74</v>
      </c>
      <c r="E388" t="s">
        <v>188</v>
      </c>
      <c r="F388" t="s">
        <v>169</v>
      </c>
      <c r="G388" t="s">
        <v>282</v>
      </c>
      <c r="H388" s="168">
        <v>38880</v>
      </c>
      <c r="I388" t="s">
        <v>103</v>
      </c>
      <c r="J388" s="169">
        <v>11.295890410958904</v>
      </c>
      <c r="K388">
        <v>3</v>
      </c>
    </row>
    <row r="389" spans="1:11" x14ac:dyDescent="0.25">
      <c r="A389" t="s">
        <v>701</v>
      </c>
      <c r="B389">
        <v>71052</v>
      </c>
      <c r="C389" t="s">
        <v>172</v>
      </c>
      <c r="D389" s="167">
        <v>125751.08</v>
      </c>
      <c r="E389" t="s">
        <v>230</v>
      </c>
      <c r="F389" t="s">
        <v>169</v>
      </c>
      <c r="G389" t="s">
        <v>275</v>
      </c>
      <c r="H389" s="168">
        <v>38460</v>
      </c>
      <c r="I389" t="s">
        <v>107</v>
      </c>
      <c r="J389" s="169">
        <v>12.446575342465753</v>
      </c>
      <c r="K389">
        <v>3</v>
      </c>
    </row>
    <row r="390" spans="1:11" x14ac:dyDescent="0.25">
      <c r="A390" t="s">
        <v>702</v>
      </c>
      <c r="B390">
        <v>42273</v>
      </c>
      <c r="C390" t="s">
        <v>167</v>
      </c>
      <c r="D390" s="167">
        <v>73801</v>
      </c>
      <c r="E390" t="s">
        <v>233</v>
      </c>
      <c r="F390" t="s">
        <v>169</v>
      </c>
      <c r="G390" t="s">
        <v>703</v>
      </c>
      <c r="H390" s="168">
        <v>35451</v>
      </c>
      <c r="I390" t="s">
        <v>104</v>
      </c>
      <c r="J390" s="169">
        <v>20.69041095890411</v>
      </c>
      <c r="K390">
        <v>5</v>
      </c>
    </row>
    <row r="391" spans="1:11" x14ac:dyDescent="0.25">
      <c r="A391" t="s">
        <v>704</v>
      </c>
      <c r="B391">
        <v>8949</v>
      </c>
      <c r="C391" t="s">
        <v>167</v>
      </c>
      <c r="D391" s="167">
        <v>94413.38</v>
      </c>
      <c r="E391" t="s">
        <v>188</v>
      </c>
      <c r="F391" t="s">
        <v>169</v>
      </c>
      <c r="G391" t="s">
        <v>397</v>
      </c>
      <c r="H391" s="168">
        <v>40868</v>
      </c>
      <c r="I391" t="s">
        <v>106</v>
      </c>
      <c r="J391" s="169">
        <v>5.8493150684931505</v>
      </c>
      <c r="K391">
        <v>2</v>
      </c>
    </row>
    <row r="392" spans="1:11" x14ac:dyDescent="0.25">
      <c r="A392" t="s">
        <v>705</v>
      </c>
      <c r="B392">
        <v>82594</v>
      </c>
      <c r="C392" t="s">
        <v>172</v>
      </c>
      <c r="D392" s="167">
        <v>62307.71</v>
      </c>
      <c r="E392" t="s">
        <v>196</v>
      </c>
      <c r="F392" t="s">
        <v>169</v>
      </c>
      <c r="G392" t="s">
        <v>706</v>
      </c>
      <c r="H392" s="168">
        <v>40994</v>
      </c>
      <c r="I392" t="s">
        <v>103</v>
      </c>
      <c r="J392" s="169">
        <v>5.5041095890410956</v>
      </c>
      <c r="K392">
        <v>2</v>
      </c>
    </row>
    <row r="393" spans="1:11" x14ac:dyDescent="0.25">
      <c r="A393" t="s">
        <v>707</v>
      </c>
      <c r="B393">
        <v>38568</v>
      </c>
      <c r="C393" t="s">
        <v>167</v>
      </c>
      <c r="D393" s="167">
        <v>67206</v>
      </c>
      <c r="E393" t="s">
        <v>230</v>
      </c>
      <c r="F393" t="s">
        <v>169</v>
      </c>
      <c r="G393" t="s">
        <v>170</v>
      </c>
      <c r="H393" s="168">
        <v>37872</v>
      </c>
      <c r="I393" t="s">
        <v>106</v>
      </c>
      <c r="J393" s="169">
        <v>14.057534246575342</v>
      </c>
      <c r="K393">
        <v>3</v>
      </c>
    </row>
    <row r="394" spans="1:11" x14ac:dyDescent="0.25">
      <c r="A394" t="s">
        <v>708</v>
      </c>
      <c r="B394">
        <v>4050</v>
      </c>
      <c r="C394" t="s">
        <v>167</v>
      </c>
      <c r="D394" s="167">
        <v>73801</v>
      </c>
      <c r="E394" t="s">
        <v>230</v>
      </c>
      <c r="F394" t="s">
        <v>169</v>
      </c>
      <c r="G394" t="s">
        <v>665</v>
      </c>
      <c r="H394" s="168">
        <v>35743</v>
      </c>
      <c r="I394" t="s">
        <v>103</v>
      </c>
      <c r="J394" s="169">
        <v>19.890410958904109</v>
      </c>
      <c r="K394">
        <v>4</v>
      </c>
    </row>
    <row r="395" spans="1:11" x14ac:dyDescent="0.25">
      <c r="A395" t="s">
        <v>709</v>
      </c>
      <c r="B395">
        <v>4276</v>
      </c>
      <c r="C395" t="s">
        <v>167</v>
      </c>
      <c r="D395" s="167">
        <v>48844.15</v>
      </c>
      <c r="E395" t="s">
        <v>188</v>
      </c>
      <c r="F395" t="s">
        <v>202</v>
      </c>
      <c r="G395" t="s">
        <v>313</v>
      </c>
      <c r="H395" s="168">
        <v>37690</v>
      </c>
      <c r="I395" t="s">
        <v>107</v>
      </c>
      <c r="J395" s="169">
        <v>14.556164383561644</v>
      </c>
      <c r="K395">
        <v>3</v>
      </c>
    </row>
    <row r="396" spans="1:11" x14ac:dyDescent="0.25">
      <c r="A396" t="s">
        <v>710</v>
      </c>
      <c r="B396">
        <v>44880</v>
      </c>
      <c r="C396" t="s">
        <v>172</v>
      </c>
      <c r="D396" s="167">
        <v>74713</v>
      </c>
      <c r="E396" t="s">
        <v>168</v>
      </c>
      <c r="F396" t="s">
        <v>169</v>
      </c>
      <c r="G396" t="s">
        <v>265</v>
      </c>
      <c r="H396" s="168">
        <v>37242</v>
      </c>
      <c r="I396" t="s">
        <v>104</v>
      </c>
      <c r="J396" s="169">
        <v>15.783561643835617</v>
      </c>
      <c r="K396">
        <v>4</v>
      </c>
    </row>
    <row r="397" spans="1:11" x14ac:dyDescent="0.25">
      <c r="A397" t="s">
        <v>711</v>
      </c>
      <c r="B397">
        <v>78295</v>
      </c>
      <c r="C397" t="s">
        <v>172</v>
      </c>
      <c r="D397" s="167">
        <v>70435</v>
      </c>
      <c r="E397" t="s">
        <v>175</v>
      </c>
      <c r="F397" t="s">
        <v>169</v>
      </c>
      <c r="G397" t="s">
        <v>183</v>
      </c>
      <c r="H397" s="168">
        <v>39098</v>
      </c>
      <c r="I397" t="s">
        <v>106</v>
      </c>
      <c r="J397" s="169">
        <v>10.698630136986301</v>
      </c>
      <c r="K397">
        <v>3</v>
      </c>
    </row>
    <row r="398" spans="1:11" x14ac:dyDescent="0.25">
      <c r="A398" t="s">
        <v>712</v>
      </c>
      <c r="B398">
        <v>59089</v>
      </c>
      <c r="C398" t="s">
        <v>172</v>
      </c>
      <c r="D398" s="167">
        <v>88859</v>
      </c>
      <c r="E398" t="s">
        <v>185</v>
      </c>
      <c r="F398" t="s">
        <v>169</v>
      </c>
      <c r="G398" t="s">
        <v>416</v>
      </c>
      <c r="H398" s="168">
        <v>36024</v>
      </c>
      <c r="I398" t="s">
        <v>107</v>
      </c>
      <c r="J398" s="169">
        <v>19.12054794520548</v>
      </c>
      <c r="K398">
        <v>4</v>
      </c>
    </row>
    <row r="399" spans="1:11" x14ac:dyDescent="0.25">
      <c r="A399" t="s">
        <v>713</v>
      </c>
      <c r="B399">
        <v>78627</v>
      </c>
      <c r="C399" t="s">
        <v>172</v>
      </c>
      <c r="D399" s="167">
        <v>59638</v>
      </c>
      <c r="E399" t="s">
        <v>168</v>
      </c>
      <c r="F399" t="s">
        <v>169</v>
      </c>
      <c r="G399" t="s">
        <v>466</v>
      </c>
      <c r="H399" s="168">
        <v>42562</v>
      </c>
      <c r="I399" t="s">
        <v>106</v>
      </c>
      <c r="J399" s="169">
        <v>1.2082191780821918</v>
      </c>
      <c r="K399">
        <v>1</v>
      </c>
    </row>
    <row r="400" spans="1:11" x14ac:dyDescent="0.25">
      <c r="A400" t="s">
        <v>714</v>
      </c>
      <c r="B400">
        <v>6969</v>
      </c>
      <c r="C400" t="s">
        <v>172</v>
      </c>
      <c r="D400" s="167">
        <v>59242.3</v>
      </c>
      <c r="E400" t="s">
        <v>175</v>
      </c>
      <c r="F400" t="s">
        <v>169</v>
      </c>
      <c r="G400" t="s">
        <v>209</v>
      </c>
      <c r="H400" s="168">
        <v>39603</v>
      </c>
      <c r="I400" t="s">
        <v>104</v>
      </c>
      <c r="J400" s="169">
        <v>9.3150684931506849</v>
      </c>
      <c r="K400">
        <v>2</v>
      </c>
    </row>
    <row r="401" spans="1:11" x14ac:dyDescent="0.25">
      <c r="A401" t="s">
        <v>715</v>
      </c>
      <c r="B401">
        <v>63036</v>
      </c>
      <c r="C401" t="s">
        <v>172</v>
      </c>
      <c r="D401" s="167">
        <v>83611.44</v>
      </c>
      <c r="E401" t="s">
        <v>191</v>
      </c>
      <c r="F401" t="s">
        <v>169</v>
      </c>
      <c r="G401" t="s">
        <v>192</v>
      </c>
      <c r="H401" s="168">
        <v>32734</v>
      </c>
      <c r="I401" t="s">
        <v>105</v>
      </c>
      <c r="J401" s="169">
        <v>28.134246575342466</v>
      </c>
      <c r="K401">
        <v>6</v>
      </c>
    </row>
    <row r="402" spans="1:11" x14ac:dyDescent="0.25">
      <c r="A402" t="s">
        <v>716</v>
      </c>
      <c r="B402">
        <v>60516</v>
      </c>
      <c r="C402" t="s">
        <v>172</v>
      </c>
      <c r="D402" s="167">
        <v>45048.5</v>
      </c>
      <c r="E402" t="s">
        <v>199</v>
      </c>
      <c r="F402" t="s">
        <v>169</v>
      </c>
      <c r="G402" t="s">
        <v>205</v>
      </c>
      <c r="H402" s="168">
        <v>40433</v>
      </c>
      <c r="I402" t="s">
        <v>103</v>
      </c>
      <c r="J402" s="169">
        <v>7.0410958904109586</v>
      </c>
      <c r="K402">
        <v>2</v>
      </c>
    </row>
    <row r="403" spans="1:11" x14ac:dyDescent="0.25">
      <c r="A403" t="s">
        <v>717</v>
      </c>
      <c r="B403">
        <v>55072</v>
      </c>
      <c r="C403" t="s">
        <v>167</v>
      </c>
      <c r="D403" s="167">
        <v>18247.04</v>
      </c>
      <c r="E403" t="s">
        <v>216</v>
      </c>
      <c r="F403" t="s">
        <v>202</v>
      </c>
      <c r="G403" t="s">
        <v>303</v>
      </c>
      <c r="H403" s="168">
        <v>36770</v>
      </c>
      <c r="I403" t="s">
        <v>107</v>
      </c>
      <c r="J403" s="169">
        <v>17.076712328767123</v>
      </c>
      <c r="K403">
        <v>4</v>
      </c>
    </row>
    <row r="404" spans="1:11" x14ac:dyDescent="0.25">
      <c r="A404" t="s">
        <v>718</v>
      </c>
      <c r="B404">
        <v>93787</v>
      </c>
      <c r="C404" t="s">
        <v>167</v>
      </c>
      <c r="D404" s="167">
        <v>64614.65</v>
      </c>
      <c r="E404" t="s">
        <v>188</v>
      </c>
      <c r="F404" t="s">
        <v>169</v>
      </c>
      <c r="G404" t="s">
        <v>560</v>
      </c>
      <c r="H404" s="168">
        <v>38376</v>
      </c>
      <c r="I404" t="s">
        <v>107</v>
      </c>
      <c r="J404" s="169">
        <v>12.676712328767124</v>
      </c>
      <c r="K404">
        <v>3</v>
      </c>
    </row>
    <row r="405" spans="1:11" x14ac:dyDescent="0.25">
      <c r="A405" t="s">
        <v>719</v>
      </c>
      <c r="B405">
        <v>77586</v>
      </c>
      <c r="C405" t="s">
        <v>172</v>
      </c>
      <c r="D405" s="167">
        <v>85854</v>
      </c>
      <c r="E405" t="s">
        <v>185</v>
      </c>
      <c r="F405" t="s">
        <v>169</v>
      </c>
      <c r="G405" t="s">
        <v>416</v>
      </c>
      <c r="H405" s="168">
        <v>37502</v>
      </c>
      <c r="I405" t="s">
        <v>107</v>
      </c>
      <c r="J405" s="169">
        <v>15.07123287671233</v>
      </c>
      <c r="K405">
        <v>4</v>
      </c>
    </row>
    <row r="406" spans="1:11" x14ac:dyDescent="0.25">
      <c r="A406" t="s">
        <v>720</v>
      </c>
      <c r="B406">
        <v>64401</v>
      </c>
      <c r="C406" t="s">
        <v>172</v>
      </c>
      <c r="D406" s="167">
        <v>103506</v>
      </c>
      <c r="E406" t="s">
        <v>175</v>
      </c>
      <c r="F406" t="s">
        <v>169</v>
      </c>
      <c r="G406" t="s">
        <v>586</v>
      </c>
      <c r="H406" s="168">
        <v>38012</v>
      </c>
      <c r="I406" t="s">
        <v>104</v>
      </c>
      <c r="J406" s="169">
        <v>13.673972602739726</v>
      </c>
      <c r="K406">
        <v>3</v>
      </c>
    </row>
    <row r="407" spans="1:11" x14ac:dyDescent="0.25">
      <c r="A407" t="s">
        <v>721</v>
      </c>
      <c r="B407">
        <v>75310</v>
      </c>
      <c r="C407" t="s">
        <v>172</v>
      </c>
      <c r="D407" s="167">
        <v>81905.7</v>
      </c>
      <c r="E407" t="s">
        <v>268</v>
      </c>
      <c r="F407" t="s">
        <v>169</v>
      </c>
      <c r="G407" t="s">
        <v>418</v>
      </c>
      <c r="H407" s="168">
        <v>39133</v>
      </c>
      <c r="I407" t="s">
        <v>103</v>
      </c>
      <c r="J407" s="169">
        <v>10.602739726027398</v>
      </c>
      <c r="K407">
        <v>3</v>
      </c>
    </row>
    <row r="408" spans="1:11" x14ac:dyDescent="0.25">
      <c r="A408" t="s">
        <v>722</v>
      </c>
      <c r="B408">
        <v>6908</v>
      </c>
      <c r="C408" t="s">
        <v>172</v>
      </c>
      <c r="D408" s="167">
        <v>102664</v>
      </c>
      <c r="E408" t="s">
        <v>180</v>
      </c>
      <c r="F408" t="s">
        <v>169</v>
      </c>
      <c r="G408" t="s">
        <v>397</v>
      </c>
      <c r="H408" s="168">
        <v>41484</v>
      </c>
      <c r="I408" t="s">
        <v>104</v>
      </c>
      <c r="J408" s="169">
        <v>4.161643835616438</v>
      </c>
      <c r="K408">
        <v>1</v>
      </c>
    </row>
    <row r="409" spans="1:11" x14ac:dyDescent="0.25">
      <c r="A409" t="s">
        <v>723</v>
      </c>
      <c r="B409">
        <v>17446</v>
      </c>
      <c r="C409" t="s">
        <v>167</v>
      </c>
      <c r="D409" s="167">
        <v>87676.86</v>
      </c>
      <c r="E409" t="s">
        <v>191</v>
      </c>
      <c r="F409" t="s">
        <v>169</v>
      </c>
      <c r="G409" t="s">
        <v>610</v>
      </c>
      <c r="H409" s="168">
        <v>41876</v>
      </c>
      <c r="I409" t="s">
        <v>106</v>
      </c>
      <c r="J409" s="169">
        <v>3.0876712328767124</v>
      </c>
      <c r="K409">
        <v>1</v>
      </c>
    </row>
    <row r="410" spans="1:11" x14ac:dyDescent="0.25">
      <c r="A410" t="s">
        <v>724</v>
      </c>
      <c r="B410">
        <v>94616</v>
      </c>
      <c r="C410" t="s">
        <v>172</v>
      </c>
      <c r="D410" s="167">
        <v>92756.7</v>
      </c>
      <c r="E410" t="s">
        <v>175</v>
      </c>
      <c r="F410" t="s">
        <v>169</v>
      </c>
      <c r="G410" t="s">
        <v>183</v>
      </c>
      <c r="H410" s="168">
        <v>34960</v>
      </c>
      <c r="I410" t="s">
        <v>107</v>
      </c>
      <c r="J410" s="169">
        <v>22.035616438356165</v>
      </c>
      <c r="K410">
        <v>5</v>
      </c>
    </row>
    <row r="411" spans="1:11" x14ac:dyDescent="0.25">
      <c r="A411" t="s">
        <v>725</v>
      </c>
      <c r="B411">
        <v>8868</v>
      </c>
      <c r="C411" t="s">
        <v>172</v>
      </c>
      <c r="D411" s="167">
        <v>34384.11</v>
      </c>
      <c r="E411" t="s">
        <v>233</v>
      </c>
      <c r="F411" t="s">
        <v>169</v>
      </c>
      <c r="G411" t="s">
        <v>399</v>
      </c>
      <c r="H411" s="168">
        <v>41232</v>
      </c>
      <c r="I411" t="s">
        <v>103</v>
      </c>
      <c r="J411" s="169">
        <v>4.8520547945205479</v>
      </c>
      <c r="K411">
        <v>1</v>
      </c>
    </row>
    <row r="412" spans="1:11" x14ac:dyDescent="0.25">
      <c r="A412" t="s">
        <v>726</v>
      </c>
      <c r="B412">
        <v>7704</v>
      </c>
      <c r="C412" t="s">
        <v>167</v>
      </c>
      <c r="D412" s="167">
        <v>59874.83</v>
      </c>
      <c r="E412" t="s">
        <v>168</v>
      </c>
      <c r="F412" t="s">
        <v>169</v>
      </c>
      <c r="G412" t="s">
        <v>170</v>
      </c>
      <c r="H412" s="168">
        <v>39370</v>
      </c>
      <c r="I412" t="s">
        <v>103</v>
      </c>
      <c r="J412" s="169">
        <v>9.9534246575342458</v>
      </c>
      <c r="K412">
        <v>3</v>
      </c>
    </row>
    <row r="413" spans="1:11" x14ac:dyDescent="0.25">
      <c r="A413" t="s">
        <v>727</v>
      </c>
      <c r="B413">
        <v>41903</v>
      </c>
      <c r="C413" t="s">
        <v>172</v>
      </c>
      <c r="D413" s="167">
        <v>144472.54999999999</v>
      </c>
      <c r="E413" t="s">
        <v>185</v>
      </c>
      <c r="F413" t="s">
        <v>169</v>
      </c>
      <c r="G413" t="s">
        <v>728</v>
      </c>
      <c r="H413" s="168">
        <v>33455</v>
      </c>
      <c r="I413" t="s">
        <v>104</v>
      </c>
      <c r="J413" s="169">
        <v>26.158904109589042</v>
      </c>
      <c r="K413">
        <v>6</v>
      </c>
    </row>
    <row r="414" spans="1:11" x14ac:dyDescent="0.25">
      <c r="A414" t="s">
        <v>729</v>
      </c>
      <c r="B414">
        <v>90813</v>
      </c>
      <c r="C414" t="s">
        <v>167</v>
      </c>
      <c r="D414" s="167">
        <v>115189.01</v>
      </c>
      <c r="E414" t="s">
        <v>216</v>
      </c>
      <c r="F414" t="s">
        <v>169</v>
      </c>
      <c r="G414" t="s">
        <v>598</v>
      </c>
      <c r="H414" s="168">
        <v>30991</v>
      </c>
      <c r="I414" t="s">
        <v>103</v>
      </c>
      <c r="J414" s="169">
        <v>32.909589041095892</v>
      </c>
      <c r="K414">
        <v>7</v>
      </c>
    </row>
    <row r="415" spans="1:11" x14ac:dyDescent="0.25">
      <c r="A415" t="s">
        <v>730</v>
      </c>
      <c r="B415">
        <v>1632</v>
      </c>
      <c r="C415" t="s">
        <v>167</v>
      </c>
      <c r="D415" s="167">
        <v>99036.83</v>
      </c>
      <c r="E415" t="s">
        <v>325</v>
      </c>
      <c r="F415" t="s">
        <v>169</v>
      </c>
      <c r="G415" t="s">
        <v>457</v>
      </c>
      <c r="H415" s="168">
        <v>38754</v>
      </c>
      <c r="I415" t="s">
        <v>108</v>
      </c>
      <c r="J415" s="169">
        <v>11.641095890410959</v>
      </c>
      <c r="K415">
        <v>3</v>
      </c>
    </row>
    <row r="416" spans="1:11" x14ac:dyDescent="0.25">
      <c r="A416" t="s">
        <v>731</v>
      </c>
      <c r="B416">
        <v>66519</v>
      </c>
      <c r="C416" t="s">
        <v>172</v>
      </c>
      <c r="D416" s="167">
        <v>67461.19</v>
      </c>
      <c r="E416" t="s">
        <v>188</v>
      </c>
      <c r="F416" t="s">
        <v>169</v>
      </c>
      <c r="G416" t="s">
        <v>677</v>
      </c>
      <c r="H416" s="168">
        <v>41862</v>
      </c>
      <c r="I416" t="s">
        <v>105</v>
      </c>
      <c r="J416" s="169">
        <v>3.1260273972602741</v>
      </c>
      <c r="K416">
        <v>1</v>
      </c>
    </row>
    <row r="417" spans="1:11" x14ac:dyDescent="0.25">
      <c r="A417" t="s">
        <v>732</v>
      </c>
      <c r="B417">
        <v>43800</v>
      </c>
      <c r="C417" t="s">
        <v>172</v>
      </c>
      <c r="D417" s="167">
        <v>55328</v>
      </c>
      <c r="E417" t="s">
        <v>191</v>
      </c>
      <c r="F417" t="s">
        <v>169</v>
      </c>
      <c r="G417" t="s">
        <v>354</v>
      </c>
      <c r="H417" s="168">
        <v>41288</v>
      </c>
      <c r="I417" t="s">
        <v>106</v>
      </c>
      <c r="J417" s="169">
        <v>4.6986301369863011</v>
      </c>
      <c r="K417">
        <v>1</v>
      </c>
    </row>
    <row r="418" spans="1:11" x14ac:dyDescent="0.25">
      <c r="A418" t="s">
        <v>733</v>
      </c>
      <c r="B418">
        <v>46219</v>
      </c>
      <c r="C418" t="s">
        <v>167</v>
      </c>
      <c r="D418" s="167">
        <v>95265.37</v>
      </c>
      <c r="E418" t="s">
        <v>188</v>
      </c>
      <c r="F418" t="s">
        <v>169</v>
      </c>
      <c r="G418" t="s">
        <v>397</v>
      </c>
      <c r="H418" s="168">
        <v>39133</v>
      </c>
      <c r="I418" t="s">
        <v>103</v>
      </c>
      <c r="J418" s="169">
        <v>10.602739726027398</v>
      </c>
      <c r="K418">
        <v>3</v>
      </c>
    </row>
    <row r="419" spans="1:11" x14ac:dyDescent="0.25">
      <c r="A419" t="s">
        <v>734</v>
      </c>
      <c r="B419">
        <v>5208</v>
      </c>
      <c r="C419" t="s">
        <v>167</v>
      </c>
      <c r="D419" s="167">
        <v>83497.98</v>
      </c>
      <c r="E419" t="s">
        <v>188</v>
      </c>
      <c r="F419" t="s">
        <v>169</v>
      </c>
      <c r="G419" t="s">
        <v>560</v>
      </c>
      <c r="H419" s="168">
        <v>28506</v>
      </c>
      <c r="I419" t="s">
        <v>103</v>
      </c>
      <c r="J419" s="169">
        <v>39.717808219178082</v>
      </c>
      <c r="K419">
        <v>8</v>
      </c>
    </row>
    <row r="420" spans="1:11" x14ac:dyDescent="0.25">
      <c r="A420" t="s">
        <v>735</v>
      </c>
      <c r="B420">
        <v>18128</v>
      </c>
      <c r="C420" t="s">
        <v>172</v>
      </c>
      <c r="D420" s="167">
        <v>43850.22</v>
      </c>
      <c r="E420" t="s">
        <v>168</v>
      </c>
      <c r="F420" t="s">
        <v>169</v>
      </c>
      <c r="G420" t="s">
        <v>357</v>
      </c>
      <c r="H420" s="168">
        <v>41918</v>
      </c>
      <c r="I420" t="s">
        <v>104</v>
      </c>
      <c r="J420" s="169">
        <v>2.9726027397260273</v>
      </c>
      <c r="K420">
        <v>1</v>
      </c>
    </row>
    <row r="421" spans="1:11" x14ac:dyDescent="0.25">
      <c r="A421" t="s">
        <v>736</v>
      </c>
      <c r="B421">
        <v>49927</v>
      </c>
      <c r="C421" t="s">
        <v>172</v>
      </c>
      <c r="D421" s="167">
        <v>39831.43</v>
      </c>
      <c r="E421" t="s">
        <v>233</v>
      </c>
      <c r="F421" t="s">
        <v>169</v>
      </c>
      <c r="G421" t="s">
        <v>399</v>
      </c>
      <c r="H421" s="168">
        <v>39188</v>
      </c>
      <c r="I421" t="s">
        <v>103</v>
      </c>
      <c r="J421" s="169">
        <v>10.452054794520548</v>
      </c>
      <c r="K421">
        <v>3</v>
      </c>
    </row>
    <row r="422" spans="1:11" x14ac:dyDescent="0.25">
      <c r="A422" t="s">
        <v>737</v>
      </c>
      <c r="B422">
        <v>33963</v>
      </c>
      <c r="C422" t="s">
        <v>172</v>
      </c>
      <c r="D422" s="167">
        <v>100006</v>
      </c>
      <c r="E422" t="s">
        <v>175</v>
      </c>
      <c r="F422" t="s">
        <v>169</v>
      </c>
      <c r="G422" t="s">
        <v>586</v>
      </c>
      <c r="H422" s="168">
        <v>37375</v>
      </c>
      <c r="I422" t="s">
        <v>103</v>
      </c>
      <c r="J422" s="169">
        <v>15.419178082191781</v>
      </c>
      <c r="K422">
        <v>4</v>
      </c>
    </row>
    <row r="423" spans="1:11" x14ac:dyDescent="0.25">
      <c r="A423" t="s">
        <v>738</v>
      </c>
      <c r="B423">
        <v>88037</v>
      </c>
      <c r="C423" t="s">
        <v>167</v>
      </c>
      <c r="D423" s="167">
        <v>96299.77</v>
      </c>
      <c r="E423" t="s">
        <v>188</v>
      </c>
      <c r="F423" t="s">
        <v>169</v>
      </c>
      <c r="G423" t="s">
        <v>498</v>
      </c>
      <c r="H423" s="168">
        <v>39595</v>
      </c>
      <c r="I423" t="s">
        <v>103</v>
      </c>
      <c r="J423" s="169">
        <v>9.3369863013698637</v>
      </c>
      <c r="K423">
        <v>2</v>
      </c>
    </row>
    <row r="424" spans="1:11" x14ac:dyDescent="0.25">
      <c r="A424" t="s">
        <v>739</v>
      </c>
      <c r="B424">
        <v>77795</v>
      </c>
      <c r="C424" t="s">
        <v>167</v>
      </c>
      <c r="D424" s="167">
        <v>134371.73000000001</v>
      </c>
      <c r="E424" t="s">
        <v>216</v>
      </c>
      <c r="F424" t="s">
        <v>169</v>
      </c>
      <c r="G424" t="s">
        <v>275</v>
      </c>
      <c r="H424" s="168">
        <v>32300</v>
      </c>
      <c r="I424" t="s">
        <v>105</v>
      </c>
      <c r="J424" s="169">
        <v>29.323287671232876</v>
      </c>
      <c r="K424">
        <v>6</v>
      </c>
    </row>
    <row r="425" spans="1:11" x14ac:dyDescent="0.25">
      <c r="A425" t="s">
        <v>740</v>
      </c>
      <c r="B425">
        <v>35148</v>
      </c>
      <c r="C425" t="s">
        <v>172</v>
      </c>
      <c r="D425" s="167">
        <v>94099</v>
      </c>
      <c r="E425" t="s">
        <v>168</v>
      </c>
      <c r="F425" t="s">
        <v>169</v>
      </c>
      <c r="G425" t="s">
        <v>173</v>
      </c>
      <c r="H425" s="168">
        <v>36724</v>
      </c>
      <c r="I425" t="s">
        <v>105</v>
      </c>
      <c r="J425" s="169">
        <v>17.202739726027396</v>
      </c>
      <c r="K425">
        <v>4</v>
      </c>
    </row>
    <row r="426" spans="1:11" x14ac:dyDescent="0.25">
      <c r="A426" t="s">
        <v>741</v>
      </c>
      <c r="B426">
        <v>20961</v>
      </c>
      <c r="C426" t="s">
        <v>167</v>
      </c>
      <c r="D426" s="167">
        <v>83497.98</v>
      </c>
      <c r="E426" t="s">
        <v>188</v>
      </c>
      <c r="F426" t="s">
        <v>169</v>
      </c>
      <c r="G426" t="s">
        <v>282</v>
      </c>
      <c r="H426" s="168">
        <v>33273</v>
      </c>
      <c r="I426" t="s">
        <v>106</v>
      </c>
      <c r="J426" s="169">
        <v>26.657534246575342</v>
      </c>
      <c r="K426">
        <v>6</v>
      </c>
    </row>
    <row r="427" spans="1:11" x14ac:dyDescent="0.25">
      <c r="A427" t="s">
        <v>742</v>
      </c>
      <c r="B427">
        <v>67766</v>
      </c>
      <c r="C427" t="s">
        <v>172</v>
      </c>
      <c r="D427" s="167">
        <v>70396</v>
      </c>
      <c r="E427" t="s">
        <v>191</v>
      </c>
      <c r="F427" t="s">
        <v>169</v>
      </c>
      <c r="G427" t="s">
        <v>192</v>
      </c>
      <c r="H427" s="168">
        <v>38642</v>
      </c>
      <c r="I427" t="s">
        <v>108</v>
      </c>
      <c r="J427" s="169">
        <v>11.947945205479453</v>
      </c>
      <c r="K427">
        <v>3</v>
      </c>
    </row>
    <row r="428" spans="1:11" x14ac:dyDescent="0.25">
      <c r="A428" t="s">
        <v>743</v>
      </c>
      <c r="B428">
        <v>76438</v>
      </c>
      <c r="C428" t="s">
        <v>172</v>
      </c>
      <c r="D428" s="167">
        <v>89620</v>
      </c>
      <c r="E428" t="s">
        <v>175</v>
      </c>
      <c r="F428" t="s">
        <v>169</v>
      </c>
      <c r="G428" t="s">
        <v>183</v>
      </c>
      <c r="H428" s="168">
        <v>35982</v>
      </c>
      <c r="I428" t="s">
        <v>103</v>
      </c>
      <c r="J428" s="169">
        <v>19.235616438356164</v>
      </c>
      <c r="K428">
        <v>4</v>
      </c>
    </row>
    <row r="429" spans="1:11" x14ac:dyDescent="0.25">
      <c r="A429" t="s">
        <v>744</v>
      </c>
      <c r="B429">
        <v>85461</v>
      </c>
      <c r="C429" t="s">
        <v>172</v>
      </c>
      <c r="D429" s="167">
        <v>103506</v>
      </c>
      <c r="E429" t="s">
        <v>175</v>
      </c>
      <c r="F429" t="s">
        <v>169</v>
      </c>
      <c r="G429" t="s">
        <v>586</v>
      </c>
      <c r="H429" s="168">
        <v>36410</v>
      </c>
      <c r="I429" t="s">
        <v>103</v>
      </c>
      <c r="J429" s="169">
        <v>18.063013698630137</v>
      </c>
      <c r="K429">
        <v>4</v>
      </c>
    </row>
    <row r="430" spans="1:11" x14ac:dyDescent="0.25">
      <c r="A430" t="s">
        <v>745</v>
      </c>
      <c r="B430">
        <v>86318</v>
      </c>
      <c r="C430" t="s">
        <v>172</v>
      </c>
      <c r="D430" s="167">
        <v>106456</v>
      </c>
      <c r="E430" t="s">
        <v>185</v>
      </c>
      <c r="F430" t="s">
        <v>169</v>
      </c>
      <c r="G430" t="s">
        <v>495</v>
      </c>
      <c r="H430" s="168">
        <v>36388</v>
      </c>
      <c r="I430" t="s">
        <v>103</v>
      </c>
      <c r="J430" s="169">
        <v>18.123287671232877</v>
      </c>
      <c r="K430">
        <v>4</v>
      </c>
    </row>
    <row r="431" spans="1:11" x14ac:dyDescent="0.25">
      <c r="A431" t="s">
        <v>746</v>
      </c>
      <c r="B431">
        <v>45835</v>
      </c>
      <c r="C431" t="s">
        <v>172</v>
      </c>
      <c r="D431" s="167">
        <v>97103.07</v>
      </c>
      <c r="E431" t="s">
        <v>325</v>
      </c>
      <c r="F431" t="s">
        <v>169</v>
      </c>
      <c r="G431" t="s">
        <v>457</v>
      </c>
      <c r="H431" s="168">
        <v>35177</v>
      </c>
      <c r="I431" t="s">
        <v>105</v>
      </c>
      <c r="J431" s="169">
        <v>21.44109589041096</v>
      </c>
      <c r="K431">
        <v>5</v>
      </c>
    </row>
    <row r="432" spans="1:11" x14ac:dyDescent="0.25">
      <c r="A432" t="s">
        <v>747</v>
      </c>
      <c r="B432">
        <v>25477</v>
      </c>
      <c r="C432" t="s">
        <v>167</v>
      </c>
      <c r="D432" s="167">
        <v>99605</v>
      </c>
      <c r="E432" t="s">
        <v>185</v>
      </c>
      <c r="F432" t="s">
        <v>169</v>
      </c>
      <c r="G432" t="s">
        <v>416</v>
      </c>
      <c r="H432" s="168">
        <v>37502</v>
      </c>
      <c r="I432" t="s">
        <v>105</v>
      </c>
      <c r="J432" s="169">
        <v>15.07123287671233</v>
      </c>
      <c r="K432">
        <v>4</v>
      </c>
    </row>
    <row r="433" spans="1:11" x14ac:dyDescent="0.25">
      <c r="A433" t="s">
        <v>748</v>
      </c>
      <c r="B433">
        <v>31211</v>
      </c>
      <c r="C433" t="s">
        <v>167</v>
      </c>
      <c r="D433" s="167">
        <v>88436</v>
      </c>
      <c r="E433" t="s">
        <v>168</v>
      </c>
      <c r="F433" t="s">
        <v>169</v>
      </c>
      <c r="G433" t="s">
        <v>524</v>
      </c>
      <c r="H433" s="168">
        <v>36416</v>
      </c>
      <c r="I433" t="s">
        <v>104</v>
      </c>
      <c r="J433" s="169">
        <v>18.046575342465754</v>
      </c>
      <c r="K433">
        <v>4</v>
      </c>
    </row>
    <row r="434" spans="1:11" x14ac:dyDescent="0.25">
      <c r="A434" t="s">
        <v>749</v>
      </c>
      <c r="B434">
        <v>76752</v>
      </c>
      <c r="C434" t="s">
        <v>172</v>
      </c>
      <c r="D434" s="167">
        <v>61887.61</v>
      </c>
      <c r="E434" t="s">
        <v>199</v>
      </c>
      <c r="F434" t="s">
        <v>169</v>
      </c>
      <c r="G434" t="s">
        <v>750</v>
      </c>
      <c r="H434" s="168">
        <v>37073</v>
      </c>
      <c r="I434" t="s">
        <v>103</v>
      </c>
      <c r="J434" s="169">
        <v>16.246575342465754</v>
      </c>
      <c r="K434">
        <v>4</v>
      </c>
    </row>
    <row r="435" spans="1:11" x14ac:dyDescent="0.25">
      <c r="A435" t="s">
        <v>751</v>
      </c>
      <c r="B435">
        <v>94594</v>
      </c>
      <c r="C435" t="s">
        <v>172</v>
      </c>
      <c r="D435" s="167">
        <v>112899</v>
      </c>
      <c r="E435" t="s">
        <v>196</v>
      </c>
      <c r="F435" t="s">
        <v>169</v>
      </c>
      <c r="G435" t="s">
        <v>620</v>
      </c>
      <c r="H435" s="168">
        <v>37361</v>
      </c>
      <c r="I435" t="s">
        <v>107</v>
      </c>
      <c r="J435" s="169">
        <v>15.457534246575342</v>
      </c>
      <c r="K435">
        <v>4</v>
      </c>
    </row>
    <row r="436" spans="1:11" x14ac:dyDescent="0.25">
      <c r="A436" t="s">
        <v>752</v>
      </c>
      <c r="B436">
        <v>4024</v>
      </c>
      <c r="C436" t="s">
        <v>172</v>
      </c>
      <c r="D436" s="167">
        <v>64854</v>
      </c>
      <c r="E436" t="s">
        <v>168</v>
      </c>
      <c r="F436" t="s">
        <v>169</v>
      </c>
      <c r="G436" t="s">
        <v>265</v>
      </c>
      <c r="H436" s="168">
        <v>39461</v>
      </c>
      <c r="I436" t="s">
        <v>108</v>
      </c>
      <c r="J436" s="169">
        <v>9.7041095890410958</v>
      </c>
      <c r="K436">
        <v>2</v>
      </c>
    </row>
    <row r="437" spans="1:11" x14ac:dyDescent="0.25">
      <c r="A437" t="s">
        <v>753</v>
      </c>
      <c r="B437">
        <v>30974</v>
      </c>
      <c r="C437" t="s">
        <v>172</v>
      </c>
      <c r="D437" s="167">
        <v>140794</v>
      </c>
      <c r="E437" t="s">
        <v>213</v>
      </c>
      <c r="F437" t="s">
        <v>169</v>
      </c>
      <c r="G437" t="s">
        <v>754</v>
      </c>
      <c r="H437" s="168">
        <v>41694</v>
      </c>
      <c r="I437" t="s">
        <v>103</v>
      </c>
      <c r="J437" s="169">
        <v>3.5863013698630137</v>
      </c>
      <c r="K437">
        <v>1</v>
      </c>
    </row>
    <row r="438" spans="1:11" x14ac:dyDescent="0.25">
      <c r="A438" t="s">
        <v>755</v>
      </c>
      <c r="B438">
        <v>91897</v>
      </c>
      <c r="C438" t="s">
        <v>172</v>
      </c>
      <c r="D438" s="167">
        <v>43525.72</v>
      </c>
      <c r="E438" t="s">
        <v>199</v>
      </c>
      <c r="F438" t="s">
        <v>169</v>
      </c>
      <c r="G438" t="s">
        <v>220</v>
      </c>
      <c r="H438" s="168">
        <v>41015</v>
      </c>
      <c r="I438" t="s">
        <v>107</v>
      </c>
      <c r="J438" s="169">
        <v>5.4465753424657537</v>
      </c>
      <c r="K438">
        <v>2</v>
      </c>
    </row>
    <row r="439" spans="1:11" x14ac:dyDescent="0.25">
      <c r="A439" t="s">
        <v>756</v>
      </c>
      <c r="B439">
        <v>25830</v>
      </c>
      <c r="C439" t="s">
        <v>167</v>
      </c>
      <c r="D439" s="167">
        <v>97190.31</v>
      </c>
      <c r="E439" t="s">
        <v>175</v>
      </c>
      <c r="F439" t="s">
        <v>169</v>
      </c>
      <c r="G439" t="s">
        <v>211</v>
      </c>
      <c r="H439" s="168">
        <v>39258</v>
      </c>
      <c r="I439" t="s">
        <v>107</v>
      </c>
      <c r="J439" s="169">
        <v>10.260273972602739</v>
      </c>
      <c r="K439">
        <v>3</v>
      </c>
    </row>
    <row r="440" spans="1:11" x14ac:dyDescent="0.25">
      <c r="A440" t="s">
        <v>757</v>
      </c>
      <c r="B440">
        <v>2103</v>
      </c>
      <c r="C440" t="s">
        <v>167</v>
      </c>
      <c r="D440" s="167">
        <v>126419.79</v>
      </c>
      <c r="E440" t="s">
        <v>230</v>
      </c>
      <c r="F440" t="s">
        <v>169</v>
      </c>
      <c r="G440" t="s">
        <v>275</v>
      </c>
      <c r="H440" s="168">
        <v>34246</v>
      </c>
      <c r="I440" t="s">
        <v>106</v>
      </c>
      <c r="J440" s="169">
        <v>23.991780821917807</v>
      </c>
      <c r="K440">
        <v>5</v>
      </c>
    </row>
    <row r="441" spans="1:11" x14ac:dyDescent="0.25">
      <c r="A441" t="s">
        <v>758</v>
      </c>
      <c r="B441">
        <v>7375</v>
      </c>
      <c r="C441" t="s">
        <v>167</v>
      </c>
      <c r="D441" s="167">
        <v>132163.57999999999</v>
      </c>
      <c r="E441" t="s">
        <v>188</v>
      </c>
      <c r="F441" t="s">
        <v>169</v>
      </c>
      <c r="G441" t="s">
        <v>275</v>
      </c>
      <c r="H441" s="168">
        <v>31929</v>
      </c>
      <c r="I441" t="s">
        <v>103</v>
      </c>
      <c r="J441" s="169">
        <v>30.339726027397262</v>
      </c>
      <c r="K441">
        <v>7</v>
      </c>
    </row>
    <row r="442" spans="1:11" x14ac:dyDescent="0.25">
      <c r="A442" t="s">
        <v>759</v>
      </c>
      <c r="B442">
        <v>27170</v>
      </c>
      <c r="C442" t="s">
        <v>172</v>
      </c>
      <c r="D442" s="167">
        <v>108493</v>
      </c>
      <c r="E442" t="s">
        <v>185</v>
      </c>
      <c r="F442" t="s">
        <v>169</v>
      </c>
      <c r="G442" t="s">
        <v>495</v>
      </c>
      <c r="H442" s="168">
        <v>36780</v>
      </c>
      <c r="I442" t="s">
        <v>107</v>
      </c>
      <c r="J442" s="169">
        <v>17.049315068493151</v>
      </c>
      <c r="K442">
        <v>4</v>
      </c>
    </row>
    <row r="443" spans="1:11" x14ac:dyDescent="0.25">
      <c r="A443" t="s">
        <v>760</v>
      </c>
      <c r="B443">
        <v>74431</v>
      </c>
      <c r="C443" t="s">
        <v>167</v>
      </c>
      <c r="D443" s="167">
        <v>69222.179999999993</v>
      </c>
      <c r="E443" t="s">
        <v>188</v>
      </c>
      <c r="F443" t="s">
        <v>169</v>
      </c>
      <c r="G443" t="s">
        <v>170</v>
      </c>
      <c r="H443" s="168">
        <v>32875</v>
      </c>
      <c r="I443" t="s">
        <v>106</v>
      </c>
      <c r="J443" s="169">
        <v>27.747945205479454</v>
      </c>
      <c r="K443">
        <v>6</v>
      </c>
    </row>
    <row r="444" spans="1:11" x14ac:dyDescent="0.25">
      <c r="A444" t="s">
        <v>761</v>
      </c>
      <c r="B444">
        <v>51255</v>
      </c>
      <c r="C444" t="s">
        <v>172</v>
      </c>
      <c r="D444" s="167">
        <v>56733</v>
      </c>
      <c r="E444" t="s">
        <v>168</v>
      </c>
      <c r="F444" t="s">
        <v>169</v>
      </c>
      <c r="G444" t="s">
        <v>265</v>
      </c>
      <c r="H444" s="168">
        <v>41302</v>
      </c>
      <c r="I444" t="s">
        <v>107</v>
      </c>
      <c r="J444" s="169">
        <v>4.6602739726027398</v>
      </c>
      <c r="K444">
        <v>1</v>
      </c>
    </row>
    <row r="445" spans="1:11" x14ac:dyDescent="0.25">
      <c r="A445" t="s">
        <v>762</v>
      </c>
      <c r="B445">
        <v>89406</v>
      </c>
      <c r="C445" t="s">
        <v>167</v>
      </c>
      <c r="D445" s="167">
        <v>47169.07</v>
      </c>
      <c r="E445" t="s">
        <v>325</v>
      </c>
      <c r="F445" t="s">
        <v>169</v>
      </c>
      <c r="G445" t="s">
        <v>170</v>
      </c>
      <c r="H445" s="168">
        <v>39399</v>
      </c>
      <c r="I445" t="s">
        <v>107</v>
      </c>
      <c r="J445" s="169">
        <v>9.8739726027397268</v>
      </c>
      <c r="K445">
        <v>2</v>
      </c>
    </row>
    <row r="446" spans="1:11" x14ac:dyDescent="0.25">
      <c r="A446" t="s">
        <v>763</v>
      </c>
      <c r="B446">
        <v>61225</v>
      </c>
      <c r="C446" t="s">
        <v>172</v>
      </c>
      <c r="D446" s="167">
        <v>90561.14</v>
      </c>
      <c r="E446" t="s">
        <v>185</v>
      </c>
      <c r="F446" t="s">
        <v>169</v>
      </c>
      <c r="G446" t="s">
        <v>214</v>
      </c>
      <c r="H446" s="168">
        <v>37606</v>
      </c>
      <c r="I446" t="s">
        <v>107</v>
      </c>
      <c r="J446" s="169">
        <v>14.786301369863013</v>
      </c>
      <c r="K446">
        <v>3</v>
      </c>
    </row>
    <row r="447" spans="1:11" x14ac:dyDescent="0.25">
      <c r="A447" t="s">
        <v>764</v>
      </c>
      <c r="B447">
        <v>21142</v>
      </c>
      <c r="C447" t="s">
        <v>167</v>
      </c>
      <c r="D447" s="167">
        <v>89620</v>
      </c>
      <c r="E447" t="s">
        <v>175</v>
      </c>
      <c r="F447" t="s">
        <v>169</v>
      </c>
      <c r="G447" t="s">
        <v>183</v>
      </c>
      <c r="H447" s="168">
        <v>38012</v>
      </c>
      <c r="I447" t="s">
        <v>104</v>
      </c>
      <c r="J447" s="169">
        <v>13.673972602739726</v>
      </c>
      <c r="K447">
        <v>3</v>
      </c>
    </row>
    <row r="448" spans="1:11" x14ac:dyDescent="0.25">
      <c r="A448" t="s">
        <v>765</v>
      </c>
      <c r="B448">
        <v>5149</v>
      </c>
      <c r="C448" t="s">
        <v>172</v>
      </c>
      <c r="D448" s="167">
        <v>64141</v>
      </c>
      <c r="E448" t="s">
        <v>199</v>
      </c>
      <c r="F448" t="s">
        <v>169</v>
      </c>
      <c r="G448" t="s">
        <v>200</v>
      </c>
      <c r="H448" s="168">
        <v>33769</v>
      </c>
      <c r="I448" t="s">
        <v>103</v>
      </c>
      <c r="J448" s="169">
        <v>25.298630136986301</v>
      </c>
      <c r="K448">
        <v>6</v>
      </c>
    </row>
    <row r="449" spans="1:11" x14ac:dyDescent="0.25">
      <c r="A449" t="s">
        <v>766</v>
      </c>
      <c r="B449">
        <v>94745</v>
      </c>
      <c r="C449" t="s">
        <v>172</v>
      </c>
      <c r="D449" s="167">
        <v>61894.52</v>
      </c>
      <c r="E449" t="s">
        <v>233</v>
      </c>
      <c r="F449" t="s">
        <v>169</v>
      </c>
      <c r="G449" t="s">
        <v>514</v>
      </c>
      <c r="H449" s="168">
        <v>36380</v>
      </c>
      <c r="I449" t="s">
        <v>103</v>
      </c>
      <c r="J449" s="169">
        <v>18.145205479452056</v>
      </c>
      <c r="K449">
        <v>4</v>
      </c>
    </row>
    <row r="450" spans="1:11" x14ac:dyDescent="0.25">
      <c r="A450" t="s">
        <v>767</v>
      </c>
      <c r="B450">
        <v>14864</v>
      </c>
      <c r="C450" t="s">
        <v>167</v>
      </c>
      <c r="D450" s="167">
        <v>73434</v>
      </c>
      <c r="E450" t="s">
        <v>188</v>
      </c>
      <c r="F450" t="s">
        <v>202</v>
      </c>
      <c r="G450" t="s">
        <v>284</v>
      </c>
      <c r="H450" s="168">
        <v>36955</v>
      </c>
      <c r="I450" t="s">
        <v>104</v>
      </c>
      <c r="J450" s="169">
        <v>16.56986301369863</v>
      </c>
      <c r="K450">
        <v>4</v>
      </c>
    </row>
    <row r="451" spans="1:11" x14ac:dyDescent="0.25">
      <c r="A451" t="s">
        <v>768</v>
      </c>
      <c r="B451">
        <v>13555</v>
      </c>
      <c r="C451" t="s">
        <v>172</v>
      </c>
      <c r="D451" s="167">
        <v>85405</v>
      </c>
      <c r="E451" t="s">
        <v>168</v>
      </c>
      <c r="F451" t="s">
        <v>169</v>
      </c>
      <c r="G451" t="s">
        <v>265</v>
      </c>
      <c r="H451" s="168">
        <v>36962</v>
      </c>
      <c r="I451" t="s">
        <v>106</v>
      </c>
      <c r="J451" s="169">
        <v>16.550684931506851</v>
      </c>
      <c r="K451">
        <v>4</v>
      </c>
    </row>
    <row r="452" spans="1:11" x14ac:dyDescent="0.25">
      <c r="A452" t="s">
        <v>769</v>
      </c>
      <c r="B452">
        <v>24835</v>
      </c>
      <c r="C452" t="s">
        <v>172</v>
      </c>
      <c r="D452" s="167">
        <v>61400.19</v>
      </c>
      <c r="E452" t="s">
        <v>233</v>
      </c>
      <c r="F452" t="s">
        <v>169</v>
      </c>
      <c r="G452" t="s">
        <v>514</v>
      </c>
      <c r="H452" s="168">
        <v>36150</v>
      </c>
      <c r="I452" t="s">
        <v>106</v>
      </c>
      <c r="J452" s="169">
        <v>18.775342465753425</v>
      </c>
      <c r="K452">
        <v>4</v>
      </c>
    </row>
    <row r="453" spans="1:11" x14ac:dyDescent="0.25">
      <c r="A453" t="s">
        <v>770</v>
      </c>
      <c r="B453">
        <v>29166</v>
      </c>
      <c r="C453" t="s">
        <v>167</v>
      </c>
      <c r="D453" s="167">
        <v>89721.05</v>
      </c>
      <c r="E453" t="s">
        <v>253</v>
      </c>
      <c r="F453" t="s">
        <v>169</v>
      </c>
      <c r="G453" t="s">
        <v>240</v>
      </c>
      <c r="H453" s="168">
        <v>38348</v>
      </c>
      <c r="I453" t="s">
        <v>103</v>
      </c>
      <c r="J453" s="169">
        <v>12.753424657534246</v>
      </c>
      <c r="K453">
        <v>3</v>
      </c>
    </row>
    <row r="454" spans="1:11" x14ac:dyDescent="0.25">
      <c r="A454" t="s">
        <v>771</v>
      </c>
      <c r="B454">
        <v>77468</v>
      </c>
      <c r="C454" t="s">
        <v>167</v>
      </c>
      <c r="D454" s="167">
        <v>93396</v>
      </c>
      <c r="E454" t="s">
        <v>188</v>
      </c>
      <c r="F454" t="s">
        <v>169</v>
      </c>
      <c r="G454" t="s">
        <v>261</v>
      </c>
      <c r="H454" s="168">
        <v>38908</v>
      </c>
      <c r="I454" t="s">
        <v>104</v>
      </c>
      <c r="J454" s="169">
        <v>11.219178082191782</v>
      </c>
      <c r="K454">
        <v>3</v>
      </c>
    </row>
    <row r="455" spans="1:11" x14ac:dyDescent="0.25">
      <c r="A455" t="s">
        <v>772</v>
      </c>
      <c r="B455">
        <v>12172</v>
      </c>
      <c r="C455" t="s">
        <v>167</v>
      </c>
      <c r="D455" s="167">
        <v>106456</v>
      </c>
      <c r="E455" t="s">
        <v>185</v>
      </c>
      <c r="F455" t="s">
        <v>169</v>
      </c>
      <c r="G455" t="s">
        <v>495</v>
      </c>
      <c r="H455" s="168">
        <v>36780</v>
      </c>
      <c r="I455" t="s">
        <v>104</v>
      </c>
      <c r="J455" s="169">
        <v>17.049315068493151</v>
      </c>
      <c r="K455">
        <v>4</v>
      </c>
    </row>
    <row r="456" spans="1:11" x14ac:dyDescent="0.25">
      <c r="A456" t="s">
        <v>773</v>
      </c>
      <c r="B456">
        <v>87144</v>
      </c>
      <c r="C456" t="s">
        <v>172</v>
      </c>
      <c r="D456" s="167">
        <v>126907</v>
      </c>
      <c r="E456" t="s">
        <v>185</v>
      </c>
      <c r="F456" t="s">
        <v>169</v>
      </c>
      <c r="G456" t="s">
        <v>774</v>
      </c>
      <c r="H456" s="168">
        <v>35807</v>
      </c>
      <c r="I456" t="s">
        <v>107</v>
      </c>
      <c r="J456" s="169">
        <v>19.715068493150685</v>
      </c>
      <c r="K456">
        <v>4</v>
      </c>
    </row>
    <row r="457" spans="1:11" x14ac:dyDescent="0.25">
      <c r="A457" t="s">
        <v>775</v>
      </c>
      <c r="B457">
        <v>60783</v>
      </c>
      <c r="C457" t="s">
        <v>172</v>
      </c>
      <c r="D457" s="167">
        <v>72902</v>
      </c>
      <c r="E457" t="s">
        <v>175</v>
      </c>
      <c r="F457" t="s">
        <v>169</v>
      </c>
      <c r="G457" t="s">
        <v>183</v>
      </c>
      <c r="H457" s="168">
        <v>38915</v>
      </c>
      <c r="I457" t="s">
        <v>104</v>
      </c>
      <c r="J457" s="169">
        <v>11.2</v>
      </c>
      <c r="K457">
        <v>3</v>
      </c>
    </row>
    <row r="458" spans="1:11" x14ac:dyDescent="0.25">
      <c r="A458" t="s">
        <v>776</v>
      </c>
      <c r="B458">
        <v>44630</v>
      </c>
      <c r="C458" t="s">
        <v>172</v>
      </c>
      <c r="D458" s="167">
        <v>160372</v>
      </c>
      <c r="E458" t="s">
        <v>253</v>
      </c>
      <c r="F458" t="s">
        <v>169</v>
      </c>
      <c r="G458" t="s">
        <v>777</v>
      </c>
      <c r="H458" s="168">
        <v>39048</v>
      </c>
      <c r="I458" t="s">
        <v>106</v>
      </c>
      <c r="J458" s="169">
        <v>10.835616438356164</v>
      </c>
      <c r="K458">
        <v>3</v>
      </c>
    </row>
    <row r="459" spans="1:11" x14ac:dyDescent="0.25">
      <c r="A459" t="s">
        <v>778</v>
      </c>
      <c r="B459">
        <v>25532</v>
      </c>
      <c r="C459" t="s">
        <v>172</v>
      </c>
      <c r="D459" s="167">
        <v>107128.71</v>
      </c>
      <c r="E459" t="s">
        <v>175</v>
      </c>
      <c r="F459" t="s">
        <v>169</v>
      </c>
      <c r="G459" t="s">
        <v>586</v>
      </c>
      <c r="H459" s="168">
        <v>34736</v>
      </c>
      <c r="I459" t="s">
        <v>107</v>
      </c>
      <c r="J459" s="169">
        <v>22.649315068493152</v>
      </c>
      <c r="K459">
        <v>5</v>
      </c>
    </row>
    <row r="460" spans="1:11" x14ac:dyDescent="0.25">
      <c r="A460" t="s">
        <v>779</v>
      </c>
      <c r="B460">
        <v>69555</v>
      </c>
      <c r="C460" t="s">
        <v>172</v>
      </c>
      <c r="D460" s="167">
        <v>47736.63</v>
      </c>
      <c r="E460" t="s">
        <v>199</v>
      </c>
      <c r="F460" t="s">
        <v>169</v>
      </c>
      <c r="G460" t="s">
        <v>630</v>
      </c>
      <c r="H460" s="168">
        <v>39300</v>
      </c>
      <c r="I460" t="s">
        <v>106</v>
      </c>
      <c r="J460" s="169">
        <v>10.145205479452056</v>
      </c>
      <c r="K460">
        <v>3</v>
      </c>
    </row>
    <row r="461" spans="1:11" x14ac:dyDescent="0.25">
      <c r="A461" t="s">
        <v>780</v>
      </c>
      <c r="B461">
        <v>13008</v>
      </c>
      <c r="C461" t="s">
        <v>172</v>
      </c>
      <c r="D461" s="167">
        <v>175127</v>
      </c>
      <c r="E461" t="s">
        <v>230</v>
      </c>
      <c r="F461" t="s">
        <v>169</v>
      </c>
      <c r="G461" t="s">
        <v>231</v>
      </c>
      <c r="H461" s="168">
        <v>35485</v>
      </c>
      <c r="I461" t="s">
        <v>103</v>
      </c>
      <c r="J461" s="169">
        <v>20.597260273972601</v>
      </c>
      <c r="K461">
        <v>5</v>
      </c>
    </row>
    <row r="462" spans="1:11" x14ac:dyDescent="0.25">
      <c r="A462" t="s">
        <v>781</v>
      </c>
      <c r="B462">
        <v>26890</v>
      </c>
      <c r="C462" t="s">
        <v>167</v>
      </c>
      <c r="D462" s="167">
        <v>29779.07</v>
      </c>
      <c r="E462" t="s">
        <v>233</v>
      </c>
      <c r="F462" t="s">
        <v>202</v>
      </c>
      <c r="G462" t="s">
        <v>234</v>
      </c>
      <c r="H462" s="168">
        <v>40097</v>
      </c>
      <c r="I462" t="s">
        <v>106</v>
      </c>
      <c r="J462" s="169">
        <v>7.9616438356164387</v>
      </c>
      <c r="K462">
        <v>2</v>
      </c>
    </row>
    <row r="463" spans="1:11" x14ac:dyDescent="0.25">
      <c r="A463" t="s">
        <v>782</v>
      </c>
      <c r="B463">
        <v>44155</v>
      </c>
      <c r="C463" t="s">
        <v>172</v>
      </c>
      <c r="D463" s="167">
        <v>56478</v>
      </c>
      <c r="E463" t="s">
        <v>175</v>
      </c>
      <c r="F463" t="s">
        <v>169</v>
      </c>
      <c r="G463" t="s">
        <v>183</v>
      </c>
      <c r="H463" s="168">
        <v>41694</v>
      </c>
      <c r="I463" t="s">
        <v>108</v>
      </c>
      <c r="J463" s="169">
        <v>3.5863013698630137</v>
      </c>
      <c r="K463">
        <v>1</v>
      </c>
    </row>
    <row r="464" spans="1:11" x14ac:dyDescent="0.25">
      <c r="A464" t="s">
        <v>783</v>
      </c>
      <c r="B464">
        <v>41799</v>
      </c>
      <c r="C464" t="s">
        <v>172</v>
      </c>
      <c r="D464" s="167">
        <v>58671.02</v>
      </c>
      <c r="E464" t="s">
        <v>199</v>
      </c>
      <c r="F464" t="s">
        <v>169</v>
      </c>
      <c r="G464" t="s">
        <v>200</v>
      </c>
      <c r="H464" s="168">
        <v>37304</v>
      </c>
      <c r="I464" t="s">
        <v>105</v>
      </c>
      <c r="J464" s="169">
        <v>15.613698630136986</v>
      </c>
      <c r="K464">
        <v>4</v>
      </c>
    </row>
    <row r="465" spans="1:11" x14ac:dyDescent="0.25">
      <c r="A465" t="s">
        <v>784</v>
      </c>
      <c r="B465">
        <v>38433</v>
      </c>
      <c r="C465" t="s">
        <v>172</v>
      </c>
      <c r="D465" s="167">
        <v>46626.87</v>
      </c>
      <c r="E465" t="s">
        <v>199</v>
      </c>
      <c r="F465" t="s">
        <v>169</v>
      </c>
      <c r="G465" t="s">
        <v>205</v>
      </c>
      <c r="H465" s="168">
        <v>39580</v>
      </c>
      <c r="I465" t="s">
        <v>105</v>
      </c>
      <c r="J465" s="169">
        <v>9.3780821917808215</v>
      </c>
      <c r="K465">
        <v>2</v>
      </c>
    </row>
    <row r="466" spans="1:11" x14ac:dyDescent="0.25">
      <c r="A466" t="s">
        <v>785</v>
      </c>
      <c r="B466">
        <v>92049</v>
      </c>
      <c r="C466" t="s">
        <v>172</v>
      </c>
      <c r="D466" s="167">
        <v>43525.72</v>
      </c>
      <c r="E466" t="s">
        <v>308</v>
      </c>
      <c r="F466" t="s">
        <v>169</v>
      </c>
      <c r="G466" t="s">
        <v>786</v>
      </c>
      <c r="H466" s="168">
        <v>40567</v>
      </c>
      <c r="I466" t="s">
        <v>103</v>
      </c>
      <c r="J466" s="169">
        <v>6.6739726027397257</v>
      </c>
      <c r="K466">
        <v>2</v>
      </c>
    </row>
    <row r="467" spans="1:11" x14ac:dyDescent="0.25">
      <c r="A467" t="s">
        <v>787</v>
      </c>
      <c r="B467">
        <v>86849</v>
      </c>
      <c r="C467" t="s">
        <v>167</v>
      </c>
      <c r="D467" s="167">
        <v>39257</v>
      </c>
      <c r="E467" t="s">
        <v>175</v>
      </c>
      <c r="F467" t="s">
        <v>169</v>
      </c>
      <c r="G467" t="s">
        <v>209</v>
      </c>
      <c r="H467" s="168">
        <v>42632</v>
      </c>
      <c r="I467" t="s">
        <v>106</v>
      </c>
      <c r="J467" s="169">
        <v>1.0164383561643835</v>
      </c>
      <c r="K467">
        <v>1</v>
      </c>
    </row>
    <row r="468" spans="1:11" x14ac:dyDescent="0.25">
      <c r="A468" t="s">
        <v>788</v>
      </c>
      <c r="B468">
        <v>15643</v>
      </c>
      <c r="C468" t="s">
        <v>167</v>
      </c>
      <c r="D468" s="167">
        <v>83497.98</v>
      </c>
      <c r="E468" t="s">
        <v>188</v>
      </c>
      <c r="F468" t="s">
        <v>169</v>
      </c>
      <c r="G468" t="s">
        <v>282</v>
      </c>
      <c r="H468" s="168">
        <v>32589</v>
      </c>
      <c r="I468" t="s">
        <v>103</v>
      </c>
      <c r="J468" s="169">
        <v>28.531506849315068</v>
      </c>
      <c r="K468">
        <v>6</v>
      </c>
    </row>
    <row r="469" spans="1:11" x14ac:dyDescent="0.25">
      <c r="A469" t="s">
        <v>789</v>
      </c>
      <c r="B469">
        <v>52902</v>
      </c>
      <c r="C469" t="s">
        <v>172</v>
      </c>
      <c r="D469" s="167">
        <v>99870.24</v>
      </c>
      <c r="E469" t="s">
        <v>196</v>
      </c>
      <c r="F469" t="s">
        <v>169</v>
      </c>
      <c r="G469" t="s">
        <v>790</v>
      </c>
      <c r="H469" s="168">
        <v>29007</v>
      </c>
      <c r="I469" t="s">
        <v>104</v>
      </c>
      <c r="J469" s="169">
        <v>38.345205479452055</v>
      </c>
      <c r="K469">
        <v>8</v>
      </c>
    </row>
    <row r="470" spans="1:11" x14ac:dyDescent="0.25">
      <c r="A470" t="s">
        <v>791</v>
      </c>
      <c r="B470">
        <v>6767</v>
      </c>
      <c r="C470" t="s">
        <v>172</v>
      </c>
      <c r="D470" s="167">
        <v>39257.31</v>
      </c>
      <c r="E470" t="s">
        <v>199</v>
      </c>
      <c r="F470" t="s">
        <v>169</v>
      </c>
      <c r="G470" t="s">
        <v>200</v>
      </c>
      <c r="H470" s="168">
        <v>42548</v>
      </c>
      <c r="I470" t="s">
        <v>105</v>
      </c>
      <c r="J470" s="169">
        <v>1.2465753424657535</v>
      </c>
      <c r="K470">
        <v>1</v>
      </c>
    </row>
    <row r="471" spans="1:11" x14ac:dyDescent="0.25">
      <c r="A471" t="s">
        <v>792</v>
      </c>
      <c r="B471">
        <v>42325</v>
      </c>
      <c r="C471" t="s">
        <v>172</v>
      </c>
      <c r="D471" s="167">
        <v>40631.32</v>
      </c>
      <c r="E471" t="s">
        <v>199</v>
      </c>
      <c r="F471" t="s">
        <v>169</v>
      </c>
      <c r="G471" t="s">
        <v>200</v>
      </c>
      <c r="H471" s="168">
        <v>42065</v>
      </c>
      <c r="I471" t="s">
        <v>103</v>
      </c>
      <c r="J471" s="169">
        <v>2.56986301369863</v>
      </c>
      <c r="K471">
        <v>1</v>
      </c>
    </row>
    <row r="472" spans="1:11" x14ac:dyDescent="0.25">
      <c r="A472" t="s">
        <v>793</v>
      </c>
      <c r="B472">
        <v>42965</v>
      </c>
      <c r="C472" t="s">
        <v>172</v>
      </c>
      <c r="D472" s="167">
        <v>44757.56</v>
      </c>
      <c r="E472" t="s">
        <v>199</v>
      </c>
      <c r="F472" t="s">
        <v>169</v>
      </c>
      <c r="G472" t="s">
        <v>295</v>
      </c>
      <c r="H472" s="168">
        <v>39776</v>
      </c>
      <c r="I472" t="s">
        <v>103</v>
      </c>
      <c r="J472" s="169">
        <v>8.8410958904109584</v>
      </c>
      <c r="K472">
        <v>2</v>
      </c>
    </row>
    <row r="473" spans="1:11" x14ac:dyDescent="0.25">
      <c r="A473" t="s">
        <v>794</v>
      </c>
      <c r="B473">
        <v>58346</v>
      </c>
      <c r="C473" t="s">
        <v>167</v>
      </c>
      <c r="D473" s="167">
        <v>43334.91</v>
      </c>
      <c r="E473" t="s">
        <v>199</v>
      </c>
      <c r="F473" t="s">
        <v>169</v>
      </c>
      <c r="G473" t="s">
        <v>344</v>
      </c>
      <c r="H473" s="168">
        <v>39510</v>
      </c>
      <c r="I473" t="s">
        <v>107</v>
      </c>
      <c r="J473" s="169">
        <v>9.5698630136986296</v>
      </c>
      <c r="K473">
        <v>2</v>
      </c>
    </row>
    <row r="474" spans="1:11" x14ac:dyDescent="0.25">
      <c r="A474" t="s">
        <v>795</v>
      </c>
      <c r="B474">
        <v>11637</v>
      </c>
      <c r="C474" t="s">
        <v>172</v>
      </c>
      <c r="D474" s="167">
        <v>40946.22</v>
      </c>
      <c r="E474" t="s">
        <v>233</v>
      </c>
      <c r="F474" t="s">
        <v>169</v>
      </c>
      <c r="G474" t="s">
        <v>554</v>
      </c>
      <c r="H474" s="168">
        <v>40475</v>
      </c>
      <c r="I474" t="s">
        <v>106</v>
      </c>
      <c r="J474" s="169">
        <v>6.9260273972602739</v>
      </c>
      <c r="K474">
        <v>2</v>
      </c>
    </row>
    <row r="475" spans="1:11" x14ac:dyDescent="0.25">
      <c r="A475" t="s">
        <v>796</v>
      </c>
      <c r="B475">
        <v>45188</v>
      </c>
      <c r="C475" t="s">
        <v>172</v>
      </c>
      <c r="D475" s="167">
        <v>53788</v>
      </c>
      <c r="E475" t="s">
        <v>175</v>
      </c>
      <c r="F475" t="s">
        <v>169</v>
      </c>
      <c r="G475" t="s">
        <v>183</v>
      </c>
      <c r="H475" s="168">
        <v>41918</v>
      </c>
      <c r="I475" t="s">
        <v>103</v>
      </c>
      <c r="J475" s="169">
        <v>2.9726027397260273</v>
      </c>
      <c r="K475">
        <v>1</v>
      </c>
    </row>
    <row r="476" spans="1:11" x14ac:dyDescent="0.25">
      <c r="A476" t="s">
        <v>797</v>
      </c>
      <c r="B476">
        <v>86541</v>
      </c>
      <c r="C476" t="s">
        <v>167</v>
      </c>
      <c r="D476" s="167">
        <v>62429.35</v>
      </c>
      <c r="E476" t="s">
        <v>188</v>
      </c>
      <c r="F476" t="s">
        <v>169</v>
      </c>
      <c r="G476" t="s">
        <v>282</v>
      </c>
      <c r="H476" s="168">
        <v>39034</v>
      </c>
      <c r="I476" t="s">
        <v>106</v>
      </c>
      <c r="J476" s="169">
        <v>10.873972602739727</v>
      </c>
      <c r="K476">
        <v>3</v>
      </c>
    </row>
    <row r="477" spans="1:11" x14ac:dyDescent="0.25">
      <c r="A477" t="s">
        <v>798</v>
      </c>
      <c r="B477">
        <v>55328</v>
      </c>
      <c r="C477" t="s">
        <v>167</v>
      </c>
      <c r="D477" s="167">
        <v>38831.29</v>
      </c>
      <c r="E477" t="s">
        <v>216</v>
      </c>
      <c r="F477" t="s">
        <v>202</v>
      </c>
      <c r="G477" t="s">
        <v>422</v>
      </c>
      <c r="H477" s="168">
        <v>35751</v>
      </c>
      <c r="I477" t="s">
        <v>103</v>
      </c>
      <c r="J477" s="169">
        <v>19.86849315068493</v>
      </c>
      <c r="K477">
        <v>4</v>
      </c>
    </row>
    <row r="478" spans="1:11" x14ac:dyDescent="0.25">
      <c r="A478" t="s">
        <v>799</v>
      </c>
      <c r="B478">
        <v>78551</v>
      </c>
      <c r="C478" t="s">
        <v>167</v>
      </c>
      <c r="D478" s="167">
        <v>43422.51</v>
      </c>
      <c r="E478" t="s">
        <v>188</v>
      </c>
      <c r="F478" t="s">
        <v>202</v>
      </c>
      <c r="G478" t="s">
        <v>313</v>
      </c>
      <c r="H478" s="168">
        <v>38656</v>
      </c>
      <c r="I478" t="s">
        <v>103</v>
      </c>
      <c r="J478" s="169">
        <v>11.90958904109589</v>
      </c>
      <c r="K478">
        <v>3</v>
      </c>
    </row>
    <row r="479" spans="1:11" x14ac:dyDescent="0.25">
      <c r="A479" t="s">
        <v>800</v>
      </c>
      <c r="B479">
        <v>14888</v>
      </c>
      <c r="C479" t="s">
        <v>172</v>
      </c>
      <c r="D479" s="167">
        <v>43849.84</v>
      </c>
      <c r="E479" t="s">
        <v>270</v>
      </c>
      <c r="F479" t="s">
        <v>169</v>
      </c>
      <c r="G479" t="s">
        <v>801</v>
      </c>
      <c r="H479" s="168">
        <v>41806</v>
      </c>
      <c r="I479" t="s">
        <v>104</v>
      </c>
      <c r="J479" s="169">
        <v>3.2794520547945205</v>
      </c>
      <c r="K479">
        <v>1</v>
      </c>
    </row>
    <row r="480" spans="1:11" x14ac:dyDescent="0.25">
      <c r="A480" t="s">
        <v>802</v>
      </c>
      <c r="B480">
        <v>17282</v>
      </c>
      <c r="C480" t="s">
        <v>167</v>
      </c>
      <c r="D480" s="167">
        <v>58455</v>
      </c>
      <c r="E480" t="s">
        <v>175</v>
      </c>
      <c r="F480" t="s">
        <v>169</v>
      </c>
      <c r="G480" t="s">
        <v>183</v>
      </c>
      <c r="H480" s="168">
        <v>41302</v>
      </c>
      <c r="I480" t="s">
        <v>103</v>
      </c>
      <c r="J480" s="169">
        <v>4.6602739726027398</v>
      </c>
      <c r="K480">
        <v>1</v>
      </c>
    </row>
    <row r="481" spans="1:11" x14ac:dyDescent="0.25">
      <c r="A481" t="s">
        <v>803</v>
      </c>
      <c r="B481">
        <v>27195</v>
      </c>
      <c r="C481" t="s">
        <v>172</v>
      </c>
      <c r="D481" s="167">
        <v>92756.7</v>
      </c>
      <c r="E481" t="s">
        <v>175</v>
      </c>
      <c r="F481" t="s">
        <v>169</v>
      </c>
      <c r="G481" t="s">
        <v>183</v>
      </c>
      <c r="H481" s="168">
        <v>34498</v>
      </c>
      <c r="I481" t="s">
        <v>107</v>
      </c>
      <c r="J481" s="169">
        <v>23.301369863013697</v>
      </c>
      <c r="K481">
        <v>5</v>
      </c>
    </row>
    <row r="482" spans="1:11" x14ac:dyDescent="0.25">
      <c r="A482" t="s">
        <v>804</v>
      </c>
      <c r="B482">
        <v>5371</v>
      </c>
      <c r="C482" t="s">
        <v>172</v>
      </c>
      <c r="D482" s="167">
        <v>119211.02</v>
      </c>
      <c r="E482" t="s">
        <v>185</v>
      </c>
      <c r="F482" t="s">
        <v>169</v>
      </c>
      <c r="G482" t="s">
        <v>382</v>
      </c>
      <c r="H482" s="168">
        <v>34387</v>
      </c>
      <c r="I482" t="s">
        <v>108</v>
      </c>
      <c r="J482" s="169">
        <v>23.605479452054794</v>
      </c>
      <c r="K482">
        <v>5</v>
      </c>
    </row>
    <row r="483" spans="1:11" x14ac:dyDescent="0.25">
      <c r="A483" t="s">
        <v>805</v>
      </c>
      <c r="B483">
        <v>35091</v>
      </c>
      <c r="C483" t="s">
        <v>172</v>
      </c>
      <c r="D483" s="167">
        <v>61344</v>
      </c>
      <c r="E483" t="s">
        <v>191</v>
      </c>
      <c r="F483" t="s">
        <v>169</v>
      </c>
      <c r="G483" t="s">
        <v>486</v>
      </c>
      <c r="H483" s="168">
        <v>40085</v>
      </c>
      <c r="I483" t="s">
        <v>107</v>
      </c>
      <c r="J483" s="169">
        <v>7.9945205479452053</v>
      </c>
      <c r="K483">
        <v>2</v>
      </c>
    </row>
    <row r="484" spans="1:11" x14ac:dyDescent="0.25">
      <c r="A484" t="s">
        <v>806</v>
      </c>
      <c r="B484">
        <v>97856</v>
      </c>
      <c r="C484" t="s">
        <v>172</v>
      </c>
      <c r="D484" s="167">
        <v>60260.05</v>
      </c>
      <c r="E484" t="s">
        <v>199</v>
      </c>
      <c r="F484" t="s">
        <v>169</v>
      </c>
      <c r="G484" t="s">
        <v>295</v>
      </c>
      <c r="H484" s="168">
        <v>34786</v>
      </c>
      <c r="I484" t="s">
        <v>103</v>
      </c>
      <c r="J484" s="169">
        <v>22.512328767123286</v>
      </c>
      <c r="K484">
        <v>5</v>
      </c>
    </row>
    <row r="485" spans="1:11" x14ac:dyDescent="0.25">
      <c r="A485" t="s">
        <v>807</v>
      </c>
      <c r="B485">
        <v>65160</v>
      </c>
      <c r="C485" t="s">
        <v>172</v>
      </c>
      <c r="D485" s="167">
        <v>118080.06</v>
      </c>
      <c r="E485" t="s">
        <v>185</v>
      </c>
      <c r="F485" t="s">
        <v>169</v>
      </c>
      <c r="G485" t="s">
        <v>382</v>
      </c>
      <c r="H485" s="168">
        <v>32202</v>
      </c>
      <c r="I485" t="s">
        <v>105</v>
      </c>
      <c r="J485" s="169">
        <v>29.591780821917808</v>
      </c>
      <c r="K485">
        <v>6</v>
      </c>
    </row>
    <row r="486" spans="1:11" x14ac:dyDescent="0.25">
      <c r="A486" t="s">
        <v>808</v>
      </c>
      <c r="B486">
        <v>7770</v>
      </c>
      <c r="C486" t="s">
        <v>172</v>
      </c>
      <c r="D486" s="167">
        <v>55378.71</v>
      </c>
      <c r="E486" t="s">
        <v>199</v>
      </c>
      <c r="F486" t="s">
        <v>169</v>
      </c>
      <c r="G486" t="s">
        <v>809</v>
      </c>
      <c r="H486" s="168">
        <v>39020</v>
      </c>
      <c r="I486" t="s">
        <v>106</v>
      </c>
      <c r="J486" s="169">
        <v>10.912328767123288</v>
      </c>
      <c r="K486">
        <v>3</v>
      </c>
    </row>
    <row r="487" spans="1:11" x14ac:dyDescent="0.25">
      <c r="A487" t="s">
        <v>810</v>
      </c>
      <c r="B487">
        <v>5275</v>
      </c>
      <c r="C487" t="s">
        <v>172</v>
      </c>
      <c r="D487" s="167">
        <v>97560</v>
      </c>
      <c r="E487" t="s">
        <v>185</v>
      </c>
      <c r="F487" t="s">
        <v>169</v>
      </c>
      <c r="G487" t="s">
        <v>416</v>
      </c>
      <c r="H487" s="168">
        <v>36024</v>
      </c>
      <c r="I487" t="s">
        <v>103</v>
      </c>
      <c r="J487" s="169">
        <v>19.12054794520548</v>
      </c>
      <c r="K487">
        <v>4</v>
      </c>
    </row>
    <row r="488" spans="1:11" x14ac:dyDescent="0.25">
      <c r="A488" t="s">
        <v>811</v>
      </c>
      <c r="B488">
        <v>51462</v>
      </c>
      <c r="C488" t="s">
        <v>172</v>
      </c>
      <c r="D488" s="167">
        <v>57265</v>
      </c>
      <c r="E488" t="s">
        <v>191</v>
      </c>
      <c r="F488" t="s">
        <v>169</v>
      </c>
      <c r="G488" t="s">
        <v>354</v>
      </c>
      <c r="H488" s="168">
        <v>41064</v>
      </c>
      <c r="I488" t="s">
        <v>106</v>
      </c>
      <c r="J488" s="169">
        <v>5.3123287671232875</v>
      </c>
      <c r="K488">
        <v>2</v>
      </c>
    </row>
    <row r="489" spans="1:11" x14ac:dyDescent="0.25">
      <c r="A489" t="s">
        <v>812</v>
      </c>
      <c r="B489">
        <v>59690</v>
      </c>
      <c r="C489" t="s">
        <v>172</v>
      </c>
      <c r="D489" s="167">
        <v>93396</v>
      </c>
      <c r="E489" t="s">
        <v>185</v>
      </c>
      <c r="F489" t="s">
        <v>169</v>
      </c>
      <c r="G489" t="s">
        <v>350</v>
      </c>
      <c r="H489" s="168">
        <v>35583</v>
      </c>
      <c r="I489" t="s">
        <v>103</v>
      </c>
      <c r="J489" s="169">
        <v>20.328767123287673</v>
      </c>
      <c r="K489">
        <v>5</v>
      </c>
    </row>
    <row r="490" spans="1:11" x14ac:dyDescent="0.25">
      <c r="A490" t="s">
        <v>813</v>
      </c>
      <c r="B490">
        <v>15218</v>
      </c>
      <c r="C490" t="s">
        <v>167</v>
      </c>
      <c r="D490" s="167">
        <v>58455</v>
      </c>
      <c r="E490" t="s">
        <v>175</v>
      </c>
      <c r="F490" t="s">
        <v>169</v>
      </c>
      <c r="G490" t="s">
        <v>183</v>
      </c>
      <c r="H490" s="168">
        <v>41498</v>
      </c>
      <c r="I490" t="s">
        <v>107</v>
      </c>
      <c r="J490" s="169">
        <v>4.1232876712328768</v>
      </c>
      <c r="K490">
        <v>1</v>
      </c>
    </row>
    <row r="491" spans="1:11" x14ac:dyDescent="0.25">
      <c r="A491" t="s">
        <v>814</v>
      </c>
      <c r="B491">
        <v>41138</v>
      </c>
      <c r="C491" t="s">
        <v>167</v>
      </c>
      <c r="D491" s="167">
        <v>107657</v>
      </c>
      <c r="E491" t="s">
        <v>230</v>
      </c>
      <c r="F491" t="s">
        <v>169</v>
      </c>
      <c r="G491" t="s">
        <v>240</v>
      </c>
      <c r="H491" s="168">
        <v>32552</v>
      </c>
      <c r="I491" t="s">
        <v>103</v>
      </c>
      <c r="J491" s="169">
        <v>28.632876712328766</v>
      </c>
      <c r="K491">
        <v>6</v>
      </c>
    </row>
    <row r="492" spans="1:11" x14ac:dyDescent="0.25">
      <c r="A492" t="s">
        <v>815</v>
      </c>
      <c r="B492">
        <v>63556</v>
      </c>
      <c r="C492" t="s">
        <v>167</v>
      </c>
      <c r="D492" s="167">
        <v>26208.35</v>
      </c>
      <c r="E492" t="s">
        <v>196</v>
      </c>
      <c r="F492" t="s">
        <v>202</v>
      </c>
      <c r="G492" t="s">
        <v>816</v>
      </c>
      <c r="H492" s="168">
        <v>34561</v>
      </c>
      <c r="I492" t="s">
        <v>108</v>
      </c>
      <c r="J492" s="169">
        <v>23.12876712328767</v>
      </c>
      <c r="K492">
        <v>5</v>
      </c>
    </row>
    <row r="493" spans="1:11" x14ac:dyDescent="0.25">
      <c r="A493" t="s">
        <v>817</v>
      </c>
      <c r="B493">
        <v>52419</v>
      </c>
      <c r="C493" t="s">
        <v>167</v>
      </c>
      <c r="D493" s="167">
        <v>56478</v>
      </c>
      <c r="E493" t="s">
        <v>175</v>
      </c>
      <c r="F493" t="s">
        <v>169</v>
      </c>
      <c r="G493" t="s">
        <v>183</v>
      </c>
      <c r="H493" s="168">
        <v>41694</v>
      </c>
      <c r="I493" t="s">
        <v>104</v>
      </c>
      <c r="J493" s="169">
        <v>3.5863013698630137</v>
      </c>
      <c r="K493">
        <v>1</v>
      </c>
    </row>
    <row r="494" spans="1:11" x14ac:dyDescent="0.25">
      <c r="A494" t="s">
        <v>818</v>
      </c>
      <c r="B494">
        <v>58600</v>
      </c>
      <c r="C494" t="s">
        <v>167</v>
      </c>
      <c r="D494" s="167">
        <v>21031.35</v>
      </c>
      <c r="E494" t="s">
        <v>196</v>
      </c>
      <c r="F494" t="s">
        <v>202</v>
      </c>
      <c r="G494" t="s">
        <v>222</v>
      </c>
      <c r="H494" s="168">
        <v>38488</v>
      </c>
      <c r="I494" t="s">
        <v>107</v>
      </c>
      <c r="J494" s="169">
        <v>12.36986301369863</v>
      </c>
      <c r="K494">
        <v>3</v>
      </c>
    </row>
    <row r="495" spans="1:11" x14ac:dyDescent="0.25">
      <c r="A495" t="s">
        <v>819</v>
      </c>
      <c r="B495">
        <v>13974</v>
      </c>
      <c r="C495" t="s">
        <v>172</v>
      </c>
      <c r="D495" s="167">
        <v>50910</v>
      </c>
      <c r="E495" t="s">
        <v>191</v>
      </c>
      <c r="F495" t="s">
        <v>169</v>
      </c>
      <c r="G495" t="s">
        <v>354</v>
      </c>
      <c r="H495" s="168">
        <v>41904</v>
      </c>
      <c r="I495" t="s">
        <v>103</v>
      </c>
      <c r="J495" s="169">
        <v>3.010958904109589</v>
      </c>
      <c r="K495">
        <v>1</v>
      </c>
    </row>
    <row r="496" spans="1:11" x14ac:dyDescent="0.25">
      <c r="A496" t="s">
        <v>820</v>
      </c>
      <c r="B496">
        <v>12060</v>
      </c>
      <c r="C496" t="s">
        <v>167</v>
      </c>
      <c r="D496" s="167">
        <v>37839.379999999997</v>
      </c>
      <c r="E496" t="s">
        <v>188</v>
      </c>
      <c r="F496" t="s">
        <v>202</v>
      </c>
      <c r="G496" t="s">
        <v>313</v>
      </c>
      <c r="H496" s="168">
        <v>38572</v>
      </c>
      <c r="I496" t="s">
        <v>108</v>
      </c>
      <c r="J496" s="169">
        <v>12.139726027397261</v>
      </c>
      <c r="K496">
        <v>3</v>
      </c>
    </row>
    <row r="497" spans="1:11" x14ac:dyDescent="0.25">
      <c r="A497" t="s">
        <v>821</v>
      </c>
      <c r="B497">
        <v>29413</v>
      </c>
      <c r="C497" t="s">
        <v>167</v>
      </c>
      <c r="D497" s="167">
        <v>102664</v>
      </c>
      <c r="E497" t="s">
        <v>213</v>
      </c>
      <c r="F497" t="s">
        <v>169</v>
      </c>
      <c r="G497" t="s">
        <v>397</v>
      </c>
      <c r="H497" s="168">
        <v>37732</v>
      </c>
      <c r="I497" t="s">
        <v>105</v>
      </c>
      <c r="J497" s="169">
        <v>14.441095890410958</v>
      </c>
      <c r="K497">
        <v>3</v>
      </c>
    </row>
    <row r="498" spans="1:11" x14ac:dyDescent="0.25">
      <c r="A498" t="s">
        <v>822</v>
      </c>
      <c r="B498">
        <v>87869</v>
      </c>
      <c r="C498" t="s">
        <v>167</v>
      </c>
      <c r="D498" s="167">
        <v>64973.26</v>
      </c>
      <c r="E498" t="s">
        <v>175</v>
      </c>
      <c r="F498" t="s">
        <v>169</v>
      </c>
      <c r="G498" t="s">
        <v>311</v>
      </c>
      <c r="H498" s="168">
        <v>41015</v>
      </c>
      <c r="I498" t="s">
        <v>103</v>
      </c>
      <c r="J498" s="169">
        <v>5.4465753424657537</v>
      </c>
      <c r="K498">
        <v>2</v>
      </c>
    </row>
    <row r="499" spans="1:11" x14ac:dyDescent="0.25">
      <c r="A499" t="s">
        <v>823</v>
      </c>
      <c r="B499">
        <v>3502</v>
      </c>
      <c r="C499" t="s">
        <v>172</v>
      </c>
      <c r="D499" s="167">
        <v>36707.040000000001</v>
      </c>
      <c r="E499" t="s">
        <v>233</v>
      </c>
      <c r="F499" t="s">
        <v>169</v>
      </c>
      <c r="G499" t="s">
        <v>824</v>
      </c>
      <c r="H499" s="168">
        <v>38849</v>
      </c>
      <c r="I499" t="s">
        <v>104</v>
      </c>
      <c r="J499" s="169">
        <v>11.38082191780822</v>
      </c>
      <c r="K499">
        <v>3</v>
      </c>
    </row>
    <row r="500" spans="1:11" x14ac:dyDescent="0.25">
      <c r="A500" t="s">
        <v>825</v>
      </c>
      <c r="B500">
        <v>56760</v>
      </c>
      <c r="C500" t="s">
        <v>167</v>
      </c>
      <c r="D500" s="167">
        <v>51576.21</v>
      </c>
      <c r="E500" t="s">
        <v>188</v>
      </c>
      <c r="F500" t="s">
        <v>202</v>
      </c>
      <c r="G500" t="s">
        <v>313</v>
      </c>
      <c r="H500" s="168">
        <v>36381</v>
      </c>
      <c r="I500" t="s">
        <v>107</v>
      </c>
      <c r="J500" s="169">
        <v>18.142465753424659</v>
      </c>
      <c r="K500">
        <v>4</v>
      </c>
    </row>
    <row r="501" spans="1:11" x14ac:dyDescent="0.25">
      <c r="A501" t="s">
        <v>826</v>
      </c>
      <c r="B501">
        <v>47222</v>
      </c>
      <c r="C501" t="s">
        <v>172</v>
      </c>
      <c r="D501" s="167">
        <v>55328</v>
      </c>
      <c r="E501" t="s">
        <v>191</v>
      </c>
      <c r="F501" t="s">
        <v>169</v>
      </c>
      <c r="G501" t="s">
        <v>354</v>
      </c>
      <c r="H501" s="168">
        <v>41288</v>
      </c>
      <c r="I501" t="s">
        <v>107</v>
      </c>
      <c r="J501" s="169">
        <v>4.6986301369863011</v>
      </c>
      <c r="K501">
        <v>1</v>
      </c>
    </row>
    <row r="502" spans="1:11" x14ac:dyDescent="0.25">
      <c r="A502" t="s">
        <v>827</v>
      </c>
      <c r="B502">
        <v>37771</v>
      </c>
      <c r="C502" t="s">
        <v>167</v>
      </c>
      <c r="D502" s="167">
        <v>40631.32</v>
      </c>
      <c r="E502" t="s">
        <v>199</v>
      </c>
      <c r="F502" t="s">
        <v>169</v>
      </c>
      <c r="G502" t="s">
        <v>200</v>
      </c>
      <c r="H502" s="168">
        <v>42317</v>
      </c>
      <c r="I502" t="s">
        <v>107</v>
      </c>
      <c r="J502" s="169">
        <v>1.8794520547945206</v>
      </c>
      <c r="K502">
        <v>1</v>
      </c>
    </row>
    <row r="503" spans="1:11" x14ac:dyDescent="0.25">
      <c r="A503" t="s">
        <v>828</v>
      </c>
      <c r="B503">
        <v>27924</v>
      </c>
      <c r="C503" t="s">
        <v>172</v>
      </c>
      <c r="D503" s="167">
        <v>79913.17</v>
      </c>
      <c r="E503" t="s">
        <v>268</v>
      </c>
      <c r="F503" t="s">
        <v>169</v>
      </c>
      <c r="G503" t="s">
        <v>418</v>
      </c>
      <c r="H503" s="168">
        <v>41764</v>
      </c>
      <c r="I503" t="s">
        <v>103</v>
      </c>
      <c r="J503" s="169">
        <v>3.3945205479452056</v>
      </c>
      <c r="K503">
        <v>1</v>
      </c>
    </row>
    <row r="504" spans="1:11" x14ac:dyDescent="0.25">
      <c r="A504" t="s">
        <v>829</v>
      </c>
      <c r="B504">
        <v>84654</v>
      </c>
      <c r="C504" t="s">
        <v>172</v>
      </c>
      <c r="D504" s="167">
        <v>74890.64</v>
      </c>
      <c r="E504" t="s">
        <v>199</v>
      </c>
      <c r="F504" t="s">
        <v>169</v>
      </c>
      <c r="G504" t="s">
        <v>662</v>
      </c>
      <c r="H504" s="168">
        <v>35604</v>
      </c>
      <c r="I504" t="s">
        <v>106</v>
      </c>
      <c r="J504" s="169">
        <v>20.271232876712329</v>
      </c>
      <c r="K504">
        <v>5</v>
      </c>
    </row>
    <row r="505" spans="1:11" x14ac:dyDescent="0.25">
      <c r="A505" t="s">
        <v>830</v>
      </c>
      <c r="B505">
        <v>9014</v>
      </c>
      <c r="C505" t="s">
        <v>167</v>
      </c>
      <c r="D505" s="167">
        <v>42053.42</v>
      </c>
      <c r="E505" t="s">
        <v>199</v>
      </c>
      <c r="F505" t="s">
        <v>169</v>
      </c>
      <c r="G505" t="s">
        <v>220</v>
      </c>
      <c r="H505" s="168">
        <v>41911</v>
      </c>
      <c r="I505" t="s">
        <v>103</v>
      </c>
      <c r="J505" s="169">
        <v>2.9917808219178084</v>
      </c>
      <c r="K505">
        <v>1</v>
      </c>
    </row>
    <row r="506" spans="1:11" x14ac:dyDescent="0.25">
      <c r="A506" t="s">
        <v>831</v>
      </c>
      <c r="B506">
        <v>57180</v>
      </c>
      <c r="C506" t="s">
        <v>172</v>
      </c>
      <c r="D506" s="167">
        <v>92756.7</v>
      </c>
      <c r="E506" t="s">
        <v>175</v>
      </c>
      <c r="F506" t="s">
        <v>169</v>
      </c>
      <c r="G506" t="s">
        <v>183</v>
      </c>
      <c r="H506" s="168">
        <v>34960</v>
      </c>
      <c r="I506" t="s">
        <v>107</v>
      </c>
      <c r="J506" s="169">
        <v>22.035616438356165</v>
      </c>
      <c r="K506">
        <v>5</v>
      </c>
    </row>
    <row r="507" spans="1:11" x14ac:dyDescent="0.25">
      <c r="A507" t="s">
        <v>832</v>
      </c>
      <c r="B507">
        <v>45630</v>
      </c>
      <c r="C507" t="s">
        <v>167</v>
      </c>
      <c r="D507" s="167">
        <v>169950</v>
      </c>
      <c r="E507" t="s">
        <v>188</v>
      </c>
      <c r="F507" t="s">
        <v>169</v>
      </c>
      <c r="G507" t="s">
        <v>833</v>
      </c>
      <c r="H507" s="168">
        <v>28417</v>
      </c>
      <c r="I507" t="s">
        <v>105</v>
      </c>
      <c r="J507" s="169">
        <v>39.961643835616435</v>
      </c>
      <c r="K507">
        <v>8</v>
      </c>
    </row>
    <row r="508" spans="1:11" x14ac:dyDescent="0.25">
      <c r="A508" t="s">
        <v>834</v>
      </c>
      <c r="B508">
        <v>7697</v>
      </c>
      <c r="C508" t="s">
        <v>172</v>
      </c>
      <c r="D508" s="167">
        <v>52701.95</v>
      </c>
      <c r="E508" t="s">
        <v>199</v>
      </c>
      <c r="F508" t="s">
        <v>169</v>
      </c>
      <c r="G508" t="s">
        <v>200</v>
      </c>
      <c r="H508" s="168">
        <v>39509</v>
      </c>
      <c r="I508" t="s">
        <v>105</v>
      </c>
      <c r="J508" s="169">
        <v>9.5726027397260278</v>
      </c>
      <c r="K508">
        <v>2</v>
      </c>
    </row>
    <row r="509" spans="1:11" x14ac:dyDescent="0.25">
      <c r="A509" t="s">
        <v>835</v>
      </c>
      <c r="B509">
        <v>98425</v>
      </c>
      <c r="C509" t="s">
        <v>167</v>
      </c>
      <c r="D509" s="167">
        <v>78013.13</v>
      </c>
      <c r="E509" t="s">
        <v>188</v>
      </c>
      <c r="F509" t="s">
        <v>169</v>
      </c>
      <c r="G509" t="s">
        <v>397</v>
      </c>
      <c r="H509" s="168">
        <v>42338</v>
      </c>
      <c r="I509" t="s">
        <v>106</v>
      </c>
      <c r="J509" s="169">
        <v>1.821917808219178</v>
      </c>
      <c r="K509">
        <v>1</v>
      </c>
    </row>
    <row r="510" spans="1:11" x14ac:dyDescent="0.25">
      <c r="A510" t="s">
        <v>836</v>
      </c>
      <c r="B510">
        <v>79229</v>
      </c>
      <c r="C510" t="s">
        <v>167</v>
      </c>
      <c r="D510" s="167">
        <v>28475.25</v>
      </c>
      <c r="E510" t="s">
        <v>188</v>
      </c>
      <c r="F510" t="s">
        <v>202</v>
      </c>
      <c r="G510" t="s">
        <v>344</v>
      </c>
      <c r="H510" s="168">
        <v>36080</v>
      </c>
      <c r="I510" t="s">
        <v>105</v>
      </c>
      <c r="J510" s="169">
        <v>18.967123287671232</v>
      </c>
      <c r="K510">
        <v>4</v>
      </c>
    </row>
    <row r="511" spans="1:11" x14ac:dyDescent="0.25">
      <c r="A511" t="s">
        <v>837</v>
      </c>
      <c r="B511">
        <v>1343</v>
      </c>
      <c r="C511" t="s">
        <v>167</v>
      </c>
      <c r="D511" s="167">
        <v>57807.08</v>
      </c>
      <c r="E511" t="s">
        <v>188</v>
      </c>
      <c r="F511" t="s">
        <v>202</v>
      </c>
      <c r="G511" t="s">
        <v>313</v>
      </c>
      <c r="H511" s="168">
        <v>33147</v>
      </c>
      <c r="I511" t="s">
        <v>108</v>
      </c>
      <c r="J511" s="169">
        <v>27.002739726027396</v>
      </c>
      <c r="K511">
        <v>6</v>
      </c>
    </row>
    <row r="512" spans="1:11" x14ac:dyDescent="0.25">
      <c r="A512" t="s">
        <v>838</v>
      </c>
      <c r="B512">
        <v>19772</v>
      </c>
      <c r="C512" t="s">
        <v>167</v>
      </c>
      <c r="D512" s="167">
        <v>44973.26</v>
      </c>
      <c r="E512" t="s">
        <v>188</v>
      </c>
      <c r="F512" t="s">
        <v>169</v>
      </c>
      <c r="G512" t="s">
        <v>344</v>
      </c>
      <c r="H512" s="168">
        <v>39762</v>
      </c>
      <c r="I512" t="s">
        <v>103</v>
      </c>
      <c r="J512" s="169">
        <v>8.8794520547945197</v>
      </c>
      <c r="K512">
        <v>2</v>
      </c>
    </row>
    <row r="513" spans="1:11" x14ac:dyDescent="0.25">
      <c r="A513" t="s">
        <v>839</v>
      </c>
      <c r="B513">
        <v>3358</v>
      </c>
      <c r="C513" t="s">
        <v>167</v>
      </c>
      <c r="D513" s="167">
        <v>99501.63</v>
      </c>
      <c r="E513" t="s">
        <v>230</v>
      </c>
      <c r="F513" t="s">
        <v>169</v>
      </c>
      <c r="G513" t="s">
        <v>840</v>
      </c>
      <c r="H513" s="168">
        <v>39469</v>
      </c>
      <c r="I513" t="s">
        <v>103</v>
      </c>
      <c r="J513" s="169">
        <v>9.6821917808219187</v>
      </c>
      <c r="K513">
        <v>2</v>
      </c>
    </row>
    <row r="514" spans="1:11" x14ac:dyDescent="0.25">
      <c r="A514" t="s">
        <v>841</v>
      </c>
      <c r="B514">
        <v>61133</v>
      </c>
      <c r="C514" t="s">
        <v>172</v>
      </c>
      <c r="D514" s="167">
        <v>107128.71</v>
      </c>
      <c r="E514" t="s">
        <v>175</v>
      </c>
      <c r="F514" t="s">
        <v>169</v>
      </c>
      <c r="G514" t="s">
        <v>586</v>
      </c>
      <c r="H514" s="168">
        <v>34764</v>
      </c>
      <c r="I514" t="s">
        <v>104</v>
      </c>
      <c r="J514" s="169">
        <v>22.572602739726026</v>
      </c>
      <c r="K514">
        <v>5</v>
      </c>
    </row>
    <row r="515" spans="1:11" x14ac:dyDescent="0.25">
      <c r="A515" t="s">
        <v>842</v>
      </c>
      <c r="B515">
        <v>2830</v>
      </c>
      <c r="C515" t="s">
        <v>167</v>
      </c>
      <c r="D515" s="167">
        <v>44289.72</v>
      </c>
      <c r="E515" t="s">
        <v>188</v>
      </c>
      <c r="F515" t="s">
        <v>169</v>
      </c>
      <c r="G515" t="s">
        <v>282</v>
      </c>
      <c r="H515" s="168">
        <v>41848</v>
      </c>
      <c r="I515" t="s">
        <v>107</v>
      </c>
      <c r="J515" s="169">
        <v>3.1643835616438358</v>
      </c>
      <c r="K515">
        <v>1</v>
      </c>
    </row>
    <row r="516" spans="1:11" x14ac:dyDescent="0.25">
      <c r="A516" t="s">
        <v>843</v>
      </c>
      <c r="B516">
        <v>47023</v>
      </c>
      <c r="C516" t="s">
        <v>167</v>
      </c>
      <c r="D516" s="167">
        <v>66065.23</v>
      </c>
      <c r="E516" t="s">
        <v>199</v>
      </c>
      <c r="F516" t="s">
        <v>169</v>
      </c>
      <c r="G516" t="s">
        <v>200</v>
      </c>
      <c r="H516" s="168">
        <v>30502</v>
      </c>
      <c r="I516" t="s">
        <v>108</v>
      </c>
      <c r="J516" s="169">
        <v>34.249315068493154</v>
      </c>
      <c r="K516">
        <v>7</v>
      </c>
    </row>
    <row r="517" spans="1:11" x14ac:dyDescent="0.25">
      <c r="A517" t="s">
        <v>844</v>
      </c>
      <c r="B517">
        <v>43037</v>
      </c>
      <c r="C517" t="s">
        <v>172</v>
      </c>
      <c r="D517" s="167">
        <v>50211</v>
      </c>
      <c r="E517" t="s">
        <v>168</v>
      </c>
      <c r="F517" t="s">
        <v>169</v>
      </c>
      <c r="G517" t="s">
        <v>466</v>
      </c>
      <c r="H517" s="168">
        <v>42562</v>
      </c>
      <c r="I517" t="s">
        <v>106</v>
      </c>
      <c r="J517" s="169">
        <v>1.2082191780821918</v>
      </c>
      <c r="K517">
        <v>1</v>
      </c>
    </row>
    <row r="518" spans="1:11" x14ac:dyDescent="0.25">
      <c r="A518" t="s">
        <v>845</v>
      </c>
      <c r="B518">
        <v>27943</v>
      </c>
      <c r="C518" t="s">
        <v>167</v>
      </c>
      <c r="D518" s="167">
        <v>93396</v>
      </c>
      <c r="E518" t="s">
        <v>175</v>
      </c>
      <c r="F518" t="s">
        <v>169</v>
      </c>
      <c r="G518" t="s">
        <v>311</v>
      </c>
      <c r="H518" s="168">
        <v>36682</v>
      </c>
      <c r="I518" t="s">
        <v>103</v>
      </c>
      <c r="J518" s="169">
        <v>17.317808219178083</v>
      </c>
      <c r="K518">
        <v>4</v>
      </c>
    </row>
    <row r="519" spans="1:11" x14ac:dyDescent="0.25">
      <c r="A519" t="s">
        <v>846</v>
      </c>
      <c r="B519">
        <v>52351</v>
      </c>
      <c r="C519" t="s">
        <v>172</v>
      </c>
      <c r="D519" s="167">
        <v>29779.07</v>
      </c>
      <c r="E519" t="s">
        <v>233</v>
      </c>
      <c r="F519" t="s">
        <v>202</v>
      </c>
      <c r="G519" t="s">
        <v>234</v>
      </c>
      <c r="H519" s="168">
        <v>40461</v>
      </c>
      <c r="I519" t="s">
        <v>106</v>
      </c>
      <c r="J519" s="169">
        <v>6.9643835616438352</v>
      </c>
      <c r="K519">
        <v>2</v>
      </c>
    </row>
    <row r="520" spans="1:11" x14ac:dyDescent="0.25">
      <c r="A520" t="s">
        <v>847</v>
      </c>
      <c r="B520">
        <v>37564</v>
      </c>
      <c r="C520" t="s">
        <v>167</v>
      </c>
      <c r="D520" s="167">
        <v>58512.07</v>
      </c>
      <c r="E520" t="s">
        <v>175</v>
      </c>
      <c r="F520" t="s">
        <v>169</v>
      </c>
      <c r="G520" t="s">
        <v>311</v>
      </c>
      <c r="H520" s="168">
        <v>42240</v>
      </c>
      <c r="I520" t="s">
        <v>104</v>
      </c>
      <c r="J520" s="169">
        <v>2.0904109589041098</v>
      </c>
      <c r="K520">
        <v>1</v>
      </c>
    </row>
    <row r="521" spans="1:11" x14ac:dyDescent="0.25">
      <c r="A521" t="s">
        <v>848</v>
      </c>
      <c r="B521">
        <v>15054</v>
      </c>
      <c r="C521" t="s">
        <v>167</v>
      </c>
      <c r="D521" s="167">
        <v>59315.59</v>
      </c>
      <c r="E521" t="s">
        <v>233</v>
      </c>
      <c r="F521" t="s">
        <v>169</v>
      </c>
      <c r="G521" t="s">
        <v>363</v>
      </c>
      <c r="H521" s="168">
        <v>37549</v>
      </c>
      <c r="I521" t="s">
        <v>106</v>
      </c>
      <c r="J521" s="169">
        <v>14.942465753424658</v>
      </c>
      <c r="K521">
        <v>3</v>
      </c>
    </row>
    <row r="522" spans="1:11" x14ac:dyDescent="0.25">
      <c r="A522" t="s">
        <v>849</v>
      </c>
      <c r="B522">
        <v>34083</v>
      </c>
      <c r="C522" t="s">
        <v>172</v>
      </c>
      <c r="D522" s="167">
        <v>68054</v>
      </c>
      <c r="E522" t="s">
        <v>175</v>
      </c>
      <c r="F522" t="s">
        <v>169</v>
      </c>
      <c r="G522" t="s">
        <v>183</v>
      </c>
      <c r="H522" s="168">
        <v>35799</v>
      </c>
      <c r="I522" t="s">
        <v>104</v>
      </c>
      <c r="J522" s="169">
        <v>19.736986301369864</v>
      </c>
      <c r="K522">
        <v>4</v>
      </c>
    </row>
    <row r="523" spans="1:11" x14ac:dyDescent="0.25">
      <c r="A523" t="s">
        <v>850</v>
      </c>
      <c r="B523">
        <v>69636</v>
      </c>
      <c r="C523" t="s">
        <v>172</v>
      </c>
      <c r="D523" s="167">
        <v>66782.460000000006</v>
      </c>
      <c r="E523" t="s">
        <v>199</v>
      </c>
      <c r="F523" t="s">
        <v>169</v>
      </c>
      <c r="G523" t="s">
        <v>698</v>
      </c>
      <c r="H523" s="168">
        <v>36912</v>
      </c>
      <c r="I523" t="s">
        <v>103</v>
      </c>
      <c r="J523" s="169">
        <v>16.687671232876713</v>
      </c>
      <c r="K523">
        <v>4</v>
      </c>
    </row>
    <row r="524" spans="1:11" x14ac:dyDescent="0.25">
      <c r="A524" t="s">
        <v>851</v>
      </c>
      <c r="B524">
        <v>73833</v>
      </c>
      <c r="C524" t="s">
        <v>172</v>
      </c>
      <c r="D524" s="167">
        <v>56478</v>
      </c>
      <c r="E524" t="s">
        <v>175</v>
      </c>
      <c r="F524" t="s">
        <v>169</v>
      </c>
      <c r="G524" t="s">
        <v>183</v>
      </c>
      <c r="H524" s="168">
        <v>41694</v>
      </c>
      <c r="I524" t="s">
        <v>104</v>
      </c>
      <c r="J524" s="169">
        <v>3.5863013698630137</v>
      </c>
      <c r="K524">
        <v>1</v>
      </c>
    </row>
    <row r="525" spans="1:11" x14ac:dyDescent="0.25">
      <c r="A525" t="s">
        <v>852</v>
      </c>
      <c r="B525">
        <v>39159</v>
      </c>
      <c r="C525" t="s">
        <v>167</v>
      </c>
      <c r="D525" s="167">
        <v>30100.720000000001</v>
      </c>
      <c r="E525" t="s">
        <v>216</v>
      </c>
      <c r="F525" t="s">
        <v>202</v>
      </c>
      <c r="G525" t="s">
        <v>217</v>
      </c>
      <c r="H525" s="168">
        <v>28893</v>
      </c>
      <c r="I525" t="s">
        <v>106</v>
      </c>
      <c r="J525" s="169">
        <v>38.657534246575345</v>
      </c>
      <c r="K525">
        <v>8</v>
      </c>
    </row>
    <row r="526" spans="1:11" x14ac:dyDescent="0.25">
      <c r="A526" t="s">
        <v>853</v>
      </c>
      <c r="B526">
        <v>54600</v>
      </c>
      <c r="C526" t="s">
        <v>167</v>
      </c>
      <c r="D526" s="167">
        <v>102664</v>
      </c>
      <c r="E526" t="s">
        <v>168</v>
      </c>
      <c r="F526" t="s">
        <v>169</v>
      </c>
      <c r="G526" t="s">
        <v>840</v>
      </c>
      <c r="H526" s="168">
        <v>36703</v>
      </c>
      <c r="I526" t="s">
        <v>108</v>
      </c>
      <c r="J526" s="169">
        <v>17.260273972602739</v>
      </c>
      <c r="K526">
        <v>4</v>
      </c>
    </row>
    <row r="527" spans="1:11" x14ac:dyDescent="0.25">
      <c r="A527" t="s">
        <v>854</v>
      </c>
      <c r="B527">
        <v>56895</v>
      </c>
      <c r="C527" t="s">
        <v>167</v>
      </c>
      <c r="D527" s="167">
        <v>18416.04</v>
      </c>
      <c r="E527" t="s">
        <v>196</v>
      </c>
      <c r="F527" t="s">
        <v>202</v>
      </c>
      <c r="G527" t="s">
        <v>222</v>
      </c>
      <c r="H527" s="168">
        <v>40406</v>
      </c>
      <c r="I527" t="s">
        <v>105</v>
      </c>
      <c r="J527" s="169">
        <v>7.1150684931506847</v>
      </c>
      <c r="K527">
        <v>2</v>
      </c>
    </row>
    <row r="528" spans="1:11" x14ac:dyDescent="0.25">
      <c r="A528" t="s">
        <v>855</v>
      </c>
      <c r="B528">
        <v>65171</v>
      </c>
      <c r="C528" t="s">
        <v>172</v>
      </c>
      <c r="D528" s="167">
        <v>95263.92</v>
      </c>
      <c r="E528" t="s">
        <v>168</v>
      </c>
      <c r="F528" t="s">
        <v>169</v>
      </c>
      <c r="G528" t="s">
        <v>856</v>
      </c>
      <c r="H528" s="168">
        <v>33077</v>
      </c>
      <c r="I528" t="s">
        <v>106</v>
      </c>
      <c r="J528" s="169">
        <v>27.194520547945206</v>
      </c>
      <c r="K528">
        <v>6</v>
      </c>
    </row>
    <row r="529" spans="1:11" x14ac:dyDescent="0.25">
      <c r="A529" t="s">
        <v>857</v>
      </c>
      <c r="B529">
        <v>10391</v>
      </c>
      <c r="C529" t="s">
        <v>167</v>
      </c>
      <c r="D529" s="167">
        <v>65644</v>
      </c>
      <c r="E529" t="s">
        <v>168</v>
      </c>
      <c r="F529" t="s">
        <v>169</v>
      </c>
      <c r="G529" t="s">
        <v>858</v>
      </c>
      <c r="H529" s="168">
        <v>39846</v>
      </c>
      <c r="I529" t="s">
        <v>104</v>
      </c>
      <c r="J529" s="169">
        <v>8.6493150684931503</v>
      </c>
      <c r="K529">
        <v>2</v>
      </c>
    </row>
    <row r="530" spans="1:11" x14ac:dyDescent="0.25">
      <c r="A530" t="s">
        <v>859</v>
      </c>
      <c r="B530">
        <v>47568</v>
      </c>
      <c r="C530" t="s">
        <v>172</v>
      </c>
      <c r="D530" s="167">
        <v>65716</v>
      </c>
      <c r="E530" t="s">
        <v>191</v>
      </c>
      <c r="F530" t="s">
        <v>169</v>
      </c>
      <c r="G530" t="s">
        <v>486</v>
      </c>
      <c r="H530" s="168">
        <v>38999</v>
      </c>
      <c r="I530" t="s">
        <v>106</v>
      </c>
      <c r="J530" s="169">
        <v>10.96986301369863</v>
      </c>
      <c r="K530">
        <v>3</v>
      </c>
    </row>
    <row r="531" spans="1:11" x14ac:dyDescent="0.25">
      <c r="A531" t="s">
        <v>860</v>
      </c>
      <c r="B531">
        <v>36856</v>
      </c>
      <c r="C531" t="s">
        <v>172</v>
      </c>
      <c r="D531" s="167">
        <v>55129.279999999999</v>
      </c>
      <c r="E531" t="s">
        <v>308</v>
      </c>
      <c r="F531" t="s">
        <v>169</v>
      </c>
      <c r="G531" t="s">
        <v>170</v>
      </c>
      <c r="H531" s="168">
        <v>42212</v>
      </c>
      <c r="I531" t="s">
        <v>104</v>
      </c>
      <c r="J531" s="169">
        <v>2.1671232876712327</v>
      </c>
      <c r="K531">
        <v>1</v>
      </c>
    </row>
    <row r="532" spans="1:11" x14ac:dyDescent="0.25">
      <c r="A532" t="s">
        <v>861</v>
      </c>
      <c r="B532">
        <v>21310</v>
      </c>
      <c r="C532" t="s">
        <v>167</v>
      </c>
      <c r="D532" s="167">
        <v>92756.7</v>
      </c>
      <c r="E532" t="s">
        <v>175</v>
      </c>
      <c r="F532" t="s">
        <v>169</v>
      </c>
      <c r="G532" t="s">
        <v>183</v>
      </c>
      <c r="H532" s="168">
        <v>32650</v>
      </c>
      <c r="I532" t="s">
        <v>106</v>
      </c>
      <c r="J532" s="169">
        <v>28.364383561643837</v>
      </c>
      <c r="K532">
        <v>6</v>
      </c>
    </row>
    <row r="533" spans="1:11" x14ac:dyDescent="0.25">
      <c r="A533" t="s">
        <v>862</v>
      </c>
      <c r="B533">
        <v>70467</v>
      </c>
      <c r="C533" t="s">
        <v>172</v>
      </c>
      <c r="D533" s="167">
        <v>89620</v>
      </c>
      <c r="E533" t="s">
        <v>175</v>
      </c>
      <c r="F533" t="s">
        <v>169</v>
      </c>
      <c r="G533" t="s">
        <v>183</v>
      </c>
      <c r="H533" s="168">
        <v>35702</v>
      </c>
      <c r="I533" t="s">
        <v>106</v>
      </c>
      <c r="J533" s="169">
        <v>20.002739726027396</v>
      </c>
      <c r="K533">
        <v>5</v>
      </c>
    </row>
    <row r="534" spans="1:11" x14ac:dyDescent="0.25">
      <c r="A534" t="s">
        <v>863</v>
      </c>
      <c r="B534">
        <v>19941</v>
      </c>
      <c r="C534" t="s">
        <v>172</v>
      </c>
      <c r="D534" s="167">
        <v>59302</v>
      </c>
      <c r="E534" t="s">
        <v>191</v>
      </c>
      <c r="F534" t="s">
        <v>169</v>
      </c>
      <c r="G534" t="s">
        <v>354</v>
      </c>
      <c r="H534" s="168">
        <v>40330</v>
      </c>
      <c r="I534" t="s">
        <v>108</v>
      </c>
      <c r="J534" s="169">
        <v>7.3232876712328769</v>
      </c>
      <c r="K534">
        <v>2</v>
      </c>
    </row>
    <row r="535" spans="1:11" x14ac:dyDescent="0.25">
      <c r="A535" t="s">
        <v>864</v>
      </c>
      <c r="B535">
        <v>46909</v>
      </c>
      <c r="C535" t="s">
        <v>167</v>
      </c>
      <c r="D535" s="167">
        <v>21031.35</v>
      </c>
      <c r="E535" t="s">
        <v>196</v>
      </c>
      <c r="F535" t="s">
        <v>202</v>
      </c>
      <c r="G535" t="s">
        <v>222</v>
      </c>
      <c r="H535" s="168">
        <v>38390</v>
      </c>
      <c r="I535" t="s">
        <v>106</v>
      </c>
      <c r="J535" s="169">
        <v>12.638356164383561</v>
      </c>
      <c r="K535">
        <v>3</v>
      </c>
    </row>
    <row r="536" spans="1:11" x14ac:dyDescent="0.25">
      <c r="A536" t="s">
        <v>865</v>
      </c>
      <c r="B536">
        <v>36667</v>
      </c>
      <c r="C536" t="s">
        <v>167</v>
      </c>
      <c r="D536" s="167">
        <v>120166.52</v>
      </c>
      <c r="E536" t="s">
        <v>188</v>
      </c>
      <c r="F536" t="s">
        <v>169</v>
      </c>
      <c r="G536" t="s">
        <v>275</v>
      </c>
      <c r="H536" s="168">
        <v>41750</v>
      </c>
      <c r="I536" t="s">
        <v>103</v>
      </c>
      <c r="J536" s="169">
        <v>3.4328767123287673</v>
      </c>
      <c r="K536">
        <v>1</v>
      </c>
    </row>
    <row r="537" spans="1:11" x14ac:dyDescent="0.25">
      <c r="A537" t="s">
        <v>866</v>
      </c>
      <c r="B537">
        <v>68836</v>
      </c>
      <c r="C537" t="s">
        <v>167</v>
      </c>
      <c r="D537" s="167">
        <v>95263.92</v>
      </c>
      <c r="E537" t="s">
        <v>188</v>
      </c>
      <c r="F537" t="s">
        <v>169</v>
      </c>
      <c r="G537" t="s">
        <v>428</v>
      </c>
      <c r="H537" s="168">
        <v>32965</v>
      </c>
      <c r="I537" t="s">
        <v>106</v>
      </c>
      <c r="J537" s="169">
        <v>27.5013698630137</v>
      </c>
      <c r="K537">
        <v>6</v>
      </c>
    </row>
    <row r="538" spans="1:11" x14ac:dyDescent="0.25">
      <c r="A538" t="s">
        <v>867</v>
      </c>
      <c r="B538">
        <v>65510</v>
      </c>
      <c r="C538" t="s">
        <v>167</v>
      </c>
      <c r="D538" s="167">
        <v>56715.37</v>
      </c>
      <c r="E538" t="s">
        <v>188</v>
      </c>
      <c r="F538" t="s">
        <v>169</v>
      </c>
      <c r="G538" t="s">
        <v>282</v>
      </c>
      <c r="H538" s="168">
        <v>39944</v>
      </c>
      <c r="I538" t="s">
        <v>107</v>
      </c>
      <c r="J538" s="169">
        <v>8.3808219178082197</v>
      </c>
      <c r="K538">
        <v>2</v>
      </c>
    </row>
    <row r="539" spans="1:11" x14ac:dyDescent="0.25">
      <c r="A539" t="s">
        <v>868</v>
      </c>
      <c r="B539">
        <v>22162</v>
      </c>
      <c r="C539" t="s">
        <v>167</v>
      </c>
      <c r="D539" s="167">
        <v>39257</v>
      </c>
      <c r="E539" t="s">
        <v>168</v>
      </c>
      <c r="F539" t="s">
        <v>169</v>
      </c>
      <c r="G539" t="s">
        <v>869</v>
      </c>
      <c r="H539" s="168">
        <v>42576</v>
      </c>
      <c r="I539" t="s">
        <v>107</v>
      </c>
      <c r="J539" s="169">
        <v>1.1698630136986301</v>
      </c>
      <c r="K539">
        <v>1</v>
      </c>
    </row>
    <row r="540" spans="1:11" x14ac:dyDescent="0.25">
      <c r="A540" t="s">
        <v>870</v>
      </c>
      <c r="B540">
        <v>48868</v>
      </c>
      <c r="C540" t="s">
        <v>167</v>
      </c>
      <c r="D540" s="167">
        <v>55769.06</v>
      </c>
      <c r="E540" t="s">
        <v>199</v>
      </c>
      <c r="F540" t="s">
        <v>169</v>
      </c>
      <c r="G540" t="s">
        <v>698</v>
      </c>
      <c r="H540" s="168">
        <v>38789</v>
      </c>
      <c r="I540" t="s">
        <v>103</v>
      </c>
      <c r="J540" s="169">
        <v>11.545205479452054</v>
      </c>
      <c r="K540">
        <v>3</v>
      </c>
    </row>
    <row r="541" spans="1:11" x14ac:dyDescent="0.25">
      <c r="A541" t="s">
        <v>871</v>
      </c>
      <c r="B541">
        <v>93951</v>
      </c>
      <c r="C541" t="s">
        <v>167</v>
      </c>
      <c r="D541" s="167">
        <v>90917</v>
      </c>
      <c r="E541" t="s">
        <v>168</v>
      </c>
      <c r="F541" t="s">
        <v>169</v>
      </c>
      <c r="G541" t="s">
        <v>173</v>
      </c>
      <c r="H541" s="168">
        <v>38915</v>
      </c>
      <c r="I541" t="s">
        <v>107</v>
      </c>
      <c r="J541" s="169">
        <v>11.2</v>
      </c>
      <c r="K541">
        <v>3</v>
      </c>
    </row>
    <row r="542" spans="1:11" x14ac:dyDescent="0.25">
      <c r="A542" t="s">
        <v>872</v>
      </c>
      <c r="B542">
        <v>73982</v>
      </c>
      <c r="C542" t="s">
        <v>172</v>
      </c>
      <c r="D542" s="167">
        <v>33370.04</v>
      </c>
      <c r="E542" t="s">
        <v>233</v>
      </c>
      <c r="F542" t="s">
        <v>169</v>
      </c>
      <c r="G542" t="s">
        <v>475</v>
      </c>
      <c r="H542" s="168">
        <v>40755</v>
      </c>
      <c r="I542" t="s">
        <v>104</v>
      </c>
      <c r="J542" s="169">
        <v>6.1589041095890407</v>
      </c>
      <c r="K542">
        <v>2</v>
      </c>
    </row>
    <row r="543" spans="1:11" x14ac:dyDescent="0.25">
      <c r="A543" t="s">
        <v>873</v>
      </c>
      <c r="B543">
        <v>54745</v>
      </c>
      <c r="C543" t="s">
        <v>172</v>
      </c>
      <c r="D543" s="167">
        <v>75860.160000000003</v>
      </c>
      <c r="E543" t="s">
        <v>270</v>
      </c>
      <c r="F543" t="s">
        <v>169</v>
      </c>
      <c r="G543" t="s">
        <v>271</v>
      </c>
      <c r="H543" s="168">
        <v>38558</v>
      </c>
      <c r="I543" t="s">
        <v>108</v>
      </c>
      <c r="J543" s="169">
        <v>12.178082191780822</v>
      </c>
      <c r="K543">
        <v>3</v>
      </c>
    </row>
    <row r="544" spans="1:11" x14ac:dyDescent="0.25">
      <c r="A544" t="s">
        <v>874</v>
      </c>
      <c r="B544">
        <v>23590</v>
      </c>
      <c r="C544" t="s">
        <v>167</v>
      </c>
      <c r="D544" s="167">
        <v>63492.87</v>
      </c>
      <c r="E544" t="s">
        <v>188</v>
      </c>
      <c r="F544" t="s">
        <v>169</v>
      </c>
      <c r="G544" t="s">
        <v>498</v>
      </c>
      <c r="H544" s="168">
        <v>38849</v>
      </c>
      <c r="I544" t="s">
        <v>105</v>
      </c>
      <c r="J544" s="169">
        <v>11.38082191780822</v>
      </c>
      <c r="K544">
        <v>3</v>
      </c>
    </row>
    <row r="545" spans="1:11" x14ac:dyDescent="0.25">
      <c r="A545" t="s">
        <v>875</v>
      </c>
      <c r="B545">
        <v>84350</v>
      </c>
      <c r="C545" t="s">
        <v>167</v>
      </c>
      <c r="D545" s="167">
        <v>135392</v>
      </c>
      <c r="E545" t="s">
        <v>168</v>
      </c>
      <c r="F545" t="s">
        <v>169</v>
      </c>
      <c r="G545" t="s">
        <v>275</v>
      </c>
      <c r="H545" s="168">
        <v>31663</v>
      </c>
      <c r="I545" t="s">
        <v>104</v>
      </c>
      <c r="J545" s="169">
        <v>31.068493150684933</v>
      </c>
      <c r="K545">
        <v>7</v>
      </c>
    </row>
    <row r="546" spans="1:11" x14ac:dyDescent="0.25">
      <c r="A546" t="s">
        <v>876</v>
      </c>
      <c r="B546">
        <v>20828</v>
      </c>
      <c r="C546" t="s">
        <v>172</v>
      </c>
      <c r="D546" s="167">
        <v>104717.28</v>
      </c>
      <c r="E546" t="s">
        <v>196</v>
      </c>
      <c r="F546" t="s">
        <v>169</v>
      </c>
      <c r="G546" t="s">
        <v>397</v>
      </c>
      <c r="H546" s="168">
        <v>31579</v>
      </c>
      <c r="I546" t="s">
        <v>103</v>
      </c>
      <c r="J546" s="169">
        <v>31.298630136986301</v>
      </c>
      <c r="K546">
        <v>7</v>
      </c>
    </row>
    <row r="547" spans="1:11" x14ac:dyDescent="0.25">
      <c r="A547" t="s">
        <v>877</v>
      </c>
      <c r="B547">
        <v>25051</v>
      </c>
      <c r="C547" t="s">
        <v>167</v>
      </c>
      <c r="D547" s="167">
        <v>97912</v>
      </c>
      <c r="E547" t="s">
        <v>188</v>
      </c>
      <c r="F547" t="s">
        <v>169</v>
      </c>
      <c r="G547" t="s">
        <v>284</v>
      </c>
      <c r="H547" s="168">
        <v>36668</v>
      </c>
      <c r="I547" t="s">
        <v>103</v>
      </c>
      <c r="J547" s="169">
        <v>17.356164383561644</v>
      </c>
      <c r="K547">
        <v>4</v>
      </c>
    </row>
    <row r="548" spans="1:11" x14ac:dyDescent="0.25">
      <c r="A548" t="s">
        <v>878</v>
      </c>
      <c r="B548">
        <v>20845</v>
      </c>
      <c r="C548" t="s">
        <v>167</v>
      </c>
      <c r="D548" s="167">
        <v>120768</v>
      </c>
      <c r="E548" t="s">
        <v>213</v>
      </c>
      <c r="F548" t="s">
        <v>169</v>
      </c>
      <c r="G548" t="s">
        <v>214</v>
      </c>
      <c r="H548" s="168">
        <v>31278</v>
      </c>
      <c r="I548" t="s">
        <v>104</v>
      </c>
      <c r="J548" s="169">
        <v>32.123287671232873</v>
      </c>
      <c r="K548">
        <v>7</v>
      </c>
    </row>
    <row r="549" spans="1:11" x14ac:dyDescent="0.25">
      <c r="A549" t="s">
        <v>879</v>
      </c>
      <c r="B549">
        <v>4175</v>
      </c>
      <c r="C549" t="s">
        <v>172</v>
      </c>
      <c r="D549" s="167">
        <v>91969.07</v>
      </c>
      <c r="E549" t="s">
        <v>185</v>
      </c>
      <c r="F549" t="s">
        <v>169</v>
      </c>
      <c r="G549" t="s">
        <v>416</v>
      </c>
      <c r="H549" s="168">
        <v>31887</v>
      </c>
      <c r="I549" t="s">
        <v>107</v>
      </c>
      <c r="J549" s="169">
        <v>30.454794520547946</v>
      </c>
      <c r="K549">
        <v>7</v>
      </c>
    </row>
    <row r="550" spans="1:11" x14ac:dyDescent="0.25">
      <c r="A550" t="s">
        <v>880</v>
      </c>
      <c r="B550">
        <v>51035</v>
      </c>
      <c r="C550" t="s">
        <v>167</v>
      </c>
      <c r="D550" s="167">
        <v>55139.73</v>
      </c>
      <c r="E550" t="s">
        <v>168</v>
      </c>
      <c r="F550" t="s">
        <v>169</v>
      </c>
      <c r="G550" t="s">
        <v>344</v>
      </c>
      <c r="H550" s="168">
        <v>36899</v>
      </c>
      <c r="I550" t="s">
        <v>106</v>
      </c>
      <c r="J550" s="169">
        <v>16.723287671232878</v>
      </c>
      <c r="K550">
        <v>4</v>
      </c>
    </row>
    <row r="551" spans="1:11" x14ac:dyDescent="0.25">
      <c r="A551" t="s">
        <v>881</v>
      </c>
      <c r="B551">
        <v>77832</v>
      </c>
      <c r="C551" t="s">
        <v>172</v>
      </c>
      <c r="D551" s="167">
        <v>72247.14</v>
      </c>
      <c r="E551" t="s">
        <v>175</v>
      </c>
      <c r="F551" t="s">
        <v>169</v>
      </c>
      <c r="G551" t="s">
        <v>882</v>
      </c>
      <c r="H551" s="168">
        <v>38628</v>
      </c>
      <c r="I551" t="s">
        <v>104</v>
      </c>
      <c r="J551" s="169">
        <v>11.986301369863014</v>
      </c>
      <c r="K551">
        <v>3</v>
      </c>
    </row>
    <row r="552" spans="1:11" x14ac:dyDescent="0.25">
      <c r="A552" t="s">
        <v>883</v>
      </c>
      <c r="B552">
        <v>19846</v>
      </c>
      <c r="C552" t="s">
        <v>167</v>
      </c>
      <c r="D552" s="167">
        <v>102664</v>
      </c>
      <c r="E552" t="s">
        <v>168</v>
      </c>
      <c r="F552" t="s">
        <v>169</v>
      </c>
      <c r="G552" t="s">
        <v>505</v>
      </c>
      <c r="H552" s="168">
        <v>37102</v>
      </c>
      <c r="I552" t="s">
        <v>103</v>
      </c>
      <c r="J552" s="169">
        <v>16.167123287671235</v>
      </c>
      <c r="K552">
        <v>4</v>
      </c>
    </row>
    <row r="553" spans="1:11" x14ac:dyDescent="0.25">
      <c r="A553" t="s">
        <v>884</v>
      </c>
      <c r="B553">
        <v>62650</v>
      </c>
      <c r="C553" t="s">
        <v>167</v>
      </c>
      <c r="D553" s="167">
        <v>80902.5</v>
      </c>
      <c r="E553" t="s">
        <v>188</v>
      </c>
      <c r="F553" t="s">
        <v>169</v>
      </c>
      <c r="G553" t="s">
        <v>428</v>
      </c>
      <c r="H553" s="168">
        <v>42380</v>
      </c>
      <c r="I553" t="s">
        <v>106</v>
      </c>
      <c r="J553" s="169">
        <v>1.7068493150684931</v>
      </c>
      <c r="K553">
        <v>1</v>
      </c>
    </row>
    <row r="554" spans="1:11" x14ac:dyDescent="0.25">
      <c r="A554" t="s">
        <v>885</v>
      </c>
      <c r="B554">
        <v>1910</v>
      </c>
      <c r="C554" t="s">
        <v>167</v>
      </c>
      <c r="D554" s="167">
        <v>29779.07</v>
      </c>
      <c r="E554" t="s">
        <v>233</v>
      </c>
      <c r="F554" t="s">
        <v>202</v>
      </c>
      <c r="G554" t="s">
        <v>234</v>
      </c>
      <c r="H554" s="168">
        <v>40477</v>
      </c>
      <c r="I554" t="s">
        <v>103</v>
      </c>
      <c r="J554" s="169">
        <v>6.9205479452054792</v>
      </c>
      <c r="K554">
        <v>2</v>
      </c>
    </row>
    <row r="555" spans="1:11" x14ac:dyDescent="0.25">
      <c r="A555" t="s">
        <v>886</v>
      </c>
      <c r="B555">
        <v>44475</v>
      </c>
      <c r="C555" t="s">
        <v>172</v>
      </c>
      <c r="D555" s="167">
        <v>48503.360000000001</v>
      </c>
      <c r="E555" t="s">
        <v>199</v>
      </c>
      <c r="F555" t="s">
        <v>169</v>
      </c>
      <c r="G555" t="s">
        <v>887</v>
      </c>
      <c r="H555" s="168">
        <v>41330</v>
      </c>
      <c r="I555" t="s">
        <v>103</v>
      </c>
      <c r="J555" s="169">
        <v>4.5835616438356164</v>
      </c>
      <c r="K555">
        <v>1</v>
      </c>
    </row>
    <row r="556" spans="1:11" x14ac:dyDescent="0.25">
      <c r="A556" t="s">
        <v>888</v>
      </c>
      <c r="B556">
        <v>31335</v>
      </c>
      <c r="C556" t="s">
        <v>172</v>
      </c>
      <c r="D556" s="167">
        <v>63067.93</v>
      </c>
      <c r="E556" t="s">
        <v>199</v>
      </c>
      <c r="F556" t="s">
        <v>169</v>
      </c>
      <c r="G556" t="s">
        <v>295</v>
      </c>
      <c r="H556" s="168">
        <v>33174</v>
      </c>
      <c r="I556" t="s">
        <v>103</v>
      </c>
      <c r="J556" s="169">
        <v>26.92876712328767</v>
      </c>
      <c r="K556">
        <v>6</v>
      </c>
    </row>
    <row r="557" spans="1:11" x14ac:dyDescent="0.25">
      <c r="A557" t="s">
        <v>889</v>
      </c>
      <c r="B557">
        <v>90341</v>
      </c>
      <c r="C557" t="s">
        <v>172</v>
      </c>
      <c r="D557" s="167">
        <v>93945</v>
      </c>
      <c r="E557" t="s">
        <v>168</v>
      </c>
      <c r="F557" t="s">
        <v>169</v>
      </c>
      <c r="G557" t="s">
        <v>384</v>
      </c>
      <c r="H557" s="168">
        <v>35912</v>
      </c>
      <c r="I557" t="s">
        <v>103</v>
      </c>
      <c r="J557" s="169">
        <v>19.427397260273974</v>
      </c>
      <c r="K557">
        <v>4</v>
      </c>
    </row>
    <row r="558" spans="1:11" x14ac:dyDescent="0.25">
      <c r="A558" t="s">
        <v>890</v>
      </c>
      <c r="B558">
        <v>54785</v>
      </c>
      <c r="C558" t="s">
        <v>172</v>
      </c>
      <c r="D558" s="167">
        <v>70435</v>
      </c>
      <c r="E558" t="s">
        <v>175</v>
      </c>
      <c r="F558" t="s">
        <v>169</v>
      </c>
      <c r="G558" t="s">
        <v>183</v>
      </c>
      <c r="H558" s="168">
        <v>39231</v>
      </c>
      <c r="I558" t="s">
        <v>104</v>
      </c>
      <c r="J558" s="169">
        <v>10.334246575342465</v>
      </c>
      <c r="K558">
        <v>3</v>
      </c>
    </row>
    <row r="559" spans="1:11" x14ac:dyDescent="0.25">
      <c r="A559" t="s">
        <v>891</v>
      </c>
      <c r="B559">
        <v>55671</v>
      </c>
      <c r="C559" t="s">
        <v>172</v>
      </c>
      <c r="D559" s="167">
        <v>58455</v>
      </c>
      <c r="E559" t="s">
        <v>175</v>
      </c>
      <c r="F559" t="s">
        <v>169</v>
      </c>
      <c r="G559" t="s">
        <v>183</v>
      </c>
      <c r="H559" s="168">
        <v>41498</v>
      </c>
      <c r="I559" t="s">
        <v>103</v>
      </c>
      <c r="J559" s="169">
        <v>4.1232876712328768</v>
      </c>
      <c r="K559">
        <v>1</v>
      </c>
    </row>
    <row r="560" spans="1:11" x14ac:dyDescent="0.25">
      <c r="A560" t="s">
        <v>892</v>
      </c>
      <c r="B560">
        <v>32403</v>
      </c>
      <c r="C560" t="s">
        <v>167</v>
      </c>
      <c r="D560" s="167">
        <v>57807.08</v>
      </c>
      <c r="E560" t="s">
        <v>188</v>
      </c>
      <c r="F560" t="s">
        <v>202</v>
      </c>
      <c r="G560" t="s">
        <v>313</v>
      </c>
      <c r="H560" s="168">
        <v>34561</v>
      </c>
      <c r="I560" t="s">
        <v>107</v>
      </c>
      <c r="J560" s="169">
        <v>23.12876712328767</v>
      </c>
      <c r="K560">
        <v>5</v>
      </c>
    </row>
    <row r="561" spans="1:11" x14ac:dyDescent="0.25">
      <c r="A561" t="s">
        <v>893</v>
      </c>
      <c r="B561">
        <v>29719</v>
      </c>
      <c r="C561" t="s">
        <v>172</v>
      </c>
      <c r="D561" s="167">
        <v>106456</v>
      </c>
      <c r="E561" t="s">
        <v>185</v>
      </c>
      <c r="F561" t="s">
        <v>169</v>
      </c>
      <c r="G561" t="s">
        <v>495</v>
      </c>
      <c r="H561" s="168">
        <v>36199</v>
      </c>
      <c r="I561" t="s">
        <v>103</v>
      </c>
      <c r="J561" s="169">
        <v>18.641095890410959</v>
      </c>
      <c r="K561">
        <v>4</v>
      </c>
    </row>
    <row r="562" spans="1:11" x14ac:dyDescent="0.25">
      <c r="A562" t="s">
        <v>894</v>
      </c>
      <c r="B562">
        <v>23259</v>
      </c>
      <c r="C562" t="s">
        <v>167</v>
      </c>
      <c r="D562" s="167">
        <v>36832.639999999999</v>
      </c>
      <c r="E562" t="s">
        <v>253</v>
      </c>
      <c r="F562" t="s">
        <v>169</v>
      </c>
      <c r="G562" t="s">
        <v>895</v>
      </c>
      <c r="H562" s="168">
        <v>41192</v>
      </c>
      <c r="I562" t="s">
        <v>108</v>
      </c>
      <c r="J562" s="169">
        <v>4.9616438356164387</v>
      </c>
      <c r="K562">
        <v>1</v>
      </c>
    </row>
    <row r="563" spans="1:11" x14ac:dyDescent="0.25">
      <c r="A563" t="s">
        <v>896</v>
      </c>
      <c r="B563">
        <v>46721</v>
      </c>
      <c r="C563" t="s">
        <v>172</v>
      </c>
      <c r="D563" s="167">
        <v>56478</v>
      </c>
      <c r="E563" t="s">
        <v>175</v>
      </c>
      <c r="F563" t="s">
        <v>169</v>
      </c>
      <c r="G563" t="s">
        <v>183</v>
      </c>
      <c r="H563" s="168">
        <v>41694</v>
      </c>
      <c r="I563" t="s">
        <v>107</v>
      </c>
      <c r="J563" s="169">
        <v>3.5863013698630137</v>
      </c>
      <c r="K563">
        <v>1</v>
      </c>
    </row>
    <row r="564" spans="1:11" x14ac:dyDescent="0.25">
      <c r="A564" t="s">
        <v>897</v>
      </c>
      <c r="B564">
        <v>77281</v>
      </c>
      <c r="C564" t="s">
        <v>167</v>
      </c>
      <c r="D564" s="167">
        <v>92083.33</v>
      </c>
      <c r="E564" t="s">
        <v>175</v>
      </c>
      <c r="F564" t="s">
        <v>169</v>
      </c>
      <c r="G564" t="s">
        <v>211</v>
      </c>
      <c r="H564" s="168">
        <v>32230</v>
      </c>
      <c r="I564" t="s">
        <v>106</v>
      </c>
      <c r="J564" s="169">
        <v>29.515068493150686</v>
      </c>
      <c r="K564">
        <v>6</v>
      </c>
    </row>
    <row r="565" spans="1:11" x14ac:dyDescent="0.25">
      <c r="A565" t="s">
        <v>898</v>
      </c>
      <c r="B565">
        <v>91037</v>
      </c>
      <c r="C565" t="s">
        <v>172</v>
      </c>
      <c r="D565" s="167">
        <v>75277.02</v>
      </c>
      <c r="E565" t="s">
        <v>199</v>
      </c>
      <c r="F565" t="s">
        <v>169</v>
      </c>
      <c r="G565" t="s">
        <v>809</v>
      </c>
      <c r="H565" s="168">
        <v>29031</v>
      </c>
      <c r="I565" t="s">
        <v>103</v>
      </c>
      <c r="J565" s="169">
        <v>38.279452054794518</v>
      </c>
      <c r="K565">
        <v>8</v>
      </c>
    </row>
    <row r="566" spans="1:11" x14ac:dyDescent="0.25">
      <c r="A566" t="s">
        <v>899</v>
      </c>
      <c r="B566">
        <v>7678</v>
      </c>
      <c r="C566" t="s">
        <v>167</v>
      </c>
      <c r="D566" s="167">
        <v>97912</v>
      </c>
      <c r="E566" t="s">
        <v>308</v>
      </c>
      <c r="F566" t="s">
        <v>169</v>
      </c>
      <c r="G566" t="s">
        <v>406</v>
      </c>
      <c r="H566" s="168">
        <v>37138</v>
      </c>
      <c r="I566" t="s">
        <v>105</v>
      </c>
      <c r="J566" s="169">
        <v>16.068493150684933</v>
      </c>
      <c r="K566">
        <v>4</v>
      </c>
    </row>
    <row r="567" spans="1:11" x14ac:dyDescent="0.25">
      <c r="A567" t="s">
        <v>900</v>
      </c>
      <c r="B567">
        <v>44982</v>
      </c>
      <c r="C567" t="s">
        <v>172</v>
      </c>
      <c r="D567" s="167">
        <v>104388.98</v>
      </c>
      <c r="E567" t="s">
        <v>185</v>
      </c>
      <c r="F567" t="s">
        <v>169</v>
      </c>
      <c r="G567" t="s">
        <v>416</v>
      </c>
      <c r="H567" s="168">
        <v>32202</v>
      </c>
      <c r="I567" t="s">
        <v>103</v>
      </c>
      <c r="J567" s="169">
        <v>29.591780821917808</v>
      </c>
      <c r="K567">
        <v>6</v>
      </c>
    </row>
    <row r="568" spans="1:11" x14ac:dyDescent="0.25">
      <c r="A568" t="s">
        <v>901</v>
      </c>
      <c r="B568">
        <v>77845</v>
      </c>
      <c r="C568" t="s">
        <v>172</v>
      </c>
      <c r="D568" s="167">
        <v>119986.28</v>
      </c>
      <c r="E568" t="s">
        <v>268</v>
      </c>
      <c r="F568" t="s">
        <v>169</v>
      </c>
      <c r="G568" t="s">
        <v>275</v>
      </c>
      <c r="H568" s="168">
        <v>37144</v>
      </c>
      <c r="I568" t="s">
        <v>104</v>
      </c>
      <c r="J568" s="169">
        <v>16.052054794520547</v>
      </c>
      <c r="K568">
        <v>4</v>
      </c>
    </row>
    <row r="569" spans="1:11" x14ac:dyDescent="0.25">
      <c r="A569" t="s">
        <v>902</v>
      </c>
      <c r="B569">
        <v>27645</v>
      </c>
      <c r="C569" t="s">
        <v>172</v>
      </c>
      <c r="D569" s="167">
        <v>62903</v>
      </c>
      <c r="E569" t="s">
        <v>168</v>
      </c>
      <c r="F569" t="s">
        <v>169</v>
      </c>
      <c r="G569" t="s">
        <v>265</v>
      </c>
      <c r="H569" s="168">
        <v>39286</v>
      </c>
      <c r="I569" t="s">
        <v>104</v>
      </c>
      <c r="J569" s="169">
        <v>10.183561643835617</v>
      </c>
      <c r="K569">
        <v>3</v>
      </c>
    </row>
    <row r="570" spans="1:11" x14ac:dyDescent="0.25">
      <c r="A570" t="s">
        <v>903</v>
      </c>
      <c r="B570">
        <v>62347</v>
      </c>
      <c r="C570" t="s">
        <v>172</v>
      </c>
      <c r="D570" s="167">
        <v>43850.22</v>
      </c>
      <c r="E570" t="s">
        <v>175</v>
      </c>
      <c r="F570" t="s">
        <v>169</v>
      </c>
      <c r="G570" t="s">
        <v>904</v>
      </c>
      <c r="H570" s="168">
        <v>41302</v>
      </c>
      <c r="I570" t="s">
        <v>104</v>
      </c>
      <c r="J570" s="169">
        <v>4.6602739726027398</v>
      </c>
      <c r="K570">
        <v>1</v>
      </c>
    </row>
    <row r="571" spans="1:11" x14ac:dyDescent="0.25">
      <c r="A571" t="s">
        <v>905</v>
      </c>
      <c r="B571">
        <v>61408</v>
      </c>
      <c r="C571" t="s">
        <v>172</v>
      </c>
      <c r="D571" s="167">
        <v>97278.96</v>
      </c>
      <c r="E571" t="s">
        <v>168</v>
      </c>
      <c r="F571" t="s">
        <v>169</v>
      </c>
      <c r="G571" t="s">
        <v>906</v>
      </c>
      <c r="H571" s="168">
        <v>36774</v>
      </c>
      <c r="I571" t="s">
        <v>106</v>
      </c>
      <c r="J571" s="169">
        <v>17.065753424657533</v>
      </c>
      <c r="K571">
        <v>4</v>
      </c>
    </row>
    <row r="572" spans="1:11" x14ac:dyDescent="0.25">
      <c r="A572" t="s">
        <v>907</v>
      </c>
      <c r="B572">
        <v>94264</v>
      </c>
      <c r="C572" t="s">
        <v>167</v>
      </c>
      <c r="D572" s="167">
        <v>107128.71</v>
      </c>
      <c r="E572" t="s">
        <v>175</v>
      </c>
      <c r="F572" t="s">
        <v>169</v>
      </c>
      <c r="G572" t="s">
        <v>586</v>
      </c>
      <c r="H572" s="168">
        <v>32398</v>
      </c>
      <c r="I572" t="s">
        <v>104</v>
      </c>
      <c r="J572" s="169">
        <v>29.054794520547944</v>
      </c>
      <c r="K572">
        <v>6</v>
      </c>
    </row>
    <row r="573" spans="1:11" x14ac:dyDescent="0.25">
      <c r="A573" t="s">
        <v>908</v>
      </c>
      <c r="B573">
        <v>99428</v>
      </c>
      <c r="C573" t="s">
        <v>172</v>
      </c>
      <c r="D573" s="167">
        <v>36180</v>
      </c>
      <c r="E573" t="s">
        <v>188</v>
      </c>
      <c r="F573" t="s">
        <v>169</v>
      </c>
      <c r="G573" t="s">
        <v>344</v>
      </c>
      <c r="H573" s="168">
        <v>42590</v>
      </c>
      <c r="I573" t="s">
        <v>107</v>
      </c>
      <c r="J573" s="169">
        <v>1.1315068493150684</v>
      </c>
      <c r="K573">
        <v>1</v>
      </c>
    </row>
    <row r="574" spans="1:11" x14ac:dyDescent="0.25">
      <c r="A574" t="s">
        <v>909</v>
      </c>
      <c r="B574">
        <v>19631</v>
      </c>
      <c r="C574" t="s">
        <v>167</v>
      </c>
      <c r="D574" s="167">
        <v>79522.62</v>
      </c>
      <c r="E574" t="s">
        <v>188</v>
      </c>
      <c r="F574" t="s">
        <v>169</v>
      </c>
      <c r="G574" t="s">
        <v>468</v>
      </c>
      <c r="H574" s="168">
        <v>35589</v>
      </c>
      <c r="I574" t="s">
        <v>106</v>
      </c>
      <c r="J574" s="169">
        <v>20.312328767123287</v>
      </c>
      <c r="K574">
        <v>5</v>
      </c>
    </row>
    <row r="575" spans="1:11" x14ac:dyDescent="0.25">
      <c r="A575" t="s">
        <v>910</v>
      </c>
      <c r="B575">
        <v>25096</v>
      </c>
      <c r="C575" t="s">
        <v>172</v>
      </c>
      <c r="D575" s="167">
        <v>128560.48</v>
      </c>
      <c r="E575" t="s">
        <v>168</v>
      </c>
      <c r="F575" t="s">
        <v>169</v>
      </c>
      <c r="G575" t="s">
        <v>911</v>
      </c>
      <c r="H575" s="168">
        <v>30872</v>
      </c>
      <c r="I575" t="s">
        <v>104</v>
      </c>
      <c r="J575" s="169">
        <v>33.235616438356168</v>
      </c>
      <c r="K575">
        <v>7</v>
      </c>
    </row>
    <row r="576" spans="1:11" x14ac:dyDescent="0.25">
      <c r="A576" t="s">
        <v>912</v>
      </c>
      <c r="B576">
        <v>91884</v>
      </c>
      <c r="C576" t="s">
        <v>167</v>
      </c>
      <c r="D576" s="167">
        <v>94427.09</v>
      </c>
      <c r="E576" t="s">
        <v>188</v>
      </c>
      <c r="F576" t="s">
        <v>169</v>
      </c>
      <c r="G576" t="s">
        <v>214</v>
      </c>
      <c r="H576" s="168">
        <v>30999</v>
      </c>
      <c r="I576" t="s">
        <v>105</v>
      </c>
      <c r="J576" s="169">
        <v>32.887671232876713</v>
      </c>
      <c r="K576">
        <v>7</v>
      </c>
    </row>
    <row r="577" spans="1:11" x14ac:dyDescent="0.25">
      <c r="A577" t="s">
        <v>913</v>
      </c>
      <c r="B577">
        <v>88230</v>
      </c>
      <c r="C577" t="s">
        <v>172</v>
      </c>
      <c r="D577" s="167">
        <v>83214</v>
      </c>
      <c r="E577" t="s">
        <v>196</v>
      </c>
      <c r="F577" t="s">
        <v>169</v>
      </c>
      <c r="G577" t="s">
        <v>914</v>
      </c>
      <c r="H577" s="168">
        <v>42255</v>
      </c>
      <c r="I577" t="s">
        <v>108</v>
      </c>
      <c r="J577" s="169">
        <v>2.0493150684931507</v>
      </c>
      <c r="K577">
        <v>1</v>
      </c>
    </row>
    <row r="578" spans="1:11" x14ac:dyDescent="0.25">
      <c r="A578" t="s">
        <v>915</v>
      </c>
      <c r="B578">
        <v>23940</v>
      </c>
      <c r="C578" t="s">
        <v>167</v>
      </c>
      <c r="D578" s="167">
        <v>89620</v>
      </c>
      <c r="E578" t="s">
        <v>175</v>
      </c>
      <c r="F578" t="s">
        <v>169</v>
      </c>
      <c r="G578" t="s">
        <v>183</v>
      </c>
      <c r="H578" s="168">
        <v>36724</v>
      </c>
      <c r="I578" t="s">
        <v>103</v>
      </c>
      <c r="J578" s="169">
        <v>17.202739726027396</v>
      </c>
      <c r="K578">
        <v>4</v>
      </c>
    </row>
    <row r="579" spans="1:11" x14ac:dyDescent="0.25">
      <c r="A579" t="s">
        <v>916</v>
      </c>
      <c r="B579">
        <v>71222</v>
      </c>
      <c r="C579" t="s">
        <v>172</v>
      </c>
      <c r="D579" s="167">
        <v>42053.42</v>
      </c>
      <c r="E579" t="s">
        <v>199</v>
      </c>
      <c r="F579" t="s">
        <v>169</v>
      </c>
      <c r="G579" t="s">
        <v>220</v>
      </c>
      <c r="H579" s="168">
        <v>41995</v>
      </c>
      <c r="I579" t="s">
        <v>106</v>
      </c>
      <c r="J579" s="169">
        <v>2.7616438356164386</v>
      </c>
      <c r="K579">
        <v>1</v>
      </c>
    </row>
    <row r="580" spans="1:11" x14ac:dyDescent="0.25">
      <c r="A580" t="s">
        <v>917</v>
      </c>
      <c r="B580">
        <v>79366</v>
      </c>
      <c r="C580" t="s">
        <v>172</v>
      </c>
      <c r="D580" s="167">
        <v>92756.7</v>
      </c>
      <c r="E580" t="s">
        <v>175</v>
      </c>
      <c r="F580" t="s">
        <v>169</v>
      </c>
      <c r="G580" t="s">
        <v>183</v>
      </c>
      <c r="H580" s="168">
        <v>34498</v>
      </c>
      <c r="I580" t="s">
        <v>104</v>
      </c>
      <c r="J580" s="169">
        <v>23.301369863013697</v>
      </c>
      <c r="K580">
        <v>5</v>
      </c>
    </row>
    <row r="581" spans="1:11" x14ac:dyDescent="0.25">
      <c r="A581" t="s">
        <v>918</v>
      </c>
      <c r="B581">
        <v>56096</v>
      </c>
      <c r="C581" t="s">
        <v>172</v>
      </c>
      <c r="D581" s="167">
        <v>83658</v>
      </c>
      <c r="E581" t="s">
        <v>175</v>
      </c>
      <c r="F581" t="s">
        <v>169</v>
      </c>
      <c r="G581" t="s">
        <v>183</v>
      </c>
      <c r="H581" s="168">
        <v>37823</v>
      </c>
      <c r="I581" t="s">
        <v>103</v>
      </c>
      <c r="J581" s="169">
        <v>14.191780821917808</v>
      </c>
      <c r="K581">
        <v>3</v>
      </c>
    </row>
    <row r="582" spans="1:11" x14ac:dyDescent="0.25">
      <c r="A582" t="s">
        <v>919</v>
      </c>
      <c r="B582">
        <v>71299</v>
      </c>
      <c r="C582" t="s">
        <v>167</v>
      </c>
      <c r="D582" s="167">
        <v>19542.54</v>
      </c>
      <c r="E582" t="s">
        <v>216</v>
      </c>
      <c r="F582" t="s">
        <v>202</v>
      </c>
      <c r="G582" t="s">
        <v>217</v>
      </c>
      <c r="H582" s="168">
        <v>41030</v>
      </c>
      <c r="I582" t="s">
        <v>107</v>
      </c>
      <c r="J582" s="169">
        <v>5.4054794520547942</v>
      </c>
      <c r="K582">
        <v>2</v>
      </c>
    </row>
    <row r="583" spans="1:11" x14ac:dyDescent="0.25">
      <c r="A583" t="s">
        <v>920</v>
      </c>
      <c r="B583">
        <v>48608</v>
      </c>
      <c r="C583" t="s">
        <v>172</v>
      </c>
      <c r="D583" s="167">
        <v>124175</v>
      </c>
      <c r="E583" t="s">
        <v>185</v>
      </c>
      <c r="F583" t="s">
        <v>169</v>
      </c>
      <c r="G583" t="s">
        <v>921</v>
      </c>
      <c r="H583" s="168">
        <v>37235</v>
      </c>
      <c r="I583" t="s">
        <v>103</v>
      </c>
      <c r="J583" s="169">
        <v>15.802739726027397</v>
      </c>
      <c r="K583">
        <v>4</v>
      </c>
    </row>
    <row r="584" spans="1:11" x14ac:dyDescent="0.25">
      <c r="A584" t="s">
        <v>922</v>
      </c>
      <c r="B584">
        <v>51191</v>
      </c>
      <c r="C584" t="s">
        <v>172</v>
      </c>
      <c r="D584" s="167">
        <v>99597</v>
      </c>
      <c r="E584" t="s">
        <v>185</v>
      </c>
      <c r="F584" t="s">
        <v>169</v>
      </c>
      <c r="G584" t="s">
        <v>416</v>
      </c>
      <c r="H584" s="168">
        <v>37138</v>
      </c>
      <c r="I584" t="s">
        <v>106</v>
      </c>
      <c r="J584" s="169">
        <v>16.068493150684933</v>
      </c>
      <c r="K584">
        <v>4</v>
      </c>
    </row>
    <row r="585" spans="1:11" x14ac:dyDescent="0.25">
      <c r="A585" t="s">
        <v>923</v>
      </c>
      <c r="B585">
        <v>89636</v>
      </c>
      <c r="C585" t="s">
        <v>167</v>
      </c>
      <c r="D585" s="167">
        <v>84974</v>
      </c>
      <c r="E585" t="s">
        <v>168</v>
      </c>
      <c r="F585" t="s">
        <v>169</v>
      </c>
      <c r="G585" t="s">
        <v>189</v>
      </c>
      <c r="H585" s="168">
        <v>35975</v>
      </c>
      <c r="I585" t="s">
        <v>105</v>
      </c>
      <c r="J585" s="169">
        <v>19.254794520547946</v>
      </c>
      <c r="K585">
        <v>4</v>
      </c>
    </row>
    <row r="586" spans="1:11" x14ac:dyDescent="0.25">
      <c r="A586" t="s">
        <v>924</v>
      </c>
      <c r="B586">
        <v>57748</v>
      </c>
      <c r="C586" t="s">
        <v>167</v>
      </c>
      <c r="D586" s="167">
        <v>51969</v>
      </c>
      <c r="E586" t="s">
        <v>175</v>
      </c>
      <c r="F586" t="s">
        <v>169</v>
      </c>
      <c r="G586" t="s">
        <v>183</v>
      </c>
      <c r="H586" s="168">
        <v>42156</v>
      </c>
      <c r="I586" t="s">
        <v>107</v>
      </c>
      <c r="J586" s="169">
        <v>2.3205479452054796</v>
      </c>
      <c r="K586">
        <v>1</v>
      </c>
    </row>
    <row r="587" spans="1:11" x14ac:dyDescent="0.25">
      <c r="A587" t="s">
        <v>925</v>
      </c>
      <c r="B587">
        <v>81911</v>
      </c>
      <c r="C587" t="s">
        <v>167</v>
      </c>
      <c r="D587" s="167">
        <v>93396</v>
      </c>
      <c r="E587" t="s">
        <v>199</v>
      </c>
      <c r="F587" t="s">
        <v>169</v>
      </c>
      <c r="G587" t="s">
        <v>261</v>
      </c>
      <c r="H587" s="168">
        <v>41148</v>
      </c>
      <c r="I587" t="s">
        <v>103</v>
      </c>
      <c r="J587" s="169">
        <v>5.0821917808219181</v>
      </c>
      <c r="K587">
        <v>2</v>
      </c>
    </row>
    <row r="588" spans="1:11" x14ac:dyDescent="0.25">
      <c r="A588" t="s">
        <v>926</v>
      </c>
      <c r="B588">
        <v>83851</v>
      </c>
      <c r="C588" t="s">
        <v>167</v>
      </c>
      <c r="D588" s="167">
        <v>156461.43</v>
      </c>
      <c r="E588" t="s">
        <v>616</v>
      </c>
      <c r="F588" t="s">
        <v>169</v>
      </c>
      <c r="G588" t="s">
        <v>231</v>
      </c>
      <c r="H588" s="168">
        <v>36129</v>
      </c>
      <c r="I588" t="s">
        <v>103</v>
      </c>
      <c r="J588" s="169">
        <v>18.832876712328765</v>
      </c>
      <c r="K588">
        <v>4</v>
      </c>
    </row>
    <row r="589" spans="1:11" x14ac:dyDescent="0.25">
      <c r="A589" t="s">
        <v>927</v>
      </c>
      <c r="B589">
        <v>36195</v>
      </c>
      <c r="C589" t="s">
        <v>172</v>
      </c>
      <c r="D589" s="167">
        <v>62903</v>
      </c>
      <c r="E589" t="s">
        <v>168</v>
      </c>
      <c r="F589" t="s">
        <v>169</v>
      </c>
      <c r="G589" t="s">
        <v>265</v>
      </c>
      <c r="H589" s="168">
        <v>39720</v>
      </c>
      <c r="I589" t="s">
        <v>105</v>
      </c>
      <c r="J589" s="169">
        <v>8.9945205479452053</v>
      </c>
      <c r="K589">
        <v>2</v>
      </c>
    </row>
    <row r="590" spans="1:11" x14ac:dyDescent="0.25">
      <c r="A590" t="s">
        <v>928</v>
      </c>
      <c r="B590">
        <v>5871</v>
      </c>
      <c r="C590" t="s">
        <v>167</v>
      </c>
      <c r="D590" s="167">
        <v>34531.25</v>
      </c>
      <c r="E590" t="s">
        <v>188</v>
      </c>
      <c r="F590" t="s">
        <v>202</v>
      </c>
      <c r="G590" t="s">
        <v>560</v>
      </c>
      <c r="H590" s="168">
        <v>40588</v>
      </c>
      <c r="I590" t="s">
        <v>107</v>
      </c>
      <c r="J590" s="169">
        <v>6.6164383561643838</v>
      </c>
      <c r="K590">
        <v>2</v>
      </c>
    </row>
    <row r="591" spans="1:11" x14ac:dyDescent="0.25">
      <c r="A591" t="s">
        <v>929</v>
      </c>
      <c r="B591">
        <v>48262</v>
      </c>
      <c r="C591" t="s">
        <v>172</v>
      </c>
      <c r="D591" s="167">
        <v>50910</v>
      </c>
      <c r="E591" t="s">
        <v>191</v>
      </c>
      <c r="F591" t="s">
        <v>169</v>
      </c>
      <c r="G591" t="s">
        <v>354</v>
      </c>
      <c r="H591" s="168">
        <v>41904</v>
      </c>
      <c r="I591" t="s">
        <v>106</v>
      </c>
      <c r="J591" s="169">
        <v>3.010958904109589</v>
      </c>
      <c r="K591">
        <v>1</v>
      </c>
    </row>
    <row r="592" spans="1:11" x14ac:dyDescent="0.25">
      <c r="A592" t="s">
        <v>930</v>
      </c>
      <c r="B592">
        <v>99728</v>
      </c>
      <c r="C592" t="s">
        <v>172</v>
      </c>
      <c r="D592" s="167">
        <v>73801</v>
      </c>
      <c r="E592" t="s">
        <v>196</v>
      </c>
      <c r="F592" t="s">
        <v>169</v>
      </c>
      <c r="G592" t="s">
        <v>228</v>
      </c>
      <c r="H592" s="168">
        <v>37508</v>
      </c>
      <c r="I592" t="s">
        <v>107</v>
      </c>
      <c r="J592" s="169">
        <v>15.054794520547945</v>
      </c>
      <c r="K592">
        <v>4</v>
      </c>
    </row>
    <row r="593" spans="1:11" x14ac:dyDescent="0.25">
      <c r="A593" t="s">
        <v>931</v>
      </c>
      <c r="B593">
        <v>59223</v>
      </c>
      <c r="C593" t="s">
        <v>167</v>
      </c>
      <c r="D593" s="167">
        <v>155403.04999999999</v>
      </c>
      <c r="E593" t="s">
        <v>168</v>
      </c>
      <c r="F593" t="s">
        <v>169</v>
      </c>
      <c r="G593" t="s">
        <v>231</v>
      </c>
      <c r="H593" s="168">
        <v>38460</v>
      </c>
      <c r="I593" t="s">
        <v>103</v>
      </c>
      <c r="J593" s="169">
        <v>12.446575342465753</v>
      </c>
      <c r="K593">
        <v>3</v>
      </c>
    </row>
    <row r="594" spans="1:11" x14ac:dyDescent="0.25">
      <c r="A594" t="s">
        <v>932</v>
      </c>
      <c r="B594">
        <v>37703</v>
      </c>
      <c r="C594" t="s">
        <v>167</v>
      </c>
      <c r="D594" s="167">
        <v>93396</v>
      </c>
      <c r="E594" t="s">
        <v>191</v>
      </c>
      <c r="F594" t="s">
        <v>169</v>
      </c>
      <c r="G594" t="s">
        <v>610</v>
      </c>
      <c r="H594" s="168">
        <v>35541</v>
      </c>
      <c r="I594" t="s">
        <v>106</v>
      </c>
      <c r="J594" s="169">
        <v>20.443835616438356</v>
      </c>
      <c r="K594">
        <v>5</v>
      </c>
    </row>
    <row r="595" spans="1:11" x14ac:dyDescent="0.25">
      <c r="A595" t="s">
        <v>933</v>
      </c>
      <c r="B595">
        <v>46112</v>
      </c>
      <c r="C595" t="s">
        <v>172</v>
      </c>
      <c r="D595" s="167">
        <v>96486.29</v>
      </c>
      <c r="E595" t="s">
        <v>191</v>
      </c>
      <c r="F595" t="s">
        <v>169</v>
      </c>
      <c r="G595" t="s">
        <v>610</v>
      </c>
      <c r="H595" s="168">
        <v>39454</v>
      </c>
      <c r="I595" t="s">
        <v>106</v>
      </c>
      <c r="J595" s="169">
        <v>9.7232876712328764</v>
      </c>
      <c r="K595">
        <v>2</v>
      </c>
    </row>
    <row r="596" spans="1:11" x14ac:dyDescent="0.25">
      <c r="A596" t="s">
        <v>934</v>
      </c>
      <c r="B596">
        <v>66888</v>
      </c>
      <c r="C596" t="s">
        <v>167</v>
      </c>
      <c r="D596" s="167">
        <v>69222.179999999993</v>
      </c>
      <c r="E596" t="s">
        <v>180</v>
      </c>
      <c r="F596" t="s">
        <v>169</v>
      </c>
      <c r="G596" t="s">
        <v>170</v>
      </c>
      <c r="H596" s="168">
        <v>32433</v>
      </c>
      <c r="I596" t="s">
        <v>108</v>
      </c>
      <c r="J596" s="169">
        <v>28.958904109589042</v>
      </c>
      <c r="K596">
        <v>6</v>
      </c>
    </row>
    <row r="597" spans="1:11" x14ac:dyDescent="0.25">
      <c r="A597" t="s">
        <v>935</v>
      </c>
      <c r="B597">
        <v>46189</v>
      </c>
      <c r="C597" t="s">
        <v>172</v>
      </c>
      <c r="D597" s="167">
        <v>33395.15</v>
      </c>
      <c r="E597" t="s">
        <v>199</v>
      </c>
      <c r="F597" t="s">
        <v>169</v>
      </c>
      <c r="G597" t="s">
        <v>295</v>
      </c>
      <c r="H597" s="168">
        <v>42492</v>
      </c>
      <c r="I597" t="s">
        <v>106</v>
      </c>
      <c r="J597" s="169">
        <v>1.4</v>
      </c>
      <c r="K597">
        <v>1</v>
      </c>
    </row>
    <row r="598" spans="1:11" x14ac:dyDescent="0.25">
      <c r="A598" t="s">
        <v>936</v>
      </c>
      <c r="B598">
        <v>1570</v>
      </c>
      <c r="C598" t="s">
        <v>167</v>
      </c>
      <c r="D598" s="167">
        <v>39257.31</v>
      </c>
      <c r="E598" t="s">
        <v>199</v>
      </c>
      <c r="F598" t="s">
        <v>169</v>
      </c>
      <c r="G598" t="s">
        <v>200</v>
      </c>
      <c r="H598" s="168">
        <v>42422</v>
      </c>
      <c r="I598" t="s">
        <v>103</v>
      </c>
      <c r="J598" s="169">
        <v>1.5917808219178082</v>
      </c>
      <c r="K598">
        <v>1</v>
      </c>
    </row>
    <row r="599" spans="1:11" x14ac:dyDescent="0.25">
      <c r="A599" t="s">
        <v>937</v>
      </c>
      <c r="B599">
        <v>31614</v>
      </c>
      <c r="C599" t="s">
        <v>172</v>
      </c>
      <c r="D599" s="167">
        <v>69790</v>
      </c>
      <c r="E599" t="s">
        <v>191</v>
      </c>
      <c r="F599" t="s">
        <v>169</v>
      </c>
      <c r="G599" t="s">
        <v>486</v>
      </c>
      <c r="H599" s="168">
        <v>39160</v>
      </c>
      <c r="I599" t="s">
        <v>107</v>
      </c>
      <c r="J599" s="169">
        <v>10.528767123287672</v>
      </c>
      <c r="K599">
        <v>3</v>
      </c>
    </row>
    <row r="600" spans="1:11" x14ac:dyDescent="0.25">
      <c r="A600" t="s">
        <v>938</v>
      </c>
      <c r="B600">
        <v>23242</v>
      </c>
      <c r="C600" t="s">
        <v>167</v>
      </c>
      <c r="D600" s="167">
        <v>84974</v>
      </c>
      <c r="E600" t="s">
        <v>325</v>
      </c>
      <c r="F600" t="s">
        <v>169</v>
      </c>
      <c r="G600" t="s">
        <v>189</v>
      </c>
      <c r="H600" s="168">
        <v>39006</v>
      </c>
      <c r="I600" t="s">
        <v>103</v>
      </c>
      <c r="J600" s="169">
        <v>10.950684931506849</v>
      </c>
      <c r="K600">
        <v>3</v>
      </c>
    </row>
    <row r="601" spans="1:11" x14ac:dyDescent="0.25">
      <c r="A601" t="s">
        <v>939</v>
      </c>
      <c r="B601">
        <v>33756</v>
      </c>
      <c r="C601" t="s">
        <v>172</v>
      </c>
      <c r="D601" s="167">
        <v>61035.5</v>
      </c>
      <c r="E601" t="s">
        <v>196</v>
      </c>
      <c r="F601" t="s">
        <v>169</v>
      </c>
      <c r="G601" t="s">
        <v>228</v>
      </c>
      <c r="H601" s="168">
        <v>39497</v>
      </c>
      <c r="I601" t="s">
        <v>107</v>
      </c>
      <c r="J601" s="169">
        <v>9.6054794520547944</v>
      </c>
      <c r="K601">
        <v>2</v>
      </c>
    </row>
    <row r="602" spans="1:11" x14ac:dyDescent="0.25">
      <c r="A602" t="s">
        <v>940</v>
      </c>
      <c r="B602">
        <v>95328</v>
      </c>
      <c r="C602" t="s">
        <v>172</v>
      </c>
      <c r="D602" s="167">
        <v>118400</v>
      </c>
      <c r="E602" t="s">
        <v>213</v>
      </c>
      <c r="F602" t="s">
        <v>169</v>
      </c>
      <c r="G602" t="s">
        <v>214</v>
      </c>
      <c r="H602" s="168">
        <v>37708</v>
      </c>
      <c r="I602" t="s">
        <v>103</v>
      </c>
      <c r="J602" s="169">
        <v>14.506849315068493</v>
      </c>
      <c r="K602">
        <v>3</v>
      </c>
    </row>
    <row r="603" spans="1:11" x14ac:dyDescent="0.25">
      <c r="A603" t="s">
        <v>941</v>
      </c>
      <c r="B603">
        <v>46147</v>
      </c>
      <c r="C603" t="s">
        <v>172</v>
      </c>
      <c r="D603" s="167">
        <v>132884.54999999999</v>
      </c>
      <c r="E603" t="s">
        <v>188</v>
      </c>
      <c r="F603" t="s">
        <v>169</v>
      </c>
      <c r="G603" t="s">
        <v>231</v>
      </c>
      <c r="H603" s="168">
        <v>39497</v>
      </c>
      <c r="I603" t="s">
        <v>103</v>
      </c>
      <c r="J603" s="169">
        <v>9.6054794520547944</v>
      </c>
      <c r="K603">
        <v>2</v>
      </c>
    </row>
    <row r="604" spans="1:11" x14ac:dyDescent="0.25">
      <c r="A604" t="s">
        <v>942</v>
      </c>
      <c r="B604">
        <v>20317</v>
      </c>
      <c r="C604" t="s">
        <v>167</v>
      </c>
      <c r="D604" s="167">
        <v>51574.16</v>
      </c>
      <c r="E604" t="s">
        <v>188</v>
      </c>
      <c r="F604" t="s">
        <v>202</v>
      </c>
      <c r="G604" t="s">
        <v>313</v>
      </c>
      <c r="H604" s="168">
        <v>36437</v>
      </c>
      <c r="I604" t="s">
        <v>107</v>
      </c>
      <c r="J604" s="169">
        <v>17.989041095890411</v>
      </c>
      <c r="K604">
        <v>4</v>
      </c>
    </row>
    <row r="605" spans="1:11" x14ac:dyDescent="0.25">
      <c r="A605" t="s">
        <v>943</v>
      </c>
      <c r="B605">
        <v>22507</v>
      </c>
      <c r="C605" t="s">
        <v>172</v>
      </c>
      <c r="D605" s="167">
        <v>47821.87</v>
      </c>
      <c r="E605" t="s">
        <v>168</v>
      </c>
      <c r="F605" t="s">
        <v>169</v>
      </c>
      <c r="G605" t="s">
        <v>207</v>
      </c>
      <c r="H605" s="168">
        <v>39272</v>
      </c>
      <c r="I605" t="s">
        <v>107</v>
      </c>
      <c r="J605" s="169">
        <v>10.221917808219178</v>
      </c>
      <c r="K605">
        <v>3</v>
      </c>
    </row>
    <row r="606" spans="1:11" x14ac:dyDescent="0.25">
      <c r="A606" t="s">
        <v>944</v>
      </c>
      <c r="B606">
        <v>86777</v>
      </c>
      <c r="C606" t="s">
        <v>167</v>
      </c>
      <c r="D606" s="167">
        <v>19541.53</v>
      </c>
      <c r="E606" t="s">
        <v>216</v>
      </c>
      <c r="F606" t="s">
        <v>202</v>
      </c>
      <c r="G606" t="s">
        <v>217</v>
      </c>
      <c r="H606" s="168">
        <v>39220</v>
      </c>
      <c r="I606" t="s">
        <v>103</v>
      </c>
      <c r="J606" s="169">
        <v>10.364383561643836</v>
      </c>
      <c r="K606">
        <v>3</v>
      </c>
    </row>
    <row r="607" spans="1:11" x14ac:dyDescent="0.25">
      <c r="A607" t="s">
        <v>945</v>
      </c>
      <c r="B607">
        <v>92363</v>
      </c>
      <c r="C607" t="s">
        <v>167</v>
      </c>
      <c r="D607" s="167">
        <v>60201.440000000002</v>
      </c>
      <c r="E607" t="s">
        <v>188</v>
      </c>
      <c r="F607" t="s">
        <v>169</v>
      </c>
      <c r="G607" t="s">
        <v>344</v>
      </c>
      <c r="H607" s="168">
        <v>34239</v>
      </c>
      <c r="I607" t="s">
        <v>104</v>
      </c>
      <c r="J607" s="169">
        <v>24.010958904109589</v>
      </c>
      <c r="K607">
        <v>5</v>
      </c>
    </row>
    <row r="608" spans="1:11" x14ac:dyDescent="0.25">
      <c r="A608" t="s">
        <v>946</v>
      </c>
      <c r="B608">
        <v>61457</v>
      </c>
      <c r="C608" t="s">
        <v>167</v>
      </c>
      <c r="D608" s="167">
        <v>35435.11</v>
      </c>
      <c r="E608" t="s">
        <v>216</v>
      </c>
      <c r="F608" t="s">
        <v>202</v>
      </c>
      <c r="G608" t="s">
        <v>422</v>
      </c>
      <c r="H608" s="168">
        <v>35807</v>
      </c>
      <c r="I608" t="s">
        <v>103</v>
      </c>
      <c r="J608" s="169">
        <v>19.715068493150685</v>
      </c>
      <c r="K608">
        <v>4</v>
      </c>
    </row>
    <row r="609" spans="1:11" x14ac:dyDescent="0.25">
      <c r="A609" t="s">
        <v>947</v>
      </c>
      <c r="B609">
        <v>81281</v>
      </c>
      <c r="C609" t="s">
        <v>167</v>
      </c>
      <c r="D609" s="167">
        <v>28772.04</v>
      </c>
      <c r="E609" t="s">
        <v>233</v>
      </c>
      <c r="F609" t="s">
        <v>202</v>
      </c>
      <c r="G609" t="s">
        <v>234</v>
      </c>
      <c r="H609" s="168">
        <v>41455</v>
      </c>
      <c r="I609" t="s">
        <v>105</v>
      </c>
      <c r="J609" s="169">
        <v>4.2410958904109588</v>
      </c>
      <c r="K609">
        <v>1</v>
      </c>
    </row>
    <row r="610" spans="1:11" x14ac:dyDescent="0.25">
      <c r="A610" t="s">
        <v>948</v>
      </c>
      <c r="B610">
        <v>42302</v>
      </c>
      <c r="C610" t="s">
        <v>167</v>
      </c>
      <c r="D610" s="167">
        <v>46972.959999999999</v>
      </c>
      <c r="E610" t="s">
        <v>230</v>
      </c>
      <c r="F610" t="s">
        <v>169</v>
      </c>
      <c r="G610" t="s">
        <v>357</v>
      </c>
      <c r="H610" s="168">
        <v>39776</v>
      </c>
      <c r="I610" t="s">
        <v>103</v>
      </c>
      <c r="J610" s="169">
        <v>8.8410958904109584</v>
      </c>
      <c r="K610">
        <v>2</v>
      </c>
    </row>
    <row r="611" spans="1:11" x14ac:dyDescent="0.25">
      <c r="A611" t="s">
        <v>949</v>
      </c>
      <c r="B611">
        <v>15908</v>
      </c>
      <c r="C611" t="s">
        <v>167</v>
      </c>
      <c r="D611" s="167">
        <v>37838.46</v>
      </c>
      <c r="E611" t="s">
        <v>188</v>
      </c>
      <c r="F611" t="s">
        <v>202</v>
      </c>
      <c r="G611" t="s">
        <v>313</v>
      </c>
      <c r="H611" s="168">
        <v>40028</v>
      </c>
      <c r="I611" t="s">
        <v>106</v>
      </c>
      <c r="J611" s="169">
        <v>8.1506849315068486</v>
      </c>
      <c r="K611">
        <v>2</v>
      </c>
    </row>
    <row r="612" spans="1:11" x14ac:dyDescent="0.25">
      <c r="A612" t="s">
        <v>950</v>
      </c>
      <c r="B612">
        <v>15722</v>
      </c>
      <c r="C612" t="s">
        <v>167</v>
      </c>
      <c r="D612" s="167">
        <v>85700.5</v>
      </c>
      <c r="E612" t="s">
        <v>188</v>
      </c>
      <c r="F612" t="s">
        <v>169</v>
      </c>
      <c r="G612" t="s">
        <v>284</v>
      </c>
      <c r="H612" s="168">
        <v>41485</v>
      </c>
      <c r="I612" t="s">
        <v>108</v>
      </c>
      <c r="J612" s="169">
        <v>4.1589041095890407</v>
      </c>
      <c r="K612">
        <v>1</v>
      </c>
    </row>
    <row r="613" spans="1:11" x14ac:dyDescent="0.25">
      <c r="A613" t="s">
        <v>951</v>
      </c>
      <c r="B613">
        <v>81124</v>
      </c>
      <c r="C613" t="s">
        <v>172</v>
      </c>
      <c r="D613" s="167">
        <v>45049.120000000003</v>
      </c>
      <c r="E613" t="s">
        <v>199</v>
      </c>
      <c r="F613" t="s">
        <v>169</v>
      </c>
      <c r="G613" t="s">
        <v>205</v>
      </c>
      <c r="H613" s="168">
        <v>41239</v>
      </c>
      <c r="I613" t="s">
        <v>105</v>
      </c>
      <c r="J613" s="169">
        <v>4.8328767123287673</v>
      </c>
      <c r="K613">
        <v>1</v>
      </c>
    </row>
    <row r="614" spans="1:11" x14ac:dyDescent="0.25">
      <c r="A614" t="s">
        <v>952</v>
      </c>
      <c r="B614">
        <v>10817</v>
      </c>
      <c r="C614" t="s">
        <v>167</v>
      </c>
      <c r="D614" s="167">
        <v>92152.37</v>
      </c>
      <c r="E614" t="s">
        <v>175</v>
      </c>
      <c r="F614" t="s">
        <v>169</v>
      </c>
      <c r="G614" t="s">
        <v>211</v>
      </c>
      <c r="H614" s="168">
        <v>39818</v>
      </c>
      <c r="I614" t="s">
        <v>105</v>
      </c>
      <c r="J614" s="169">
        <v>8.7260273972602747</v>
      </c>
      <c r="K614">
        <v>2</v>
      </c>
    </row>
    <row r="615" spans="1:11" x14ac:dyDescent="0.25">
      <c r="A615" t="s">
        <v>953</v>
      </c>
      <c r="B615">
        <v>99136</v>
      </c>
      <c r="C615" t="s">
        <v>167</v>
      </c>
      <c r="D615" s="167">
        <v>100849.36</v>
      </c>
      <c r="E615" t="s">
        <v>188</v>
      </c>
      <c r="F615" t="s">
        <v>169</v>
      </c>
      <c r="G615" t="s">
        <v>284</v>
      </c>
      <c r="H615" s="168">
        <v>34533</v>
      </c>
      <c r="I615" t="s">
        <v>106</v>
      </c>
      <c r="J615" s="169">
        <v>23.205479452054796</v>
      </c>
      <c r="K615">
        <v>5</v>
      </c>
    </row>
    <row r="616" spans="1:11" x14ac:dyDescent="0.25">
      <c r="A616" t="s">
        <v>954</v>
      </c>
      <c r="B616">
        <v>41001</v>
      </c>
      <c r="C616" t="s">
        <v>172</v>
      </c>
      <c r="D616" s="167">
        <v>72921</v>
      </c>
      <c r="E616" t="s">
        <v>191</v>
      </c>
      <c r="F616" t="s">
        <v>169</v>
      </c>
      <c r="G616" t="s">
        <v>192</v>
      </c>
      <c r="H616" s="168">
        <v>39160</v>
      </c>
      <c r="I616" t="s">
        <v>105</v>
      </c>
      <c r="J616" s="169">
        <v>10.528767123287672</v>
      </c>
      <c r="K616">
        <v>3</v>
      </c>
    </row>
    <row r="617" spans="1:11" x14ac:dyDescent="0.25">
      <c r="A617" t="s">
        <v>955</v>
      </c>
      <c r="B617">
        <v>89864</v>
      </c>
      <c r="C617" t="s">
        <v>172</v>
      </c>
      <c r="D617" s="167">
        <v>42053.83</v>
      </c>
      <c r="E617" t="s">
        <v>233</v>
      </c>
      <c r="F617" t="s">
        <v>169</v>
      </c>
      <c r="G617" t="s">
        <v>514</v>
      </c>
      <c r="H617" s="168">
        <v>41750</v>
      </c>
      <c r="I617" t="s">
        <v>106</v>
      </c>
      <c r="J617" s="169">
        <v>3.4328767123287673</v>
      </c>
      <c r="K617">
        <v>1</v>
      </c>
    </row>
    <row r="618" spans="1:11" x14ac:dyDescent="0.25">
      <c r="A618" t="s">
        <v>956</v>
      </c>
      <c r="B618">
        <v>52923</v>
      </c>
      <c r="C618" t="s">
        <v>172</v>
      </c>
      <c r="D618" s="167">
        <v>56180.97</v>
      </c>
      <c r="E618" t="s">
        <v>199</v>
      </c>
      <c r="F618" t="s">
        <v>169</v>
      </c>
      <c r="G618" t="s">
        <v>750</v>
      </c>
      <c r="H618" s="168">
        <v>37914</v>
      </c>
      <c r="I618" t="s">
        <v>104</v>
      </c>
      <c r="J618" s="169">
        <v>13.942465753424658</v>
      </c>
      <c r="K618">
        <v>3</v>
      </c>
    </row>
    <row r="619" spans="1:11" x14ac:dyDescent="0.25">
      <c r="A619" t="s">
        <v>957</v>
      </c>
      <c r="B619">
        <v>285</v>
      </c>
      <c r="C619" t="s">
        <v>172</v>
      </c>
      <c r="D619" s="167">
        <v>96763.35</v>
      </c>
      <c r="E619" t="s">
        <v>168</v>
      </c>
      <c r="F619" t="s">
        <v>169</v>
      </c>
      <c r="G619" t="s">
        <v>384</v>
      </c>
      <c r="H619" s="168">
        <v>34960</v>
      </c>
      <c r="I619" t="s">
        <v>106</v>
      </c>
      <c r="J619" s="169">
        <v>22.035616438356165</v>
      </c>
      <c r="K619">
        <v>5</v>
      </c>
    </row>
    <row r="620" spans="1:11" x14ac:dyDescent="0.25">
      <c r="A620" t="s">
        <v>958</v>
      </c>
      <c r="B620">
        <v>85995</v>
      </c>
      <c r="C620" t="s">
        <v>167</v>
      </c>
      <c r="D620" s="167">
        <v>24978.81</v>
      </c>
      <c r="E620" t="s">
        <v>196</v>
      </c>
      <c r="F620" t="s">
        <v>202</v>
      </c>
      <c r="G620" t="s">
        <v>367</v>
      </c>
      <c r="H620" s="168">
        <v>36633</v>
      </c>
      <c r="I620" t="s">
        <v>107</v>
      </c>
      <c r="J620" s="169">
        <v>17.452054794520549</v>
      </c>
      <c r="K620">
        <v>4</v>
      </c>
    </row>
    <row r="621" spans="1:11" x14ac:dyDescent="0.25">
      <c r="A621" t="s">
        <v>959</v>
      </c>
      <c r="B621">
        <v>46665</v>
      </c>
      <c r="C621" t="s">
        <v>167</v>
      </c>
      <c r="D621" s="167">
        <v>67206</v>
      </c>
      <c r="E621" t="s">
        <v>188</v>
      </c>
      <c r="F621" t="s">
        <v>169</v>
      </c>
      <c r="G621" t="s">
        <v>357</v>
      </c>
      <c r="H621" s="168">
        <v>37221</v>
      </c>
      <c r="I621" t="s">
        <v>104</v>
      </c>
      <c r="J621" s="169">
        <v>15.841095890410958</v>
      </c>
      <c r="K621">
        <v>4</v>
      </c>
    </row>
    <row r="622" spans="1:11" x14ac:dyDescent="0.25">
      <c r="A622" t="s">
        <v>960</v>
      </c>
      <c r="B622">
        <v>67124</v>
      </c>
      <c r="C622" t="s">
        <v>172</v>
      </c>
      <c r="D622" s="167">
        <v>124054</v>
      </c>
      <c r="E622" t="s">
        <v>185</v>
      </c>
      <c r="F622" t="s">
        <v>169</v>
      </c>
      <c r="G622" t="s">
        <v>382</v>
      </c>
      <c r="H622" s="168">
        <v>36199</v>
      </c>
      <c r="I622" t="s">
        <v>103</v>
      </c>
      <c r="J622" s="169">
        <v>18.641095890410959</v>
      </c>
      <c r="K622">
        <v>4</v>
      </c>
    </row>
    <row r="623" spans="1:11" x14ac:dyDescent="0.25">
      <c r="A623" t="s">
        <v>961</v>
      </c>
      <c r="B623">
        <v>45381</v>
      </c>
      <c r="C623" t="s">
        <v>172</v>
      </c>
      <c r="D623" s="167">
        <v>81066</v>
      </c>
      <c r="E623" t="s">
        <v>233</v>
      </c>
      <c r="F623" t="s">
        <v>169</v>
      </c>
      <c r="G623" t="s">
        <v>962</v>
      </c>
      <c r="H623" s="168">
        <v>28597</v>
      </c>
      <c r="I623" t="s">
        <v>106</v>
      </c>
      <c r="J623" s="169">
        <v>39.468493150684928</v>
      </c>
      <c r="K623">
        <v>8</v>
      </c>
    </row>
    <row r="624" spans="1:11" x14ac:dyDescent="0.25">
      <c r="A624" t="s">
        <v>963</v>
      </c>
      <c r="B624">
        <v>43051</v>
      </c>
      <c r="C624" t="s">
        <v>167</v>
      </c>
      <c r="D624" s="167">
        <v>54402.73</v>
      </c>
      <c r="E624" t="s">
        <v>188</v>
      </c>
      <c r="F624" t="s">
        <v>169</v>
      </c>
      <c r="G624" t="s">
        <v>282</v>
      </c>
      <c r="H624" s="168">
        <v>40994</v>
      </c>
      <c r="I624" t="s">
        <v>108</v>
      </c>
      <c r="J624" s="169">
        <v>5.5041095890410956</v>
      </c>
      <c r="K624">
        <v>2</v>
      </c>
    </row>
    <row r="625" spans="1:11" x14ac:dyDescent="0.25">
      <c r="A625" t="s">
        <v>964</v>
      </c>
      <c r="B625">
        <v>38516</v>
      </c>
      <c r="C625" t="s">
        <v>172</v>
      </c>
      <c r="D625" s="167">
        <v>100849.36</v>
      </c>
      <c r="E625" t="s">
        <v>268</v>
      </c>
      <c r="F625" t="s">
        <v>169</v>
      </c>
      <c r="G625" t="s">
        <v>297</v>
      </c>
      <c r="H625" s="168">
        <v>29957</v>
      </c>
      <c r="I625" t="s">
        <v>106</v>
      </c>
      <c r="J625" s="169">
        <v>35.742465753424661</v>
      </c>
      <c r="K625">
        <v>8</v>
      </c>
    </row>
    <row r="626" spans="1:11" x14ac:dyDescent="0.25">
      <c r="A626" t="s">
        <v>965</v>
      </c>
      <c r="B626">
        <v>72129</v>
      </c>
      <c r="C626" t="s">
        <v>172</v>
      </c>
      <c r="D626" s="167">
        <v>45048.5</v>
      </c>
      <c r="E626" t="s">
        <v>199</v>
      </c>
      <c r="F626" t="s">
        <v>169</v>
      </c>
      <c r="G626" t="s">
        <v>205</v>
      </c>
      <c r="H626" s="168">
        <v>41148</v>
      </c>
      <c r="I626" t="s">
        <v>105</v>
      </c>
      <c r="J626" s="169">
        <v>5.0821917808219181</v>
      </c>
      <c r="K626">
        <v>2</v>
      </c>
    </row>
    <row r="627" spans="1:11" x14ac:dyDescent="0.25">
      <c r="A627" t="s">
        <v>966</v>
      </c>
      <c r="B627">
        <v>76933</v>
      </c>
      <c r="C627" t="s">
        <v>167</v>
      </c>
      <c r="D627" s="167">
        <v>84974</v>
      </c>
      <c r="E627" t="s">
        <v>185</v>
      </c>
      <c r="F627" t="s">
        <v>169</v>
      </c>
      <c r="G627" t="s">
        <v>189</v>
      </c>
      <c r="H627" s="168">
        <v>36234</v>
      </c>
      <c r="I627" t="s">
        <v>103</v>
      </c>
      <c r="J627" s="169">
        <v>18.545205479452054</v>
      </c>
      <c r="K627">
        <v>4</v>
      </c>
    </row>
    <row r="628" spans="1:11" x14ac:dyDescent="0.25">
      <c r="A628" t="s">
        <v>967</v>
      </c>
      <c r="B628">
        <v>27060</v>
      </c>
      <c r="C628" t="s">
        <v>167</v>
      </c>
      <c r="D628" s="167">
        <v>70422</v>
      </c>
      <c r="E628" t="s">
        <v>308</v>
      </c>
      <c r="F628" t="s">
        <v>169</v>
      </c>
      <c r="G628" t="s">
        <v>968</v>
      </c>
      <c r="H628" s="168">
        <v>36479</v>
      </c>
      <c r="I628" t="s">
        <v>103</v>
      </c>
      <c r="J628" s="169">
        <v>17.873972602739727</v>
      </c>
      <c r="K628">
        <v>4</v>
      </c>
    </row>
    <row r="629" spans="1:11" x14ac:dyDescent="0.25">
      <c r="A629" t="s">
        <v>969</v>
      </c>
      <c r="B629">
        <v>78699</v>
      </c>
      <c r="C629" t="s">
        <v>172</v>
      </c>
      <c r="D629" s="167">
        <v>96197.88</v>
      </c>
      <c r="E629" t="s">
        <v>268</v>
      </c>
      <c r="F629" t="s">
        <v>169</v>
      </c>
      <c r="G629" t="s">
        <v>418</v>
      </c>
      <c r="H629" s="168">
        <v>34491</v>
      </c>
      <c r="I629" t="s">
        <v>103</v>
      </c>
      <c r="J629" s="169">
        <v>23.32054794520548</v>
      </c>
      <c r="K629">
        <v>5</v>
      </c>
    </row>
    <row r="630" spans="1:11" x14ac:dyDescent="0.25">
      <c r="A630" t="s">
        <v>970</v>
      </c>
      <c r="B630">
        <v>34977</v>
      </c>
      <c r="C630" t="s">
        <v>172</v>
      </c>
      <c r="D630" s="167">
        <v>50910</v>
      </c>
      <c r="E630" t="s">
        <v>191</v>
      </c>
      <c r="F630" t="s">
        <v>169</v>
      </c>
      <c r="G630" t="s">
        <v>354</v>
      </c>
      <c r="H630" s="168">
        <v>41708</v>
      </c>
      <c r="I630" t="s">
        <v>104</v>
      </c>
      <c r="J630" s="169">
        <v>3.547945205479452</v>
      </c>
      <c r="K630">
        <v>1</v>
      </c>
    </row>
    <row r="631" spans="1:11" x14ac:dyDescent="0.25">
      <c r="A631" t="s">
        <v>971</v>
      </c>
      <c r="B631">
        <v>95071</v>
      </c>
      <c r="C631" t="s">
        <v>167</v>
      </c>
      <c r="D631" s="167">
        <v>15834.05</v>
      </c>
      <c r="E631" t="s">
        <v>216</v>
      </c>
      <c r="F631" t="s">
        <v>202</v>
      </c>
      <c r="G631" t="s">
        <v>303</v>
      </c>
      <c r="H631" s="168">
        <v>40736</v>
      </c>
      <c r="I631" t="s">
        <v>103</v>
      </c>
      <c r="J631" s="169">
        <v>6.2109589041095887</v>
      </c>
      <c r="K631">
        <v>2</v>
      </c>
    </row>
    <row r="632" spans="1:11" x14ac:dyDescent="0.25">
      <c r="A632" t="s">
        <v>972</v>
      </c>
      <c r="B632">
        <v>59923</v>
      </c>
      <c r="C632" t="s">
        <v>172</v>
      </c>
      <c r="D632" s="167">
        <v>58323.66</v>
      </c>
      <c r="E632" t="s">
        <v>199</v>
      </c>
      <c r="F632" t="s">
        <v>169</v>
      </c>
      <c r="G632" t="s">
        <v>539</v>
      </c>
      <c r="H632" s="168">
        <v>37970</v>
      </c>
      <c r="I632" t="s">
        <v>103</v>
      </c>
      <c r="J632" s="169">
        <v>13.789041095890411</v>
      </c>
      <c r="K632">
        <v>3</v>
      </c>
    </row>
    <row r="633" spans="1:11" x14ac:dyDescent="0.25">
      <c r="A633" t="s">
        <v>973</v>
      </c>
      <c r="B633">
        <v>12418</v>
      </c>
      <c r="C633" t="s">
        <v>167</v>
      </c>
      <c r="D633" s="167">
        <v>170687</v>
      </c>
      <c r="E633" t="s">
        <v>239</v>
      </c>
      <c r="F633" t="s">
        <v>169</v>
      </c>
      <c r="G633" t="s">
        <v>974</v>
      </c>
      <c r="H633" s="168">
        <v>33049</v>
      </c>
      <c r="I633" t="s">
        <v>103</v>
      </c>
      <c r="J633" s="169">
        <v>27.271232876712329</v>
      </c>
      <c r="K633">
        <v>6</v>
      </c>
    </row>
    <row r="634" spans="1:11" x14ac:dyDescent="0.25">
      <c r="A634" t="s">
        <v>975</v>
      </c>
      <c r="B634">
        <v>31819</v>
      </c>
      <c r="C634" t="s">
        <v>167</v>
      </c>
      <c r="D634" s="167">
        <v>66154.61</v>
      </c>
      <c r="E634" t="s">
        <v>191</v>
      </c>
      <c r="F634" t="s">
        <v>169</v>
      </c>
      <c r="G634" t="s">
        <v>610</v>
      </c>
      <c r="H634" s="168">
        <v>41400</v>
      </c>
      <c r="I634" t="s">
        <v>104</v>
      </c>
      <c r="J634" s="169">
        <v>4.3917808219178083</v>
      </c>
      <c r="K634">
        <v>1</v>
      </c>
    </row>
    <row r="635" spans="1:11" x14ac:dyDescent="0.25">
      <c r="A635" t="s">
        <v>976</v>
      </c>
      <c r="B635">
        <v>73854</v>
      </c>
      <c r="C635" t="s">
        <v>172</v>
      </c>
      <c r="D635" s="167">
        <v>77787</v>
      </c>
      <c r="E635" t="s">
        <v>191</v>
      </c>
      <c r="F635" t="s">
        <v>169</v>
      </c>
      <c r="G635" t="s">
        <v>192</v>
      </c>
      <c r="H635" s="168">
        <v>38642</v>
      </c>
      <c r="I635" t="s">
        <v>104</v>
      </c>
      <c r="J635" s="169">
        <v>11.947945205479453</v>
      </c>
      <c r="K635">
        <v>3</v>
      </c>
    </row>
    <row r="636" spans="1:11" x14ac:dyDescent="0.25">
      <c r="A636" t="s">
        <v>977</v>
      </c>
      <c r="B636">
        <v>12535</v>
      </c>
      <c r="C636" t="s">
        <v>167</v>
      </c>
      <c r="D636" s="167">
        <v>42662.89</v>
      </c>
      <c r="E636" t="s">
        <v>175</v>
      </c>
      <c r="F636" t="s">
        <v>169</v>
      </c>
      <c r="G636" t="s">
        <v>209</v>
      </c>
      <c r="H636" s="168">
        <v>42338</v>
      </c>
      <c r="I636" t="s">
        <v>107</v>
      </c>
      <c r="J636" s="169">
        <v>1.821917808219178</v>
      </c>
      <c r="K636">
        <v>1</v>
      </c>
    </row>
    <row r="637" spans="1:11" x14ac:dyDescent="0.25">
      <c r="A637" t="s">
        <v>978</v>
      </c>
      <c r="B637">
        <v>11433</v>
      </c>
      <c r="C637" t="s">
        <v>172</v>
      </c>
      <c r="D637" s="167">
        <v>45048.5</v>
      </c>
      <c r="E637" t="s">
        <v>199</v>
      </c>
      <c r="F637" t="s">
        <v>169</v>
      </c>
      <c r="G637" t="s">
        <v>205</v>
      </c>
      <c r="H637" s="168">
        <v>41148</v>
      </c>
      <c r="I637" t="s">
        <v>108</v>
      </c>
      <c r="J637" s="169">
        <v>5.0821917808219181</v>
      </c>
      <c r="K637">
        <v>2</v>
      </c>
    </row>
    <row r="638" spans="1:11" x14ac:dyDescent="0.25">
      <c r="A638" t="s">
        <v>979</v>
      </c>
      <c r="B638">
        <v>89278</v>
      </c>
      <c r="C638" t="s">
        <v>167</v>
      </c>
      <c r="D638" s="167">
        <v>24809.11</v>
      </c>
      <c r="E638" t="s">
        <v>216</v>
      </c>
      <c r="F638" t="s">
        <v>202</v>
      </c>
      <c r="G638" t="s">
        <v>980</v>
      </c>
      <c r="H638" s="168">
        <v>40760</v>
      </c>
      <c r="I638" t="s">
        <v>103</v>
      </c>
      <c r="J638" s="169">
        <v>6.1452054794520548</v>
      </c>
      <c r="K638">
        <v>2</v>
      </c>
    </row>
    <row r="639" spans="1:11" x14ac:dyDescent="0.25">
      <c r="A639" t="s">
        <v>981</v>
      </c>
      <c r="B639">
        <v>80442</v>
      </c>
      <c r="C639" t="s">
        <v>172</v>
      </c>
      <c r="D639" s="167">
        <v>119211.02</v>
      </c>
      <c r="E639" t="s">
        <v>185</v>
      </c>
      <c r="F639" t="s">
        <v>169</v>
      </c>
      <c r="G639" t="s">
        <v>382</v>
      </c>
      <c r="H639" s="168">
        <v>33924</v>
      </c>
      <c r="I639" t="s">
        <v>104</v>
      </c>
      <c r="J639" s="169">
        <v>24.873972602739727</v>
      </c>
      <c r="K639">
        <v>5</v>
      </c>
    </row>
    <row r="640" spans="1:11" x14ac:dyDescent="0.25">
      <c r="A640" t="s">
        <v>982</v>
      </c>
      <c r="B640">
        <v>67908</v>
      </c>
      <c r="C640" t="s">
        <v>167</v>
      </c>
      <c r="D640" s="167">
        <v>102664</v>
      </c>
      <c r="E640" t="s">
        <v>188</v>
      </c>
      <c r="F640" t="s">
        <v>169</v>
      </c>
      <c r="G640" t="s">
        <v>598</v>
      </c>
      <c r="H640" s="168">
        <v>36962</v>
      </c>
      <c r="I640" t="s">
        <v>103</v>
      </c>
      <c r="J640" s="169">
        <v>16.550684931506851</v>
      </c>
      <c r="K640">
        <v>4</v>
      </c>
    </row>
    <row r="641" spans="1:11" x14ac:dyDescent="0.25">
      <c r="A641" t="s">
        <v>983</v>
      </c>
      <c r="B641">
        <v>94646</v>
      </c>
      <c r="C641" t="s">
        <v>167</v>
      </c>
      <c r="D641" s="167">
        <v>42792</v>
      </c>
      <c r="E641" t="s">
        <v>188</v>
      </c>
      <c r="F641" t="s">
        <v>169</v>
      </c>
      <c r="G641" t="s">
        <v>282</v>
      </c>
      <c r="H641" s="168">
        <v>42619</v>
      </c>
      <c r="I641" t="s">
        <v>103</v>
      </c>
      <c r="J641" s="169">
        <v>1.0520547945205478</v>
      </c>
      <c r="K641">
        <v>1</v>
      </c>
    </row>
    <row r="642" spans="1:11" x14ac:dyDescent="0.25">
      <c r="A642" t="s">
        <v>984</v>
      </c>
      <c r="B642">
        <v>15791</v>
      </c>
      <c r="C642" t="s">
        <v>172</v>
      </c>
      <c r="D642" s="167">
        <v>65716</v>
      </c>
      <c r="E642" t="s">
        <v>191</v>
      </c>
      <c r="F642" t="s">
        <v>169</v>
      </c>
      <c r="G642" t="s">
        <v>486</v>
      </c>
      <c r="H642" s="168">
        <v>39329</v>
      </c>
      <c r="I642" t="s">
        <v>106</v>
      </c>
      <c r="J642" s="169">
        <v>10.065753424657535</v>
      </c>
      <c r="K642">
        <v>3</v>
      </c>
    </row>
    <row r="643" spans="1:11" x14ac:dyDescent="0.25">
      <c r="A643" t="s">
        <v>985</v>
      </c>
      <c r="B643">
        <v>36440</v>
      </c>
      <c r="C643" t="s">
        <v>167</v>
      </c>
      <c r="D643" s="167">
        <v>92490.98</v>
      </c>
      <c r="E643" t="s">
        <v>268</v>
      </c>
      <c r="F643" t="s">
        <v>169</v>
      </c>
      <c r="G643" t="s">
        <v>297</v>
      </c>
      <c r="H643" s="168">
        <v>41652</v>
      </c>
      <c r="I643" t="s">
        <v>105</v>
      </c>
      <c r="J643" s="169">
        <v>3.7013698630136984</v>
      </c>
      <c r="K643">
        <v>1</v>
      </c>
    </row>
    <row r="644" spans="1:11" x14ac:dyDescent="0.25">
      <c r="A644" t="s">
        <v>986</v>
      </c>
      <c r="B644">
        <v>57513</v>
      </c>
      <c r="C644" t="s">
        <v>167</v>
      </c>
      <c r="D644" s="167">
        <v>71640.83</v>
      </c>
      <c r="E644" t="s">
        <v>188</v>
      </c>
      <c r="F644" t="s">
        <v>169</v>
      </c>
      <c r="G644" t="s">
        <v>282</v>
      </c>
      <c r="H644" s="168">
        <v>36410</v>
      </c>
      <c r="I644" t="s">
        <v>108</v>
      </c>
      <c r="J644" s="169">
        <v>18.063013698630137</v>
      </c>
      <c r="K644">
        <v>4</v>
      </c>
    </row>
    <row r="645" spans="1:11" x14ac:dyDescent="0.25">
      <c r="A645" t="s">
        <v>987</v>
      </c>
      <c r="B645">
        <v>59165</v>
      </c>
      <c r="C645" t="s">
        <v>167</v>
      </c>
      <c r="D645" s="167">
        <v>59295.6</v>
      </c>
      <c r="E645" t="s">
        <v>188</v>
      </c>
      <c r="F645" t="s">
        <v>169</v>
      </c>
      <c r="G645" t="s">
        <v>498</v>
      </c>
      <c r="H645" s="168">
        <v>38426</v>
      </c>
      <c r="I645" t="s">
        <v>104</v>
      </c>
      <c r="J645" s="169">
        <v>12.53972602739726</v>
      </c>
      <c r="K645">
        <v>3</v>
      </c>
    </row>
    <row r="646" spans="1:11" x14ac:dyDescent="0.25">
      <c r="A646" t="s">
        <v>988</v>
      </c>
      <c r="B646">
        <v>79468</v>
      </c>
      <c r="C646" t="s">
        <v>167</v>
      </c>
      <c r="D646" s="167">
        <v>74701.81</v>
      </c>
      <c r="E646" t="s">
        <v>180</v>
      </c>
      <c r="F646" t="s">
        <v>169</v>
      </c>
      <c r="G646" t="s">
        <v>386</v>
      </c>
      <c r="H646" s="168">
        <v>38856</v>
      </c>
      <c r="I646" t="s">
        <v>106</v>
      </c>
      <c r="J646" s="169">
        <v>11.361643835616439</v>
      </c>
      <c r="K646">
        <v>3</v>
      </c>
    </row>
    <row r="647" spans="1:11" x14ac:dyDescent="0.25">
      <c r="A647" t="s">
        <v>989</v>
      </c>
      <c r="B647">
        <v>67671</v>
      </c>
      <c r="C647" t="s">
        <v>167</v>
      </c>
      <c r="D647" s="167">
        <v>61069.42</v>
      </c>
      <c r="E647" t="s">
        <v>188</v>
      </c>
      <c r="F647" t="s">
        <v>169</v>
      </c>
      <c r="G647" t="s">
        <v>273</v>
      </c>
      <c r="H647" s="168">
        <v>36948</v>
      </c>
      <c r="I647" t="s">
        <v>108</v>
      </c>
      <c r="J647" s="169">
        <v>16.589041095890412</v>
      </c>
      <c r="K647">
        <v>4</v>
      </c>
    </row>
    <row r="648" spans="1:11" x14ac:dyDescent="0.25">
      <c r="A648" t="s">
        <v>990</v>
      </c>
      <c r="B648">
        <v>29127</v>
      </c>
      <c r="C648" t="s">
        <v>167</v>
      </c>
      <c r="D648" s="167">
        <v>165746</v>
      </c>
      <c r="E648" t="s">
        <v>239</v>
      </c>
      <c r="F648" t="s">
        <v>169</v>
      </c>
      <c r="G648" t="s">
        <v>991</v>
      </c>
      <c r="H648" s="168">
        <v>32531</v>
      </c>
      <c r="I648" t="s">
        <v>103</v>
      </c>
      <c r="J648" s="169">
        <v>28.69041095890411</v>
      </c>
      <c r="K648">
        <v>6</v>
      </c>
    </row>
    <row r="649" spans="1:11" x14ac:dyDescent="0.25">
      <c r="A649" t="s">
        <v>992</v>
      </c>
      <c r="B649">
        <v>38134</v>
      </c>
      <c r="C649" t="s">
        <v>167</v>
      </c>
      <c r="D649" s="167">
        <v>43525.72</v>
      </c>
      <c r="E649" t="s">
        <v>199</v>
      </c>
      <c r="F649" t="s">
        <v>169</v>
      </c>
      <c r="G649" t="s">
        <v>220</v>
      </c>
      <c r="H649" s="168">
        <v>41372</v>
      </c>
      <c r="I649" t="s">
        <v>106</v>
      </c>
      <c r="J649" s="169">
        <v>4.4684931506849317</v>
      </c>
      <c r="K649">
        <v>1</v>
      </c>
    </row>
    <row r="650" spans="1:11" x14ac:dyDescent="0.25">
      <c r="A650" t="s">
        <v>993</v>
      </c>
      <c r="B650">
        <v>52884</v>
      </c>
      <c r="C650" t="s">
        <v>172</v>
      </c>
      <c r="D650" s="167">
        <v>43525.72</v>
      </c>
      <c r="E650" t="s">
        <v>199</v>
      </c>
      <c r="F650" t="s">
        <v>169</v>
      </c>
      <c r="G650" t="s">
        <v>220</v>
      </c>
      <c r="H650" s="168">
        <v>41372</v>
      </c>
      <c r="I650" t="s">
        <v>103</v>
      </c>
      <c r="J650" s="169">
        <v>4.4684931506849317</v>
      </c>
      <c r="K650">
        <v>1</v>
      </c>
    </row>
    <row r="651" spans="1:11" x14ac:dyDescent="0.25">
      <c r="A651" t="s">
        <v>994</v>
      </c>
      <c r="B651">
        <v>3400</v>
      </c>
      <c r="C651" t="s">
        <v>172</v>
      </c>
      <c r="D651" s="167">
        <v>65278.51</v>
      </c>
      <c r="E651" t="s">
        <v>188</v>
      </c>
      <c r="F651" t="s">
        <v>169</v>
      </c>
      <c r="G651" t="s">
        <v>995</v>
      </c>
      <c r="H651" s="168">
        <v>39412</v>
      </c>
      <c r="I651" t="s">
        <v>103</v>
      </c>
      <c r="J651" s="169">
        <v>9.838356164383562</v>
      </c>
      <c r="K651">
        <v>2</v>
      </c>
    </row>
    <row r="652" spans="1:11" x14ac:dyDescent="0.25">
      <c r="A652" t="s">
        <v>996</v>
      </c>
      <c r="B652">
        <v>87167</v>
      </c>
      <c r="C652" t="s">
        <v>172</v>
      </c>
      <c r="D652" s="167">
        <v>66065.23</v>
      </c>
      <c r="E652" t="s">
        <v>199</v>
      </c>
      <c r="F652" t="s">
        <v>169</v>
      </c>
      <c r="G652" t="s">
        <v>200</v>
      </c>
      <c r="H652" s="168">
        <v>32510</v>
      </c>
      <c r="I652" t="s">
        <v>106</v>
      </c>
      <c r="J652" s="169">
        <v>28.747945205479454</v>
      </c>
      <c r="K652">
        <v>6</v>
      </c>
    </row>
    <row r="653" spans="1:11" x14ac:dyDescent="0.25">
      <c r="A653" t="s">
        <v>997</v>
      </c>
      <c r="B653">
        <v>73678</v>
      </c>
      <c r="C653" t="s">
        <v>172</v>
      </c>
      <c r="D653" s="167">
        <v>97224.98</v>
      </c>
      <c r="E653" t="s">
        <v>185</v>
      </c>
      <c r="F653" t="s">
        <v>169</v>
      </c>
      <c r="G653" t="s">
        <v>416</v>
      </c>
      <c r="H653" s="168">
        <v>32047</v>
      </c>
      <c r="I653" t="s">
        <v>104</v>
      </c>
      <c r="J653" s="169">
        <v>30.016438356164382</v>
      </c>
      <c r="K653">
        <v>7</v>
      </c>
    </row>
    <row r="654" spans="1:11" x14ac:dyDescent="0.25">
      <c r="A654" t="s">
        <v>998</v>
      </c>
      <c r="B654">
        <v>52585</v>
      </c>
      <c r="C654" t="s">
        <v>167</v>
      </c>
      <c r="D654" s="167">
        <v>129536.16</v>
      </c>
      <c r="E654" t="s">
        <v>216</v>
      </c>
      <c r="F654" t="s">
        <v>169</v>
      </c>
      <c r="G654" t="s">
        <v>275</v>
      </c>
      <c r="H654" s="168">
        <v>27347</v>
      </c>
      <c r="I654" t="s">
        <v>103</v>
      </c>
      <c r="J654" s="169">
        <v>42.893150684931506</v>
      </c>
      <c r="K654">
        <v>9</v>
      </c>
    </row>
    <row r="655" spans="1:11" x14ac:dyDescent="0.25">
      <c r="A655" t="s">
        <v>999</v>
      </c>
      <c r="B655">
        <v>46518</v>
      </c>
      <c r="C655" t="s">
        <v>172</v>
      </c>
      <c r="D655" s="167">
        <v>40631.32</v>
      </c>
      <c r="E655" t="s">
        <v>199</v>
      </c>
      <c r="F655" t="s">
        <v>169</v>
      </c>
      <c r="G655" t="s">
        <v>200</v>
      </c>
      <c r="H655" s="168">
        <v>42317</v>
      </c>
      <c r="I655" t="s">
        <v>107</v>
      </c>
      <c r="J655" s="169">
        <v>1.8794520547945206</v>
      </c>
      <c r="K655">
        <v>1</v>
      </c>
    </row>
    <row r="656" spans="1:11" x14ac:dyDescent="0.25">
      <c r="A656" t="s">
        <v>1000</v>
      </c>
      <c r="B656">
        <v>85741</v>
      </c>
      <c r="C656" t="s">
        <v>167</v>
      </c>
      <c r="D656" s="167">
        <v>102664</v>
      </c>
      <c r="E656" t="s">
        <v>188</v>
      </c>
      <c r="F656" t="s">
        <v>169</v>
      </c>
      <c r="G656" t="s">
        <v>397</v>
      </c>
      <c r="H656" s="168">
        <v>29292</v>
      </c>
      <c r="I656" t="s">
        <v>105</v>
      </c>
      <c r="J656" s="169">
        <v>37.564383561643837</v>
      </c>
      <c r="K656">
        <v>8</v>
      </c>
    </row>
    <row r="657" spans="1:11" x14ac:dyDescent="0.25">
      <c r="A657" t="s">
        <v>1001</v>
      </c>
      <c r="B657">
        <v>79106</v>
      </c>
      <c r="C657" t="s">
        <v>172</v>
      </c>
      <c r="D657" s="167">
        <v>149596.97</v>
      </c>
      <c r="E657" t="s">
        <v>188</v>
      </c>
      <c r="F657" t="s">
        <v>169</v>
      </c>
      <c r="G657" t="s">
        <v>231</v>
      </c>
      <c r="H657" s="168">
        <v>31124</v>
      </c>
      <c r="I657" t="s">
        <v>106</v>
      </c>
      <c r="J657" s="169">
        <v>32.545205479452058</v>
      </c>
      <c r="K657">
        <v>7</v>
      </c>
    </row>
    <row r="658" spans="1:11" x14ac:dyDescent="0.25">
      <c r="A658" t="s">
        <v>1002</v>
      </c>
      <c r="B658">
        <v>4272</v>
      </c>
      <c r="C658" t="s">
        <v>167</v>
      </c>
      <c r="D658" s="167">
        <v>39257.31</v>
      </c>
      <c r="E658" t="s">
        <v>199</v>
      </c>
      <c r="F658" t="s">
        <v>169</v>
      </c>
      <c r="G658" t="s">
        <v>200</v>
      </c>
      <c r="H658" s="168">
        <v>42464</v>
      </c>
      <c r="I658" t="s">
        <v>104</v>
      </c>
      <c r="J658" s="169">
        <v>1.4767123287671233</v>
      </c>
      <c r="K658">
        <v>1</v>
      </c>
    </row>
    <row r="659" spans="1:11" x14ac:dyDescent="0.25">
      <c r="A659" t="s">
        <v>1003</v>
      </c>
      <c r="B659">
        <v>52845</v>
      </c>
      <c r="C659" t="s">
        <v>172</v>
      </c>
      <c r="D659" s="167">
        <v>104309.72</v>
      </c>
      <c r="E659" t="s">
        <v>188</v>
      </c>
      <c r="F659" t="s">
        <v>169</v>
      </c>
      <c r="G659" t="s">
        <v>240</v>
      </c>
      <c r="H659" s="168">
        <v>41764</v>
      </c>
      <c r="I659" t="s">
        <v>104</v>
      </c>
      <c r="J659" s="169">
        <v>3.3945205479452056</v>
      </c>
      <c r="K659">
        <v>1</v>
      </c>
    </row>
    <row r="660" spans="1:11" x14ac:dyDescent="0.25">
      <c r="A660" t="s">
        <v>1004</v>
      </c>
      <c r="B660">
        <v>48363</v>
      </c>
      <c r="C660" t="s">
        <v>172</v>
      </c>
      <c r="D660" s="167">
        <v>97392.47</v>
      </c>
      <c r="E660" t="s">
        <v>168</v>
      </c>
      <c r="F660" t="s">
        <v>169</v>
      </c>
      <c r="G660" t="s">
        <v>173</v>
      </c>
      <c r="H660" s="168">
        <v>34352</v>
      </c>
      <c r="I660" t="s">
        <v>107</v>
      </c>
      <c r="J660" s="169">
        <v>23.701369863013699</v>
      </c>
      <c r="K660">
        <v>5</v>
      </c>
    </row>
    <row r="661" spans="1:11" x14ac:dyDescent="0.25">
      <c r="A661" t="s">
        <v>1005</v>
      </c>
      <c r="B661">
        <v>63837</v>
      </c>
      <c r="C661" t="s">
        <v>167</v>
      </c>
      <c r="D661" s="167">
        <v>147303.20000000001</v>
      </c>
      <c r="E661" t="s">
        <v>188</v>
      </c>
      <c r="F661" t="s">
        <v>169</v>
      </c>
      <c r="G661" t="s">
        <v>231</v>
      </c>
      <c r="H661" s="168">
        <v>28542</v>
      </c>
      <c r="I661" t="s">
        <v>108</v>
      </c>
      <c r="J661" s="169">
        <v>39.61917808219178</v>
      </c>
      <c r="K661">
        <v>8</v>
      </c>
    </row>
    <row r="662" spans="1:11" x14ac:dyDescent="0.25">
      <c r="A662" t="s">
        <v>1006</v>
      </c>
      <c r="B662">
        <v>7208</v>
      </c>
      <c r="C662" t="s">
        <v>167</v>
      </c>
      <c r="D662" s="167">
        <v>77065</v>
      </c>
      <c r="E662" t="s">
        <v>168</v>
      </c>
      <c r="F662" t="s">
        <v>169</v>
      </c>
      <c r="G662" t="s">
        <v>524</v>
      </c>
      <c r="H662" s="168">
        <v>38222</v>
      </c>
      <c r="I662" t="s">
        <v>108</v>
      </c>
      <c r="J662" s="169">
        <v>13.098630136986301</v>
      </c>
      <c r="K662">
        <v>3</v>
      </c>
    </row>
    <row r="663" spans="1:11" x14ac:dyDescent="0.25">
      <c r="A663" t="s">
        <v>1007</v>
      </c>
      <c r="B663">
        <v>33859</v>
      </c>
      <c r="C663" t="s">
        <v>167</v>
      </c>
      <c r="D663" s="167">
        <v>77328</v>
      </c>
      <c r="E663" t="s">
        <v>168</v>
      </c>
      <c r="F663" t="s">
        <v>169</v>
      </c>
      <c r="G663" t="s">
        <v>265</v>
      </c>
      <c r="H663" s="168">
        <v>35547</v>
      </c>
      <c r="I663" t="s">
        <v>103</v>
      </c>
      <c r="J663" s="169">
        <v>20.427397260273974</v>
      </c>
      <c r="K663">
        <v>5</v>
      </c>
    </row>
    <row r="664" spans="1:11" x14ac:dyDescent="0.25">
      <c r="A664" t="s">
        <v>1008</v>
      </c>
      <c r="B664">
        <v>62388</v>
      </c>
      <c r="C664" t="s">
        <v>172</v>
      </c>
      <c r="D664" s="167">
        <v>104717.28</v>
      </c>
      <c r="E664" t="s">
        <v>196</v>
      </c>
      <c r="F664" t="s">
        <v>169</v>
      </c>
      <c r="G664" t="s">
        <v>397</v>
      </c>
      <c r="H664" s="168">
        <v>32392</v>
      </c>
      <c r="I664" t="s">
        <v>106</v>
      </c>
      <c r="J664" s="169">
        <v>29.07123287671233</v>
      </c>
      <c r="K664">
        <v>6</v>
      </c>
    </row>
    <row r="665" spans="1:11" x14ac:dyDescent="0.25">
      <c r="A665" t="s">
        <v>1009</v>
      </c>
      <c r="B665">
        <v>44252</v>
      </c>
      <c r="C665" t="s">
        <v>172</v>
      </c>
      <c r="D665" s="167">
        <v>56746.76</v>
      </c>
      <c r="E665" t="s">
        <v>196</v>
      </c>
      <c r="F665" t="s">
        <v>169</v>
      </c>
      <c r="G665" t="s">
        <v>228</v>
      </c>
      <c r="H665" s="168">
        <v>41652</v>
      </c>
      <c r="I665" t="s">
        <v>103</v>
      </c>
      <c r="J665" s="169">
        <v>3.7013698630136984</v>
      </c>
      <c r="K665">
        <v>1</v>
      </c>
    </row>
    <row r="666" spans="1:11" x14ac:dyDescent="0.25">
      <c r="A666" t="s">
        <v>1010</v>
      </c>
      <c r="B666">
        <v>23199</v>
      </c>
      <c r="C666" t="s">
        <v>167</v>
      </c>
      <c r="D666" s="167">
        <v>63458.74</v>
      </c>
      <c r="E666" t="s">
        <v>175</v>
      </c>
      <c r="F666" t="s">
        <v>169</v>
      </c>
      <c r="G666" t="s">
        <v>209</v>
      </c>
      <c r="H666" s="168">
        <v>37998</v>
      </c>
      <c r="I666" t="s">
        <v>106</v>
      </c>
      <c r="J666" s="169">
        <v>13.712328767123287</v>
      </c>
      <c r="K666">
        <v>3</v>
      </c>
    </row>
    <row r="667" spans="1:11" x14ac:dyDescent="0.25">
      <c r="A667" t="s">
        <v>1011</v>
      </c>
      <c r="B667">
        <v>11160</v>
      </c>
      <c r="C667" t="s">
        <v>172</v>
      </c>
      <c r="D667" s="167">
        <v>43525.120000000003</v>
      </c>
      <c r="E667" t="s">
        <v>199</v>
      </c>
      <c r="F667" t="s">
        <v>169</v>
      </c>
      <c r="G667" t="s">
        <v>220</v>
      </c>
      <c r="H667" s="168">
        <v>40917</v>
      </c>
      <c r="I667" t="s">
        <v>106</v>
      </c>
      <c r="J667" s="169">
        <v>5.7150684931506852</v>
      </c>
      <c r="K667">
        <v>2</v>
      </c>
    </row>
    <row r="668" spans="1:11" x14ac:dyDescent="0.25">
      <c r="A668" t="s">
        <v>1012</v>
      </c>
      <c r="B668">
        <v>61081</v>
      </c>
      <c r="C668" t="s">
        <v>167</v>
      </c>
      <c r="D668" s="167">
        <v>26208.35</v>
      </c>
      <c r="E668" t="s">
        <v>196</v>
      </c>
      <c r="F668" t="s">
        <v>202</v>
      </c>
      <c r="G668" t="s">
        <v>816</v>
      </c>
      <c r="H668" s="168">
        <v>33133</v>
      </c>
      <c r="I668" t="s">
        <v>103</v>
      </c>
      <c r="J668" s="169">
        <v>27.041095890410958</v>
      </c>
      <c r="K668">
        <v>6</v>
      </c>
    </row>
    <row r="669" spans="1:11" x14ac:dyDescent="0.25">
      <c r="A669" t="s">
        <v>1013</v>
      </c>
      <c r="B669">
        <v>17741</v>
      </c>
      <c r="C669" t="s">
        <v>172</v>
      </c>
      <c r="D669" s="167">
        <v>68015</v>
      </c>
      <c r="E669" t="s">
        <v>191</v>
      </c>
      <c r="F669" t="s">
        <v>169</v>
      </c>
      <c r="G669" t="s">
        <v>486</v>
      </c>
      <c r="H669" s="168">
        <v>38747</v>
      </c>
      <c r="I669" t="s">
        <v>106</v>
      </c>
      <c r="J669" s="169">
        <v>11.66027397260274</v>
      </c>
      <c r="K669">
        <v>3</v>
      </c>
    </row>
    <row r="670" spans="1:11" x14ac:dyDescent="0.25">
      <c r="A670" t="s">
        <v>1014</v>
      </c>
      <c r="B670">
        <v>51476</v>
      </c>
      <c r="C670" t="s">
        <v>172</v>
      </c>
      <c r="D670" s="167">
        <v>74891.600000000006</v>
      </c>
      <c r="E670" t="s">
        <v>196</v>
      </c>
      <c r="F670" t="s">
        <v>169</v>
      </c>
      <c r="G670" t="s">
        <v>914</v>
      </c>
      <c r="H670" s="168">
        <v>42464</v>
      </c>
      <c r="I670" t="s">
        <v>103</v>
      </c>
      <c r="J670" s="169">
        <v>1.4767123287671233</v>
      </c>
      <c r="K670">
        <v>1</v>
      </c>
    </row>
    <row r="671" spans="1:11" x14ac:dyDescent="0.25">
      <c r="A671" t="s">
        <v>1015</v>
      </c>
      <c r="B671">
        <v>35391</v>
      </c>
      <c r="C671" t="s">
        <v>172</v>
      </c>
      <c r="D671" s="167">
        <v>106456</v>
      </c>
      <c r="E671" t="s">
        <v>185</v>
      </c>
      <c r="F671" t="s">
        <v>169</v>
      </c>
      <c r="G671" t="s">
        <v>495</v>
      </c>
      <c r="H671" s="168">
        <v>36780</v>
      </c>
      <c r="I671" t="s">
        <v>107</v>
      </c>
      <c r="J671" s="169">
        <v>17.049315068493151</v>
      </c>
      <c r="K671">
        <v>4</v>
      </c>
    </row>
    <row r="672" spans="1:11" x14ac:dyDescent="0.25">
      <c r="A672" t="s">
        <v>1016</v>
      </c>
      <c r="B672">
        <v>70163</v>
      </c>
      <c r="C672" t="s">
        <v>172</v>
      </c>
      <c r="D672" s="167">
        <v>92756.7</v>
      </c>
      <c r="E672" t="s">
        <v>175</v>
      </c>
      <c r="F672" t="s">
        <v>169</v>
      </c>
      <c r="G672" t="s">
        <v>183</v>
      </c>
      <c r="H672" s="168">
        <v>35296</v>
      </c>
      <c r="I672" t="s">
        <v>105</v>
      </c>
      <c r="J672" s="169">
        <v>21.115068493150684</v>
      </c>
      <c r="K672">
        <v>5</v>
      </c>
    </row>
    <row r="673" spans="1:11" x14ac:dyDescent="0.25">
      <c r="A673" t="s">
        <v>1017</v>
      </c>
      <c r="B673">
        <v>49775</v>
      </c>
      <c r="C673" t="s">
        <v>167</v>
      </c>
      <c r="D673" s="167">
        <v>36797.06</v>
      </c>
      <c r="E673" t="s">
        <v>188</v>
      </c>
      <c r="F673" t="s">
        <v>202</v>
      </c>
      <c r="G673" t="s">
        <v>313</v>
      </c>
      <c r="H673" s="168">
        <v>41345</v>
      </c>
      <c r="I673" t="s">
        <v>103</v>
      </c>
      <c r="J673" s="169">
        <v>4.5424657534246577</v>
      </c>
      <c r="K673">
        <v>1</v>
      </c>
    </row>
    <row r="674" spans="1:11" x14ac:dyDescent="0.25">
      <c r="A674" t="s">
        <v>1018</v>
      </c>
      <c r="B674">
        <v>55072</v>
      </c>
      <c r="C674" t="s">
        <v>167</v>
      </c>
      <c r="D674" s="167">
        <v>48145.17</v>
      </c>
      <c r="E674" t="s">
        <v>188</v>
      </c>
      <c r="F674" t="s">
        <v>202</v>
      </c>
      <c r="G674" t="s">
        <v>313</v>
      </c>
      <c r="H674" s="168">
        <v>37375</v>
      </c>
      <c r="I674" t="s">
        <v>107</v>
      </c>
      <c r="J674" s="169">
        <v>15.419178082191781</v>
      </c>
      <c r="K674">
        <v>4</v>
      </c>
    </row>
    <row r="675" spans="1:11" x14ac:dyDescent="0.25">
      <c r="A675" t="s">
        <v>1019</v>
      </c>
      <c r="B675">
        <v>75953</v>
      </c>
      <c r="C675" t="s">
        <v>172</v>
      </c>
      <c r="D675" s="167">
        <v>141370.9</v>
      </c>
      <c r="E675" t="s">
        <v>239</v>
      </c>
      <c r="F675" t="s">
        <v>169</v>
      </c>
      <c r="G675" t="s">
        <v>1020</v>
      </c>
      <c r="H675" s="168">
        <v>39055</v>
      </c>
      <c r="I675" t="s">
        <v>105</v>
      </c>
      <c r="J675" s="169">
        <v>10.816438356164383</v>
      </c>
      <c r="K675">
        <v>3</v>
      </c>
    </row>
    <row r="676" spans="1:11" x14ac:dyDescent="0.25">
      <c r="A676" t="s">
        <v>1021</v>
      </c>
      <c r="B676">
        <v>7389</v>
      </c>
      <c r="C676" t="s">
        <v>172</v>
      </c>
      <c r="D676" s="167">
        <v>43440.79</v>
      </c>
      <c r="E676" t="s">
        <v>199</v>
      </c>
      <c r="F676" t="s">
        <v>169</v>
      </c>
      <c r="G676" t="s">
        <v>630</v>
      </c>
      <c r="H676" s="168">
        <v>38627</v>
      </c>
      <c r="I676" t="s">
        <v>108</v>
      </c>
      <c r="J676" s="169">
        <v>11.989041095890411</v>
      </c>
      <c r="K676">
        <v>3</v>
      </c>
    </row>
    <row r="677" spans="1:11" x14ac:dyDescent="0.25">
      <c r="A677" t="s">
        <v>1022</v>
      </c>
      <c r="B677">
        <v>75579</v>
      </c>
      <c r="C677" t="s">
        <v>167</v>
      </c>
      <c r="D677" s="167">
        <v>69222.179999999993</v>
      </c>
      <c r="E677" t="s">
        <v>188</v>
      </c>
      <c r="F677" t="s">
        <v>169</v>
      </c>
      <c r="G677" t="s">
        <v>170</v>
      </c>
      <c r="H677" s="168">
        <v>30942</v>
      </c>
      <c r="I677" t="s">
        <v>104</v>
      </c>
      <c r="J677" s="169">
        <v>33.043835616438358</v>
      </c>
      <c r="K677">
        <v>7</v>
      </c>
    </row>
    <row r="678" spans="1:11" x14ac:dyDescent="0.25">
      <c r="A678" t="s">
        <v>1023</v>
      </c>
      <c r="B678">
        <v>30824</v>
      </c>
      <c r="C678" t="s">
        <v>172</v>
      </c>
      <c r="D678" s="167">
        <v>75000</v>
      </c>
      <c r="E678" t="s">
        <v>268</v>
      </c>
      <c r="F678" t="s">
        <v>169</v>
      </c>
      <c r="G678" t="s">
        <v>418</v>
      </c>
      <c r="H678" s="168">
        <v>42562</v>
      </c>
      <c r="I678" t="s">
        <v>108</v>
      </c>
      <c r="J678" s="169">
        <v>1.2082191780821918</v>
      </c>
      <c r="K678">
        <v>1</v>
      </c>
    </row>
    <row r="679" spans="1:11" x14ac:dyDescent="0.25">
      <c r="A679" t="s">
        <v>1024</v>
      </c>
      <c r="B679">
        <v>63977</v>
      </c>
      <c r="C679" t="s">
        <v>167</v>
      </c>
      <c r="D679" s="167">
        <v>56306.83</v>
      </c>
      <c r="E679" t="s">
        <v>188</v>
      </c>
      <c r="F679" t="s">
        <v>169</v>
      </c>
      <c r="G679" t="s">
        <v>282</v>
      </c>
      <c r="H679" s="168">
        <v>40504</v>
      </c>
      <c r="I679" t="s">
        <v>105</v>
      </c>
      <c r="J679" s="169">
        <v>6.8465753424657532</v>
      </c>
      <c r="K679">
        <v>2</v>
      </c>
    </row>
    <row r="680" spans="1:11" x14ac:dyDescent="0.25">
      <c r="A680" t="s">
        <v>1025</v>
      </c>
      <c r="B680">
        <v>4628</v>
      </c>
      <c r="C680" t="s">
        <v>172</v>
      </c>
      <c r="D680" s="167">
        <v>55122.12</v>
      </c>
      <c r="E680" t="s">
        <v>199</v>
      </c>
      <c r="F680" t="s">
        <v>169</v>
      </c>
      <c r="G680" t="s">
        <v>200</v>
      </c>
      <c r="H680" s="168">
        <v>37837</v>
      </c>
      <c r="I680" t="s">
        <v>103</v>
      </c>
      <c r="J680" s="169">
        <v>14.153424657534247</v>
      </c>
      <c r="K680">
        <v>3</v>
      </c>
    </row>
    <row r="681" spans="1:11" x14ac:dyDescent="0.25">
      <c r="A681" t="s">
        <v>1026</v>
      </c>
      <c r="B681">
        <v>39193</v>
      </c>
      <c r="C681" t="s">
        <v>167</v>
      </c>
      <c r="D681" s="167">
        <v>118400</v>
      </c>
      <c r="E681" t="s">
        <v>213</v>
      </c>
      <c r="F681" t="s">
        <v>169</v>
      </c>
      <c r="G681" t="s">
        <v>214</v>
      </c>
      <c r="H681" s="168">
        <v>35555</v>
      </c>
      <c r="I681" t="s">
        <v>103</v>
      </c>
      <c r="J681" s="169">
        <v>20.405479452054795</v>
      </c>
      <c r="K681">
        <v>5</v>
      </c>
    </row>
    <row r="682" spans="1:11" x14ac:dyDescent="0.25">
      <c r="A682" t="s">
        <v>1027</v>
      </c>
      <c r="B682">
        <v>62719</v>
      </c>
      <c r="C682" t="s">
        <v>172</v>
      </c>
      <c r="D682" s="167">
        <v>58773</v>
      </c>
      <c r="E682" t="s">
        <v>191</v>
      </c>
      <c r="F682" t="s">
        <v>169</v>
      </c>
      <c r="G682" t="s">
        <v>354</v>
      </c>
      <c r="H682" s="168">
        <v>41288</v>
      </c>
      <c r="I682" t="s">
        <v>108</v>
      </c>
      <c r="J682" s="169">
        <v>4.6986301369863011</v>
      </c>
      <c r="K682">
        <v>1</v>
      </c>
    </row>
    <row r="683" spans="1:11" x14ac:dyDescent="0.25">
      <c r="A683" t="s">
        <v>1028</v>
      </c>
      <c r="B683">
        <v>37679</v>
      </c>
      <c r="C683" t="s">
        <v>167</v>
      </c>
      <c r="D683" s="167">
        <v>43525.72</v>
      </c>
      <c r="E683" t="s">
        <v>168</v>
      </c>
      <c r="F683" t="s">
        <v>169</v>
      </c>
      <c r="G683" t="s">
        <v>207</v>
      </c>
      <c r="H683" s="168">
        <v>36899</v>
      </c>
      <c r="I683" t="s">
        <v>104</v>
      </c>
      <c r="J683" s="169">
        <v>16.723287671232878</v>
      </c>
      <c r="K683">
        <v>4</v>
      </c>
    </row>
    <row r="684" spans="1:11" x14ac:dyDescent="0.25">
      <c r="A684" t="s">
        <v>1029</v>
      </c>
      <c r="B684">
        <v>79422</v>
      </c>
      <c r="C684" t="s">
        <v>172</v>
      </c>
      <c r="D684" s="167">
        <v>93396</v>
      </c>
      <c r="E684" t="s">
        <v>196</v>
      </c>
      <c r="F684" t="s">
        <v>169</v>
      </c>
      <c r="G684" t="s">
        <v>428</v>
      </c>
      <c r="H684" s="168">
        <v>41582</v>
      </c>
      <c r="I684" t="s">
        <v>105</v>
      </c>
      <c r="J684" s="169">
        <v>3.893150684931507</v>
      </c>
      <c r="K684">
        <v>1</v>
      </c>
    </row>
    <row r="685" spans="1:11" x14ac:dyDescent="0.25">
      <c r="A685" t="s">
        <v>1030</v>
      </c>
      <c r="B685">
        <v>49787</v>
      </c>
      <c r="C685" t="s">
        <v>167</v>
      </c>
      <c r="D685" s="167">
        <v>56123.38</v>
      </c>
      <c r="E685" t="s">
        <v>188</v>
      </c>
      <c r="F685" t="s">
        <v>202</v>
      </c>
      <c r="G685" t="s">
        <v>313</v>
      </c>
      <c r="H685" s="168">
        <v>36808</v>
      </c>
      <c r="I685" t="s">
        <v>103</v>
      </c>
      <c r="J685" s="169">
        <v>16.972602739726028</v>
      </c>
      <c r="K685">
        <v>4</v>
      </c>
    </row>
    <row r="686" spans="1:11" x14ac:dyDescent="0.25">
      <c r="A686" t="s">
        <v>1031</v>
      </c>
      <c r="B686">
        <v>62643</v>
      </c>
      <c r="C686" t="s">
        <v>172</v>
      </c>
      <c r="D686" s="167">
        <v>89620</v>
      </c>
      <c r="E686" t="s">
        <v>175</v>
      </c>
      <c r="F686" t="s">
        <v>169</v>
      </c>
      <c r="G686" t="s">
        <v>183</v>
      </c>
      <c r="H686" s="168">
        <v>35702</v>
      </c>
      <c r="I686" t="s">
        <v>104</v>
      </c>
      <c r="J686" s="169">
        <v>20.002739726027396</v>
      </c>
      <c r="K686">
        <v>5</v>
      </c>
    </row>
    <row r="687" spans="1:11" x14ac:dyDescent="0.25">
      <c r="A687" t="s">
        <v>1032</v>
      </c>
      <c r="B687">
        <v>79175</v>
      </c>
      <c r="C687" t="s">
        <v>172</v>
      </c>
      <c r="D687" s="167">
        <v>77328</v>
      </c>
      <c r="E687" t="s">
        <v>168</v>
      </c>
      <c r="F687" t="s">
        <v>169</v>
      </c>
      <c r="G687" t="s">
        <v>265</v>
      </c>
      <c r="H687" s="168">
        <v>36752</v>
      </c>
      <c r="I687" t="s">
        <v>106</v>
      </c>
      <c r="J687" s="169">
        <v>17.126027397260273</v>
      </c>
      <c r="K687">
        <v>4</v>
      </c>
    </row>
    <row r="688" spans="1:11" x14ac:dyDescent="0.25">
      <c r="A688" t="s">
        <v>1033</v>
      </c>
      <c r="B688">
        <v>97487</v>
      </c>
      <c r="C688" t="s">
        <v>167</v>
      </c>
      <c r="D688" s="167">
        <v>74079.67</v>
      </c>
      <c r="E688" t="s">
        <v>188</v>
      </c>
      <c r="F688" t="s">
        <v>169</v>
      </c>
      <c r="G688" t="s">
        <v>282</v>
      </c>
      <c r="H688" s="168">
        <v>39286</v>
      </c>
      <c r="I688" t="s">
        <v>103</v>
      </c>
      <c r="J688" s="169">
        <v>10.183561643835617</v>
      </c>
      <c r="K688">
        <v>3</v>
      </c>
    </row>
    <row r="689" spans="1:11" x14ac:dyDescent="0.25">
      <c r="A689" t="s">
        <v>1034</v>
      </c>
      <c r="B689">
        <v>9315</v>
      </c>
      <c r="C689" t="s">
        <v>167</v>
      </c>
      <c r="D689" s="167">
        <v>74872.5</v>
      </c>
      <c r="E689" t="s">
        <v>188</v>
      </c>
      <c r="F689" t="s">
        <v>169</v>
      </c>
      <c r="G689" t="s">
        <v>261</v>
      </c>
      <c r="H689" s="168">
        <v>39133</v>
      </c>
      <c r="I689" t="s">
        <v>108</v>
      </c>
      <c r="J689" s="169">
        <v>10.602739726027398</v>
      </c>
      <c r="K689">
        <v>3</v>
      </c>
    </row>
    <row r="690" spans="1:11" x14ac:dyDescent="0.25">
      <c r="A690" t="s">
        <v>1035</v>
      </c>
      <c r="B690">
        <v>35064</v>
      </c>
      <c r="C690" t="s">
        <v>172</v>
      </c>
      <c r="D690" s="167">
        <v>53935.39</v>
      </c>
      <c r="E690" t="s">
        <v>199</v>
      </c>
      <c r="F690" t="s">
        <v>169</v>
      </c>
      <c r="G690" t="s">
        <v>750</v>
      </c>
      <c r="H690" s="168">
        <v>38039</v>
      </c>
      <c r="I690" t="s">
        <v>103</v>
      </c>
      <c r="J690" s="169">
        <v>13.6</v>
      </c>
      <c r="K690">
        <v>3</v>
      </c>
    </row>
    <row r="691" spans="1:11" x14ac:dyDescent="0.25">
      <c r="A691" t="s">
        <v>1036</v>
      </c>
      <c r="B691">
        <v>38393</v>
      </c>
      <c r="C691" t="s">
        <v>167</v>
      </c>
      <c r="D691" s="167">
        <v>23318.28</v>
      </c>
      <c r="E691" t="s">
        <v>196</v>
      </c>
      <c r="F691" t="s">
        <v>202</v>
      </c>
      <c r="G691" t="s">
        <v>367</v>
      </c>
      <c r="H691" s="168">
        <v>37242</v>
      </c>
      <c r="I691" t="s">
        <v>104</v>
      </c>
      <c r="J691" s="169">
        <v>15.783561643835617</v>
      </c>
      <c r="K691">
        <v>4</v>
      </c>
    </row>
    <row r="692" spans="1:11" x14ac:dyDescent="0.25">
      <c r="A692" t="s">
        <v>1037</v>
      </c>
      <c r="B692">
        <v>78772</v>
      </c>
      <c r="C692" t="s">
        <v>172</v>
      </c>
      <c r="D692" s="167">
        <v>44300</v>
      </c>
      <c r="E692" t="s">
        <v>168</v>
      </c>
      <c r="F692" t="s">
        <v>169</v>
      </c>
      <c r="G692" t="s">
        <v>265</v>
      </c>
      <c r="H692" s="168">
        <v>42619</v>
      </c>
      <c r="I692" t="s">
        <v>107</v>
      </c>
      <c r="J692" s="169">
        <v>1.0520547945205478</v>
      </c>
      <c r="K692">
        <v>1</v>
      </c>
    </row>
    <row r="693" spans="1:11" x14ac:dyDescent="0.25">
      <c r="A693" t="s">
        <v>1038</v>
      </c>
      <c r="B693">
        <v>19335</v>
      </c>
      <c r="C693" t="s">
        <v>172</v>
      </c>
      <c r="D693" s="167">
        <v>78096</v>
      </c>
      <c r="E693" t="s">
        <v>175</v>
      </c>
      <c r="F693" t="s">
        <v>169</v>
      </c>
      <c r="G693" t="s">
        <v>183</v>
      </c>
      <c r="H693" s="168">
        <v>38187</v>
      </c>
      <c r="I693" t="s">
        <v>104</v>
      </c>
      <c r="J693" s="169">
        <v>13.194520547945206</v>
      </c>
      <c r="K693">
        <v>3</v>
      </c>
    </row>
    <row r="694" spans="1:11" x14ac:dyDescent="0.25">
      <c r="A694" t="s">
        <v>1039</v>
      </c>
      <c r="B694">
        <v>73270</v>
      </c>
      <c r="C694" t="s">
        <v>172</v>
      </c>
      <c r="D694" s="167">
        <v>60501</v>
      </c>
      <c r="E694" t="s">
        <v>175</v>
      </c>
      <c r="F694" t="s">
        <v>169</v>
      </c>
      <c r="G694" t="s">
        <v>183</v>
      </c>
      <c r="H694" s="168">
        <v>41106</v>
      </c>
      <c r="I694" t="s">
        <v>103</v>
      </c>
      <c r="J694" s="169">
        <v>5.1972602739726028</v>
      </c>
      <c r="K694">
        <v>2</v>
      </c>
    </row>
    <row r="695" spans="1:11" x14ac:dyDescent="0.25">
      <c r="A695" t="s">
        <v>1040</v>
      </c>
      <c r="B695">
        <v>59476</v>
      </c>
      <c r="C695" t="s">
        <v>167</v>
      </c>
      <c r="D695" s="167">
        <v>127961.97</v>
      </c>
      <c r="E695" t="s">
        <v>239</v>
      </c>
      <c r="F695" t="s">
        <v>169</v>
      </c>
      <c r="G695" t="s">
        <v>275</v>
      </c>
      <c r="H695" s="168">
        <v>32594</v>
      </c>
      <c r="I695" t="s">
        <v>105</v>
      </c>
      <c r="J695" s="169">
        <v>28.517808219178082</v>
      </c>
      <c r="K695">
        <v>6</v>
      </c>
    </row>
    <row r="696" spans="1:11" x14ac:dyDescent="0.25">
      <c r="A696" t="s">
        <v>1041</v>
      </c>
      <c r="B696">
        <v>2493</v>
      </c>
      <c r="C696" t="s">
        <v>172</v>
      </c>
      <c r="D696" s="167">
        <v>102707.07</v>
      </c>
      <c r="E696" t="s">
        <v>185</v>
      </c>
      <c r="F696" t="s">
        <v>169</v>
      </c>
      <c r="G696" t="s">
        <v>416</v>
      </c>
      <c r="H696" s="168">
        <v>33924</v>
      </c>
      <c r="I696" t="s">
        <v>105</v>
      </c>
      <c r="J696" s="169">
        <v>24.873972602739727</v>
      </c>
      <c r="K696">
        <v>5</v>
      </c>
    </row>
    <row r="697" spans="1:11" x14ac:dyDescent="0.25">
      <c r="A697" t="s">
        <v>1042</v>
      </c>
      <c r="B697">
        <v>41858</v>
      </c>
      <c r="C697" t="s">
        <v>172</v>
      </c>
      <c r="D697" s="167">
        <v>73709.05</v>
      </c>
      <c r="E697" t="s">
        <v>239</v>
      </c>
      <c r="F697" t="s">
        <v>169</v>
      </c>
      <c r="G697" t="s">
        <v>214</v>
      </c>
      <c r="H697" s="168">
        <v>41344</v>
      </c>
      <c r="I697" t="s">
        <v>103</v>
      </c>
      <c r="J697" s="169">
        <v>4.5452054794520551</v>
      </c>
      <c r="K697">
        <v>1</v>
      </c>
    </row>
    <row r="698" spans="1:11" x14ac:dyDescent="0.25">
      <c r="A698" t="s">
        <v>1043</v>
      </c>
      <c r="B698">
        <v>52847</v>
      </c>
      <c r="C698" t="s">
        <v>167</v>
      </c>
      <c r="D698" s="167">
        <v>92756.7</v>
      </c>
      <c r="E698" t="s">
        <v>175</v>
      </c>
      <c r="F698" t="s">
        <v>169</v>
      </c>
      <c r="G698" t="s">
        <v>183</v>
      </c>
      <c r="H698" s="168">
        <v>34736</v>
      </c>
      <c r="I698" t="s">
        <v>106</v>
      </c>
      <c r="J698" s="169">
        <v>22.649315068493152</v>
      </c>
      <c r="K698">
        <v>5</v>
      </c>
    </row>
    <row r="699" spans="1:11" x14ac:dyDescent="0.25">
      <c r="A699" t="s">
        <v>1044</v>
      </c>
      <c r="B699">
        <v>41222</v>
      </c>
      <c r="C699" t="s">
        <v>172</v>
      </c>
      <c r="D699" s="167">
        <v>70435</v>
      </c>
      <c r="E699" t="s">
        <v>175</v>
      </c>
      <c r="F699" t="s">
        <v>169</v>
      </c>
      <c r="G699" t="s">
        <v>183</v>
      </c>
      <c r="H699" s="168">
        <v>39098</v>
      </c>
      <c r="I699" t="s">
        <v>105</v>
      </c>
      <c r="J699" s="169">
        <v>10.698630136986301</v>
      </c>
      <c r="K699">
        <v>3</v>
      </c>
    </row>
    <row r="700" spans="1:11" x14ac:dyDescent="0.25">
      <c r="A700" t="s">
        <v>1045</v>
      </c>
      <c r="B700">
        <v>81582</v>
      </c>
      <c r="C700" t="s">
        <v>167</v>
      </c>
      <c r="D700" s="167">
        <v>45145.07</v>
      </c>
      <c r="E700" t="s">
        <v>196</v>
      </c>
      <c r="F700" t="s">
        <v>169</v>
      </c>
      <c r="G700" t="s">
        <v>1046</v>
      </c>
      <c r="H700" s="168">
        <v>41190</v>
      </c>
      <c r="I700" t="s">
        <v>103</v>
      </c>
      <c r="J700" s="169">
        <v>4.9671232876712326</v>
      </c>
      <c r="K700">
        <v>1</v>
      </c>
    </row>
    <row r="701" spans="1:11" x14ac:dyDescent="0.25">
      <c r="A701" t="s">
        <v>1047</v>
      </c>
      <c r="B701">
        <v>98923</v>
      </c>
      <c r="C701" t="s">
        <v>172</v>
      </c>
      <c r="D701" s="167">
        <v>40943.14</v>
      </c>
      <c r="E701" t="s">
        <v>233</v>
      </c>
      <c r="F701" t="s">
        <v>169</v>
      </c>
      <c r="G701" t="s">
        <v>554</v>
      </c>
      <c r="H701" s="168">
        <v>41988</v>
      </c>
      <c r="I701" t="s">
        <v>104</v>
      </c>
      <c r="J701" s="169">
        <v>2.7808219178082192</v>
      </c>
      <c r="K701">
        <v>1</v>
      </c>
    </row>
    <row r="702" spans="1:11" x14ac:dyDescent="0.25">
      <c r="A702" t="s">
        <v>1048</v>
      </c>
      <c r="B702">
        <v>24652</v>
      </c>
      <c r="C702" t="s">
        <v>172</v>
      </c>
      <c r="D702" s="167">
        <v>112899</v>
      </c>
      <c r="E702" t="s">
        <v>196</v>
      </c>
      <c r="F702" t="s">
        <v>169</v>
      </c>
      <c r="G702" t="s">
        <v>620</v>
      </c>
      <c r="H702" s="168">
        <v>36164</v>
      </c>
      <c r="I702" t="s">
        <v>106</v>
      </c>
      <c r="J702" s="169">
        <v>18.736986301369864</v>
      </c>
      <c r="K702">
        <v>4</v>
      </c>
    </row>
    <row r="703" spans="1:11" x14ac:dyDescent="0.25">
      <c r="A703" t="s">
        <v>1049</v>
      </c>
      <c r="B703">
        <v>29466</v>
      </c>
      <c r="C703" t="s">
        <v>172</v>
      </c>
      <c r="D703" s="167">
        <v>51669.4</v>
      </c>
      <c r="E703" t="s">
        <v>233</v>
      </c>
      <c r="F703" t="s">
        <v>169</v>
      </c>
      <c r="G703" t="s">
        <v>672</v>
      </c>
      <c r="H703" s="168">
        <v>40196</v>
      </c>
      <c r="I703" t="s">
        <v>103</v>
      </c>
      <c r="J703" s="169">
        <v>7.6904109589041099</v>
      </c>
      <c r="K703">
        <v>2</v>
      </c>
    </row>
    <row r="704" spans="1:11" x14ac:dyDescent="0.25">
      <c r="A704" t="s">
        <v>1050</v>
      </c>
      <c r="B704">
        <v>33045</v>
      </c>
      <c r="C704" t="s">
        <v>167</v>
      </c>
      <c r="D704" s="167">
        <v>41220.18</v>
      </c>
      <c r="E704" t="s">
        <v>175</v>
      </c>
      <c r="F704" t="s">
        <v>169</v>
      </c>
      <c r="G704" t="s">
        <v>209</v>
      </c>
      <c r="H704" s="168">
        <v>42422</v>
      </c>
      <c r="I704" t="s">
        <v>108</v>
      </c>
      <c r="J704" s="169">
        <v>1.5917808219178082</v>
      </c>
      <c r="K704">
        <v>1</v>
      </c>
    </row>
    <row r="705" spans="1:11" x14ac:dyDescent="0.25">
      <c r="A705" t="s">
        <v>1051</v>
      </c>
      <c r="B705">
        <v>15247</v>
      </c>
      <c r="C705" t="s">
        <v>167</v>
      </c>
      <c r="D705" s="167">
        <v>87523.22</v>
      </c>
      <c r="E705" t="s">
        <v>216</v>
      </c>
      <c r="F705" t="s">
        <v>169</v>
      </c>
      <c r="G705" t="s">
        <v>422</v>
      </c>
      <c r="H705" s="168">
        <v>31138</v>
      </c>
      <c r="I705" t="s">
        <v>103</v>
      </c>
      <c r="J705" s="169">
        <v>32.506849315068493</v>
      </c>
      <c r="K705">
        <v>7</v>
      </c>
    </row>
    <row r="706" spans="1:11" x14ac:dyDescent="0.25">
      <c r="A706" t="s">
        <v>1052</v>
      </c>
      <c r="B706">
        <v>84951</v>
      </c>
      <c r="C706" t="s">
        <v>172</v>
      </c>
      <c r="D706" s="167">
        <v>133067.15</v>
      </c>
      <c r="E706" t="s">
        <v>213</v>
      </c>
      <c r="F706" t="s">
        <v>169</v>
      </c>
      <c r="G706" t="s">
        <v>214</v>
      </c>
      <c r="H706" s="168">
        <v>34695</v>
      </c>
      <c r="I706" t="s">
        <v>105</v>
      </c>
      <c r="J706" s="169">
        <v>22.761643835616439</v>
      </c>
      <c r="K706">
        <v>5</v>
      </c>
    </row>
    <row r="707" spans="1:11" x14ac:dyDescent="0.25">
      <c r="A707" t="s">
        <v>1053</v>
      </c>
      <c r="B707">
        <v>44210</v>
      </c>
      <c r="C707" t="s">
        <v>167</v>
      </c>
      <c r="D707" s="167">
        <v>48616.35</v>
      </c>
      <c r="E707" t="s">
        <v>168</v>
      </c>
      <c r="F707" t="s">
        <v>169</v>
      </c>
      <c r="G707" t="s">
        <v>1054</v>
      </c>
      <c r="H707" s="168">
        <v>39566</v>
      </c>
      <c r="I707" t="s">
        <v>107</v>
      </c>
      <c r="J707" s="169">
        <v>9.4164383561643827</v>
      </c>
      <c r="K707">
        <v>2</v>
      </c>
    </row>
    <row r="708" spans="1:11" x14ac:dyDescent="0.25">
      <c r="A708" t="s">
        <v>1055</v>
      </c>
      <c r="B708">
        <v>5038</v>
      </c>
      <c r="C708" t="s">
        <v>172</v>
      </c>
      <c r="D708" s="167">
        <v>86588</v>
      </c>
      <c r="E708" t="s">
        <v>175</v>
      </c>
      <c r="F708" t="s">
        <v>169</v>
      </c>
      <c r="G708" t="s">
        <v>183</v>
      </c>
      <c r="H708" s="168">
        <v>37319</v>
      </c>
      <c r="I708" t="s">
        <v>103</v>
      </c>
      <c r="J708" s="169">
        <v>15.572602739726028</v>
      </c>
      <c r="K708">
        <v>4</v>
      </c>
    </row>
    <row r="709" spans="1:11" x14ac:dyDescent="0.25">
      <c r="A709" t="s">
        <v>1056</v>
      </c>
      <c r="B709">
        <v>54225</v>
      </c>
      <c r="C709" t="s">
        <v>167</v>
      </c>
      <c r="D709" s="167">
        <v>63345</v>
      </c>
      <c r="E709" t="s">
        <v>191</v>
      </c>
      <c r="F709" t="s">
        <v>169</v>
      </c>
      <c r="G709" t="s">
        <v>486</v>
      </c>
      <c r="H709" s="168">
        <v>41064</v>
      </c>
      <c r="I709" t="s">
        <v>107</v>
      </c>
      <c r="J709" s="169">
        <v>5.3123287671232875</v>
      </c>
      <c r="K709">
        <v>2</v>
      </c>
    </row>
    <row r="710" spans="1:11" x14ac:dyDescent="0.25">
      <c r="A710" t="s">
        <v>1057</v>
      </c>
      <c r="B710">
        <v>68922</v>
      </c>
      <c r="C710" t="s">
        <v>167</v>
      </c>
      <c r="D710" s="167">
        <v>51394</v>
      </c>
      <c r="E710" t="s">
        <v>216</v>
      </c>
      <c r="F710" t="s">
        <v>169</v>
      </c>
      <c r="G710" t="s">
        <v>1058</v>
      </c>
      <c r="H710" s="168">
        <v>42408</v>
      </c>
      <c r="I710" t="s">
        <v>106</v>
      </c>
      <c r="J710" s="169">
        <v>1.6301369863013699</v>
      </c>
      <c r="K710">
        <v>1</v>
      </c>
    </row>
    <row r="711" spans="1:11" x14ac:dyDescent="0.25">
      <c r="A711" t="s">
        <v>1059</v>
      </c>
      <c r="B711">
        <v>38973</v>
      </c>
      <c r="C711" t="s">
        <v>172</v>
      </c>
      <c r="D711" s="167">
        <v>50339.1</v>
      </c>
      <c r="E711" t="s">
        <v>233</v>
      </c>
      <c r="F711" t="s">
        <v>169</v>
      </c>
      <c r="G711" t="s">
        <v>554</v>
      </c>
      <c r="H711" s="168">
        <v>37140</v>
      </c>
      <c r="I711" t="s">
        <v>103</v>
      </c>
      <c r="J711" s="169">
        <v>16.063013698630137</v>
      </c>
      <c r="K711">
        <v>4</v>
      </c>
    </row>
    <row r="712" spans="1:11" x14ac:dyDescent="0.25">
      <c r="A712" t="s">
        <v>1060</v>
      </c>
      <c r="B712">
        <v>20112</v>
      </c>
      <c r="C712" t="s">
        <v>172</v>
      </c>
      <c r="D712" s="167">
        <v>46626.87</v>
      </c>
      <c r="E712" t="s">
        <v>199</v>
      </c>
      <c r="F712" t="s">
        <v>169</v>
      </c>
      <c r="G712" t="s">
        <v>205</v>
      </c>
      <c r="H712" s="168">
        <v>39615</v>
      </c>
      <c r="I712" t="s">
        <v>103</v>
      </c>
      <c r="J712" s="169">
        <v>9.2821917808219183</v>
      </c>
      <c r="K712">
        <v>2</v>
      </c>
    </row>
    <row r="713" spans="1:11" x14ac:dyDescent="0.25">
      <c r="A713" t="s">
        <v>1061</v>
      </c>
      <c r="B713">
        <v>97600</v>
      </c>
      <c r="C713" t="s">
        <v>172</v>
      </c>
      <c r="D713" s="167">
        <v>60501</v>
      </c>
      <c r="E713" t="s">
        <v>175</v>
      </c>
      <c r="F713" t="s">
        <v>169</v>
      </c>
      <c r="G713" t="s">
        <v>183</v>
      </c>
      <c r="H713" s="168">
        <v>40330</v>
      </c>
      <c r="I713" t="s">
        <v>105</v>
      </c>
      <c r="J713" s="169">
        <v>7.3232876712328769</v>
      </c>
      <c r="K713">
        <v>2</v>
      </c>
    </row>
    <row r="714" spans="1:11" x14ac:dyDescent="0.25">
      <c r="A714" t="s">
        <v>1062</v>
      </c>
      <c r="B714">
        <v>22741</v>
      </c>
      <c r="C714" t="s">
        <v>172</v>
      </c>
      <c r="D714" s="167">
        <v>76546</v>
      </c>
      <c r="E714" t="s">
        <v>168</v>
      </c>
      <c r="F714" t="s">
        <v>169</v>
      </c>
      <c r="G714" t="s">
        <v>173</v>
      </c>
      <c r="H714" s="168">
        <v>39098</v>
      </c>
      <c r="I714" t="s">
        <v>107</v>
      </c>
      <c r="J714" s="169">
        <v>10.698630136986301</v>
      </c>
      <c r="K714">
        <v>3</v>
      </c>
    </row>
    <row r="715" spans="1:11" x14ac:dyDescent="0.25">
      <c r="A715" t="s">
        <v>1063</v>
      </c>
      <c r="B715">
        <v>91646</v>
      </c>
      <c r="C715" t="s">
        <v>167</v>
      </c>
      <c r="D715" s="167">
        <v>97912</v>
      </c>
      <c r="E715" t="s">
        <v>188</v>
      </c>
      <c r="F715" t="s">
        <v>169</v>
      </c>
      <c r="G715" t="s">
        <v>284</v>
      </c>
      <c r="H715" s="168">
        <v>38810</v>
      </c>
      <c r="I715" t="s">
        <v>103</v>
      </c>
      <c r="J715" s="169">
        <v>11.487671232876712</v>
      </c>
      <c r="K715">
        <v>3</v>
      </c>
    </row>
    <row r="716" spans="1:11" x14ac:dyDescent="0.25">
      <c r="A716" t="s">
        <v>1064</v>
      </c>
      <c r="B716">
        <v>57700</v>
      </c>
      <c r="C716" t="s">
        <v>172</v>
      </c>
      <c r="D716" s="167">
        <v>45261</v>
      </c>
      <c r="E716" t="s">
        <v>191</v>
      </c>
      <c r="F716" t="s">
        <v>169</v>
      </c>
      <c r="G716" t="s">
        <v>1065</v>
      </c>
      <c r="H716" s="168">
        <v>42716</v>
      </c>
      <c r="I716" t="s">
        <v>104</v>
      </c>
      <c r="J716" s="169">
        <v>0.78630136986301369</v>
      </c>
      <c r="K716">
        <v>1</v>
      </c>
    </row>
    <row r="717" spans="1:11" x14ac:dyDescent="0.25">
      <c r="A717" t="s">
        <v>1066</v>
      </c>
      <c r="B717">
        <v>90719</v>
      </c>
      <c r="C717" t="s">
        <v>172</v>
      </c>
      <c r="D717" s="167">
        <v>47878.28</v>
      </c>
      <c r="E717" t="s">
        <v>268</v>
      </c>
      <c r="F717" t="s">
        <v>169</v>
      </c>
      <c r="G717" t="s">
        <v>630</v>
      </c>
      <c r="H717" s="168">
        <v>41120</v>
      </c>
      <c r="I717" t="s">
        <v>106</v>
      </c>
      <c r="J717" s="169">
        <v>5.1589041095890407</v>
      </c>
      <c r="K717">
        <v>2</v>
      </c>
    </row>
    <row r="718" spans="1:11" x14ac:dyDescent="0.25">
      <c r="A718" t="s">
        <v>1067</v>
      </c>
      <c r="B718">
        <v>57604</v>
      </c>
      <c r="C718" t="s">
        <v>172</v>
      </c>
      <c r="D718" s="167">
        <v>120768</v>
      </c>
      <c r="E718" t="s">
        <v>213</v>
      </c>
      <c r="F718" t="s">
        <v>169</v>
      </c>
      <c r="G718" t="s">
        <v>214</v>
      </c>
      <c r="H718" s="168">
        <v>32930</v>
      </c>
      <c r="I718" t="s">
        <v>106</v>
      </c>
      <c r="J718" s="169">
        <v>27.597260273972601</v>
      </c>
      <c r="K718">
        <v>6</v>
      </c>
    </row>
    <row r="719" spans="1:11" x14ac:dyDescent="0.25">
      <c r="A719" t="s">
        <v>1068</v>
      </c>
      <c r="B719">
        <v>31784</v>
      </c>
      <c r="C719" t="s">
        <v>172</v>
      </c>
      <c r="D719" s="167">
        <v>65105</v>
      </c>
      <c r="E719" t="s">
        <v>168</v>
      </c>
      <c r="F719" t="s">
        <v>169</v>
      </c>
      <c r="G719" t="s">
        <v>265</v>
      </c>
      <c r="H719" s="168">
        <v>38824</v>
      </c>
      <c r="I719" t="s">
        <v>104</v>
      </c>
      <c r="J719" s="169">
        <v>11.449315068493151</v>
      </c>
      <c r="K719">
        <v>3</v>
      </c>
    </row>
    <row r="720" spans="1:11" x14ac:dyDescent="0.25">
      <c r="A720" t="s">
        <v>1069</v>
      </c>
      <c r="B720">
        <v>74415</v>
      </c>
      <c r="C720" t="s">
        <v>167</v>
      </c>
      <c r="D720" s="167">
        <v>45261</v>
      </c>
      <c r="E720" t="s">
        <v>191</v>
      </c>
      <c r="F720" t="s">
        <v>169</v>
      </c>
      <c r="G720" t="s">
        <v>1065</v>
      </c>
      <c r="H720" s="168">
        <v>42122</v>
      </c>
      <c r="I720" t="s">
        <v>103</v>
      </c>
      <c r="J720" s="169">
        <v>2.4136986301369863</v>
      </c>
      <c r="K720">
        <v>1</v>
      </c>
    </row>
    <row r="721" spans="1:11" x14ac:dyDescent="0.25">
      <c r="A721" t="s">
        <v>1070</v>
      </c>
      <c r="B721">
        <v>75278</v>
      </c>
      <c r="C721" t="s">
        <v>167</v>
      </c>
      <c r="D721" s="167">
        <v>52032.19</v>
      </c>
      <c r="E721" t="s">
        <v>185</v>
      </c>
      <c r="F721" t="s">
        <v>169</v>
      </c>
      <c r="G721" t="s">
        <v>209</v>
      </c>
      <c r="H721" s="168">
        <v>40140</v>
      </c>
      <c r="I721" t="s">
        <v>103</v>
      </c>
      <c r="J721" s="169">
        <v>7.8438356164383558</v>
      </c>
      <c r="K721">
        <v>2</v>
      </c>
    </row>
    <row r="722" spans="1:11" x14ac:dyDescent="0.25">
      <c r="A722" t="s">
        <v>1071</v>
      </c>
      <c r="B722">
        <v>69445</v>
      </c>
      <c r="C722" t="s">
        <v>172</v>
      </c>
      <c r="D722" s="167">
        <v>102664</v>
      </c>
      <c r="E722" t="s">
        <v>199</v>
      </c>
      <c r="F722" t="s">
        <v>169</v>
      </c>
      <c r="G722" t="s">
        <v>176</v>
      </c>
      <c r="H722" s="168">
        <v>37572</v>
      </c>
      <c r="I722" t="s">
        <v>104</v>
      </c>
      <c r="J722" s="169">
        <v>14.87945205479452</v>
      </c>
      <c r="K722">
        <v>3</v>
      </c>
    </row>
    <row r="723" spans="1:11" x14ac:dyDescent="0.25">
      <c r="A723" t="s">
        <v>1072</v>
      </c>
      <c r="B723">
        <v>28774</v>
      </c>
      <c r="C723" t="s">
        <v>167</v>
      </c>
      <c r="D723" s="167">
        <v>92600.05</v>
      </c>
      <c r="E723" t="s">
        <v>175</v>
      </c>
      <c r="F723" t="s">
        <v>169</v>
      </c>
      <c r="G723" t="s">
        <v>211</v>
      </c>
      <c r="H723" s="168">
        <v>36347</v>
      </c>
      <c r="I723" t="s">
        <v>107</v>
      </c>
      <c r="J723" s="169">
        <v>18.235616438356164</v>
      </c>
      <c r="K723">
        <v>4</v>
      </c>
    </row>
    <row r="724" spans="1:11" x14ac:dyDescent="0.25">
      <c r="A724" t="s">
        <v>1073</v>
      </c>
      <c r="B724">
        <v>79796</v>
      </c>
      <c r="C724" t="s">
        <v>172</v>
      </c>
      <c r="D724" s="167">
        <v>91969.07</v>
      </c>
      <c r="E724" t="s">
        <v>185</v>
      </c>
      <c r="F724" t="s">
        <v>169</v>
      </c>
      <c r="G724" t="s">
        <v>416</v>
      </c>
      <c r="H724" s="168">
        <v>34387</v>
      </c>
      <c r="I724" t="s">
        <v>103</v>
      </c>
      <c r="J724" s="169">
        <v>23.605479452054794</v>
      </c>
      <c r="K724">
        <v>5</v>
      </c>
    </row>
    <row r="725" spans="1:11" x14ac:dyDescent="0.25">
      <c r="A725" t="s">
        <v>1074</v>
      </c>
      <c r="B725">
        <v>70017</v>
      </c>
      <c r="C725" t="s">
        <v>172</v>
      </c>
      <c r="D725" s="167">
        <v>118080.06</v>
      </c>
      <c r="E725" t="s">
        <v>185</v>
      </c>
      <c r="F725" t="s">
        <v>169</v>
      </c>
      <c r="G725" t="s">
        <v>382</v>
      </c>
      <c r="H725" s="168">
        <v>32307</v>
      </c>
      <c r="I725" t="s">
        <v>103</v>
      </c>
      <c r="J725" s="169">
        <v>29.304109589041097</v>
      </c>
      <c r="K725">
        <v>6</v>
      </c>
    </row>
    <row r="726" spans="1:11" x14ac:dyDescent="0.25">
      <c r="A726" t="s">
        <v>1075</v>
      </c>
      <c r="B726">
        <v>18235</v>
      </c>
      <c r="C726" t="s">
        <v>172</v>
      </c>
      <c r="D726" s="167">
        <v>50910</v>
      </c>
      <c r="E726" t="s">
        <v>191</v>
      </c>
      <c r="F726" t="s">
        <v>169</v>
      </c>
      <c r="G726" t="s">
        <v>354</v>
      </c>
      <c r="H726" s="168">
        <v>41708</v>
      </c>
      <c r="I726" t="s">
        <v>103</v>
      </c>
      <c r="J726" s="169">
        <v>3.547945205479452</v>
      </c>
      <c r="K726">
        <v>1</v>
      </c>
    </row>
    <row r="727" spans="1:11" x14ac:dyDescent="0.25">
      <c r="A727" t="s">
        <v>1076</v>
      </c>
      <c r="B727">
        <v>56078</v>
      </c>
      <c r="C727" t="s">
        <v>172</v>
      </c>
      <c r="D727" s="167">
        <v>100128.44</v>
      </c>
      <c r="E727" t="s">
        <v>253</v>
      </c>
      <c r="F727" t="s">
        <v>169</v>
      </c>
      <c r="G727" t="s">
        <v>397</v>
      </c>
      <c r="H727" s="168">
        <v>38852</v>
      </c>
      <c r="I727" t="s">
        <v>108</v>
      </c>
      <c r="J727" s="169">
        <v>11.372602739726027</v>
      </c>
      <c r="K727">
        <v>3</v>
      </c>
    </row>
    <row r="728" spans="1:11" x14ac:dyDescent="0.25">
      <c r="A728" t="s">
        <v>1077</v>
      </c>
      <c r="B728">
        <v>38580</v>
      </c>
      <c r="C728" t="s">
        <v>167</v>
      </c>
      <c r="D728" s="167">
        <v>100849.36</v>
      </c>
      <c r="E728" t="s">
        <v>188</v>
      </c>
      <c r="F728" t="s">
        <v>169</v>
      </c>
      <c r="G728" t="s">
        <v>284</v>
      </c>
      <c r="H728" s="168">
        <v>34387</v>
      </c>
      <c r="I728" t="s">
        <v>103</v>
      </c>
      <c r="J728" s="169">
        <v>23.605479452054794</v>
      </c>
      <c r="K728">
        <v>5</v>
      </c>
    </row>
    <row r="729" spans="1:11" x14ac:dyDescent="0.25">
      <c r="A729" t="s">
        <v>1078</v>
      </c>
      <c r="B729">
        <v>87944</v>
      </c>
      <c r="C729" t="s">
        <v>172</v>
      </c>
      <c r="D729" s="167">
        <v>97107.24</v>
      </c>
      <c r="E729" t="s">
        <v>325</v>
      </c>
      <c r="F729" t="s">
        <v>169</v>
      </c>
      <c r="G729" t="s">
        <v>533</v>
      </c>
      <c r="H729" s="168">
        <v>38880</v>
      </c>
      <c r="I729" t="s">
        <v>107</v>
      </c>
      <c r="J729" s="169">
        <v>11.295890410958904</v>
      </c>
      <c r="K729">
        <v>3</v>
      </c>
    </row>
    <row r="730" spans="1:11" x14ac:dyDescent="0.25">
      <c r="A730" t="s">
        <v>1079</v>
      </c>
      <c r="B730">
        <v>37447</v>
      </c>
      <c r="C730" t="s">
        <v>172</v>
      </c>
      <c r="D730" s="167">
        <v>125000</v>
      </c>
      <c r="E730" t="s">
        <v>308</v>
      </c>
      <c r="F730" t="s">
        <v>169</v>
      </c>
      <c r="G730" t="s">
        <v>275</v>
      </c>
      <c r="H730" s="168">
        <v>42674</v>
      </c>
      <c r="I730" t="s">
        <v>104</v>
      </c>
      <c r="J730" s="169">
        <v>0.90136986301369859</v>
      </c>
      <c r="K730">
        <v>1</v>
      </c>
    </row>
    <row r="731" spans="1:11" x14ac:dyDescent="0.25">
      <c r="A731" t="s">
        <v>1080</v>
      </c>
      <c r="B731">
        <v>97780</v>
      </c>
      <c r="C731" t="s">
        <v>172</v>
      </c>
      <c r="D731" s="167">
        <v>77434</v>
      </c>
      <c r="E731" t="s">
        <v>185</v>
      </c>
      <c r="F731" t="s">
        <v>169</v>
      </c>
      <c r="G731" t="s">
        <v>416</v>
      </c>
      <c r="H731" s="168">
        <v>38334</v>
      </c>
      <c r="I731" t="s">
        <v>104</v>
      </c>
      <c r="J731" s="169">
        <v>12.791780821917808</v>
      </c>
      <c r="K731">
        <v>3</v>
      </c>
    </row>
    <row r="732" spans="1:11" x14ac:dyDescent="0.25">
      <c r="A732" t="s">
        <v>1081</v>
      </c>
      <c r="B732">
        <v>73139</v>
      </c>
      <c r="C732" t="s">
        <v>172</v>
      </c>
      <c r="D732" s="167">
        <v>93120.47</v>
      </c>
      <c r="E732" t="s">
        <v>199</v>
      </c>
      <c r="F732" t="s">
        <v>169</v>
      </c>
      <c r="G732" t="s">
        <v>1082</v>
      </c>
      <c r="H732" s="168">
        <v>34380</v>
      </c>
      <c r="I732" t="s">
        <v>104</v>
      </c>
      <c r="J732" s="169">
        <v>23.624657534246577</v>
      </c>
      <c r="K732">
        <v>5</v>
      </c>
    </row>
    <row r="733" spans="1:11" x14ac:dyDescent="0.25">
      <c r="A733" t="s">
        <v>1083</v>
      </c>
      <c r="B733">
        <v>58803</v>
      </c>
      <c r="C733" t="s">
        <v>172</v>
      </c>
      <c r="D733" s="167">
        <v>97596</v>
      </c>
      <c r="E733" t="s">
        <v>185</v>
      </c>
      <c r="F733" t="s">
        <v>169</v>
      </c>
      <c r="G733" t="s">
        <v>495</v>
      </c>
      <c r="H733" s="168">
        <v>38145</v>
      </c>
      <c r="I733" t="s">
        <v>103</v>
      </c>
      <c r="J733" s="169">
        <v>13.30958904109589</v>
      </c>
      <c r="K733">
        <v>3</v>
      </c>
    </row>
    <row r="734" spans="1:11" x14ac:dyDescent="0.25">
      <c r="A734" t="s">
        <v>1084</v>
      </c>
      <c r="B734">
        <v>91550</v>
      </c>
      <c r="C734" t="s">
        <v>167</v>
      </c>
      <c r="D734" s="167">
        <v>45151.08</v>
      </c>
      <c r="E734" t="s">
        <v>216</v>
      </c>
      <c r="F734" t="s">
        <v>202</v>
      </c>
      <c r="G734" t="s">
        <v>217</v>
      </c>
      <c r="H734" s="168">
        <v>31725</v>
      </c>
      <c r="I734" t="s">
        <v>103</v>
      </c>
      <c r="J734" s="169">
        <v>30.898630136986302</v>
      </c>
      <c r="K734">
        <v>7</v>
      </c>
    </row>
    <row r="735" spans="1:11" x14ac:dyDescent="0.25">
      <c r="A735" t="s">
        <v>1085</v>
      </c>
      <c r="B735">
        <v>46922</v>
      </c>
      <c r="C735" t="s">
        <v>167</v>
      </c>
      <c r="D735" s="167">
        <v>81181.100000000006</v>
      </c>
      <c r="E735" t="s">
        <v>239</v>
      </c>
      <c r="F735" t="s">
        <v>169</v>
      </c>
      <c r="G735" t="s">
        <v>665</v>
      </c>
      <c r="H735" s="168">
        <v>38278</v>
      </c>
      <c r="I735" t="s">
        <v>104</v>
      </c>
      <c r="J735" s="169">
        <v>12.945205479452055</v>
      </c>
      <c r="K735">
        <v>3</v>
      </c>
    </row>
    <row r="736" spans="1:11" x14ac:dyDescent="0.25">
      <c r="A736" t="s">
        <v>1086</v>
      </c>
      <c r="B736">
        <v>20393</v>
      </c>
      <c r="C736" t="s">
        <v>172</v>
      </c>
      <c r="D736" s="167">
        <v>77787</v>
      </c>
      <c r="E736" t="s">
        <v>191</v>
      </c>
      <c r="F736" t="s">
        <v>169</v>
      </c>
      <c r="G736" t="s">
        <v>192</v>
      </c>
      <c r="H736" s="168">
        <v>38642</v>
      </c>
      <c r="I736" t="s">
        <v>108</v>
      </c>
      <c r="J736" s="169">
        <v>11.947945205479453</v>
      </c>
      <c r="K736">
        <v>3</v>
      </c>
    </row>
    <row r="737" spans="1:11" x14ac:dyDescent="0.25">
      <c r="A737" t="s">
        <v>1087</v>
      </c>
      <c r="B737">
        <v>35666</v>
      </c>
      <c r="C737" t="s">
        <v>167</v>
      </c>
      <c r="D737" s="167">
        <v>64615.14</v>
      </c>
      <c r="E737" t="s">
        <v>188</v>
      </c>
      <c r="F737" t="s">
        <v>169</v>
      </c>
      <c r="G737" t="s">
        <v>282</v>
      </c>
      <c r="H737" s="168">
        <v>38544</v>
      </c>
      <c r="I737" t="s">
        <v>103</v>
      </c>
      <c r="J737" s="169">
        <v>12.216438356164383</v>
      </c>
      <c r="K737">
        <v>3</v>
      </c>
    </row>
    <row r="738" spans="1:11" x14ac:dyDescent="0.25">
      <c r="A738" t="s">
        <v>1088</v>
      </c>
      <c r="B738">
        <v>61144</v>
      </c>
      <c r="C738" t="s">
        <v>172</v>
      </c>
      <c r="D738" s="167">
        <v>110886.71</v>
      </c>
      <c r="E738" t="s">
        <v>168</v>
      </c>
      <c r="F738" t="s">
        <v>169</v>
      </c>
      <c r="G738" t="s">
        <v>240</v>
      </c>
      <c r="H738" s="168">
        <v>32454</v>
      </c>
      <c r="I738" t="s">
        <v>103</v>
      </c>
      <c r="J738" s="169">
        <v>28.901369863013699</v>
      </c>
      <c r="K738">
        <v>6</v>
      </c>
    </row>
    <row r="739" spans="1:11" x14ac:dyDescent="0.25">
      <c r="A739" t="s">
        <v>1089</v>
      </c>
      <c r="B739">
        <v>91189</v>
      </c>
      <c r="C739" t="s">
        <v>167</v>
      </c>
      <c r="D739" s="167">
        <v>53230.68</v>
      </c>
      <c r="E739" t="s">
        <v>233</v>
      </c>
      <c r="F739" t="s">
        <v>169</v>
      </c>
      <c r="G739" t="s">
        <v>672</v>
      </c>
      <c r="H739" s="168">
        <v>38110</v>
      </c>
      <c r="I739" t="s">
        <v>103</v>
      </c>
      <c r="J739" s="169">
        <v>13.405479452054795</v>
      </c>
      <c r="K739">
        <v>3</v>
      </c>
    </row>
    <row r="740" spans="1:11" x14ac:dyDescent="0.25">
      <c r="A740" t="s">
        <v>1090</v>
      </c>
      <c r="B740">
        <v>27788</v>
      </c>
      <c r="C740" t="s">
        <v>172</v>
      </c>
      <c r="D740" s="167">
        <v>52853.59</v>
      </c>
      <c r="E740" t="s">
        <v>216</v>
      </c>
      <c r="F740" t="s">
        <v>169</v>
      </c>
      <c r="G740" t="s">
        <v>1091</v>
      </c>
      <c r="H740" s="168">
        <v>37356</v>
      </c>
      <c r="I740" t="s">
        <v>107</v>
      </c>
      <c r="J740" s="169">
        <v>15.471232876712328</v>
      </c>
      <c r="K740">
        <v>4</v>
      </c>
    </row>
    <row r="741" spans="1:11" x14ac:dyDescent="0.25">
      <c r="A741" t="s">
        <v>1092</v>
      </c>
      <c r="B741">
        <v>75193</v>
      </c>
      <c r="C741" t="s">
        <v>167</v>
      </c>
      <c r="D741" s="167">
        <v>93046.48</v>
      </c>
      <c r="E741" t="s">
        <v>188</v>
      </c>
      <c r="F741" t="s">
        <v>169</v>
      </c>
      <c r="G741" t="s">
        <v>284</v>
      </c>
      <c r="H741" s="168">
        <v>39104</v>
      </c>
      <c r="I741" t="s">
        <v>108</v>
      </c>
      <c r="J741" s="169">
        <v>10.682191780821919</v>
      </c>
      <c r="K741">
        <v>3</v>
      </c>
    </row>
    <row r="742" spans="1:11" x14ac:dyDescent="0.25">
      <c r="A742" t="s">
        <v>1093</v>
      </c>
      <c r="B742">
        <v>1520</v>
      </c>
      <c r="C742" t="s">
        <v>172</v>
      </c>
      <c r="D742" s="167">
        <v>108540</v>
      </c>
      <c r="E742" t="s">
        <v>185</v>
      </c>
      <c r="F742" t="s">
        <v>169</v>
      </c>
      <c r="G742" t="s">
        <v>275</v>
      </c>
      <c r="H742" s="168">
        <v>42492</v>
      </c>
      <c r="I742" t="s">
        <v>104</v>
      </c>
      <c r="J742" s="169">
        <v>1.4</v>
      </c>
      <c r="K742">
        <v>1</v>
      </c>
    </row>
    <row r="743" spans="1:11" x14ac:dyDescent="0.25">
      <c r="A743" t="s">
        <v>1094</v>
      </c>
      <c r="B743">
        <v>66168</v>
      </c>
      <c r="C743" t="s">
        <v>167</v>
      </c>
      <c r="D743" s="167">
        <v>64489.43</v>
      </c>
      <c r="E743" t="s">
        <v>168</v>
      </c>
      <c r="F743" t="s">
        <v>169</v>
      </c>
      <c r="G743" t="s">
        <v>170</v>
      </c>
      <c r="H743" s="168">
        <v>32041</v>
      </c>
      <c r="I743" t="s">
        <v>107</v>
      </c>
      <c r="J743" s="169">
        <v>30.032876712328768</v>
      </c>
      <c r="K743">
        <v>7</v>
      </c>
    </row>
    <row r="744" spans="1:11" x14ac:dyDescent="0.25">
      <c r="A744" t="s">
        <v>1095</v>
      </c>
      <c r="B744">
        <v>94216</v>
      </c>
      <c r="C744" t="s">
        <v>167</v>
      </c>
      <c r="D744" s="167">
        <v>66197.009999999995</v>
      </c>
      <c r="E744" t="s">
        <v>175</v>
      </c>
      <c r="F744" t="s">
        <v>169</v>
      </c>
      <c r="G744" t="s">
        <v>904</v>
      </c>
      <c r="H744" s="168">
        <v>37270</v>
      </c>
      <c r="I744" t="s">
        <v>106</v>
      </c>
      <c r="J744" s="169">
        <v>15.706849315068494</v>
      </c>
      <c r="K744">
        <v>4</v>
      </c>
    </row>
    <row r="745" spans="1:11" x14ac:dyDescent="0.25">
      <c r="A745" t="s">
        <v>1096</v>
      </c>
      <c r="B745">
        <v>32728</v>
      </c>
      <c r="C745" t="s">
        <v>172</v>
      </c>
      <c r="D745" s="167">
        <v>77434</v>
      </c>
      <c r="E745" t="s">
        <v>185</v>
      </c>
      <c r="F745" t="s">
        <v>169</v>
      </c>
      <c r="G745" t="s">
        <v>416</v>
      </c>
      <c r="H745" s="168">
        <v>38642</v>
      </c>
      <c r="I745" t="s">
        <v>104</v>
      </c>
      <c r="J745" s="169">
        <v>11.947945205479453</v>
      </c>
      <c r="K745">
        <v>3</v>
      </c>
    </row>
    <row r="746" spans="1:11" x14ac:dyDescent="0.25">
      <c r="A746" t="s">
        <v>1097</v>
      </c>
      <c r="B746">
        <v>37866</v>
      </c>
      <c r="C746" t="s">
        <v>167</v>
      </c>
      <c r="D746" s="167">
        <v>48145.17</v>
      </c>
      <c r="E746" t="s">
        <v>188</v>
      </c>
      <c r="F746" t="s">
        <v>202</v>
      </c>
      <c r="G746" t="s">
        <v>313</v>
      </c>
      <c r="H746" s="168">
        <v>37186</v>
      </c>
      <c r="I746" t="s">
        <v>106</v>
      </c>
      <c r="J746" s="169">
        <v>15.936986301369863</v>
      </c>
      <c r="K746">
        <v>4</v>
      </c>
    </row>
    <row r="747" spans="1:11" x14ac:dyDescent="0.25">
      <c r="A747" t="s">
        <v>1098</v>
      </c>
      <c r="B747">
        <v>57026</v>
      </c>
      <c r="C747" t="s">
        <v>167</v>
      </c>
      <c r="D747" s="167">
        <v>135313.72</v>
      </c>
      <c r="E747" t="s">
        <v>230</v>
      </c>
      <c r="F747" t="s">
        <v>169</v>
      </c>
      <c r="G747" t="s">
        <v>275</v>
      </c>
      <c r="H747" s="168">
        <v>38082</v>
      </c>
      <c r="I747" t="s">
        <v>104</v>
      </c>
      <c r="J747" s="169">
        <v>13.482191780821918</v>
      </c>
      <c r="K747">
        <v>3</v>
      </c>
    </row>
    <row r="748" spans="1:11" x14ac:dyDescent="0.25">
      <c r="A748" t="s">
        <v>1099</v>
      </c>
      <c r="B748">
        <v>90649</v>
      </c>
      <c r="C748" t="s">
        <v>167</v>
      </c>
      <c r="D748" s="167">
        <v>55140.93</v>
      </c>
      <c r="E748" t="s">
        <v>216</v>
      </c>
      <c r="F748" t="s">
        <v>169</v>
      </c>
      <c r="G748" t="s">
        <v>217</v>
      </c>
      <c r="H748" s="168">
        <v>37165</v>
      </c>
      <c r="I748" t="s">
        <v>103</v>
      </c>
      <c r="J748" s="169">
        <v>15.994520547945205</v>
      </c>
      <c r="K748">
        <v>4</v>
      </c>
    </row>
    <row r="749" spans="1:11" x14ac:dyDescent="0.25">
      <c r="A749" t="s">
        <v>1100</v>
      </c>
      <c r="B749">
        <v>48365</v>
      </c>
      <c r="C749" t="s">
        <v>172</v>
      </c>
      <c r="D749" s="167">
        <v>85405</v>
      </c>
      <c r="E749" t="s">
        <v>168</v>
      </c>
      <c r="F749" t="s">
        <v>169</v>
      </c>
      <c r="G749" t="s">
        <v>265</v>
      </c>
      <c r="H749" s="168">
        <v>35492</v>
      </c>
      <c r="I749" t="s">
        <v>103</v>
      </c>
      <c r="J749" s="169">
        <v>20.578082191780823</v>
      </c>
      <c r="K749">
        <v>5</v>
      </c>
    </row>
    <row r="750" spans="1:11" x14ac:dyDescent="0.25">
      <c r="A750" t="s">
        <v>1101</v>
      </c>
      <c r="B750">
        <v>47327</v>
      </c>
      <c r="C750" t="s">
        <v>167</v>
      </c>
      <c r="D750" s="167">
        <v>68800</v>
      </c>
      <c r="E750" t="s">
        <v>199</v>
      </c>
      <c r="F750" t="s">
        <v>169</v>
      </c>
      <c r="G750" t="s">
        <v>887</v>
      </c>
      <c r="H750" s="168">
        <v>42646</v>
      </c>
      <c r="I750" t="s">
        <v>106</v>
      </c>
      <c r="J750" s="169">
        <v>0.9780821917808219</v>
      </c>
      <c r="K750">
        <v>1</v>
      </c>
    </row>
    <row r="751" spans="1:11" x14ac:dyDescent="0.25">
      <c r="A751" t="s">
        <v>1102</v>
      </c>
      <c r="B751">
        <v>14148</v>
      </c>
      <c r="C751" t="s">
        <v>167</v>
      </c>
      <c r="D751" s="167">
        <v>133103.57</v>
      </c>
      <c r="E751" t="s">
        <v>188</v>
      </c>
      <c r="F751" t="s">
        <v>169</v>
      </c>
      <c r="G751" t="s">
        <v>231</v>
      </c>
      <c r="H751" s="168">
        <v>40085</v>
      </c>
      <c r="I751" t="s">
        <v>103</v>
      </c>
      <c r="J751" s="169">
        <v>7.9945205479452053</v>
      </c>
      <c r="K751">
        <v>2</v>
      </c>
    </row>
    <row r="752" spans="1:11" x14ac:dyDescent="0.25">
      <c r="A752" t="s">
        <v>1103</v>
      </c>
      <c r="B752">
        <v>24927</v>
      </c>
      <c r="C752" t="s">
        <v>172</v>
      </c>
      <c r="D752" s="167">
        <v>74779.899999999994</v>
      </c>
      <c r="E752" t="s">
        <v>175</v>
      </c>
      <c r="F752" t="s">
        <v>169</v>
      </c>
      <c r="G752" t="s">
        <v>882</v>
      </c>
      <c r="H752" s="168">
        <v>38096</v>
      </c>
      <c r="I752" t="s">
        <v>104</v>
      </c>
      <c r="J752" s="169">
        <v>13.443835616438356</v>
      </c>
      <c r="K752">
        <v>3</v>
      </c>
    </row>
    <row r="753" spans="1:11" x14ac:dyDescent="0.25">
      <c r="A753" t="s">
        <v>1104</v>
      </c>
      <c r="B753">
        <v>64272</v>
      </c>
      <c r="C753" t="s">
        <v>172</v>
      </c>
      <c r="D753" s="167">
        <v>27805.439999999999</v>
      </c>
      <c r="E753" t="s">
        <v>233</v>
      </c>
      <c r="F753" t="s">
        <v>202</v>
      </c>
      <c r="G753" t="s">
        <v>234</v>
      </c>
      <c r="H753" s="168">
        <v>42590</v>
      </c>
      <c r="I753" t="s">
        <v>106</v>
      </c>
      <c r="J753" s="169">
        <v>1.1315068493150684</v>
      </c>
      <c r="K753">
        <v>1</v>
      </c>
    </row>
    <row r="754" spans="1:11" x14ac:dyDescent="0.25">
      <c r="A754" t="s">
        <v>1105</v>
      </c>
      <c r="B754">
        <v>76288</v>
      </c>
      <c r="C754" t="s">
        <v>167</v>
      </c>
      <c r="D754" s="167">
        <v>57068.37</v>
      </c>
      <c r="E754" t="s">
        <v>188</v>
      </c>
      <c r="F754" t="s">
        <v>169</v>
      </c>
      <c r="G754" t="s">
        <v>344</v>
      </c>
      <c r="H754" s="168">
        <v>36774</v>
      </c>
      <c r="I754" t="s">
        <v>105</v>
      </c>
      <c r="J754" s="169">
        <v>17.065753424657533</v>
      </c>
      <c r="K754">
        <v>4</v>
      </c>
    </row>
    <row r="755" spans="1:11" x14ac:dyDescent="0.25">
      <c r="A755" t="s">
        <v>1106</v>
      </c>
      <c r="B755">
        <v>4681</v>
      </c>
      <c r="C755" t="s">
        <v>167</v>
      </c>
      <c r="D755" s="167">
        <v>81564.600000000006</v>
      </c>
      <c r="E755" t="s">
        <v>175</v>
      </c>
      <c r="F755" t="s">
        <v>169</v>
      </c>
      <c r="G755" t="s">
        <v>211</v>
      </c>
      <c r="H755" s="168">
        <v>37123</v>
      </c>
      <c r="I755" t="s">
        <v>104</v>
      </c>
      <c r="J755" s="169">
        <v>16.109589041095891</v>
      </c>
      <c r="K755">
        <v>4</v>
      </c>
    </row>
    <row r="756" spans="1:11" x14ac:dyDescent="0.25">
      <c r="A756" t="s">
        <v>1107</v>
      </c>
      <c r="B756">
        <v>36760</v>
      </c>
      <c r="C756" t="s">
        <v>167</v>
      </c>
      <c r="D756" s="167">
        <v>69222.179999999993</v>
      </c>
      <c r="E756" t="s">
        <v>188</v>
      </c>
      <c r="F756" t="s">
        <v>169</v>
      </c>
      <c r="G756" t="s">
        <v>170</v>
      </c>
      <c r="H756" s="168">
        <v>33527</v>
      </c>
      <c r="I756" t="s">
        <v>103</v>
      </c>
      <c r="J756" s="169">
        <v>25.961643835616439</v>
      </c>
      <c r="K756">
        <v>6</v>
      </c>
    </row>
    <row r="757" spans="1:11" x14ac:dyDescent="0.25">
      <c r="A757" t="s">
        <v>1108</v>
      </c>
      <c r="B757">
        <v>14633</v>
      </c>
      <c r="C757" t="s">
        <v>172</v>
      </c>
      <c r="D757" s="167">
        <v>46325.1</v>
      </c>
      <c r="E757" t="s">
        <v>199</v>
      </c>
      <c r="F757" t="s">
        <v>169</v>
      </c>
      <c r="G757" t="s">
        <v>295</v>
      </c>
      <c r="H757" s="168">
        <v>39188</v>
      </c>
      <c r="I757" t="s">
        <v>106</v>
      </c>
      <c r="J757" s="169">
        <v>10.452054794520548</v>
      </c>
      <c r="K757">
        <v>3</v>
      </c>
    </row>
    <row r="758" spans="1:11" x14ac:dyDescent="0.25">
      <c r="A758" t="s">
        <v>1109</v>
      </c>
      <c r="B758">
        <v>85546</v>
      </c>
      <c r="C758" t="s">
        <v>167</v>
      </c>
      <c r="D758" s="167">
        <v>105743.92</v>
      </c>
      <c r="E758" t="s">
        <v>180</v>
      </c>
      <c r="F758" t="s">
        <v>169</v>
      </c>
      <c r="G758" t="s">
        <v>457</v>
      </c>
      <c r="H758" s="168">
        <v>32104</v>
      </c>
      <c r="I758" t="s">
        <v>103</v>
      </c>
      <c r="J758" s="169">
        <v>29.860273972602741</v>
      </c>
      <c r="K758">
        <v>6</v>
      </c>
    </row>
    <row r="759" spans="1:11" x14ac:dyDescent="0.25">
      <c r="A759" t="s">
        <v>1110</v>
      </c>
      <c r="B759">
        <v>14930</v>
      </c>
      <c r="C759" t="s">
        <v>167</v>
      </c>
      <c r="D759" s="167">
        <v>66894.28</v>
      </c>
      <c r="E759" t="s">
        <v>188</v>
      </c>
      <c r="F759" t="s">
        <v>169</v>
      </c>
      <c r="G759" t="s">
        <v>226</v>
      </c>
      <c r="H759" s="168">
        <v>36555</v>
      </c>
      <c r="I759" t="s">
        <v>104</v>
      </c>
      <c r="J759" s="169">
        <v>17.665753424657535</v>
      </c>
      <c r="K759">
        <v>4</v>
      </c>
    </row>
    <row r="760" spans="1:11" x14ac:dyDescent="0.25">
      <c r="A760" t="s">
        <v>1111</v>
      </c>
      <c r="B760">
        <v>8857</v>
      </c>
      <c r="C760" t="s">
        <v>167</v>
      </c>
      <c r="D760" s="167">
        <v>69523.38</v>
      </c>
      <c r="E760" t="s">
        <v>188</v>
      </c>
      <c r="F760" t="s">
        <v>169</v>
      </c>
      <c r="G760" t="s">
        <v>282</v>
      </c>
      <c r="H760" s="168">
        <v>40378</v>
      </c>
      <c r="I760" t="s">
        <v>104</v>
      </c>
      <c r="J760" s="169">
        <v>7.1917808219178081</v>
      </c>
      <c r="K760">
        <v>2</v>
      </c>
    </row>
    <row r="761" spans="1:11" x14ac:dyDescent="0.25">
      <c r="A761" t="s">
        <v>1112</v>
      </c>
      <c r="B761">
        <v>83616</v>
      </c>
      <c r="C761" t="s">
        <v>167</v>
      </c>
      <c r="D761" s="167">
        <v>47644.65</v>
      </c>
      <c r="E761" t="s">
        <v>216</v>
      </c>
      <c r="F761" t="s">
        <v>169</v>
      </c>
      <c r="G761" t="s">
        <v>217</v>
      </c>
      <c r="H761" s="168">
        <v>38460</v>
      </c>
      <c r="I761" t="s">
        <v>104</v>
      </c>
      <c r="J761" s="169">
        <v>12.446575342465753</v>
      </c>
      <c r="K761">
        <v>3</v>
      </c>
    </row>
    <row r="762" spans="1:11" x14ac:dyDescent="0.25">
      <c r="A762" t="s">
        <v>1113</v>
      </c>
      <c r="B762">
        <v>26086</v>
      </c>
      <c r="C762" t="s">
        <v>172</v>
      </c>
      <c r="D762" s="167">
        <v>108538</v>
      </c>
      <c r="E762" t="s">
        <v>185</v>
      </c>
      <c r="F762" t="s">
        <v>169</v>
      </c>
      <c r="G762" t="s">
        <v>382</v>
      </c>
      <c r="H762" s="168">
        <v>37502</v>
      </c>
      <c r="I762" t="s">
        <v>103</v>
      </c>
      <c r="J762" s="169">
        <v>15.07123287671233</v>
      </c>
      <c r="K762">
        <v>4</v>
      </c>
    </row>
    <row r="763" spans="1:11" x14ac:dyDescent="0.25">
      <c r="A763" t="s">
        <v>1114</v>
      </c>
      <c r="B763">
        <v>61419</v>
      </c>
      <c r="C763" t="s">
        <v>172</v>
      </c>
      <c r="D763" s="167">
        <v>94006.07</v>
      </c>
      <c r="E763" t="s">
        <v>185</v>
      </c>
      <c r="F763" t="s">
        <v>169</v>
      </c>
      <c r="G763" t="s">
        <v>416</v>
      </c>
      <c r="H763" s="168">
        <v>33770</v>
      </c>
      <c r="I763" t="s">
        <v>106</v>
      </c>
      <c r="J763" s="169">
        <v>25.295890410958904</v>
      </c>
      <c r="K763">
        <v>6</v>
      </c>
    </row>
    <row r="764" spans="1:11" x14ac:dyDescent="0.25">
      <c r="A764" t="s">
        <v>1115</v>
      </c>
      <c r="B764">
        <v>15435</v>
      </c>
      <c r="C764" t="s">
        <v>172</v>
      </c>
      <c r="D764" s="167">
        <v>43525.72</v>
      </c>
      <c r="E764" t="s">
        <v>199</v>
      </c>
      <c r="F764" t="s">
        <v>169</v>
      </c>
      <c r="G764" t="s">
        <v>220</v>
      </c>
      <c r="H764" s="168">
        <v>40588</v>
      </c>
      <c r="I764" t="s">
        <v>103</v>
      </c>
      <c r="J764" s="169">
        <v>6.6164383561643838</v>
      </c>
      <c r="K764">
        <v>2</v>
      </c>
    </row>
    <row r="765" spans="1:11" x14ac:dyDescent="0.25">
      <c r="A765" t="s">
        <v>1116</v>
      </c>
      <c r="B765">
        <v>70878</v>
      </c>
      <c r="C765" t="s">
        <v>167</v>
      </c>
      <c r="D765" s="167">
        <v>79920.539999999994</v>
      </c>
      <c r="E765" t="s">
        <v>188</v>
      </c>
      <c r="F765" t="s">
        <v>169</v>
      </c>
      <c r="G765" t="s">
        <v>189</v>
      </c>
      <c r="H765" s="168">
        <v>38810</v>
      </c>
      <c r="I765" t="s">
        <v>107</v>
      </c>
      <c r="J765" s="169">
        <v>11.487671232876712</v>
      </c>
      <c r="K765">
        <v>3</v>
      </c>
    </row>
    <row r="766" spans="1:11" x14ac:dyDescent="0.25">
      <c r="A766" t="s">
        <v>1117</v>
      </c>
      <c r="B766">
        <v>41871</v>
      </c>
      <c r="C766" t="s">
        <v>172</v>
      </c>
      <c r="D766" s="167">
        <v>120967</v>
      </c>
      <c r="E766" t="s">
        <v>185</v>
      </c>
      <c r="F766" t="s">
        <v>169</v>
      </c>
      <c r="G766" t="s">
        <v>382</v>
      </c>
      <c r="H766" s="168">
        <v>36388</v>
      </c>
      <c r="I766" t="s">
        <v>103</v>
      </c>
      <c r="J766" s="169">
        <v>18.123287671232877</v>
      </c>
      <c r="K766">
        <v>4</v>
      </c>
    </row>
    <row r="767" spans="1:11" x14ac:dyDescent="0.25">
      <c r="A767" t="s">
        <v>1118</v>
      </c>
      <c r="B767">
        <v>16680</v>
      </c>
      <c r="C767" t="s">
        <v>172</v>
      </c>
      <c r="D767" s="167">
        <v>78052</v>
      </c>
      <c r="E767" t="s">
        <v>191</v>
      </c>
      <c r="F767" t="s">
        <v>169</v>
      </c>
      <c r="G767" t="s">
        <v>192</v>
      </c>
      <c r="H767" s="168">
        <v>37298</v>
      </c>
      <c r="I767" t="s">
        <v>103</v>
      </c>
      <c r="J767" s="169">
        <v>15.63013698630137</v>
      </c>
      <c r="K767">
        <v>4</v>
      </c>
    </row>
    <row r="768" spans="1:11" x14ac:dyDescent="0.25">
      <c r="A768" t="s">
        <v>1119</v>
      </c>
      <c r="B768">
        <v>85278</v>
      </c>
      <c r="C768" t="s">
        <v>172</v>
      </c>
      <c r="D768" s="167">
        <v>103506</v>
      </c>
      <c r="E768" t="s">
        <v>175</v>
      </c>
      <c r="F768" t="s">
        <v>169</v>
      </c>
      <c r="G768" t="s">
        <v>586</v>
      </c>
      <c r="H768" s="168">
        <v>36024</v>
      </c>
      <c r="I768" t="s">
        <v>106</v>
      </c>
      <c r="J768" s="169">
        <v>19.12054794520548</v>
      </c>
      <c r="K768">
        <v>4</v>
      </c>
    </row>
    <row r="769" spans="1:11" x14ac:dyDescent="0.25">
      <c r="A769" t="s">
        <v>1120</v>
      </c>
      <c r="B769">
        <v>78574</v>
      </c>
      <c r="C769" t="s">
        <v>172</v>
      </c>
      <c r="D769" s="167">
        <v>67665.5</v>
      </c>
      <c r="E769" t="s">
        <v>199</v>
      </c>
      <c r="F769" t="s">
        <v>169</v>
      </c>
      <c r="G769" t="s">
        <v>698</v>
      </c>
      <c r="H769" s="168">
        <v>34309</v>
      </c>
      <c r="I769" t="s">
        <v>106</v>
      </c>
      <c r="J769" s="169">
        <v>23.81917808219178</v>
      </c>
      <c r="K769">
        <v>5</v>
      </c>
    </row>
    <row r="770" spans="1:11" x14ac:dyDescent="0.25">
      <c r="A770" t="s">
        <v>1121</v>
      </c>
      <c r="B770">
        <v>39073</v>
      </c>
      <c r="C770" t="s">
        <v>167</v>
      </c>
      <c r="D770" s="167">
        <v>43422.51</v>
      </c>
      <c r="E770" t="s">
        <v>188</v>
      </c>
      <c r="F770" t="s">
        <v>202</v>
      </c>
      <c r="G770" t="s">
        <v>313</v>
      </c>
      <c r="H770" s="168">
        <v>38572</v>
      </c>
      <c r="I770" t="s">
        <v>103</v>
      </c>
      <c r="J770" s="169">
        <v>12.139726027397261</v>
      </c>
      <c r="K770">
        <v>3</v>
      </c>
    </row>
    <row r="771" spans="1:11" x14ac:dyDescent="0.25">
      <c r="A771" t="s">
        <v>1122</v>
      </c>
      <c r="B771">
        <v>12728</v>
      </c>
      <c r="C771" t="s">
        <v>172</v>
      </c>
      <c r="D771" s="167">
        <v>64141</v>
      </c>
      <c r="E771" t="s">
        <v>199</v>
      </c>
      <c r="F771" t="s">
        <v>169</v>
      </c>
      <c r="G771" t="s">
        <v>1123</v>
      </c>
      <c r="H771" s="168">
        <v>35562</v>
      </c>
      <c r="I771" t="s">
        <v>105</v>
      </c>
      <c r="J771" s="169">
        <v>20.386301369863013</v>
      </c>
      <c r="K771">
        <v>5</v>
      </c>
    </row>
    <row r="772" spans="1:11" x14ac:dyDescent="0.25">
      <c r="A772" t="s">
        <v>1124</v>
      </c>
      <c r="B772">
        <v>44532</v>
      </c>
      <c r="C772" t="s">
        <v>167</v>
      </c>
      <c r="D772" s="167">
        <v>89620</v>
      </c>
      <c r="E772" t="s">
        <v>175</v>
      </c>
      <c r="F772" t="s">
        <v>169</v>
      </c>
      <c r="G772" t="s">
        <v>183</v>
      </c>
      <c r="H772" s="168">
        <v>35702</v>
      </c>
      <c r="I772" t="s">
        <v>104</v>
      </c>
      <c r="J772" s="169">
        <v>20.002739726027396</v>
      </c>
      <c r="K772">
        <v>5</v>
      </c>
    </row>
    <row r="773" spans="1:11" x14ac:dyDescent="0.25">
      <c r="A773" t="s">
        <v>1125</v>
      </c>
      <c r="B773">
        <v>97906</v>
      </c>
      <c r="C773" t="s">
        <v>172</v>
      </c>
      <c r="D773" s="167">
        <v>90773.64</v>
      </c>
      <c r="E773" t="s">
        <v>168</v>
      </c>
      <c r="F773" t="s">
        <v>169</v>
      </c>
      <c r="G773" t="s">
        <v>1126</v>
      </c>
      <c r="H773" s="168">
        <v>36689</v>
      </c>
      <c r="I773" t="s">
        <v>107</v>
      </c>
      <c r="J773" s="169">
        <v>17.298630136986301</v>
      </c>
      <c r="K773">
        <v>4</v>
      </c>
    </row>
    <row r="774" spans="1:11" x14ac:dyDescent="0.25">
      <c r="A774" t="s">
        <v>1127</v>
      </c>
      <c r="B774">
        <v>34600</v>
      </c>
      <c r="C774" t="s">
        <v>172</v>
      </c>
      <c r="D774" s="167">
        <v>169627.18</v>
      </c>
      <c r="E774" t="s">
        <v>325</v>
      </c>
      <c r="F774" t="s">
        <v>169</v>
      </c>
      <c r="G774" t="s">
        <v>1128</v>
      </c>
      <c r="H774" s="168">
        <v>40659</v>
      </c>
      <c r="I774" t="s">
        <v>107</v>
      </c>
      <c r="J774" s="169">
        <v>6.4219178082191783</v>
      </c>
      <c r="K774">
        <v>2</v>
      </c>
    </row>
    <row r="775" spans="1:11" x14ac:dyDescent="0.25">
      <c r="A775" t="s">
        <v>1129</v>
      </c>
      <c r="B775">
        <v>11672</v>
      </c>
      <c r="C775" t="s">
        <v>167</v>
      </c>
      <c r="D775" s="167">
        <v>87523.22</v>
      </c>
      <c r="E775" t="s">
        <v>185</v>
      </c>
      <c r="F775" t="s">
        <v>169</v>
      </c>
      <c r="G775" t="s">
        <v>282</v>
      </c>
      <c r="H775" s="168">
        <v>34400</v>
      </c>
      <c r="I775" t="s">
        <v>103</v>
      </c>
      <c r="J775" s="169">
        <v>23.56986301369863</v>
      </c>
      <c r="K775">
        <v>5</v>
      </c>
    </row>
    <row r="776" spans="1:11" x14ac:dyDescent="0.25">
      <c r="A776" t="s">
        <v>1130</v>
      </c>
      <c r="B776">
        <v>62563</v>
      </c>
      <c r="C776" t="s">
        <v>172</v>
      </c>
      <c r="D776" s="167">
        <v>73801</v>
      </c>
      <c r="E776" t="s">
        <v>196</v>
      </c>
      <c r="F776" t="s">
        <v>169</v>
      </c>
      <c r="G776" t="s">
        <v>228</v>
      </c>
      <c r="H776" s="168">
        <v>38166</v>
      </c>
      <c r="I776" t="s">
        <v>103</v>
      </c>
      <c r="J776" s="169">
        <v>13.252054794520548</v>
      </c>
      <c r="K776">
        <v>3</v>
      </c>
    </row>
    <row r="777" spans="1:11" x14ac:dyDescent="0.25">
      <c r="A777" t="s">
        <v>1131</v>
      </c>
      <c r="B777">
        <v>74157</v>
      </c>
      <c r="C777" t="s">
        <v>167</v>
      </c>
      <c r="D777" s="167">
        <v>20419.48</v>
      </c>
      <c r="E777" t="s">
        <v>196</v>
      </c>
      <c r="F777" t="s">
        <v>202</v>
      </c>
      <c r="G777" t="s">
        <v>222</v>
      </c>
      <c r="H777" s="168">
        <v>39006</v>
      </c>
      <c r="I777" t="s">
        <v>103</v>
      </c>
      <c r="J777" s="169">
        <v>10.950684931506849</v>
      </c>
      <c r="K777">
        <v>3</v>
      </c>
    </row>
    <row r="778" spans="1:11" x14ac:dyDescent="0.25">
      <c r="A778" t="s">
        <v>1132</v>
      </c>
      <c r="B778">
        <v>80490</v>
      </c>
      <c r="C778" t="s">
        <v>172</v>
      </c>
      <c r="D778" s="167">
        <v>110229</v>
      </c>
      <c r="E778" t="s">
        <v>185</v>
      </c>
      <c r="F778" t="s">
        <v>169</v>
      </c>
      <c r="G778" t="s">
        <v>382</v>
      </c>
      <c r="H778" s="168">
        <v>35807</v>
      </c>
      <c r="I778" t="s">
        <v>107</v>
      </c>
      <c r="J778" s="169">
        <v>19.715068493150685</v>
      </c>
      <c r="K778">
        <v>4</v>
      </c>
    </row>
    <row r="779" spans="1:11" x14ac:dyDescent="0.25">
      <c r="A779" t="s">
        <v>1133</v>
      </c>
      <c r="B779">
        <v>81029</v>
      </c>
      <c r="C779" t="s">
        <v>172</v>
      </c>
      <c r="D779" s="167">
        <v>62585</v>
      </c>
      <c r="E779" t="s">
        <v>191</v>
      </c>
      <c r="F779" t="s">
        <v>169</v>
      </c>
      <c r="G779" t="s">
        <v>486</v>
      </c>
      <c r="H779" s="168">
        <v>39329</v>
      </c>
      <c r="I779" t="s">
        <v>106</v>
      </c>
      <c r="J779" s="169">
        <v>10.065753424657535</v>
      </c>
      <c r="K779">
        <v>3</v>
      </c>
    </row>
    <row r="780" spans="1:11" x14ac:dyDescent="0.25">
      <c r="A780" t="s">
        <v>1134</v>
      </c>
      <c r="B780">
        <v>40067</v>
      </c>
      <c r="C780" t="s">
        <v>172</v>
      </c>
      <c r="D780" s="167">
        <v>45261</v>
      </c>
      <c r="E780" t="s">
        <v>191</v>
      </c>
      <c r="F780" t="s">
        <v>169</v>
      </c>
      <c r="G780" t="s">
        <v>1065</v>
      </c>
      <c r="H780" s="168">
        <v>42716</v>
      </c>
      <c r="I780" t="s">
        <v>105</v>
      </c>
      <c r="J780" s="169">
        <v>0.78630136986301369</v>
      </c>
      <c r="K780">
        <v>1</v>
      </c>
    </row>
    <row r="781" spans="1:11" x14ac:dyDescent="0.25">
      <c r="A781" t="s">
        <v>1135</v>
      </c>
      <c r="B781">
        <v>29769</v>
      </c>
      <c r="C781" t="s">
        <v>167</v>
      </c>
      <c r="D781" s="167">
        <v>41781.910000000003</v>
      </c>
      <c r="E781" t="s">
        <v>168</v>
      </c>
      <c r="F781" t="s">
        <v>169</v>
      </c>
      <c r="G781" t="s">
        <v>1136</v>
      </c>
      <c r="H781" s="168">
        <v>41638</v>
      </c>
      <c r="I781" t="s">
        <v>108</v>
      </c>
      <c r="J781" s="169">
        <v>3.7397260273972601</v>
      </c>
      <c r="K781">
        <v>1</v>
      </c>
    </row>
    <row r="782" spans="1:11" x14ac:dyDescent="0.25">
      <c r="A782" t="s">
        <v>1137</v>
      </c>
      <c r="B782">
        <v>80400</v>
      </c>
      <c r="C782" t="s">
        <v>172</v>
      </c>
      <c r="D782" s="167">
        <v>68015</v>
      </c>
      <c r="E782" t="s">
        <v>191</v>
      </c>
      <c r="F782" t="s">
        <v>169</v>
      </c>
      <c r="G782" t="s">
        <v>486</v>
      </c>
      <c r="H782" s="168">
        <v>38747</v>
      </c>
      <c r="I782" t="s">
        <v>103</v>
      </c>
      <c r="J782" s="169">
        <v>11.66027397260274</v>
      </c>
      <c r="K782">
        <v>3</v>
      </c>
    </row>
    <row r="783" spans="1:11" x14ac:dyDescent="0.25">
      <c r="A783" t="s">
        <v>1138</v>
      </c>
      <c r="B783">
        <v>39658</v>
      </c>
      <c r="C783" t="s">
        <v>167</v>
      </c>
      <c r="D783" s="167">
        <v>117271.79</v>
      </c>
      <c r="E783" t="s">
        <v>188</v>
      </c>
      <c r="F783" t="s">
        <v>169</v>
      </c>
      <c r="G783" t="s">
        <v>275</v>
      </c>
      <c r="H783" s="168">
        <v>32930</v>
      </c>
      <c r="I783" t="s">
        <v>104</v>
      </c>
      <c r="J783" s="169">
        <v>27.597260273972601</v>
      </c>
      <c r="K783">
        <v>6</v>
      </c>
    </row>
    <row r="784" spans="1:11" x14ac:dyDescent="0.25">
      <c r="A784" t="s">
        <v>1139</v>
      </c>
      <c r="B784">
        <v>29279</v>
      </c>
      <c r="C784" t="s">
        <v>172</v>
      </c>
      <c r="D784" s="167">
        <v>58455</v>
      </c>
      <c r="E784" t="s">
        <v>175</v>
      </c>
      <c r="F784" t="s">
        <v>169</v>
      </c>
      <c r="G784" t="s">
        <v>183</v>
      </c>
      <c r="H784" s="168">
        <v>41498</v>
      </c>
      <c r="I784" t="s">
        <v>108</v>
      </c>
      <c r="J784" s="169">
        <v>4.1232876712328768</v>
      </c>
      <c r="K784">
        <v>1</v>
      </c>
    </row>
    <row r="785" spans="1:11" x14ac:dyDescent="0.25">
      <c r="A785" t="s">
        <v>1140</v>
      </c>
      <c r="B785">
        <v>1230</v>
      </c>
      <c r="C785" t="s">
        <v>167</v>
      </c>
      <c r="D785" s="167">
        <v>43761.61</v>
      </c>
      <c r="E785" t="s">
        <v>216</v>
      </c>
      <c r="F785" t="s">
        <v>202</v>
      </c>
      <c r="G785" t="s">
        <v>1058</v>
      </c>
      <c r="H785" s="168">
        <v>31936</v>
      </c>
      <c r="I785" t="s">
        <v>104</v>
      </c>
      <c r="J785" s="169">
        <v>30.32054794520548</v>
      </c>
      <c r="K785">
        <v>7</v>
      </c>
    </row>
    <row r="786" spans="1:11" x14ac:dyDescent="0.25">
      <c r="A786" t="s">
        <v>1141</v>
      </c>
      <c r="B786">
        <v>83050</v>
      </c>
      <c r="C786" t="s">
        <v>167</v>
      </c>
      <c r="D786" s="167">
        <v>44753</v>
      </c>
      <c r="E786" t="s">
        <v>188</v>
      </c>
      <c r="F786" t="s">
        <v>169</v>
      </c>
      <c r="G786" t="s">
        <v>677</v>
      </c>
      <c r="H786" s="168">
        <v>42716</v>
      </c>
      <c r="I786" t="s">
        <v>103</v>
      </c>
      <c r="J786" s="169">
        <v>0.78630136986301369</v>
      </c>
      <c r="K786">
        <v>1</v>
      </c>
    </row>
    <row r="787" spans="1:11" x14ac:dyDescent="0.25">
      <c r="A787" t="s">
        <v>1142</v>
      </c>
      <c r="B787">
        <v>72874</v>
      </c>
      <c r="C787" t="s">
        <v>167</v>
      </c>
      <c r="D787" s="167">
        <v>97912</v>
      </c>
      <c r="E787" t="s">
        <v>188</v>
      </c>
      <c r="F787" t="s">
        <v>169</v>
      </c>
      <c r="G787" t="s">
        <v>284</v>
      </c>
      <c r="H787" s="168">
        <v>37592</v>
      </c>
      <c r="I787" t="s">
        <v>107</v>
      </c>
      <c r="J787" s="169">
        <v>14.824657534246576</v>
      </c>
      <c r="K787">
        <v>3</v>
      </c>
    </row>
    <row r="788" spans="1:11" x14ac:dyDescent="0.25">
      <c r="A788" t="s">
        <v>1143</v>
      </c>
      <c r="B788">
        <v>35238</v>
      </c>
      <c r="C788" t="s">
        <v>172</v>
      </c>
      <c r="D788" s="167">
        <v>73801</v>
      </c>
      <c r="E788" t="s">
        <v>188</v>
      </c>
      <c r="F788" t="s">
        <v>169</v>
      </c>
      <c r="G788" t="s">
        <v>273</v>
      </c>
      <c r="H788" s="168">
        <v>36024</v>
      </c>
      <c r="I788" t="s">
        <v>103</v>
      </c>
      <c r="J788" s="169">
        <v>19.12054794520548</v>
      </c>
      <c r="K788">
        <v>4</v>
      </c>
    </row>
    <row r="789" spans="1:11" x14ac:dyDescent="0.25">
      <c r="A789" t="s">
        <v>1144</v>
      </c>
      <c r="B789">
        <v>25458</v>
      </c>
      <c r="C789" t="s">
        <v>172</v>
      </c>
      <c r="D789" s="167">
        <v>60775</v>
      </c>
      <c r="E789" t="s">
        <v>168</v>
      </c>
      <c r="F789" t="s">
        <v>169</v>
      </c>
      <c r="G789" t="s">
        <v>265</v>
      </c>
      <c r="H789" s="168">
        <v>39497</v>
      </c>
      <c r="I789" t="s">
        <v>108</v>
      </c>
      <c r="J789" s="169">
        <v>9.6054794520547944</v>
      </c>
      <c r="K789">
        <v>2</v>
      </c>
    </row>
    <row r="790" spans="1:11" x14ac:dyDescent="0.25">
      <c r="A790" t="s">
        <v>1145</v>
      </c>
      <c r="B790">
        <v>34237</v>
      </c>
      <c r="C790" t="s">
        <v>167</v>
      </c>
      <c r="D790" s="167">
        <v>120768</v>
      </c>
      <c r="E790" t="s">
        <v>213</v>
      </c>
      <c r="F790" t="s">
        <v>169</v>
      </c>
      <c r="G790" t="s">
        <v>214</v>
      </c>
      <c r="H790" s="168">
        <v>32013</v>
      </c>
      <c r="I790" t="s">
        <v>105</v>
      </c>
      <c r="J790" s="169">
        <v>30.109589041095891</v>
      </c>
      <c r="K790">
        <v>7</v>
      </c>
    </row>
    <row r="791" spans="1:11" x14ac:dyDescent="0.25">
      <c r="A791" t="s">
        <v>1146</v>
      </c>
      <c r="B791">
        <v>83423</v>
      </c>
      <c r="C791" t="s">
        <v>172</v>
      </c>
      <c r="D791" s="167">
        <v>65530</v>
      </c>
      <c r="E791" t="s">
        <v>191</v>
      </c>
      <c r="F791" t="s">
        <v>169</v>
      </c>
      <c r="G791" t="s">
        <v>486</v>
      </c>
      <c r="H791" s="168">
        <v>39524</v>
      </c>
      <c r="I791" t="s">
        <v>104</v>
      </c>
      <c r="J791" s="169">
        <v>9.5315068493150683</v>
      </c>
      <c r="K791">
        <v>2</v>
      </c>
    </row>
    <row r="792" spans="1:11" x14ac:dyDescent="0.25">
      <c r="A792" t="s">
        <v>1147</v>
      </c>
      <c r="B792">
        <v>87813</v>
      </c>
      <c r="C792" t="s">
        <v>172</v>
      </c>
      <c r="D792" s="167">
        <v>65752</v>
      </c>
      <c r="E792" t="s">
        <v>175</v>
      </c>
      <c r="F792" t="s">
        <v>169</v>
      </c>
      <c r="G792" t="s">
        <v>183</v>
      </c>
      <c r="H792" s="168">
        <v>40742</v>
      </c>
      <c r="I792" t="s">
        <v>103</v>
      </c>
      <c r="J792" s="169">
        <v>6.1945205479452055</v>
      </c>
      <c r="K792">
        <v>2</v>
      </c>
    </row>
    <row r="793" spans="1:11" x14ac:dyDescent="0.25">
      <c r="A793" t="s">
        <v>1148</v>
      </c>
      <c r="B793">
        <v>41203</v>
      </c>
      <c r="C793" t="s">
        <v>167</v>
      </c>
      <c r="D793" s="167">
        <v>87523.22</v>
      </c>
      <c r="E793" t="s">
        <v>216</v>
      </c>
      <c r="F793" t="s">
        <v>169</v>
      </c>
      <c r="G793" t="s">
        <v>1058</v>
      </c>
      <c r="H793" s="168">
        <v>34344</v>
      </c>
      <c r="I793" t="s">
        <v>105</v>
      </c>
      <c r="J793" s="169">
        <v>23.723287671232878</v>
      </c>
      <c r="K793">
        <v>5</v>
      </c>
    </row>
    <row r="794" spans="1:11" x14ac:dyDescent="0.25">
      <c r="A794" t="s">
        <v>1149</v>
      </c>
      <c r="B794">
        <v>66515</v>
      </c>
      <c r="C794" t="s">
        <v>167</v>
      </c>
      <c r="D794" s="167">
        <v>85035.1</v>
      </c>
      <c r="E794" t="s">
        <v>216</v>
      </c>
      <c r="F794" t="s">
        <v>169</v>
      </c>
      <c r="G794" t="s">
        <v>1150</v>
      </c>
      <c r="H794" s="168">
        <v>41876</v>
      </c>
      <c r="I794" t="s">
        <v>104</v>
      </c>
      <c r="J794" s="169">
        <v>3.0876712328767124</v>
      </c>
      <c r="K794">
        <v>1</v>
      </c>
    </row>
    <row r="795" spans="1:11" x14ac:dyDescent="0.25">
      <c r="A795" t="s">
        <v>1151</v>
      </c>
      <c r="B795">
        <v>20054</v>
      </c>
      <c r="C795" t="s">
        <v>172</v>
      </c>
      <c r="D795" s="167">
        <v>89620</v>
      </c>
      <c r="E795" t="s">
        <v>175</v>
      </c>
      <c r="F795" t="s">
        <v>169</v>
      </c>
      <c r="G795" t="s">
        <v>183</v>
      </c>
      <c r="H795" s="168">
        <v>36444</v>
      </c>
      <c r="I795" t="s">
        <v>108</v>
      </c>
      <c r="J795" s="169">
        <v>17.969863013698632</v>
      </c>
      <c r="K795">
        <v>4</v>
      </c>
    </row>
    <row r="796" spans="1:11" x14ac:dyDescent="0.25">
      <c r="A796" t="s">
        <v>1152</v>
      </c>
      <c r="B796">
        <v>39505</v>
      </c>
      <c r="C796" t="s">
        <v>167</v>
      </c>
      <c r="D796" s="167">
        <v>26208.35</v>
      </c>
      <c r="E796" t="s">
        <v>196</v>
      </c>
      <c r="F796" t="s">
        <v>202</v>
      </c>
      <c r="G796" t="s">
        <v>816</v>
      </c>
      <c r="H796" s="168">
        <v>32496</v>
      </c>
      <c r="I796" t="s">
        <v>107</v>
      </c>
      <c r="J796" s="169">
        <v>28.786301369863015</v>
      </c>
      <c r="K796">
        <v>6</v>
      </c>
    </row>
    <row r="797" spans="1:11" x14ac:dyDescent="0.25">
      <c r="A797" t="s">
        <v>1153</v>
      </c>
      <c r="B797">
        <v>71082</v>
      </c>
      <c r="C797" t="s">
        <v>172</v>
      </c>
      <c r="D797" s="167">
        <v>112899</v>
      </c>
      <c r="E797" t="s">
        <v>308</v>
      </c>
      <c r="F797" t="s">
        <v>169</v>
      </c>
      <c r="G797" t="s">
        <v>620</v>
      </c>
      <c r="H797" s="168">
        <v>40182</v>
      </c>
      <c r="I797" t="s">
        <v>107</v>
      </c>
      <c r="J797" s="169">
        <v>7.7287671232876711</v>
      </c>
      <c r="K797">
        <v>2</v>
      </c>
    </row>
    <row r="798" spans="1:11" x14ac:dyDescent="0.25">
      <c r="A798" t="s">
        <v>1154</v>
      </c>
      <c r="B798">
        <v>22125</v>
      </c>
      <c r="C798" t="s">
        <v>172</v>
      </c>
      <c r="D798" s="167">
        <v>46964.65</v>
      </c>
      <c r="E798" t="s">
        <v>253</v>
      </c>
      <c r="F798" t="s">
        <v>169</v>
      </c>
      <c r="G798" t="s">
        <v>895</v>
      </c>
      <c r="H798" s="168">
        <v>35645</v>
      </c>
      <c r="I798" t="s">
        <v>107</v>
      </c>
      <c r="J798" s="169">
        <v>20.158904109589042</v>
      </c>
      <c r="K798">
        <v>5</v>
      </c>
    </row>
    <row r="799" spans="1:11" x14ac:dyDescent="0.25">
      <c r="A799" t="s">
        <v>1155</v>
      </c>
      <c r="B799">
        <v>38943</v>
      </c>
      <c r="C799" t="s">
        <v>172</v>
      </c>
      <c r="D799" s="167">
        <v>92756.7</v>
      </c>
      <c r="E799" t="s">
        <v>175</v>
      </c>
      <c r="F799" t="s">
        <v>169</v>
      </c>
      <c r="G799" t="s">
        <v>183</v>
      </c>
      <c r="H799" s="168">
        <v>33049</v>
      </c>
      <c r="I799" t="s">
        <v>107</v>
      </c>
      <c r="J799" s="169">
        <v>27.271232876712329</v>
      </c>
      <c r="K799">
        <v>6</v>
      </c>
    </row>
    <row r="800" spans="1:11" x14ac:dyDescent="0.25">
      <c r="A800" t="s">
        <v>1156</v>
      </c>
      <c r="B800">
        <v>24324</v>
      </c>
      <c r="C800" t="s">
        <v>172</v>
      </c>
      <c r="D800" s="167">
        <v>81421.63</v>
      </c>
      <c r="E800" t="s">
        <v>196</v>
      </c>
      <c r="F800" t="s">
        <v>169</v>
      </c>
      <c r="G800" t="s">
        <v>328</v>
      </c>
      <c r="H800" s="168">
        <v>39469</v>
      </c>
      <c r="I800" t="s">
        <v>107</v>
      </c>
      <c r="J800" s="169">
        <v>9.6821917808219187</v>
      </c>
      <c r="K800">
        <v>2</v>
      </c>
    </row>
    <row r="801" spans="1:11" x14ac:dyDescent="0.25">
      <c r="A801" t="s">
        <v>1157</v>
      </c>
      <c r="B801">
        <v>24543</v>
      </c>
      <c r="C801" t="s">
        <v>167</v>
      </c>
      <c r="D801" s="167">
        <v>79298.55</v>
      </c>
      <c r="E801" t="s">
        <v>175</v>
      </c>
      <c r="F801" t="s">
        <v>169</v>
      </c>
      <c r="G801" t="s">
        <v>176</v>
      </c>
      <c r="H801" s="168">
        <v>35575</v>
      </c>
      <c r="I801" t="s">
        <v>103</v>
      </c>
      <c r="J801" s="169">
        <v>20.350684931506848</v>
      </c>
      <c r="K801">
        <v>5</v>
      </c>
    </row>
    <row r="802" spans="1:11" x14ac:dyDescent="0.25">
      <c r="A802" t="s">
        <v>1158</v>
      </c>
      <c r="B802">
        <v>16284</v>
      </c>
      <c r="C802" t="s">
        <v>167</v>
      </c>
      <c r="D802" s="167">
        <v>101657.58</v>
      </c>
      <c r="E802" t="s">
        <v>188</v>
      </c>
      <c r="F802" t="s">
        <v>169</v>
      </c>
      <c r="G802" t="s">
        <v>397</v>
      </c>
      <c r="H802" s="168">
        <v>36990</v>
      </c>
      <c r="I802" t="s">
        <v>103</v>
      </c>
      <c r="J802" s="169">
        <v>16.473972602739725</v>
      </c>
      <c r="K802">
        <v>4</v>
      </c>
    </row>
    <row r="803" spans="1:11" x14ac:dyDescent="0.25">
      <c r="A803" t="s">
        <v>1159</v>
      </c>
      <c r="B803">
        <v>80959</v>
      </c>
      <c r="C803" t="s">
        <v>172</v>
      </c>
      <c r="D803" s="167">
        <v>40631.32</v>
      </c>
      <c r="E803" t="s">
        <v>199</v>
      </c>
      <c r="F803" t="s">
        <v>169</v>
      </c>
      <c r="G803" t="s">
        <v>200</v>
      </c>
      <c r="H803" s="168">
        <v>42093</v>
      </c>
      <c r="I803" t="s">
        <v>106</v>
      </c>
      <c r="J803" s="169">
        <v>2.493150684931507</v>
      </c>
      <c r="K803">
        <v>1</v>
      </c>
    </row>
    <row r="804" spans="1:11" x14ac:dyDescent="0.25">
      <c r="A804" t="s">
        <v>1160</v>
      </c>
      <c r="B804">
        <v>75132</v>
      </c>
      <c r="C804" t="s">
        <v>172</v>
      </c>
      <c r="D804" s="167">
        <v>56990</v>
      </c>
      <c r="E804" t="s">
        <v>191</v>
      </c>
      <c r="F804" t="s">
        <v>169</v>
      </c>
      <c r="G804" t="s">
        <v>354</v>
      </c>
      <c r="H804" s="168">
        <v>41708</v>
      </c>
      <c r="I804" t="s">
        <v>106</v>
      </c>
      <c r="J804" s="169">
        <v>3.547945205479452</v>
      </c>
      <c r="K804">
        <v>1</v>
      </c>
    </row>
    <row r="805" spans="1:11" x14ac:dyDescent="0.25">
      <c r="A805" t="s">
        <v>1161</v>
      </c>
      <c r="B805">
        <v>33812</v>
      </c>
      <c r="C805" t="s">
        <v>167</v>
      </c>
      <c r="D805" s="167">
        <v>58277.84</v>
      </c>
      <c r="E805" t="s">
        <v>188</v>
      </c>
      <c r="F805" t="s">
        <v>169</v>
      </c>
      <c r="G805" t="s">
        <v>282</v>
      </c>
      <c r="H805" s="168">
        <v>39133</v>
      </c>
      <c r="I805" t="s">
        <v>104</v>
      </c>
      <c r="J805" s="169">
        <v>10.602739726027398</v>
      </c>
      <c r="K805">
        <v>3</v>
      </c>
    </row>
    <row r="806" spans="1:11" x14ac:dyDescent="0.25">
      <c r="A806" t="s">
        <v>1162</v>
      </c>
      <c r="B806">
        <v>11443</v>
      </c>
      <c r="C806" t="s">
        <v>172</v>
      </c>
      <c r="D806" s="167">
        <v>72902</v>
      </c>
      <c r="E806" t="s">
        <v>175</v>
      </c>
      <c r="F806" t="s">
        <v>169</v>
      </c>
      <c r="G806" t="s">
        <v>183</v>
      </c>
      <c r="H806" s="168">
        <v>38734</v>
      </c>
      <c r="I806" t="s">
        <v>103</v>
      </c>
      <c r="J806" s="169">
        <v>11.695890410958905</v>
      </c>
      <c r="K806">
        <v>3</v>
      </c>
    </row>
    <row r="807" spans="1:11" x14ac:dyDescent="0.25">
      <c r="A807" t="s">
        <v>1163</v>
      </c>
      <c r="B807">
        <v>93626</v>
      </c>
      <c r="C807" t="s">
        <v>172</v>
      </c>
      <c r="D807" s="167">
        <v>148310.73000000001</v>
      </c>
      <c r="E807" t="s">
        <v>168</v>
      </c>
      <c r="F807" t="s">
        <v>169</v>
      </c>
      <c r="G807" t="s">
        <v>1164</v>
      </c>
      <c r="H807" s="168">
        <v>32517</v>
      </c>
      <c r="I807" t="s">
        <v>104</v>
      </c>
      <c r="J807" s="169">
        <v>28.728767123287671</v>
      </c>
      <c r="K807">
        <v>6</v>
      </c>
    </row>
    <row r="808" spans="1:11" x14ac:dyDescent="0.25">
      <c r="A808" t="s">
        <v>1165</v>
      </c>
      <c r="B808">
        <v>82938</v>
      </c>
      <c r="C808" t="s">
        <v>172</v>
      </c>
      <c r="D808" s="167">
        <v>106448.44</v>
      </c>
      <c r="E808" t="s">
        <v>168</v>
      </c>
      <c r="F808" t="s">
        <v>169</v>
      </c>
      <c r="G808" t="s">
        <v>1166</v>
      </c>
      <c r="H808" s="168">
        <v>32398</v>
      </c>
      <c r="I808" t="s">
        <v>104</v>
      </c>
      <c r="J808" s="169">
        <v>29.054794520547944</v>
      </c>
      <c r="K808">
        <v>6</v>
      </c>
    </row>
    <row r="809" spans="1:11" x14ac:dyDescent="0.25">
      <c r="A809" t="s">
        <v>1167</v>
      </c>
      <c r="B809">
        <v>93821</v>
      </c>
      <c r="C809" t="s">
        <v>167</v>
      </c>
      <c r="D809" s="167">
        <v>75453</v>
      </c>
      <c r="E809" t="s">
        <v>175</v>
      </c>
      <c r="F809" t="s">
        <v>169</v>
      </c>
      <c r="G809" t="s">
        <v>183</v>
      </c>
      <c r="H809" s="168">
        <v>38551</v>
      </c>
      <c r="I809" t="s">
        <v>104</v>
      </c>
      <c r="J809" s="169">
        <v>12.197260273972603</v>
      </c>
      <c r="K809">
        <v>3</v>
      </c>
    </row>
    <row r="810" spans="1:11" x14ac:dyDescent="0.25">
      <c r="A810" t="s">
        <v>1168</v>
      </c>
      <c r="B810">
        <v>29741</v>
      </c>
      <c r="C810" t="s">
        <v>172</v>
      </c>
      <c r="D810" s="167">
        <v>45397.14</v>
      </c>
      <c r="E810" t="s">
        <v>233</v>
      </c>
      <c r="F810" t="s">
        <v>169</v>
      </c>
      <c r="G810" t="s">
        <v>554</v>
      </c>
      <c r="H810" s="168">
        <v>39749</v>
      </c>
      <c r="I810" t="s">
        <v>103</v>
      </c>
      <c r="J810" s="169">
        <v>8.9150684931506845</v>
      </c>
      <c r="K810">
        <v>2</v>
      </c>
    </row>
    <row r="811" spans="1:11" x14ac:dyDescent="0.25">
      <c r="A811" t="s">
        <v>1169</v>
      </c>
      <c r="B811">
        <v>68642</v>
      </c>
      <c r="C811" t="s">
        <v>167</v>
      </c>
      <c r="D811" s="167">
        <v>75453</v>
      </c>
      <c r="E811" t="s">
        <v>175</v>
      </c>
      <c r="F811" t="s">
        <v>169</v>
      </c>
      <c r="G811" t="s">
        <v>183</v>
      </c>
      <c r="H811" s="168">
        <v>38551</v>
      </c>
      <c r="I811" t="s">
        <v>107</v>
      </c>
      <c r="J811" s="169">
        <v>12.197260273972603</v>
      </c>
      <c r="K811">
        <v>3</v>
      </c>
    </row>
    <row r="812" spans="1:11" x14ac:dyDescent="0.25">
      <c r="A812" t="s">
        <v>1170</v>
      </c>
      <c r="B812">
        <v>38820</v>
      </c>
      <c r="C812" t="s">
        <v>172</v>
      </c>
      <c r="D812" s="167">
        <v>89620</v>
      </c>
      <c r="E812" t="s">
        <v>175</v>
      </c>
      <c r="F812" t="s">
        <v>169</v>
      </c>
      <c r="G812" t="s">
        <v>183</v>
      </c>
      <c r="H812" s="168">
        <v>36262</v>
      </c>
      <c r="I812" t="s">
        <v>106</v>
      </c>
      <c r="J812" s="169">
        <v>18.468493150684932</v>
      </c>
      <c r="K812">
        <v>4</v>
      </c>
    </row>
    <row r="813" spans="1:11" x14ac:dyDescent="0.25">
      <c r="A813" t="s">
        <v>1171</v>
      </c>
      <c r="B813">
        <v>21445</v>
      </c>
      <c r="C813" t="s">
        <v>167</v>
      </c>
      <c r="D813" s="167">
        <v>76015.03</v>
      </c>
      <c r="E813" t="s">
        <v>188</v>
      </c>
      <c r="F813" t="s">
        <v>169</v>
      </c>
      <c r="G813" t="s">
        <v>273</v>
      </c>
      <c r="H813" s="168">
        <v>29528</v>
      </c>
      <c r="I813" t="s">
        <v>103</v>
      </c>
      <c r="J813" s="169">
        <v>36.917808219178085</v>
      </c>
      <c r="K813">
        <v>8</v>
      </c>
    </row>
    <row r="814" spans="1:11" x14ac:dyDescent="0.25">
      <c r="A814" t="s">
        <v>1172</v>
      </c>
      <c r="B814">
        <v>16100</v>
      </c>
      <c r="C814" t="s">
        <v>167</v>
      </c>
      <c r="D814" s="167">
        <v>81066</v>
      </c>
      <c r="E814" t="s">
        <v>188</v>
      </c>
      <c r="F814" t="s">
        <v>169</v>
      </c>
      <c r="G814" t="s">
        <v>282</v>
      </c>
      <c r="H814" s="168">
        <v>36668</v>
      </c>
      <c r="I814" t="s">
        <v>107</v>
      </c>
      <c r="J814" s="169">
        <v>17.356164383561644</v>
      </c>
      <c r="K814">
        <v>4</v>
      </c>
    </row>
    <row r="815" spans="1:11" x14ac:dyDescent="0.25">
      <c r="A815" t="s">
        <v>1173</v>
      </c>
      <c r="B815">
        <v>80002</v>
      </c>
      <c r="C815" t="s">
        <v>167</v>
      </c>
      <c r="D815" s="167">
        <v>28772.17</v>
      </c>
      <c r="E815" t="s">
        <v>233</v>
      </c>
      <c r="F815" t="s">
        <v>202</v>
      </c>
      <c r="G815" t="s">
        <v>234</v>
      </c>
      <c r="H815" s="168">
        <v>42291</v>
      </c>
      <c r="I815" t="s">
        <v>103</v>
      </c>
      <c r="J815" s="169">
        <v>1.9506849315068493</v>
      </c>
      <c r="K815">
        <v>1</v>
      </c>
    </row>
    <row r="816" spans="1:11" x14ac:dyDescent="0.25">
      <c r="A816" t="s">
        <v>1174</v>
      </c>
      <c r="B816">
        <v>36624</v>
      </c>
      <c r="C816" t="s">
        <v>167</v>
      </c>
      <c r="D816" s="167">
        <v>42053.83</v>
      </c>
      <c r="E816" t="s">
        <v>199</v>
      </c>
      <c r="F816" t="s">
        <v>169</v>
      </c>
      <c r="G816" t="s">
        <v>220</v>
      </c>
      <c r="H816" s="168">
        <v>41666</v>
      </c>
      <c r="I816" t="s">
        <v>105</v>
      </c>
      <c r="J816" s="169">
        <v>3.6630136986301371</v>
      </c>
      <c r="K816">
        <v>1</v>
      </c>
    </row>
    <row r="817" spans="1:11" x14ac:dyDescent="0.25">
      <c r="A817" t="s">
        <v>1175</v>
      </c>
      <c r="B817">
        <v>78788</v>
      </c>
      <c r="C817" t="s">
        <v>167</v>
      </c>
      <c r="D817" s="167">
        <v>146899.63</v>
      </c>
      <c r="E817" t="s">
        <v>325</v>
      </c>
      <c r="F817" t="s">
        <v>169</v>
      </c>
      <c r="G817" t="s">
        <v>231</v>
      </c>
      <c r="H817" s="168">
        <v>38978</v>
      </c>
      <c r="I817" t="s">
        <v>106</v>
      </c>
      <c r="J817" s="169">
        <v>11.027397260273972</v>
      </c>
      <c r="K817">
        <v>3</v>
      </c>
    </row>
    <row r="818" spans="1:11" x14ac:dyDescent="0.25">
      <c r="A818" t="s">
        <v>1176</v>
      </c>
      <c r="B818">
        <v>87661</v>
      </c>
      <c r="C818" t="s">
        <v>167</v>
      </c>
      <c r="D818" s="167">
        <v>104717.28</v>
      </c>
      <c r="E818" t="s">
        <v>175</v>
      </c>
      <c r="F818" t="s">
        <v>169</v>
      </c>
      <c r="G818" t="s">
        <v>176</v>
      </c>
      <c r="H818" s="168">
        <v>32147</v>
      </c>
      <c r="I818" t="s">
        <v>104</v>
      </c>
      <c r="J818" s="169">
        <v>29.742465753424657</v>
      </c>
      <c r="K818">
        <v>6</v>
      </c>
    </row>
    <row r="819" spans="1:11" x14ac:dyDescent="0.25">
      <c r="A819" t="s">
        <v>1177</v>
      </c>
      <c r="B819">
        <v>8523</v>
      </c>
      <c r="C819" t="s">
        <v>172</v>
      </c>
      <c r="D819" s="167">
        <v>65752</v>
      </c>
      <c r="E819" t="s">
        <v>175</v>
      </c>
      <c r="F819" t="s">
        <v>169</v>
      </c>
      <c r="G819" t="s">
        <v>183</v>
      </c>
      <c r="H819" s="168">
        <v>40742</v>
      </c>
      <c r="I819" t="s">
        <v>107</v>
      </c>
      <c r="J819" s="169">
        <v>6.1945205479452055</v>
      </c>
      <c r="K819">
        <v>2</v>
      </c>
    </row>
    <row r="820" spans="1:11" x14ac:dyDescent="0.25">
      <c r="A820" t="s">
        <v>1178</v>
      </c>
      <c r="B820">
        <v>66916</v>
      </c>
      <c r="C820" t="s">
        <v>172</v>
      </c>
      <c r="D820" s="167">
        <v>92756.7</v>
      </c>
      <c r="E820" t="s">
        <v>175</v>
      </c>
      <c r="F820" t="s">
        <v>169</v>
      </c>
      <c r="G820" t="s">
        <v>183</v>
      </c>
      <c r="H820" s="168">
        <v>34352</v>
      </c>
      <c r="I820" t="s">
        <v>103</v>
      </c>
      <c r="J820" s="169">
        <v>23.701369863013699</v>
      </c>
      <c r="K820">
        <v>5</v>
      </c>
    </row>
    <row r="821" spans="1:11" x14ac:dyDescent="0.25">
      <c r="A821" t="s">
        <v>1179</v>
      </c>
      <c r="B821">
        <v>67835</v>
      </c>
      <c r="C821" t="s">
        <v>167</v>
      </c>
      <c r="D821" s="167">
        <v>55054</v>
      </c>
      <c r="E821" t="s">
        <v>188</v>
      </c>
      <c r="F821" t="s">
        <v>169</v>
      </c>
      <c r="G821" t="s">
        <v>282</v>
      </c>
      <c r="H821" s="168">
        <v>41778</v>
      </c>
      <c r="I821" t="s">
        <v>104</v>
      </c>
      <c r="J821" s="169">
        <v>3.3561643835616439</v>
      </c>
      <c r="K821">
        <v>1</v>
      </c>
    </row>
    <row r="822" spans="1:11" x14ac:dyDescent="0.25">
      <c r="A822" t="s">
        <v>1180</v>
      </c>
      <c r="B822">
        <v>91656</v>
      </c>
      <c r="C822" t="s">
        <v>172</v>
      </c>
      <c r="D822" s="167">
        <v>80784</v>
      </c>
      <c r="E822" t="s">
        <v>191</v>
      </c>
      <c r="F822" t="s">
        <v>169</v>
      </c>
      <c r="G822" t="s">
        <v>192</v>
      </c>
      <c r="H822" s="168">
        <v>36024</v>
      </c>
      <c r="I822" t="s">
        <v>105</v>
      </c>
      <c r="J822" s="169">
        <v>19.12054794520548</v>
      </c>
      <c r="K822">
        <v>4</v>
      </c>
    </row>
    <row r="823" spans="1:11" x14ac:dyDescent="0.25">
      <c r="A823" t="s">
        <v>1181</v>
      </c>
      <c r="B823">
        <v>5768</v>
      </c>
      <c r="C823" t="s">
        <v>167</v>
      </c>
      <c r="D823" s="167">
        <v>104717.28</v>
      </c>
      <c r="E823" t="s">
        <v>188</v>
      </c>
      <c r="F823" t="s">
        <v>169</v>
      </c>
      <c r="G823" t="s">
        <v>410</v>
      </c>
      <c r="H823" s="168">
        <v>28787</v>
      </c>
      <c r="I823" t="s">
        <v>106</v>
      </c>
      <c r="J823" s="169">
        <v>38.947945205479449</v>
      </c>
      <c r="K823">
        <v>8</v>
      </c>
    </row>
    <row r="824" spans="1:11" x14ac:dyDescent="0.25">
      <c r="A824" t="s">
        <v>1182</v>
      </c>
      <c r="B824">
        <v>9409</v>
      </c>
      <c r="C824" t="s">
        <v>167</v>
      </c>
      <c r="D824" s="167">
        <v>32098</v>
      </c>
      <c r="E824" t="s">
        <v>253</v>
      </c>
      <c r="F824" t="s">
        <v>169</v>
      </c>
      <c r="G824" t="s">
        <v>895</v>
      </c>
      <c r="H824" s="168">
        <v>42646</v>
      </c>
      <c r="I824" t="s">
        <v>106</v>
      </c>
      <c r="J824" s="169">
        <v>0.9780821917808219</v>
      </c>
      <c r="K824">
        <v>1</v>
      </c>
    </row>
    <row r="825" spans="1:11" x14ac:dyDescent="0.25">
      <c r="A825" t="s">
        <v>1183</v>
      </c>
      <c r="B825">
        <v>4762</v>
      </c>
      <c r="C825" t="s">
        <v>172</v>
      </c>
      <c r="D825" s="167">
        <v>83811.81</v>
      </c>
      <c r="E825" t="s">
        <v>199</v>
      </c>
      <c r="F825" t="s">
        <v>169</v>
      </c>
      <c r="G825" t="s">
        <v>287</v>
      </c>
      <c r="H825" s="168">
        <v>39025</v>
      </c>
      <c r="I825" t="s">
        <v>106</v>
      </c>
      <c r="J825" s="169">
        <v>10.898630136986302</v>
      </c>
      <c r="K825">
        <v>3</v>
      </c>
    </row>
    <row r="826" spans="1:11" x14ac:dyDescent="0.25">
      <c r="A826" t="s">
        <v>1184</v>
      </c>
      <c r="B826">
        <v>66835</v>
      </c>
      <c r="C826" t="s">
        <v>167</v>
      </c>
      <c r="D826" s="167">
        <v>107657</v>
      </c>
      <c r="E826" t="s">
        <v>188</v>
      </c>
      <c r="F826" t="s">
        <v>169</v>
      </c>
      <c r="G826" t="s">
        <v>1185</v>
      </c>
      <c r="H826" s="168">
        <v>39902</v>
      </c>
      <c r="I826" t="s">
        <v>106</v>
      </c>
      <c r="J826" s="169">
        <v>8.4958904109589035</v>
      </c>
      <c r="K826">
        <v>2</v>
      </c>
    </row>
    <row r="827" spans="1:11" x14ac:dyDescent="0.25">
      <c r="A827" t="s">
        <v>1186</v>
      </c>
      <c r="B827">
        <v>26464</v>
      </c>
      <c r="C827" t="s">
        <v>172</v>
      </c>
      <c r="D827" s="167">
        <v>78600.39</v>
      </c>
      <c r="E827" t="s">
        <v>175</v>
      </c>
      <c r="F827" t="s">
        <v>169</v>
      </c>
      <c r="G827" t="s">
        <v>311</v>
      </c>
      <c r="H827" s="168">
        <v>38838</v>
      </c>
      <c r="I827" t="s">
        <v>104</v>
      </c>
      <c r="J827" s="169">
        <v>11.41095890410959</v>
      </c>
      <c r="K827">
        <v>3</v>
      </c>
    </row>
    <row r="828" spans="1:11" x14ac:dyDescent="0.25">
      <c r="A828" t="s">
        <v>1187</v>
      </c>
      <c r="B828">
        <v>37414</v>
      </c>
      <c r="C828" t="s">
        <v>172</v>
      </c>
      <c r="D828" s="167">
        <v>79750.009999999995</v>
      </c>
      <c r="E828" t="s">
        <v>216</v>
      </c>
      <c r="F828" t="s">
        <v>169</v>
      </c>
      <c r="G828" t="s">
        <v>1150</v>
      </c>
      <c r="H828" s="168">
        <v>37928</v>
      </c>
      <c r="I828" t="s">
        <v>106</v>
      </c>
      <c r="J828" s="169">
        <v>13.904109589041095</v>
      </c>
      <c r="K828">
        <v>3</v>
      </c>
    </row>
    <row r="829" spans="1:11" x14ac:dyDescent="0.25">
      <c r="A829" t="s">
        <v>1188</v>
      </c>
      <c r="B829">
        <v>59975</v>
      </c>
      <c r="C829" t="s">
        <v>172</v>
      </c>
      <c r="D829" s="167">
        <v>92363.46</v>
      </c>
      <c r="E829" t="s">
        <v>268</v>
      </c>
      <c r="F829" t="s">
        <v>169</v>
      </c>
      <c r="G829" t="s">
        <v>397</v>
      </c>
      <c r="H829" s="168">
        <v>41498</v>
      </c>
      <c r="I829" t="s">
        <v>104</v>
      </c>
      <c r="J829" s="169">
        <v>4.1232876712328768</v>
      </c>
      <c r="K829">
        <v>1</v>
      </c>
    </row>
    <row r="830" spans="1:11" x14ac:dyDescent="0.25">
      <c r="A830" t="s">
        <v>1189</v>
      </c>
      <c r="B830">
        <v>90889</v>
      </c>
      <c r="C830" t="s">
        <v>172</v>
      </c>
      <c r="D830" s="167">
        <v>92756.7</v>
      </c>
      <c r="E830" t="s">
        <v>175</v>
      </c>
      <c r="F830" t="s">
        <v>169</v>
      </c>
      <c r="G830" t="s">
        <v>183</v>
      </c>
      <c r="H830" s="168">
        <v>34352</v>
      </c>
      <c r="I830" t="s">
        <v>105</v>
      </c>
      <c r="J830" s="169">
        <v>23.701369863013699</v>
      </c>
      <c r="K830">
        <v>5</v>
      </c>
    </row>
    <row r="831" spans="1:11" x14ac:dyDescent="0.25">
      <c r="A831" t="s">
        <v>1190</v>
      </c>
      <c r="B831">
        <v>13339</v>
      </c>
      <c r="C831" t="s">
        <v>172</v>
      </c>
      <c r="D831" s="167">
        <v>48145</v>
      </c>
      <c r="E831" t="s">
        <v>168</v>
      </c>
      <c r="F831" t="s">
        <v>169</v>
      </c>
      <c r="G831" t="s">
        <v>265</v>
      </c>
      <c r="H831" s="168">
        <v>42184</v>
      </c>
      <c r="I831" t="s">
        <v>103</v>
      </c>
      <c r="J831" s="169">
        <v>2.2438356164383562</v>
      </c>
      <c r="K831">
        <v>1</v>
      </c>
    </row>
    <row r="832" spans="1:11" x14ac:dyDescent="0.25">
      <c r="A832" t="s">
        <v>1191</v>
      </c>
      <c r="B832">
        <v>23707</v>
      </c>
      <c r="C832" t="s">
        <v>167</v>
      </c>
      <c r="D832" s="167">
        <v>92756.7</v>
      </c>
      <c r="E832" t="s">
        <v>175</v>
      </c>
      <c r="F832" t="s">
        <v>169</v>
      </c>
      <c r="G832" t="s">
        <v>183</v>
      </c>
      <c r="H832" s="168">
        <v>32216</v>
      </c>
      <c r="I832" t="s">
        <v>103</v>
      </c>
      <c r="J832" s="169">
        <v>29.553424657534247</v>
      </c>
      <c r="K832">
        <v>6</v>
      </c>
    </row>
    <row r="833" spans="1:11" x14ac:dyDescent="0.25">
      <c r="A833" t="s">
        <v>1192</v>
      </c>
      <c r="B833">
        <v>46630</v>
      </c>
      <c r="C833" t="s">
        <v>172</v>
      </c>
      <c r="D833" s="167">
        <v>92756.7</v>
      </c>
      <c r="E833" t="s">
        <v>175</v>
      </c>
      <c r="F833" t="s">
        <v>169</v>
      </c>
      <c r="G833" t="s">
        <v>183</v>
      </c>
      <c r="H833" s="168">
        <v>34960</v>
      </c>
      <c r="I833" t="s">
        <v>108</v>
      </c>
      <c r="J833" s="169">
        <v>22.035616438356165</v>
      </c>
      <c r="K833">
        <v>5</v>
      </c>
    </row>
    <row r="834" spans="1:11" x14ac:dyDescent="0.25">
      <c r="A834" t="s">
        <v>1193</v>
      </c>
      <c r="B834">
        <v>35415</v>
      </c>
      <c r="C834" t="s">
        <v>167</v>
      </c>
      <c r="D834" s="167">
        <v>102664</v>
      </c>
      <c r="E834" t="s">
        <v>230</v>
      </c>
      <c r="F834" t="s">
        <v>169</v>
      </c>
      <c r="G834" t="s">
        <v>840</v>
      </c>
      <c r="H834" s="168">
        <v>41806</v>
      </c>
      <c r="I834" t="s">
        <v>105</v>
      </c>
      <c r="J834" s="169">
        <v>3.2794520547945205</v>
      </c>
      <c r="K834">
        <v>1</v>
      </c>
    </row>
    <row r="835" spans="1:11" x14ac:dyDescent="0.25">
      <c r="A835" t="s">
        <v>1194</v>
      </c>
      <c r="B835">
        <v>36062</v>
      </c>
      <c r="C835" t="s">
        <v>172</v>
      </c>
      <c r="D835" s="167">
        <v>69040</v>
      </c>
      <c r="E835" t="s">
        <v>168</v>
      </c>
      <c r="F835" t="s">
        <v>169</v>
      </c>
      <c r="G835" t="s">
        <v>173</v>
      </c>
      <c r="H835" s="168">
        <v>39825</v>
      </c>
      <c r="I835" t="s">
        <v>104</v>
      </c>
      <c r="J835" s="169">
        <v>8.706849315068494</v>
      </c>
      <c r="K835">
        <v>2</v>
      </c>
    </row>
    <row r="836" spans="1:11" x14ac:dyDescent="0.25">
      <c r="A836" t="s">
        <v>1195</v>
      </c>
      <c r="B836">
        <v>44672</v>
      </c>
      <c r="C836" t="s">
        <v>167</v>
      </c>
      <c r="D836" s="167">
        <v>20419.48</v>
      </c>
      <c r="E836" t="s">
        <v>196</v>
      </c>
      <c r="F836" t="s">
        <v>202</v>
      </c>
      <c r="G836" t="s">
        <v>222</v>
      </c>
      <c r="H836" s="168">
        <v>38965</v>
      </c>
      <c r="I836" t="s">
        <v>104</v>
      </c>
      <c r="J836" s="169">
        <v>11.063013698630137</v>
      </c>
      <c r="K836">
        <v>3</v>
      </c>
    </row>
    <row r="837" spans="1:11" x14ac:dyDescent="0.25">
      <c r="A837" t="s">
        <v>1196</v>
      </c>
      <c r="B837">
        <v>86894</v>
      </c>
      <c r="C837" t="s">
        <v>167</v>
      </c>
      <c r="D837" s="167">
        <v>90000</v>
      </c>
      <c r="E837" t="s">
        <v>168</v>
      </c>
      <c r="F837" t="s">
        <v>169</v>
      </c>
      <c r="G837" t="s">
        <v>1197</v>
      </c>
      <c r="H837" s="168">
        <v>42646</v>
      </c>
      <c r="I837" t="s">
        <v>103</v>
      </c>
      <c r="J837" s="169">
        <v>0.9780821917808219</v>
      </c>
      <c r="K837">
        <v>1</v>
      </c>
    </row>
    <row r="838" spans="1:11" x14ac:dyDescent="0.25">
      <c r="A838" t="s">
        <v>1198</v>
      </c>
      <c r="B838">
        <v>52355</v>
      </c>
      <c r="C838" t="s">
        <v>167</v>
      </c>
      <c r="D838" s="167">
        <v>39163.74</v>
      </c>
      <c r="E838" t="s">
        <v>188</v>
      </c>
      <c r="F838" t="s">
        <v>202</v>
      </c>
      <c r="G838" t="s">
        <v>313</v>
      </c>
      <c r="H838" s="168">
        <v>39497</v>
      </c>
      <c r="I838" t="s">
        <v>106</v>
      </c>
      <c r="J838" s="169">
        <v>9.6054794520547944</v>
      </c>
      <c r="K838">
        <v>2</v>
      </c>
    </row>
    <row r="839" spans="1:11" x14ac:dyDescent="0.25">
      <c r="A839" t="s">
        <v>1199</v>
      </c>
      <c r="B839">
        <v>98050</v>
      </c>
      <c r="C839" t="s">
        <v>172</v>
      </c>
      <c r="D839" s="167">
        <v>77343</v>
      </c>
      <c r="E839" t="s">
        <v>196</v>
      </c>
      <c r="F839" t="s">
        <v>169</v>
      </c>
      <c r="G839" t="s">
        <v>1200</v>
      </c>
      <c r="H839" s="168">
        <v>38726</v>
      </c>
      <c r="I839" t="s">
        <v>103</v>
      </c>
      <c r="J839" s="169">
        <v>11.717808219178082</v>
      </c>
      <c r="K839">
        <v>3</v>
      </c>
    </row>
    <row r="840" spans="1:11" x14ac:dyDescent="0.25">
      <c r="A840" t="s">
        <v>1201</v>
      </c>
      <c r="B840">
        <v>88668</v>
      </c>
      <c r="C840" t="s">
        <v>167</v>
      </c>
      <c r="D840" s="167">
        <v>73908.98</v>
      </c>
      <c r="E840" t="s">
        <v>191</v>
      </c>
      <c r="F840" t="s">
        <v>169</v>
      </c>
      <c r="G840" t="s">
        <v>610</v>
      </c>
      <c r="H840" s="168">
        <v>41288</v>
      </c>
      <c r="I840" t="s">
        <v>103</v>
      </c>
      <c r="J840" s="169">
        <v>4.6986301369863011</v>
      </c>
      <c r="K840">
        <v>1</v>
      </c>
    </row>
    <row r="841" spans="1:11" x14ac:dyDescent="0.25">
      <c r="A841" t="s">
        <v>1202</v>
      </c>
      <c r="B841">
        <v>61693</v>
      </c>
      <c r="C841" t="s">
        <v>172</v>
      </c>
      <c r="D841" s="167">
        <v>81824.52</v>
      </c>
      <c r="E841" t="s">
        <v>168</v>
      </c>
      <c r="F841" t="s">
        <v>169</v>
      </c>
      <c r="G841" t="s">
        <v>1203</v>
      </c>
      <c r="H841" s="168">
        <v>36410</v>
      </c>
      <c r="I841" t="s">
        <v>105</v>
      </c>
      <c r="J841" s="169">
        <v>18.063013698630137</v>
      </c>
      <c r="K841">
        <v>4</v>
      </c>
    </row>
    <row r="842" spans="1:11" x14ac:dyDescent="0.25">
      <c r="A842" t="s">
        <v>1204</v>
      </c>
      <c r="B842">
        <v>3586</v>
      </c>
      <c r="C842" t="s">
        <v>172</v>
      </c>
      <c r="D842" s="167">
        <v>87523.22</v>
      </c>
      <c r="E842" t="s">
        <v>253</v>
      </c>
      <c r="F842" t="s">
        <v>169</v>
      </c>
      <c r="G842" t="s">
        <v>282</v>
      </c>
      <c r="H842" s="168">
        <v>32958</v>
      </c>
      <c r="I842" t="s">
        <v>103</v>
      </c>
      <c r="J842" s="169">
        <v>27.520547945205479</v>
      </c>
      <c r="K842">
        <v>6</v>
      </c>
    </row>
    <row r="843" spans="1:11" x14ac:dyDescent="0.25">
      <c r="A843" t="s">
        <v>1205</v>
      </c>
      <c r="B843">
        <v>29548</v>
      </c>
      <c r="C843" t="s">
        <v>172</v>
      </c>
      <c r="D843" s="167">
        <v>103290.84</v>
      </c>
      <c r="E843" t="s">
        <v>199</v>
      </c>
      <c r="F843" t="s">
        <v>169</v>
      </c>
      <c r="G843" t="s">
        <v>620</v>
      </c>
      <c r="H843" s="168">
        <v>41008</v>
      </c>
      <c r="I843" t="s">
        <v>106</v>
      </c>
      <c r="J843" s="169">
        <v>5.4657534246575343</v>
      </c>
      <c r="K843">
        <v>2</v>
      </c>
    </row>
    <row r="844" spans="1:11" x14ac:dyDescent="0.25">
      <c r="A844" t="s">
        <v>1206</v>
      </c>
      <c r="B844">
        <v>55715</v>
      </c>
      <c r="C844" t="s">
        <v>172</v>
      </c>
      <c r="D844" s="167">
        <v>37934.400000000001</v>
      </c>
      <c r="E844" t="s">
        <v>253</v>
      </c>
      <c r="F844" t="s">
        <v>169</v>
      </c>
      <c r="G844" t="s">
        <v>207</v>
      </c>
      <c r="H844" s="168">
        <v>39110</v>
      </c>
      <c r="I844" t="s">
        <v>108</v>
      </c>
      <c r="J844" s="169">
        <v>10.665753424657535</v>
      </c>
      <c r="K844">
        <v>3</v>
      </c>
    </row>
    <row r="845" spans="1:11" x14ac:dyDescent="0.25">
      <c r="A845" t="s">
        <v>1207</v>
      </c>
      <c r="B845">
        <v>92572</v>
      </c>
      <c r="C845" t="s">
        <v>167</v>
      </c>
      <c r="D845" s="167">
        <v>96197.88</v>
      </c>
      <c r="E845" t="s">
        <v>188</v>
      </c>
      <c r="F845" t="s">
        <v>169</v>
      </c>
      <c r="G845" t="s">
        <v>1208</v>
      </c>
      <c r="H845" s="168">
        <v>34757</v>
      </c>
      <c r="I845" t="s">
        <v>103</v>
      </c>
      <c r="J845" s="169">
        <v>22.591780821917808</v>
      </c>
      <c r="K845">
        <v>5</v>
      </c>
    </row>
    <row r="846" spans="1:11" x14ac:dyDescent="0.25">
      <c r="A846" t="s">
        <v>1209</v>
      </c>
      <c r="B846">
        <v>99539</v>
      </c>
      <c r="C846" t="s">
        <v>167</v>
      </c>
      <c r="D846" s="167">
        <v>104717.28</v>
      </c>
      <c r="E846" t="s">
        <v>188</v>
      </c>
      <c r="F846" t="s">
        <v>169</v>
      </c>
      <c r="G846" t="s">
        <v>1210</v>
      </c>
      <c r="H846" s="168">
        <v>31803</v>
      </c>
      <c r="I846" t="s">
        <v>105</v>
      </c>
      <c r="J846" s="169">
        <v>30.684931506849313</v>
      </c>
      <c r="K846">
        <v>7</v>
      </c>
    </row>
    <row r="847" spans="1:11" x14ac:dyDescent="0.25">
      <c r="A847" t="s">
        <v>1211</v>
      </c>
      <c r="B847">
        <v>73368</v>
      </c>
      <c r="C847" t="s">
        <v>172</v>
      </c>
      <c r="D847" s="167">
        <v>57620</v>
      </c>
      <c r="E847" t="s">
        <v>175</v>
      </c>
      <c r="F847" t="s">
        <v>169</v>
      </c>
      <c r="G847" t="s">
        <v>183</v>
      </c>
      <c r="H847" s="168">
        <v>39693</v>
      </c>
      <c r="I847" t="s">
        <v>104</v>
      </c>
      <c r="J847" s="169">
        <v>9.0684931506849313</v>
      </c>
      <c r="K847">
        <v>2</v>
      </c>
    </row>
    <row r="848" spans="1:11" x14ac:dyDescent="0.25">
      <c r="A848" t="s">
        <v>1212</v>
      </c>
      <c r="B848">
        <v>24593</v>
      </c>
      <c r="C848" t="s">
        <v>167</v>
      </c>
      <c r="D848" s="167">
        <v>175127</v>
      </c>
      <c r="E848" t="s">
        <v>253</v>
      </c>
      <c r="F848" t="s">
        <v>169</v>
      </c>
      <c r="G848" t="s">
        <v>637</v>
      </c>
      <c r="H848" s="168">
        <v>37627</v>
      </c>
      <c r="I848" t="s">
        <v>104</v>
      </c>
      <c r="J848" s="169">
        <v>14.728767123287671</v>
      </c>
      <c r="K848">
        <v>3</v>
      </c>
    </row>
    <row r="849" spans="1:11" x14ac:dyDescent="0.25">
      <c r="A849" t="s">
        <v>1213</v>
      </c>
      <c r="B849">
        <v>72678</v>
      </c>
      <c r="C849" t="s">
        <v>167</v>
      </c>
      <c r="D849" s="167">
        <v>53380.28</v>
      </c>
      <c r="E849" t="s">
        <v>188</v>
      </c>
      <c r="F849" t="s">
        <v>202</v>
      </c>
      <c r="G849" t="s">
        <v>313</v>
      </c>
      <c r="H849" s="168">
        <v>36024</v>
      </c>
      <c r="I849" t="s">
        <v>107</v>
      </c>
      <c r="J849" s="169">
        <v>19.12054794520548</v>
      </c>
      <c r="K849">
        <v>4</v>
      </c>
    </row>
    <row r="850" spans="1:11" x14ac:dyDescent="0.25">
      <c r="A850" t="s">
        <v>1214</v>
      </c>
      <c r="B850">
        <v>36268</v>
      </c>
      <c r="C850" t="s">
        <v>172</v>
      </c>
      <c r="D850" s="167">
        <v>64854</v>
      </c>
      <c r="E850" t="s">
        <v>168</v>
      </c>
      <c r="F850" t="s">
        <v>169</v>
      </c>
      <c r="G850" t="s">
        <v>265</v>
      </c>
      <c r="H850" s="168">
        <v>39460</v>
      </c>
      <c r="I850" t="s">
        <v>108</v>
      </c>
      <c r="J850" s="169">
        <v>9.706849315068494</v>
      </c>
      <c r="K850">
        <v>2</v>
      </c>
    </row>
    <row r="851" spans="1:11" x14ac:dyDescent="0.25">
      <c r="A851" t="s">
        <v>1215</v>
      </c>
      <c r="B851">
        <v>76126</v>
      </c>
      <c r="C851" t="s">
        <v>167</v>
      </c>
      <c r="D851" s="167">
        <v>46626.87</v>
      </c>
      <c r="E851" t="s">
        <v>199</v>
      </c>
      <c r="F851" t="s">
        <v>169</v>
      </c>
      <c r="G851" t="s">
        <v>205</v>
      </c>
      <c r="H851" s="168">
        <v>39503</v>
      </c>
      <c r="I851" t="s">
        <v>106</v>
      </c>
      <c r="J851" s="169">
        <v>9.5890410958904102</v>
      </c>
      <c r="K851">
        <v>2</v>
      </c>
    </row>
    <row r="852" spans="1:11" x14ac:dyDescent="0.25">
      <c r="A852" t="s">
        <v>1216</v>
      </c>
      <c r="B852">
        <v>45194</v>
      </c>
      <c r="C852" t="s">
        <v>167</v>
      </c>
      <c r="D852" s="167">
        <v>84974</v>
      </c>
      <c r="E852" t="s">
        <v>199</v>
      </c>
      <c r="F852" t="s">
        <v>169</v>
      </c>
      <c r="G852" t="s">
        <v>189</v>
      </c>
      <c r="H852" s="168">
        <v>37564</v>
      </c>
      <c r="I852" t="s">
        <v>108</v>
      </c>
      <c r="J852" s="169">
        <v>14.901369863013699</v>
      </c>
      <c r="K852">
        <v>3</v>
      </c>
    </row>
    <row r="853" spans="1:11" x14ac:dyDescent="0.25">
      <c r="A853" t="s">
        <v>1217</v>
      </c>
      <c r="B853">
        <v>47044</v>
      </c>
      <c r="C853" t="s">
        <v>172</v>
      </c>
      <c r="D853" s="167">
        <v>156099.95000000001</v>
      </c>
      <c r="E853" t="s">
        <v>188</v>
      </c>
      <c r="F853" t="s">
        <v>169</v>
      </c>
      <c r="G853" t="s">
        <v>231</v>
      </c>
      <c r="H853" s="168">
        <v>37185</v>
      </c>
      <c r="I853" t="s">
        <v>105</v>
      </c>
      <c r="J853" s="169">
        <v>15.93972602739726</v>
      </c>
      <c r="K853">
        <v>4</v>
      </c>
    </row>
    <row r="854" spans="1:11" x14ac:dyDescent="0.25">
      <c r="A854" t="s">
        <v>1218</v>
      </c>
      <c r="B854">
        <v>94696</v>
      </c>
      <c r="C854" t="s">
        <v>167</v>
      </c>
      <c r="D854" s="167">
        <v>97912</v>
      </c>
      <c r="E854" t="s">
        <v>188</v>
      </c>
      <c r="F854" t="s">
        <v>169</v>
      </c>
      <c r="G854" t="s">
        <v>284</v>
      </c>
      <c r="H854" s="168">
        <v>36738</v>
      </c>
      <c r="I854" t="s">
        <v>107</v>
      </c>
      <c r="J854" s="169">
        <v>17.164383561643834</v>
      </c>
      <c r="K854">
        <v>4</v>
      </c>
    </row>
    <row r="855" spans="1:11" x14ac:dyDescent="0.25">
      <c r="A855" t="s">
        <v>1219</v>
      </c>
      <c r="B855">
        <v>8465</v>
      </c>
      <c r="C855" t="s">
        <v>172</v>
      </c>
      <c r="D855" s="167">
        <v>39257.31</v>
      </c>
      <c r="E855" t="s">
        <v>199</v>
      </c>
      <c r="F855" t="s">
        <v>169</v>
      </c>
      <c r="G855" t="s">
        <v>200</v>
      </c>
      <c r="H855" s="168">
        <v>41953</v>
      </c>
      <c r="I855" t="s">
        <v>108</v>
      </c>
      <c r="J855" s="169">
        <v>2.8767123287671232</v>
      </c>
      <c r="K855">
        <v>1</v>
      </c>
    </row>
    <row r="856" spans="1:11" x14ac:dyDescent="0.25">
      <c r="A856" t="s">
        <v>1220</v>
      </c>
      <c r="B856">
        <v>73123</v>
      </c>
      <c r="C856" t="s">
        <v>172</v>
      </c>
      <c r="D856" s="167">
        <v>102664</v>
      </c>
      <c r="E856" t="s">
        <v>188</v>
      </c>
      <c r="F856" t="s">
        <v>169</v>
      </c>
      <c r="G856" t="s">
        <v>397</v>
      </c>
      <c r="H856" s="168">
        <v>38586</v>
      </c>
      <c r="I856" t="s">
        <v>105</v>
      </c>
      <c r="J856" s="169">
        <v>12.101369863013698</v>
      </c>
      <c r="K856">
        <v>3</v>
      </c>
    </row>
    <row r="857" spans="1:11" x14ac:dyDescent="0.25">
      <c r="A857" t="s">
        <v>1221</v>
      </c>
      <c r="B857">
        <v>45223</v>
      </c>
      <c r="C857" t="s">
        <v>172</v>
      </c>
      <c r="D857" s="167">
        <v>63493</v>
      </c>
      <c r="E857" t="s">
        <v>191</v>
      </c>
      <c r="F857" t="s">
        <v>169</v>
      </c>
      <c r="G857" t="s">
        <v>486</v>
      </c>
      <c r="H857" s="168">
        <v>39693</v>
      </c>
      <c r="I857" t="s">
        <v>104</v>
      </c>
      <c r="J857" s="169">
        <v>9.0684931506849313</v>
      </c>
      <c r="K857">
        <v>2</v>
      </c>
    </row>
    <row r="858" spans="1:11" x14ac:dyDescent="0.25">
      <c r="A858" t="s">
        <v>1222</v>
      </c>
      <c r="B858">
        <v>84098</v>
      </c>
      <c r="C858" t="s">
        <v>167</v>
      </c>
      <c r="D858" s="167">
        <v>62678.21</v>
      </c>
      <c r="E858" t="s">
        <v>175</v>
      </c>
      <c r="F858" t="s">
        <v>169</v>
      </c>
      <c r="G858" t="s">
        <v>311</v>
      </c>
      <c r="H858" s="168">
        <v>41078</v>
      </c>
      <c r="I858" t="s">
        <v>103</v>
      </c>
      <c r="J858" s="169">
        <v>5.2739726027397262</v>
      </c>
      <c r="K858">
        <v>2</v>
      </c>
    </row>
    <row r="859" spans="1:11" x14ac:dyDescent="0.25">
      <c r="A859" t="s">
        <v>1223</v>
      </c>
      <c r="B859">
        <v>82370</v>
      </c>
      <c r="C859" t="s">
        <v>172</v>
      </c>
      <c r="D859" s="167">
        <v>43244.28</v>
      </c>
      <c r="E859" t="s">
        <v>199</v>
      </c>
      <c r="F859" t="s">
        <v>169</v>
      </c>
      <c r="G859" t="s">
        <v>295</v>
      </c>
      <c r="H859" s="168">
        <v>40462</v>
      </c>
      <c r="I859" t="s">
        <v>103</v>
      </c>
      <c r="J859" s="169">
        <v>6.9616438356164387</v>
      </c>
      <c r="K859">
        <v>2</v>
      </c>
    </row>
    <row r="860" spans="1:11" x14ac:dyDescent="0.25">
      <c r="A860" t="s">
        <v>1224</v>
      </c>
      <c r="B860">
        <v>78626</v>
      </c>
      <c r="C860" t="s">
        <v>167</v>
      </c>
      <c r="D860" s="167">
        <v>48145</v>
      </c>
      <c r="E860" t="s">
        <v>168</v>
      </c>
      <c r="F860" t="s">
        <v>169</v>
      </c>
      <c r="G860" t="s">
        <v>265</v>
      </c>
      <c r="H860" s="168">
        <v>42058</v>
      </c>
      <c r="I860" t="s">
        <v>103</v>
      </c>
      <c r="J860" s="169">
        <v>2.5890410958904111</v>
      </c>
      <c r="K860">
        <v>1</v>
      </c>
    </row>
    <row r="861" spans="1:11" x14ac:dyDescent="0.25">
      <c r="A861" t="s">
        <v>1225</v>
      </c>
      <c r="B861">
        <v>42580</v>
      </c>
      <c r="C861" t="s">
        <v>167</v>
      </c>
      <c r="D861" s="167">
        <v>64788.65</v>
      </c>
      <c r="E861" t="s">
        <v>216</v>
      </c>
      <c r="F861" t="s">
        <v>169</v>
      </c>
      <c r="G861" t="s">
        <v>282</v>
      </c>
      <c r="H861" s="168">
        <v>41946</v>
      </c>
      <c r="I861" t="s">
        <v>107</v>
      </c>
      <c r="J861" s="169">
        <v>2.8958904109589043</v>
      </c>
      <c r="K861">
        <v>1</v>
      </c>
    </row>
    <row r="862" spans="1:11" x14ac:dyDescent="0.25">
      <c r="A862" t="s">
        <v>1226</v>
      </c>
      <c r="B862">
        <v>29363</v>
      </c>
      <c r="C862" t="s">
        <v>172</v>
      </c>
      <c r="D862" s="167">
        <v>34710.46</v>
      </c>
      <c r="E862" t="s">
        <v>233</v>
      </c>
      <c r="F862" t="s">
        <v>169</v>
      </c>
      <c r="G862" t="s">
        <v>399</v>
      </c>
      <c r="H862" s="168">
        <v>41218</v>
      </c>
      <c r="I862" t="s">
        <v>103</v>
      </c>
      <c r="J862" s="169">
        <v>4.8904109589041092</v>
      </c>
      <c r="K862">
        <v>1</v>
      </c>
    </row>
    <row r="863" spans="1:11" x14ac:dyDescent="0.25">
      <c r="A863" t="s">
        <v>1227</v>
      </c>
      <c r="B863">
        <v>43706</v>
      </c>
      <c r="C863" t="s">
        <v>172</v>
      </c>
      <c r="D863" s="167">
        <v>60711.33</v>
      </c>
      <c r="E863" t="s">
        <v>199</v>
      </c>
      <c r="F863" t="s">
        <v>169</v>
      </c>
      <c r="G863" t="s">
        <v>200</v>
      </c>
      <c r="H863" s="168">
        <v>37129</v>
      </c>
      <c r="I863" t="s">
        <v>108</v>
      </c>
      <c r="J863" s="169">
        <v>16.093150684931508</v>
      </c>
      <c r="K863">
        <v>4</v>
      </c>
    </row>
    <row r="864" spans="1:11" x14ac:dyDescent="0.25">
      <c r="A864" t="s">
        <v>1228</v>
      </c>
      <c r="B864">
        <v>33568</v>
      </c>
      <c r="C864" t="s">
        <v>172</v>
      </c>
      <c r="D864" s="167">
        <v>42053.83</v>
      </c>
      <c r="E864" t="s">
        <v>199</v>
      </c>
      <c r="F864" t="s">
        <v>169</v>
      </c>
      <c r="G864" t="s">
        <v>220</v>
      </c>
      <c r="H864" s="168">
        <v>41869</v>
      </c>
      <c r="I864" t="s">
        <v>108</v>
      </c>
      <c r="J864" s="169">
        <v>3.106849315068493</v>
      </c>
      <c r="K864">
        <v>1</v>
      </c>
    </row>
    <row r="865" spans="1:11" x14ac:dyDescent="0.25">
      <c r="A865" t="s">
        <v>1229</v>
      </c>
      <c r="B865">
        <v>65840</v>
      </c>
      <c r="C865" t="s">
        <v>172</v>
      </c>
      <c r="D865" s="167">
        <v>41781.910000000003</v>
      </c>
      <c r="E865" t="s">
        <v>199</v>
      </c>
      <c r="F865" t="s">
        <v>169</v>
      </c>
      <c r="G865" t="s">
        <v>295</v>
      </c>
      <c r="H865" s="168">
        <v>41036</v>
      </c>
      <c r="I865" t="s">
        <v>103</v>
      </c>
      <c r="J865" s="169">
        <v>5.3890410958904109</v>
      </c>
      <c r="K865">
        <v>2</v>
      </c>
    </row>
    <row r="866" spans="1:11" x14ac:dyDescent="0.25">
      <c r="A866" t="s">
        <v>1230</v>
      </c>
      <c r="B866">
        <v>7488</v>
      </c>
      <c r="C866" t="s">
        <v>167</v>
      </c>
      <c r="D866" s="167">
        <v>56690.07</v>
      </c>
      <c r="E866" t="s">
        <v>216</v>
      </c>
      <c r="F866" t="s">
        <v>169</v>
      </c>
      <c r="G866" t="s">
        <v>361</v>
      </c>
      <c r="H866" s="168">
        <v>40839</v>
      </c>
      <c r="I866" t="s">
        <v>106</v>
      </c>
      <c r="J866" s="169">
        <v>5.9287671232876713</v>
      </c>
      <c r="K866">
        <v>2</v>
      </c>
    </row>
    <row r="867" spans="1:11" x14ac:dyDescent="0.25">
      <c r="A867" t="s">
        <v>1231</v>
      </c>
      <c r="B867">
        <v>42972</v>
      </c>
      <c r="C867" t="s">
        <v>167</v>
      </c>
      <c r="D867" s="167">
        <v>69222.179999999993</v>
      </c>
      <c r="E867" t="s">
        <v>199</v>
      </c>
      <c r="F867" t="s">
        <v>169</v>
      </c>
      <c r="G867" t="s">
        <v>170</v>
      </c>
      <c r="H867" s="168">
        <v>32174</v>
      </c>
      <c r="I867" t="s">
        <v>103</v>
      </c>
      <c r="J867" s="169">
        <v>29.668493150684931</v>
      </c>
      <c r="K867">
        <v>6</v>
      </c>
    </row>
    <row r="868" spans="1:11" x14ac:dyDescent="0.25">
      <c r="A868" t="s">
        <v>1232</v>
      </c>
      <c r="B868">
        <v>82206</v>
      </c>
      <c r="C868" t="s">
        <v>167</v>
      </c>
      <c r="D868" s="167">
        <v>27805.439999999999</v>
      </c>
      <c r="E868" t="s">
        <v>233</v>
      </c>
      <c r="F868" t="s">
        <v>202</v>
      </c>
      <c r="G868" t="s">
        <v>234</v>
      </c>
      <c r="H868" s="168">
        <v>42422</v>
      </c>
      <c r="I868" t="s">
        <v>105</v>
      </c>
      <c r="J868" s="169">
        <v>1.5917808219178082</v>
      </c>
      <c r="K868">
        <v>1</v>
      </c>
    </row>
    <row r="869" spans="1:11" x14ac:dyDescent="0.25">
      <c r="A869" t="s">
        <v>1233</v>
      </c>
      <c r="B869">
        <v>315</v>
      </c>
      <c r="C869" t="s">
        <v>172</v>
      </c>
      <c r="D869" s="167">
        <v>71380.33</v>
      </c>
      <c r="E869" t="s">
        <v>168</v>
      </c>
      <c r="F869" t="s">
        <v>169</v>
      </c>
      <c r="G869" t="s">
        <v>178</v>
      </c>
      <c r="H869" s="168">
        <v>38152</v>
      </c>
      <c r="I869" t="s">
        <v>103</v>
      </c>
      <c r="J869" s="169">
        <v>13.29041095890411</v>
      </c>
      <c r="K869">
        <v>3</v>
      </c>
    </row>
    <row r="870" spans="1:11" x14ac:dyDescent="0.25">
      <c r="A870" t="s">
        <v>1234</v>
      </c>
      <c r="B870">
        <v>92345</v>
      </c>
      <c r="C870" t="s">
        <v>172</v>
      </c>
      <c r="D870" s="167">
        <v>45261</v>
      </c>
      <c r="E870" t="s">
        <v>191</v>
      </c>
      <c r="F870" t="s">
        <v>169</v>
      </c>
      <c r="G870" t="s">
        <v>1065</v>
      </c>
      <c r="H870" s="168">
        <v>42122</v>
      </c>
      <c r="I870" t="s">
        <v>106</v>
      </c>
      <c r="J870" s="169">
        <v>2.4136986301369863</v>
      </c>
      <c r="K870">
        <v>1</v>
      </c>
    </row>
    <row r="871" spans="1:11" x14ac:dyDescent="0.25">
      <c r="A871" t="s">
        <v>1235</v>
      </c>
      <c r="B871">
        <v>12381</v>
      </c>
      <c r="C871" t="s">
        <v>172</v>
      </c>
      <c r="D871" s="167">
        <v>71796</v>
      </c>
      <c r="E871" t="s">
        <v>191</v>
      </c>
      <c r="F871" t="s">
        <v>169</v>
      </c>
      <c r="G871" t="s">
        <v>192</v>
      </c>
      <c r="H871" s="168">
        <v>39329</v>
      </c>
      <c r="I871" t="s">
        <v>103</v>
      </c>
      <c r="J871" s="169">
        <v>10.065753424657535</v>
      </c>
      <c r="K871">
        <v>3</v>
      </c>
    </row>
    <row r="872" spans="1:11" x14ac:dyDescent="0.25">
      <c r="A872" t="s">
        <v>1236</v>
      </c>
      <c r="B872">
        <v>60261</v>
      </c>
      <c r="C872" t="s">
        <v>167</v>
      </c>
      <c r="D872" s="167">
        <v>132755.51999999999</v>
      </c>
      <c r="E872" t="s">
        <v>199</v>
      </c>
      <c r="F872" t="s">
        <v>169</v>
      </c>
      <c r="G872" t="s">
        <v>275</v>
      </c>
      <c r="H872" s="168">
        <v>32216</v>
      </c>
      <c r="I872" t="s">
        <v>107</v>
      </c>
      <c r="J872" s="169">
        <v>29.553424657534247</v>
      </c>
      <c r="K872">
        <v>6</v>
      </c>
    </row>
    <row r="873" spans="1:11" x14ac:dyDescent="0.25">
      <c r="A873" t="s">
        <v>1237</v>
      </c>
      <c r="B873">
        <v>93347</v>
      </c>
      <c r="C873" t="s">
        <v>172</v>
      </c>
      <c r="D873" s="167">
        <v>79647.839999999997</v>
      </c>
      <c r="E873" t="s">
        <v>168</v>
      </c>
      <c r="F873" t="s">
        <v>169</v>
      </c>
      <c r="G873" t="s">
        <v>265</v>
      </c>
      <c r="H873" s="168">
        <v>35213</v>
      </c>
      <c r="I873" t="s">
        <v>105</v>
      </c>
      <c r="J873" s="169">
        <v>21.342465753424658</v>
      </c>
      <c r="K873">
        <v>5</v>
      </c>
    </row>
    <row r="874" spans="1:11" x14ac:dyDescent="0.25">
      <c r="A874" t="s">
        <v>1238</v>
      </c>
      <c r="B874">
        <v>7517</v>
      </c>
      <c r="C874" t="s">
        <v>172</v>
      </c>
      <c r="D874" s="167">
        <v>125884.02</v>
      </c>
      <c r="E874" t="s">
        <v>213</v>
      </c>
      <c r="F874" t="s">
        <v>169</v>
      </c>
      <c r="G874" t="s">
        <v>275</v>
      </c>
      <c r="H874" s="168">
        <v>34624</v>
      </c>
      <c r="I874" t="s">
        <v>108</v>
      </c>
      <c r="J874" s="169">
        <v>22.956164383561642</v>
      </c>
      <c r="K874">
        <v>5</v>
      </c>
    </row>
    <row r="875" spans="1:11" x14ac:dyDescent="0.25">
      <c r="A875" t="s">
        <v>1239</v>
      </c>
      <c r="B875">
        <v>65695</v>
      </c>
      <c r="C875" t="s">
        <v>172</v>
      </c>
      <c r="D875" s="167">
        <v>81066</v>
      </c>
      <c r="E875" t="s">
        <v>188</v>
      </c>
      <c r="F875" t="s">
        <v>169</v>
      </c>
      <c r="G875" t="s">
        <v>282</v>
      </c>
      <c r="H875" s="168">
        <v>36268</v>
      </c>
      <c r="I875" t="s">
        <v>103</v>
      </c>
      <c r="J875" s="169">
        <v>18.452054794520549</v>
      </c>
      <c r="K875">
        <v>4</v>
      </c>
    </row>
    <row r="876" spans="1:11" x14ac:dyDescent="0.25">
      <c r="A876" t="s">
        <v>1240</v>
      </c>
      <c r="B876">
        <v>89198</v>
      </c>
      <c r="C876" t="s">
        <v>172</v>
      </c>
      <c r="D876" s="167">
        <v>60201.440000000002</v>
      </c>
      <c r="E876" t="s">
        <v>233</v>
      </c>
      <c r="F876" t="s">
        <v>169</v>
      </c>
      <c r="G876" t="s">
        <v>1241</v>
      </c>
      <c r="H876" s="168">
        <v>31900</v>
      </c>
      <c r="I876" t="s">
        <v>103</v>
      </c>
      <c r="J876" s="169">
        <v>30.419178082191781</v>
      </c>
      <c r="K876">
        <v>7</v>
      </c>
    </row>
    <row r="877" spans="1:11" x14ac:dyDescent="0.25">
      <c r="A877" t="s">
        <v>1242</v>
      </c>
      <c r="B877">
        <v>97639</v>
      </c>
      <c r="C877" t="s">
        <v>167</v>
      </c>
      <c r="D877" s="167">
        <v>61398.98</v>
      </c>
      <c r="E877" t="s">
        <v>188</v>
      </c>
      <c r="F877" t="s">
        <v>169</v>
      </c>
      <c r="G877" t="s">
        <v>170</v>
      </c>
      <c r="H877" s="168">
        <v>36689</v>
      </c>
      <c r="I877" t="s">
        <v>107</v>
      </c>
      <c r="J877" s="169">
        <v>17.298630136986301</v>
      </c>
      <c r="K877">
        <v>4</v>
      </c>
    </row>
    <row r="878" spans="1:11" x14ac:dyDescent="0.25">
      <c r="A878" t="s">
        <v>1243</v>
      </c>
      <c r="B878">
        <v>49110</v>
      </c>
      <c r="C878" t="s">
        <v>172</v>
      </c>
      <c r="D878" s="167">
        <v>92756.7</v>
      </c>
      <c r="E878" t="s">
        <v>175</v>
      </c>
      <c r="F878" t="s">
        <v>169</v>
      </c>
      <c r="G878" t="s">
        <v>183</v>
      </c>
      <c r="H878" s="168">
        <v>29409</v>
      </c>
      <c r="I878" t="s">
        <v>107</v>
      </c>
      <c r="J878" s="169">
        <v>37.243835616438353</v>
      </c>
      <c r="K878">
        <v>8</v>
      </c>
    </row>
    <row r="879" spans="1:11" x14ac:dyDescent="0.25">
      <c r="A879" t="s">
        <v>1244</v>
      </c>
      <c r="B879">
        <v>31911</v>
      </c>
      <c r="C879" t="s">
        <v>167</v>
      </c>
      <c r="D879" s="167">
        <v>27799.200000000001</v>
      </c>
      <c r="E879" t="s">
        <v>233</v>
      </c>
      <c r="F879" t="s">
        <v>202</v>
      </c>
      <c r="G879" t="s">
        <v>234</v>
      </c>
      <c r="H879" s="168">
        <v>42422</v>
      </c>
      <c r="I879" t="s">
        <v>103</v>
      </c>
      <c r="J879" s="169">
        <v>1.5917808219178082</v>
      </c>
      <c r="K879">
        <v>1</v>
      </c>
    </row>
    <row r="880" spans="1:11" x14ac:dyDescent="0.25">
      <c r="A880" t="s">
        <v>1245</v>
      </c>
      <c r="B880">
        <v>19559</v>
      </c>
      <c r="C880" t="s">
        <v>172</v>
      </c>
      <c r="D880" s="167">
        <v>57476.06</v>
      </c>
      <c r="E880" t="s">
        <v>196</v>
      </c>
      <c r="F880" t="s">
        <v>169</v>
      </c>
      <c r="G880" t="s">
        <v>1246</v>
      </c>
      <c r="H880" s="168">
        <v>34575</v>
      </c>
      <c r="I880" t="s">
        <v>103</v>
      </c>
      <c r="J880" s="169">
        <v>23.090410958904108</v>
      </c>
      <c r="K880">
        <v>5</v>
      </c>
    </row>
    <row r="881" spans="1:11" x14ac:dyDescent="0.25">
      <c r="A881" t="s">
        <v>1247</v>
      </c>
      <c r="B881">
        <v>51037</v>
      </c>
      <c r="C881" t="s">
        <v>167</v>
      </c>
      <c r="D881" s="167">
        <v>69705.460000000006</v>
      </c>
      <c r="E881" t="s">
        <v>168</v>
      </c>
      <c r="F881" t="s">
        <v>169</v>
      </c>
      <c r="G881" t="s">
        <v>858</v>
      </c>
      <c r="H881" s="168">
        <v>39272</v>
      </c>
      <c r="I881" t="s">
        <v>103</v>
      </c>
      <c r="J881" s="169">
        <v>10.221917808219178</v>
      </c>
      <c r="K881">
        <v>3</v>
      </c>
    </row>
    <row r="882" spans="1:11" x14ac:dyDescent="0.25">
      <c r="A882" t="s">
        <v>1248</v>
      </c>
      <c r="B882">
        <v>81354</v>
      </c>
      <c r="C882" t="s">
        <v>172</v>
      </c>
      <c r="D882" s="167">
        <v>97224.98</v>
      </c>
      <c r="E882" t="s">
        <v>185</v>
      </c>
      <c r="F882" t="s">
        <v>169</v>
      </c>
      <c r="G882" t="s">
        <v>416</v>
      </c>
      <c r="H882" s="168">
        <v>32475</v>
      </c>
      <c r="I882" t="s">
        <v>105</v>
      </c>
      <c r="J882" s="169">
        <v>28.843835616438355</v>
      </c>
      <c r="K882">
        <v>6</v>
      </c>
    </row>
    <row r="883" spans="1:11" x14ac:dyDescent="0.25">
      <c r="A883" t="s">
        <v>1249</v>
      </c>
      <c r="B883">
        <v>21934</v>
      </c>
      <c r="C883" t="s">
        <v>167</v>
      </c>
      <c r="D883" s="167">
        <v>60559.39</v>
      </c>
      <c r="E883" t="s">
        <v>175</v>
      </c>
      <c r="F883" t="s">
        <v>169</v>
      </c>
      <c r="G883" t="s">
        <v>311</v>
      </c>
      <c r="H883" s="168">
        <v>41820</v>
      </c>
      <c r="I883" t="s">
        <v>104</v>
      </c>
      <c r="J883" s="169">
        <v>3.2410958904109588</v>
      </c>
      <c r="K883">
        <v>1</v>
      </c>
    </row>
    <row r="884" spans="1:11" x14ac:dyDescent="0.25">
      <c r="A884" t="s">
        <v>1250</v>
      </c>
      <c r="B884">
        <v>75376</v>
      </c>
      <c r="C884" t="s">
        <v>167</v>
      </c>
      <c r="D884" s="167">
        <v>63171.74</v>
      </c>
      <c r="E884" t="s">
        <v>188</v>
      </c>
      <c r="F884" t="s">
        <v>169</v>
      </c>
      <c r="G884" t="s">
        <v>170</v>
      </c>
      <c r="H884" s="168">
        <v>39412</v>
      </c>
      <c r="I884" t="s">
        <v>103</v>
      </c>
      <c r="J884" s="169">
        <v>9.838356164383562</v>
      </c>
      <c r="K884">
        <v>2</v>
      </c>
    </row>
    <row r="885" spans="1:11" x14ac:dyDescent="0.25">
      <c r="A885" t="s">
        <v>1251</v>
      </c>
      <c r="B885">
        <v>49381</v>
      </c>
      <c r="C885" t="s">
        <v>172</v>
      </c>
      <c r="D885" s="167">
        <v>118930</v>
      </c>
      <c r="E885" t="s">
        <v>185</v>
      </c>
      <c r="F885" t="s">
        <v>169</v>
      </c>
      <c r="G885" t="s">
        <v>382</v>
      </c>
      <c r="H885" s="168">
        <v>36570</v>
      </c>
      <c r="I885" t="s">
        <v>103</v>
      </c>
      <c r="J885" s="169">
        <v>17.624657534246577</v>
      </c>
      <c r="K885">
        <v>4</v>
      </c>
    </row>
    <row r="886" spans="1:11" x14ac:dyDescent="0.25">
      <c r="A886" t="s">
        <v>1252</v>
      </c>
      <c r="B886">
        <v>14183</v>
      </c>
      <c r="C886" t="s">
        <v>172</v>
      </c>
      <c r="D886" s="167">
        <v>47693</v>
      </c>
      <c r="E886" t="s">
        <v>168</v>
      </c>
      <c r="F886" t="s">
        <v>169</v>
      </c>
      <c r="G886" t="s">
        <v>869</v>
      </c>
      <c r="H886" s="168">
        <v>42562</v>
      </c>
      <c r="I886" t="s">
        <v>103</v>
      </c>
      <c r="J886" s="169">
        <v>1.2082191780821918</v>
      </c>
      <c r="K886">
        <v>1</v>
      </c>
    </row>
    <row r="887" spans="1:11" x14ac:dyDescent="0.25">
      <c r="A887" t="s">
        <v>1253</v>
      </c>
      <c r="B887">
        <v>72204</v>
      </c>
      <c r="C887" t="s">
        <v>172</v>
      </c>
      <c r="D887" s="167">
        <v>49364</v>
      </c>
      <c r="E887" t="s">
        <v>168</v>
      </c>
      <c r="F887" t="s">
        <v>169</v>
      </c>
      <c r="G887" t="s">
        <v>265</v>
      </c>
      <c r="H887" s="168">
        <v>42156</v>
      </c>
      <c r="I887" t="s">
        <v>104</v>
      </c>
      <c r="J887" s="169">
        <v>2.3205479452054796</v>
      </c>
      <c r="K887">
        <v>1</v>
      </c>
    </row>
    <row r="888" spans="1:11" x14ac:dyDescent="0.25">
      <c r="A888" t="s">
        <v>1254</v>
      </c>
      <c r="B888">
        <v>41011</v>
      </c>
      <c r="C888" t="s">
        <v>172</v>
      </c>
      <c r="D888" s="167">
        <v>63492.87</v>
      </c>
      <c r="E888" t="s">
        <v>196</v>
      </c>
      <c r="F888" t="s">
        <v>169</v>
      </c>
      <c r="G888" t="s">
        <v>197</v>
      </c>
      <c r="H888" s="168">
        <v>41652</v>
      </c>
      <c r="I888" t="s">
        <v>106</v>
      </c>
      <c r="J888" s="169">
        <v>3.7013698630136984</v>
      </c>
      <c r="K888">
        <v>1</v>
      </c>
    </row>
    <row r="889" spans="1:11" x14ac:dyDescent="0.25">
      <c r="A889" t="s">
        <v>1255</v>
      </c>
      <c r="B889">
        <v>40505</v>
      </c>
      <c r="C889" t="s">
        <v>172</v>
      </c>
      <c r="D889" s="167">
        <v>67126</v>
      </c>
      <c r="E889" t="s">
        <v>168</v>
      </c>
      <c r="F889" t="s">
        <v>169</v>
      </c>
      <c r="G889" t="s">
        <v>265</v>
      </c>
      <c r="H889" s="168">
        <v>39279</v>
      </c>
      <c r="I889" t="s">
        <v>106</v>
      </c>
      <c r="J889" s="169">
        <v>10.202739726027398</v>
      </c>
      <c r="K889">
        <v>3</v>
      </c>
    </row>
    <row r="890" spans="1:11" x14ac:dyDescent="0.25">
      <c r="A890" t="s">
        <v>1256</v>
      </c>
      <c r="B890">
        <v>4498</v>
      </c>
      <c r="C890" t="s">
        <v>172</v>
      </c>
      <c r="D890" s="167">
        <v>60501</v>
      </c>
      <c r="E890" t="s">
        <v>175</v>
      </c>
      <c r="F890" t="s">
        <v>169</v>
      </c>
      <c r="G890" t="s">
        <v>183</v>
      </c>
      <c r="H890" s="168">
        <v>41106</v>
      </c>
      <c r="I890" t="s">
        <v>105</v>
      </c>
      <c r="J890" s="169">
        <v>5.1972602739726028</v>
      </c>
      <c r="K890">
        <v>2</v>
      </c>
    </row>
    <row r="891" spans="1:11" x14ac:dyDescent="0.25">
      <c r="A891" t="s">
        <v>1257</v>
      </c>
      <c r="B891">
        <v>76932</v>
      </c>
      <c r="C891" t="s">
        <v>167</v>
      </c>
      <c r="D891" s="167">
        <v>83497.98</v>
      </c>
      <c r="E891" t="s">
        <v>1258</v>
      </c>
      <c r="F891" t="s">
        <v>169</v>
      </c>
      <c r="G891" t="s">
        <v>418</v>
      </c>
      <c r="H891" s="168">
        <v>29976</v>
      </c>
      <c r="I891" t="s">
        <v>104</v>
      </c>
      <c r="J891" s="169">
        <v>35.69041095890411</v>
      </c>
      <c r="K891">
        <v>8</v>
      </c>
    </row>
    <row r="892" spans="1:11" x14ac:dyDescent="0.25">
      <c r="A892" t="s">
        <v>1259</v>
      </c>
      <c r="B892">
        <v>5316</v>
      </c>
      <c r="C892" t="s">
        <v>167</v>
      </c>
      <c r="D892" s="167">
        <v>55251.81</v>
      </c>
      <c r="E892" t="s">
        <v>188</v>
      </c>
      <c r="F892" t="s">
        <v>202</v>
      </c>
      <c r="G892" t="s">
        <v>313</v>
      </c>
      <c r="H892" s="168">
        <v>35436</v>
      </c>
      <c r="I892" t="s">
        <v>103</v>
      </c>
      <c r="J892" s="169">
        <v>20.731506849315068</v>
      </c>
      <c r="K892">
        <v>5</v>
      </c>
    </row>
    <row r="893" spans="1:11" x14ac:dyDescent="0.25">
      <c r="A893" t="s">
        <v>1260</v>
      </c>
      <c r="B893">
        <v>5772</v>
      </c>
      <c r="C893" t="s">
        <v>172</v>
      </c>
      <c r="D893" s="167">
        <v>78096</v>
      </c>
      <c r="E893" t="s">
        <v>175</v>
      </c>
      <c r="F893" t="s">
        <v>169</v>
      </c>
      <c r="G893" t="s">
        <v>183</v>
      </c>
      <c r="H893" s="168">
        <v>40742</v>
      </c>
      <c r="I893" t="s">
        <v>108</v>
      </c>
      <c r="J893" s="169">
        <v>6.1945205479452055</v>
      </c>
      <c r="K893">
        <v>2</v>
      </c>
    </row>
    <row r="894" spans="1:11" x14ac:dyDescent="0.25">
      <c r="A894" t="s">
        <v>1261</v>
      </c>
      <c r="B894">
        <v>26772</v>
      </c>
      <c r="C894" t="s">
        <v>172</v>
      </c>
      <c r="D894" s="167">
        <v>57265</v>
      </c>
      <c r="E894" t="s">
        <v>191</v>
      </c>
      <c r="F894" t="s">
        <v>169</v>
      </c>
      <c r="G894" t="s">
        <v>354</v>
      </c>
      <c r="H894" s="168">
        <v>41064</v>
      </c>
      <c r="I894" t="s">
        <v>103</v>
      </c>
      <c r="J894" s="169">
        <v>5.3123287671232875</v>
      </c>
      <c r="K894">
        <v>2</v>
      </c>
    </row>
    <row r="895" spans="1:11" x14ac:dyDescent="0.25">
      <c r="A895" t="s">
        <v>1262</v>
      </c>
      <c r="B895">
        <v>68637</v>
      </c>
      <c r="C895" t="s">
        <v>167</v>
      </c>
      <c r="D895" s="167">
        <v>55123.38</v>
      </c>
      <c r="E895" t="s">
        <v>199</v>
      </c>
      <c r="F895" t="s">
        <v>169</v>
      </c>
      <c r="G895" t="s">
        <v>200</v>
      </c>
      <c r="H895" s="168">
        <v>38313</v>
      </c>
      <c r="I895" t="s">
        <v>106</v>
      </c>
      <c r="J895" s="169">
        <v>12.849315068493151</v>
      </c>
      <c r="K895">
        <v>3</v>
      </c>
    </row>
    <row r="896" spans="1:11" x14ac:dyDescent="0.25">
      <c r="A896" t="s">
        <v>1263</v>
      </c>
      <c r="B896">
        <v>77101</v>
      </c>
      <c r="C896" t="s">
        <v>167</v>
      </c>
      <c r="D896" s="167">
        <v>89921.79</v>
      </c>
      <c r="E896" t="s">
        <v>268</v>
      </c>
      <c r="F896" t="s">
        <v>169</v>
      </c>
      <c r="G896" t="s">
        <v>297</v>
      </c>
      <c r="H896" s="168">
        <v>38754</v>
      </c>
      <c r="I896" t="s">
        <v>104</v>
      </c>
      <c r="J896" s="169">
        <v>11.641095890410959</v>
      </c>
      <c r="K896">
        <v>3</v>
      </c>
    </row>
    <row r="897" spans="1:11" x14ac:dyDescent="0.25">
      <c r="A897" t="s">
        <v>1264</v>
      </c>
      <c r="B897">
        <v>60363</v>
      </c>
      <c r="C897" t="s">
        <v>167</v>
      </c>
      <c r="D897" s="167">
        <v>113997.23</v>
      </c>
      <c r="E897" t="s">
        <v>188</v>
      </c>
      <c r="F897" t="s">
        <v>169</v>
      </c>
      <c r="G897" t="s">
        <v>275</v>
      </c>
      <c r="H897" s="168">
        <v>39062</v>
      </c>
      <c r="I897" t="s">
        <v>108</v>
      </c>
      <c r="J897" s="169">
        <v>10.797260273972602</v>
      </c>
      <c r="K897">
        <v>3</v>
      </c>
    </row>
    <row r="898" spans="1:11" x14ac:dyDescent="0.25">
      <c r="A898" t="s">
        <v>1265</v>
      </c>
      <c r="B898">
        <v>67544</v>
      </c>
      <c r="C898" t="s">
        <v>172</v>
      </c>
      <c r="D898" s="167">
        <v>48145</v>
      </c>
      <c r="E898" t="s">
        <v>168</v>
      </c>
      <c r="F898" t="s">
        <v>169</v>
      </c>
      <c r="G898" t="s">
        <v>265</v>
      </c>
      <c r="H898" s="168">
        <v>42058</v>
      </c>
      <c r="I898" t="s">
        <v>105</v>
      </c>
      <c r="J898" s="169">
        <v>2.5890410958904111</v>
      </c>
      <c r="K898">
        <v>1</v>
      </c>
    </row>
    <row r="899" spans="1:11" x14ac:dyDescent="0.25">
      <c r="A899" t="s">
        <v>1266</v>
      </c>
      <c r="B899">
        <v>85420</v>
      </c>
      <c r="C899" t="s">
        <v>172</v>
      </c>
      <c r="D899" s="167">
        <v>104520</v>
      </c>
      <c r="E899" t="s">
        <v>185</v>
      </c>
      <c r="F899" t="s">
        <v>169</v>
      </c>
      <c r="G899" t="s">
        <v>275</v>
      </c>
      <c r="H899" s="168">
        <v>42310</v>
      </c>
      <c r="I899" t="s">
        <v>106</v>
      </c>
      <c r="J899" s="169">
        <v>1.8986301369863015</v>
      </c>
      <c r="K899">
        <v>1</v>
      </c>
    </row>
    <row r="900" spans="1:11" x14ac:dyDescent="0.25">
      <c r="A900" t="s">
        <v>1267</v>
      </c>
      <c r="B900">
        <v>27383</v>
      </c>
      <c r="C900" t="s">
        <v>172</v>
      </c>
      <c r="D900" s="167">
        <v>97755</v>
      </c>
      <c r="E900" t="s">
        <v>185</v>
      </c>
      <c r="F900" t="s">
        <v>169</v>
      </c>
      <c r="G900" t="s">
        <v>495</v>
      </c>
      <c r="H900" s="168">
        <v>37138</v>
      </c>
      <c r="I900" t="s">
        <v>104</v>
      </c>
      <c r="J900" s="169">
        <v>16.068493150684933</v>
      </c>
      <c r="K900">
        <v>4</v>
      </c>
    </row>
    <row r="901" spans="1:11" x14ac:dyDescent="0.25">
      <c r="A901" t="s">
        <v>1268</v>
      </c>
      <c r="B901">
        <v>10693</v>
      </c>
      <c r="C901" t="s">
        <v>172</v>
      </c>
      <c r="D901" s="167">
        <v>42268.33</v>
      </c>
      <c r="E901" t="s">
        <v>233</v>
      </c>
      <c r="F901" t="s">
        <v>169</v>
      </c>
      <c r="G901" t="s">
        <v>399</v>
      </c>
      <c r="H901" s="168">
        <v>38306</v>
      </c>
      <c r="I901" t="s">
        <v>107</v>
      </c>
      <c r="J901" s="169">
        <v>12.868493150684932</v>
      </c>
      <c r="K901">
        <v>3</v>
      </c>
    </row>
    <row r="902" spans="1:11" x14ac:dyDescent="0.25">
      <c r="A902" t="s">
        <v>1269</v>
      </c>
      <c r="B902">
        <v>72671</v>
      </c>
      <c r="C902" t="s">
        <v>172</v>
      </c>
      <c r="D902" s="167">
        <v>68015</v>
      </c>
      <c r="E902" t="s">
        <v>191</v>
      </c>
      <c r="F902" t="s">
        <v>169</v>
      </c>
      <c r="G902" t="s">
        <v>486</v>
      </c>
      <c r="H902" s="168">
        <v>38747</v>
      </c>
      <c r="I902" t="s">
        <v>105</v>
      </c>
      <c r="J902" s="169">
        <v>11.66027397260274</v>
      </c>
      <c r="K902">
        <v>3</v>
      </c>
    </row>
    <row r="903" spans="1:11" x14ac:dyDescent="0.25">
      <c r="A903" t="s">
        <v>1270</v>
      </c>
      <c r="B903">
        <v>72975</v>
      </c>
      <c r="C903" t="s">
        <v>172</v>
      </c>
      <c r="D903" s="167">
        <v>97755</v>
      </c>
      <c r="E903" t="s">
        <v>185</v>
      </c>
      <c r="F903" t="s">
        <v>169</v>
      </c>
      <c r="G903" t="s">
        <v>495</v>
      </c>
      <c r="H903" s="168">
        <v>36689</v>
      </c>
      <c r="I903" t="s">
        <v>106</v>
      </c>
      <c r="J903" s="169">
        <v>17.298630136986301</v>
      </c>
      <c r="K903">
        <v>4</v>
      </c>
    </row>
    <row r="904" spans="1:11" x14ac:dyDescent="0.25">
      <c r="A904" t="s">
        <v>1271</v>
      </c>
      <c r="B904">
        <v>82009</v>
      </c>
      <c r="C904" t="s">
        <v>172</v>
      </c>
      <c r="D904" s="167">
        <v>110229</v>
      </c>
      <c r="E904" t="s">
        <v>185</v>
      </c>
      <c r="F904" t="s">
        <v>169</v>
      </c>
      <c r="G904" t="s">
        <v>382</v>
      </c>
      <c r="H904" s="168">
        <v>37138</v>
      </c>
      <c r="I904" t="s">
        <v>106</v>
      </c>
      <c r="J904" s="169">
        <v>16.068493150684933</v>
      </c>
      <c r="K904">
        <v>4</v>
      </c>
    </row>
    <row r="905" spans="1:11" x14ac:dyDescent="0.25">
      <c r="A905" t="s">
        <v>1272</v>
      </c>
      <c r="B905">
        <v>30950</v>
      </c>
      <c r="C905" t="s">
        <v>167</v>
      </c>
      <c r="D905" s="167">
        <v>41781.910000000003</v>
      </c>
      <c r="E905" t="s">
        <v>168</v>
      </c>
      <c r="F905" t="s">
        <v>169</v>
      </c>
      <c r="G905" t="s">
        <v>1136</v>
      </c>
      <c r="H905" s="168">
        <v>41638</v>
      </c>
      <c r="I905" t="s">
        <v>107</v>
      </c>
      <c r="J905" s="169">
        <v>3.7397260273972601</v>
      </c>
      <c r="K905">
        <v>1</v>
      </c>
    </row>
    <row r="906" spans="1:11" x14ac:dyDescent="0.25">
      <c r="A906" t="s">
        <v>1273</v>
      </c>
      <c r="B906">
        <v>48624</v>
      </c>
      <c r="C906" t="s">
        <v>172</v>
      </c>
      <c r="D906" s="167">
        <v>67567</v>
      </c>
      <c r="E906" t="s">
        <v>191</v>
      </c>
      <c r="F906" t="s">
        <v>169</v>
      </c>
      <c r="G906" t="s">
        <v>486</v>
      </c>
      <c r="H906" s="168">
        <v>39693</v>
      </c>
      <c r="I906" t="s">
        <v>105</v>
      </c>
      <c r="J906" s="169">
        <v>9.0684931506849313</v>
      </c>
      <c r="K906">
        <v>2</v>
      </c>
    </row>
    <row r="907" spans="1:11" x14ac:dyDescent="0.25">
      <c r="A907" t="s">
        <v>1274</v>
      </c>
      <c r="B907">
        <v>39890</v>
      </c>
      <c r="C907" t="s">
        <v>172</v>
      </c>
      <c r="D907" s="167">
        <v>79425.81</v>
      </c>
      <c r="E907" t="s">
        <v>188</v>
      </c>
      <c r="F907" t="s">
        <v>169</v>
      </c>
      <c r="G907" t="s">
        <v>468</v>
      </c>
      <c r="H907" s="168">
        <v>38894</v>
      </c>
      <c r="I907" t="s">
        <v>106</v>
      </c>
      <c r="J907" s="169">
        <v>11.257534246575343</v>
      </c>
      <c r="K907">
        <v>3</v>
      </c>
    </row>
    <row r="908" spans="1:11" x14ac:dyDescent="0.25">
      <c r="A908" t="s">
        <v>1275</v>
      </c>
      <c r="B908">
        <v>56031</v>
      </c>
      <c r="C908" t="s">
        <v>172</v>
      </c>
      <c r="D908" s="167">
        <v>50910</v>
      </c>
      <c r="E908" t="s">
        <v>191</v>
      </c>
      <c r="F908" t="s">
        <v>169</v>
      </c>
      <c r="G908" t="s">
        <v>354</v>
      </c>
      <c r="H908" s="168">
        <v>41904</v>
      </c>
      <c r="I908" t="s">
        <v>106</v>
      </c>
      <c r="J908" s="169">
        <v>3.010958904109589</v>
      </c>
      <c r="K908">
        <v>1</v>
      </c>
    </row>
    <row r="909" spans="1:11" x14ac:dyDescent="0.25">
      <c r="A909" t="s">
        <v>1276</v>
      </c>
      <c r="B909">
        <v>47770</v>
      </c>
      <c r="C909" t="s">
        <v>172</v>
      </c>
      <c r="D909" s="167">
        <v>107657</v>
      </c>
      <c r="E909" t="s">
        <v>199</v>
      </c>
      <c r="F909" t="s">
        <v>169</v>
      </c>
      <c r="G909" t="s">
        <v>240</v>
      </c>
      <c r="H909" s="168">
        <v>36024</v>
      </c>
      <c r="I909" t="s">
        <v>107</v>
      </c>
      <c r="J909" s="169">
        <v>19.12054794520548</v>
      </c>
      <c r="K909">
        <v>4</v>
      </c>
    </row>
    <row r="910" spans="1:11" x14ac:dyDescent="0.25">
      <c r="A910" t="s">
        <v>1277</v>
      </c>
      <c r="B910">
        <v>95085</v>
      </c>
      <c r="C910" t="s">
        <v>167</v>
      </c>
      <c r="D910" s="167">
        <v>190550</v>
      </c>
      <c r="E910" t="s">
        <v>253</v>
      </c>
      <c r="F910" t="s">
        <v>169</v>
      </c>
      <c r="G910" t="s">
        <v>1278</v>
      </c>
      <c r="H910" s="168">
        <v>41667</v>
      </c>
      <c r="I910" t="s">
        <v>107</v>
      </c>
      <c r="J910" s="169">
        <v>3.6602739726027398</v>
      </c>
      <c r="K910">
        <v>1</v>
      </c>
    </row>
    <row r="911" spans="1:11" x14ac:dyDescent="0.25">
      <c r="A911" t="s">
        <v>1279</v>
      </c>
      <c r="B911">
        <v>22311</v>
      </c>
      <c r="C911" t="s">
        <v>172</v>
      </c>
      <c r="D911" s="167">
        <v>76675.72</v>
      </c>
      <c r="E911" t="s">
        <v>213</v>
      </c>
      <c r="F911" t="s">
        <v>169</v>
      </c>
      <c r="G911" t="s">
        <v>240</v>
      </c>
      <c r="H911" s="168">
        <v>41974</v>
      </c>
      <c r="I911" t="s">
        <v>105</v>
      </c>
      <c r="J911" s="169">
        <v>2.8191780821917809</v>
      </c>
      <c r="K911">
        <v>1</v>
      </c>
    </row>
    <row r="912" spans="1:11" x14ac:dyDescent="0.25">
      <c r="A912" t="s">
        <v>1280</v>
      </c>
      <c r="B912">
        <v>7980</v>
      </c>
      <c r="C912" t="s">
        <v>172</v>
      </c>
      <c r="D912" s="167">
        <v>92756.7</v>
      </c>
      <c r="E912" t="s">
        <v>175</v>
      </c>
      <c r="F912" t="s">
        <v>169</v>
      </c>
      <c r="G912" t="s">
        <v>183</v>
      </c>
      <c r="H912" s="168">
        <v>32028</v>
      </c>
      <c r="I912" t="s">
        <v>103</v>
      </c>
      <c r="J912" s="169">
        <v>30.068493150684933</v>
      </c>
      <c r="K912">
        <v>7</v>
      </c>
    </row>
    <row r="913" spans="1:11" x14ac:dyDescent="0.25">
      <c r="A913" t="s">
        <v>1281</v>
      </c>
      <c r="B913">
        <v>58503</v>
      </c>
      <c r="C913" t="s">
        <v>172</v>
      </c>
      <c r="D913" s="167">
        <v>51703.33</v>
      </c>
      <c r="E913" t="s">
        <v>233</v>
      </c>
      <c r="F913" t="s">
        <v>169</v>
      </c>
      <c r="G913" t="s">
        <v>363</v>
      </c>
      <c r="H913" s="168">
        <v>39328</v>
      </c>
      <c r="I913" t="s">
        <v>104</v>
      </c>
      <c r="J913" s="169">
        <v>10.068493150684931</v>
      </c>
      <c r="K913">
        <v>3</v>
      </c>
    </row>
    <row r="914" spans="1:11" x14ac:dyDescent="0.25">
      <c r="A914" t="s">
        <v>1282</v>
      </c>
      <c r="B914">
        <v>61564</v>
      </c>
      <c r="C914" t="s">
        <v>172</v>
      </c>
      <c r="D914" s="167">
        <v>50910</v>
      </c>
      <c r="E914" t="s">
        <v>191</v>
      </c>
      <c r="F914" t="s">
        <v>169</v>
      </c>
      <c r="G914" t="s">
        <v>354</v>
      </c>
      <c r="H914" s="168">
        <v>41708</v>
      </c>
      <c r="I914" t="s">
        <v>105</v>
      </c>
      <c r="J914" s="169">
        <v>3.547945205479452</v>
      </c>
      <c r="K914">
        <v>1</v>
      </c>
    </row>
    <row r="915" spans="1:11" x14ac:dyDescent="0.25">
      <c r="A915" t="s">
        <v>1283</v>
      </c>
      <c r="B915">
        <v>80086</v>
      </c>
      <c r="C915" t="s">
        <v>167</v>
      </c>
      <c r="D915" s="167">
        <v>105766.41</v>
      </c>
      <c r="E915" t="s">
        <v>168</v>
      </c>
      <c r="F915" t="s">
        <v>169</v>
      </c>
      <c r="G915" t="s">
        <v>1284</v>
      </c>
      <c r="H915" s="168">
        <v>39048</v>
      </c>
      <c r="I915" t="s">
        <v>106</v>
      </c>
      <c r="J915" s="169">
        <v>10.835616438356164</v>
      </c>
      <c r="K915">
        <v>3</v>
      </c>
    </row>
    <row r="916" spans="1:11" x14ac:dyDescent="0.25">
      <c r="A916" t="s">
        <v>1285</v>
      </c>
      <c r="B916">
        <v>14659</v>
      </c>
      <c r="C916" t="s">
        <v>172</v>
      </c>
      <c r="D916" s="167">
        <v>47693</v>
      </c>
      <c r="E916" t="s">
        <v>168</v>
      </c>
      <c r="F916" t="s">
        <v>169</v>
      </c>
      <c r="G916" t="s">
        <v>869</v>
      </c>
      <c r="H916" s="168">
        <v>42562</v>
      </c>
      <c r="I916" t="s">
        <v>103</v>
      </c>
      <c r="J916" s="169">
        <v>1.2082191780821918</v>
      </c>
      <c r="K916">
        <v>1</v>
      </c>
    </row>
    <row r="917" spans="1:11" x14ac:dyDescent="0.25">
      <c r="A917" t="s">
        <v>1286</v>
      </c>
      <c r="B917">
        <v>59379</v>
      </c>
      <c r="C917" t="s">
        <v>167</v>
      </c>
      <c r="D917" s="167">
        <v>134886.84</v>
      </c>
      <c r="E917" t="s">
        <v>199</v>
      </c>
      <c r="F917" t="s">
        <v>169</v>
      </c>
      <c r="G917" t="s">
        <v>275</v>
      </c>
      <c r="H917" s="168">
        <v>36220</v>
      </c>
      <c r="I917" t="s">
        <v>103</v>
      </c>
      <c r="J917" s="169">
        <v>18.583561643835615</v>
      </c>
      <c r="K917">
        <v>4</v>
      </c>
    </row>
    <row r="918" spans="1:11" x14ac:dyDescent="0.25">
      <c r="A918" t="s">
        <v>1287</v>
      </c>
      <c r="B918">
        <v>30862</v>
      </c>
      <c r="C918" t="s">
        <v>167</v>
      </c>
      <c r="D918" s="167">
        <v>96863.75</v>
      </c>
      <c r="E918" t="s">
        <v>188</v>
      </c>
      <c r="F918" t="s">
        <v>169</v>
      </c>
      <c r="G918" t="s">
        <v>406</v>
      </c>
      <c r="H918" s="168">
        <v>39384</v>
      </c>
      <c r="I918" t="s">
        <v>108</v>
      </c>
      <c r="J918" s="169">
        <v>9.9150684931506845</v>
      </c>
      <c r="K918">
        <v>2</v>
      </c>
    </row>
    <row r="919" spans="1:11" x14ac:dyDescent="0.25">
      <c r="A919" t="s">
        <v>1288</v>
      </c>
      <c r="B919">
        <v>46646</v>
      </c>
      <c r="C919" t="s">
        <v>172</v>
      </c>
      <c r="D919" s="167">
        <v>68888.03</v>
      </c>
      <c r="E919" t="s">
        <v>1258</v>
      </c>
      <c r="F919" t="s">
        <v>169</v>
      </c>
      <c r="G919" t="s">
        <v>418</v>
      </c>
      <c r="H919" s="168">
        <v>37459</v>
      </c>
      <c r="I919" t="s">
        <v>108</v>
      </c>
      <c r="J919" s="169">
        <v>15.189041095890412</v>
      </c>
      <c r="K919">
        <v>4</v>
      </c>
    </row>
    <row r="920" spans="1:11" x14ac:dyDescent="0.25">
      <c r="A920" t="s">
        <v>1289</v>
      </c>
      <c r="B920">
        <v>46370</v>
      </c>
      <c r="C920" t="s">
        <v>172</v>
      </c>
      <c r="D920" s="167">
        <v>67922</v>
      </c>
      <c r="E920" t="s">
        <v>168</v>
      </c>
      <c r="F920" t="s">
        <v>169</v>
      </c>
      <c r="G920" t="s">
        <v>265</v>
      </c>
      <c r="H920" s="168">
        <v>37368</v>
      </c>
      <c r="I920" t="s">
        <v>103</v>
      </c>
      <c r="J920" s="169">
        <v>15.438356164383562</v>
      </c>
      <c r="K920">
        <v>4</v>
      </c>
    </row>
    <row r="921" spans="1:11" x14ac:dyDescent="0.25">
      <c r="A921" t="s">
        <v>1290</v>
      </c>
      <c r="B921">
        <v>19209</v>
      </c>
      <c r="C921" t="s">
        <v>172</v>
      </c>
      <c r="D921" s="167">
        <v>37684</v>
      </c>
      <c r="E921" t="s">
        <v>199</v>
      </c>
      <c r="F921" t="s">
        <v>169</v>
      </c>
      <c r="G921" t="s">
        <v>295</v>
      </c>
      <c r="H921" s="168">
        <v>42478</v>
      </c>
      <c r="I921" t="s">
        <v>108</v>
      </c>
      <c r="J921" s="169">
        <v>1.4383561643835616</v>
      </c>
      <c r="K921">
        <v>1</v>
      </c>
    </row>
    <row r="922" spans="1:11" x14ac:dyDescent="0.25">
      <c r="A922" t="s">
        <v>1291</v>
      </c>
      <c r="B922">
        <v>96853</v>
      </c>
      <c r="C922" t="s">
        <v>172</v>
      </c>
      <c r="D922" s="167">
        <v>58720</v>
      </c>
      <c r="E922" t="s">
        <v>168</v>
      </c>
      <c r="F922" t="s">
        <v>169</v>
      </c>
      <c r="G922" t="s">
        <v>265</v>
      </c>
      <c r="H922" s="168">
        <v>41246</v>
      </c>
      <c r="I922" t="s">
        <v>106</v>
      </c>
      <c r="J922" s="169">
        <v>4.8136986301369866</v>
      </c>
      <c r="K922">
        <v>1</v>
      </c>
    </row>
    <row r="923" spans="1:11" x14ac:dyDescent="0.25">
      <c r="A923" t="s">
        <v>1292</v>
      </c>
      <c r="B923">
        <v>9260</v>
      </c>
      <c r="C923" t="s">
        <v>167</v>
      </c>
      <c r="D923" s="167">
        <v>140794</v>
      </c>
      <c r="E923" t="s">
        <v>325</v>
      </c>
      <c r="F923" t="s">
        <v>169</v>
      </c>
      <c r="G923" t="s">
        <v>533</v>
      </c>
      <c r="H923" s="168">
        <v>36192</v>
      </c>
      <c r="I923" t="s">
        <v>103</v>
      </c>
      <c r="J923" s="169">
        <v>18.660273972602738</v>
      </c>
      <c r="K923">
        <v>4</v>
      </c>
    </row>
    <row r="924" spans="1:11" x14ac:dyDescent="0.25">
      <c r="A924" t="s">
        <v>1293</v>
      </c>
      <c r="B924">
        <v>92781</v>
      </c>
      <c r="C924" t="s">
        <v>172</v>
      </c>
      <c r="D924" s="167">
        <v>76182.23</v>
      </c>
      <c r="E924" t="s">
        <v>168</v>
      </c>
      <c r="F924" t="s">
        <v>169</v>
      </c>
      <c r="G924" t="s">
        <v>1203</v>
      </c>
      <c r="H924" s="168">
        <v>40854</v>
      </c>
      <c r="I924" t="s">
        <v>103</v>
      </c>
      <c r="J924" s="169">
        <v>5.8876712328767127</v>
      </c>
      <c r="K924">
        <v>2</v>
      </c>
    </row>
    <row r="925" spans="1:11" x14ac:dyDescent="0.25">
      <c r="A925" t="s">
        <v>1294</v>
      </c>
      <c r="B925">
        <v>89593</v>
      </c>
      <c r="C925" t="s">
        <v>172</v>
      </c>
      <c r="D925" s="167">
        <v>53788</v>
      </c>
      <c r="E925" t="s">
        <v>175</v>
      </c>
      <c r="F925" t="s">
        <v>169</v>
      </c>
      <c r="G925" t="s">
        <v>183</v>
      </c>
      <c r="H925" s="168">
        <v>41918</v>
      </c>
      <c r="I925" t="s">
        <v>107</v>
      </c>
      <c r="J925" s="169">
        <v>2.9726027397260273</v>
      </c>
      <c r="K925">
        <v>1</v>
      </c>
    </row>
    <row r="926" spans="1:11" x14ac:dyDescent="0.25">
      <c r="A926" t="s">
        <v>1295</v>
      </c>
      <c r="B926">
        <v>33218</v>
      </c>
      <c r="C926" t="s">
        <v>167</v>
      </c>
      <c r="D926" s="167">
        <v>94858.05</v>
      </c>
      <c r="E926" t="s">
        <v>188</v>
      </c>
      <c r="F926" t="s">
        <v>169</v>
      </c>
      <c r="G926" t="s">
        <v>452</v>
      </c>
      <c r="H926" s="168">
        <v>31216</v>
      </c>
      <c r="I926" t="s">
        <v>103</v>
      </c>
      <c r="J926" s="169">
        <v>32.293150684931504</v>
      </c>
      <c r="K926">
        <v>7</v>
      </c>
    </row>
    <row r="927" spans="1:11" x14ac:dyDescent="0.25">
      <c r="A927" t="s">
        <v>1296</v>
      </c>
      <c r="B927">
        <v>84495</v>
      </c>
      <c r="C927" t="s">
        <v>172</v>
      </c>
      <c r="D927" s="167">
        <v>50910</v>
      </c>
      <c r="E927" t="s">
        <v>191</v>
      </c>
      <c r="F927" t="s">
        <v>169</v>
      </c>
      <c r="G927" t="s">
        <v>354</v>
      </c>
      <c r="H927" s="168">
        <v>41708</v>
      </c>
      <c r="I927" t="s">
        <v>108</v>
      </c>
      <c r="J927" s="169">
        <v>3.547945205479452</v>
      </c>
      <c r="K927">
        <v>1</v>
      </c>
    </row>
    <row r="928" spans="1:11" x14ac:dyDescent="0.25">
      <c r="A928" t="s">
        <v>1297</v>
      </c>
      <c r="B928">
        <v>2953</v>
      </c>
      <c r="C928" t="s">
        <v>167</v>
      </c>
      <c r="D928" s="167">
        <v>65752</v>
      </c>
      <c r="E928" t="s">
        <v>175</v>
      </c>
      <c r="F928" t="s">
        <v>169</v>
      </c>
      <c r="G928" t="s">
        <v>183</v>
      </c>
      <c r="H928" s="168">
        <v>40371</v>
      </c>
      <c r="I928" t="s">
        <v>103</v>
      </c>
      <c r="J928" s="169">
        <v>7.2109589041095887</v>
      </c>
      <c r="K928">
        <v>2</v>
      </c>
    </row>
    <row r="929" spans="1:11" x14ac:dyDescent="0.25">
      <c r="A929" t="s">
        <v>1298</v>
      </c>
      <c r="B929">
        <v>53301</v>
      </c>
      <c r="C929" t="s">
        <v>167</v>
      </c>
      <c r="D929" s="167">
        <v>135392</v>
      </c>
      <c r="E929" t="s">
        <v>196</v>
      </c>
      <c r="F929" t="s">
        <v>169</v>
      </c>
      <c r="G929" t="s">
        <v>275</v>
      </c>
      <c r="H929" s="168">
        <v>32762</v>
      </c>
      <c r="I929" t="s">
        <v>103</v>
      </c>
      <c r="J929" s="169">
        <v>28.057534246575344</v>
      </c>
      <c r="K929">
        <v>6</v>
      </c>
    </row>
    <row r="930" spans="1:11" x14ac:dyDescent="0.25">
      <c r="A930" t="s">
        <v>1299</v>
      </c>
      <c r="B930">
        <v>57961</v>
      </c>
      <c r="C930" t="s">
        <v>167</v>
      </c>
      <c r="D930" s="167">
        <v>156525</v>
      </c>
      <c r="E930" t="s">
        <v>188</v>
      </c>
      <c r="F930" t="s">
        <v>169</v>
      </c>
      <c r="G930" t="s">
        <v>231</v>
      </c>
      <c r="H930" s="168">
        <v>39111</v>
      </c>
      <c r="I930" t="s">
        <v>106</v>
      </c>
      <c r="J930" s="169">
        <v>10.663013698630136</v>
      </c>
      <c r="K930">
        <v>3</v>
      </c>
    </row>
    <row r="931" spans="1:11" x14ac:dyDescent="0.25">
      <c r="A931" t="s">
        <v>1300</v>
      </c>
      <c r="B931">
        <v>91351</v>
      </c>
      <c r="C931" t="s">
        <v>167</v>
      </c>
      <c r="D931" s="167">
        <v>57807.08</v>
      </c>
      <c r="E931" t="s">
        <v>188</v>
      </c>
      <c r="F931" t="s">
        <v>202</v>
      </c>
      <c r="G931" t="s">
        <v>313</v>
      </c>
      <c r="H931" s="168">
        <v>34561</v>
      </c>
      <c r="I931" t="s">
        <v>106</v>
      </c>
      <c r="J931" s="169">
        <v>23.12876712328767</v>
      </c>
      <c r="K931">
        <v>5</v>
      </c>
    </row>
    <row r="932" spans="1:11" x14ac:dyDescent="0.25">
      <c r="A932" t="s">
        <v>1301</v>
      </c>
      <c r="B932">
        <v>76137</v>
      </c>
      <c r="C932" t="s">
        <v>167</v>
      </c>
      <c r="D932" s="167">
        <v>83658</v>
      </c>
      <c r="E932" t="s">
        <v>175</v>
      </c>
      <c r="F932" t="s">
        <v>169</v>
      </c>
      <c r="G932" t="s">
        <v>183</v>
      </c>
      <c r="H932" s="168">
        <v>37270</v>
      </c>
      <c r="I932" t="s">
        <v>106</v>
      </c>
      <c r="J932" s="169">
        <v>15.706849315068494</v>
      </c>
      <c r="K932">
        <v>4</v>
      </c>
    </row>
    <row r="933" spans="1:11" x14ac:dyDescent="0.25">
      <c r="A933" t="s">
        <v>1302</v>
      </c>
      <c r="B933">
        <v>59501</v>
      </c>
      <c r="C933" t="s">
        <v>172</v>
      </c>
      <c r="D933" s="167">
        <v>103506</v>
      </c>
      <c r="E933" t="s">
        <v>175</v>
      </c>
      <c r="F933" t="s">
        <v>169</v>
      </c>
      <c r="G933" t="s">
        <v>586</v>
      </c>
      <c r="H933" s="168">
        <v>37228</v>
      </c>
      <c r="I933" t="s">
        <v>107</v>
      </c>
      <c r="J933" s="169">
        <v>15.821917808219178</v>
      </c>
      <c r="K933">
        <v>4</v>
      </c>
    </row>
    <row r="934" spans="1:11" x14ac:dyDescent="0.25">
      <c r="A934" t="s">
        <v>1303</v>
      </c>
      <c r="B934">
        <v>52537</v>
      </c>
      <c r="C934" t="s">
        <v>167</v>
      </c>
      <c r="D934" s="167">
        <v>59843.02</v>
      </c>
      <c r="E934" t="s">
        <v>188</v>
      </c>
      <c r="F934" t="s">
        <v>169</v>
      </c>
      <c r="G934" t="s">
        <v>375</v>
      </c>
      <c r="H934" s="168">
        <v>39972</v>
      </c>
      <c r="I934" t="s">
        <v>108</v>
      </c>
      <c r="J934" s="169">
        <v>8.3041095890410954</v>
      </c>
      <c r="K934">
        <v>2</v>
      </c>
    </row>
    <row r="935" spans="1:11" x14ac:dyDescent="0.25">
      <c r="A935" t="s">
        <v>1304</v>
      </c>
      <c r="B935">
        <v>86949</v>
      </c>
      <c r="C935" t="s">
        <v>167</v>
      </c>
      <c r="D935" s="167">
        <v>58455</v>
      </c>
      <c r="E935" t="s">
        <v>175</v>
      </c>
      <c r="F935" t="s">
        <v>169</v>
      </c>
      <c r="G935" t="s">
        <v>183</v>
      </c>
      <c r="H935" s="168">
        <v>41498</v>
      </c>
      <c r="I935" t="s">
        <v>103</v>
      </c>
      <c r="J935" s="169">
        <v>4.1232876712328768</v>
      </c>
      <c r="K935">
        <v>1</v>
      </c>
    </row>
    <row r="936" spans="1:11" x14ac:dyDescent="0.25">
      <c r="A936" t="s">
        <v>1305</v>
      </c>
      <c r="B936">
        <v>24808</v>
      </c>
      <c r="C936" t="s">
        <v>172</v>
      </c>
      <c r="D936" s="167">
        <v>39834.51</v>
      </c>
      <c r="E936" t="s">
        <v>233</v>
      </c>
      <c r="F936" t="s">
        <v>169</v>
      </c>
      <c r="G936" t="s">
        <v>399</v>
      </c>
      <c r="H936" s="168">
        <v>38968</v>
      </c>
      <c r="I936" t="s">
        <v>107</v>
      </c>
      <c r="J936" s="169">
        <v>11.054794520547945</v>
      </c>
      <c r="K936">
        <v>3</v>
      </c>
    </row>
    <row r="937" spans="1:11" x14ac:dyDescent="0.25">
      <c r="A937" t="s">
        <v>1306</v>
      </c>
      <c r="B937">
        <v>87719</v>
      </c>
      <c r="C937" t="s">
        <v>172</v>
      </c>
      <c r="D937" s="167">
        <v>76015.03</v>
      </c>
      <c r="E937" t="s">
        <v>233</v>
      </c>
      <c r="F937" t="s">
        <v>169</v>
      </c>
      <c r="G937" t="s">
        <v>672</v>
      </c>
      <c r="H937" s="168">
        <v>33126</v>
      </c>
      <c r="I937" t="s">
        <v>106</v>
      </c>
      <c r="J937" s="169">
        <v>27.06027397260274</v>
      </c>
      <c r="K937">
        <v>6</v>
      </c>
    </row>
    <row r="938" spans="1:11" x14ac:dyDescent="0.25">
      <c r="A938" t="s">
        <v>1307</v>
      </c>
      <c r="B938">
        <v>25513</v>
      </c>
      <c r="C938" t="s">
        <v>167</v>
      </c>
      <c r="D938" s="167">
        <v>96624</v>
      </c>
      <c r="E938" t="s">
        <v>175</v>
      </c>
      <c r="F938" t="s">
        <v>169</v>
      </c>
      <c r="G938" t="s">
        <v>586</v>
      </c>
      <c r="H938" s="168">
        <v>37431</v>
      </c>
      <c r="I938" t="s">
        <v>103</v>
      </c>
      <c r="J938" s="169">
        <v>15.265753424657534</v>
      </c>
      <c r="K938">
        <v>4</v>
      </c>
    </row>
    <row r="939" spans="1:11" x14ac:dyDescent="0.25">
      <c r="A939" t="s">
        <v>1308</v>
      </c>
      <c r="B939">
        <v>97991</v>
      </c>
      <c r="C939" t="s">
        <v>172</v>
      </c>
      <c r="D939" s="167">
        <v>89620</v>
      </c>
      <c r="E939" t="s">
        <v>175</v>
      </c>
      <c r="F939" t="s">
        <v>169</v>
      </c>
      <c r="G939" t="s">
        <v>183</v>
      </c>
      <c r="H939" s="168">
        <v>36416</v>
      </c>
      <c r="I939" t="s">
        <v>107</v>
      </c>
      <c r="J939" s="169">
        <v>18.046575342465754</v>
      </c>
      <c r="K939">
        <v>4</v>
      </c>
    </row>
    <row r="940" spans="1:11" x14ac:dyDescent="0.25">
      <c r="A940" t="s">
        <v>1309</v>
      </c>
      <c r="B940">
        <v>75650</v>
      </c>
      <c r="C940" t="s">
        <v>167</v>
      </c>
      <c r="D940" s="167">
        <v>36797.08</v>
      </c>
      <c r="E940" t="s">
        <v>188</v>
      </c>
      <c r="F940" t="s">
        <v>202</v>
      </c>
      <c r="G940" t="s">
        <v>313</v>
      </c>
      <c r="H940" s="168">
        <v>41023</v>
      </c>
      <c r="I940" t="s">
        <v>107</v>
      </c>
      <c r="J940" s="169">
        <v>5.4246575342465757</v>
      </c>
      <c r="K940">
        <v>2</v>
      </c>
    </row>
    <row r="941" spans="1:11" x14ac:dyDescent="0.25">
      <c r="A941" t="s">
        <v>1310</v>
      </c>
      <c r="B941">
        <v>35885</v>
      </c>
      <c r="C941" t="s">
        <v>167</v>
      </c>
      <c r="D941" s="167">
        <v>97912</v>
      </c>
      <c r="E941" t="s">
        <v>175</v>
      </c>
      <c r="F941" t="s">
        <v>169</v>
      </c>
      <c r="G941" t="s">
        <v>211</v>
      </c>
      <c r="H941" s="168">
        <v>38614</v>
      </c>
      <c r="I941" t="s">
        <v>103</v>
      </c>
      <c r="J941" s="169">
        <v>12.024657534246575</v>
      </c>
      <c r="K941">
        <v>3</v>
      </c>
    </row>
    <row r="942" spans="1:11" x14ac:dyDescent="0.25">
      <c r="A942" t="s">
        <v>1311</v>
      </c>
      <c r="B942">
        <v>15926</v>
      </c>
      <c r="C942" t="s">
        <v>167</v>
      </c>
      <c r="D942" s="167">
        <v>43422.51</v>
      </c>
      <c r="E942" t="s">
        <v>188</v>
      </c>
      <c r="F942" t="s">
        <v>202</v>
      </c>
      <c r="G942" t="s">
        <v>313</v>
      </c>
      <c r="H942" s="168">
        <v>38418</v>
      </c>
      <c r="I942" t="s">
        <v>107</v>
      </c>
      <c r="J942" s="169">
        <v>12.561643835616438</v>
      </c>
      <c r="K942">
        <v>3</v>
      </c>
    </row>
    <row r="943" spans="1:11" x14ac:dyDescent="0.25">
      <c r="A943" t="s">
        <v>1312</v>
      </c>
      <c r="B943">
        <v>14718</v>
      </c>
      <c r="C943" t="s">
        <v>172</v>
      </c>
      <c r="D943" s="167">
        <v>71908</v>
      </c>
      <c r="E943" t="s">
        <v>168</v>
      </c>
      <c r="F943" t="s">
        <v>169</v>
      </c>
      <c r="G943" t="s">
        <v>265</v>
      </c>
      <c r="H943" s="168">
        <v>38370</v>
      </c>
      <c r="I943" t="s">
        <v>107</v>
      </c>
      <c r="J943" s="169">
        <v>12.693150684931506</v>
      </c>
      <c r="K943">
        <v>3</v>
      </c>
    </row>
    <row r="944" spans="1:11" x14ac:dyDescent="0.25">
      <c r="A944" t="s">
        <v>1313</v>
      </c>
      <c r="B944">
        <v>34632</v>
      </c>
      <c r="C944" t="s">
        <v>172</v>
      </c>
      <c r="D944" s="167">
        <v>39832.99</v>
      </c>
      <c r="E944" t="s">
        <v>233</v>
      </c>
      <c r="F944" t="s">
        <v>169</v>
      </c>
      <c r="G944" t="s">
        <v>399</v>
      </c>
      <c r="H944" s="168">
        <v>39062</v>
      </c>
      <c r="I944" t="s">
        <v>108</v>
      </c>
      <c r="J944" s="169">
        <v>10.797260273972602</v>
      </c>
      <c r="K944">
        <v>3</v>
      </c>
    </row>
    <row r="945" spans="1:11" x14ac:dyDescent="0.25">
      <c r="A945" t="s">
        <v>1314</v>
      </c>
      <c r="B945">
        <v>2639</v>
      </c>
      <c r="C945" t="s">
        <v>172</v>
      </c>
      <c r="D945" s="167">
        <v>53788</v>
      </c>
      <c r="E945" t="s">
        <v>175</v>
      </c>
      <c r="F945" t="s">
        <v>169</v>
      </c>
      <c r="G945" t="s">
        <v>183</v>
      </c>
      <c r="H945" s="168">
        <v>41918</v>
      </c>
      <c r="I945" t="s">
        <v>104</v>
      </c>
      <c r="J945" s="169">
        <v>2.9726027397260273</v>
      </c>
      <c r="K945">
        <v>1</v>
      </c>
    </row>
    <row r="946" spans="1:11" x14ac:dyDescent="0.25">
      <c r="A946" t="s">
        <v>1315</v>
      </c>
      <c r="B946">
        <v>65743</v>
      </c>
      <c r="C946" t="s">
        <v>172</v>
      </c>
      <c r="D946" s="167">
        <v>60201.440000000002</v>
      </c>
      <c r="E946" t="s">
        <v>188</v>
      </c>
      <c r="F946" t="s">
        <v>169</v>
      </c>
      <c r="G946" t="s">
        <v>344</v>
      </c>
      <c r="H946" s="168">
        <v>35072</v>
      </c>
      <c r="I946" t="s">
        <v>103</v>
      </c>
      <c r="J946" s="169">
        <v>21.728767123287671</v>
      </c>
      <c r="K946">
        <v>5</v>
      </c>
    </row>
    <row r="947" spans="1:11" x14ac:dyDescent="0.25">
      <c r="A947" t="s">
        <v>1316</v>
      </c>
      <c r="B947">
        <v>25519</v>
      </c>
      <c r="C947" t="s">
        <v>172</v>
      </c>
      <c r="D947" s="167">
        <v>91707.19</v>
      </c>
      <c r="E947" t="s">
        <v>196</v>
      </c>
      <c r="F947" t="s">
        <v>169</v>
      </c>
      <c r="G947" t="s">
        <v>328</v>
      </c>
      <c r="H947" s="168">
        <v>38306</v>
      </c>
      <c r="I947" t="s">
        <v>104</v>
      </c>
      <c r="J947" s="169">
        <v>12.868493150684932</v>
      </c>
      <c r="K947">
        <v>3</v>
      </c>
    </row>
    <row r="948" spans="1:11" x14ac:dyDescent="0.25">
      <c r="A948" t="s">
        <v>1317</v>
      </c>
      <c r="B948">
        <v>39170</v>
      </c>
      <c r="C948" t="s">
        <v>167</v>
      </c>
      <c r="D948" s="167">
        <v>102664</v>
      </c>
      <c r="E948" t="s">
        <v>188</v>
      </c>
      <c r="F948" t="s">
        <v>169</v>
      </c>
      <c r="G948" t="s">
        <v>397</v>
      </c>
      <c r="H948" s="168">
        <v>35464</v>
      </c>
      <c r="I948" t="s">
        <v>104</v>
      </c>
      <c r="J948" s="169">
        <v>20.654794520547945</v>
      </c>
      <c r="K948">
        <v>5</v>
      </c>
    </row>
    <row r="949" spans="1:11" x14ac:dyDescent="0.25">
      <c r="A949" t="s">
        <v>1318</v>
      </c>
      <c r="B949">
        <v>8109</v>
      </c>
      <c r="C949" t="s">
        <v>172</v>
      </c>
      <c r="D949" s="167">
        <v>64836.35</v>
      </c>
      <c r="E949" t="s">
        <v>199</v>
      </c>
      <c r="F949" t="s">
        <v>169</v>
      </c>
      <c r="G949" t="s">
        <v>698</v>
      </c>
      <c r="H949" s="168">
        <v>36632</v>
      </c>
      <c r="I949" t="s">
        <v>105</v>
      </c>
      <c r="J949" s="169">
        <v>17.454794520547946</v>
      </c>
      <c r="K949">
        <v>4</v>
      </c>
    </row>
    <row r="950" spans="1:11" x14ac:dyDescent="0.25">
      <c r="A950" t="s">
        <v>1319</v>
      </c>
      <c r="B950">
        <v>31440</v>
      </c>
      <c r="C950" t="s">
        <v>172</v>
      </c>
      <c r="D950" s="167">
        <v>80784</v>
      </c>
      <c r="E950" t="s">
        <v>191</v>
      </c>
      <c r="F950" t="s">
        <v>169</v>
      </c>
      <c r="G950" t="s">
        <v>192</v>
      </c>
      <c r="H950" s="168">
        <v>36199</v>
      </c>
      <c r="I950" t="s">
        <v>105</v>
      </c>
      <c r="J950" s="169">
        <v>18.641095890410959</v>
      </c>
      <c r="K950">
        <v>4</v>
      </c>
    </row>
    <row r="951" spans="1:11" x14ac:dyDescent="0.25">
      <c r="A951" t="s">
        <v>1320</v>
      </c>
      <c r="B951">
        <v>56483</v>
      </c>
      <c r="C951" t="s">
        <v>167</v>
      </c>
      <c r="D951" s="167">
        <v>48571.6</v>
      </c>
      <c r="E951" t="s">
        <v>175</v>
      </c>
      <c r="F951" t="s">
        <v>169</v>
      </c>
      <c r="G951" t="s">
        <v>209</v>
      </c>
      <c r="H951" s="168">
        <v>41904</v>
      </c>
      <c r="I951" t="s">
        <v>106</v>
      </c>
      <c r="J951" s="169">
        <v>3.010958904109589</v>
      </c>
      <c r="K951">
        <v>1</v>
      </c>
    </row>
    <row r="952" spans="1:11" x14ac:dyDescent="0.25">
      <c r="A952" t="s">
        <v>1321</v>
      </c>
      <c r="B952">
        <v>18289</v>
      </c>
      <c r="C952" t="s">
        <v>167</v>
      </c>
      <c r="D952" s="167">
        <v>68054</v>
      </c>
      <c r="E952" t="s">
        <v>175</v>
      </c>
      <c r="F952" t="s">
        <v>169</v>
      </c>
      <c r="G952" t="s">
        <v>183</v>
      </c>
      <c r="H952" s="168">
        <v>39643</v>
      </c>
      <c r="I952" t="s">
        <v>104</v>
      </c>
      <c r="J952" s="169">
        <v>9.205479452054794</v>
      </c>
      <c r="K952">
        <v>2</v>
      </c>
    </row>
    <row r="953" spans="1:11" x14ac:dyDescent="0.25">
      <c r="A953" t="s">
        <v>1322</v>
      </c>
      <c r="B953">
        <v>69714</v>
      </c>
      <c r="C953" t="s">
        <v>172</v>
      </c>
      <c r="D953" s="167">
        <v>88168</v>
      </c>
      <c r="E953" t="s">
        <v>185</v>
      </c>
      <c r="F953" t="s">
        <v>169</v>
      </c>
      <c r="G953" t="s">
        <v>495</v>
      </c>
      <c r="H953" s="168">
        <v>38145</v>
      </c>
      <c r="I953" t="s">
        <v>106</v>
      </c>
      <c r="J953" s="169">
        <v>13.30958904109589</v>
      </c>
      <c r="K953">
        <v>3</v>
      </c>
    </row>
    <row r="954" spans="1:11" x14ac:dyDescent="0.25">
      <c r="A954" t="s">
        <v>1323</v>
      </c>
      <c r="B954">
        <v>63224</v>
      </c>
      <c r="C954" t="s">
        <v>167</v>
      </c>
      <c r="D954" s="167">
        <v>55275</v>
      </c>
      <c r="E954" t="s">
        <v>188</v>
      </c>
      <c r="F954" t="s">
        <v>169</v>
      </c>
      <c r="G954" t="s">
        <v>375</v>
      </c>
      <c r="H954" s="168">
        <v>42436</v>
      </c>
      <c r="I954" t="s">
        <v>103</v>
      </c>
      <c r="J954" s="169">
        <v>1.5534246575342465</v>
      </c>
      <c r="K954">
        <v>1</v>
      </c>
    </row>
    <row r="955" spans="1:11" x14ac:dyDescent="0.25">
      <c r="A955" t="s">
        <v>1324</v>
      </c>
      <c r="B955">
        <v>68667</v>
      </c>
      <c r="C955" t="s">
        <v>172</v>
      </c>
      <c r="D955" s="167">
        <v>73891.64</v>
      </c>
      <c r="E955" t="s">
        <v>188</v>
      </c>
      <c r="F955" t="s">
        <v>169</v>
      </c>
      <c r="G955" t="s">
        <v>189</v>
      </c>
      <c r="H955" s="168">
        <v>39314</v>
      </c>
      <c r="I955" t="s">
        <v>103</v>
      </c>
      <c r="J955" s="169">
        <v>10.106849315068493</v>
      </c>
      <c r="K955">
        <v>3</v>
      </c>
    </row>
    <row r="956" spans="1:11" x14ac:dyDescent="0.25">
      <c r="A956" t="s">
        <v>1325</v>
      </c>
      <c r="B956">
        <v>89570</v>
      </c>
      <c r="C956" t="s">
        <v>172</v>
      </c>
      <c r="D956" s="167">
        <v>56351.360000000001</v>
      </c>
      <c r="E956" t="s">
        <v>168</v>
      </c>
      <c r="F956" t="s">
        <v>169</v>
      </c>
      <c r="G956" t="s">
        <v>1326</v>
      </c>
      <c r="H956" s="168">
        <v>38110</v>
      </c>
      <c r="I956" t="s">
        <v>108</v>
      </c>
      <c r="J956" s="169">
        <v>13.405479452054795</v>
      </c>
      <c r="K956">
        <v>3</v>
      </c>
    </row>
    <row r="957" spans="1:11" x14ac:dyDescent="0.25">
      <c r="A957" t="s">
        <v>1327</v>
      </c>
      <c r="B957">
        <v>19308</v>
      </c>
      <c r="C957" t="s">
        <v>167</v>
      </c>
      <c r="D957" s="167">
        <v>42053.83</v>
      </c>
      <c r="E957" t="s">
        <v>199</v>
      </c>
      <c r="F957" t="s">
        <v>169</v>
      </c>
      <c r="G957" t="s">
        <v>220</v>
      </c>
      <c r="H957" s="168">
        <v>41743</v>
      </c>
      <c r="I957" t="s">
        <v>104</v>
      </c>
      <c r="J957" s="169">
        <v>3.452054794520548</v>
      </c>
      <c r="K957">
        <v>1</v>
      </c>
    </row>
    <row r="958" spans="1:11" x14ac:dyDescent="0.25">
      <c r="A958" t="s">
        <v>1328</v>
      </c>
      <c r="B958">
        <v>65852</v>
      </c>
      <c r="C958" t="s">
        <v>172</v>
      </c>
      <c r="D958" s="167">
        <v>46626.87</v>
      </c>
      <c r="E958" t="s">
        <v>199</v>
      </c>
      <c r="F958" t="s">
        <v>169</v>
      </c>
      <c r="G958" t="s">
        <v>205</v>
      </c>
      <c r="H958" s="168">
        <v>39518</v>
      </c>
      <c r="I958" t="s">
        <v>107</v>
      </c>
      <c r="J958" s="169">
        <v>9.5479452054794525</v>
      </c>
      <c r="K958">
        <v>2</v>
      </c>
    </row>
    <row r="959" spans="1:11" x14ac:dyDescent="0.25">
      <c r="A959" t="s">
        <v>1329</v>
      </c>
      <c r="B959">
        <v>57148</v>
      </c>
      <c r="C959" t="s">
        <v>172</v>
      </c>
      <c r="D959" s="167">
        <v>45049.120000000003</v>
      </c>
      <c r="E959" t="s">
        <v>199</v>
      </c>
      <c r="F959" t="s">
        <v>169</v>
      </c>
      <c r="G959" t="s">
        <v>205</v>
      </c>
      <c r="H959" s="168">
        <v>41281</v>
      </c>
      <c r="I959" t="s">
        <v>106</v>
      </c>
      <c r="J959" s="169">
        <v>4.7178082191780826</v>
      </c>
      <c r="K959">
        <v>1</v>
      </c>
    </row>
    <row r="960" spans="1:11" x14ac:dyDescent="0.25">
      <c r="A960" t="s">
        <v>1330</v>
      </c>
      <c r="B960">
        <v>79300</v>
      </c>
      <c r="C960" t="s">
        <v>172</v>
      </c>
      <c r="D960" s="167">
        <v>46939.47</v>
      </c>
      <c r="E960" t="s">
        <v>199</v>
      </c>
      <c r="F960" t="s">
        <v>169</v>
      </c>
      <c r="G960" t="s">
        <v>295</v>
      </c>
      <c r="H960" s="168">
        <v>38361</v>
      </c>
      <c r="I960" t="s">
        <v>103</v>
      </c>
      <c r="J960" s="169">
        <v>12.717808219178082</v>
      </c>
      <c r="K960">
        <v>3</v>
      </c>
    </row>
    <row r="961" spans="1:11" x14ac:dyDescent="0.25">
      <c r="A961" t="s">
        <v>1331</v>
      </c>
      <c r="B961">
        <v>2366</v>
      </c>
      <c r="C961" t="s">
        <v>167</v>
      </c>
      <c r="D961" s="167">
        <v>36797.129999999997</v>
      </c>
      <c r="E961" t="s">
        <v>188</v>
      </c>
      <c r="F961" t="s">
        <v>202</v>
      </c>
      <c r="G961" t="s">
        <v>313</v>
      </c>
      <c r="H961" s="168">
        <v>41848</v>
      </c>
      <c r="I961" t="s">
        <v>103</v>
      </c>
      <c r="J961" s="169">
        <v>3.1643835616438358</v>
      </c>
      <c r="K961">
        <v>1</v>
      </c>
    </row>
    <row r="962" spans="1:11" x14ac:dyDescent="0.25">
      <c r="A962" t="s">
        <v>1332</v>
      </c>
      <c r="B962">
        <v>43601</v>
      </c>
      <c r="C962" t="s">
        <v>167</v>
      </c>
      <c r="D962" s="167">
        <v>66745.25</v>
      </c>
      <c r="E962" t="s">
        <v>325</v>
      </c>
      <c r="F962" t="s">
        <v>169</v>
      </c>
      <c r="G962" t="s">
        <v>968</v>
      </c>
      <c r="H962" s="168">
        <v>32622</v>
      </c>
      <c r="I962" t="s">
        <v>103</v>
      </c>
      <c r="J962" s="169">
        <v>28.44109589041096</v>
      </c>
      <c r="K962">
        <v>6</v>
      </c>
    </row>
    <row r="963" spans="1:11" x14ac:dyDescent="0.25">
      <c r="A963" t="s">
        <v>1333</v>
      </c>
      <c r="B963">
        <v>28980</v>
      </c>
      <c r="C963" t="s">
        <v>167</v>
      </c>
      <c r="D963" s="167">
        <v>39257.31</v>
      </c>
      <c r="E963" t="s">
        <v>199</v>
      </c>
      <c r="F963" t="s">
        <v>169</v>
      </c>
      <c r="G963" t="s">
        <v>200</v>
      </c>
      <c r="H963" s="168">
        <v>42422</v>
      </c>
      <c r="I963" t="s">
        <v>107</v>
      </c>
      <c r="J963" s="169">
        <v>1.5917808219178082</v>
      </c>
      <c r="K963">
        <v>1</v>
      </c>
    </row>
    <row r="964" spans="1:11" x14ac:dyDescent="0.25">
      <c r="A964" t="s">
        <v>1334</v>
      </c>
      <c r="B964">
        <v>31893</v>
      </c>
      <c r="C964" t="s">
        <v>167</v>
      </c>
      <c r="D964" s="167">
        <v>48049.32</v>
      </c>
      <c r="E964" t="s">
        <v>188</v>
      </c>
      <c r="F964" t="s">
        <v>169</v>
      </c>
      <c r="G964" t="s">
        <v>170</v>
      </c>
      <c r="H964" s="168">
        <v>38516</v>
      </c>
      <c r="I964" t="s">
        <v>103</v>
      </c>
      <c r="J964" s="169">
        <v>12.293150684931506</v>
      </c>
      <c r="K964">
        <v>3</v>
      </c>
    </row>
    <row r="965" spans="1:11" x14ac:dyDescent="0.25">
      <c r="A965" t="s">
        <v>1335</v>
      </c>
      <c r="B965">
        <v>4152</v>
      </c>
      <c r="C965" t="s">
        <v>167</v>
      </c>
      <c r="D965" s="167">
        <v>65423.82</v>
      </c>
      <c r="E965" t="s">
        <v>196</v>
      </c>
      <c r="F965" t="s">
        <v>169</v>
      </c>
      <c r="G965" t="s">
        <v>1336</v>
      </c>
      <c r="H965" s="168">
        <v>26528</v>
      </c>
      <c r="I965" t="s">
        <v>105</v>
      </c>
      <c r="J965" s="169">
        <v>45.136986301369866</v>
      </c>
      <c r="K965">
        <v>9</v>
      </c>
    </row>
    <row r="966" spans="1:11" x14ac:dyDescent="0.25">
      <c r="A966" t="s">
        <v>1337</v>
      </c>
      <c r="B966">
        <v>42075</v>
      </c>
      <c r="C966" t="s">
        <v>167</v>
      </c>
      <c r="D966" s="167">
        <v>80002.98</v>
      </c>
      <c r="E966" t="s">
        <v>188</v>
      </c>
      <c r="F966" t="s">
        <v>169</v>
      </c>
      <c r="G966" t="s">
        <v>284</v>
      </c>
      <c r="H966" s="168">
        <v>42213</v>
      </c>
      <c r="I966" t="s">
        <v>103</v>
      </c>
      <c r="J966" s="169">
        <v>2.1643835616438358</v>
      </c>
      <c r="K966">
        <v>1</v>
      </c>
    </row>
    <row r="967" spans="1:11" x14ac:dyDescent="0.25">
      <c r="A967" t="s">
        <v>1338</v>
      </c>
      <c r="B967">
        <v>70934</v>
      </c>
      <c r="C967" t="s">
        <v>167</v>
      </c>
      <c r="D967" s="167">
        <v>61936.52</v>
      </c>
      <c r="E967" t="s">
        <v>230</v>
      </c>
      <c r="F967" t="s">
        <v>169</v>
      </c>
      <c r="G967" t="s">
        <v>357</v>
      </c>
      <c r="H967" s="168">
        <v>38237</v>
      </c>
      <c r="I967" t="s">
        <v>104</v>
      </c>
      <c r="J967" s="169">
        <v>13.057534246575342</v>
      </c>
      <c r="K967">
        <v>3</v>
      </c>
    </row>
    <row r="968" spans="1:11" x14ac:dyDescent="0.25">
      <c r="A968" t="s">
        <v>1339</v>
      </c>
      <c r="B968">
        <v>631</v>
      </c>
      <c r="C968" t="s">
        <v>172</v>
      </c>
      <c r="D968" s="167">
        <v>149658.29</v>
      </c>
      <c r="E968" t="s">
        <v>239</v>
      </c>
      <c r="F968" t="s">
        <v>169</v>
      </c>
      <c r="G968" t="s">
        <v>231</v>
      </c>
      <c r="H968" s="168">
        <v>41806</v>
      </c>
      <c r="I968" t="s">
        <v>106</v>
      </c>
      <c r="J968" s="169">
        <v>3.2794520547945205</v>
      </c>
      <c r="K968">
        <v>1</v>
      </c>
    </row>
    <row r="969" spans="1:11" x14ac:dyDescent="0.25">
      <c r="A969" t="s">
        <v>1340</v>
      </c>
      <c r="B969">
        <v>1397</v>
      </c>
      <c r="C969" t="s">
        <v>167</v>
      </c>
      <c r="D969" s="167">
        <v>92756.7</v>
      </c>
      <c r="E969" t="s">
        <v>175</v>
      </c>
      <c r="F969" t="s">
        <v>169</v>
      </c>
      <c r="G969" t="s">
        <v>183</v>
      </c>
      <c r="H969" s="168">
        <v>34352</v>
      </c>
      <c r="I969" t="s">
        <v>107</v>
      </c>
      <c r="J969" s="169">
        <v>23.701369863013699</v>
      </c>
      <c r="K969">
        <v>5</v>
      </c>
    </row>
    <row r="970" spans="1:11" x14ac:dyDescent="0.25">
      <c r="A970" t="s">
        <v>1341</v>
      </c>
      <c r="B970">
        <v>64191</v>
      </c>
      <c r="C970" t="s">
        <v>172</v>
      </c>
      <c r="D970" s="167">
        <v>97392.47</v>
      </c>
      <c r="E970" t="s">
        <v>168</v>
      </c>
      <c r="F970" t="s">
        <v>169</v>
      </c>
      <c r="G970" t="s">
        <v>173</v>
      </c>
      <c r="H970" s="168">
        <v>34352</v>
      </c>
      <c r="I970" t="s">
        <v>104</v>
      </c>
      <c r="J970" s="169">
        <v>23.701369863013699</v>
      </c>
      <c r="K970">
        <v>5</v>
      </c>
    </row>
    <row r="971" spans="1:11" x14ac:dyDescent="0.25">
      <c r="A971" t="s">
        <v>1342</v>
      </c>
      <c r="B971">
        <v>75705</v>
      </c>
      <c r="C971" t="s">
        <v>172</v>
      </c>
      <c r="D971" s="167">
        <v>42053.83</v>
      </c>
      <c r="E971" t="s">
        <v>199</v>
      </c>
      <c r="F971" t="s">
        <v>169</v>
      </c>
      <c r="G971" t="s">
        <v>220</v>
      </c>
      <c r="H971" s="168">
        <v>41645</v>
      </c>
      <c r="I971" t="s">
        <v>107</v>
      </c>
      <c r="J971" s="169">
        <v>3.7205479452054795</v>
      </c>
      <c r="K971">
        <v>1</v>
      </c>
    </row>
    <row r="972" spans="1:11" x14ac:dyDescent="0.25">
      <c r="A972" t="s">
        <v>1343</v>
      </c>
      <c r="B972">
        <v>40084</v>
      </c>
      <c r="C972" t="s">
        <v>172</v>
      </c>
      <c r="D972" s="167">
        <v>42053.83</v>
      </c>
      <c r="E972" t="s">
        <v>199</v>
      </c>
      <c r="F972" t="s">
        <v>169</v>
      </c>
      <c r="G972" t="s">
        <v>220</v>
      </c>
      <c r="H972" s="168">
        <v>41786</v>
      </c>
      <c r="I972" t="s">
        <v>103</v>
      </c>
      <c r="J972" s="169">
        <v>3.3342465753424659</v>
      </c>
      <c r="K972">
        <v>1</v>
      </c>
    </row>
    <row r="973" spans="1:11" x14ac:dyDescent="0.25">
      <c r="A973" t="s">
        <v>1344</v>
      </c>
      <c r="B973">
        <v>10398</v>
      </c>
      <c r="C973" t="s">
        <v>172</v>
      </c>
      <c r="D973" s="167">
        <v>60711.33</v>
      </c>
      <c r="E973" t="s">
        <v>199</v>
      </c>
      <c r="F973" t="s">
        <v>169</v>
      </c>
      <c r="G973" t="s">
        <v>200</v>
      </c>
      <c r="H973" s="168">
        <v>36954</v>
      </c>
      <c r="I973" t="s">
        <v>103</v>
      </c>
      <c r="J973" s="169">
        <v>16.572602739726026</v>
      </c>
      <c r="K973">
        <v>4</v>
      </c>
    </row>
    <row r="974" spans="1:11" x14ac:dyDescent="0.25">
      <c r="A974" t="s">
        <v>1345</v>
      </c>
      <c r="B974">
        <v>33807</v>
      </c>
      <c r="C974" t="s">
        <v>172</v>
      </c>
      <c r="D974" s="167">
        <v>102664</v>
      </c>
      <c r="E974" t="s">
        <v>175</v>
      </c>
      <c r="F974" t="s">
        <v>169</v>
      </c>
      <c r="G974" t="s">
        <v>176</v>
      </c>
      <c r="H974" s="168">
        <v>36003</v>
      </c>
      <c r="I974" t="s">
        <v>103</v>
      </c>
      <c r="J974" s="169">
        <v>19.17808219178082</v>
      </c>
      <c r="K974">
        <v>4</v>
      </c>
    </row>
    <row r="975" spans="1:11" x14ac:dyDescent="0.25">
      <c r="A975" t="s">
        <v>1346</v>
      </c>
      <c r="B975">
        <v>1509</v>
      </c>
      <c r="C975" t="s">
        <v>172</v>
      </c>
      <c r="D975" s="167">
        <v>62903</v>
      </c>
      <c r="E975" t="s">
        <v>168</v>
      </c>
      <c r="F975" t="s">
        <v>169</v>
      </c>
      <c r="G975" t="s">
        <v>265</v>
      </c>
      <c r="H975" s="168">
        <v>39329</v>
      </c>
      <c r="I975" t="s">
        <v>103</v>
      </c>
      <c r="J975" s="169">
        <v>10.065753424657535</v>
      </c>
      <c r="K975">
        <v>3</v>
      </c>
    </row>
    <row r="976" spans="1:11" x14ac:dyDescent="0.25">
      <c r="A976" t="s">
        <v>1347</v>
      </c>
      <c r="B976">
        <v>48822</v>
      </c>
      <c r="C976" t="s">
        <v>167</v>
      </c>
      <c r="D976" s="167">
        <v>65105</v>
      </c>
      <c r="E976" t="s">
        <v>168</v>
      </c>
      <c r="F976" t="s">
        <v>169</v>
      </c>
      <c r="G976" t="s">
        <v>265</v>
      </c>
      <c r="H976" s="168">
        <v>38852</v>
      </c>
      <c r="I976" t="s">
        <v>106</v>
      </c>
      <c r="J976" s="169">
        <v>11.372602739726027</v>
      </c>
      <c r="K976">
        <v>3</v>
      </c>
    </row>
    <row r="977" spans="1:11" x14ac:dyDescent="0.25">
      <c r="A977" t="s">
        <v>1348</v>
      </c>
      <c r="B977">
        <v>19822</v>
      </c>
      <c r="C977" t="s">
        <v>167</v>
      </c>
      <c r="D977" s="167">
        <v>58448</v>
      </c>
      <c r="E977" t="s">
        <v>199</v>
      </c>
      <c r="F977" t="s">
        <v>169</v>
      </c>
      <c r="G977" t="s">
        <v>344</v>
      </c>
      <c r="H977" s="168">
        <v>39258</v>
      </c>
      <c r="I977" t="s">
        <v>108</v>
      </c>
      <c r="J977" s="169">
        <v>10.260273972602739</v>
      </c>
      <c r="K977">
        <v>3</v>
      </c>
    </row>
    <row r="978" spans="1:11" x14ac:dyDescent="0.25">
      <c r="A978" t="s">
        <v>1349</v>
      </c>
      <c r="B978">
        <v>90251</v>
      </c>
      <c r="C978" t="s">
        <v>172</v>
      </c>
      <c r="D978" s="167">
        <v>45000</v>
      </c>
      <c r="E978" t="s">
        <v>196</v>
      </c>
      <c r="F978" t="s">
        <v>169</v>
      </c>
      <c r="G978" t="s">
        <v>228</v>
      </c>
      <c r="H978" s="168">
        <v>42702</v>
      </c>
      <c r="I978" t="s">
        <v>106</v>
      </c>
      <c r="J978" s="169">
        <v>0.8246575342465754</v>
      </c>
      <c r="K978">
        <v>1</v>
      </c>
    </row>
    <row r="979" spans="1:11" x14ac:dyDescent="0.25">
      <c r="A979" t="s">
        <v>1350</v>
      </c>
      <c r="B979">
        <v>1460</v>
      </c>
      <c r="C979" t="s">
        <v>172</v>
      </c>
      <c r="D979" s="167">
        <v>103506</v>
      </c>
      <c r="E979" t="s">
        <v>175</v>
      </c>
      <c r="F979" t="s">
        <v>169</v>
      </c>
      <c r="G979" t="s">
        <v>586</v>
      </c>
      <c r="H979" s="168">
        <v>35702</v>
      </c>
      <c r="I979" t="s">
        <v>106</v>
      </c>
      <c r="J979" s="169">
        <v>20.002739726027396</v>
      </c>
      <c r="K979">
        <v>5</v>
      </c>
    </row>
    <row r="980" spans="1:11" x14ac:dyDescent="0.25">
      <c r="A980" t="s">
        <v>1351</v>
      </c>
      <c r="B980">
        <v>37808</v>
      </c>
      <c r="C980" t="s">
        <v>167</v>
      </c>
      <c r="D980" s="167">
        <v>137238.09</v>
      </c>
      <c r="E980" t="s">
        <v>325</v>
      </c>
      <c r="F980" t="s">
        <v>169</v>
      </c>
      <c r="G980" t="s">
        <v>533</v>
      </c>
      <c r="H980" s="168">
        <v>39104</v>
      </c>
      <c r="I980" t="s">
        <v>108</v>
      </c>
      <c r="J980" s="169">
        <v>10.682191780821919</v>
      </c>
      <c r="K980">
        <v>3</v>
      </c>
    </row>
    <row r="981" spans="1:11" x14ac:dyDescent="0.25">
      <c r="A981" t="s">
        <v>1352</v>
      </c>
      <c r="B981">
        <v>12201</v>
      </c>
      <c r="C981" t="s">
        <v>167</v>
      </c>
      <c r="D981" s="167">
        <v>72733.72</v>
      </c>
      <c r="E981" t="s">
        <v>1353</v>
      </c>
      <c r="F981" t="s">
        <v>169</v>
      </c>
      <c r="G981" t="s">
        <v>1354</v>
      </c>
      <c r="H981" s="168">
        <v>41092</v>
      </c>
      <c r="I981" t="s">
        <v>106</v>
      </c>
      <c r="J981" s="169">
        <v>5.2356164383561641</v>
      </c>
      <c r="K981">
        <v>2</v>
      </c>
    </row>
    <row r="982" spans="1:11" x14ac:dyDescent="0.25">
      <c r="A982" t="s">
        <v>1355</v>
      </c>
      <c r="B982">
        <v>79235</v>
      </c>
      <c r="C982" t="s">
        <v>167</v>
      </c>
      <c r="D982" s="167">
        <v>83497.98</v>
      </c>
      <c r="E982" t="s">
        <v>188</v>
      </c>
      <c r="F982" t="s">
        <v>169</v>
      </c>
      <c r="G982" t="s">
        <v>282</v>
      </c>
      <c r="H982" s="168">
        <v>34001</v>
      </c>
      <c r="I982" t="s">
        <v>103</v>
      </c>
      <c r="J982" s="169">
        <v>24.663013698630138</v>
      </c>
      <c r="K982">
        <v>5</v>
      </c>
    </row>
    <row r="983" spans="1:11" x14ac:dyDescent="0.25">
      <c r="A983" t="s">
        <v>1356</v>
      </c>
      <c r="B983">
        <v>50933</v>
      </c>
      <c r="C983" t="s">
        <v>167</v>
      </c>
      <c r="D983" s="167">
        <v>90937.39</v>
      </c>
      <c r="E983" t="s">
        <v>191</v>
      </c>
      <c r="F983" t="s">
        <v>169</v>
      </c>
      <c r="G983" t="s">
        <v>610</v>
      </c>
      <c r="H983" s="168">
        <v>38334</v>
      </c>
      <c r="I983" t="s">
        <v>107</v>
      </c>
      <c r="J983" s="169">
        <v>12.791780821917808</v>
      </c>
      <c r="K983">
        <v>3</v>
      </c>
    </row>
    <row r="984" spans="1:11" x14ac:dyDescent="0.25">
      <c r="A984" t="s">
        <v>1357</v>
      </c>
      <c r="B984">
        <v>64728</v>
      </c>
      <c r="C984" t="s">
        <v>172</v>
      </c>
      <c r="D984" s="167">
        <v>75053.66</v>
      </c>
      <c r="E984" t="s">
        <v>191</v>
      </c>
      <c r="F984" t="s">
        <v>169</v>
      </c>
      <c r="G984" t="s">
        <v>610</v>
      </c>
      <c r="H984" s="168">
        <v>40729</v>
      </c>
      <c r="I984" t="s">
        <v>108</v>
      </c>
      <c r="J984" s="169">
        <v>6.2301369863013702</v>
      </c>
      <c r="K984">
        <v>2</v>
      </c>
    </row>
    <row r="985" spans="1:11" x14ac:dyDescent="0.25">
      <c r="A985" t="s">
        <v>1358</v>
      </c>
      <c r="B985">
        <v>19761</v>
      </c>
      <c r="C985" t="s">
        <v>172</v>
      </c>
      <c r="D985" s="167">
        <v>66065.23</v>
      </c>
      <c r="E985" t="s">
        <v>199</v>
      </c>
      <c r="F985" t="s">
        <v>169</v>
      </c>
      <c r="G985" t="s">
        <v>200</v>
      </c>
      <c r="H985" s="168">
        <v>34183</v>
      </c>
      <c r="I985" t="s">
        <v>103</v>
      </c>
      <c r="J985" s="169">
        <v>24.164383561643834</v>
      </c>
      <c r="K985">
        <v>5</v>
      </c>
    </row>
    <row r="986" spans="1:11" x14ac:dyDescent="0.25">
      <c r="A986" t="s">
        <v>1359</v>
      </c>
      <c r="B986">
        <v>44531</v>
      </c>
      <c r="C986" t="s">
        <v>172</v>
      </c>
      <c r="D986" s="167">
        <v>41220.18</v>
      </c>
      <c r="E986" t="s">
        <v>175</v>
      </c>
      <c r="F986" t="s">
        <v>169</v>
      </c>
      <c r="G986" t="s">
        <v>209</v>
      </c>
      <c r="H986" s="168">
        <v>42422</v>
      </c>
      <c r="I986" t="s">
        <v>103</v>
      </c>
      <c r="J986" s="169">
        <v>1.5917808219178082</v>
      </c>
      <c r="K986">
        <v>1</v>
      </c>
    </row>
    <row r="987" spans="1:11" x14ac:dyDescent="0.25">
      <c r="A987" t="s">
        <v>1360</v>
      </c>
      <c r="B987">
        <v>49489</v>
      </c>
      <c r="C987" t="s">
        <v>167</v>
      </c>
      <c r="D987" s="167">
        <v>50424.68</v>
      </c>
      <c r="E987" t="s">
        <v>191</v>
      </c>
      <c r="F987" t="s">
        <v>202</v>
      </c>
      <c r="G987" t="s">
        <v>610</v>
      </c>
      <c r="H987" s="168">
        <v>31228</v>
      </c>
      <c r="I987" t="s">
        <v>104</v>
      </c>
      <c r="J987" s="169">
        <v>32.260273972602739</v>
      </c>
      <c r="K987">
        <v>7</v>
      </c>
    </row>
    <row r="988" spans="1:11" x14ac:dyDescent="0.25">
      <c r="A988" t="s">
        <v>1361</v>
      </c>
      <c r="B988">
        <v>99552</v>
      </c>
      <c r="C988" t="s">
        <v>167</v>
      </c>
      <c r="D988" s="167">
        <v>72902</v>
      </c>
      <c r="E988" t="s">
        <v>175</v>
      </c>
      <c r="F988" t="s">
        <v>169</v>
      </c>
      <c r="G988" t="s">
        <v>183</v>
      </c>
      <c r="H988" s="168">
        <v>38734</v>
      </c>
      <c r="I988" t="s">
        <v>106</v>
      </c>
      <c r="J988" s="169">
        <v>11.695890410958905</v>
      </c>
      <c r="K988">
        <v>3</v>
      </c>
    </row>
    <row r="989" spans="1:11" x14ac:dyDescent="0.25">
      <c r="A989" t="s">
        <v>1362</v>
      </c>
      <c r="B989">
        <v>80691</v>
      </c>
      <c r="C989" t="s">
        <v>172</v>
      </c>
      <c r="D989" s="167">
        <v>84871</v>
      </c>
      <c r="E989" t="s">
        <v>168</v>
      </c>
      <c r="F989" t="s">
        <v>169</v>
      </c>
      <c r="G989" t="s">
        <v>173</v>
      </c>
      <c r="H989" s="168">
        <v>37823</v>
      </c>
      <c r="I989" t="s">
        <v>103</v>
      </c>
      <c r="J989" s="169">
        <v>14.191780821917808</v>
      </c>
      <c r="K989">
        <v>3</v>
      </c>
    </row>
    <row r="990" spans="1:11" x14ac:dyDescent="0.25">
      <c r="A990" t="s">
        <v>1363</v>
      </c>
      <c r="B990">
        <v>72494</v>
      </c>
      <c r="C990" t="s">
        <v>167</v>
      </c>
      <c r="D990" s="167">
        <v>76712.990000000005</v>
      </c>
      <c r="E990" t="s">
        <v>168</v>
      </c>
      <c r="F990" t="s">
        <v>169</v>
      </c>
      <c r="G990" t="s">
        <v>1364</v>
      </c>
      <c r="H990" s="168">
        <v>38180</v>
      </c>
      <c r="I990" t="s">
        <v>103</v>
      </c>
      <c r="J990" s="169">
        <v>13.213698630136987</v>
      </c>
      <c r="K990">
        <v>3</v>
      </c>
    </row>
    <row r="991" spans="1:11" x14ac:dyDescent="0.25">
      <c r="A991" t="s">
        <v>1365</v>
      </c>
      <c r="B991">
        <v>55560</v>
      </c>
      <c r="C991" t="s">
        <v>172</v>
      </c>
      <c r="D991" s="167">
        <v>60775</v>
      </c>
      <c r="E991" t="s">
        <v>168</v>
      </c>
      <c r="F991" t="s">
        <v>169</v>
      </c>
      <c r="G991" t="s">
        <v>265</v>
      </c>
      <c r="H991" s="168">
        <v>39482</v>
      </c>
      <c r="I991" t="s">
        <v>108</v>
      </c>
      <c r="J991" s="169">
        <v>9.6465753424657539</v>
      </c>
      <c r="K991">
        <v>2</v>
      </c>
    </row>
    <row r="992" spans="1:11" x14ac:dyDescent="0.25">
      <c r="A992" t="s">
        <v>1366</v>
      </c>
      <c r="B992">
        <v>55730</v>
      </c>
      <c r="C992" t="s">
        <v>167</v>
      </c>
      <c r="D992" s="167">
        <v>93396</v>
      </c>
      <c r="E992" t="s">
        <v>239</v>
      </c>
      <c r="F992" t="s">
        <v>169</v>
      </c>
      <c r="G992" t="s">
        <v>1367</v>
      </c>
      <c r="H992" s="168">
        <v>32552</v>
      </c>
      <c r="I992" t="s">
        <v>104</v>
      </c>
      <c r="J992" s="169">
        <v>28.632876712328766</v>
      </c>
      <c r="K992">
        <v>6</v>
      </c>
    </row>
    <row r="993" spans="1:11" x14ac:dyDescent="0.25">
      <c r="A993" t="s">
        <v>1368</v>
      </c>
      <c r="B993">
        <v>69914</v>
      </c>
      <c r="C993" t="s">
        <v>172</v>
      </c>
      <c r="D993" s="167">
        <v>40631.32</v>
      </c>
      <c r="E993" t="s">
        <v>185</v>
      </c>
      <c r="F993" t="s">
        <v>169</v>
      </c>
      <c r="G993" t="s">
        <v>209</v>
      </c>
      <c r="H993" s="168">
        <v>42170</v>
      </c>
      <c r="I993" t="s">
        <v>104</v>
      </c>
      <c r="J993" s="169">
        <v>2.2821917808219179</v>
      </c>
      <c r="K993">
        <v>1</v>
      </c>
    </row>
    <row r="994" spans="1:11" x14ac:dyDescent="0.25">
      <c r="A994" t="s">
        <v>1369</v>
      </c>
      <c r="B994">
        <v>48205</v>
      </c>
      <c r="C994" t="s">
        <v>172</v>
      </c>
      <c r="D994" s="167">
        <v>81824.52</v>
      </c>
      <c r="E994" t="s">
        <v>168</v>
      </c>
      <c r="F994" t="s">
        <v>169</v>
      </c>
      <c r="G994" t="s">
        <v>1203</v>
      </c>
      <c r="H994" s="168">
        <v>34498</v>
      </c>
      <c r="I994" t="s">
        <v>106</v>
      </c>
      <c r="J994" s="169">
        <v>23.301369863013697</v>
      </c>
      <c r="K994">
        <v>5</v>
      </c>
    </row>
    <row r="995" spans="1:11" x14ac:dyDescent="0.25">
      <c r="A995" t="s">
        <v>1370</v>
      </c>
      <c r="B995">
        <v>52522</v>
      </c>
      <c r="C995" t="s">
        <v>167</v>
      </c>
      <c r="D995" s="167">
        <v>57068.63</v>
      </c>
      <c r="E995" t="s">
        <v>188</v>
      </c>
      <c r="F995" t="s">
        <v>169</v>
      </c>
      <c r="G995" t="s">
        <v>170</v>
      </c>
      <c r="H995" s="168">
        <v>36759</v>
      </c>
      <c r="I995" t="s">
        <v>103</v>
      </c>
      <c r="J995" s="169">
        <v>17.106849315068494</v>
      </c>
      <c r="K995">
        <v>4</v>
      </c>
    </row>
    <row r="996" spans="1:11" x14ac:dyDescent="0.25">
      <c r="A996" t="s">
        <v>1371</v>
      </c>
      <c r="B996">
        <v>87713</v>
      </c>
      <c r="C996" t="s">
        <v>167</v>
      </c>
      <c r="D996" s="167">
        <v>87523.22</v>
      </c>
      <c r="E996" t="s">
        <v>188</v>
      </c>
      <c r="F996" t="s">
        <v>169</v>
      </c>
      <c r="G996" t="s">
        <v>226</v>
      </c>
      <c r="H996" s="168">
        <v>30165</v>
      </c>
      <c r="I996" t="s">
        <v>106</v>
      </c>
      <c r="J996" s="169">
        <v>35.172602739726024</v>
      </c>
      <c r="K996">
        <v>8</v>
      </c>
    </row>
    <row r="997" spans="1:11" x14ac:dyDescent="0.25">
      <c r="A997" t="s">
        <v>1372</v>
      </c>
      <c r="B997">
        <v>34560</v>
      </c>
      <c r="C997" t="s">
        <v>167</v>
      </c>
      <c r="D997" s="167">
        <v>54580.29</v>
      </c>
      <c r="E997" t="s">
        <v>168</v>
      </c>
      <c r="F997" t="s">
        <v>169</v>
      </c>
      <c r="G997" t="s">
        <v>178</v>
      </c>
      <c r="H997" s="168">
        <v>41037</v>
      </c>
      <c r="I997" t="s">
        <v>103</v>
      </c>
      <c r="J997" s="169">
        <v>5.3863013698630136</v>
      </c>
      <c r="K997">
        <v>2</v>
      </c>
    </row>
    <row r="998" spans="1:11" x14ac:dyDescent="0.25">
      <c r="A998" t="s">
        <v>1373</v>
      </c>
      <c r="B998">
        <v>26756</v>
      </c>
      <c r="C998" t="s">
        <v>167</v>
      </c>
      <c r="D998" s="167">
        <v>75524.37</v>
      </c>
      <c r="E998" t="s">
        <v>175</v>
      </c>
      <c r="F998" t="s">
        <v>169</v>
      </c>
      <c r="G998" t="s">
        <v>211</v>
      </c>
      <c r="H998" s="168">
        <v>38726</v>
      </c>
      <c r="I998" t="s">
        <v>104</v>
      </c>
      <c r="J998" s="169">
        <v>11.717808219178082</v>
      </c>
      <c r="K998">
        <v>3</v>
      </c>
    </row>
    <row r="999" spans="1:11" x14ac:dyDescent="0.25">
      <c r="A999" t="s">
        <v>1374</v>
      </c>
      <c r="B999">
        <v>26032</v>
      </c>
      <c r="C999" t="s">
        <v>172</v>
      </c>
      <c r="D999" s="167">
        <v>58455</v>
      </c>
      <c r="E999" t="s">
        <v>175</v>
      </c>
      <c r="F999" t="s">
        <v>169</v>
      </c>
      <c r="G999" t="s">
        <v>183</v>
      </c>
      <c r="H999" s="168">
        <v>41302</v>
      </c>
      <c r="I999" t="s">
        <v>107</v>
      </c>
      <c r="J999" s="169">
        <v>4.6602739726027398</v>
      </c>
      <c r="K999">
        <v>1</v>
      </c>
    </row>
    <row r="1000" spans="1:11" x14ac:dyDescent="0.25">
      <c r="A1000" t="s">
        <v>1375</v>
      </c>
      <c r="B1000">
        <v>90777</v>
      </c>
      <c r="C1000" t="s">
        <v>167</v>
      </c>
      <c r="D1000" s="167">
        <v>58455</v>
      </c>
      <c r="E1000" t="s">
        <v>175</v>
      </c>
      <c r="F1000" t="s">
        <v>169</v>
      </c>
      <c r="G1000" t="s">
        <v>183</v>
      </c>
      <c r="H1000" s="168">
        <v>41302</v>
      </c>
      <c r="I1000" t="s">
        <v>106</v>
      </c>
      <c r="J1000" s="169">
        <v>4.6602739726027398</v>
      </c>
      <c r="K1000">
        <v>1</v>
      </c>
    </row>
    <row r="1001" spans="1:11" x14ac:dyDescent="0.25">
      <c r="A1001" t="s">
        <v>1376</v>
      </c>
      <c r="B1001">
        <v>81959</v>
      </c>
      <c r="C1001" t="s">
        <v>172</v>
      </c>
      <c r="D1001" s="167">
        <v>45261</v>
      </c>
      <c r="E1001" t="s">
        <v>191</v>
      </c>
      <c r="F1001" t="s">
        <v>169</v>
      </c>
      <c r="G1001" t="s">
        <v>1065</v>
      </c>
      <c r="H1001" s="168">
        <v>42716</v>
      </c>
      <c r="I1001" t="s">
        <v>104</v>
      </c>
      <c r="J1001" s="169">
        <v>0.78630136986301369</v>
      </c>
      <c r="K1001">
        <v>1</v>
      </c>
    </row>
    <row r="1002" spans="1:11" x14ac:dyDescent="0.25">
      <c r="A1002" t="s">
        <v>1377</v>
      </c>
      <c r="B1002">
        <v>81567</v>
      </c>
      <c r="C1002" t="s">
        <v>172</v>
      </c>
      <c r="D1002" s="167">
        <v>77029</v>
      </c>
      <c r="E1002" t="s">
        <v>168</v>
      </c>
      <c r="F1002" t="s">
        <v>169</v>
      </c>
      <c r="G1002" t="s">
        <v>265</v>
      </c>
      <c r="H1002" s="168">
        <v>37823</v>
      </c>
      <c r="I1002" t="s">
        <v>104</v>
      </c>
      <c r="J1002" s="169">
        <v>14.191780821917808</v>
      </c>
      <c r="K1002">
        <v>3</v>
      </c>
    </row>
    <row r="1003" spans="1:11" x14ac:dyDescent="0.25">
      <c r="A1003" t="s">
        <v>1378</v>
      </c>
      <c r="B1003">
        <v>49437</v>
      </c>
      <c r="C1003" t="s">
        <v>172</v>
      </c>
      <c r="D1003" s="167">
        <v>97392.47</v>
      </c>
      <c r="E1003" t="s">
        <v>168</v>
      </c>
      <c r="F1003" t="s">
        <v>169</v>
      </c>
      <c r="G1003" t="s">
        <v>173</v>
      </c>
      <c r="H1003" s="168">
        <v>32398</v>
      </c>
      <c r="I1003" t="s">
        <v>107</v>
      </c>
      <c r="J1003" s="169">
        <v>29.054794520547944</v>
      </c>
      <c r="K1003">
        <v>6</v>
      </c>
    </row>
    <row r="1004" spans="1:11" x14ac:dyDescent="0.25">
      <c r="A1004" t="s">
        <v>1379</v>
      </c>
      <c r="B1004">
        <v>17018</v>
      </c>
      <c r="C1004" t="s">
        <v>172</v>
      </c>
      <c r="D1004" s="167">
        <v>86673.48</v>
      </c>
      <c r="E1004" t="s">
        <v>168</v>
      </c>
      <c r="F1004" t="s">
        <v>169</v>
      </c>
      <c r="G1004" t="s">
        <v>189</v>
      </c>
      <c r="H1004" s="168">
        <v>34771</v>
      </c>
      <c r="I1004" t="s">
        <v>104</v>
      </c>
      <c r="J1004" s="169">
        <v>22.553424657534247</v>
      </c>
      <c r="K1004">
        <v>5</v>
      </c>
    </row>
    <row r="1005" spans="1:11" x14ac:dyDescent="0.25">
      <c r="A1005" t="s">
        <v>1380</v>
      </c>
      <c r="B1005">
        <v>95986</v>
      </c>
      <c r="C1005" t="s">
        <v>167</v>
      </c>
      <c r="D1005" s="167">
        <v>83497.98</v>
      </c>
      <c r="E1005" t="s">
        <v>188</v>
      </c>
      <c r="F1005" t="s">
        <v>169</v>
      </c>
      <c r="G1005" t="s">
        <v>282</v>
      </c>
      <c r="H1005" s="168">
        <v>27124</v>
      </c>
      <c r="I1005" t="s">
        <v>107</v>
      </c>
      <c r="J1005" s="169">
        <v>43.504109589041093</v>
      </c>
      <c r="K1005">
        <v>9</v>
      </c>
    </row>
    <row r="1006" spans="1:11" x14ac:dyDescent="0.25">
      <c r="A1006" t="s">
        <v>1381</v>
      </c>
      <c r="B1006">
        <v>31371</v>
      </c>
      <c r="C1006" t="s">
        <v>167</v>
      </c>
      <c r="D1006" s="167">
        <v>50785.5</v>
      </c>
      <c r="E1006" t="s">
        <v>188</v>
      </c>
      <c r="F1006" t="s">
        <v>169</v>
      </c>
      <c r="G1006" t="s">
        <v>282</v>
      </c>
      <c r="H1006" s="168">
        <v>41890</v>
      </c>
      <c r="I1006" t="s">
        <v>103</v>
      </c>
      <c r="J1006" s="169">
        <v>3.0493150684931507</v>
      </c>
      <c r="K1006">
        <v>1</v>
      </c>
    </row>
    <row r="1007" spans="1:11" x14ac:dyDescent="0.25">
      <c r="A1007" t="s">
        <v>1382</v>
      </c>
      <c r="B1007">
        <v>70688</v>
      </c>
      <c r="C1007" t="s">
        <v>167</v>
      </c>
      <c r="D1007" s="167">
        <v>100926.51</v>
      </c>
      <c r="E1007" t="s">
        <v>188</v>
      </c>
      <c r="F1007" t="s">
        <v>169</v>
      </c>
      <c r="G1007" t="s">
        <v>375</v>
      </c>
      <c r="H1007" s="168">
        <v>32832</v>
      </c>
      <c r="I1007" t="s">
        <v>104</v>
      </c>
      <c r="J1007" s="169">
        <v>27.865753424657534</v>
      </c>
      <c r="K1007">
        <v>6</v>
      </c>
    </row>
    <row r="1008" spans="1:11" x14ac:dyDescent="0.25">
      <c r="A1008" t="s">
        <v>1383</v>
      </c>
      <c r="B1008">
        <v>21207</v>
      </c>
      <c r="C1008" t="s">
        <v>167</v>
      </c>
      <c r="D1008" s="167">
        <v>122958.53</v>
      </c>
      <c r="E1008" t="s">
        <v>188</v>
      </c>
      <c r="F1008" t="s">
        <v>169</v>
      </c>
      <c r="G1008" t="s">
        <v>275</v>
      </c>
      <c r="H1008" s="168">
        <v>34232</v>
      </c>
      <c r="I1008" t="s">
        <v>106</v>
      </c>
      <c r="J1008" s="169">
        <v>24.030136986301368</v>
      </c>
      <c r="K1008">
        <v>5</v>
      </c>
    </row>
    <row r="1009" spans="1:11" x14ac:dyDescent="0.25">
      <c r="A1009" t="s">
        <v>1384</v>
      </c>
      <c r="B1009">
        <v>64027</v>
      </c>
      <c r="C1009" t="s">
        <v>172</v>
      </c>
      <c r="D1009" s="167">
        <v>85405</v>
      </c>
      <c r="E1009" t="s">
        <v>168</v>
      </c>
      <c r="F1009" t="s">
        <v>169</v>
      </c>
      <c r="G1009" t="s">
        <v>265</v>
      </c>
      <c r="H1009" s="168">
        <v>35981</v>
      </c>
      <c r="I1009" t="s">
        <v>103</v>
      </c>
      <c r="J1009" s="169">
        <v>19.238356164383561</v>
      </c>
      <c r="K1009">
        <v>4</v>
      </c>
    </row>
    <row r="1010" spans="1:11" x14ac:dyDescent="0.25">
      <c r="A1010" t="s">
        <v>1385</v>
      </c>
      <c r="B1010">
        <v>86107</v>
      </c>
      <c r="C1010" t="s">
        <v>172</v>
      </c>
      <c r="D1010" s="167">
        <v>39257.31</v>
      </c>
      <c r="E1010" t="s">
        <v>199</v>
      </c>
      <c r="F1010" t="s">
        <v>169</v>
      </c>
      <c r="G1010" t="s">
        <v>200</v>
      </c>
      <c r="H1010" s="168">
        <v>41995</v>
      </c>
      <c r="I1010" t="s">
        <v>108</v>
      </c>
      <c r="J1010" s="169">
        <v>2.7616438356164386</v>
      </c>
      <c r="K1010">
        <v>1</v>
      </c>
    </row>
    <row r="1011" spans="1:11" x14ac:dyDescent="0.25">
      <c r="A1011" t="s">
        <v>1386</v>
      </c>
      <c r="B1011">
        <v>2538</v>
      </c>
      <c r="C1011" t="s">
        <v>172</v>
      </c>
      <c r="D1011" s="167">
        <v>43244.28</v>
      </c>
      <c r="E1011" t="s">
        <v>199</v>
      </c>
      <c r="F1011" t="s">
        <v>169</v>
      </c>
      <c r="G1011" t="s">
        <v>295</v>
      </c>
      <c r="H1011" s="168">
        <v>41246</v>
      </c>
      <c r="I1011" t="s">
        <v>108</v>
      </c>
      <c r="J1011" s="169">
        <v>4.8136986301369866</v>
      </c>
      <c r="K1011">
        <v>1</v>
      </c>
    </row>
    <row r="1012" spans="1:11" x14ac:dyDescent="0.25">
      <c r="A1012" t="s">
        <v>1387</v>
      </c>
      <c r="B1012">
        <v>34179</v>
      </c>
      <c r="C1012" t="s">
        <v>167</v>
      </c>
      <c r="D1012" s="167">
        <v>40631.32</v>
      </c>
      <c r="E1012" t="s">
        <v>199</v>
      </c>
      <c r="F1012" t="s">
        <v>169</v>
      </c>
      <c r="G1012" t="s">
        <v>200</v>
      </c>
      <c r="H1012" s="168">
        <v>42373</v>
      </c>
      <c r="I1012" t="s">
        <v>103</v>
      </c>
      <c r="J1012" s="169">
        <v>1.726027397260274</v>
      </c>
      <c r="K1012">
        <v>1</v>
      </c>
    </row>
    <row r="1013" spans="1:11" x14ac:dyDescent="0.25">
      <c r="A1013" t="s">
        <v>1388</v>
      </c>
      <c r="B1013">
        <v>39377</v>
      </c>
      <c r="C1013" t="s">
        <v>172</v>
      </c>
      <c r="D1013" s="167">
        <v>123902.96</v>
      </c>
      <c r="E1013" t="s">
        <v>175</v>
      </c>
      <c r="F1013" t="s">
        <v>169</v>
      </c>
      <c r="G1013" t="s">
        <v>291</v>
      </c>
      <c r="H1013" s="168">
        <v>33049</v>
      </c>
      <c r="I1013" t="s">
        <v>106</v>
      </c>
      <c r="J1013" s="169">
        <v>27.271232876712329</v>
      </c>
      <c r="K1013">
        <v>6</v>
      </c>
    </row>
    <row r="1014" spans="1:11" x14ac:dyDescent="0.25">
      <c r="A1014" t="s">
        <v>1389</v>
      </c>
      <c r="B1014">
        <v>83290</v>
      </c>
      <c r="C1014" t="s">
        <v>172</v>
      </c>
      <c r="D1014" s="167">
        <v>66065.23</v>
      </c>
      <c r="E1014" t="s">
        <v>196</v>
      </c>
      <c r="F1014" t="s">
        <v>169</v>
      </c>
      <c r="G1014" t="s">
        <v>1390</v>
      </c>
      <c r="H1014" s="168">
        <v>34974</v>
      </c>
      <c r="I1014" t="s">
        <v>108</v>
      </c>
      <c r="J1014" s="169">
        <v>21.997260273972604</v>
      </c>
      <c r="K1014">
        <v>5</v>
      </c>
    </row>
    <row r="1015" spans="1:11" x14ac:dyDescent="0.25">
      <c r="A1015" t="s">
        <v>1391</v>
      </c>
      <c r="B1015">
        <v>56357</v>
      </c>
      <c r="C1015" t="s">
        <v>172</v>
      </c>
      <c r="D1015" s="167">
        <v>86588</v>
      </c>
      <c r="E1015" t="s">
        <v>175</v>
      </c>
      <c r="F1015" t="s">
        <v>169</v>
      </c>
      <c r="G1015" t="s">
        <v>183</v>
      </c>
      <c r="H1015" s="168">
        <v>37340</v>
      </c>
      <c r="I1015" t="s">
        <v>105</v>
      </c>
      <c r="J1015" s="169">
        <v>15.515068493150684</v>
      </c>
      <c r="K1015">
        <v>4</v>
      </c>
    </row>
    <row r="1016" spans="1:11" x14ac:dyDescent="0.25">
      <c r="A1016" t="s">
        <v>1392</v>
      </c>
      <c r="B1016">
        <v>20783</v>
      </c>
      <c r="C1016" t="s">
        <v>172</v>
      </c>
      <c r="D1016" s="167">
        <v>53788</v>
      </c>
      <c r="E1016" t="s">
        <v>175</v>
      </c>
      <c r="F1016" t="s">
        <v>169</v>
      </c>
      <c r="G1016" t="s">
        <v>183</v>
      </c>
      <c r="H1016" s="168">
        <v>41918</v>
      </c>
      <c r="I1016" t="s">
        <v>103</v>
      </c>
      <c r="J1016" s="169">
        <v>2.9726027397260273</v>
      </c>
      <c r="K1016">
        <v>1</v>
      </c>
    </row>
    <row r="1017" spans="1:11" x14ac:dyDescent="0.25">
      <c r="A1017" t="s">
        <v>1393</v>
      </c>
      <c r="B1017">
        <v>38477</v>
      </c>
      <c r="C1017" t="s">
        <v>172</v>
      </c>
      <c r="D1017" s="167">
        <v>83033.41</v>
      </c>
      <c r="E1017" t="s">
        <v>199</v>
      </c>
      <c r="F1017" t="s">
        <v>169</v>
      </c>
      <c r="G1017" t="s">
        <v>428</v>
      </c>
      <c r="H1017" s="168">
        <v>41554</v>
      </c>
      <c r="I1017" t="s">
        <v>103</v>
      </c>
      <c r="J1017" s="169">
        <v>3.9698630136986299</v>
      </c>
      <c r="K1017">
        <v>1</v>
      </c>
    </row>
    <row r="1018" spans="1:11" x14ac:dyDescent="0.25">
      <c r="A1018" t="s">
        <v>1394</v>
      </c>
      <c r="B1018">
        <v>18463</v>
      </c>
      <c r="C1018" t="s">
        <v>172</v>
      </c>
      <c r="D1018" s="167">
        <v>83497.98</v>
      </c>
      <c r="E1018" t="s">
        <v>188</v>
      </c>
      <c r="F1018" t="s">
        <v>169</v>
      </c>
      <c r="G1018" t="s">
        <v>282</v>
      </c>
      <c r="H1018" s="168">
        <v>34903</v>
      </c>
      <c r="I1018" t="s">
        <v>106</v>
      </c>
      <c r="J1018" s="169">
        <v>22.19178082191781</v>
      </c>
      <c r="K1018">
        <v>5</v>
      </c>
    </row>
    <row r="1019" spans="1:11" x14ac:dyDescent="0.25">
      <c r="A1019" t="s">
        <v>1395</v>
      </c>
      <c r="B1019">
        <v>9348</v>
      </c>
      <c r="C1019" t="s">
        <v>172</v>
      </c>
      <c r="D1019" s="167">
        <v>53000</v>
      </c>
      <c r="E1019" t="s">
        <v>253</v>
      </c>
      <c r="F1019" t="s">
        <v>169</v>
      </c>
      <c r="G1019" t="s">
        <v>1396</v>
      </c>
      <c r="H1019" s="168">
        <v>42702</v>
      </c>
      <c r="I1019" t="s">
        <v>108</v>
      </c>
      <c r="J1019" s="169">
        <v>0.8246575342465754</v>
      </c>
      <c r="K1019">
        <v>1</v>
      </c>
    </row>
    <row r="1020" spans="1:11" x14ac:dyDescent="0.25">
      <c r="A1020" t="s">
        <v>1397</v>
      </c>
      <c r="B1020">
        <v>60936</v>
      </c>
      <c r="C1020" t="s">
        <v>172</v>
      </c>
      <c r="D1020" s="167">
        <v>83658</v>
      </c>
      <c r="E1020" t="s">
        <v>175</v>
      </c>
      <c r="F1020" t="s">
        <v>169</v>
      </c>
      <c r="G1020" t="s">
        <v>183</v>
      </c>
      <c r="H1020" s="168">
        <v>37270</v>
      </c>
      <c r="I1020" t="s">
        <v>103</v>
      </c>
      <c r="J1020" s="169">
        <v>15.706849315068494</v>
      </c>
      <c r="K1020">
        <v>4</v>
      </c>
    </row>
    <row r="1021" spans="1:11" x14ac:dyDescent="0.25">
      <c r="A1021" t="s">
        <v>1398</v>
      </c>
      <c r="B1021">
        <v>93207</v>
      </c>
      <c r="C1021" t="s">
        <v>172</v>
      </c>
      <c r="D1021" s="167">
        <v>60581.15</v>
      </c>
      <c r="E1021" t="s">
        <v>188</v>
      </c>
      <c r="F1021" t="s">
        <v>169</v>
      </c>
      <c r="G1021" t="s">
        <v>498</v>
      </c>
      <c r="H1021" s="168">
        <v>41498</v>
      </c>
      <c r="I1021" t="s">
        <v>103</v>
      </c>
      <c r="J1021" s="169">
        <v>4.1232876712328768</v>
      </c>
      <c r="K1021">
        <v>1</v>
      </c>
    </row>
    <row r="1022" spans="1:11" x14ac:dyDescent="0.25">
      <c r="A1022" t="s">
        <v>1399</v>
      </c>
      <c r="B1022">
        <v>89084</v>
      </c>
      <c r="C1022" t="s">
        <v>172</v>
      </c>
      <c r="D1022" s="167">
        <v>87967.15</v>
      </c>
      <c r="E1022" t="s">
        <v>168</v>
      </c>
      <c r="F1022" t="s">
        <v>169</v>
      </c>
      <c r="G1022" t="s">
        <v>265</v>
      </c>
      <c r="H1022" s="168">
        <v>34498</v>
      </c>
      <c r="I1022" t="s">
        <v>106</v>
      </c>
      <c r="J1022" s="169">
        <v>23.301369863013697</v>
      </c>
      <c r="K1022">
        <v>5</v>
      </c>
    </row>
    <row r="1023" spans="1:11" x14ac:dyDescent="0.25">
      <c r="A1023" t="s">
        <v>1400</v>
      </c>
      <c r="B1023">
        <v>93052</v>
      </c>
      <c r="C1023" t="s">
        <v>167</v>
      </c>
      <c r="D1023" s="167">
        <v>77328</v>
      </c>
      <c r="E1023" t="s">
        <v>168</v>
      </c>
      <c r="F1023" t="s">
        <v>169</v>
      </c>
      <c r="G1023" t="s">
        <v>265</v>
      </c>
      <c r="H1023" s="168">
        <v>36493</v>
      </c>
      <c r="I1023" t="s">
        <v>107</v>
      </c>
      <c r="J1023" s="169">
        <v>17.835616438356166</v>
      </c>
      <c r="K1023">
        <v>4</v>
      </c>
    </row>
    <row r="1024" spans="1:11" x14ac:dyDescent="0.25">
      <c r="A1024" t="s">
        <v>1401</v>
      </c>
      <c r="B1024">
        <v>2005</v>
      </c>
      <c r="C1024" t="s">
        <v>167</v>
      </c>
      <c r="D1024" s="167">
        <v>26208.35</v>
      </c>
      <c r="E1024" t="s">
        <v>196</v>
      </c>
      <c r="F1024" t="s">
        <v>202</v>
      </c>
      <c r="G1024" t="s">
        <v>816</v>
      </c>
      <c r="H1024" s="168">
        <v>33588</v>
      </c>
      <c r="I1024" t="s">
        <v>108</v>
      </c>
      <c r="J1024" s="169">
        <v>25.794520547945204</v>
      </c>
      <c r="K1024">
        <v>6</v>
      </c>
    </row>
    <row r="1025" spans="1:11" x14ac:dyDescent="0.25">
      <c r="A1025" t="s">
        <v>1402</v>
      </c>
      <c r="B1025">
        <v>73870</v>
      </c>
      <c r="C1025" t="s">
        <v>167</v>
      </c>
      <c r="D1025" s="167">
        <v>46972.19</v>
      </c>
      <c r="E1025" t="s">
        <v>188</v>
      </c>
      <c r="F1025" t="s">
        <v>169</v>
      </c>
      <c r="G1025" t="s">
        <v>170</v>
      </c>
      <c r="H1025" s="168">
        <v>39902</v>
      </c>
      <c r="I1025" t="s">
        <v>103</v>
      </c>
      <c r="J1025" s="169">
        <v>8.4958904109589035</v>
      </c>
      <c r="K1025">
        <v>2</v>
      </c>
    </row>
    <row r="1026" spans="1:11" x14ac:dyDescent="0.25">
      <c r="A1026" t="s">
        <v>1403</v>
      </c>
      <c r="B1026">
        <v>71550</v>
      </c>
      <c r="C1026" t="s">
        <v>167</v>
      </c>
      <c r="D1026" s="167">
        <v>97755</v>
      </c>
      <c r="E1026" t="s">
        <v>185</v>
      </c>
      <c r="F1026" t="s">
        <v>169</v>
      </c>
      <c r="G1026" t="s">
        <v>495</v>
      </c>
      <c r="H1026" s="168">
        <v>37138</v>
      </c>
      <c r="I1026" t="s">
        <v>104</v>
      </c>
      <c r="J1026" s="169">
        <v>16.068493150684933</v>
      </c>
      <c r="K1026">
        <v>4</v>
      </c>
    </row>
    <row r="1027" spans="1:11" x14ac:dyDescent="0.25">
      <c r="A1027" t="s">
        <v>1404</v>
      </c>
      <c r="B1027">
        <v>54793</v>
      </c>
      <c r="C1027" t="s">
        <v>167</v>
      </c>
      <c r="D1027" s="167">
        <v>83497.98</v>
      </c>
      <c r="E1027" t="s">
        <v>188</v>
      </c>
      <c r="F1027" t="s">
        <v>169</v>
      </c>
      <c r="G1027" t="s">
        <v>282</v>
      </c>
      <c r="H1027" s="168">
        <v>28990</v>
      </c>
      <c r="I1027" t="s">
        <v>106</v>
      </c>
      <c r="J1027" s="169">
        <v>38.391780821917806</v>
      </c>
      <c r="K1027">
        <v>8</v>
      </c>
    </row>
    <row r="1028" spans="1:11" x14ac:dyDescent="0.25">
      <c r="A1028" t="s">
        <v>1405</v>
      </c>
      <c r="B1028">
        <v>85654</v>
      </c>
      <c r="C1028" t="s">
        <v>172</v>
      </c>
      <c r="D1028" s="167">
        <v>83594.69</v>
      </c>
      <c r="E1028" t="s">
        <v>253</v>
      </c>
      <c r="F1028" t="s">
        <v>169</v>
      </c>
      <c r="G1028" t="s">
        <v>1406</v>
      </c>
      <c r="H1028" s="168">
        <v>38446</v>
      </c>
      <c r="I1028" t="s">
        <v>106</v>
      </c>
      <c r="J1028" s="169">
        <v>12.484931506849316</v>
      </c>
      <c r="K1028">
        <v>3</v>
      </c>
    </row>
    <row r="1029" spans="1:11" x14ac:dyDescent="0.25">
      <c r="A1029" t="s">
        <v>1407</v>
      </c>
      <c r="B1029">
        <v>64642</v>
      </c>
      <c r="C1029" t="s">
        <v>172</v>
      </c>
      <c r="D1029" s="167">
        <v>47693</v>
      </c>
      <c r="E1029" t="s">
        <v>168</v>
      </c>
      <c r="F1029" t="s">
        <v>169</v>
      </c>
      <c r="G1029" t="s">
        <v>869</v>
      </c>
      <c r="H1029" s="168">
        <v>42562</v>
      </c>
      <c r="I1029" t="s">
        <v>103</v>
      </c>
      <c r="J1029" s="169">
        <v>1.2082191780821918</v>
      </c>
      <c r="K1029">
        <v>1</v>
      </c>
    </row>
    <row r="1030" spans="1:11" x14ac:dyDescent="0.25">
      <c r="A1030" t="s">
        <v>1408</v>
      </c>
      <c r="B1030">
        <v>67761</v>
      </c>
      <c r="C1030" t="s">
        <v>172</v>
      </c>
      <c r="D1030" s="167">
        <v>64776</v>
      </c>
      <c r="E1030" t="s">
        <v>191</v>
      </c>
      <c r="F1030" t="s">
        <v>169</v>
      </c>
      <c r="G1030" t="s">
        <v>486</v>
      </c>
      <c r="H1030" s="168">
        <v>38803</v>
      </c>
      <c r="I1030" t="s">
        <v>106</v>
      </c>
      <c r="J1030" s="169">
        <v>11.506849315068493</v>
      </c>
      <c r="K1030">
        <v>3</v>
      </c>
    </row>
    <row r="1031" spans="1:11" x14ac:dyDescent="0.25">
      <c r="A1031" t="s">
        <v>1409</v>
      </c>
      <c r="B1031">
        <v>19173</v>
      </c>
      <c r="C1031" t="s">
        <v>172</v>
      </c>
      <c r="D1031" s="167">
        <v>24510.63</v>
      </c>
      <c r="E1031" t="s">
        <v>233</v>
      </c>
      <c r="F1031" t="s">
        <v>202</v>
      </c>
      <c r="G1031" t="s">
        <v>234</v>
      </c>
      <c r="H1031" s="168">
        <v>37579</v>
      </c>
      <c r="I1031" t="s">
        <v>108</v>
      </c>
      <c r="J1031" s="169">
        <v>14.860273972602739</v>
      </c>
      <c r="K1031">
        <v>3</v>
      </c>
    </row>
    <row r="1032" spans="1:11" x14ac:dyDescent="0.25">
      <c r="A1032" t="s">
        <v>1410</v>
      </c>
      <c r="B1032">
        <v>2342</v>
      </c>
      <c r="C1032" t="s">
        <v>167</v>
      </c>
      <c r="D1032" s="167">
        <v>76015.03</v>
      </c>
      <c r="E1032" t="s">
        <v>188</v>
      </c>
      <c r="F1032" t="s">
        <v>169</v>
      </c>
      <c r="G1032" t="s">
        <v>273</v>
      </c>
      <c r="H1032" s="168">
        <v>32048</v>
      </c>
      <c r="I1032" t="s">
        <v>103</v>
      </c>
      <c r="J1032" s="169">
        <v>30.013698630136986</v>
      </c>
      <c r="K1032">
        <v>7</v>
      </c>
    </row>
    <row r="1033" spans="1:11" x14ac:dyDescent="0.25">
      <c r="A1033" t="s">
        <v>1411</v>
      </c>
      <c r="B1033">
        <v>36373</v>
      </c>
      <c r="C1033" t="s">
        <v>167</v>
      </c>
      <c r="D1033" s="167">
        <v>46626.06</v>
      </c>
      <c r="E1033" t="s">
        <v>168</v>
      </c>
      <c r="F1033" t="s">
        <v>169</v>
      </c>
      <c r="G1033" t="s">
        <v>194</v>
      </c>
      <c r="H1033" s="168">
        <v>39118</v>
      </c>
      <c r="I1033" t="s">
        <v>107</v>
      </c>
      <c r="J1033" s="169">
        <v>10.643835616438356</v>
      </c>
      <c r="K1033">
        <v>3</v>
      </c>
    </row>
    <row r="1034" spans="1:11" x14ac:dyDescent="0.25">
      <c r="A1034" t="s">
        <v>1412</v>
      </c>
      <c r="B1034">
        <v>46336</v>
      </c>
      <c r="C1034" t="s">
        <v>167</v>
      </c>
      <c r="D1034" s="167">
        <v>69744</v>
      </c>
      <c r="E1034" t="s">
        <v>168</v>
      </c>
      <c r="F1034" t="s">
        <v>169</v>
      </c>
      <c r="G1034" t="s">
        <v>265</v>
      </c>
      <c r="H1034" s="168">
        <v>38068</v>
      </c>
      <c r="I1034" t="s">
        <v>104</v>
      </c>
      <c r="J1034" s="169">
        <v>13.520547945205479</v>
      </c>
      <c r="K1034">
        <v>3</v>
      </c>
    </row>
    <row r="1035" spans="1:11" x14ac:dyDescent="0.25">
      <c r="A1035" t="s">
        <v>1413</v>
      </c>
      <c r="B1035">
        <v>35899</v>
      </c>
      <c r="C1035" t="s">
        <v>167</v>
      </c>
      <c r="D1035" s="167">
        <v>67564.92</v>
      </c>
      <c r="E1035" t="s">
        <v>188</v>
      </c>
      <c r="F1035" t="s">
        <v>169</v>
      </c>
      <c r="G1035" t="s">
        <v>282</v>
      </c>
      <c r="H1035" s="168">
        <v>38068</v>
      </c>
      <c r="I1035" t="s">
        <v>103</v>
      </c>
      <c r="J1035" s="169">
        <v>13.520547945205479</v>
      </c>
      <c r="K1035">
        <v>3</v>
      </c>
    </row>
    <row r="1036" spans="1:11" x14ac:dyDescent="0.25">
      <c r="A1036" t="s">
        <v>1414</v>
      </c>
      <c r="B1036">
        <v>99814</v>
      </c>
      <c r="C1036" t="s">
        <v>167</v>
      </c>
      <c r="D1036" s="167">
        <v>48513.67</v>
      </c>
      <c r="E1036" t="s">
        <v>168</v>
      </c>
      <c r="F1036" t="s">
        <v>169</v>
      </c>
      <c r="G1036" t="s">
        <v>207</v>
      </c>
      <c r="H1036" s="168">
        <v>39286</v>
      </c>
      <c r="I1036" t="s">
        <v>103</v>
      </c>
      <c r="J1036" s="169">
        <v>10.183561643835617</v>
      </c>
      <c r="K1036">
        <v>3</v>
      </c>
    </row>
    <row r="1037" spans="1:11" x14ac:dyDescent="0.25">
      <c r="A1037" t="s">
        <v>1415</v>
      </c>
      <c r="B1037">
        <v>33424</v>
      </c>
      <c r="C1037" t="s">
        <v>172</v>
      </c>
      <c r="D1037" s="167">
        <v>57244.34</v>
      </c>
      <c r="E1037" t="s">
        <v>188</v>
      </c>
      <c r="F1037" t="s">
        <v>169</v>
      </c>
      <c r="G1037" t="s">
        <v>273</v>
      </c>
      <c r="H1037" s="168">
        <v>39258</v>
      </c>
      <c r="I1037" t="s">
        <v>103</v>
      </c>
      <c r="J1037" s="169">
        <v>10.260273972602739</v>
      </c>
      <c r="K1037">
        <v>3</v>
      </c>
    </row>
    <row r="1038" spans="1:11" x14ac:dyDescent="0.25">
      <c r="A1038" t="s">
        <v>1416</v>
      </c>
      <c r="B1038">
        <v>26729</v>
      </c>
      <c r="C1038" t="s">
        <v>172</v>
      </c>
      <c r="D1038" s="167">
        <v>52947</v>
      </c>
      <c r="E1038" t="s">
        <v>191</v>
      </c>
      <c r="F1038" t="s">
        <v>169</v>
      </c>
      <c r="G1038" t="s">
        <v>354</v>
      </c>
      <c r="H1038" s="168">
        <v>41708</v>
      </c>
      <c r="I1038" t="s">
        <v>107</v>
      </c>
      <c r="J1038" s="169">
        <v>3.547945205479452</v>
      </c>
      <c r="K1038">
        <v>1</v>
      </c>
    </row>
    <row r="1039" spans="1:11" x14ac:dyDescent="0.25">
      <c r="A1039" t="s">
        <v>1417</v>
      </c>
      <c r="B1039">
        <v>7661</v>
      </c>
      <c r="C1039" t="s">
        <v>172</v>
      </c>
      <c r="D1039" s="167">
        <v>38618.11</v>
      </c>
      <c r="E1039" t="s">
        <v>216</v>
      </c>
      <c r="F1039" t="s">
        <v>169</v>
      </c>
      <c r="G1039" t="s">
        <v>352</v>
      </c>
      <c r="H1039" s="168">
        <v>40658</v>
      </c>
      <c r="I1039" t="s">
        <v>103</v>
      </c>
      <c r="J1039" s="169">
        <v>6.4246575342465757</v>
      </c>
      <c r="K1039">
        <v>2</v>
      </c>
    </row>
    <row r="1040" spans="1:11" x14ac:dyDescent="0.25">
      <c r="A1040" t="s">
        <v>1418</v>
      </c>
      <c r="B1040">
        <v>56457</v>
      </c>
      <c r="C1040" t="s">
        <v>172</v>
      </c>
      <c r="D1040" s="167">
        <v>135392</v>
      </c>
      <c r="E1040" t="s">
        <v>199</v>
      </c>
      <c r="F1040" t="s">
        <v>169</v>
      </c>
      <c r="G1040" t="s">
        <v>275</v>
      </c>
      <c r="H1040" s="168">
        <v>36801</v>
      </c>
      <c r="I1040" t="s">
        <v>104</v>
      </c>
      <c r="J1040" s="169">
        <v>16.991780821917807</v>
      </c>
      <c r="K1040">
        <v>4</v>
      </c>
    </row>
    <row r="1041" spans="1:11" x14ac:dyDescent="0.25">
      <c r="A1041" t="s">
        <v>1419</v>
      </c>
      <c r="B1041">
        <v>51828</v>
      </c>
      <c r="C1041" t="s">
        <v>172</v>
      </c>
      <c r="D1041" s="167">
        <v>128560.48</v>
      </c>
      <c r="E1041" t="s">
        <v>168</v>
      </c>
      <c r="F1041" t="s">
        <v>169</v>
      </c>
      <c r="G1041" t="s">
        <v>911</v>
      </c>
      <c r="H1041" s="168">
        <v>29374</v>
      </c>
      <c r="I1041" t="s">
        <v>104</v>
      </c>
      <c r="J1041" s="169">
        <v>37.339726027397262</v>
      </c>
      <c r="K1041">
        <v>8</v>
      </c>
    </row>
    <row r="1042" spans="1:11" x14ac:dyDescent="0.25">
      <c r="A1042" t="s">
        <v>1420</v>
      </c>
      <c r="B1042">
        <v>18315</v>
      </c>
      <c r="C1042" t="s">
        <v>172</v>
      </c>
      <c r="D1042" s="167">
        <v>60713.84</v>
      </c>
      <c r="E1042" t="s">
        <v>199</v>
      </c>
      <c r="F1042" t="s">
        <v>169</v>
      </c>
      <c r="G1042" t="s">
        <v>200</v>
      </c>
      <c r="H1042" s="168">
        <v>36996</v>
      </c>
      <c r="I1042" t="s">
        <v>105</v>
      </c>
      <c r="J1042" s="169">
        <v>16.457534246575342</v>
      </c>
      <c r="K1042">
        <v>4</v>
      </c>
    </row>
    <row r="1043" spans="1:11" x14ac:dyDescent="0.25">
      <c r="A1043" t="s">
        <v>1421</v>
      </c>
      <c r="B1043">
        <v>92816</v>
      </c>
      <c r="C1043" t="s">
        <v>172</v>
      </c>
      <c r="D1043" s="167">
        <v>43525.72</v>
      </c>
      <c r="E1043" t="s">
        <v>199</v>
      </c>
      <c r="F1043" t="s">
        <v>169</v>
      </c>
      <c r="G1043" t="s">
        <v>220</v>
      </c>
      <c r="H1043" s="168">
        <v>41645</v>
      </c>
      <c r="I1043" t="s">
        <v>103</v>
      </c>
      <c r="J1043" s="169">
        <v>3.7205479452054795</v>
      </c>
      <c r="K1043">
        <v>1</v>
      </c>
    </row>
    <row r="1044" spans="1:11" x14ac:dyDescent="0.25">
      <c r="A1044" t="s">
        <v>1422</v>
      </c>
      <c r="B1044">
        <v>86661</v>
      </c>
      <c r="C1044" t="s">
        <v>172</v>
      </c>
      <c r="D1044" s="167">
        <v>107128.71</v>
      </c>
      <c r="E1044" t="s">
        <v>175</v>
      </c>
      <c r="F1044" t="s">
        <v>169</v>
      </c>
      <c r="G1044" t="s">
        <v>586</v>
      </c>
      <c r="H1044" s="168">
        <v>32028</v>
      </c>
      <c r="I1044" t="s">
        <v>107</v>
      </c>
      <c r="J1044" s="169">
        <v>30.068493150684933</v>
      </c>
      <c r="K1044">
        <v>7</v>
      </c>
    </row>
    <row r="1045" spans="1:11" x14ac:dyDescent="0.25">
      <c r="A1045" t="s">
        <v>1423</v>
      </c>
      <c r="B1045">
        <v>7092</v>
      </c>
      <c r="C1045" t="s">
        <v>167</v>
      </c>
      <c r="D1045" s="167">
        <v>83516</v>
      </c>
      <c r="E1045" t="s">
        <v>185</v>
      </c>
      <c r="F1045" t="s">
        <v>169</v>
      </c>
      <c r="G1045" t="s">
        <v>416</v>
      </c>
      <c r="H1045" s="168">
        <v>38999</v>
      </c>
      <c r="I1045" t="s">
        <v>106</v>
      </c>
      <c r="J1045" s="169">
        <v>10.96986301369863</v>
      </c>
      <c r="K1045">
        <v>3</v>
      </c>
    </row>
    <row r="1046" spans="1:11" x14ac:dyDescent="0.25">
      <c r="A1046" t="s">
        <v>1424</v>
      </c>
      <c r="B1046">
        <v>44080</v>
      </c>
      <c r="C1046" t="s">
        <v>172</v>
      </c>
      <c r="D1046" s="167">
        <v>105743.92</v>
      </c>
      <c r="E1046" t="s">
        <v>180</v>
      </c>
      <c r="F1046" t="s">
        <v>169</v>
      </c>
      <c r="G1046" t="s">
        <v>443</v>
      </c>
      <c r="H1046" s="168">
        <v>31418</v>
      </c>
      <c r="I1046" t="s">
        <v>103</v>
      </c>
      <c r="J1046" s="169">
        <v>31.739726027397261</v>
      </c>
      <c r="K1046">
        <v>7</v>
      </c>
    </row>
    <row r="1047" spans="1:11" x14ac:dyDescent="0.25">
      <c r="A1047" t="s">
        <v>1425</v>
      </c>
      <c r="B1047">
        <v>50108</v>
      </c>
      <c r="C1047" t="s">
        <v>172</v>
      </c>
      <c r="D1047" s="167">
        <v>114087.02</v>
      </c>
      <c r="E1047" t="s">
        <v>185</v>
      </c>
      <c r="F1047" t="s">
        <v>169</v>
      </c>
      <c r="G1047" t="s">
        <v>382</v>
      </c>
      <c r="H1047" s="168">
        <v>33770</v>
      </c>
      <c r="I1047" t="s">
        <v>106</v>
      </c>
      <c r="J1047" s="169">
        <v>25.295890410958904</v>
      </c>
      <c r="K1047">
        <v>6</v>
      </c>
    </row>
    <row r="1048" spans="1:11" x14ac:dyDescent="0.25">
      <c r="A1048" t="s">
        <v>1426</v>
      </c>
      <c r="B1048">
        <v>79338</v>
      </c>
      <c r="C1048" t="s">
        <v>172</v>
      </c>
      <c r="D1048" s="167">
        <v>97755</v>
      </c>
      <c r="E1048" t="s">
        <v>185</v>
      </c>
      <c r="F1048" t="s">
        <v>169</v>
      </c>
      <c r="G1048" t="s">
        <v>495</v>
      </c>
      <c r="H1048" s="168">
        <v>37138</v>
      </c>
      <c r="I1048" t="s">
        <v>103</v>
      </c>
      <c r="J1048" s="169">
        <v>16.068493150684933</v>
      </c>
      <c r="K1048">
        <v>4</v>
      </c>
    </row>
    <row r="1049" spans="1:11" x14ac:dyDescent="0.25">
      <c r="A1049" t="s">
        <v>1427</v>
      </c>
      <c r="B1049">
        <v>5928</v>
      </c>
      <c r="C1049" t="s">
        <v>167</v>
      </c>
      <c r="D1049" s="167">
        <v>50699.16</v>
      </c>
      <c r="E1049" t="s">
        <v>199</v>
      </c>
      <c r="F1049" t="s">
        <v>169</v>
      </c>
      <c r="G1049" t="s">
        <v>200</v>
      </c>
      <c r="H1049" s="168">
        <v>38887</v>
      </c>
      <c r="I1049" t="s">
        <v>107</v>
      </c>
      <c r="J1049" s="169">
        <v>11.276712328767124</v>
      </c>
      <c r="K1049">
        <v>3</v>
      </c>
    </row>
    <row r="1050" spans="1:11" x14ac:dyDescent="0.25">
      <c r="A1050" t="s">
        <v>1428</v>
      </c>
      <c r="B1050">
        <v>75711</v>
      </c>
      <c r="C1050" t="s">
        <v>167</v>
      </c>
      <c r="D1050" s="167">
        <v>104717.28</v>
      </c>
      <c r="E1050" t="s">
        <v>185</v>
      </c>
      <c r="F1050" t="s">
        <v>169</v>
      </c>
      <c r="G1050" t="s">
        <v>598</v>
      </c>
      <c r="H1050" s="168">
        <v>32342</v>
      </c>
      <c r="I1050" t="s">
        <v>105</v>
      </c>
      <c r="J1050" s="169">
        <v>29.208219178082192</v>
      </c>
      <c r="K1050">
        <v>6</v>
      </c>
    </row>
    <row r="1051" spans="1:11" x14ac:dyDescent="0.25">
      <c r="A1051" t="s">
        <v>1429</v>
      </c>
      <c r="B1051">
        <v>96846</v>
      </c>
      <c r="C1051" t="s">
        <v>172</v>
      </c>
      <c r="D1051" s="167">
        <v>73561.259999999995</v>
      </c>
      <c r="E1051" t="s">
        <v>188</v>
      </c>
      <c r="F1051" t="s">
        <v>169</v>
      </c>
      <c r="G1051" t="s">
        <v>273</v>
      </c>
      <c r="H1051" s="168">
        <v>38376</v>
      </c>
      <c r="I1051" t="s">
        <v>103</v>
      </c>
      <c r="J1051" s="169">
        <v>12.676712328767124</v>
      </c>
      <c r="K1051">
        <v>3</v>
      </c>
    </row>
    <row r="1052" spans="1:11" x14ac:dyDescent="0.25">
      <c r="A1052" t="s">
        <v>1430</v>
      </c>
      <c r="B1052">
        <v>23414</v>
      </c>
      <c r="C1052" t="s">
        <v>167</v>
      </c>
      <c r="D1052" s="167">
        <v>94277.96</v>
      </c>
      <c r="E1052" t="s">
        <v>168</v>
      </c>
      <c r="F1052" t="s">
        <v>169</v>
      </c>
      <c r="G1052" t="s">
        <v>524</v>
      </c>
      <c r="H1052" s="168">
        <v>34624</v>
      </c>
      <c r="I1052" t="s">
        <v>106</v>
      </c>
      <c r="J1052" s="169">
        <v>22.956164383561642</v>
      </c>
      <c r="K1052">
        <v>5</v>
      </c>
    </row>
    <row r="1053" spans="1:11" x14ac:dyDescent="0.25">
      <c r="A1053" t="s">
        <v>1431</v>
      </c>
      <c r="B1053">
        <v>7355</v>
      </c>
      <c r="C1053" t="s">
        <v>172</v>
      </c>
      <c r="D1053" s="167">
        <v>68186.600000000006</v>
      </c>
      <c r="E1053" t="s">
        <v>168</v>
      </c>
      <c r="F1053" t="s">
        <v>169</v>
      </c>
      <c r="G1053" t="s">
        <v>858</v>
      </c>
      <c r="H1053" s="168">
        <v>38713</v>
      </c>
      <c r="I1053" t="s">
        <v>104</v>
      </c>
      <c r="J1053" s="169">
        <v>11.753424657534246</v>
      </c>
      <c r="K1053">
        <v>3</v>
      </c>
    </row>
    <row r="1054" spans="1:11" x14ac:dyDescent="0.25">
      <c r="A1054" t="s">
        <v>1432</v>
      </c>
      <c r="B1054">
        <v>75698</v>
      </c>
      <c r="C1054" t="s">
        <v>172</v>
      </c>
      <c r="D1054" s="167">
        <v>46626.87</v>
      </c>
      <c r="E1054" t="s">
        <v>199</v>
      </c>
      <c r="F1054" t="s">
        <v>169</v>
      </c>
      <c r="G1054" t="s">
        <v>205</v>
      </c>
      <c r="H1054" s="168">
        <v>39580</v>
      </c>
      <c r="I1054" t="s">
        <v>105</v>
      </c>
      <c r="J1054" s="169">
        <v>9.3780821917808215</v>
      </c>
      <c r="K1054">
        <v>2</v>
      </c>
    </row>
    <row r="1055" spans="1:11" x14ac:dyDescent="0.25">
      <c r="A1055" t="s">
        <v>1433</v>
      </c>
      <c r="B1055">
        <v>21081</v>
      </c>
      <c r="C1055" t="s">
        <v>167</v>
      </c>
      <c r="D1055" s="167">
        <v>69222.179999999993</v>
      </c>
      <c r="E1055" t="s">
        <v>199</v>
      </c>
      <c r="F1055" t="s">
        <v>169</v>
      </c>
      <c r="G1055" t="s">
        <v>170</v>
      </c>
      <c r="H1055" s="168">
        <v>30942</v>
      </c>
      <c r="I1055" t="s">
        <v>103</v>
      </c>
      <c r="J1055" s="169">
        <v>33.043835616438358</v>
      </c>
      <c r="K1055">
        <v>7</v>
      </c>
    </row>
    <row r="1056" spans="1:11" x14ac:dyDescent="0.25">
      <c r="A1056" t="s">
        <v>1434</v>
      </c>
      <c r="B1056">
        <v>60202</v>
      </c>
      <c r="C1056" t="s">
        <v>172</v>
      </c>
      <c r="D1056" s="167">
        <v>92756.7</v>
      </c>
      <c r="E1056" t="s">
        <v>175</v>
      </c>
      <c r="F1056" t="s">
        <v>169</v>
      </c>
      <c r="G1056" t="s">
        <v>183</v>
      </c>
      <c r="H1056" s="168">
        <v>34352</v>
      </c>
      <c r="I1056" t="s">
        <v>103</v>
      </c>
      <c r="J1056" s="169">
        <v>23.701369863013699</v>
      </c>
      <c r="K1056">
        <v>5</v>
      </c>
    </row>
    <row r="1057" spans="1:11" x14ac:dyDescent="0.25">
      <c r="A1057" t="s">
        <v>1435</v>
      </c>
      <c r="B1057">
        <v>917</v>
      </c>
      <c r="C1057" t="s">
        <v>172</v>
      </c>
      <c r="D1057" s="167">
        <v>77343</v>
      </c>
      <c r="E1057" t="s">
        <v>168</v>
      </c>
      <c r="F1057" t="s">
        <v>169</v>
      </c>
      <c r="G1057" t="s">
        <v>1436</v>
      </c>
      <c r="H1057" s="168">
        <v>36073</v>
      </c>
      <c r="I1057" t="s">
        <v>106</v>
      </c>
      <c r="J1057" s="169">
        <v>18.986301369863014</v>
      </c>
      <c r="K1057">
        <v>4</v>
      </c>
    </row>
    <row r="1058" spans="1:11" x14ac:dyDescent="0.25">
      <c r="A1058" t="s">
        <v>1437</v>
      </c>
      <c r="B1058">
        <v>59500</v>
      </c>
      <c r="C1058" t="s">
        <v>172</v>
      </c>
      <c r="D1058" s="167">
        <v>112266</v>
      </c>
      <c r="E1058" t="s">
        <v>185</v>
      </c>
      <c r="F1058" t="s">
        <v>169</v>
      </c>
      <c r="G1058" t="s">
        <v>382</v>
      </c>
      <c r="H1058" s="168">
        <v>36248</v>
      </c>
      <c r="I1058" t="s">
        <v>106</v>
      </c>
      <c r="J1058" s="169">
        <v>18.506849315068493</v>
      </c>
      <c r="K1058">
        <v>4</v>
      </c>
    </row>
    <row r="1059" spans="1:11" x14ac:dyDescent="0.25">
      <c r="A1059" t="s">
        <v>1438</v>
      </c>
      <c r="B1059">
        <v>67813</v>
      </c>
      <c r="C1059" t="s">
        <v>172</v>
      </c>
      <c r="D1059" s="167">
        <v>68604.509999999995</v>
      </c>
      <c r="E1059" t="s">
        <v>199</v>
      </c>
      <c r="F1059" t="s">
        <v>169</v>
      </c>
      <c r="G1059" t="s">
        <v>809</v>
      </c>
      <c r="H1059" s="168">
        <v>34274</v>
      </c>
      <c r="I1059" t="s">
        <v>104</v>
      </c>
      <c r="J1059" s="169">
        <v>23.915068493150685</v>
      </c>
      <c r="K1059">
        <v>5</v>
      </c>
    </row>
    <row r="1060" spans="1:11" x14ac:dyDescent="0.25">
      <c r="A1060" t="s">
        <v>1439</v>
      </c>
      <c r="B1060">
        <v>66122</v>
      </c>
      <c r="C1060" t="s">
        <v>167</v>
      </c>
      <c r="D1060" s="167">
        <v>83497.98</v>
      </c>
      <c r="E1060" t="s">
        <v>188</v>
      </c>
      <c r="F1060" t="s">
        <v>169</v>
      </c>
      <c r="G1060" t="s">
        <v>282</v>
      </c>
      <c r="H1060" s="168">
        <v>31873</v>
      </c>
      <c r="I1060" t="s">
        <v>104</v>
      </c>
      <c r="J1060" s="169">
        <v>30.493150684931507</v>
      </c>
      <c r="K1060">
        <v>7</v>
      </c>
    </row>
    <row r="1061" spans="1:11" x14ac:dyDescent="0.25">
      <c r="A1061" t="s">
        <v>1440</v>
      </c>
      <c r="B1061">
        <v>15665</v>
      </c>
      <c r="C1061" t="s">
        <v>172</v>
      </c>
      <c r="D1061" s="167">
        <v>73107</v>
      </c>
      <c r="E1061" t="s">
        <v>191</v>
      </c>
      <c r="F1061" t="s">
        <v>169</v>
      </c>
      <c r="G1061" t="s">
        <v>192</v>
      </c>
      <c r="H1061" s="168">
        <v>39329</v>
      </c>
      <c r="I1061" t="s">
        <v>106</v>
      </c>
      <c r="J1061" s="169">
        <v>10.065753424657535</v>
      </c>
      <c r="K1061">
        <v>3</v>
      </c>
    </row>
    <row r="1062" spans="1:11" x14ac:dyDescent="0.25">
      <c r="A1062" t="s">
        <v>1441</v>
      </c>
      <c r="B1062">
        <v>30050</v>
      </c>
      <c r="C1062" t="s">
        <v>172</v>
      </c>
      <c r="D1062" s="167">
        <v>79728</v>
      </c>
      <c r="E1062" t="s">
        <v>168</v>
      </c>
      <c r="F1062" t="s">
        <v>169</v>
      </c>
      <c r="G1062" t="s">
        <v>265</v>
      </c>
      <c r="H1062" s="168">
        <v>37655</v>
      </c>
      <c r="I1062" t="s">
        <v>104</v>
      </c>
      <c r="J1062" s="169">
        <v>14.652054794520549</v>
      </c>
      <c r="K1062">
        <v>3</v>
      </c>
    </row>
    <row r="1063" spans="1:11" x14ac:dyDescent="0.25">
      <c r="A1063" t="s">
        <v>1442</v>
      </c>
      <c r="B1063">
        <v>50120</v>
      </c>
      <c r="C1063" t="s">
        <v>172</v>
      </c>
      <c r="D1063" s="167">
        <v>72902</v>
      </c>
      <c r="E1063" t="s">
        <v>175</v>
      </c>
      <c r="F1063" t="s">
        <v>169</v>
      </c>
      <c r="G1063" t="s">
        <v>183</v>
      </c>
      <c r="H1063" s="168">
        <v>38915</v>
      </c>
      <c r="I1063" t="s">
        <v>108</v>
      </c>
      <c r="J1063" s="169">
        <v>11.2</v>
      </c>
      <c r="K1063">
        <v>3</v>
      </c>
    </row>
    <row r="1064" spans="1:11" x14ac:dyDescent="0.25">
      <c r="A1064" t="s">
        <v>1443</v>
      </c>
      <c r="B1064">
        <v>7273</v>
      </c>
      <c r="C1064" t="s">
        <v>167</v>
      </c>
      <c r="D1064" s="167">
        <v>64489.43</v>
      </c>
      <c r="E1064" t="s">
        <v>168</v>
      </c>
      <c r="F1064" t="s">
        <v>169</v>
      </c>
      <c r="G1064" t="s">
        <v>170</v>
      </c>
      <c r="H1064" s="168">
        <v>34393</v>
      </c>
      <c r="I1064" t="s">
        <v>103</v>
      </c>
      <c r="J1064" s="169">
        <v>23.589041095890412</v>
      </c>
      <c r="K1064">
        <v>5</v>
      </c>
    </row>
    <row r="1065" spans="1:11" x14ac:dyDescent="0.25">
      <c r="A1065" t="s">
        <v>1444</v>
      </c>
      <c r="B1065">
        <v>25589</v>
      </c>
      <c r="C1065" t="s">
        <v>167</v>
      </c>
      <c r="D1065" s="167">
        <v>48098.94</v>
      </c>
      <c r="E1065" t="s">
        <v>175</v>
      </c>
      <c r="F1065" t="s">
        <v>202</v>
      </c>
      <c r="G1065" t="s">
        <v>311</v>
      </c>
      <c r="H1065" s="168">
        <v>34964</v>
      </c>
      <c r="I1065" t="s">
        <v>105</v>
      </c>
      <c r="J1065" s="169">
        <v>22.024657534246575</v>
      </c>
      <c r="K1065">
        <v>5</v>
      </c>
    </row>
    <row r="1066" spans="1:11" x14ac:dyDescent="0.25">
      <c r="A1066" t="s">
        <v>1445</v>
      </c>
      <c r="B1066">
        <v>65853</v>
      </c>
      <c r="C1066" t="s">
        <v>172</v>
      </c>
      <c r="D1066" s="167">
        <v>95263.92</v>
      </c>
      <c r="E1066" t="s">
        <v>253</v>
      </c>
      <c r="F1066" t="s">
        <v>169</v>
      </c>
      <c r="G1066" t="s">
        <v>1446</v>
      </c>
      <c r="H1066" s="168">
        <v>32392</v>
      </c>
      <c r="I1066" t="s">
        <v>107</v>
      </c>
      <c r="J1066" s="169">
        <v>29.07123287671233</v>
      </c>
      <c r="K1066">
        <v>6</v>
      </c>
    </row>
    <row r="1067" spans="1:11" x14ac:dyDescent="0.25">
      <c r="A1067" t="s">
        <v>1447</v>
      </c>
      <c r="B1067">
        <v>17419</v>
      </c>
      <c r="C1067" t="s">
        <v>167</v>
      </c>
      <c r="D1067" s="167">
        <v>156525</v>
      </c>
      <c r="E1067" t="s">
        <v>188</v>
      </c>
      <c r="F1067" t="s">
        <v>169</v>
      </c>
      <c r="G1067" t="s">
        <v>231</v>
      </c>
      <c r="H1067" s="168">
        <v>32468</v>
      </c>
      <c r="I1067" t="s">
        <v>103</v>
      </c>
      <c r="J1067" s="169">
        <v>28.863013698630137</v>
      </c>
      <c r="K1067">
        <v>6</v>
      </c>
    </row>
    <row r="1068" spans="1:11" x14ac:dyDescent="0.25">
      <c r="A1068" t="s">
        <v>1448</v>
      </c>
      <c r="B1068">
        <v>38619</v>
      </c>
      <c r="C1068" t="s">
        <v>172</v>
      </c>
      <c r="D1068" s="167">
        <v>41781.910000000003</v>
      </c>
      <c r="E1068" t="s">
        <v>168</v>
      </c>
      <c r="F1068" t="s">
        <v>169</v>
      </c>
      <c r="G1068" t="s">
        <v>1136</v>
      </c>
      <c r="H1068" s="168">
        <v>41638</v>
      </c>
      <c r="I1068" t="s">
        <v>106</v>
      </c>
      <c r="J1068" s="169">
        <v>3.7397260273972601</v>
      </c>
      <c r="K1068">
        <v>1</v>
      </c>
    </row>
    <row r="1069" spans="1:11" x14ac:dyDescent="0.25">
      <c r="A1069" t="s">
        <v>1449</v>
      </c>
      <c r="B1069">
        <v>86228</v>
      </c>
      <c r="C1069" t="s">
        <v>167</v>
      </c>
      <c r="D1069" s="167">
        <v>107657</v>
      </c>
      <c r="E1069" t="s">
        <v>308</v>
      </c>
      <c r="F1069" t="s">
        <v>169</v>
      </c>
      <c r="G1069" t="s">
        <v>240</v>
      </c>
      <c r="H1069" s="168">
        <v>36381</v>
      </c>
      <c r="I1069" t="s">
        <v>103</v>
      </c>
      <c r="J1069" s="169">
        <v>18.142465753424659</v>
      </c>
      <c r="K1069">
        <v>4</v>
      </c>
    </row>
    <row r="1070" spans="1:11" x14ac:dyDescent="0.25">
      <c r="A1070" t="s">
        <v>1450</v>
      </c>
      <c r="B1070">
        <v>5617</v>
      </c>
      <c r="C1070" t="s">
        <v>167</v>
      </c>
      <c r="D1070" s="167">
        <v>57807.08</v>
      </c>
      <c r="E1070" t="s">
        <v>188</v>
      </c>
      <c r="F1070" t="s">
        <v>202</v>
      </c>
      <c r="G1070" t="s">
        <v>313</v>
      </c>
      <c r="H1070" s="168">
        <v>32440</v>
      </c>
      <c r="I1070" t="s">
        <v>103</v>
      </c>
      <c r="J1070" s="169">
        <v>28.93972602739726</v>
      </c>
      <c r="K1070">
        <v>6</v>
      </c>
    </row>
    <row r="1071" spans="1:11" x14ac:dyDescent="0.25">
      <c r="A1071" t="s">
        <v>1451</v>
      </c>
      <c r="B1071">
        <v>83106</v>
      </c>
      <c r="C1071" t="s">
        <v>167</v>
      </c>
      <c r="D1071" s="167">
        <v>56949.91</v>
      </c>
      <c r="E1071" t="s">
        <v>199</v>
      </c>
      <c r="F1071" t="s">
        <v>169</v>
      </c>
      <c r="G1071" t="s">
        <v>344</v>
      </c>
      <c r="H1071" s="168">
        <v>36800</v>
      </c>
      <c r="I1071" t="s">
        <v>105</v>
      </c>
      <c r="J1071" s="169">
        <v>16.994520547945207</v>
      </c>
      <c r="K1071">
        <v>4</v>
      </c>
    </row>
    <row r="1072" spans="1:11" x14ac:dyDescent="0.25">
      <c r="A1072" t="s">
        <v>1452</v>
      </c>
      <c r="B1072">
        <v>92824</v>
      </c>
      <c r="C1072" t="s">
        <v>172</v>
      </c>
      <c r="D1072" s="167">
        <v>156525</v>
      </c>
      <c r="E1072" t="s">
        <v>268</v>
      </c>
      <c r="F1072" t="s">
        <v>169</v>
      </c>
      <c r="G1072" t="s">
        <v>231</v>
      </c>
      <c r="H1072" s="168">
        <v>32440</v>
      </c>
      <c r="I1072" t="s">
        <v>108</v>
      </c>
      <c r="J1072" s="169">
        <v>28.93972602739726</v>
      </c>
      <c r="K1072">
        <v>6</v>
      </c>
    </row>
    <row r="1073" spans="1:11" x14ac:dyDescent="0.25">
      <c r="A1073" t="s">
        <v>1453</v>
      </c>
      <c r="B1073">
        <v>17109</v>
      </c>
      <c r="C1073" t="s">
        <v>167</v>
      </c>
      <c r="D1073" s="167">
        <v>102664</v>
      </c>
      <c r="E1073" t="s">
        <v>175</v>
      </c>
      <c r="F1073" t="s">
        <v>169</v>
      </c>
      <c r="G1073" t="s">
        <v>176</v>
      </c>
      <c r="H1073" s="168">
        <v>38194</v>
      </c>
      <c r="I1073" t="s">
        <v>103</v>
      </c>
      <c r="J1073" s="169">
        <v>13.175342465753424</v>
      </c>
      <c r="K1073">
        <v>3</v>
      </c>
    </row>
    <row r="1074" spans="1:11" x14ac:dyDescent="0.25">
      <c r="A1074" t="s">
        <v>1454</v>
      </c>
      <c r="B1074">
        <v>62454</v>
      </c>
      <c r="C1074" t="s">
        <v>167</v>
      </c>
      <c r="D1074" s="167">
        <v>22425.81</v>
      </c>
      <c r="E1074" t="s">
        <v>196</v>
      </c>
      <c r="F1074" t="s">
        <v>202</v>
      </c>
      <c r="G1074" t="s">
        <v>222</v>
      </c>
      <c r="H1074" s="168">
        <v>38567</v>
      </c>
      <c r="I1074" t="s">
        <v>108</v>
      </c>
      <c r="J1074" s="169">
        <v>12.153424657534247</v>
      </c>
      <c r="K1074">
        <v>3</v>
      </c>
    </row>
    <row r="1075" spans="1:11" x14ac:dyDescent="0.25">
      <c r="A1075" t="s">
        <v>1455</v>
      </c>
      <c r="B1075">
        <v>8054</v>
      </c>
      <c r="C1075" t="s">
        <v>172</v>
      </c>
      <c r="D1075" s="167">
        <v>114087.02</v>
      </c>
      <c r="E1075" t="s">
        <v>185</v>
      </c>
      <c r="F1075" t="s">
        <v>169</v>
      </c>
      <c r="G1075" t="s">
        <v>382</v>
      </c>
      <c r="H1075" s="168">
        <v>33455</v>
      </c>
      <c r="I1075" t="s">
        <v>103</v>
      </c>
      <c r="J1075" s="169">
        <v>26.158904109589042</v>
      </c>
      <c r="K1075">
        <v>6</v>
      </c>
    </row>
    <row r="1076" spans="1:11" x14ac:dyDescent="0.25">
      <c r="A1076" t="s">
        <v>1456</v>
      </c>
      <c r="B1076">
        <v>96301</v>
      </c>
      <c r="C1076" t="s">
        <v>172</v>
      </c>
      <c r="D1076" s="167">
        <v>82378.23</v>
      </c>
      <c r="E1076" t="s">
        <v>199</v>
      </c>
      <c r="F1076" t="s">
        <v>169</v>
      </c>
      <c r="G1076" t="s">
        <v>1457</v>
      </c>
      <c r="H1076" s="168">
        <v>36101</v>
      </c>
      <c r="I1076" t="s">
        <v>103</v>
      </c>
      <c r="J1076" s="169">
        <v>18.909589041095892</v>
      </c>
      <c r="K1076">
        <v>4</v>
      </c>
    </row>
    <row r="1077" spans="1:11" x14ac:dyDescent="0.25">
      <c r="A1077" t="s">
        <v>1458</v>
      </c>
      <c r="B1077">
        <v>40667</v>
      </c>
      <c r="C1077" t="s">
        <v>167</v>
      </c>
      <c r="D1077" s="167">
        <v>130472.49</v>
      </c>
      <c r="E1077" t="s">
        <v>616</v>
      </c>
      <c r="F1077" t="s">
        <v>169</v>
      </c>
      <c r="G1077" t="s">
        <v>275</v>
      </c>
      <c r="H1077" s="168">
        <v>33504</v>
      </c>
      <c r="I1077" t="s">
        <v>107</v>
      </c>
      <c r="J1077" s="169">
        <v>26.024657534246575</v>
      </c>
      <c r="K1077">
        <v>6</v>
      </c>
    </row>
    <row r="1078" spans="1:11" x14ac:dyDescent="0.25">
      <c r="A1078" t="s">
        <v>1459</v>
      </c>
      <c r="B1078">
        <v>37156</v>
      </c>
      <c r="C1078" t="s">
        <v>167</v>
      </c>
      <c r="D1078" s="167">
        <v>93157.22</v>
      </c>
      <c r="E1078" t="s">
        <v>188</v>
      </c>
      <c r="F1078" t="s">
        <v>169</v>
      </c>
      <c r="G1078" t="s">
        <v>428</v>
      </c>
      <c r="H1078" s="168">
        <v>38292</v>
      </c>
      <c r="I1078" t="s">
        <v>108</v>
      </c>
      <c r="J1078" s="169">
        <v>12.906849315068493</v>
      </c>
      <c r="K1078">
        <v>3</v>
      </c>
    </row>
    <row r="1079" spans="1:11" x14ac:dyDescent="0.25">
      <c r="A1079" t="s">
        <v>1460</v>
      </c>
      <c r="B1079">
        <v>63023</v>
      </c>
      <c r="C1079" t="s">
        <v>167</v>
      </c>
      <c r="D1079" s="167">
        <v>67461.19</v>
      </c>
      <c r="E1079" t="s">
        <v>188</v>
      </c>
      <c r="F1079" t="s">
        <v>169</v>
      </c>
      <c r="G1079" t="s">
        <v>226</v>
      </c>
      <c r="H1079" s="168">
        <v>32608</v>
      </c>
      <c r="I1079" t="s">
        <v>103</v>
      </c>
      <c r="J1079" s="169">
        <v>28.479452054794521</v>
      </c>
      <c r="K1079">
        <v>6</v>
      </c>
    </row>
    <row r="1080" spans="1:11" x14ac:dyDescent="0.25">
      <c r="A1080" t="s">
        <v>1461</v>
      </c>
      <c r="B1080">
        <v>9324</v>
      </c>
      <c r="C1080" t="s">
        <v>167</v>
      </c>
      <c r="D1080" s="167">
        <v>58625.89</v>
      </c>
      <c r="E1080" t="s">
        <v>199</v>
      </c>
      <c r="F1080" t="s">
        <v>169</v>
      </c>
      <c r="G1080" t="s">
        <v>170</v>
      </c>
      <c r="H1080" s="168">
        <v>38264</v>
      </c>
      <c r="I1080" t="s">
        <v>103</v>
      </c>
      <c r="J1080" s="169">
        <v>12.983561643835616</v>
      </c>
      <c r="K1080">
        <v>3</v>
      </c>
    </row>
    <row r="1081" spans="1:11" x14ac:dyDescent="0.25">
      <c r="A1081" t="s">
        <v>1462</v>
      </c>
      <c r="B1081">
        <v>9113</v>
      </c>
      <c r="C1081" t="s">
        <v>167</v>
      </c>
      <c r="D1081" s="167">
        <v>65337.71</v>
      </c>
      <c r="E1081" t="s">
        <v>325</v>
      </c>
      <c r="F1081" t="s">
        <v>169</v>
      </c>
      <c r="G1081" t="s">
        <v>1463</v>
      </c>
      <c r="H1081" s="168">
        <v>41890</v>
      </c>
      <c r="I1081" t="s">
        <v>103</v>
      </c>
      <c r="J1081" s="169">
        <v>3.0493150684931507</v>
      </c>
      <c r="K1081">
        <v>1</v>
      </c>
    </row>
    <row r="1082" spans="1:11" x14ac:dyDescent="0.25">
      <c r="A1082" t="s">
        <v>1464</v>
      </c>
      <c r="B1082">
        <v>49296</v>
      </c>
      <c r="C1082" t="s">
        <v>172</v>
      </c>
      <c r="D1082" s="167">
        <v>79647.839999999997</v>
      </c>
      <c r="E1082" t="s">
        <v>168</v>
      </c>
      <c r="F1082" t="s">
        <v>169</v>
      </c>
      <c r="G1082" t="s">
        <v>265</v>
      </c>
      <c r="H1082" s="168">
        <v>35156</v>
      </c>
      <c r="I1082" t="s">
        <v>103</v>
      </c>
      <c r="J1082" s="169">
        <v>21.4986301369863</v>
      </c>
      <c r="K1082">
        <v>5</v>
      </c>
    </row>
    <row r="1083" spans="1:11" x14ac:dyDescent="0.25">
      <c r="A1083" t="s">
        <v>1465</v>
      </c>
      <c r="B1083">
        <v>51447</v>
      </c>
      <c r="C1083" t="s">
        <v>172</v>
      </c>
      <c r="D1083" s="167">
        <v>46626.87</v>
      </c>
      <c r="E1083" t="s">
        <v>199</v>
      </c>
      <c r="F1083" t="s">
        <v>169</v>
      </c>
      <c r="G1083" t="s">
        <v>205</v>
      </c>
      <c r="H1083" s="168">
        <v>39468</v>
      </c>
      <c r="I1083" t="s">
        <v>106</v>
      </c>
      <c r="J1083" s="169">
        <v>9.6849315068493151</v>
      </c>
      <c r="K1083">
        <v>2</v>
      </c>
    </row>
    <row r="1084" spans="1:11" x14ac:dyDescent="0.25">
      <c r="A1084" t="s">
        <v>1466</v>
      </c>
      <c r="B1084">
        <v>93223</v>
      </c>
      <c r="C1084" t="s">
        <v>172</v>
      </c>
      <c r="D1084" s="167">
        <v>52693</v>
      </c>
      <c r="E1084" t="s">
        <v>191</v>
      </c>
      <c r="F1084" t="s">
        <v>169</v>
      </c>
      <c r="G1084" t="s">
        <v>354</v>
      </c>
      <c r="H1084" s="168">
        <v>41288</v>
      </c>
      <c r="I1084" t="s">
        <v>108</v>
      </c>
      <c r="J1084" s="169">
        <v>4.6986301369863011</v>
      </c>
      <c r="K1084">
        <v>1</v>
      </c>
    </row>
    <row r="1085" spans="1:11" x14ac:dyDescent="0.25">
      <c r="A1085" t="s">
        <v>1467</v>
      </c>
      <c r="B1085">
        <v>79357</v>
      </c>
      <c r="C1085" t="s">
        <v>172</v>
      </c>
      <c r="D1085" s="167">
        <v>88859</v>
      </c>
      <c r="E1085" t="s">
        <v>185</v>
      </c>
      <c r="F1085" t="s">
        <v>169</v>
      </c>
      <c r="G1085" t="s">
        <v>416</v>
      </c>
      <c r="H1085" s="168">
        <v>37138</v>
      </c>
      <c r="I1085" t="s">
        <v>106</v>
      </c>
      <c r="J1085" s="169">
        <v>16.068493150684933</v>
      </c>
      <c r="K1085">
        <v>4</v>
      </c>
    </row>
    <row r="1086" spans="1:11" x14ac:dyDescent="0.25">
      <c r="A1086" t="s">
        <v>1468</v>
      </c>
      <c r="B1086">
        <v>50397</v>
      </c>
      <c r="C1086" t="s">
        <v>167</v>
      </c>
      <c r="D1086" s="167">
        <v>156525</v>
      </c>
      <c r="E1086" t="s">
        <v>308</v>
      </c>
      <c r="F1086" t="s">
        <v>169</v>
      </c>
      <c r="G1086" t="s">
        <v>231</v>
      </c>
      <c r="H1086" s="168">
        <v>42352</v>
      </c>
      <c r="I1086" t="s">
        <v>108</v>
      </c>
      <c r="J1086" s="169">
        <v>1.7835616438356163</v>
      </c>
      <c r="K1086">
        <v>1</v>
      </c>
    </row>
    <row r="1087" spans="1:11" x14ac:dyDescent="0.25">
      <c r="A1087" t="s">
        <v>1469</v>
      </c>
      <c r="B1087">
        <v>95188</v>
      </c>
      <c r="C1087" t="s">
        <v>172</v>
      </c>
      <c r="D1087" s="167">
        <v>83497.98</v>
      </c>
      <c r="E1087" t="s">
        <v>199</v>
      </c>
      <c r="F1087" t="s">
        <v>169</v>
      </c>
      <c r="G1087" t="s">
        <v>1470</v>
      </c>
      <c r="H1087" s="168">
        <v>32223</v>
      </c>
      <c r="I1087" t="s">
        <v>108</v>
      </c>
      <c r="J1087" s="169">
        <v>29.534246575342465</v>
      </c>
      <c r="K1087">
        <v>6</v>
      </c>
    </row>
    <row r="1088" spans="1:11" x14ac:dyDescent="0.25">
      <c r="A1088" t="s">
        <v>1471</v>
      </c>
      <c r="B1088">
        <v>17087</v>
      </c>
      <c r="C1088" t="s">
        <v>172</v>
      </c>
      <c r="D1088" s="167">
        <v>81066</v>
      </c>
      <c r="E1088" t="s">
        <v>196</v>
      </c>
      <c r="F1088" t="s">
        <v>169</v>
      </c>
      <c r="G1088" t="s">
        <v>1472</v>
      </c>
      <c r="H1088" s="168">
        <v>34589</v>
      </c>
      <c r="I1088" t="s">
        <v>107</v>
      </c>
      <c r="J1088" s="169">
        <v>23.052054794520547</v>
      </c>
      <c r="K1088">
        <v>5</v>
      </c>
    </row>
    <row r="1089" spans="1:11" x14ac:dyDescent="0.25">
      <c r="A1089" t="s">
        <v>1473</v>
      </c>
      <c r="B1089">
        <v>46364</v>
      </c>
      <c r="C1089" t="s">
        <v>172</v>
      </c>
      <c r="D1089" s="167">
        <v>73801</v>
      </c>
      <c r="E1089" t="s">
        <v>196</v>
      </c>
      <c r="F1089" t="s">
        <v>169</v>
      </c>
      <c r="G1089" t="s">
        <v>228</v>
      </c>
      <c r="H1089" s="168">
        <v>35625</v>
      </c>
      <c r="I1089" t="s">
        <v>107</v>
      </c>
      <c r="J1089" s="169">
        <v>20.213698630136985</v>
      </c>
      <c r="K1089">
        <v>5</v>
      </c>
    </row>
    <row r="1090" spans="1:11" x14ac:dyDescent="0.25">
      <c r="A1090" t="s">
        <v>1474</v>
      </c>
      <c r="B1090">
        <v>47007</v>
      </c>
      <c r="C1090" t="s">
        <v>172</v>
      </c>
      <c r="D1090" s="167">
        <v>118930</v>
      </c>
      <c r="E1090" t="s">
        <v>185</v>
      </c>
      <c r="F1090" t="s">
        <v>169</v>
      </c>
      <c r="G1090" t="s">
        <v>382</v>
      </c>
      <c r="H1090" s="168">
        <v>37138</v>
      </c>
      <c r="I1090" t="s">
        <v>107</v>
      </c>
      <c r="J1090" s="169">
        <v>16.068493150684933</v>
      </c>
      <c r="K1090">
        <v>4</v>
      </c>
    </row>
    <row r="1091" spans="1:11" x14ac:dyDescent="0.25">
      <c r="A1091" t="s">
        <v>1475</v>
      </c>
      <c r="B1091">
        <v>64170</v>
      </c>
      <c r="C1091" t="s">
        <v>167</v>
      </c>
      <c r="D1091" s="167">
        <v>69785.490000000005</v>
      </c>
      <c r="E1091" t="s">
        <v>216</v>
      </c>
      <c r="F1091" t="s">
        <v>169</v>
      </c>
      <c r="G1091" t="s">
        <v>980</v>
      </c>
      <c r="H1091" s="168">
        <v>37235</v>
      </c>
      <c r="I1091" t="s">
        <v>108</v>
      </c>
      <c r="J1091" s="169">
        <v>15.802739726027397</v>
      </c>
      <c r="K1091">
        <v>4</v>
      </c>
    </row>
    <row r="1092" spans="1:11" x14ac:dyDescent="0.25">
      <c r="A1092" t="s">
        <v>1476</v>
      </c>
      <c r="B1092">
        <v>9839</v>
      </c>
      <c r="C1092" t="s">
        <v>167</v>
      </c>
      <c r="D1092" s="167">
        <v>146258.76999999999</v>
      </c>
      <c r="E1092" t="s">
        <v>188</v>
      </c>
      <c r="F1092" t="s">
        <v>169</v>
      </c>
      <c r="G1092" t="s">
        <v>637</v>
      </c>
      <c r="H1092" s="168">
        <v>39272</v>
      </c>
      <c r="I1092" t="s">
        <v>104</v>
      </c>
      <c r="J1092" s="169">
        <v>10.221917808219178</v>
      </c>
      <c r="K1092">
        <v>3</v>
      </c>
    </row>
    <row r="1093" spans="1:11" x14ac:dyDescent="0.25">
      <c r="A1093" t="s">
        <v>1477</v>
      </c>
      <c r="B1093">
        <v>91585</v>
      </c>
      <c r="C1093" t="s">
        <v>172</v>
      </c>
      <c r="D1093" s="167">
        <v>60515.7</v>
      </c>
      <c r="E1093" t="s">
        <v>188</v>
      </c>
      <c r="F1093" t="s">
        <v>169</v>
      </c>
      <c r="G1093" t="s">
        <v>282</v>
      </c>
      <c r="H1093" s="168">
        <v>39426</v>
      </c>
      <c r="I1093" t="s">
        <v>108</v>
      </c>
      <c r="J1093" s="169">
        <v>9.8000000000000007</v>
      </c>
      <c r="K1093">
        <v>2</v>
      </c>
    </row>
    <row r="1094" spans="1:11" x14ac:dyDescent="0.25">
      <c r="A1094" t="s">
        <v>1478</v>
      </c>
      <c r="B1094">
        <v>85577</v>
      </c>
      <c r="C1094" t="s">
        <v>167</v>
      </c>
      <c r="D1094" s="167">
        <v>26208.35</v>
      </c>
      <c r="E1094" t="s">
        <v>196</v>
      </c>
      <c r="F1094" t="s">
        <v>202</v>
      </c>
      <c r="G1094" t="s">
        <v>816</v>
      </c>
      <c r="H1094" s="168">
        <v>32832</v>
      </c>
      <c r="I1094" t="s">
        <v>103</v>
      </c>
      <c r="J1094" s="169">
        <v>27.865753424657534</v>
      </c>
      <c r="K1094">
        <v>6</v>
      </c>
    </row>
    <row r="1095" spans="1:11" x14ac:dyDescent="0.25">
      <c r="A1095" t="s">
        <v>1479</v>
      </c>
      <c r="B1095">
        <v>7715</v>
      </c>
      <c r="C1095" t="s">
        <v>172</v>
      </c>
      <c r="D1095" s="167">
        <v>70422</v>
      </c>
      <c r="E1095" t="s">
        <v>199</v>
      </c>
      <c r="F1095" t="s">
        <v>169</v>
      </c>
      <c r="G1095" t="s">
        <v>698</v>
      </c>
      <c r="H1095" s="168">
        <v>35547</v>
      </c>
      <c r="I1095" t="s">
        <v>104</v>
      </c>
      <c r="J1095" s="169">
        <v>20.427397260273974</v>
      </c>
      <c r="K1095">
        <v>5</v>
      </c>
    </row>
    <row r="1096" spans="1:11" x14ac:dyDescent="0.25">
      <c r="A1096" t="s">
        <v>1480</v>
      </c>
      <c r="B1096">
        <v>37655</v>
      </c>
      <c r="C1096" t="s">
        <v>167</v>
      </c>
      <c r="D1096" s="167">
        <v>57921.39</v>
      </c>
      <c r="E1096" t="s">
        <v>239</v>
      </c>
      <c r="F1096" t="s">
        <v>169</v>
      </c>
      <c r="G1096" t="s">
        <v>1481</v>
      </c>
      <c r="H1096" s="168">
        <v>41792</v>
      </c>
      <c r="I1096" t="s">
        <v>103</v>
      </c>
      <c r="J1096" s="169">
        <v>3.3178082191780822</v>
      </c>
      <c r="K1096">
        <v>1</v>
      </c>
    </row>
    <row r="1097" spans="1:11" x14ac:dyDescent="0.25">
      <c r="A1097" t="s">
        <v>1482</v>
      </c>
      <c r="B1097">
        <v>56424</v>
      </c>
      <c r="C1097" t="s">
        <v>172</v>
      </c>
      <c r="D1097" s="167">
        <v>50910</v>
      </c>
      <c r="E1097" t="s">
        <v>191</v>
      </c>
      <c r="F1097" t="s">
        <v>169</v>
      </c>
      <c r="G1097" t="s">
        <v>354</v>
      </c>
      <c r="H1097" s="168">
        <v>41708</v>
      </c>
      <c r="I1097" t="s">
        <v>105</v>
      </c>
      <c r="J1097" s="169">
        <v>3.547945205479452</v>
      </c>
      <c r="K1097">
        <v>1</v>
      </c>
    </row>
    <row r="1098" spans="1:11" x14ac:dyDescent="0.25">
      <c r="A1098" t="s">
        <v>1483</v>
      </c>
      <c r="B1098">
        <v>24631</v>
      </c>
      <c r="C1098" t="s">
        <v>167</v>
      </c>
      <c r="D1098" s="167">
        <v>37838.730000000003</v>
      </c>
      <c r="E1098" t="s">
        <v>188</v>
      </c>
      <c r="F1098" t="s">
        <v>202</v>
      </c>
      <c r="G1098" t="s">
        <v>313</v>
      </c>
      <c r="H1098" s="168">
        <v>40574</v>
      </c>
      <c r="I1098" t="s">
        <v>106</v>
      </c>
      <c r="J1098" s="169">
        <v>6.6547945205479451</v>
      </c>
      <c r="K1098">
        <v>2</v>
      </c>
    </row>
    <row r="1099" spans="1:11" x14ac:dyDescent="0.25">
      <c r="A1099" t="s">
        <v>1484</v>
      </c>
      <c r="B1099">
        <v>94303</v>
      </c>
      <c r="C1099" t="s">
        <v>172</v>
      </c>
      <c r="D1099" s="167">
        <v>77434</v>
      </c>
      <c r="E1099" t="s">
        <v>185</v>
      </c>
      <c r="F1099" t="s">
        <v>169</v>
      </c>
      <c r="G1099" t="s">
        <v>416</v>
      </c>
      <c r="H1099" s="168">
        <v>38488</v>
      </c>
      <c r="I1099" t="s">
        <v>104</v>
      </c>
      <c r="J1099" s="169">
        <v>12.36986301369863</v>
      </c>
      <c r="K1099">
        <v>3</v>
      </c>
    </row>
    <row r="1100" spans="1:11" x14ac:dyDescent="0.25">
      <c r="A1100" t="s">
        <v>1485</v>
      </c>
      <c r="B1100">
        <v>97658</v>
      </c>
      <c r="C1100" t="s">
        <v>172</v>
      </c>
      <c r="D1100" s="167">
        <v>80784</v>
      </c>
      <c r="E1100" t="s">
        <v>191</v>
      </c>
      <c r="F1100" t="s">
        <v>169</v>
      </c>
      <c r="G1100" t="s">
        <v>192</v>
      </c>
      <c r="H1100" s="168">
        <v>36570</v>
      </c>
      <c r="I1100" t="s">
        <v>103</v>
      </c>
      <c r="J1100" s="169">
        <v>17.624657534246577</v>
      </c>
      <c r="K1100">
        <v>4</v>
      </c>
    </row>
    <row r="1101" spans="1:11" x14ac:dyDescent="0.25">
      <c r="A1101" t="s">
        <v>1486</v>
      </c>
      <c r="B1101">
        <v>39020</v>
      </c>
      <c r="C1101" t="s">
        <v>172</v>
      </c>
      <c r="D1101" s="167">
        <v>63445</v>
      </c>
      <c r="E1101" t="s">
        <v>191</v>
      </c>
      <c r="F1101" t="s">
        <v>169</v>
      </c>
      <c r="G1101" t="s">
        <v>486</v>
      </c>
      <c r="H1101" s="168">
        <v>41288</v>
      </c>
      <c r="I1101" t="s">
        <v>107</v>
      </c>
      <c r="J1101" s="169">
        <v>4.6986301369863011</v>
      </c>
      <c r="K1101">
        <v>1</v>
      </c>
    </row>
    <row r="1102" spans="1:11" x14ac:dyDescent="0.25">
      <c r="A1102" t="s">
        <v>1487</v>
      </c>
      <c r="B1102">
        <v>57559</v>
      </c>
      <c r="C1102" t="s">
        <v>172</v>
      </c>
      <c r="D1102" s="167">
        <v>88859</v>
      </c>
      <c r="E1102" t="s">
        <v>185</v>
      </c>
      <c r="F1102" t="s">
        <v>169</v>
      </c>
      <c r="G1102" t="s">
        <v>416</v>
      </c>
      <c r="H1102" s="168">
        <v>36024</v>
      </c>
      <c r="I1102" t="s">
        <v>106</v>
      </c>
      <c r="J1102" s="169">
        <v>19.12054794520548</v>
      </c>
      <c r="K1102">
        <v>4</v>
      </c>
    </row>
    <row r="1103" spans="1:11" x14ac:dyDescent="0.25">
      <c r="A1103" t="s">
        <v>1488</v>
      </c>
      <c r="B1103">
        <v>39239</v>
      </c>
      <c r="C1103" t="s">
        <v>172</v>
      </c>
      <c r="D1103" s="167">
        <v>96763.35</v>
      </c>
      <c r="E1103" t="s">
        <v>168</v>
      </c>
      <c r="F1103" t="s">
        <v>169</v>
      </c>
      <c r="G1103" t="s">
        <v>384</v>
      </c>
      <c r="H1103" s="168">
        <v>34960</v>
      </c>
      <c r="I1103" t="s">
        <v>106</v>
      </c>
      <c r="J1103" s="169">
        <v>22.035616438356165</v>
      </c>
      <c r="K1103">
        <v>5</v>
      </c>
    </row>
    <row r="1104" spans="1:11" x14ac:dyDescent="0.25">
      <c r="A1104" t="s">
        <v>1489</v>
      </c>
      <c r="B1104">
        <v>56765</v>
      </c>
      <c r="C1104" t="s">
        <v>167</v>
      </c>
      <c r="D1104" s="167">
        <v>61408</v>
      </c>
      <c r="E1104" t="s">
        <v>191</v>
      </c>
      <c r="F1104" t="s">
        <v>169</v>
      </c>
      <c r="G1104" t="s">
        <v>486</v>
      </c>
      <c r="H1104" s="168">
        <v>41288</v>
      </c>
      <c r="I1104" t="s">
        <v>103</v>
      </c>
      <c r="J1104" s="169">
        <v>4.6986301369863011</v>
      </c>
      <c r="K1104">
        <v>1</v>
      </c>
    </row>
    <row r="1105" spans="1:11" x14ac:dyDescent="0.25">
      <c r="A1105" t="s">
        <v>1490</v>
      </c>
      <c r="B1105">
        <v>27990</v>
      </c>
      <c r="C1105" t="s">
        <v>172</v>
      </c>
      <c r="D1105" s="167">
        <v>61888.87</v>
      </c>
      <c r="E1105" t="s">
        <v>199</v>
      </c>
      <c r="F1105" t="s">
        <v>169</v>
      </c>
      <c r="G1105" t="s">
        <v>750</v>
      </c>
      <c r="H1105" s="168">
        <v>36093</v>
      </c>
      <c r="I1105" t="s">
        <v>104</v>
      </c>
      <c r="J1105" s="169">
        <v>18.931506849315067</v>
      </c>
      <c r="K1105">
        <v>4</v>
      </c>
    </row>
    <row r="1106" spans="1:11" x14ac:dyDescent="0.25">
      <c r="A1106" t="s">
        <v>1491</v>
      </c>
      <c r="B1106">
        <v>90778</v>
      </c>
      <c r="C1106" t="s">
        <v>172</v>
      </c>
      <c r="D1106" s="167">
        <v>40885.129999999997</v>
      </c>
      <c r="E1106" t="s">
        <v>308</v>
      </c>
      <c r="F1106" t="s">
        <v>169</v>
      </c>
      <c r="G1106" t="s">
        <v>352</v>
      </c>
      <c r="H1106" s="168">
        <v>39734</v>
      </c>
      <c r="I1106" t="s">
        <v>105</v>
      </c>
      <c r="J1106" s="169">
        <v>8.956164383561644</v>
      </c>
      <c r="K1106">
        <v>2</v>
      </c>
    </row>
    <row r="1107" spans="1:11" x14ac:dyDescent="0.25">
      <c r="A1107" t="s">
        <v>1492</v>
      </c>
      <c r="B1107">
        <v>33318</v>
      </c>
      <c r="C1107" t="s">
        <v>172</v>
      </c>
      <c r="D1107" s="167">
        <v>72902</v>
      </c>
      <c r="E1107" t="s">
        <v>175</v>
      </c>
      <c r="F1107" t="s">
        <v>169</v>
      </c>
      <c r="G1107" t="s">
        <v>183</v>
      </c>
      <c r="H1107" s="168">
        <v>38915</v>
      </c>
      <c r="I1107" t="s">
        <v>104</v>
      </c>
      <c r="J1107" s="169">
        <v>11.2</v>
      </c>
      <c r="K1107">
        <v>3</v>
      </c>
    </row>
    <row r="1108" spans="1:11" x14ac:dyDescent="0.25">
      <c r="A1108" t="s">
        <v>1493</v>
      </c>
      <c r="B1108">
        <v>15291</v>
      </c>
      <c r="C1108" t="s">
        <v>167</v>
      </c>
      <c r="D1108" s="167">
        <v>57552.08</v>
      </c>
      <c r="E1108" t="s">
        <v>168</v>
      </c>
      <c r="F1108" t="s">
        <v>169</v>
      </c>
      <c r="G1108" t="s">
        <v>357</v>
      </c>
      <c r="H1108" s="168">
        <v>41428</v>
      </c>
      <c r="I1108" t="s">
        <v>107</v>
      </c>
      <c r="J1108" s="169">
        <v>4.3150684931506849</v>
      </c>
      <c r="K1108">
        <v>1</v>
      </c>
    </row>
    <row r="1109" spans="1:11" x14ac:dyDescent="0.25">
      <c r="A1109" t="s">
        <v>1494</v>
      </c>
      <c r="B1109">
        <v>80718</v>
      </c>
      <c r="C1109" t="s">
        <v>172</v>
      </c>
      <c r="D1109" s="167">
        <v>43525.72</v>
      </c>
      <c r="E1109" t="s">
        <v>199</v>
      </c>
      <c r="F1109" t="s">
        <v>169</v>
      </c>
      <c r="G1109" t="s">
        <v>220</v>
      </c>
      <c r="H1109" s="168">
        <v>41330</v>
      </c>
      <c r="I1109" t="s">
        <v>103</v>
      </c>
      <c r="J1109" s="169">
        <v>4.5835616438356164</v>
      </c>
      <c r="K1109">
        <v>1</v>
      </c>
    </row>
    <row r="1110" spans="1:11" x14ac:dyDescent="0.25">
      <c r="A1110" t="s">
        <v>1495</v>
      </c>
      <c r="B1110">
        <v>98461</v>
      </c>
      <c r="C1110" t="s">
        <v>167</v>
      </c>
      <c r="D1110" s="167">
        <v>81824.52</v>
      </c>
      <c r="E1110" t="s">
        <v>188</v>
      </c>
      <c r="F1110" t="s">
        <v>169</v>
      </c>
      <c r="G1110" t="s">
        <v>189</v>
      </c>
      <c r="H1110" s="168">
        <v>32314</v>
      </c>
      <c r="I1110" t="s">
        <v>106</v>
      </c>
      <c r="J1110" s="169">
        <v>29.284931506849315</v>
      </c>
      <c r="K1110">
        <v>6</v>
      </c>
    </row>
    <row r="1111" spans="1:11" x14ac:dyDescent="0.25">
      <c r="A1111" t="s">
        <v>1496</v>
      </c>
      <c r="B1111">
        <v>49872</v>
      </c>
      <c r="C1111" t="s">
        <v>172</v>
      </c>
      <c r="D1111" s="167">
        <v>49831</v>
      </c>
      <c r="E1111" t="s">
        <v>168</v>
      </c>
      <c r="F1111" t="s">
        <v>169</v>
      </c>
      <c r="G1111" t="s">
        <v>265</v>
      </c>
      <c r="H1111" s="168">
        <v>41862</v>
      </c>
      <c r="I1111" t="s">
        <v>104</v>
      </c>
      <c r="J1111" s="169">
        <v>3.1260273972602741</v>
      </c>
      <c r="K1111">
        <v>1</v>
      </c>
    </row>
    <row r="1112" spans="1:11" x14ac:dyDescent="0.25">
      <c r="A1112" t="s">
        <v>1497</v>
      </c>
      <c r="B1112">
        <v>7130</v>
      </c>
      <c r="C1112" t="s">
        <v>172</v>
      </c>
      <c r="D1112" s="167">
        <v>43525.72</v>
      </c>
      <c r="E1112" t="s">
        <v>199</v>
      </c>
      <c r="F1112" t="s">
        <v>169</v>
      </c>
      <c r="G1112" t="s">
        <v>220</v>
      </c>
      <c r="H1112" s="168">
        <v>41372</v>
      </c>
      <c r="I1112" t="s">
        <v>107</v>
      </c>
      <c r="J1112" s="169">
        <v>4.4684931506849317</v>
      </c>
      <c r="K1112">
        <v>1</v>
      </c>
    </row>
    <row r="1113" spans="1:11" x14ac:dyDescent="0.25">
      <c r="A1113" t="s">
        <v>1498</v>
      </c>
      <c r="B1113">
        <v>14430</v>
      </c>
      <c r="C1113" t="s">
        <v>172</v>
      </c>
      <c r="D1113" s="167">
        <v>70435</v>
      </c>
      <c r="E1113" t="s">
        <v>175</v>
      </c>
      <c r="F1113" t="s">
        <v>169</v>
      </c>
      <c r="G1113" t="s">
        <v>183</v>
      </c>
      <c r="H1113" s="168">
        <v>39279</v>
      </c>
      <c r="I1113" t="s">
        <v>103</v>
      </c>
      <c r="J1113" s="169">
        <v>10.202739726027398</v>
      </c>
      <c r="K1113">
        <v>3</v>
      </c>
    </row>
    <row r="1114" spans="1:11" x14ac:dyDescent="0.25">
      <c r="A1114" t="s">
        <v>1499</v>
      </c>
      <c r="B1114">
        <v>36226</v>
      </c>
      <c r="C1114" t="s">
        <v>172</v>
      </c>
      <c r="D1114" s="167">
        <v>85405</v>
      </c>
      <c r="E1114" t="s">
        <v>168</v>
      </c>
      <c r="F1114" t="s">
        <v>169</v>
      </c>
      <c r="G1114" t="s">
        <v>265</v>
      </c>
      <c r="H1114" s="168">
        <v>36724</v>
      </c>
      <c r="I1114" t="s">
        <v>107</v>
      </c>
      <c r="J1114" s="169">
        <v>17.202739726027396</v>
      </c>
      <c r="K1114">
        <v>4</v>
      </c>
    </row>
    <row r="1115" spans="1:11" x14ac:dyDescent="0.25">
      <c r="A1115" t="s">
        <v>1500</v>
      </c>
      <c r="B1115">
        <v>49283</v>
      </c>
      <c r="C1115" t="s">
        <v>167</v>
      </c>
      <c r="D1115" s="167">
        <v>80829</v>
      </c>
      <c r="E1115" t="s">
        <v>175</v>
      </c>
      <c r="F1115" t="s">
        <v>169</v>
      </c>
      <c r="G1115" t="s">
        <v>183</v>
      </c>
      <c r="H1115" s="168">
        <v>39098</v>
      </c>
      <c r="I1115" t="s">
        <v>104</v>
      </c>
      <c r="J1115" s="169">
        <v>10.698630136986301</v>
      </c>
      <c r="K1115">
        <v>3</v>
      </c>
    </row>
    <row r="1116" spans="1:11" x14ac:dyDescent="0.25">
      <c r="A1116" t="s">
        <v>1501</v>
      </c>
      <c r="B1116">
        <v>60416</v>
      </c>
      <c r="C1116" t="s">
        <v>172</v>
      </c>
      <c r="D1116" s="167">
        <v>103506</v>
      </c>
      <c r="E1116" t="s">
        <v>175</v>
      </c>
      <c r="F1116" t="s">
        <v>169</v>
      </c>
      <c r="G1116" t="s">
        <v>586</v>
      </c>
      <c r="H1116" s="168">
        <v>38551</v>
      </c>
      <c r="I1116" t="s">
        <v>104</v>
      </c>
      <c r="J1116" s="169">
        <v>12.197260273972603</v>
      </c>
      <c r="K1116">
        <v>3</v>
      </c>
    </row>
    <row r="1117" spans="1:11" x14ac:dyDescent="0.25">
      <c r="A1117" t="s">
        <v>1502</v>
      </c>
      <c r="B1117">
        <v>28995</v>
      </c>
      <c r="C1117" t="s">
        <v>172</v>
      </c>
      <c r="D1117" s="167">
        <v>123902.96</v>
      </c>
      <c r="E1117" t="s">
        <v>175</v>
      </c>
      <c r="F1117" t="s">
        <v>169</v>
      </c>
      <c r="G1117" t="s">
        <v>291</v>
      </c>
      <c r="H1117" s="168">
        <v>31555</v>
      </c>
      <c r="I1117" t="s">
        <v>104</v>
      </c>
      <c r="J1117" s="169">
        <v>31.364383561643837</v>
      </c>
      <c r="K1117">
        <v>7</v>
      </c>
    </row>
    <row r="1118" spans="1:11" x14ac:dyDescent="0.25">
      <c r="A1118" t="s">
        <v>1503</v>
      </c>
      <c r="B1118">
        <v>90768</v>
      </c>
      <c r="C1118" t="s">
        <v>167</v>
      </c>
      <c r="D1118" s="167">
        <v>72967.98</v>
      </c>
      <c r="E1118" t="s">
        <v>175</v>
      </c>
      <c r="F1118" t="s">
        <v>169</v>
      </c>
      <c r="G1118" t="s">
        <v>211</v>
      </c>
      <c r="H1118" s="168">
        <v>39433</v>
      </c>
      <c r="I1118" t="s">
        <v>106</v>
      </c>
      <c r="J1118" s="169">
        <v>9.7808219178082183</v>
      </c>
      <c r="K1118">
        <v>2</v>
      </c>
    </row>
    <row r="1119" spans="1:11" x14ac:dyDescent="0.25">
      <c r="A1119" t="s">
        <v>1504</v>
      </c>
      <c r="B1119">
        <v>21359</v>
      </c>
      <c r="C1119" t="s">
        <v>172</v>
      </c>
      <c r="D1119" s="167">
        <v>77027.039999999994</v>
      </c>
      <c r="E1119" t="s">
        <v>268</v>
      </c>
      <c r="F1119" t="s">
        <v>169</v>
      </c>
      <c r="G1119" t="s">
        <v>397</v>
      </c>
      <c r="H1119" s="168">
        <v>42072</v>
      </c>
      <c r="I1119" t="s">
        <v>103</v>
      </c>
      <c r="J1119" s="169">
        <v>2.5506849315068494</v>
      </c>
      <c r="K1119">
        <v>1</v>
      </c>
    </row>
    <row r="1120" spans="1:11" x14ac:dyDescent="0.25">
      <c r="A1120" t="s">
        <v>1505</v>
      </c>
      <c r="B1120">
        <v>96693</v>
      </c>
      <c r="C1120" t="s">
        <v>167</v>
      </c>
      <c r="D1120" s="167">
        <v>86708.62</v>
      </c>
      <c r="E1120" t="s">
        <v>325</v>
      </c>
      <c r="F1120" t="s">
        <v>169</v>
      </c>
      <c r="G1120" t="s">
        <v>1506</v>
      </c>
      <c r="H1120" s="168">
        <v>36227</v>
      </c>
      <c r="I1120" t="s">
        <v>106</v>
      </c>
      <c r="J1120" s="169">
        <v>18.564383561643837</v>
      </c>
      <c r="K1120">
        <v>4</v>
      </c>
    </row>
    <row r="1121" spans="1:11" x14ac:dyDescent="0.25">
      <c r="A1121" t="s">
        <v>1507</v>
      </c>
      <c r="B1121">
        <v>37245</v>
      </c>
      <c r="C1121" t="s">
        <v>172</v>
      </c>
      <c r="D1121" s="167">
        <v>58422</v>
      </c>
      <c r="E1121" t="s">
        <v>191</v>
      </c>
      <c r="F1121" t="s">
        <v>169</v>
      </c>
      <c r="G1121" t="s">
        <v>354</v>
      </c>
      <c r="H1121" s="168">
        <v>40085</v>
      </c>
      <c r="I1121" t="s">
        <v>106</v>
      </c>
      <c r="J1121" s="169">
        <v>7.9945205479452053</v>
      </c>
      <c r="K1121">
        <v>2</v>
      </c>
    </row>
    <row r="1122" spans="1:11" x14ac:dyDescent="0.25">
      <c r="A1122" t="s">
        <v>1508</v>
      </c>
      <c r="B1122">
        <v>42771</v>
      </c>
      <c r="C1122" t="s">
        <v>172</v>
      </c>
      <c r="D1122" s="167">
        <v>83516</v>
      </c>
      <c r="E1122" t="s">
        <v>185</v>
      </c>
      <c r="F1122" t="s">
        <v>169</v>
      </c>
      <c r="G1122" t="s">
        <v>416</v>
      </c>
      <c r="H1122" s="168">
        <v>38999</v>
      </c>
      <c r="I1122" t="s">
        <v>107</v>
      </c>
      <c r="J1122" s="169">
        <v>10.96986301369863</v>
      </c>
      <c r="K1122">
        <v>3</v>
      </c>
    </row>
    <row r="1123" spans="1:11" x14ac:dyDescent="0.25">
      <c r="A1123" t="s">
        <v>1509</v>
      </c>
      <c r="B1123">
        <v>92348</v>
      </c>
      <c r="C1123" t="s">
        <v>172</v>
      </c>
      <c r="D1123" s="167">
        <v>39351.089999999997</v>
      </c>
      <c r="E1123" t="s">
        <v>199</v>
      </c>
      <c r="F1123" t="s">
        <v>169</v>
      </c>
      <c r="G1123" t="s">
        <v>295</v>
      </c>
      <c r="H1123" s="168">
        <v>41932</v>
      </c>
      <c r="I1123" t="s">
        <v>105</v>
      </c>
      <c r="J1123" s="169">
        <v>2.9342465753424656</v>
      </c>
      <c r="K1123">
        <v>1</v>
      </c>
    </row>
    <row r="1124" spans="1:11" x14ac:dyDescent="0.25">
      <c r="A1124" t="s">
        <v>1510</v>
      </c>
      <c r="B1124">
        <v>33153</v>
      </c>
      <c r="C1124" t="s">
        <v>172</v>
      </c>
      <c r="D1124" s="167">
        <v>97392.47</v>
      </c>
      <c r="E1124" t="s">
        <v>168</v>
      </c>
      <c r="F1124" t="s">
        <v>169</v>
      </c>
      <c r="G1124" t="s">
        <v>173</v>
      </c>
      <c r="H1124" s="168">
        <v>33791</v>
      </c>
      <c r="I1124" t="s">
        <v>106</v>
      </c>
      <c r="J1124" s="169">
        <v>25.238356164383561</v>
      </c>
      <c r="K1124">
        <v>6</v>
      </c>
    </row>
    <row r="1125" spans="1:11" x14ac:dyDescent="0.25">
      <c r="A1125" t="s">
        <v>1511</v>
      </c>
      <c r="B1125">
        <v>1821</v>
      </c>
      <c r="C1125" t="s">
        <v>167</v>
      </c>
      <c r="D1125" s="167">
        <v>35411.29</v>
      </c>
      <c r="E1125" t="s">
        <v>253</v>
      </c>
      <c r="F1125" t="s">
        <v>169</v>
      </c>
      <c r="G1125" t="s">
        <v>207</v>
      </c>
      <c r="H1125" s="168">
        <v>41036</v>
      </c>
      <c r="I1125" t="s">
        <v>104</v>
      </c>
      <c r="J1125" s="169">
        <v>5.3890410958904109</v>
      </c>
      <c r="K1125">
        <v>2</v>
      </c>
    </row>
    <row r="1126" spans="1:11" x14ac:dyDescent="0.25">
      <c r="A1126" t="s">
        <v>1512</v>
      </c>
      <c r="B1126">
        <v>93266</v>
      </c>
      <c r="C1126" t="s">
        <v>172</v>
      </c>
      <c r="D1126" s="167">
        <v>87148</v>
      </c>
      <c r="E1126" t="s">
        <v>175</v>
      </c>
      <c r="F1126" t="s">
        <v>169</v>
      </c>
      <c r="G1126" t="s">
        <v>586</v>
      </c>
      <c r="H1126" s="168">
        <v>38370</v>
      </c>
      <c r="I1126" t="s">
        <v>103</v>
      </c>
      <c r="J1126" s="169">
        <v>12.693150684931506</v>
      </c>
      <c r="K1126">
        <v>3</v>
      </c>
    </row>
    <row r="1127" spans="1:11" x14ac:dyDescent="0.25">
      <c r="A1127" t="s">
        <v>1513</v>
      </c>
      <c r="B1127">
        <v>88953</v>
      </c>
      <c r="C1127" t="s">
        <v>167</v>
      </c>
      <c r="D1127" s="167">
        <v>83033.41</v>
      </c>
      <c r="E1127" t="s">
        <v>180</v>
      </c>
      <c r="F1127" t="s">
        <v>169</v>
      </c>
      <c r="G1127" t="s">
        <v>261</v>
      </c>
      <c r="H1127" s="168">
        <v>41568</v>
      </c>
      <c r="I1127" t="s">
        <v>103</v>
      </c>
      <c r="J1127" s="169">
        <v>3.9315068493150687</v>
      </c>
      <c r="K1127">
        <v>1</v>
      </c>
    </row>
    <row r="1128" spans="1:11" x14ac:dyDescent="0.25">
      <c r="A1128" t="s">
        <v>1514</v>
      </c>
      <c r="B1128">
        <v>97514</v>
      </c>
      <c r="C1128" t="s">
        <v>167</v>
      </c>
      <c r="D1128" s="167">
        <v>86910.51</v>
      </c>
      <c r="E1128" t="s">
        <v>188</v>
      </c>
      <c r="F1128" t="s">
        <v>169</v>
      </c>
      <c r="G1128" t="s">
        <v>284</v>
      </c>
      <c r="H1128" s="168">
        <v>39664</v>
      </c>
      <c r="I1128" t="s">
        <v>104</v>
      </c>
      <c r="J1128" s="169">
        <v>9.1479452054794521</v>
      </c>
      <c r="K1128">
        <v>2</v>
      </c>
    </row>
    <row r="1129" spans="1:11" x14ac:dyDescent="0.25">
      <c r="A1129" t="s">
        <v>1515</v>
      </c>
      <c r="B1129">
        <v>62710</v>
      </c>
      <c r="C1129" t="s">
        <v>172</v>
      </c>
      <c r="D1129" s="167">
        <v>85425</v>
      </c>
      <c r="E1129" t="s">
        <v>168</v>
      </c>
      <c r="F1129" t="s">
        <v>169</v>
      </c>
      <c r="G1129" t="s">
        <v>1516</v>
      </c>
      <c r="H1129" s="168">
        <v>42521</v>
      </c>
      <c r="I1129" t="s">
        <v>103</v>
      </c>
      <c r="J1129" s="169">
        <v>1.3205479452054794</v>
      </c>
      <c r="K1129">
        <v>1</v>
      </c>
    </row>
    <row r="1130" spans="1:11" x14ac:dyDescent="0.25">
      <c r="A1130" t="s">
        <v>1517</v>
      </c>
      <c r="B1130">
        <v>85332</v>
      </c>
      <c r="C1130" t="s">
        <v>172</v>
      </c>
      <c r="D1130" s="167">
        <v>42053.42</v>
      </c>
      <c r="E1130" t="s">
        <v>199</v>
      </c>
      <c r="F1130" t="s">
        <v>169</v>
      </c>
      <c r="G1130" t="s">
        <v>220</v>
      </c>
      <c r="H1130" s="168">
        <v>41911</v>
      </c>
      <c r="I1130" t="s">
        <v>108</v>
      </c>
      <c r="J1130" s="169">
        <v>2.9917808219178084</v>
      </c>
      <c r="K1130">
        <v>1</v>
      </c>
    </row>
    <row r="1131" spans="1:11" x14ac:dyDescent="0.25">
      <c r="A1131" t="s">
        <v>1518</v>
      </c>
      <c r="B1131">
        <v>63180</v>
      </c>
      <c r="C1131" t="s">
        <v>167</v>
      </c>
      <c r="D1131" s="167">
        <v>102664</v>
      </c>
      <c r="E1131" t="s">
        <v>168</v>
      </c>
      <c r="F1131" t="s">
        <v>169</v>
      </c>
      <c r="G1131" t="s">
        <v>397</v>
      </c>
      <c r="H1131" s="168">
        <v>28968</v>
      </c>
      <c r="I1131" t="s">
        <v>105</v>
      </c>
      <c r="J1131" s="169">
        <v>38.452054794520549</v>
      </c>
      <c r="K1131">
        <v>8</v>
      </c>
    </row>
    <row r="1132" spans="1:11" x14ac:dyDescent="0.25">
      <c r="A1132" t="s">
        <v>1519</v>
      </c>
      <c r="B1132">
        <v>8475</v>
      </c>
      <c r="C1132" t="s">
        <v>172</v>
      </c>
      <c r="D1132" s="167">
        <v>53788</v>
      </c>
      <c r="E1132" t="s">
        <v>175</v>
      </c>
      <c r="F1132" t="s">
        <v>169</v>
      </c>
      <c r="G1132" t="s">
        <v>183</v>
      </c>
      <c r="H1132" s="168">
        <v>41918</v>
      </c>
      <c r="I1132" t="s">
        <v>107</v>
      </c>
      <c r="J1132" s="169">
        <v>2.9726027397260273</v>
      </c>
      <c r="K1132">
        <v>1</v>
      </c>
    </row>
    <row r="1133" spans="1:11" x14ac:dyDescent="0.25">
      <c r="A1133" t="s">
        <v>1520</v>
      </c>
      <c r="B1133">
        <v>27279</v>
      </c>
      <c r="C1133" t="s">
        <v>167</v>
      </c>
      <c r="D1133" s="167">
        <v>97912</v>
      </c>
      <c r="E1133" t="s">
        <v>185</v>
      </c>
      <c r="F1133" t="s">
        <v>169</v>
      </c>
      <c r="G1133" t="s">
        <v>284</v>
      </c>
      <c r="H1133" s="168">
        <v>38460</v>
      </c>
      <c r="I1133" t="s">
        <v>103</v>
      </c>
      <c r="J1133" s="169">
        <v>12.446575342465753</v>
      </c>
      <c r="K1133">
        <v>3</v>
      </c>
    </row>
    <row r="1134" spans="1:11" x14ac:dyDescent="0.25">
      <c r="A1134" t="s">
        <v>1521</v>
      </c>
      <c r="B1134">
        <v>27488</v>
      </c>
      <c r="C1134" t="s">
        <v>167</v>
      </c>
      <c r="D1134" s="167">
        <v>73801</v>
      </c>
      <c r="E1134" t="s">
        <v>199</v>
      </c>
      <c r="F1134" t="s">
        <v>169</v>
      </c>
      <c r="G1134" t="s">
        <v>1522</v>
      </c>
      <c r="H1134" s="168">
        <v>35884</v>
      </c>
      <c r="I1134" t="s">
        <v>107</v>
      </c>
      <c r="J1134" s="169">
        <v>19.504109589041096</v>
      </c>
      <c r="K1134">
        <v>4</v>
      </c>
    </row>
    <row r="1135" spans="1:11" x14ac:dyDescent="0.25">
      <c r="A1135" t="s">
        <v>1523</v>
      </c>
      <c r="B1135">
        <v>35256</v>
      </c>
      <c r="C1135" t="s">
        <v>172</v>
      </c>
      <c r="D1135" s="167">
        <v>68054</v>
      </c>
      <c r="E1135" t="s">
        <v>175</v>
      </c>
      <c r="F1135" t="s">
        <v>169</v>
      </c>
      <c r="G1135" t="s">
        <v>183</v>
      </c>
      <c r="H1135" s="168">
        <v>39461</v>
      </c>
      <c r="I1135" t="s">
        <v>106</v>
      </c>
      <c r="J1135" s="169">
        <v>9.7041095890410958</v>
      </c>
      <c r="K1135">
        <v>2</v>
      </c>
    </row>
    <row r="1136" spans="1:11" x14ac:dyDescent="0.25">
      <c r="A1136" t="s">
        <v>1524</v>
      </c>
      <c r="B1136">
        <v>53301</v>
      </c>
      <c r="C1136" t="s">
        <v>172</v>
      </c>
      <c r="D1136" s="167">
        <v>58455</v>
      </c>
      <c r="E1136" t="s">
        <v>175</v>
      </c>
      <c r="F1136" t="s">
        <v>169</v>
      </c>
      <c r="G1136" t="s">
        <v>183</v>
      </c>
      <c r="H1136" s="168">
        <v>41302</v>
      </c>
      <c r="I1136" t="s">
        <v>103</v>
      </c>
      <c r="J1136" s="169">
        <v>4.6602739726027398</v>
      </c>
      <c r="K1136">
        <v>1</v>
      </c>
    </row>
    <row r="1137" spans="1:11" x14ac:dyDescent="0.25">
      <c r="A1137" t="s">
        <v>1525</v>
      </c>
      <c r="B1137">
        <v>39003</v>
      </c>
      <c r="C1137" t="s">
        <v>172</v>
      </c>
      <c r="D1137" s="167">
        <v>69744</v>
      </c>
      <c r="E1137" t="s">
        <v>168</v>
      </c>
      <c r="F1137" t="s">
        <v>169</v>
      </c>
      <c r="G1137" t="s">
        <v>265</v>
      </c>
      <c r="H1137" s="168">
        <v>38026</v>
      </c>
      <c r="I1137" t="s">
        <v>103</v>
      </c>
      <c r="J1137" s="169">
        <v>13.635616438356164</v>
      </c>
      <c r="K1137">
        <v>3</v>
      </c>
    </row>
    <row r="1138" spans="1:11" x14ac:dyDescent="0.25">
      <c r="A1138" t="s">
        <v>1526</v>
      </c>
      <c r="B1138">
        <v>96679</v>
      </c>
      <c r="C1138" t="s">
        <v>167</v>
      </c>
      <c r="D1138" s="167">
        <v>87773.59</v>
      </c>
      <c r="E1138" t="s">
        <v>175</v>
      </c>
      <c r="F1138" t="s">
        <v>169</v>
      </c>
      <c r="G1138" t="s">
        <v>211</v>
      </c>
      <c r="H1138" s="168">
        <v>38516</v>
      </c>
      <c r="I1138" t="s">
        <v>103</v>
      </c>
      <c r="J1138" s="169">
        <v>12.293150684931506</v>
      </c>
      <c r="K1138">
        <v>3</v>
      </c>
    </row>
    <row r="1139" spans="1:11" x14ac:dyDescent="0.25">
      <c r="A1139" t="s">
        <v>1527</v>
      </c>
      <c r="B1139">
        <v>35286</v>
      </c>
      <c r="C1139" t="s">
        <v>172</v>
      </c>
      <c r="D1139" s="167">
        <v>90904</v>
      </c>
      <c r="E1139" t="s">
        <v>185</v>
      </c>
      <c r="F1139" t="s">
        <v>169</v>
      </c>
      <c r="G1139" t="s">
        <v>416</v>
      </c>
      <c r="H1139" s="168">
        <v>37298</v>
      </c>
      <c r="I1139" t="s">
        <v>106</v>
      </c>
      <c r="J1139" s="169">
        <v>15.63013698630137</v>
      </c>
      <c r="K1139">
        <v>4</v>
      </c>
    </row>
    <row r="1140" spans="1:11" x14ac:dyDescent="0.25">
      <c r="A1140" t="s">
        <v>1528</v>
      </c>
      <c r="B1140">
        <v>76013</v>
      </c>
      <c r="C1140" t="s">
        <v>172</v>
      </c>
      <c r="D1140" s="167">
        <v>107128.71</v>
      </c>
      <c r="E1140" t="s">
        <v>175</v>
      </c>
      <c r="F1140" t="s">
        <v>169</v>
      </c>
      <c r="G1140" t="s">
        <v>586</v>
      </c>
      <c r="H1140" s="168">
        <v>33049</v>
      </c>
      <c r="I1140" t="s">
        <v>103</v>
      </c>
      <c r="J1140" s="169">
        <v>27.271232876712329</v>
      </c>
      <c r="K1140">
        <v>6</v>
      </c>
    </row>
    <row r="1141" spans="1:11" x14ac:dyDescent="0.25">
      <c r="A1141" t="s">
        <v>1529</v>
      </c>
      <c r="B1141">
        <v>21971</v>
      </c>
      <c r="C1141" t="s">
        <v>172</v>
      </c>
      <c r="D1141" s="167">
        <v>69691.73</v>
      </c>
      <c r="E1141" t="s">
        <v>168</v>
      </c>
      <c r="F1141" t="s">
        <v>169</v>
      </c>
      <c r="G1141" t="s">
        <v>237</v>
      </c>
      <c r="H1141" s="168">
        <v>42338</v>
      </c>
      <c r="I1141" t="s">
        <v>106</v>
      </c>
      <c r="J1141" s="169">
        <v>1.821917808219178</v>
      </c>
      <c r="K1141">
        <v>1</v>
      </c>
    </row>
    <row r="1142" spans="1:11" x14ac:dyDescent="0.25">
      <c r="A1142" t="s">
        <v>1530</v>
      </c>
      <c r="B1142">
        <v>31174</v>
      </c>
      <c r="C1142" t="s">
        <v>172</v>
      </c>
      <c r="D1142" s="167">
        <v>106456</v>
      </c>
      <c r="E1142" t="s">
        <v>185</v>
      </c>
      <c r="F1142" t="s">
        <v>169</v>
      </c>
      <c r="G1142" t="s">
        <v>495</v>
      </c>
      <c r="H1142" s="168">
        <v>35751</v>
      </c>
      <c r="I1142" t="s">
        <v>105</v>
      </c>
      <c r="J1142" s="169">
        <v>19.86849315068493</v>
      </c>
      <c r="K1142">
        <v>4</v>
      </c>
    </row>
    <row r="1143" spans="1:11" x14ac:dyDescent="0.25">
      <c r="A1143" t="s">
        <v>1531</v>
      </c>
      <c r="B1143">
        <v>23756</v>
      </c>
      <c r="C1143" t="s">
        <v>167</v>
      </c>
      <c r="D1143" s="167">
        <v>51969</v>
      </c>
      <c r="E1143" t="s">
        <v>175</v>
      </c>
      <c r="F1143" t="s">
        <v>169</v>
      </c>
      <c r="G1143" t="s">
        <v>183</v>
      </c>
      <c r="H1143" s="168">
        <v>42156</v>
      </c>
      <c r="I1143" t="s">
        <v>106</v>
      </c>
      <c r="J1143" s="169">
        <v>2.3205479452054796</v>
      </c>
      <c r="K1143">
        <v>1</v>
      </c>
    </row>
    <row r="1144" spans="1:11" x14ac:dyDescent="0.25">
      <c r="A1144" t="s">
        <v>1532</v>
      </c>
      <c r="B1144">
        <v>31276</v>
      </c>
      <c r="C1144" t="s">
        <v>172</v>
      </c>
      <c r="D1144" s="167">
        <v>83497.98</v>
      </c>
      <c r="E1144" t="s">
        <v>168</v>
      </c>
      <c r="F1144" t="s">
        <v>169</v>
      </c>
      <c r="G1144" t="s">
        <v>1533</v>
      </c>
      <c r="H1144" s="168">
        <v>32041</v>
      </c>
      <c r="I1144" t="s">
        <v>105</v>
      </c>
      <c r="J1144" s="169">
        <v>30.032876712328768</v>
      </c>
      <c r="K1144">
        <v>7</v>
      </c>
    </row>
    <row r="1145" spans="1:11" x14ac:dyDescent="0.25">
      <c r="A1145" t="s">
        <v>1534</v>
      </c>
      <c r="B1145">
        <v>74710</v>
      </c>
      <c r="C1145" t="s">
        <v>172</v>
      </c>
      <c r="D1145" s="167">
        <v>45049.120000000003</v>
      </c>
      <c r="E1145" t="s">
        <v>199</v>
      </c>
      <c r="F1145" t="s">
        <v>169</v>
      </c>
      <c r="G1145" t="s">
        <v>205</v>
      </c>
      <c r="H1145" s="168">
        <v>41281</v>
      </c>
      <c r="I1145" t="s">
        <v>104</v>
      </c>
      <c r="J1145" s="169">
        <v>4.7178082191780826</v>
      </c>
      <c r="K1145">
        <v>1</v>
      </c>
    </row>
    <row r="1146" spans="1:11" x14ac:dyDescent="0.25">
      <c r="A1146" t="s">
        <v>1535</v>
      </c>
      <c r="B1146">
        <v>4042</v>
      </c>
      <c r="C1146" t="s">
        <v>167</v>
      </c>
      <c r="D1146" s="167">
        <v>102664</v>
      </c>
      <c r="E1146" t="s">
        <v>213</v>
      </c>
      <c r="F1146" t="s">
        <v>169</v>
      </c>
      <c r="G1146" t="s">
        <v>397</v>
      </c>
      <c r="H1146" s="168">
        <v>31433</v>
      </c>
      <c r="I1146" t="s">
        <v>104</v>
      </c>
      <c r="J1146" s="169">
        <v>31.698630136986303</v>
      </c>
      <c r="K1146">
        <v>7</v>
      </c>
    </row>
    <row r="1147" spans="1:11" x14ac:dyDescent="0.25">
      <c r="A1147" t="s">
        <v>1536</v>
      </c>
      <c r="B1147">
        <v>42580</v>
      </c>
      <c r="C1147" t="s">
        <v>172</v>
      </c>
      <c r="D1147" s="167">
        <v>28772.07</v>
      </c>
      <c r="E1147" t="s">
        <v>233</v>
      </c>
      <c r="F1147" t="s">
        <v>202</v>
      </c>
      <c r="G1147" t="s">
        <v>234</v>
      </c>
      <c r="H1147" s="168">
        <v>42102</v>
      </c>
      <c r="I1147" t="s">
        <v>105</v>
      </c>
      <c r="J1147" s="169">
        <v>2.4684931506849317</v>
      </c>
      <c r="K1147">
        <v>1</v>
      </c>
    </row>
    <row r="1148" spans="1:11" x14ac:dyDescent="0.25">
      <c r="A1148" t="s">
        <v>1537</v>
      </c>
      <c r="B1148">
        <v>33576</v>
      </c>
      <c r="C1148" t="s">
        <v>167</v>
      </c>
      <c r="D1148" s="167">
        <v>39750.300000000003</v>
      </c>
      <c r="E1148" t="s">
        <v>216</v>
      </c>
      <c r="F1148" t="s">
        <v>202</v>
      </c>
      <c r="G1148" t="s">
        <v>422</v>
      </c>
      <c r="H1148" s="168">
        <v>35072</v>
      </c>
      <c r="I1148" t="s">
        <v>104</v>
      </c>
      <c r="J1148" s="169">
        <v>21.728767123287671</v>
      </c>
      <c r="K1148">
        <v>5</v>
      </c>
    </row>
    <row r="1149" spans="1:11" x14ac:dyDescent="0.25">
      <c r="A1149" t="s">
        <v>1538</v>
      </c>
      <c r="B1149">
        <v>83515</v>
      </c>
      <c r="C1149" t="s">
        <v>172</v>
      </c>
      <c r="D1149" s="167">
        <v>65752</v>
      </c>
      <c r="E1149" t="s">
        <v>175</v>
      </c>
      <c r="F1149" t="s">
        <v>169</v>
      </c>
      <c r="G1149" t="s">
        <v>183</v>
      </c>
      <c r="H1149" s="168">
        <v>40742</v>
      </c>
      <c r="I1149" t="s">
        <v>106</v>
      </c>
      <c r="J1149" s="169">
        <v>6.1945205479452055</v>
      </c>
      <c r="K1149">
        <v>2</v>
      </c>
    </row>
    <row r="1150" spans="1:11" x14ac:dyDescent="0.25">
      <c r="A1150" t="s">
        <v>1539</v>
      </c>
      <c r="B1150">
        <v>79376</v>
      </c>
      <c r="C1150" t="s">
        <v>172</v>
      </c>
      <c r="D1150" s="167">
        <v>29779.09</v>
      </c>
      <c r="E1150" t="s">
        <v>233</v>
      </c>
      <c r="F1150" t="s">
        <v>202</v>
      </c>
      <c r="G1150" t="s">
        <v>234</v>
      </c>
      <c r="H1150" s="168">
        <v>41848</v>
      </c>
      <c r="I1150" t="s">
        <v>106</v>
      </c>
      <c r="J1150" s="169">
        <v>3.1643835616438358</v>
      </c>
      <c r="K1150">
        <v>1</v>
      </c>
    </row>
    <row r="1151" spans="1:11" x14ac:dyDescent="0.25">
      <c r="A1151" t="s">
        <v>1540</v>
      </c>
      <c r="B1151">
        <v>71888</v>
      </c>
      <c r="C1151" t="s">
        <v>172</v>
      </c>
      <c r="D1151" s="167">
        <v>60501</v>
      </c>
      <c r="E1151" t="s">
        <v>175</v>
      </c>
      <c r="F1151" t="s">
        <v>169</v>
      </c>
      <c r="G1151" t="s">
        <v>183</v>
      </c>
      <c r="H1151" s="168">
        <v>41106</v>
      </c>
      <c r="I1151" t="s">
        <v>107</v>
      </c>
      <c r="J1151" s="169">
        <v>5.1972602739726028</v>
      </c>
      <c r="K1151">
        <v>2</v>
      </c>
    </row>
    <row r="1152" spans="1:11" x14ac:dyDescent="0.25">
      <c r="A1152" t="s">
        <v>1541</v>
      </c>
      <c r="B1152">
        <v>51257</v>
      </c>
      <c r="C1152" t="s">
        <v>172</v>
      </c>
      <c r="D1152" s="167">
        <v>77434</v>
      </c>
      <c r="E1152" t="s">
        <v>185</v>
      </c>
      <c r="F1152" t="s">
        <v>169</v>
      </c>
      <c r="G1152" t="s">
        <v>416</v>
      </c>
      <c r="H1152" s="168">
        <v>38488</v>
      </c>
      <c r="I1152" t="s">
        <v>107</v>
      </c>
      <c r="J1152" s="169">
        <v>12.36986301369863</v>
      </c>
      <c r="K1152">
        <v>3</v>
      </c>
    </row>
    <row r="1153" spans="1:11" x14ac:dyDescent="0.25">
      <c r="A1153" t="s">
        <v>1542</v>
      </c>
      <c r="B1153">
        <v>69608</v>
      </c>
      <c r="C1153" t="s">
        <v>167</v>
      </c>
      <c r="D1153" s="167">
        <v>42367.37</v>
      </c>
      <c r="E1153" t="s">
        <v>180</v>
      </c>
      <c r="F1153" t="s">
        <v>169</v>
      </c>
      <c r="G1153" t="s">
        <v>386</v>
      </c>
      <c r="H1153" s="168">
        <v>42142</v>
      </c>
      <c r="I1153" t="s">
        <v>103</v>
      </c>
      <c r="J1153" s="169">
        <v>2.3589041095890413</v>
      </c>
      <c r="K1153">
        <v>1</v>
      </c>
    </row>
    <row r="1154" spans="1:11" x14ac:dyDescent="0.25">
      <c r="A1154" t="s">
        <v>1543</v>
      </c>
      <c r="B1154">
        <v>92017</v>
      </c>
      <c r="C1154" t="s">
        <v>172</v>
      </c>
      <c r="D1154" s="167">
        <v>93396</v>
      </c>
      <c r="E1154" t="s">
        <v>308</v>
      </c>
      <c r="F1154" t="s">
        <v>169</v>
      </c>
      <c r="G1154" t="s">
        <v>428</v>
      </c>
      <c r="H1154" s="168">
        <v>35639</v>
      </c>
      <c r="I1154" t="s">
        <v>104</v>
      </c>
      <c r="J1154" s="169">
        <v>20.175342465753424</v>
      </c>
      <c r="K1154">
        <v>5</v>
      </c>
    </row>
    <row r="1155" spans="1:11" x14ac:dyDescent="0.25">
      <c r="A1155" t="s">
        <v>1544</v>
      </c>
      <c r="B1155">
        <v>67819</v>
      </c>
      <c r="C1155" t="s">
        <v>172</v>
      </c>
      <c r="D1155" s="167">
        <v>73801</v>
      </c>
      <c r="E1155" t="s">
        <v>196</v>
      </c>
      <c r="F1155" t="s">
        <v>169</v>
      </c>
      <c r="G1155" t="s">
        <v>228</v>
      </c>
      <c r="H1155" s="168">
        <v>37914</v>
      </c>
      <c r="I1155" t="s">
        <v>103</v>
      </c>
      <c r="J1155" s="169">
        <v>13.942465753424658</v>
      </c>
      <c r="K1155">
        <v>3</v>
      </c>
    </row>
    <row r="1156" spans="1:11" x14ac:dyDescent="0.25">
      <c r="A1156" t="s">
        <v>1545</v>
      </c>
      <c r="B1156">
        <v>8114</v>
      </c>
      <c r="C1156" t="s">
        <v>172</v>
      </c>
      <c r="D1156" s="167">
        <v>87523.22</v>
      </c>
      <c r="E1156" t="s">
        <v>188</v>
      </c>
      <c r="F1156" t="s">
        <v>169</v>
      </c>
      <c r="G1156" t="s">
        <v>226</v>
      </c>
      <c r="H1156" s="168">
        <v>29487</v>
      </c>
      <c r="I1156" t="s">
        <v>104</v>
      </c>
      <c r="J1156" s="169">
        <v>37.030136986301372</v>
      </c>
      <c r="K1156">
        <v>8</v>
      </c>
    </row>
    <row r="1157" spans="1:11" x14ac:dyDescent="0.25">
      <c r="A1157" t="s">
        <v>1546</v>
      </c>
      <c r="B1157">
        <v>71739</v>
      </c>
      <c r="C1157" t="s">
        <v>172</v>
      </c>
      <c r="D1157" s="167">
        <v>29779.06</v>
      </c>
      <c r="E1157" t="s">
        <v>233</v>
      </c>
      <c r="F1157" t="s">
        <v>202</v>
      </c>
      <c r="G1157" t="s">
        <v>234</v>
      </c>
      <c r="H1157" s="168">
        <v>41220</v>
      </c>
      <c r="I1157" t="s">
        <v>103</v>
      </c>
      <c r="J1157" s="169">
        <v>4.8849315068493153</v>
      </c>
      <c r="K1157">
        <v>1</v>
      </c>
    </row>
    <row r="1158" spans="1:11" x14ac:dyDescent="0.25">
      <c r="A1158" t="s">
        <v>1547</v>
      </c>
      <c r="B1158">
        <v>64740</v>
      </c>
      <c r="C1158" t="s">
        <v>172</v>
      </c>
      <c r="D1158" s="167">
        <v>50863.92</v>
      </c>
      <c r="E1158" t="s">
        <v>196</v>
      </c>
      <c r="F1158" t="s">
        <v>169</v>
      </c>
      <c r="G1158" t="s">
        <v>1548</v>
      </c>
      <c r="H1158" s="168">
        <v>39272</v>
      </c>
      <c r="I1158" t="s">
        <v>104</v>
      </c>
      <c r="J1158" s="169">
        <v>10.221917808219178</v>
      </c>
      <c r="K1158">
        <v>3</v>
      </c>
    </row>
    <row r="1159" spans="1:11" x14ac:dyDescent="0.25">
      <c r="A1159" t="s">
        <v>1549</v>
      </c>
      <c r="B1159">
        <v>6069</v>
      </c>
      <c r="C1159" t="s">
        <v>172</v>
      </c>
      <c r="D1159" s="167">
        <v>87523.22</v>
      </c>
      <c r="E1159" t="s">
        <v>188</v>
      </c>
      <c r="F1159" t="s">
        <v>169</v>
      </c>
      <c r="G1159" t="s">
        <v>226</v>
      </c>
      <c r="H1159" s="168">
        <v>34708</v>
      </c>
      <c r="I1159" t="s">
        <v>103</v>
      </c>
      <c r="J1159" s="169">
        <v>22.726027397260275</v>
      </c>
      <c r="K1159">
        <v>5</v>
      </c>
    </row>
    <row r="1160" spans="1:11" x14ac:dyDescent="0.25">
      <c r="A1160" t="s">
        <v>1550</v>
      </c>
      <c r="B1160">
        <v>44855</v>
      </c>
      <c r="C1160" t="s">
        <v>172</v>
      </c>
      <c r="D1160" s="167">
        <v>79663.289999999994</v>
      </c>
      <c r="E1160" t="s">
        <v>268</v>
      </c>
      <c r="F1160" t="s">
        <v>169</v>
      </c>
      <c r="G1160" t="s">
        <v>630</v>
      </c>
      <c r="H1160" s="168">
        <v>33875</v>
      </c>
      <c r="I1160" t="s">
        <v>104</v>
      </c>
      <c r="J1160" s="169">
        <v>25.008219178082193</v>
      </c>
      <c r="K1160">
        <v>6</v>
      </c>
    </row>
    <row r="1161" spans="1:11" x14ac:dyDescent="0.25">
      <c r="A1161" t="s">
        <v>1551</v>
      </c>
      <c r="B1161">
        <v>54286</v>
      </c>
      <c r="C1161" t="s">
        <v>167</v>
      </c>
      <c r="D1161" s="167">
        <v>99564.45</v>
      </c>
      <c r="E1161" t="s">
        <v>180</v>
      </c>
      <c r="F1161" t="s">
        <v>169</v>
      </c>
      <c r="G1161" t="s">
        <v>443</v>
      </c>
      <c r="H1161" s="168">
        <v>32825</v>
      </c>
      <c r="I1161" t="s">
        <v>105</v>
      </c>
      <c r="J1161" s="169">
        <v>27.884931506849316</v>
      </c>
      <c r="K1161">
        <v>6</v>
      </c>
    </row>
    <row r="1162" spans="1:11" x14ac:dyDescent="0.25">
      <c r="A1162" t="s">
        <v>1552</v>
      </c>
      <c r="B1162">
        <v>16184</v>
      </c>
      <c r="C1162" t="s">
        <v>172</v>
      </c>
      <c r="D1162" s="167">
        <v>43525.72</v>
      </c>
      <c r="E1162" t="s">
        <v>199</v>
      </c>
      <c r="F1162" t="s">
        <v>169</v>
      </c>
      <c r="G1162" t="s">
        <v>220</v>
      </c>
      <c r="H1162" s="168">
        <v>40588</v>
      </c>
      <c r="I1162" t="s">
        <v>108</v>
      </c>
      <c r="J1162" s="169">
        <v>6.6164383561643838</v>
      </c>
      <c r="K1162">
        <v>2</v>
      </c>
    </row>
    <row r="1163" spans="1:11" x14ac:dyDescent="0.25">
      <c r="A1163" t="s">
        <v>1553</v>
      </c>
      <c r="B1163">
        <v>20569</v>
      </c>
      <c r="C1163" t="s">
        <v>167</v>
      </c>
      <c r="D1163" s="167">
        <v>69787.05</v>
      </c>
      <c r="E1163" t="s">
        <v>188</v>
      </c>
      <c r="F1163" t="s">
        <v>169</v>
      </c>
      <c r="G1163" t="s">
        <v>406</v>
      </c>
      <c r="H1163" s="168">
        <v>39902</v>
      </c>
      <c r="I1163" t="s">
        <v>103</v>
      </c>
      <c r="J1163" s="169">
        <v>8.4958904109589035</v>
      </c>
      <c r="K1163">
        <v>2</v>
      </c>
    </row>
    <row r="1164" spans="1:11" x14ac:dyDescent="0.25">
      <c r="A1164" t="s">
        <v>1554</v>
      </c>
      <c r="B1164">
        <v>8262</v>
      </c>
      <c r="C1164" t="s">
        <v>172</v>
      </c>
      <c r="D1164" s="167">
        <v>39257.31</v>
      </c>
      <c r="E1164" t="s">
        <v>199</v>
      </c>
      <c r="F1164" t="s">
        <v>169</v>
      </c>
      <c r="G1164" t="s">
        <v>200</v>
      </c>
      <c r="H1164" s="168">
        <v>42422</v>
      </c>
      <c r="I1164" t="s">
        <v>107</v>
      </c>
      <c r="J1164" s="169">
        <v>1.5917808219178082</v>
      </c>
      <c r="K1164">
        <v>1</v>
      </c>
    </row>
    <row r="1165" spans="1:11" x14ac:dyDescent="0.25">
      <c r="A1165" t="s">
        <v>1555</v>
      </c>
      <c r="B1165">
        <v>34500</v>
      </c>
      <c r="C1165" t="s">
        <v>172</v>
      </c>
      <c r="D1165" s="167">
        <v>78096</v>
      </c>
      <c r="E1165" t="s">
        <v>175</v>
      </c>
      <c r="F1165" t="s">
        <v>169</v>
      </c>
      <c r="G1165" t="s">
        <v>183</v>
      </c>
      <c r="H1165" s="168">
        <v>38187</v>
      </c>
      <c r="I1165" t="s">
        <v>104</v>
      </c>
      <c r="J1165" s="169">
        <v>13.194520547945206</v>
      </c>
      <c r="K1165">
        <v>3</v>
      </c>
    </row>
    <row r="1166" spans="1:11" x14ac:dyDescent="0.25">
      <c r="A1166" t="s">
        <v>1556</v>
      </c>
      <c r="B1166">
        <v>55467</v>
      </c>
      <c r="C1166" t="s">
        <v>167</v>
      </c>
      <c r="D1166" s="167">
        <v>17269</v>
      </c>
      <c r="E1166" t="s">
        <v>325</v>
      </c>
      <c r="F1166" t="s">
        <v>202</v>
      </c>
      <c r="G1166" t="s">
        <v>224</v>
      </c>
      <c r="H1166" s="168">
        <v>41526</v>
      </c>
      <c r="I1166" t="s">
        <v>106</v>
      </c>
      <c r="J1166" s="169">
        <v>4.0465753424657533</v>
      </c>
      <c r="K1166">
        <v>1</v>
      </c>
    </row>
    <row r="1167" spans="1:11" x14ac:dyDescent="0.25">
      <c r="A1167" t="s">
        <v>1557</v>
      </c>
      <c r="B1167">
        <v>68197</v>
      </c>
      <c r="C1167" t="s">
        <v>172</v>
      </c>
      <c r="D1167" s="167">
        <v>46504.09</v>
      </c>
      <c r="E1167" t="s">
        <v>1258</v>
      </c>
      <c r="F1167" t="s">
        <v>169</v>
      </c>
      <c r="G1167" t="s">
        <v>418</v>
      </c>
      <c r="H1167" s="168">
        <v>42030</v>
      </c>
      <c r="I1167" t="s">
        <v>106</v>
      </c>
      <c r="J1167" s="169">
        <v>2.6657534246575341</v>
      </c>
      <c r="K1167">
        <v>1</v>
      </c>
    </row>
    <row r="1168" spans="1:11" x14ac:dyDescent="0.25">
      <c r="A1168" t="s">
        <v>1558</v>
      </c>
      <c r="B1168">
        <v>48921</v>
      </c>
      <c r="C1168" t="s">
        <v>167</v>
      </c>
      <c r="D1168" s="167">
        <v>65427.63</v>
      </c>
      <c r="E1168" t="s">
        <v>175</v>
      </c>
      <c r="F1168" t="s">
        <v>169</v>
      </c>
      <c r="G1168" t="s">
        <v>311</v>
      </c>
      <c r="H1168" s="168">
        <v>40197</v>
      </c>
      <c r="I1168" t="s">
        <v>103</v>
      </c>
      <c r="J1168" s="169">
        <v>7.6876712328767125</v>
      </c>
      <c r="K1168">
        <v>2</v>
      </c>
    </row>
    <row r="1169" spans="1:11" x14ac:dyDescent="0.25">
      <c r="A1169" t="s">
        <v>1559</v>
      </c>
      <c r="B1169">
        <v>36733</v>
      </c>
      <c r="C1169" t="s">
        <v>167</v>
      </c>
      <c r="D1169" s="167">
        <v>97912</v>
      </c>
      <c r="E1169" t="s">
        <v>191</v>
      </c>
      <c r="F1169" t="s">
        <v>169</v>
      </c>
      <c r="G1169" t="s">
        <v>610</v>
      </c>
      <c r="H1169" s="168">
        <v>36605</v>
      </c>
      <c r="I1169" t="s">
        <v>107</v>
      </c>
      <c r="J1169" s="169">
        <v>17.528767123287672</v>
      </c>
      <c r="K1169">
        <v>4</v>
      </c>
    </row>
    <row r="1170" spans="1:11" x14ac:dyDescent="0.25">
      <c r="A1170" t="s">
        <v>1560</v>
      </c>
      <c r="B1170">
        <v>6612</v>
      </c>
      <c r="C1170" t="s">
        <v>172</v>
      </c>
      <c r="D1170" s="167">
        <v>94277.96</v>
      </c>
      <c r="E1170" t="s">
        <v>168</v>
      </c>
      <c r="F1170" t="s">
        <v>169</v>
      </c>
      <c r="G1170" t="s">
        <v>524</v>
      </c>
      <c r="H1170" s="168">
        <v>34190</v>
      </c>
      <c r="I1170" t="s">
        <v>107</v>
      </c>
      <c r="J1170" s="169">
        <v>24.145205479452056</v>
      </c>
      <c r="K1170">
        <v>5</v>
      </c>
    </row>
    <row r="1171" spans="1:11" x14ac:dyDescent="0.25">
      <c r="A1171" t="s">
        <v>1561</v>
      </c>
      <c r="B1171">
        <v>89091</v>
      </c>
      <c r="C1171" t="s">
        <v>172</v>
      </c>
      <c r="D1171" s="167">
        <v>140049.75</v>
      </c>
      <c r="E1171" t="s">
        <v>185</v>
      </c>
      <c r="F1171" t="s">
        <v>169</v>
      </c>
      <c r="G1171" t="s">
        <v>774</v>
      </c>
      <c r="H1171" s="168">
        <v>32930</v>
      </c>
      <c r="I1171" t="s">
        <v>106</v>
      </c>
      <c r="J1171" s="169">
        <v>27.597260273972601</v>
      </c>
      <c r="K1171">
        <v>6</v>
      </c>
    </row>
    <row r="1172" spans="1:11" x14ac:dyDescent="0.25">
      <c r="A1172" t="s">
        <v>1562</v>
      </c>
      <c r="B1172">
        <v>26096</v>
      </c>
      <c r="C1172" t="s">
        <v>172</v>
      </c>
      <c r="D1172" s="167">
        <v>48145</v>
      </c>
      <c r="E1172" t="s">
        <v>168</v>
      </c>
      <c r="F1172" t="s">
        <v>169</v>
      </c>
      <c r="G1172" t="s">
        <v>265</v>
      </c>
      <c r="H1172" s="168">
        <v>42016</v>
      </c>
      <c r="I1172" t="s">
        <v>103</v>
      </c>
      <c r="J1172" s="169">
        <v>2.7041095890410958</v>
      </c>
      <c r="K1172">
        <v>1</v>
      </c>
    </row>
    <row r="1173" spans="1:11" x14ac:dyDescent="0.25">
      <c r="A1173" t="s">
        <v>1563</v>
      </c>
      <c r="B1173">
        <v>14989</v>
      </c>
      <c r="C1173" t="s">
        <v>172</v>
      </c>
      <c r="D1173" s="167">
        <v>77029</v>
      </c>
      <c r="E1173" t="s">
        <v>168</v>
      </c>
      <c r="F1173" t="s">
        <v>169</v>
      </c>
      <c r="G1173" t="s">
        <v>265</v>
      </c>
      <c r="H1173" s="168">
        <v>37823</v>
      </c>
      <c r="I1173" t="s">
        <v>104</v>
      </c>
      <c r="J1173" s="169">
        <v>14.191780821917808</v>
      </c>
      <c r="K1173">
        <v>3</v>
      </c>
    </row>
    <row r="1174" spans="1:11" x14ac:dyDescent="0.25">
      <c r="A1174" t="s">
        <v>1564</v>
      </c>
      <c r="B1174">
        <v>64211</v>
      </c>
      <c r="C1174" t="s">
        <v>172</v>
      </c>
      <c r="D1174" s="167">
        <v>107128.71</v>
      </c>
      <c r="E1174" t="s">
        <v>175</v>
      </c>
      <c r="F1174" t="s">
        <v>169</v>
      </c>
      <c r="G1174" t="s">
        <v>586</v>
      </c>
      <c r="H1174" s="168">
        <v>33791</v>
      </c>
      <c r="I1174" t="s">
        <v>103</v>
      </c>
      <c r="J1174" s="169">
        <v>25.238356164383561</v>
      </c>
      <c r="K1174">
        <v>6</v>
      </c>
    </row>
    <row r="1175" spans="1:11" x14ac:dyDescent="0.25">
      <c r="A1175" t="s">
        <v>1565</v>
      </c>
      <c r="B1175">
        <v>73315</v>
      </c>
      <c r="C1175" t="s">
        <v>172</v>
      </c>
      <c r="D1175" s="167">
        <v>45852</v>
      </c>
      <c r="E1175" t="s">
        <v>168</v>
      </c>
      <c r="F1175" t="s">
        <v>169</v>
      </c>
      <c r="G1175" t="s">
        <v>265</v>
      </c>
      <c r="H1175" s="168">
        <v>37729</v>
      </c>
      <c r="I1175" t="s">
        <v>104</v>
      </c>
      <c r="J1175" s="169">
        <v>14.449315068493151</v>
      </c>
      <c r="K1175">
        <v>3</v>
      </c>
    </row>
    <row r="1176" spans="1:11" x14ac:dyDescent="0.25">
      <c r="A1176" t="s">
        <v>1566</v>
      </c>
      <c r="B1176">
        <v>45991</v>
      </c>
      <c r="C1176" t="s">
        <v>167</v>
      </c>
      <c r="D1176" s="167">
        <v>41953.24</v>
      </c>
      <c r="E1176" t="s">
        <v>188</v>
      </c>
      <c r="F1176" t="s">
        <v>202</v>
      </c>
      <c r="G1176" t="s">
        <v>313</v>
      </c>
      <c r="H1176" s="168">
        <v>38936</v>
      </c>
      <c r="I1176" t="s">
        <v>104</v>
      </c>
      <c r="J1176" s="169">
        <v>11.142465753424657</v>
      </c>
      <c r="K1176">
        <v>3</v>
      </c>
    </row>
    <row r="1177" spans="1:11" x14ac:dyDescent="0.25">
      <c r="A1177" t="s">
        <v>1567</v>
      </c>
      <c r="B1177">
        <v>79429</v>
      </c>
      <c r="C1177" t="s">
        <v>167</v>
      </c>
      <c r="D1177" s="167">
        <v>72269.66</v>
      </c>
      <c r="E1177" t="s">
        <v>188</v>
      </c>
      <c r="F1177" t="s">
        <v>169</v>
      </c>
      <c r="G1177" t="s">
        <v>703</v>
      </c>
      <c r="H1177" s="168">
        <v>39118</v>
      </c>
      <c r="I1177" t="s">
        <v>106</v>
      </c>
      <c r="J1177" s="169">
        <v>10.643835616438356</v>
      </c>
      <c r="K1177">
        <v>3</v>
      </c>
    </row>
    <row r="1178" spans="1:11" x14ac:dyDescent="0.25">
      <c r="A1178" t="s">
        <v>1568</v>
      </c>
      <c r="B1178">
        <v>69102</v>
      </c>
      <c r="C1178" t="s">
        <v>172</v>
      </c>
      <c r="D1178" s="167">
        <v>43525.72</v>
      </c>
      <c r="E1178" t="s">
        <v>199</v>
      </c>
      <c r="F1178" t="s">
        <v>169</v>
      </c>
      <c r="G1178" t="s">
        <v>220</v>
      </c>
      <c r="H1178" s="168">
        <v>40966</v>
      </c>
      <c r="I1178" t="s">
        <v>106</v>
      </c>
      <c r="J1178" s="169">
        <v>5.580821917808219</v>
      </c>
      <c r="K1178">
        <v>2</v>
      </c>
    </row>
    <row r="1179" spans="1:11" x14ac:dyDescent="0.25">
      <c r="A1179" t="s">
        <v>1569</v>
      </c>
      <c r="B1179">
        <v>33999</v>
      </c>
      <c r="C1179" t="s">
        <v>172</v>
      </c>
      <c r="D1179" s="167">
        <v>60501</v>
      </c>
      <c r="E1179" t="s">
        <v>175</v>
      </c>
      <c r="F1179" t="s">
        <v>169</v>
      </c>
      <c r="G1179" t="s">
        <v>183</v>
      </c>
      <c r="H1179" s="168">
        <v>41106</v>
      </c>
      <c r="I1179" t="s">
        <v>107</v>
      </c>
      <c r="J1179" s="169">
        <v>5.1972602739726028</v>
      </c>
      <c r="K1179">
        <v>2</v>
      </c>
    </row>
    <row r="1180" spans="1:11" x14ac:dyDescent="0.25">
      <c r="A1180" t="s">
        <v>1570</v>
      </c>
      <c r="B1180">
        <v>69380</v>
      </c>
      <c r="C1180" t="s">
        <v>172</v>
      </c>
      <c r="D1180" s="167">
        <v>76015.03</v>
      </c>
      <c r="E1180" t="s">
        <v>233</v>
      </c>
      <c r="F1180" t="s">
        <v>169</v>
      </c>
      <c r="G1180" t="s">
        <v>672</v>
      </c>
      <c r="H1180" s="168">
        <v>32377</v>
      </c>
      <c r="I1180" t="s">
        <v>108</v>
      </c>
      <c r="J1180" s="169">
        <v>29.112328767123287</v>
      </c>
      <c r="K1180">
        <v>6</v>
      </c>
    </row>
    <row r="1181" spans="1:11" x14ac:dyDescent="0.25">
      <c r="A1181" t="s">
        <v>1571</v>
      </c>
      <c r="B1181">
        <v>41246</v>
      </c>
      <c r="C1181" t="s">
        <v>167</v>
      </c>
      <c r="D1181" s="167">
        <v>99870.24</v>
      </c>
      <c r="E1181" t="s">
        <v>188</v>
      </c>
      <c r="F1181" t="s">
        <v>169</v>
      </c>
      <c r="G1181" t="s">
        <v>244</v>
      </c>
      <c r="H1181" s="168">
        <v>32986</v>
      </c>
      <c r="I1181" t="s">
        <v>104</v>
      </c>
      <c r="J1181" s="169">
        <v>27.443835616438356</v>
      </c>
      <c r="K1181">
        <v>6</v>
      </c>
    </row>
    <row r="1182" spans="1:11" x14ac:dyDescent="0.25">
      <c r="A1182" t="s">
        <v>1572</v>
      </c>
      <c r="B1182">
        <v>69370</v>
      </c>
      <c r="C1182" t="s">
        <v>167</v>
      </c>
      <c r="D1182" s="167">
        <v>54797.84</v>
      </c>
      <c r="E1182" t="s">
        <v>1258</v>
      </c>
      <c r="F1182" t="s">
        <v>169</v>
      </c>
      <c r="G1182" t="s">
        <v>418</v>
      </c>
      <c r="H1182" s="168">
        <v>41610</v>
      </c>
      <c r="I1182" t="s">
        <v>103</v>
      </c>
      <c r="J1182" s="169">
        <v>3.8164383561643835</v>
      </c>
      <c r="K1182">
        <v>1</v>
      </c>
    </row>
    <row r="1183" spans="1:11" x14ac:dyDescent="0.25">
      <c r="A1183" t="s">
        <v>1573</v>
      </c>
      <c r="B1183">
        <v>40396</v>
      </c>
      <c r="C1183" t="s">
        <v>167</v>
      </c>
      <c r="D1183" s="167">
        <v>56843.28</v>
      </c>
      <c r="E1183" t="s">
        <v>199</v>
      </c>
      <c r="F1183" t="s">
        <v>169</v>
      </c>
      <c r="G1183" t="s">
        <v>170</v>
      </c>
      <c r="H1183" s="168">
        <v>38503</v>
      </c>
      <c r="I1183" t="s">
        <v>105</v>
      </c>
      <c r="J1183" s="169">
        <v>12.328767123287671</v>
      </c>
      <c r="K1183">
        <v>3</v>
      </c>
    </row>
    <row r="1184" spans="1:11" x14ac:dyDescent="0.25">
      <c r="A1184" t="s">
        <v>1574</v>
      </c>
      <c r="B1184">
        <v>97240</v>
      </c>
      <c r="C1184" t="s">
        <v>167</v>
      </c>
      <c r="D1184" s="167">
        <v>37838.730000000003</v>
      </c>
      <c r="E1184" t="s">
        <v>188</v>
      </c>
      <c r="F1184" t="s">
        <v>202</v>
      </c>
      <c r="G1184" t="s">
        <v>313</v>
      </c>
      <c r="H1184" s="168">
        <v>40392</v>
      </c>
      <c r="I1184" t="s">
        <v>104</v>
      </c>
      <c r="J1184" s="169">
        <v>7.1534246575342468</v>
      </c>
      <c r="K1184">
        <v>2</v>
      </c>
    </row>
    <row r="1185" spans="1:11" x14ac:dyDescent="0.25">
      <c r="A1185" t="s">
        <v>1575</v>
      </c>
      <c r="B1185">
        <v>84209</v>
      </c>
      <c r="C1185" t="s">
        <v>172</v>
      </c>
      <c r="D1185" s="167">
        <v>54022.26</v>
      </c>
      <c r="E1185" t="s">
        <v>233</v>
      </c>
      <c r="F1185" t="s">
        <v>202</v>
      </c>
      <c r="G1185" t="s">
        <v>234</v>
      </c>
      <c r="H1185" s="168">
        <v>33484</v>
      </c>
      <c r="I1185" t="s">
        <v>104</v>
      </c>
      <c r="J1185" s="169">
        <v>26.079452054794519</v>
      </c>
      <c r="K1185">
        <v>6</v>
      </c>
    </row>
    <row r="1186" spans="1:11" x14ac:dyDescent="0.25">
      <c r="A1186" t="s">
        <v>1576</v>
      </c>
      <c r="B1186">
        <v>94880</v>
      </c>
      <c r="C1186" t="s">
        <v>167</v>
      </c>
      <c r="D1186" s="167">
        <v>135392</v>
      </c>
      <c r="E1186" t="s">
        <v>188</v>
      </c>
      <c r="F1186" t="s">
        <v>169</v>
      </c>
      <c r="G1186" t="s">
        <v>275</v>
      </c>
      <c r="H1186" s="168">
        <v>30753</v>
      </c>
      <c r="I1186" t="s">
        <v>107</v>
      </c>
      <c r="J1186" s="169">
        <v>33.561643835616437</v>
      </c>
      <c r="K1186">
        <v>7</v>
      </c>
    </row>
    <row r="1187" spans="1:11" x14ac:dyDescent="0.25">
      <c r="A1187" t="s">
        <v>1577</v>
      </c>
      <c r="B1187">
        <v>489</v>
      </c>
      <c r="C1187" t="s">
        <v>167</v>
      </c>
      <c r="D1187" s="167">
        <v>47985</v>
      </c>
      <c r="E1187" t="s">
        <v>188</v>
      </c>
      <c r="F1187" t="s">
        <v>169</v>
      </c>
      <c r="G1187" t="s">
        <v>1578</v>
      </c>
      <c r="H1187" s="168">
        <v>42081</v>
      </c>
      <c r="I1187" t="s">
        <v>105</v>
      </c>
      <c r="J1187" s="169">
        <v>2.526027397260274</v>
      </c>
      <c r="K1187">
        <v>1</v>
      </c>
    </row>
    <row r="1188" spans="1:11" x14ac:dyDescent="0.25">
      <c r="A1188" t="s">
        <v>1579</v>
      </c>
      <c r="B1188">
        <v>44250</v>
      </c>
      <c r="C1188" t="s">
        <v>172</v>
      </c>
      <c r="D1188" s="167">
        <v>47693</v>
      </c>
      <c r="E1188" t="s">
        <v>168</v>
      </c>
      <c r="F1188" t="s">
        <v>169</v>
      </c>
      <c r="G1188" t="s">
        <v>869</v>
      </c>
      <c r="H1188" s="168">
        <v>42044</v>
      </c>
      <c r="I1188" t="s">
        <v>106</v>
      </c>
      <c r="J1188" s="169">
        <v>2.6273972602739728</v>
      </c>
      <c r="K1188">
        <v>1</v>
      </c>
    </row>
    <row r="1189" spans="1:11" x14ac:dyDescent="0.25">
      <c r="A1189" t="s">
        <v>1580</v>
      </c>
      <c r="B1189">
        <v>61255</v>
      </c>
      <c r="C1189" t="s">
        <v>172</v>
      </c>
      <c r="D1189" s="167">
        <v>65716</v>
      </c>
      <c r="E1189" t="s">
        <v>191</v>
      </c>
      <c r="F1189" t="s">
        <v>169</v>
      </c>
      <c r="G1189" t="s">
        <v>486</v>
      </c>
      <c r="H1189" s="168">
        <v>39160</v>
      </c>
      <c r="I1189" t="s">
        <v>105</v>
      </c>
      <c r="J1189" s="169">
        <v>10.528767123287672</v>
      </c>
      <c r="K1189">
        <v>3</v>
      </c>
    </row>
    <row r="1190" spans="1:11" x14ac:dyDescent="0.25">
      <c r="A1190" t="s">
        <v>1581</v>
      </c>
      <c r="B1190">
        <v>9069</v>
      </c>
      <c r="C1190" t="s">
        <v>172</v>
      </c>
      <c r="D1190" s="167">
        <v>50910</v>
      </c>
      <c r="E1190" t="s">
        <v>191</v>
      </c>
      <c r="F1190" t="s">
        <v>169</v>
      </c>
      <c r="G1190" t="s">
        <v>354</v>
      </c>
      <c r="H1190" s="168">
        <v>41708</v>
      </c>
      <c r="I1190" t="s">
        <v>107</v>
      </c>
      <c r="J1190" s="169">
        <v>3.547945205479452</v>
      </c>
      <c r="K1190">
        <v>1</v>
      </c>
    </row>
    <row r="1191" spans="1:11" x14ac:dyDescent="0.25">
      <c r="A1191" t="s">
        <v>1582</v>
      </c>
      <c r="B1191">
        <v>18223</v>
      </c>
      <c r="C1191" t="s">
        <v>167</v>
      </c>
      <c r="D1191" s="167">
        <v>71830.44</v>
      </c>
      <c r="E1191" t="s">
        <v>188</v>
      </c>
      <c r="F1191" t="s">
        <v>169</v>
      </c>
      <c r="G1191" t="s">
        <v>968</v>
      </c>
      <c r="H1191" s="168">
        <v>34583</v>
      </c>
      <c r="I1191" t="s">
        <v>103</v>
      </c>
      <c r="J1191" s="169">
        <v>23.068493150684933</v>
      </c>
      <c r="K1191">
        <v>5</v>
      </c>
    </row>
    <row r="1192" spans="1:11" x14ac:dyDescent="0.25">
      <c r="A1192" t="s">
        <v>1583</v>
      </c>
      <c r="B1192">
        <v>21327</v>
      </c>
      <c r="C1192" t="s">
        <v>172</v>
      </c>
      <c r="D1192" s="167">
        <v>66065.23</v>
      </c>
      <c r="E1192" t="s">
        <v>199</v>
      </c>
      <c r="F1192" t="s">
        <v>169</v>
      </c>
      <c r="G1192" t="s">
        <v>200</v>
      </c>
      <c r="H1192" s="168">
        <v>35073</v>
      </c>
      <c r="I1192" t="s">
        <v>104</v>
      </c>
      <c r="J1192" s="169">
        <v>21.726027397260275</v>
      </c>
      <c r="K1192">
        <v>5</v>
      </c>
    </row>
    <row r="1193" spans="1:11" x14ac:dyDescent="0.25">
      <c r="A1193" t="s">
        <v>1584</v>
      </c>
      <c r="B1193">
        <v>96407</v>
      </c>
      <c r="C1193" t="s">
        <v>172</v>
      </c>
      <c r="D1193" s="167">
        <v>67126</v>
      </c>
      <c r="E1193" t="s">
        <v>168</v>
      </c>
      <c r="F1193" t="s">
        <v>169</v>
      </c>
      <c r="G1193" t="s">
        <v>265</v>
      </c>
      <c r="H1193" s="168">
        <v>38733</v>
      </c>
      <c r="I1193" t="s">
        <v>103</v>
      </c>
      <c r="J1193" s="169">
        <v>11.698630136986301</v>
      </c>
      <c r="K1193">
        <v>3</v>
      </c>
    </row>
    <row r="1194" spans="1:11" x14ac:dyDescent="0.25">
      <c r="A1194" t="s">
        <v>1585</v>
      </c>
      <c r="B1194">
        <v>92051</v>
      </c>
      <c r="C1194" t="s">
        <v>172</v>
      </c>
      <c r="D1194" s="167">
        <v>57103.49</v>
      </c>
      <c r="E1194" t="s">
        <v>168</v>
      </c>
      <c r="F1194" t="s">
        <v>169</v>
      </c>
      <c r="G1194" t="s">
        <v>869</v>
      </c>
      <c r="H1194" s="168">
        <v>38237</v>
      </c>
      <c r="I1194" t="s">
        <v>104</v>
      </c>
      <c r="J1194" s="169">
        <v>13.057534246575342</v>
      </c>
      <c r="K1194">
        <v>3</v>
      </c>
    </row>
    <row r="1195" spans="1:11" x14ac:dyDescent="0.25">
      <c r="A1195" t="s">
        <v>1586</v>
      </c>
      <c r="B1195">
        <v>31927</v>
      </c>
      <c r="C1195" t="s">
        <v>172</v>
      </c>
      <c r="D1195" s="167">
        <v>106754.6</v>
      </c>
      <c r="E1195" t="s">
        <v>185</v>
      </c>
      <c r="F1195" t="s">
        <v>169</v>
      </c>
      <c r="G1195" t="s">
        <v>495</v>
      </c>
      <c r="H1195" s="168">
        <v>29794</v>
      </c>
      <c r="I1195" t="s">
        <v>104</v>
      </c>
      <c r="J1195" s="169">
        <v>36.18904109589041</v>
      </c>
      <c r="K1195">
        <v>8</v>
      </c>
    </row>
    <row r="1196" spans="1:11" x14ac:dyDescent="0.25">
      <c r="A1196" t="s">
        <v>1587</v>
      </c>
      <c r="B1196">
        <v>55387</v>
      </c>
      <c r="C1196" t="s">
        <v>172</v>
      </c>
      <c r="D1196" s="167">
        <v>55122.12</v>
      </c>
      <c r="E1196" t="s">
        <v>199</v>
      </c>
      <c r="F1196" t="s">
        <v>169</v>
      </c>
      <c r="G1196" t="s">
        <v>200</v>
      </c>
      <c r="H1196" s="168">
        <v>38117</v>
      </c>
      <c r="I1196" t="s">
        <v>103</v>
      </c>
      <c r="J1196" s="169">
        <v>13.386301369863014</v>
      </c>
      <c r="K1196">
        <v>3</v>
      </c>
    </row>
    <row r="1197" spans="1:11" x14ac:dyDescent="0.25">
      <c r="A1197" t="s">
        <v>1588</v>
      </c>
      <c r="B1197">
        <v>23145</v>
      </c>
      <c r="C1197" t="s">
        <v>172</v>
      </c>
      <c r="D1197" s="167">
        <v>89620</v>
      </c>
      <c r="E1197" t="s">
        <v>175</v>
      </c>
      <c r="F1197" t="s">
        <v>169</v>
      </c>
      <c r="G1197" t="s">
        <v>183</v>
      </c>
      <c r="H1197" s="168">
        <v>36962</v>
      </c>
      <c r="I1197" t="s">
        <v>103</v>
      </c>
      <c r="J1197" s="169">
        <v>16.550684931506851</v>
      </c>
      <c r="K1197">
        <v>4</v>
      </c>
    </row>
    <row r="1198" spans="1:11" x14ac:dyDescent="0.25">
      <c r="A1198" t="s">
        <v>1589</v>
      </c>
      <c r="B1198">
        <v>67484</v>
      </c>
      <c r="C1198" t="s">
        <v>167</v>
      </c>
      <c r="D1198" s="167">
        <v>18246.95</v>
      </c>
      <c r="E1198" t="s">
        <v>216</v>
      </c>
      <c r="F1198" t="s">
        <v>202</v>
      </c>
      <c r="G1198" t="s">
        <v>303</v>
      </c>
      <c r="H1198" s="168">
        <v>38493</v>
      </c>
      <c r="I1198" t="s">
        <v>103</v>
      </c>
      <c r="J1198" s="169">
        <v>12.356164383561644</v>
      </c>
      <c r="K1198">
        <v>3</v>
      </c>
    </row>
    <row r="1199" spans="1:11" x14ac:dyDescent="0.25">
      <c r="A1199" t="s">
        <v>1590</v>
      </c>
      <c r="B1199">
        <v>63874</v>
      </c>
      <c r="C1199" t="s">
        <v>172</v>
      </c>
      <c r="D1199" s="167">
        <v>78889.86</v>
      </c>
      <c r="E1199" t="s">
        <v>199</v>
      </c>
      <c r="F1199" t="s">
        <v>169</v>
      </c>
      <c r="G1199" t="s">
        <v>1591</v>
      </c>
      <c r="H1199" s="168">
        <v>30823</v>
      </c>
      <c r="I1199" t="s">
        <v>103</v>
      </c>
      <c r="J1199" s="169">
        <v>33.369863013698627</v>
      </c>
      <c r="K1199">
        <v>7</v>
      </c>
    </row>
    <row r="1200" spans="1:11" x14ac:dyDescent="0.25">
      <c r="A1200" t="s">
        <v>1592</v>
      </c>
      <c r="B1200">
        <v>98510</v>
      </c>
      <c r="C1200" t="s">
        <v>167</v>
      </c>
      <c r="D1200" s="167">
        <v>19728.849999999999</v>
      </c>
      <c r="E1200" t="s">
        <v>196</v>
      </c>
      <c r="F1200" t="s">
        <v>202</v>
      </c>
      <c r="G1200" t="s">
        <v>222</v>
      </c>
      <c r="H1200" s="168">
        <v>37703</v>
      </c>
      <c r="I1200" t="s">
        <v>104</v>
      </c>
      <c r="J1200" s="169">
        <v>14.520547945205479</v>
      </c>
      <c r="K1200">
        <v>3</v>
      </c>
    </row>
    <row r="1201" spans="1:11" x14ac:dyDescent="0.25">
      <c r="A1201" t="s">
        <v>1593</v>
      </c>
      <c r="B1201">
        <v>41720</v>
      </c>
      <c r="C1201" t="s">
        <v>172</v>
      </c>
      <c r="D1201" s="167">
        <v>135392</v>
      </c>
      <c r="E1201" t="s">
        <v>180</v>
      </c>
      <c r="F1201" t="s">
        <v>169</v>
      </c>
      <c r="G1201" t="s">
        <v>275</v>
      </c>
      <c r="H1201" s="168">
        <v>39693</v>
      </c>
      <c r="I1201" t="s">
        <v>103</v>
      </c>
      <c r="J1201" s="169">
        <v>9.0684931506849313</v>
      </c>
      <c r="K1201">
        <v>2</v>
      </c>
    </row>
    <row r="1202" spans="1:11" x14ac:dyDescent="0.25">
      <c r="A1202" t="s">
        <v>1594</v>
      </c>
      <c r="B1202">
        <v>45915</v>
      </c>
      <c r="C1202" t="s">
        <v>172</v>
      </c>
      <c r="D1202" s="167">
        <v>50910</v>
      </c>
      <c r="E1202" t="s">
        <v>191</v>
      </c>
      <c r="F1202" t="s">
        <v>169</v>
      </c>
      <c r="G1202" t="s">
        <v>354</v>
      </c>
      <c r="H1202" s="168">
        <v>41708</v>
      </c>
      <c r="I1202" t="s">
        <v>103</v>
      </c>
      <c r="J1202" s="169">
        <v>3.547945205479452</v>
      </c>
      <c r="K1202">
        <v>1</v>
      </c>
    </row>
    <row r="1203" spans="1:11" x14ac:dyDescent="0.25">
      <c r="A1203" t="s">
        <v>1595</v>
      </c>
      <c r="B1203">
        <v>88021</v>
      </c>
      <c r="C1203" t="s">
        <v>172</v>
      </c>
      <c r="D1203" s="167">
        <v>92756.7</v>
      </c>
      <c r="E1203" t="s">
        <v>175</v>
      </c>
      <c r="F1203" t="s">
        <v>169</v>
      </c>
      <c r="G1203" t="s">
        <v>183</v>
      </c>
      <c r="H1203" s="168">
        <v>34498</v>
      </c>
      <c r="I1203" t="s">
        <v>107</v>
      </c>
      <c r="J1203" s="169">
        <v>23.301369863013697</v>
      </c>
      <c r="K1203">
        <v>5</v>
      </c>
    </row>
    <row r="1204" spans="1:11" x14ac:dyDescent="0.25">
      <c r="A1204" t="s">
        <v>1596</v>
      </c>
      <c r="B1204">
        <v>59038</v>
      </c>
      <c r="C1204" t="s">
        <v>167</v>
      </c>
      <c r="D1204" s="167">
        <v>148310.87</v>
      </c>
      <c r="E1204" t="s">
        <v>168</v>
      </c>
      <c r="F1204" t="s">
        <v>169</v>
      </c>
      <c r="G1204" t="s">
        <v>1597</v>
      </c>
      <c r="H1204" s="168">
        <v>28662</v>
      </c>
      <c r="I1204" t="s">
        <v>107</v>
      </c>
      <c r="J1204" s="169">
        <v>39.290410958904111</v>
      </c>
      <c r="K1204">
        <v>8</v>
      </c>
    </row>
    <row r="1205" spans="1:11" x14ac:dyDescent="0.25">
      <c r="A1205" t="s">
        <v>1598</v>
      </c>
      <c r="B1205">
        <v>84298</v>
      </c>
      <c r="C1205" t="s">
        <v>167</v>
      </c>
      <c r="D1205" s="167">
        <v>55191.54</v>
      </c>
      <c r="E1205" t="s">
        <v>1353</v>
      </c>
      <c r="F1205" t="s">
        <v>169</v>
      </c>
      <c r="G1205" t="s">
        <v>1354</v>
      </c>
      <c r="H1205" s="168">
        <v>41652</v>
      </c>
      <c r="I1205" t="s">
        <v>103</v>
      </c>
      <c r="J1205" s="169">
        <v>3.7013698630136984</v>
      </c>
      <c r="K1205">
        <v>1</v>
      </c>
    </row>
    <row r="1206" spans="1:11" x14ac:dyDescent="0.25">
      <c r="A1206" t="s">
        <v>1599</v>
      </c>
      <c r="B1206">
        <v>75433</v>
      </c>
      <c r="C1206" t="s">
        <v>172</v>
      </c>
      <c r="D1206" s="167">
        <v>105338.48</v>
      </c>
      <c r="E1206" t="s">
        <v>233</v>
      </c>
      <c r="F1206" t="s">
        <v>169</v>
      </c>
      <c r="G1206" t="s">
        <v>214</v>
      </c>
      <c r="H1206" s="168">
        <v>38903</v>
      </c>
      <c r="I1206" t="s">
        <v>107</v>
      </c>
      <c r="J1206" s="169">
        <v>11.232876712328768</v>
      </c>
      <c r="K1206">
        <v>3</v>
      </c>
    </row>
    <row r="1207" spans="1:11" x14ac:dyDescent="0.25">
      <c r="A1207" t="s">
        <v>1600</v>
      </c>
      <c r="B1207">
        <v>59620</v>
      </c>
      <c r="C1207" t="s">
        <v>172</v>
      </c>
      <c r="D1207" s="167">
        <v>29779.06</v>
      </c>
      <c r="E1207" t="s">
        <v>233</v>
      </c>
      <c r="F1207" t="s">
        <v>202</v>
      </c>
      <c r="G1207" t="s">
        <v>234</v>
      </c>
      <c r="H1207" s="168">
        <v>41533</v>
      </c>
      <c r="I1207" t="s">
        <v>105</v>
      </c>
      <c r="J1207" s="169">
        <v>4.0273972602739727</v>
      </c>
      <c r="K1207">
        <v>1</v>
      </c>
    </row>
    <row r="1208" spans="1:11" x14ac:dyDescent="0.25">
      <c r="A1208" t="s">
        <v>1601</v>
      </c>
      <c r="B1208">
        <v>92615</v>
      </c>
      <c r="C1208" t="s">
        <v>167</v>
      </c>
      <c r="D1208" s="167">
        <v>91751.37</v>
      </c>
      <c r="E1208" t="s">
        <v>188</v>
      </c>
      <c r="F1208" t="s">
        <v>169</v>
      </c>
      <c r="G1208" t="s">
        <v>375</v>
      </c>
      <c r="H1208" s="168">
        <v>32685</v>
      </c>
      <c r="I1208" t="s">
        <v>107</v>
      </c>
      <c r="J1208" s="169">
        <v>28.268493150684932</v>
      </c>
      <c r="K1208">
        <v>6</v>
      </c>
    </row>
    <row r="1209" spans="1:11" x14ac:dyDescent="0.25">
      <c r="A1209" t="s">
        <v>1602</v>
      </c>
      <c r="B1209">
        <v>83807</v>
      </c>
      <c r="C1209" t="s">
        <v>172</v>
      </c>
      <c r="D1209" s="167">
        <v>83570.17</v>
      </c>
      <c r="E1209" t="s">
        <v>199</v>
      </c>
      <c r="F1209" t="s">
        <v>169</v>
      </c>
      <c r="G1209" t="s">
        <v>1603</v>
      </c>
      <c r="H1209" s="168">
        <v>38572</v>
      </c>
      <c r="I1209" t="s">
        <v>107</v>
      </c>
      <c r="J1209" s="169">
        <v>12.139726027397261</v>
      </c>
      <c r="K1209">
        <v>3</v>
      </c>
    </row>
    <row r="1210" spans="1:11" x14ac:dyDescent="0.25">
      <c r="A1210" t="s">
        <v>1604</v>
      </c>
      <c r="B1210">
        <v>12525</v>
      </c>
      <c r="C1210" t="s">
        <v>172</v>
      </c>
      <c r="D1210" s="167">
        <v>61725</v>
      </c>
      <c r="E1210" t="s">
        <v>175</v>
      </c>
      <c r="F1210" t="s">
        <v>169</v>
      </c>
      <c r="G1210" t="s">
        <v>183</v>
      </c>
      <c r="H1210" s="168">
        <v>41694</v>
      </c>
      <c r="I1210" t="s">
        <v>105</v>
      </c>
      <c r="J1210" s="169">
        <v>3.5863013698630137</v>
      </c>
      <c r="K1210">
        <v>1</v>
      </c>
    </row>
    <row r="1211" spans="1:11" x14ac:dyDescent="0.25">
      <c r="A1211" t="s">
        <v>1605</v>
      </c>
      <c r="B1211">
        <v>79051</v>
      </c>
      <c r="C1211" t="s">
        <v>167</v>
      </c>
      <c r="D1211" s="167">
        <v>72686.460000000006</v>
      </c>
      <c r="E1211" t="s">
        <v>188</v>
      </c>
      <c r="F1211" t="s">
        <v>169</v>
      </c>
      <c r="G1211" t="s">
        <v>560</v>
      </c>
      <c r="H1211" s="168">
        <v>37040</v>
      </c>
      <c r="I1211" t="s">
        <v>103</v>
      </c>
      <c r="J1211" s="169">
        <v>16.336986301369862</v>
      </c>
      <c r="K1211">
        <v>4</v>
      </c>
    </row>
    <row r="1212" spans="1:11" x14ac:dyDescent="0.25">
      <c r="A1212" t="s">
        <v>1606</v>
      </c>
      <c r="B1212">
        <v>91474</v>
      </c>
      <c r="C1212" t="s">
        <v>172</v>
      </c>
      <c r="D1212" s="167">
        <v>58729.79</v>
      </c>
      <c r="E1212" t="s">
        <v>196</v>
      </c>
      <c r="F1212" t="s">
        <v>169</v>
      </c>
      <c r="G1212" t="s">
        <v>1548</v>
      </c>
      <c r="H1212" s="168">
        <v>41652</v>
      </c>
      <c r="I1212" t="s">
        <v>107</v>
      </c>
      <c r="J1212" s="169">
        <v>3.7013698630136984</v>
      </c>
      <c r="K1212">
        <v>1</v>
      </c>
    </row>
    <row r="1213" spans="1:11" x14ac:dyDescent="0.25">
      <c r="A1213" t="s">
        <v>1607</v>
      </c>
      <c r="B1213">
        <v>87721</v>
      </c>
      <c r="C1213" t="s">
        <v>172</v>
      </c>
      <c r="D1213" s="167">
        <v>54568</v>
      </c>
      <c r="E1213" t="s">
        <v>175</v>
      </c>
      <c r="F1213" t="s">
        <v>169</v>
      </c>
      <c r="G1213" t="s">
        <v>183</v>
      </c>
      <c r="H1213" s="168">
        <v>41694</v>
      </c>
      <c r="I1213" t="s">
        <v>104</v>
      </c>
      <c r="J1213" s="169">
        <v>3.5863013698630137</v>
      </c>
      <c r="K1213">
        <v>1</v>
      </c>
    </row>
    <row r="1214" spans="1:11" x14ac:dyDescent="0.25">
      <c r="A1214" t="s">
        <v>1608</v>
      </c>
      <c r="B1214">
        <v>12262</v>
      </c>
      <c r="C1214" t="s">
        <v>167</v>
      </c>
      <c r="D1214" s="167">
        <v>57773.8</v>
      </c>
      <c r="E1214" t="s">
        <v>230</v>
      </c>
      <c r="F1214" t="s">
        <v>169</v>
      </c>
      <c r="G1214" t="s">
        <v>170</v>
      </c>
      <c r="H1214" s="168">
        <v>38852</v>
      </c>
      <c r="I1214" t="s">
        <v>107</v>
      </c>
      <c r="J1214" s="169">
        <v>11.372602739726027</v>
      </c>
      <c r="K1214">
        <v>3</v>
      </c>
    </row>
    <row r="1215" spans="1:11" x14ac:dyDescent="0.25">
      <c r="A1215" t="s">
        <v>1609</v>
      </c>
      <c r="B1215">
        <v>45283</v>
      </c>
      <c r="C1215" t="s">
        <v>167</v>
      </c>
      <c r="D1215" s="167">
        <v>87523.22</v>
      </c>
      <c r="E1215" t="s">
        <v>188</v>
      </c>
      <c r="F1215" t="s">
        <v>169</v>
      </c>
      <c r="G1215" t="s">
        <v>282</v>
      </c>
      <c r="H1215" s="168">
        <v>33735</v>
      </c>
      <c r="I1215" t="s">
        <v>107</v>
      </c>
      <c r="J1215" s="169">
        <v>25.391780821917809</v>
      </c>
      <c r="K1215">
        <v>6</v>
      </c>
    </row>
    <row r="1216" spans="1:11" x14ac:dyDescent="0.25">
      <c r="A1216" t="s">
        <v>1610</v>
      </c>
      <c r="B1216">
        <v>53838</v>
      </c>
      <c r="C1216" t="s">
        <v>172</v>
      </c>
      <c r="D1216" s="167">
        <v>89472.5</v>
      </c>
      <c r="E1216" t="s">
        <v>191</v>
      </c>
      <c r="F1216" t="s">
        <v>169</v>
      </c>
      <c r="G1216" t="s">
        <v>610</v>
      </c>
      <c r="H1216" s="168">
        <v>37200</v>
      </c>
      <c r="I1216" t="s">
        <v>107</v>
      </c>
      <c r="J1216" s="169">
        <v>15.898630136986302</v>
      </c>
      <c r="K1216">
        <v>4</v>
      </c>
    </row>
    <row r="1217" spans="1:11" x14ac:dyDescent="0.25">
      <c r="A1217" t="s">
        <v>1611</v>
      </c>
      <c r="B1217">
        <v>51552</v>
      </c>
      <c r="C1217" t="s">
        <v>172</v>
      </c>
      <c r="D1217" s="167">
        <v>40946.230000000003</v>
      </c>
      <c r="E1217" t="s">
        <v>233</v>
      </c>
      <c r="F1217" t="s">
        <v>169</v>
      </c>
      <c r="G1217" t="s">
        <v>554</v>
      </c>
      <c r="H1217" s="168">
        <v>40503</v>
      </c>
      <c r="I1217" t="s">
        <v>104</v>
      </c>
      <c r="J1217" s="169">
        <v>6.8493150684931505</v>
      </c>
      <c r="K1217">
        <v>2</v>
      </c>
    </row>
    <row r="1218" spans="1:11" x14ac:dyDescent="0.25">
      <c r="A1218" t="s">
        <v>1612</v>
      </c>
      <c r="B1218">
        <v>2902</v>
      </c>
      <c r="C1218" t="s">
        <v>172</v>
      </c>
      <c r="D1218" s="167">
        <v>44694.45</v>
      </c>
      <c r="E1218" t="s">
        <v>185</v>
      </c>
      <c r="F1218" t="s">
        <v>169</v>
      </c>
      <c r="G1218" t="s">
        <v>209</v>
      </c>
      <c r="H1218" s="168">
        <v>42030</v>
      </c>
      <c r="I1218" t="s">
        <v>106</v>
      </c>
      <c r="J1218" s="169">
        <v>2.6657534246575341</v>
      </c>
      <c r="K1218">
        <v>1</v>
      </c>
    </row>
    <row r="1219" spans="1:11" x14ac:dyDescent="0.25">
      <c r="A1219" t="s">
        <v>1613</v>
      </c>
      <c r="B1219">
        <v>2947</v>
      </c>
      <c r="C1219" t="s">
        <v>172</v>
      </c>
      <c r="D1219" s="167">
        <v>63445</v>
      </c>
      <c r="E1219" t="s">
        <v>191</v>
      </c>
      <c r="F1219" t="s">
        <v>169</v>
      </c>
      <c r="G1219" t="s">
        <v>486</v>
      </c>
      <c r="H1219" s="168">
        <v>41288</v>
      </c>
      <c r="I1219" t="s">
        <v>103</v>
      </c>
      <c r="J1219" s="169">
        <v>4.6986301369863011</v>
      </c>
      <c r="K1219">
        <v>1</v>
      </c>
    </row>
    <row r="1220" spans="1:11" x14ac:dyDescent="0.25">
      <c r="A1220" t="s">
        <v>1614</v>
      </c>
      <c r="B1220">
        <v>16231</v>
      </c>
      <c r="C1220" t="s">
        <v>172</v>
      </c>
      <c r="D1220" s="167">
        <v>107128.71</v>
      </c>
      <c r="E1220" t="s">
        <v>175</v>
      </c>
      <c r="F1220" t="s">
        <v>169</v>
      </c>
      <c r="G1220" t="s">
        <v>586</v>
      </c>
      <c r="H1220" s="168">
        <v>34736</v>
      </c>
      <c r="I1220" t="s">
        <v>103</v>
      </c>
      <c r="J1220" s="169">
        <v>22.649315068493152</v>
      </c>
      <c r="K1220">
        <v>5</v>
      </c>
    </row>
    <row r="1221" spans="1:11" x14ac:dyDescent="0.25">
      <c r="A1221" t="s">
        <v>1615</v>
      </c>
      <c r="B1221">
        <v>67872</v>
      </c>
      <c r="C1221" t="s">
        <v>172</v>
      </c>
      <c r="D1221" s="167">
        <v>104717.28</v>
      </c>
      <c r="E1221" t="s">
        <v>253</v>
      </c>
      <c r="F1221" t="s">
        <v>169</v>
      </c>
      <c r="G1221" t="s">
        <v>397</v>
      </c>
      <c r="H1221" s="168">
        <v>33630</v>
      </c>
      <c r="I1221" t="s">
        <v>104</v>
      </c>
      <c r="J1221" s="169">
        <v>25.67945205479452</v>
      </c>
      <c r="K1221">
        <v>6</v>
      </c>
    </row>
    <row r="1222" spans="1:11" x14ac:dyDescent="0.25">
      <c r="A1222" t="s">
        <v>1616</v>
      </c>
      <c r="B1222">
        <v>56004</v>
      </c>
      <c r="C1222" t="s">
        <v>167</v>
      </c>
      <c r="D1222" s="167">
        <v>95263.92</v>
      </c>
      <c r="E1222" t="s">
        <v>253</v>
      </c>
      <c r="F1222" t="s">
        <v>169</v>
      </c>
      <c r="G1222" t="s">
        <v>428</v>
      </c>
      <c r="H1222" s="168">
        <v>31594</v>
      </c>
      <c r="I1222" t="s">
        <v>108</v>
      </c>
      <c r="J1222" s="169">
        <v>31.257534246575343</v>
      </c>
      <c r="K1222">
        <v>7</v>
      </c>
    </row>
    <row r="1223" spans="1:11" x14ac:dyDescent="0.25">
      <c r="A1223" t="s">
        <v>1617</v>
      </c>
      <c r="B1223">
        <v>14004</v>
      </c>
      <c r="C1223" t="s">
        <v>172</v>
      </c>
      <c r="D1223" s="167">
        <v>84974</v>
      </c>
      <c r="E1223" t="s">
        <v>268</v>
      </c>
      <c r="F1223" t="s">
        <v>169</v>
      </c>
      <c r="G1223" t="s">
        <v>418</v>
      </c>
      <c r="H1223" s="168">
        <v>38936</v>
      </c>
      <c r="I1223" t="s">
        <v>105</v>
      </c>
      <c r="J1223" s="169">
        <v>11.142465753424657</v>
      </c>
      <c r="K1223">
        <v>3</v>
      </c>
    </row>
    <row r="1224" spans="1:11" x14ac:dyDescent="0.25">
      <c r="A1224" t="s">
        <v>1618</v>
      </c>
      <c r="B1224">
        <v>50536</v>
      </c>
      <c r="C1224" t="s">
        <v>167</v>
      </c>
      <c r="D1224" s="167">
        <v>76529.509999999995</v>
      </c>
      <c r="E1224" t="s">
        <v>188</v>
      </c>
      <c r="F1224" t="s">
        <v>202</v>
      </c>
      <c r="G1224" t="s">
        <v>284</v>
      </c>
      <c r="H1224" s="168">
        <v>39470</v>
      </c>
      <c r="I1224" t="s">
        <v>107</v>
      </c>
      <c r="J1224" s="169">
        <v>9.6794520547945204</v>
      </c>
      <c r="K1224">
        <v>2</v>
      </c>
    </row>
    <row r="1225" spans="1:11" x14ac:dyDescent="0.25">
      <c r="A1225" t="s">
        <v>1619</v>
      </c>
      <c r="B1225">
        <v>8946</v>
      </c>
      <c r="C1225" t="s">
        <v>172</v>
      </c>
      <c r="D1225" s="167">
        <v>52233.06</v>
      </c>
      <c r="E1225" t="s">
        <v>199</v>
      </c>
      <c r="F1225" t="s">
        <v>169</v>
      </c>
      <c r="G1225" t="s">
        <v>200</v>
      </c>
      <c r="H1225" s="168">
        <v>38803</v>
      </c>
      <c r="I1225" t="s">
        <v>104</v>
      </c>
      <c r="J1225" s="169">
        <v>11.506849315068493</v>
      </c>
      <c r="K1225">
        <v>3</v>
      </c>
    </row>
    <row r="1226" spans="1:11" x14ac:dyDescent="0.25">
      <c r="A1226" t="s">
        <v>1620</v>
      </c>
      <c r="B1226">
        <v>46888</v>
      </c>
      <c r="C1226" t="s">
        <v>167</v>
      </c>
      <c r="D1226" s="167">
        <v>66065.23</v>
      </c>
      <c r="E1226" t="s">
        <v>199</v>
      </c>
      <c r="F1226" t="s">
        <v>169</v>
      </c>
      <c r="G1226" t="s">
        <v>200</v>
      </c>
      <c r="H1226" s="168">
        <v>35295</v>
      </c>
      <c r="I1226" t="s">
        <v>104</v>
      </c>
      <c r="J1226" s="169">
        <v>21.117808219178084</v>
      </c>
      <c r="K1226">
        <v>5</v>
      </c>
    </row>
    <row r="1227" spans="1:11" x14ac:dyDescent="0.25">
      <c r="A1227" t="s">
        <v>1621</v>
      </c>
      <c r="B1227">
        <v>43030</v>
      </c>
      <c r="C1227" t="s">
        <v>167</v>
      </c>
      <c r="D1227" s="167">
        <v>96197.88</v>
      </c>
      <c r="E1227" t="s">
        <v>188</v>
      </c>
      <c r="F1227" t="s">
        <v>169</v>
      </c>
      <c r="G1227" t="s">
        <v>1208</v>
      </c>
      <c r="H1227" s="168">
        <v>34702</v>
      </c>
      <c r="I1227" t="s">
        <v>104</v>
      </c>
      <c r="J1227" s="169">
        <v>22.742465753424657</v>
      </c>
      <c r="K1227">
        <v>5</v>
      </c>
    </row>
    <row r="1228" spans="1:11" x14ac:dyDescent="0.25">
      <c r="A1228" t="s">
        <v>1622</v>
      </c>
      <c r="B1228">
        <v>3526</v>
      </c>
      <c r="C1228" t="s">
        <v>172</v>
      </c>
      <c r="D1228" s="167">
        <v>93396</v>
      </c>
      <c r="E1228" t="s">
        <v>196</v>
      </c>
      <c r="F1228" t="s">
        <v>169</v>
      </c>
      <c r="G1228" t="s">
        <v>328</v>
      </c>
      <c r="H1228" s="168">
        <v>38082</v>
      </c>
      <c r="I1228" t="s">
        <v>104</v>
      </c>
      <c r="J1228" s="169">
        <v>13.482191780821918</v>
      </c>
      <c r="K1228">
        <v>3</v>
      </c>
    </row>
    <row r="1229" spans="1:11" x14ac:dyDescent="0.25">
      <c r="A1229" t="s">
        <v>1623</v>
      </c>
      <c r="B1229">
        <v>5347</v>
      </c>
      <c r="C1229" t="s">
        <v>172</v>
      </c>
      <c r="D1229" s="167">
        <v>39257</v>
      </c>
      <c r="E1229" t="s">
        <v>199</v>
      </c>
      <c r="F1229" t="s">
        <v>169</v>
      </c>
      <c r="G1229" t="s">
        <v>200</v>
      </c>
      <c r="H1229" s="168">
        <v>42590</v>
      </c>
      <c r="I1229" t="s">
        <v>103</v>
      </c>
      <c r="J1229" s="169">
        <v>1.1315068493150684</v>
      </c>
      <c r="K1229">
        <v>1</v>
      </c>
    </row>
    <row r="1230" spans="1:11" x14ac:dyDescent="0.25">
      <c r="A1230" t="s">
        <v>1624</v>
      </c>
      <c r="B1230">
        <v>34826</v>
      </c>
      <c r="C1230" t="s">
        <v>172</v>
      </c>
      <c r="D1230" s="167">
        <v>100009.77</v>
      </c>
      <c r="E1230" t="s">
        <v>308</v>
      </c>
      <c r="F1230" t="s">
        <v>169</v>
      </c>
      <c r="G1230" t="s">
        <v>397</v>
      </c>
      <c r="H1230" s="168">
        <v>39146</v>
      </c>
      <c r="I1230" t="s">
        <v>103</v>
      </c>
      <c r="J1230" s="169">
        <v>10.567123287671233</v>
      </c>
      <c r="K1230">
        <v>3</v>
      </c>
    </row>
    <row r="1231" spans="1:11" x14ac:dyDescent="0.25">
      <c r="A1231" t="s">
        <v>1625</v>
      </c>
      <c r="B1231">
        <v>72223</v>
      </c>
      <c r="C1231" t="s">
        <v>172</v>
      </c>
      <c r="D1231" s="167">
        <v>107128.71</v>
      </c>
      <c r="E1231" t="s">
        <v>175</v>
      </c>
      <c r="F1231" t="s">
        <v>169</v>
      </c>
      <c r="G1231" t="s">
        <v>586</v>
      </c>
      <c r="H1231" s="168">
        <v>35296</v>
      </c>
      <c r="I1231" t="s">
        <v>103</v>
      </c>
      <c r="J1231" s="169">
        <v>21.115068493150684</v>
      </c>
      <c r="K1231">
        <v>5</v>
      </c>
    </row>
    <row r="1232" spans="1:11" x14ac:dyDescent="0.25">
      <c r="A1232" t="s">
        <v>1626</v>
      </c>
      <c r="B1232">
        <v>94613</v>
      </c>
      <c r="C1232" t="s">
        <v>172</v>
      </c>
      <c r="D1232" s="167">
        <v>73801</v>
      </c>
      <c r="E1232" t="s">
        <v>199</v>
      </c>
      <c r="F1232" t="s">
        <v>169</v>
      </c>
      <c r="G1232" t="s">
        <v>809</v>
      </c>
      <c r="H1232" s="168">
        <v>34468</v>
      </c>
      <c r="I1232" t="s">
        <v>106</v>
      </c>
      <c r="J1232" s="169">
        <v>23.383561643835616</v>
      </c>
      <c r="K1232">
        <v>5</v>
      </c>
    </row>
    <row r="1233" spans="1:11" x14ac:dyDescent="0.25">
      <c r="A1233" t="s">
        <v>1627</v>
      </c>
      <c r="B1233">
        <v>82506</v>
      </c>
      <c r="C1233" t="s">
        <v>167</v>
      </c>
      <c r="D1233" s="167">
        <v>61860.6</v>
      </c>
      <c r="E1233" t="s">
        <v>175</v>
      </c>
      <c r="F1233" t="s">
        <v>169</v>
      </c>
      <c r="G1233" t="s">
        <v>904</v>
      </c>
      <c r="H1233" s="168">
        <v>37060</v>
      </c>
      <c r="I1233" t="s">
        <v>105</v>
      </c>
      <c r="J1233" s="169">
        <v>16.282191780821918</v>
      </c>
      <c r="K1233">
        <v>4</v>
      </c>
    </row>
    <row r="1234" spans="1:11" x14ac:dyDescent="0.25">
      <c r="A1234" t="s">
        <v>1628</v>
      </c>
      <c r="B1234">
        <v>99092</v>
      </c>
      <c r="C1234" t="s">
        <v>172</v>
      </c>
      <c r="D1234" s="167">
        <v>107128.71</v>
      </c>
      <c r="E1234" t="s">
        <v>175</v>
      </c>
      <c r="F1234" t="s">
        <v>169</v>
      </c>
      <c r="G1234" t="s">
        <v>586</v>
      </c>
      <c r="H1234" s="168">
        <v>34960</v>
      </c>
      <c r="I1234" t="s">
        <v>107</v>
      </c>
      <c r="J1234" s="169">
        <v>22.035616438356165</v>
      </c>
      <c r="K1234">
        <v>5</v>
      </c>
    </row>
    <row r="1235" spans="1:11" x14ac:dyDescent="0.25">
      <c r="A1235" t="s">
        <v>1629</v>
      </c>
      <c r="B1235">
        <v>52302</v>
      </c>
      <c r="C1235" t="s">
        <v>172</v>
      </c>
      <c r="D1235" s="167">
        <v>94099</v>
      </c>
      <c r="E1235" t="s">
        <v>168</v>
      </c>
      <c r="F1235" t="s">
        <v>169</v>
      </c>
      <c r="G1235" t="s">
        <v>173</v>
      </c>
      <c r="H1235" s="168">
        <v>35954</v>
      </c>
      <c r="I1235" t="s">
        <v>107</v>
      </c>
      <c r="J1235" s="169">
        <v>19.312328767123287</v>
      </c>
      <c r="K1235">
        <v>4</v>
      </c>
    </row>
    <row r="1236" spans="1:11" x14ac:dyDescent="0.25">
      <c r="A1236" t="s">
        <v>1630</v>
      </c>
      <c r="B1236">
        <v>3232</v>
      </c>
      <c r="C1236" t="s">
        <v>172</v>
      </c>
      <c r="D1236" s="167">
        <v>94277.96</v>
      </c>
      <c r="E1236" t="s">
        <v>168</v>
      </c>
      <c r="F1236" t="s">
        <v>169</v>
      </c>
      <c r="G1236" t="s">
        <v>524</v>
      </c>
      <c r="H1236" s="168">
        <v>31978</v>
      </c>
      <c r="I1236" t="s">
        <v>107</v>
      </c>
      <c r="J1236" s="169">
        <v>30.205479452054796</v>
      </c>
      <c r="K1236">
        <v>7</v>
      </c>
    </row>
    <row r="1237" spans="1:11" x14ac:dyDescent="0.25">
      <c r="A1237" t="s">
        <v>1631</v>
      </c>
      <c r="B1237">
        <v>1470</v>
      </c>
      <c r="C1237" t="s">
        <v>172</v>
      </c>
      <c r="D1237" s="167">
        <v>65752</v>
      </c>
      <c r="E1237" t="s">
        <v>175</v>
      </c>
      <c r="F1237" t="s">
        <v>169</v>
      </c>
      <c r="G1237" t="s">
        <v>183</v>
      </c>
      <c r="H1237" s="168">
        <v>39461</v>
      </c>
      <c r="I1237" t="s">
        <v>104</v>
      </c>
      <c r="J1237" s="169">
        <v>9.7041095890410958</v>
      </c>
      <c r="K1237">
        <v>2</v>
      </c>
    </row>
    <row r="1238" spans="1:11" x14ac:dyDescent="0.25">
      <c r="A1238" t="s">
        <v>1632</v>
      </c>
      <c r="B1238">
        <v>39249</v>
      </c>
      <c r="C1238" t="s">
        <v>167</v>
      </c>
      <c r="D1238" s="167">
        <v>25445</v>
      </c>
      <c r="E1238" t="s">
        <v>196</v>
      </c>
      <c r="F1238" t="s">
        <v>202</v>
      </c>
      <c r="G1238" t="s">
        <v>367</v>
      </c>
      <c r="H1238" s="168">
        <v>35709</v>
      </c>
      <c r="I1238" t="s">
        <v>104</v>
      </c>
      <c r="J1238" s="169">
        <v>19.983561643835618</v>
      </c>
      <c r="K1238">
        <v>5</v>
      </c>
    </row>
    <row r="1239" spans="1:11" x14ac:dyDescent="0.25">
      <c r="A1239" t="s">
        <v>1633</v>
      </c>
      <c r="B1239">
        <v>40345</v>
      </c>
      <c r="C1239" t="s">
        <v>172</v>
      </c>
      <c r="D1239" s="167">
        <v>102664</v>
      </c>
      <c r="E1239" t="s">
        <v>230</v>
      </c>
      <c r="F1239" t="s">
        <v>169</v>
      </c>
      <c r="G1239" t="s">
        <v>397</v>
      </c>
      <c r="H1239" s="168">
        <v>41932</v>
      </c>
      <c r="I1239" t="s">
        <v>106</v>
      </c>
      <c r="J1239" s="169">
        <v>2.9342465753424656</v>
      </c>
      <c r="K1239">
        <v>1</v>
      </c>
    </row>
    <row r="1240" spans="1:11" x14ac:dyDescent="0.25">
      <c r="A1240" t="s">
        <v>1634</v>
      </c>
      <c r="B1240">
        <v>49176</v>
      </c>
      <c r="C1240" t="s">
        <v>172</v>
      </c>
      <c r="D1240" s="167">
        <v>72433</v>
      </c>
      <c r="E1240" t="s">
        <v>191</v>
      </c>
      <c r="F1240" t="s">
        <v>169</v>
      </c>
      <c r="G1240" t="s">
        <v>192</v>
      </c>
      <c r="H1240" s="168">
        <v>38488</v>
      </c>
      <c r="I1240" t="s">
        <v>105</v>
      </c>
      <c r="J1240" s="169">
        <v>12.36986301369863</v>
      </c>
      <c r="K1240">
        <v>3</v>
      </c>
    </row>
    <row r="1241" spans="1:11" x14ac:dyDescent="0.25">
      <c r="A1241" t="s">
        <v>1635</v>
      </c>
      <c r="B1241">
        <v>40686</v>
      </c>
      <c r="C1241" t="s">
        <v>172</v>
      </c>
      <c r="D1241" s="167">
        <v>40631.32</v>
      </c>
      <c r="E1241" t="s">
        <v>233</v>
      </c>
      <c r="F1241" t="s">
        <v>169</v>
      </c>
      <c r="G1241" t="s">
        <v>514</v>
      </c>
      <c r="H1241" s="168">
        <v>42352</v>
      </c>
      <c r="I1241" t="s">
        <v>103</v>
      </c>
      <c r="J1241" s="169">
        <v>1.7835616438356163</v>
      </c>
      <c r="K1241">
        <v>1</v>
      </c>
    </row>
    <row r="1242" spans="1:11" x14ac:dyDescent="0.25">
      <c r="A1242" t="s">
        <v>1636</v>
      </c>
      <c r="B1242">
        <v>22962</v>
      </c>
      <c r="C1242" t="s">
        <v>167</v>
      </c>
      <c r="D1242" s="167">
        <v>98507.48</v>
      </c>
      <c r="E1242" t="s">
        <v>168</v>
      </c>
      <c r="F1242" t="s">
        <v>169</v>
      </c>
      <c r="G1242" t="s">
        <v>410</v>
      </c>
      <c r="H1242" s="168">
        <v>37746</v>
      </c>
      <c r="I1242" t="s">
        <v>103</v>
      </c>
      <c r="J1242" s="169">
        <v>14.402739726027397</v>
      </c>
      <c r="K1242">
        <v>3</v>
      </c>
    </row>
    <row r="1243" spans="1:11" x14ac:dyDescent="0.25">
      <c r="A1243" t="s">
        <v>1637</v>
      </c>
      <c r="B1243">
        <v>83490</v>
      </c>
      <c r="C1243" t="s">
        <v>172</v>
      </c>
      <c r="D1243" s="167">
        <v>69573</v>
      </c>
      <c r="E1243" t="s">
        <v>191</v>
      </c>
      <c r="F1243" t="s">
        <v>169</v>
      </c>
      <c r="G1243" t="s">
        <v>486</v>
      </c>
      <c r="H1243" s="168">
        <v>39693</v>
      </c>
      <c r="I1243" t="s">
        <v>107</v>
      </c>
      <c r="J1243" s="169">
        <v>9.0684931506849313</v>
      </c>
      <c r="K1243">
        <v>2</v>
      </c>
    </row>
    <row r="1244" spans="1:11" x14ac:dyDescent="0.25">
      <c r="A1244" t="s">
        <v>1638</v>
      </c>
      <c r="B1244">
        <v>82578</v>
      </c>
      <c r="C1244" t="s">
        <v>167</v>
      </c>
      <c r="D1244" s="167">
        <v>67206</v>
      </c>
      <c r="E1244" t="s">
        <v>230</v>
      </c>
      <c r="F1244" t="s">
        <v>169</v>
      </c>
      <c r="G1244" t="s">
        <v>170</v>
      </c>
      <c r="H1244" s="168">
        <v>38908</v>
      </c>
      <c r="I1244" t="s">
        <v>104</v>
      </c>
      <c r="J1244" s="169">
        <v>11.219178082191782</v>
      </c>
      <c r="K1244">
        <v>3</v>
      </c>
    </row>
    <row r="1245" spans="1:11" x14ac:dyDescent="0.25">
      <c r="A1245" t="s">
        <v>1639</v>
      </c>
      <c r="B1245">
        <v>15404</v>
      </c>
      <c r="C1245" t="s">
        <v>172</v>
      </c>
      <c r="D1245" s="167">
        <v>70435</v>
      </c>
      <c r="E1245" t="s">
        <v>175</v>
      </c>
      <c r="F1245" t="s">
        <v>169</v>
      </c>
      <c r="G1245" t="s">
        <v>183</v>
      </c>
      <c r="H1245" s="168">
        <v>39244</v>
      </c>
      <c r="I1245" t="s">
        <v>107</v>
      </c>
      <c r="J1245" s="169">
        <v>10.298630136986301</v>
      </c>
      <c r="K1245">
        <v>3</v>
      </c>
    </row>
    <row r="1246" spans="1:11" x14ac:dyDescent="0.25">
      <c r="A1246" t="s">
        <v>1640</v>
      </c>
      <c r="B1246">
        <v>75427</v>
      </c>
      <c r="C1246" t="s">
        <v>172</v>
      </c>
      <c r="D1246" s="167">
        <v>46626.080000000002</v>
      </c>
      <c r="E1246" t="s">
        <v>199</v>
      </c>
      <c r="F1246" t="s">
        <v>169</v>
      </c>
      <c r="G1246" t="s">
        <v>205</v>
      </c>
      <c r="H1246" s="168">
        <v>39643</v>
      </c>
      <c r="I1246" t="s">
        <v>103</v>
      </c>
      <c r="J1246" s="169">
        <v>9.205479452054794</v>
      </c>
      <c r="K1246">
        <v>2</v>
      </c>
    </row>
    <row r="1247" spans="1:11" x14ac:dyDescent="0.25">
      <c r="A1247" t="s">
        <v>1641</v>
      </c>
      <c r="B1247">
        <v>64488</v>
      </c>
      <c r="C1247" t="s">
        <v>172</v>
      </c>
      <c r="D1247" s="167">
        <v>97912</v>
      </c>
      <c r="E1247" t="s">
        <v>188</v>
      </c>
      <c r="F1247" t="s">
        <v>169</v>
      </c>
      <c r="G1247" t="s">
        <v>284</v>
      </c>
      <c r="H1247" s="168">
        <v>37543</v>
      </c>
      <c r="I1247" t="s">
        <v>105</v>
      </c>
      <c r="J1247" s="169">
        <v>14.95890410958904</v>
      </c>
      <c r="K1247">
        <v>3</v>
      </c>
    </row>
    <row r="1248" spans="1:11" x14ac:dyDescent="0.25">
      <c r="A1248" t="s">
        <v>1642</v>
      </c>
      <c r="B1248">
        <v>21000</v>
      </c>
      <c r="C1248" t="s">
        <v>172</v>
      </c>
      <c r="D1248" s="167">
        <v>56300</v>
      </c>
      <c r="E1248" t="s">
        <v>268</v>
      </c>
      <c r="F1248" t="s">
        <v>169</v>
      </c>
      <c r="G1248" t="s">
        <v>418</v>
      </c>
      <c r="H1248" s="168">
        <v>42590</v>
      </c>
      <c r="I1248" t="s">
        <v>106</v>
      </c>
      <c r="J1248" s="169">
        <v>1.1315068493150684</v>
      </c>
      <c r="K1248">
        <v>1</v>
      </c>
    </row>
    <row r="1249" spans="1:11" x14ac:dyDescent="0.25">
      <c r="A1249" t="s">
        <v>1643</v>
      </c>
      <c r="B1249">
        <v>21216</v>
      </c>
      <c r="C1249" t="s">
        <v>167</v>
      </c>
      <c r="D1249" s="167">
        <v>36180</v>
      </c>
      <c r="E1249" t="s">
        <v>188</v>
      </c>
      <c r="F1249" t="s">
        <v>169</v>
      </c>
      <c r="G1249" t="s">
        <v>344</v>
      </c>
      <c r="H1249" s="168">
        <v>42492</v>
      </c>
      <c r="I1249" t="s">
        <v>103</v>
      </c>
      <c r="J1249" s="169">
        <v>1.4</v>
      </c>
      <c r="K1249">
        <v>1</v>
      </c>
    </row>
    <row r="1250" spans="1:11" x14ac:dyDescent="0.25">
      <c r="A1250" t="s">
        <v>1644</v>
      </c>
      <c r="B1250">
        <v>47754</v>
      </c>
      <c r="C1250" t="s">
        <v>172</v>
      </c>
      <c r="D1250" s="167">
        <v>82821</v>
      </c>
      <c r="E1250" t="s">
        <v>191</v>
      </c>
      <c r="F1250" t="s">
        <v>169</v>
      </c>
      <c r="G1250" t="s">
        <v>192</v>
      </c>
      <c r="H1250" s="168">
        <v>37278</v>
      </c>
      <c r="I1250" t="s">
        <v>105</v>
      </c>
      <c r="J1250" s="169">
        <v>15.684931506849315</v>
      </c>
      <c r="K1250">
        <v>4</v>
      </c>
    </row>
    <row r="1251" spans="1:11" x14ac:dyDescent="0.25">
      <c r="A1251" t="s">
        <v>1645</v>
      </c>
      <c r="B1251">
        <v>61219</v>
      </c>
      <c r="C1251" t="s">
        <v>167</v>
      </c>
      <c r="D1251" s="167">
        <v>49068</v>
      </c>
      <c r="E1251" t="s">
        <v>188</v>
      </c>
      <c r="F1251" t="s">
        <v>169</v>
      </c>
      <c r="G1251" t="s">
        <v>282</v>
      </c>
      <c r="H1251" s="168">
        <v>42030</v>
      </c>
      <c r="I1251" t="s">
        <v>104</v>
      </c>
      <c r="J1251" s="169">
        <v>2.6657534246575341</v>
      </c>
      <c r="K1251">
        <v>1</v>
      </c>
    </row>
    <row r="1252" spans="1:11" x14ac:dyDescent="0.25">
      <c r="A1252" t="s">
        <v>1646</v>
      </c>
      <c r="B1252">
        <v>31839</v>
      </c>
      <c r="C1252" t="s">
        <v>167</v>
      </c>
      <c r="D1252" s="167">
        <v>89079</v>
      </c>
      <c r="E1252" t="s">
        <v>239</v>
      </c>
      <c r="F1252" t="s">
        <v>169</v>
      </c>
      <c r="G1252" t="s">
        <v>1647</v>
      </c>
      <c r="H1252" s="168">
        <v>39356</v>
      </c>
      <c r="I1252" t="s">
        <v>103</v>
      </c>
      <c r="J1252" s="169">
        <v>9.9917808219178088</v>
      </c>
      <c r="K1252">
        <v>3</v>
      </c>
    </row>
    <row r="1253" spans="1:11" x14ac:dyDescent="0.25">
      <c r="A1253" t="s">
        <v>1648</v>
      </c>
      <c r="B1253">
        <v>1847</v>
      </c>
      <c r="C1253" t="s">
        <v>172</v>
      </c>
      <c r="D1253" s="167">
        <v>64184.58</v>
      </c>
      <c r="E1253" t="s">
        <v>188</v>
      </c>
      <c r="F1253" t="s">
        <v>169</v>
      </c>
      <c r="G1253" t="s">
        <v>170</v>
      </c>
      <c r="H1253" s="168">
        <v>39098</v>
      </c>
      <c r="I1253" t="s">
        <v>104</v>
      </c>
      <c r="J1253" s="169">
        <v>10.698630136986301</v>
      </c>
      <c r="K1253">
        <v>3</v>
      </c>
    </row>
    <row r="1254" spans="1:11" x14ac:dyDescent="0.25">
      <c r="A1254" t="s">
        <v>1649</v>
      </c>
      <c r="B1254">
        <v>45108</v>
      </c>
      <c r="C1254" t="s">
        <v>172</v>
      </c>
      <c r="D1254" s="167">
        <v>56478</v>
      </c>
      <c r="E1254" t="s">
        <v>175</v>
      </c>
      <c r="F1254" t="s">
        <v>169</v>
      </c>
      <c r="G1254" t="s">
        <v>183</v>
      </c>
      <c r="H1254" s="168">
        <v>41694</v>
      </c>
      <c r="I1254" t="s">
        <v>103</v>
      </c>
      <c r="J1254" s="169">
        <v>3.5863013698630137</v>
      </c>
      <c r="K1254">
        <v>1</v>
      </c>
    </row>
    <row r="1255" spans="1:11" x14ac:dyDescent="0.25">
      <c r="A1255" t="s">
        <v>1650</v>
      </c>
      <c r="B1255">
        <v>19488</v>
      </c>
      <c r="C1255" t="s">
        <v>172</v>
      </c>
      <c r="D1255" s="167">
        <v>46325.18</v>
      </c>
      <c r="E1255" t="s">
        <v>199</v>
      </c>
      <c r="F1255" t="s">
        <v>169</v>
      </c>
      <c r="G1255" t="s">
        <v>295</v>
      </c>
      <c r="H1255" s="168">
        <v>39202</v>
      </c>
      <c r="I1255" t="s">
        <v>105</v>
      </c>
      <c r="J1255" s="169">
        <v>10.413698630136986</v>
      </c>
      <c r="K1255">
        <v>3</v>
      </c>
    </row>
    <row r="1256" spans="1:11" x14ac:dyDescent="0.25">
      <c r="A1256" t="s">
        <v>1651</v>
      </c>
      <c r="B1256">
        <v>24691</v>
      </c>
      <c r="C1256" t="s">
        <v>172</v>
      </c>
      <c r="D1256" s="167">
        <v>64141</v>
      </c>
      <c r="E1256" t="s">
        <v>199</v>
      </c>
      <c r="F1256" t="s">
        <v>169</v>
      </c>
      <c r="G1256" t="s">
        <v>200</v>
      </c>
      <c r="H1256" s="168">
        <v>35736</v>
      </c>
      <c r="I1256" t="s">
        <v>103</v>
      </c>
      <c r="J1256" s="169">
        <v>19.909589041095892</v>
      </c>
      <c r="K1256">
        <v>4</v>
      </c>
    </row>
    <row r="1257" spans="1:11" x14ac:dyDescent="0.25">
      <c r="A1257" t="s">
        <v>1652</v>
      </c>
      <c r="B1257">
        <v>83792</v>
      </c>
      <c r="C1257" t="s">
        <v>167</v>
      </c>
      <c r="D1257" s="167">
        <v>52563.37</v>
      </c>
      <c r="E1257" t="s">
        <v>188</v>
      </c>
      <c r="F1257" t="s">
        <v>169</v>
      </c>
      <c r="G1257" t="s">
        <v>282</v>
      </c>
      <c r="H1257" s="168">
        <v>41792</v>
      </c>
      <c r="I1257" t="s">
        <v>106</v>
      </c>
      <c r="J1257" s="169">
        <v>3.3178082191780822</v>
      </c>
      <c r="K1257">
        <v>1</v>
      </c>
    </row>
    <row r="1258" spans="1:11" x14ac:dyDescent="0.25">
      <c r="A1258" t="s">
        <v>1653</v>
      </c>
      <c r="B1258">
        <v>63543</v>
      </c>
      <c r="C1258" t="s">
        <v>172</v>
      </c>
      <c r="D1258" s="167">
        <v>75453</v>
      </c>
      <c r="E1258" t="s">
        <v>175</v>
      </c>
      <c r="F1258" t="s">
        <v>169</v>
      </c>
      <c r="G1258" t="s">
        <v>183</v>
      </c>
      <c r="H1258" s="168">
        <v>37606</v>
      </c>
      <c r="I1258" t="s">
        <v>103</v>
      </c>
      <c r="J1258" s="169">
        <v>14.786301369863013</v>
      </c>
      <c r="K1258">
        <v>3</v>
      </c>
    </row>
    <row r="1259" spans="1:11" x14ac:dyDescent="0.25">
      <c r="A1259" t="s">
        <v>1654</v>
      </c>
      <c r="B1259">
        <v>17794</v>
      </c>
      <c r="C1259" t="s">
        <v>167</v>
      </c>
      <c r="D1259" s="167">
        <v>78708.7</v>
      </c>
      <c r="E1259" t="s">
        <v>188</v>
      </c>
      <c r="F1259" t="s">
        <v>202</v>
      </c>
      <c r="G1259" t="s">
        <v>284</v>
      </c>
      <c r="H1259" s="168">
        <v>39006</v>
      </c>
      <c r="I1259" t="s">
        <v>105</v>
      </c>
      <c r="J1259" s="169">
        <v>10.950684931506849</v>
      </c>
      <c r="K1259">
        <v>3</v>
      </c>
    </row>
    <row r="1260" spans="1:11" x14ac:dyDescent="0.25">
      <c r="A1260" t="s">
        <v>1655</v>
      </c>
      <c r="B1260">
        <v>44232</v>
      </c>
      <c r="C1260" t="s">
        <v>167</v>
      </c>
      <c r="D1260" s="167">
        <v>100849.36</v>
      </c>
      <c r="E1260" t="s">
        <v>168</v>
      </c>
      <c r="F1260" t="s">
        <v>169</v>
      </c>
      <c r="G1260" t="s">
        <v>858</v>
      </c>
      <c r="H1260" s="168">
        <v>33120</v>
      </c>
      <c r="I1260" t="s">
        <v>107</v>
      </c>
      <c r="J1260" s="169">
        <v>27.076712328767123</v>
      </c>
      <c r="K1260">
        <v>6</v>
      </c>
    </row>
    <row r="1261" spans="1:11" x14ac:dyDescent="0.25">
      <c r="A1261" t="s">
        <v>1656</v>
      </c>
      <c r="B1261">
        <v>11542</v>
      </c>
      <c r="C1261" t="s">
        <v>167</v>
      </c>
      <c r="D1261" s="167">
        <v>93127.75</v>
      </c>
      <c r="E1261" t="s">
        <v>180</v>
      </c>
      <c r="F1261" t="s">
        <v>169</v>
      </c>
      <c r="G1261" t="s">
        <v>457</v>
      </c>
      <c r="H1261" s="168">
        <v>34778</v>
      </c>
      <c r="I1261" t="s">
        <v>106</v>
      </c>
      <c r="J1261" s="169">
        <v>22.534246575342465</v>
      </c>
      <c r="K1261">
        <v>5</v>
      </c>
    </row>
    <row r="1262" spans="1:11" x14ac:dyDescent="0.25">
      <c r="A1262" t="s">
        <v>1657</v>
      </c>
      <c r="B1262">
        <v>53104</v>
      </c>
      <c r="C1262" t="s">
        <v>172</v>
      </c>
      <c r="D1262" s="167">
        <v>56990</v>
      </c>
      <c r="E1262" t="s">
        <v>191</v>
      </c>
      <c r="F1262" t="s">
        <v>169</v>
      </c>
      <c r="G1262" t="s">
        <v>354</v>
      </c>
      <c r="H1262" s="168">
        <v>41708</v>
      </c>
      <c r="I1262" t="s">
        <v>105</v>
      </c>
      <c r="J1262" s="169">
        <v>3.547945205479452</v>
      </c>
      <c r="K1262">
        <v>1</v>
      </c>
    </row>
    <row r="1263" spans="1:11" x14ac:dyDescent="0.25">
      <c r="A1263" t="s">
        <v>1658</v>
      </c>
      <c r="B1263">
        <v>3560</v>
      </c>
      <c r="C1263" t="s">
        <v>172</v>
      </c>
      <c r="D1263" s="167">
        <v>123902.96</v>
      </c>
      <c r="E1263" t="s">
        <v>175</v>
      </c>
      <c r="F1263" t="s">
        <v>169</v>
      </c>
      <c r="G1263" t="s">
        <v>291</v>
      </c>
      <c r="H1263" s="168">
        <v>34498</v>
      </c>
      <c r="I1263" t="s">
        <v>104</v>
      </c>
      <c r="J1263" s="169">
        <v>23.301369863013697</v>
      </c>
      <c r="K1263">
        <v>5</v>
      </c>
    </row>
    <row r="1264" spans="1:11" x14ac:dyDescent="0.25">
      <c r="A1264" t="s">
        <v>1659</v>
      </c>
      <c r="B1264">
        <v>34933</v>
      </c>
      <c r="C1264" t="s">
        <v>167</v>
      </c>
      <c r="D1264" s="167">
        <v>63004.38</v>
      </c>
      <c r="E1264" t="s">
        <v>308</v>
      </c>
      <c r="F1264" t="s">
        <v>169</v>
      </c>
      <c r="G1264" t="s">
        <v>539</v>
      </c>
      <c r="H1264" s="168">
        <v>41344</v>
      </c>
      <c r="I1264" t="s">
        <v>106</v>
      </c>
      <c r="J1264" s="169">
        <v>4.5452054794520551</v>
      </c>
      <c r="K1264">
        <v>1</v>
      </c>
    </row>
    <row r="1265" spans="1:11" x14ac:dyDescent="0.25">
      <c r="A1265" t="s">
        <v>1660</v>
      </c>
      <c r="B1265">
        <v>86187</v>
      </c>
      <c r="C1265" t="s">
        <v>172</v>
      </c>
      <c r="D1265" s="167">
        <v>95001.52</v>
      </c>
      <c r="E1265" t="s">
        <v>168</v>
      </c>
      <c r="F1265" t="s">
        <v>169</v>
      </c>
      <c r="G1265" t="s">
        <v>858</v>
      </c>
      <c r="H1265" s="168">
        <v>35815</v>
      </c>
      <c r="I1265" t="s">
        <v>106</v>
      </c>
      <c r="J1265" s="169">
        <v>19.693150684931506</v>
      </c>
      <c r="K1265">
        <v>4</v>
      </c>
    </row>
    <row r="1266" spans="1:11" x14ac:dyDescent="0.25">
      <c r="A1266" t="s">
        <v>1661</v>
      </c>
      <c r="B1266">
        <v>46293</v>
      </c>
      <c r="C1266" t="s">
        <v>172</v>
      </c>
      <c r="D1266" s="167">
        <v>118400</v>
      </c>
      <c r="E1266" t="s">
        <v>188</v>
      </c>
      <c r="F1266" t="s">
        <v>169</v>
      </c>
      <c r="G1266" t="s">
        <v>452</v>
      </c>
      <c r="H1266" s="168">
        <v>38642</v>
      </c>
      <c r="I1266" t="s">
        <v>103</v>
      </c>
      <c r="J1266" s="169">
        <v>11.947945205479453</v>
      </c>
      <c r="K1266">
        <v>3</v>
      </c>
    </row>
    <row r="1267" spans="1:11" x14ac:dyDescent="0.25">
      <c r="A1267" t="s">
        <v>1662</v>
      </c>
      <c r="B1267">
        <v>4120</v>
      </c>
      <c r="C1267" t="s">
        <v>167</v>
      </c>
      <c r="D1267" s="167">
        <v>77875.240000000005</v>
      </c>
      <c r="E1267" t="s">
        <v>308</v>
      </c>
      <c r="F1267" t="s">
        <v>169</v>
      </c>
      <c r="G1267" t="s">
        <v>189</v>
      </c>
      <c r="H1267" s="168">
        <v>39734</v>
      </c>
      <c r="I1267" t="s">
        <v>104</v>
      </c>
      <c r="J1267" s="169">
        <v>8.956164383561644</v>
      </c>
      <c r="K1267">
        <v>2</v>
      </c>
    </row>
    <row r="1268" spans="1:11" x14ac:dyDescent="0.25">
      <c r="A1268" t="s">
        <v>1663</v>
      </c>
      <c r="B1268">
        <v>74045</v>
      </c>
      <c r="C1268" t="s">
        <v>172</v>
      </c>
      <c r="D1268" s="167">
        <v>62958.95</v>
      </c>
      <c r="E1268" t="s">
        <v>270</v>
      </c>
      <c r="F1268" t="s">
        <v>169</v>
      </c>
      <c r="G1268" t="s">
        <v>271</v>
      </c>
      <c r="H1268" s="168">
        <v>40000</v>
      </c>
      <c r="I1268" t="s">
        <v>103</v>
      </c>
      <c r="J1268" s="169">
        <v>8.2273972602739729</v>
      </c>
      <c r="K1268">
        <v>2</v>
      </c>
    </row>
    <row r="1269" spans="1:11" x14ac:dyDescent="0.25">
      <c r="A1269" t="s">
        <v>1664</v>
      </c>
      <c r="B1269">
        <v>96449</v>
      </c>
      <c r="C1269" t="s">
        <v>167</v>
      </c>
      <c r="D1269" s="167">
        <v>59925.06</v>
      </c>
      <c r="E1269" t="s">
        <v>168</v>
      </c>
      <c r="F1269" t="s">
        <v>169</v>
      </c>
      <c r="G1269" t="s">
        <v>1396</v>
      </c>
      <c r="H1269" s="168">
        <v>36794</v>
      </c>
      <c r="I1269" t="s">
        <v>107</v>
      </c>
      <c r="J1269" s="169">
        <v>17.010958904109589</v>
      </c>
      <c r="K1269">
        <v>4</v>
      </c>
    </row>
    <row r="1270" spans="1:11" x14ac:dyDescent="0.25">
      <c r="A1270" t="s">
        <v>1665</v>
      </c>
      <c r="B1270">
        <v>85759</v>
      </c>
      <c r="C1270" t="s">
        <v>172</v>
      </c>
      <c r="D1270" s="167">
        <v>118400</v>
      </c>
      <c r="E1270" t="s">
        <v>213</v>
      </c>
      <c r="F1270" t="s">
        <v>169</v>
      </c>
      <c r="G1270" t="s">
        <v>214</v>
      </c>
      <c r="H1270" s="168">
        <v>38418</v>
      </c>
      <c r="I1270" t="s">
        <v>105</v>
      </c>
      <c r="J1270" s="169">
        <v>12.561643835616438</v>
      </c>
      <c r="K1270">
        <v>3</v>
      </c>
    </row>
    <row r="1271" spans="1:11" x14ac:dyDescent="0.25">
      <c r="A1271" t="s">
        <v>1666</v>
      </c>
      <c r="B1271">
        <v>48591</v>
      </c>
      <c r="C1271" t="s">
        <v>172</v>
      </c>
      <c r="D1271" s="167">
        <v>67126</v>
      </c>
      <c r="E1271" t="s">
        <v>168</v>
      </c>
      <c r="F1271" t="s">
        <v>169</v>
      </c>
      <c r="G1271" t="s">
        <v>265</v>
      </c>
      <c r="H1271" s="168">
        <v>38754</v>
      </c>
      <c r="I1271" t="s">
        <v>106</v>
      </c>
      <c r="J1271" s="169">
        <v>11.641095890410959</v>
      </c>
      <c r="K1271">
        <v>3</v>
      </c>
    </row>
    <row r="1272" spans="1:11" x14ac:dyDescent="0.25">
      <c r="A1272" t="s">
        <v>1667</v>
      </c>
      <c r="B1272">
        <v>61966</v>
      </c>
      <c r="C1272" t="s">
        <v>172</v>
      </c>
      <c r="D1272" s="167">
        <v>49104.51</v>
      </c>
      <c r="E1272" t="s">
        <v>325</v>
      </c>
      <c r="F1272" t="s">
        <v>169</v>
      </c>
      <c r="G1272" t="s">
        <v>968</v>
      </c>
      <c r="H1272" s="168">
        <v>39713</v>
      </c>
      <c r="I1272" t="s">
        <v>106</v>
      </c>
      <c r="J1272" s="169">
        <v>9.0136986301369859</v>
      </c>
      <c r="K1272">
        <v>2</v>
      </c>
    </row>
    <row r="1273" spans="1:11" x14ac:dyDescent="0.25">
      <c r="A1273" t="s">
        <v>1668</v>
      </c>
      <c r="B1273">
        <v>93</v>
      </c>
      <c r="C1273" t="s">
        <v>172</v>
      </c>
      <c r="D1273" s="167">
        <v>45261</v>
      </c>
      <c r="E1273" t="s">
        <v>191</v>
      </c>
      <c r="F1273" t="s">
        <v>169</v>
      </c>
      <c r="G1273" t="s">
        <v>1065</v>
      </c>
      <c r="H1273" s="168">
        <v>42716</v>
      </c>
      <c r="I1273" t="s">
        <v>103</v>
      </c>
      <c r="J1273" s="169">
        <v>0.78630136986301369</v>
      </c>
      <c r="K1273">
        <v>1</v>
      </c>
    </row>
    <row r="1274" spans="1:11" x14ac:dyDescent="0.25">
      <c r="A1274" t="s">
        <v>1669</v>
      </c>
      <c r="B1274">
        <v>10551</v>
      </c>
      <c r="C1274" t="s">
        <v>172</v>
      </c>
      <c r="D1274" s="167">
        <v>110886.71</v>
      </c>
      <c r="E1274" t="s">
        <v>216</v>
      </c>
      <c r="F1274" t="s">
        <v>169</v>
      </c>
      <c r="G1274" t="s">
        <v>240</v>
      </c>
      <c r="H1274" s="168">
        <v>32560</v>
      </c>
      <c r="I1274" t="s">
        <v>103</v>
      </c>
      <c r="J1274" s="169">
        <v>28.610958904109587</v>
      </c>
      <c r="K1274">
        <v>6</v>
      </c>
    </row>
    <row r="1275" spans="1:11" x14ac:dyDescent="0.25">
      <c r="A1275" t="s">
        <v>1670</v>
      </c>
      <c r="B1275">
        <v>6762</v>
      </c>
      <c r="C1275" t="s">
        <v>172</v>
      </c>
      <c r="D1275" s="167">
        <v>89620</v>
      </c>
      <c r="E1275" t="s">
        <v>175</v>
      </c>
      <c r="F1275" t="s">
        <v>169</v>
      </c>
      <c r="G1275" t="s">
        <v>183</v>
      </c>
      <c r="H1275" s="168">
        <v>36038</v>
      </c>
      <c r="I1275" t="s">
        <v>106</v>
      </c>
      <c r="J1275" s="169">
        <v>19.082191780821919</v>
      </c>
      <c r="K1275">
        <v>4</v>
      </c>
    </row>
    <row r="1276" spans="1:11" x14ac:dyDescent="0.25">
      <c r="A1276" t="s">
        <v>1671</v>
      </c>
      <c r="B1276">
        <v>28165</v>
      </c>
      <c r="C1276" t="s">
        <v>172</v>
      </c>
      <c r="D1276" s="167">
        <v>89891.03</v>
      </c>
      <c r="E1276" t="s">
        <v>268</v>
      </c>
      <c r="F1276" t="s">
        <v>169</v>
      </c>
      <c r="G1276" t="s">
        <v>418</v>
      </c>
      <c r="H1276" s="168">
        <v>36578</v>
      </c>
      <c r="I1276" t="s">
        <v>103</v>
      </c>
      <c r="J1276" s="169">
        <v>17.602739726027398</v>
      </c>
      <c r="K1276">
        <v>4</v>
      </c>
    </row>
    <row r="1277" spans="1:11" x14ac:dyDescent="0.25">
      <c r="A1277" t="s">
        <v>1672</v>
      </c>
      <c r="B1277">
        <v>8932</v>
      </c>
      <c r="C1277" t="s">
        <v>172</v>
      </c>
      <c r="D1277" s="167">
        <v>74815</v>
      </c>
      <c r="E1277" t="s">
        <v>185</v>
      </c>
      <c r="F1277" t="s">
        <v>169</v>
      </c>
      <c r="G1277" t="s">
        <v>416</v>
      </c>
      <c r="H1277" s="168">
        <v>38803</v>
      </c>
      <c r="I1277" t="s">
        <v>108</v>
      </c>
      <c r="J1277" s="169">
        <v>11.506849315068493</v>
      </c>
      <c r="K1277">
        <v>3</v>
      </c>
    </row>
    <row r="1278" spans="1:11" x14ac:dyDescent="0.25">
      <c r="A1278" t="s">
        <v>1673</v>
      </c>
      <c r="B1278">
        <v>22538</v>
      </c>
      <c r="C1278" t="s">
        <v>172</v>
      </c>
      <c r="D1278" s="167">
        <v>75277.02</v>
      </c>
      <c r="E1278" t="s">
        <v>199</v>
      </c>
      <c r="F1278" t="s">
        <v>169</v>
      </c>
      <c r="G1278" t="s">
        <v>809</v>
      </c>
      <c r="H1278" s="168">
        <v>31187</v>
      </c>
      <c r="I1278" t="s">
        <v>108</v>
      </c>
      <c r="J1278" s="169">
        <v>32.372602739726027</v>
      </c>
      <c r="K1278">
        <v>7</v>
      </c>
    </row>
    <row r="1279" spans="1:11" x14ac:dyDescent="0.25">
      <c r="A1279" t="s">
        <v>1674</v>
      </c>
      <c r="B1279">
        <v>39169</v>
      </c>
      <c r="C1279" t="s">
        <v>172</v>
      </c>
      <c r="D1279" s="167">
        <v>93396</v>
      </c>
      <c r="E1279" t="s">
        <v>199</v>
      </c>
      <c r="F1279" t="s">
        <v>169</v>
      </c>
      <c r="G1279" t="s">
        <v>181</v>
      </c>
      <c r="H1279" s="168">
        <v>35632</v>
      </c>
      <c r="I1279" t="s">
        <v>107</v>
      </c>
      <c r="J1279" s="169">
        <v>20.194520547945206</v>
      </c>
      <c r="K1279">
        <v>5</v>
      </c>
    </row>
    <row r="1280" spans="1:11" x14ac:dyDescent="0.25">
      <c r="A1280" t="s">
        <v>1675</v>
      </c>
      <c r="B1280">
        <v>79514</v>
      </c>
      <c r="C1280" t="s">
        <v>167</v>
      </c>
      <c r="D1280" s="167">
        <v>88189.17</v>
      </c>
      <c r="E1280" t="s">
        <v>175</v>
      </c>
      <c r="F1280" t="s">
        <v>169</v>
      </c>
      <c r="G1280" t="s">
        <v>311</v>
      </c>
      <c r="H1280" s="168">
        <v>36549</v>
      </c>
      <c r="I1280" t="s">
        <v>103</v>
      </c>
      <c r="J1280" s="169">
        <v>17.682191780821917</v>
      </c>
      <c r="K1280">
        <v>4</v>
      </c>
    </row>
    <row r="1281" spans="1:11" x14ac:dyDescent="0.25">
      <c r="A1281" t="s">
        <v>1676</v>
      </c>
      <c r="B1281">
        <v>47851</v>
      </c>
      <c r="C1281" t="s">
        <v>172</v>
      </c>
      <c r="D1281" s="167">
        <v>71216.52</v>
      </c>
      <c r="E1281" t="s">
        <v>268</v>
      </c>
      <c r="F1281" t="s">
        <v>169</v>
      </c>
      <c r="G1281" t="s">
        <v>418</v>
      </c>
      <c r="H1281" s="168">
        <v>38278</v>
      </c>
      <c r="I1281" t="s">
        <v>107</v>
      </c>
      <c r="J1281" s="169">
        <v>12.945205479452055</v>
      </c>
      <c r="K1281">
        <v>3</v>
      </c>
    </row>
    <row r="1282" spans="1:11" x14ac:dyDescent="0.25">
      <c r="A1282" t="s">
        <v>1677</v>
      </c>
      <c r="B1282">
        <v>95612</v>
      </c>
      <c r="C1282" t="s">
        <v>172</v>
      </c>
      <c r="D1282" s="167">
        <v>55889.73</v>
      </c>
      <c r="E1282" t="s">
        <v>199</v>
      </c>
      <c r="F1282" t="s">
        <v>169</v>
      </c>
      <c r="G1282" t="s">
        <v>200</v>
      </c>
      <c r="H1282" s="168">
        <v>39509</v>
      </c>
      <c r="I1282" t="s">
        <v>107</v>
      </c>
      <c r="J1282" s="169">
        <v>9.5726027397260278</v>
      </c>
      <c r="K1282">
        <v>2</v>
      </c>
    </row>
    <row r="1283" spans="1:11" x14ac:dyDescent="0.25">
      <c r="A1283" t="s">
        <v>1678</v>
      </c>
      <c r="B1283">
        <v>60152</v>
      </c>
      <c r="C1283" t="s">
        <v>172</v>
      </c>
      <c r="D1283" s="167">
        <v>33395.15</v>
      </c>
      <c r="E1283" t="s">
        <v>199</v>
      </c>
      <c r="F1283" t="s">
        <v>169</v>
      </c>
      <c r="G1283" t="s">
        <v>295</v>
      </c>
      <c r="H1283" s="168">
        <v>42478</v>
      </c>
      <c r="I1283" t="s">
        <v>103</v>
      </c>
      <c r="J1283" s="169">
        <v>1.4383561643835616</v>
      </c>
      <c r="K1283">
        <v>1</v>
      </c>
    </row>
    <row r="1284" spans="1:11" x14ac:dyDescent="0.25">
      <c r="A1284" t="s">
        <v>1679</v>
      </c>
      <c r="B1284">
        <v>98973</v>
      </c>
      <c r="C1284" t="s">
        <v>167</v>
      </c>
      <c r="D1284" s="167">
        <v>68971.62</v>
      </c>
      <c r="E1284" t="s">
        <v>213</v>
      </c>
      <c r="F1284" t="s">
        <v>169</v>
      </c>
      <c r="G1284" t="s">
        <v>1680</v>
      </c>
      <c r="H1284" s="168">
        <v>40406</v>
      </c>
      <c r="I1284" t="s">
        <v>105</v>
      </c>
      <c r="J1284" s="169">
        <v>7.1150684931506847</v>
      </c>
      <c r="K1284">
        <v>2</v>
      </c>
    </row>
    <row r="1285" spans="1:11" x14ac:dyDescent="0.25">
      <c r="A1285" t="s">
        <v>1681</v>
      </c>
      <c r="B1285">
        <v>62298</v>
      </c>
      <c r="C1285" t="s">
        <v>167</v>
      </c>
      <c r="D1285" s="167">
        <v>190429</v>
      </c>
      <c r="E1285" t="s">
        <v>188</v>
      </c>
      <c r="F1285" t="s">
        <v>169</v>
      </c>
      <c r="G1285" t="s">
        <v>1682</v>
      </c>
      <c r="H1285" s="168">
        <v>36920</v>
      </c>
      <c r="I1285" t="s">
        <v>106</v>
      </c>
      <c r="J1285" s="169">
        <v>16.665753424657535</v>
      </c>
      <c r="K1285">
        <v>4</v>
      </c>
    </row>
    <row r="1286" spans="1:11" x14ac:dyDescent="0.25">
      <c r="A1286" t="s">
        <v>1683</v>
      </c>
      <c r="B1286">
        <v>78422</v>
      </c>
      <c r="C1286" t="s">
        <v>167</v>
      </c>
      <c r="D1286" s="167">
        <v>52081.11</v>
      </c>
      <c r="E1286" t="s">
        <v>1684</v>
      </c>
      <c r="F1286" t="s">
        <v>169</v>
      </c>
      <c r="G1286" t="s">
        <v>170</v>
      </c>
      <c r="H1286" s="168">
        <v>37970</v>
      </c>
      <c r="I1286" t="s">
        <v>103</v>
      </c>
      <c r="J1286" s="169">
        <v>13.789041095890411</v>
      </c>
      <c r="K1286">
        <v>3</v>
      </c>
    </row>
    <row r="1287" spans="1:11" x14ac:dyDescent="0.25">
      <c r="A1287" t="s">
        <v>1685</v>
      </c>
      <c r="B1287">
        <v>76738</v>
      </c>
      <c r="C1287" t="s">
        <v>172</v>
      </c>
      <c r="D1287" s="167">
        <v>50910</v>
      </c>
      <c r="E1287" t="s">
        <v>191</v>
      </c>
      <c r="F1287" t="s">
        <v>169</v>
      </c>
      <c r="G1287" t="s">
        <v>354</v>
      </c>
      <c r="H1287" s="168">
        <v>41708</v>
      </c>
      <c r="I1287" t="s">
        <v>106</v>
      </c>
      <c r="J1287" s="169">
        <v>3.547945205479452</v>
      </c>
      <c r="K1287">
        <v>1</v>
      </c>
    </row>
    <row r="1288" spans="1:11" x14ac:dyDescent="0.25">
      <c r="A1288" t="s">
        <v>1686</v>
      </c>
      <c r="B1288">
        <v>38268</v>
      </c>
      <c r="C1288" t="s">
        <v>167</v>
      </c>
      <c r="D1288" s="167">
        <v>36797.11</v>
      </c>
      <c r="E1288" t="s">
        <v>188</v>
      </c>
      <c r="F1288" t="s">
        <v>202</v>
      </c>
      <c r="G1288" t="s">
        <v>313</v>
      </c>
      <c r="H1288" s="168">
        <v>39497</v>
      </c>
      <c r="I1288" t="s">
        <v>108</v>
      </c>
      <c r="J1288" s="169">
        <v>9.6054794520547944</v>
      </c>
      <c r="K1288">
        <v>2</v>
      </c>
    </row>
    <row r="1289" spans="1:11" x14ac:dyDescent="0.25">
      <c r="A1289" t="s">
        <v>1687</v>
      </c>
      <c r="B1289">
        <v>58382</v>
      </c>
      <c r="C1289" t="s">
        <v>172</v>
      </c>
      <c r="D1289" s="167">
        <v>114303</v>
      </c>
      <c r="E1289" t="s">
        <v>185</v>
      </c>
      <c r="F1289" t="s">
        <v>169</v>
      </c>
      <c r="G1289" t="s">
        <v>382</v>
      </c>
      <c r="H1289" s="168">
        <v>36942</v>
      </c>
      <c r="I1289" t="s">
        <v>103</v>
      </c>
      <c r="J1289" s="169">
        <v>16.605479452054794</v>
      </c>
      <c r="K1289">
        <v>4</v>
      </c>
    </row>
    <row r="1290" spans="1:11" x14ac:dyDescent="0.25">
      <c r="A1290" t="s">
        <v>1688</v>
      </c>
      <c r="B1290">
        <v>35057</v>
      </c>
      <c r="C1290" t="s">
        <v>172</v>
      </c>
      <c r="D1290" s="167">
        <v>55328</v>
      </c>
      <c r="E1290" t="s">
        <v>191</v>
      </c>
      <c r="F1290" t="s">
        <v>169</v>
      </c>
      <c r="G1290" t="s">
        <v>354</v>
      </c>
      <c r="H1290" s="168">
        <v>41484</v>
      </c>
      <c r="I1290" t="s">
        <v>106</v>
      </c>
      <c r="J1290" s="169">
        <v>4.161643835616438</v>
      </c>
      <c r="K1290">
        <v>1</v>
      </c>
    </row>
    <row r="1291" spans="1:11" x14ac:dyDescent="0.25">
      <c r="A1291" t="s">
        <v>1689</v>
      </c>
      <c r="B1291">
        <v>19458</v>
      </c>
      <c r="C1291" t="s">
        <v>172</v>
      </c>
      <c r="D1291" s="167">
        <v>107128.71</v>
      </c>
      <c r="E1291" t="s">
        <v>175</v>
      </c>
      <c r="F1291" t="s">
        <v>169</v>
      </c>
      <c r="G1291" t="s">
        <v>586</v>
      </c>
      <c r="H1291" s="168">
        <v>33791</v>
      </c>
      <c r="I1291" t="s">
        <v>103</v>
      </c>
      <c r="J1291" s="169">
        <v>25.238356164383561</v>
      </c>
      <c r="K1291">
        <v>6</v>
      </c>
    </row>
    <row r="1292" spans="1:11" x14ac:dyDescent="0.25">
      <c r="A1292" t="s">
        <v>1690</v>
      </c>
      <c r="B1292">
        <v>2785</v>
      </c>
      <c r="C1292" t="s">
        <v>167</v>
      </c>
      <c r="D1292" s="167">
        <v>76015.03</v>
      </c>
      <c r="E1292" t="s">
        <v>185</v>
      </c>
      <c r="F1292" t="s">
        <v>169</v>
      </c>
      <c r="G1292" t="s">
        <v>703</v>
      </c>
      <c r="H1292" s="168">
        <v>32288</v>
      </c>
      <c r="I1292" t="s">
        <v>104</v>
      </c>
      <c r="J1292" s="169">
        <v>29.356164383561644</v>
      </c>
      <c r="K1292">
        <v>6</v>
      </c>
    </row>
    <row r="1293" spans="1:11" x14ac:dyDescent="0.25">
      <c r="A1293" t="s">
        <v>1691</v>
      </c>
      <c r="B1293">
        <v>73173</v>
      </c>
      <c r="C1293" t="s">
        <v>172</v>
      </c>
      <c r="D1293" s="167">
        <v>55820.61</v>
      </c>
      <c r="E1293" t="s">
        <v>199</v>
      </c>
      <c r="F1293" t="s">
        <v>169</v>
      </c>
      <c r="G1293" t="s">
        <v>508</v>
      </c>
      <c r="H1293" s="168">
        <v>37941</v>
      </c>
      <c r="I1293" t="s">
        <v>106</v>
      </c>
      <c r="J1293" s="169">
        <v>13.868493150684932</v>
      </c>
      <c r="K1293">
        <v>3</v>
      </c>
    </row>
    <row r="1294" spans="1:11" x14ac:dyDescent="0.25">
      <c r="A1294" t="s">
        <v>1692</v>
      </c>
      <c r="B1294">
        <v>59804</v>
      </c>
      <c r="C1294" t="s">
        <v>172</v>
      </c>
      <c r="D1294" s="167">
        <v>38020.379999999997</v>
      </c>
      <c r="E1294" t="s">
        <v>199</v>
      </c>
      <c r="F1294" t="s">
        <v>169</v>
      </c>
      <c r="G1294" t="s">
        <v>295</v>
      </c>
      <c r="H1294" s="168">
        <v>42030</v>
      </c>
      <c r="I1294" t="s">
        <v>108</v>
      </c>
      <c r="J1294" s="169">
        <v>2.6657534246575341</v>
      </c>
      <c r="K1294">
        <v>1</v>
      </c>
    </row>
    <row r="1295" spans="1:11" x14ac:dyDescent="0.25">
      <c r="A1295" t="s">
        <v>1693</v>
      </c>
      <c r="B1295">
        <v>18118</v>
      </c>
      <c r="C1295" t="s">
        <v>167</v>
      </c>
      <c r="D1295" s="167">
        <v>60403.27</v>
      </c>
      <c r="E1295" t="s">
        <v>175</v>
      </c>
      <c r="F1295" t="s">
        <v>169</v>
      </c>
      <c r="G1295" t="s">
        <v>311</v>
      </c>
      <c r="H1295" s="168">
        <v>41806</v>
      </c>
      <c r="I1295" t="s">
        <v>104</v>
      </c>
      <c r="J1295" s="169">
        <v>3.2794520547945205</v>
      </c>
      <c r="K1295">
        <v>1</v>
      </c>
    </row>
    <row r="1296" spans="1:11" x14ac:dyDescent="0.25">
      <c r="A1296" t="s">
        <v>1694</v>
      </c>
      <c r="B1296">
        <v>21149</v>
      </c>
      <c r="C1296" t="s">
        <v>167</v>
      </c>
      <c r="D1296" s="167">
        <v>70422</v>
      </c>
      <c r="E1296" t="s">
        <v>268</v>
      </c>
      <c r="F1296" t="s">
        <v>169</v>
      </c>
      <c r="G1296" t="s">
        <v>630</v>
      </c>
      <c r="H1296" s="168">
        <v>35863</v>
      </c>
      <c r="I1296" t="s">
        <v>107</v>
      </c>
      <c r="J1296" s="169">
        <v>19.561643835616437</v>
      </c>
      <c r="K1296">
        <v>4</v>
      </c>
    </row>
    <row r="1297" spans="1:11" x14ac:dyDescent="0.25">
      <c r="A1297" t="s">
        <v>1695</v>
      </c>
      <c r="B1297">
        <v>89688</v>
      </c>
      <c r="C1297" t="s">
        <v>172</v>
      </c>
      <c r="D1297" s="167">
        <v>131348.75</v>
      </c>
      <c r="E1297" t="s">
        <v>185</v>
      </c>
      <c r="F1297" t="s">
        <v>169</v>
      </c>
      <c r="G1297" t="s">
        <v>774</v>
      </c>
      <c r="H1297" s="168">
        <v>33112</v>
      </c>
      <c r="I1297" t="s">
        <v>106</v>
      </c>
      <c r="J1297" s="169">
        <v>27.098630136986301</v>
      </c>
      <c r="K1297">
        <v>6</v>
      </c>
    </row>
    <row r="1298" spans="1:11" x14ac:dyDescent="0.25">
      <c r="A1298" t="s">
        <v>1696</v>
      </c>
      <c r="B1298">
        <v>88966</v>
      </c>
      <c r="C1298" t="s">
        <v>167</v>
      </c>
      <c r="D1298" s="167">
        <v>54402.73</v>
      </c>
      <c r="E1298" t="s">
        <v>188</v>
      </c>
      <c r="F1298" t="s">
        <v>169</v>
      </c>
      <c r="G1298" t="s">
        <v>282</v>
      </c>
      <c r="H1298" s="168">
        <v>41036</v>
      </c>
      <c r="I1298" t="s">
        <v>104</v>
      </c>
      <c r="J1298" s="169">
        <v>5.3890410958904109</v>
      </c>
      <c r="K1298">
        <v>2</v>
      </c>
    </row>
    <row r="1299" spans="1:11" x14ac:dyDescent="0.25">
      <c r="A1299" t="s">
        <v>1697</v>
      </c>
      <c r="B1299">
        <v>76769</v>
      </c>
      <c r="C1299" t="s">
        <v>167</v>
      </c>
      <c r="D1299" s="167">
        <v>29779.07</v>
      </c>
      <c r="E1299" t="s">
        <v>233</v>
      </c>
      <c r="F1299" t="s">
        <v>202</v>
      </c>
      <c r="G1299" t="s">
        <v>234</v>
      </c>
      <c r="H1299" s="168">
        <v>40503</v>
      </c>
      <c r="I1299" t="s">
        <v>108</v>
      </c>
      <c r="J1299" s="169">
        <v>6.8493150684931505</v>
      </c>
      <c r="K1299">
        <v>2</v>
      </c>
    </row>
    <row r="1300" spans="1:11" x14ac:dyDescent="0.25">
      <c r="A1300" t="s">
        <v>1698</v>
      </c>
      <c r="B1300">
        <v>42309</v>
      </c>
      <c r="C1300" t="s">
        <v>172</v>
      </c>
      <c r="D1300" s="167">
        <v>64141</v>
      </c>
      <c r="E1300" t="s">
        <v>199</v>
      </c>
      <c r="F1300" t="s">
        <v>169</v>
      </c>
      <c r="G1300" t="s">
        <v>200</v>
      </c>
      <c r="H1300" s="168">
        <v>36233</v>
      </c>
      <c r="I1300" t="s">
        <v>103</v>
      </c>
      <c r="J1300" s="169">
        <v>18.547945205479451</v>
      </c>
      <c r="K1300">
        <v>4</v>
      </c>
    </row>
    <row r="1301" spans="1:11" x14ac:dyDescent="0.25">
      <c r="A1301" t="s">
        <v>1699</v>
      </c>
      <c r="B1301">
        <v>84100</v>
      </c>
      <c r="C1301" t="s">
        <v>167</v>
      </c>
      <c r="D1301" s="167">
        <v>96197.88</v>
      </c>
      <c r="E1301" t="s">
        <v>168</v>
      </c>
      <c r="F1301" t="s">
        <v>169</v>
      </c>
      <c r="G1301" t="s">
        <v>261</v>
      </c>
      <c r="H1301" s="168">
        <v>34736</v>
      </c>
      <c r="I1301" t="s">
        <v>103</v>
      </c>
      <c r="J1301" s="169">
        <v>22.649315068493152</v>
      </c>
      <c r="K1301">
        <v>5</v>
      </c>
    </row>
    <row r="1302" spans="1:11" x14ac:dyDescent="0.25">
      <c r="A1302" t="s">
        <v>1700</v>
      </c>
      <c r="B1302">
        <v>54216</v>
      </c>
      <c r="C1302" t="s">
        <v>167</v>
      </c>
      <c r="D1302" s="167">
        <v>77649.509999999995</v>
      </c>
      <c r="E1302" t="s">
        <v>325</v>
      </c>
      <c r="F1302" t="s">
        <v>169</v>
      </c>
      <c r="G1302" t="s">
        <v>1463</v>
      </c>
      <c r="H1302" s="168">
        <v>41106</v>
      </c>
      <c r="I1302" t="s">
        <v>108</v>
      </c>
      <c r="J1302" s="169">
        <v>5.1972602739726028</v>
      </c>
      <c r="K1302">
        <v>2</v>
      </c>
    </row>
    <row r="1303" spans="1:11" x14ac:dyDescent="0.25">
      <c r="A1303" t="s">
        <v>1701</v>
      </c>
      <c r="B1303">
        <v>15454</v>
      </c>
      <c r="C1303" t="s">
        <v>167</v>
      </c>
      <c r="D1303" s="167">
        <v>61463.39</v>
      </c>
      <c r="E1303" t="s">
        <v>188</v>
      </c>
      <c r="F1303" t="s">
        <v>169</v>
      </c>
      <c r="G1303" t="s">
        <v>282</v>
      </c>
      <c r="H1303" s="168">
        <v>39846</v>
      </c>
      <c r="I1303" t="s">
        <v>105</v>
      </c>
      <c r="J1303" s="169">
        <v>8.6493150684931503</v>
      </c>
      <c r="K1303">
        <v>2</v>
      </c>
    </row>
    <row r="1304" spans="1:11" x14ac:dyDescent="0.25">
      <c r="A1304" t="s">
        <v>1702</v>
      </c>
      <c r="B1304">
        <v>96942</v>
      </c>
      <c r="C1304" t="s">
        <v>172</v>
      </c>
      <c r="D1304" s="167">
        <v>94099</v>
      </c>
      <c r="E1304" t="s">
        <v>168</v>
      </c>
      <c r="F1304" t="s">
        <v>169</v>
      </c>
      <c r="G1304" t="s">
        <v>173</v>
      </c>
      <c r="H1304" s="168">
        <v>36262</v>
      </c>
      <c r="I1304" t="s">
        <v>106</v>
      </c>
      <c r="J1304" s="169">
        <v>18.468493150684932</v>
      </c>
      <c r="K1304">
        <v>4</v>
      </c>
    </row>
    <row r="1305" spans="1:11" x14ac:dyDescent="0.25">
      <c r="A1305" t="s">
        <v>1703</v>
      </c>
      <c r="B1305">
        <v>4373</v>
      </c>
      <c r="C1305" t="s">
        <v>172</v>
      </c>
      <c r="D1305" s="167">
        <v>80784</v>
      </c>
      <c r="E1305" t="s">
        <v>191</v>
      </c>
      <c r="F1305" t="s">
        <v>169</v>
      </c>
      <c r="G1305" t="s">
        <v>192</v>
      </c>
      <c r="H1305" s="168">
        <v>36942</v>
      </c>
      <c r="I1305" t="s">
        <v>104</v>
      </c>
      <c r="J1305" s="169">
        <v>16.605479452054794</v>
      </c>
      <c r="K1305">
        <v>4</v>
      </c>
    </row>
    <row r="1306" spans="1:11" x14ac:dyDescent="0.25">
      <c r="A1306" t="s">
        <v>1704</v>
      </c>
      <c r="B1306">
        <v>82656</v>
      </c>
      <c r="C1306" t="s">
        <v>167</v>
      </c>
      <c r="D1306" s="167">
        <v>70422</v>
      </c>
      <c r="E1306" t="s">
        <v>168</v>
      </c>
      <c r="F1306" t="s">
        <v>169</v>
      </c>
      <c r="G1306" t="s">
        <v>968</v>
      </c>
      <c r="H1306" s="168">
        <v>37025</v>
      </c>
      <c r="I1306" t="s">
        <v>103</v>
      </c>
      <c r="J1306" s="169">
        <v>16.378082191780823</v>
      </c>
      <c r="K1306">
        <v>4</v>
      </c>
    </row>
    <row r="1307" spans="1:11" x14ac:dyDescent="0.25">
      <c r="A1307" t="s">
        <v>1705</v>
      </c>
      <c r="B1307">
        <v>88695</v>
      </c>
      <c r="C1307" t="s">
        <v>172</v>
      </c>
      <c r="D1307" s="167">
        <v>79676</v>
      </c>
      <c r="E1307" t="s">
        <v>185</v>
      </c>
      <c r="F1307" t="s">
        <v>169</v>
      </c>
      <c r="G1307" t="s">
        <v>416</v>
      </c>
      <c r="H1307" s="168">
        <v>39160</v>
      </c>
      <c r="I1307" t="s">
        <v>103</v>
      </c>
      <c r="J1307" s="169">
        <v>10.528767123287672</v>
      </c>
      <c r="K1307">
        <v>3</v>
      </c>
    </row>
    <row r="1308" spans="1:11" x14ac:dyDescent="0.25">
      <c r="A1308" t="s">
        <v>1706</v>
      </c>
      <c r="B1308">
        <v>35217</v>
      </c>
      <c r="C1308" t="s">
        <v>172</v>
      </c>
      <c r="D1308" s="167">
        <v>103708.64</v>
      </c>
      <c r="E1308" t="s">
        <v>168</v>
      </c>
      <c r="F1308" t="s">
        <v>169</v>
      </c>
      <c r="G1308" t="s">
        <v>906</v>
      </c>
      <c r="H1308" s="168">
        <v>32104</v>
      </c>
      <c r="I1308" t="s">
        <v>106</v>
      </c>
      <c r="J1308" s="169">
        <v>29.860273972602741</v>
      </c>
      <c r="K1308">
        <v>6</v>
      </c>
    </row>
    <row r="1309" spans="1:11" x14ac:dyDescent="0.25">
      <c r="A1309" t="s">
        <v>1707</v>
      </c>
      <c r="B1309">
        <v>22351</v>
      </c>
      <c r="C1309" t="s">
        <v>172</v>
      </c>
      <c r="D1309" s="167">
        <v>116282.95</v>
      </c>
      <c r="E1309" t="s">
        <v>308</v>
      </c>
      <c r="F1309" t="s">
        <v>169</v>
      </c>
      <c r="G1309" t="s">
        <v>275</v>
      </c>
      <c r="H1309" s="168">
        <v>36543</v>
      </c>
      <c r="I1309" t="s">
        <v>106</v>
      </c>
      <c r="J1309" s="169">
        <v>17.698630136986303</v>
      </c>
      <c r="K1309">
        <v>4</v>
      </c>
    </row>
    <row r="1310" spans="1:11" x14ac:dyDescent="0.25">
      <c r="A1310" t="s">
        <v>1708</v>
      </c>
      <c r="B1310">
        <v>30982</v>
      </c>
      <c r="C1310" t="s">
        <v>167</v>
      </c>
      <c r="D1310" s="167">
        <v>66358.149999999994</v>
      </c>
      <c r="E1310" t="s">
        <v>188</v>
      </c>
      <c r="F1310" t="s">
        <v>169</v>
      </c>
      <c r="G1310" t="s">
        <v>170</v>
      </c>
      <c r="H1310" s="168">
        <v>38922</v>
      </c>
      <c r="I1310" t="s">
        <v>105</v>
      </c>
      <c r="J1310" s="169">
        <v>11.180821917808219</v>
      </c>
      <c r="K1310">
        <v>3</v>
      </c>
    </row>
    <row r="1311" spans="1:11" x14ac:dyDescent="0.25">
      <c r="A1311" t="s">
        <v>1709</v>
      </c>
      <c r="B1311">
        <v>78040</v>
      </c>
      <c r="C1311" t="s">
        <v>172</v>
      </c>
      <c r="D1311" s="167">
        <v>78096</v>
      </c>
      <c r="E1311" t="s">
        <v>175</v>
      </c>
      <c r="F1311" t="s">
        <v>169</v>
      </c>
      <c r="G1311" t="s">
        <v>183</v>
      </c>
      <c r="H1311" s="168">
        <v>38551</v>
      </c>
      <c r="I1311" t="s">
        <v>103</v>
      </c>
      <c r="J1311" s="169">
        <v>12.197260273972603</v>
      </c>
      <c r="K1311">
        <v>3</v>
      </c>
    </row>
    <row r="1312" spans="1:11" x14ac:dyDescent="0.25">
      <c r="A1312" t="s">
        <v>1710</v>
      </c>
      <c r="B1312">
        <v>32869</v>
      </c>
      <c r="C1312" t="s">
        <v>167</v>
      </c>
      <c r="D1312" s="167">
        <v>74779.89</v>
      </c>
      <c r="E1312" t="s">
        <v>168</v>
      </c>
      <c r="F1312" t="s">
        <v>169</v>
      </c>
      <c r="G1312" t="s">
        <v>189</v>
      </c>
      <c r="H1312" s="168">
        <v>38166</v>
      </c>
      <c r="I1312" t="s">
        <v>105</v>
      </c>
      <c r="J1312" s="169">
        <v>13.252054794520548</v>
      </c>
      <c r="K1312">
        <v>3</v>
      </c>
    </row>
    <row r="1313" spans="1:11" x14ac:dyDescent="0.25">
      <c r="A1313" t="s">
        <v>1711</v>
      </c>
      <c r="B1313">
        <v>37448</v>
      </c>
      <c r="C1313" t="s">
        <v>167</v>
      </c>
      <c r="D1313" s="167">
        <v>18416.05</v>
      </c>
      <c r="E1313" t="s">
        <v>196</v>
      </c>
      <c r="F1313" t="s">
        <v>202</v>
      </c>
      <c r="G1313" t="s">
        <v>222</v>
      </c>
      <c r="H1313" s="168">
        <v>40770</v>
      </c>
      <c r="I1313" t="s">
        <v>104</v>
      </c>
      <c r="J1313" s="169">
        <v>6.117808219178082</v>
      </c>
      <c r="K1313">
        <v>2</v>
      </c>
    </row>
    <row r="1314" spans="1:11" x14ac:dyDescent="0.25">
      <c r="A1314" t="s">
        <v>1712</v>
      </c>
      <c r="B1314">
        <v>38272</v>
      </c>
      <c r="C1314" t="s">
        <v>172</v>
      </c>
      <c r="D1314" s="167">
        <v>79676</v>
      </c>
      <c r="E1314" t="s">
        <v>185</v>
      </c>
      <c r="F1314" t="s">
        <v>169</v>
      </c>
      <c r="G1314" t="s">
        <v>416</v>
      </c>
      <c r="H1314" s="168">
        <v>39160</v>
      </c>
      <c r="I1314" t="s">
        <v>104</v>
      </c>
      <c r="J1314" s="169">
        <v>10.528767123287672</v>
      </c>
      <c r="K1314">
        <v>3</v>
      </c>
    </row>
    <row r="1315" spans="1:11" x14ac:dyDescent="0.25">
      <c r="A1315" t="s">
        <v>1713</v>
      </c>
      <c r="B1315">
        <v>11922</v>
      </c>
      <c r="C1315" t="s">
        <v>167</v>
      </c>
      <c r="D1315" s="167">
        <v>44300</v>
      </c>
      <c r="E1315" t="s">
        <v>168</v>
      </c>
      <c r="F1315" t="s">
        <v>169</v>
      </c>
      <c r="G1315" t="s">
        <v>265</v>
      </c>
      <c r="H1315" s="168">
        <v>42590</v>
      </c>
      <c r="I1315" t="s">
        <v>107</v>
      </c>
      <c r="J1315" s="169">
        <v>1.1315068493150684</v>
      </c>
      <c r="K1315">
        <v>1</v>
      </c>
    </row>
    <row r="1316" spans="1:11" x14ac:dyDescent="0.25">
      <c r="A1316" t="s">
        <v>1714</v>
      </c>
      <c r="B1316">
        <v>60953</v>
      </c>
      <c r="C1316" t="s">
        <v>172</v>
      </c>
      <c r="D1316" s="167">
        <v>97224.98</v>
      </c>
      <c r="E1316" t="s">
        <v>185</v>
      </c>
      <c r="F1316" t="s">
        <v>169</v>
      </c>
      <c r="G1316" t="s">
        <v>416</v>
      </c>
      <c r="H1316" s="168">
        <v>32310</v>
      </c>
      <c r="I1316" t="s">
        <v>104</v>
      </c>
      <c r="J1316" s="169">
        <v>29.295890410958904</v>
      </c>
      <c r="K1316">
        <v>6</v>
      </c>
    </row>
    <row r="1317" spans="1:11" x14ac:dyDescent="0.25">
      <c r="A1317" t="s">
        <v>1715</v>
      </c>
      <c r="B1317">
        <v>43636</v>
      </c>
      <c r="C1317" t="s">
        <v>172</v>
      </c>
      <c r="D1317" s="167">
        <v>105360.22</v>
      </c>
      <c r="E1317" t="s">
        <v>188</v>
      </c>
      <c r="F1317" t="s">
        <v>169</v>
      </c>
      <c r="G1317" t="s">
        <v>275</v>
      </c>
      <c r="H1317" s="168">
        <v>35527</v>
      </c>
      <c r="I1317" t="s">
        <v>104</v>
      </c>
      <c r="J1317" s="169">
        <v>20.482191780821918</v>
      </c>
      <c r="K1317">
        <v>5</v>
      </c>
    </row>
    <row r="1318" spans="1:11" x14ac:dyDescent="0.25">
      <c r="A1318" t="s">
        <v>1716</v>
      </c>
      <c r="B1318">
        <v>6848</v>
      </c>
      <c r="C1318" t="s">
        <v>172</v>
      </c>
      <c r="D1318" s="167">
        <v>114087.02</v>
      </c>
      <c r="E1318" t="s">
        <v>185</v>
      </c>
      <c r="F1318" t="s">
        <v>169</v>
      </c>
      <c r="G1318" t="s">
        <v>382</v>
      </c>
      <c r="H1318" s="168">
        <v>34400</v>
      </c>
      <c r="I1318" t="s">
        <v>103</v>
      </c>
      <c r="J1318" s="169">
        <v>23.56986301369863</v>
      </c>
      <c r="K1318">
        <v>5</v>
      </c>
    </row>
    <row r="1319" spans="1:11" x14ac:dyDescent="0.25">
      <c r="A1319" t="s">
        <v>1717</v>
      </c>
      <c r="B1319">
        <v>89960</v>
      </c>
      <c r="C1319" t="s">
        <v>167</v>
      </c>
      <c r="D1319" s="167">
        <v>99870.24</v>
      </c>
      <c r="E1319" t="s">
        <v>188</v>
      </c>
      <c r="F1319" t="s">
        <v>169</v>
      </c>
      <c r="G1319" t="s">
        <v>244</v>
      </c>
      <c r="H1319" s="168">
        <v>32846</v>
      </c>
      <c r="I1319" t="s">
        <v>107</v>
      </c>
      <c r="J1319" s="169">
        <v>27.827397260273973</v>
      </c>
      <c r="K1319">
        <v>6</v>
      </c>
    </row>
    <row r="1320" spans="1:11" x14ac:dyDescent="0.25">
      <c r="A1320" t="s">
        <v>1718</v>
      </c>
      <c r="B1320">
        <v>99749</v>
      </c>
      <c r="C1320" t="s">
        <v>172</v>
      </c>
      <c r="D1320" s="167">
        <v>65105</v>
      </c>
      <c r="E1320" t="s">
        <v>168</v>
      </c>
      <c r="F1320" t="s">
        <v>169</v>
      </c>
      <c r="G1320" t="s">
        <v>265</v>
      </c>
      <c r="H1320" s="168">
        <v>38838</v>
      </c>
      <c r="I1320" t="s">
        <v>106</v>
      </c>
      <c r="J1320" s="169">
        <v>11.41095890410959</v>
      </c>
      <c r="K1320">
        <v>3</v>
      </c>
    </row>
    <row r="1321" spans="1:11" x14ac:dyDescent="0.25">
      <c r="A1321" t="s">
        <v>1719</v>
      </c>
      <c r="B1321">
        <v>97805</v>
      </c>
      <c r="C1321" t="s">
        <v>172</v>
      </c>
      <c r="D1321" s="167">
        <v>58448</v>
      </c>
      <c r="E1321" t="s">
        <v>196</v>
      </c>
      <c r="F1321" t="s">
        <v>169</v>
      </c>
      <c r="G1321" t="s">
        <v>242</v>
      </c>
      <c r="H1321" s="168">
        <v>38250</v>
      </c>
      <c r="I1321" t="s">
        <v>104</v>
      </c>
      <c r="J1321" s="169">
        <v>13.021917808219179</v>
      </c>
      <c r="K1321">
        <v>3</v>
      </c>
    </row>
    <row r="1322" spans="1:11" x14ac:dyDescent="0.25">
      <c r="A1322" t="s">
        <v>1720</v>
      </c>
      <c r="B1322">
        <v>89504</v>
      </c>
      <c r="C1322" t="s">
        <v>172</v>
      </c>
      <c r="D1322" s="167">
        <v>46325.1</v>
      </c>
      <c r="E1322" t="s">
        <v>199</v>
      </c>
      <c r="F1322" t="s">
        <v>169</v>
      </c>
      <c r="G1322" t="s">
        <v>295</v>
      </c>
      <c r="H1322" s="168">
        <v>39314</v>
      </c>
      <c r="I1322" t="s">
        <v>106</v>
      </c>
      <c r="J1322" s="169">
        <v>10.106849315068493</v>
      </c>
      <c r="K1322">
        <v>3</v>
      </c>
    </row>
    <row r="1323" spans="1:11" x14ac:dyDescent="0.25">
      <c r="A1323" t="s">
        <v>1721</v>
      </c>
      <c r="B1323">
        <v>18378</v>
      </c>
      <c r="C1323" t="s">
        <v>172</v>
      </c>
      <c r="D1323" s="167">
        <v>58327.42</v>
      </c>
      <c r="E1323" t="s">
        <v>168</v>
      </c>
      <c r="F1323" t="s">
        <v>169</v>
      </c>
      <c r="G1323" t="s">
        <v>649</v>
      </c>
      <c r="H1323" s="168">
        <v>37732</v>
      </c>
      <c r="I1323" t="s">
        <v>104</v>
      </c>
      <c r="J1323" s="169">
        <v>14.441095890410958</v>
      </c>
      <c r="K1323">
        <v>3</v>
      </c>
    </row>
    <row r="1324" spans="1:11" x14ac:dyDescent="0.25">
      <c r="A1324" t="s">
        <v>1722</v>
      </c>
      <c r="B1324">
        <v>42393</v>
      </c>
      <c r="C1324" t="s">
        <v>167</v>
      </c>
      <c r="D1324" s="167">
        <v>156511.20000000001</v>
      </c>
      <c r="E1324" t="s">
        <v>230</v>
      </c>
      <c r="F1324" t="s">
        <v>169</v>
      </c>
      <c r="G1324" t="s">
        <v>231</v>
      </c>
      <c r="H1324" s="168">
        <v>36423</v>
      </c>
      <c r="I1324" t="s">
        <v>104</v>
      </c>
      <c r="J1324" s="169">
        <v>18.027397260273972</v>
      </c>
      <c r="K1324">
        <v>4</v>
      </c>
    </row>
    <row r="1325" spans="1:11" x14ac:dyDescent="0.25">
      <c r="A1325" t="s">
        <v>1723</v>
      </c>
      <c r="B1325">
        <v>99881</v>
      </c>
      <c r="C1325" t="s">
        <v>172</v>
      </c>
      <c r="D1325" s="167">
        <v>92756.7</v>
      </c>
      <c r="E1325" t="s">
        <v>175</v>
      </c>
      <c r="F1325" t="s">
        <v>169</v>
      </c>
      <c r="G1325" t="s">
        <v>183</v>
      </c>
      <c r="H1325" s="168">
        <v>29156</v>
      </c>
      <c r="I1325" t="s">
        <v>105</v>
      </c>
      <c r="J1325" s="169">
        <v>37.936986301369863</v>
      </c>
      <c r="K1325">
        <v>8</v>
      </c>
    </row>
    <row r="1326" spans="1:11" x14ac:dyDescent="0.25">
      <c r="A1326" t="s">
        <v>1723</v>
      </c>
      <c r="B1326">
        <v>63575</v>
      </c>
      <c r="C1326" t="s">
        <v>172</v>
      </c>
      <c r="D1326" s="167">
        <v>67384</v>
      </c>
      <c r="E1326" t="s">
        <v>168</v>
      </c>
      <c r="F1326" t="s">
        <v>169</v>
      </c>
      <c r="G1326" t="s">
        <v>265</v>
      </c>
      <c r="H1326" s="168">
        <v>38670</v>
      </c>
      <c r="I1326" t="s">
        <v>107</v>
      </c>
      <c r="J1326" s="169">
        <v>11.871232876712329</v>
      </c>
      <c r="K1326">
        <v>3</v>
      </c>
    </row>
    <row r="1327" spans="1:11" x14ac:dyDescent="0.25">
      <c r="A1327" t="s">
        <v>1724</v>
      </c>
      <c r="B1327">
        <v>15921</v>
      </c>
      <c r="C1327" t="s">
        <v>172</v>
      </c>
      <c r="D1327" s="167">
        <v>61408</v>
      </c>
      <c r="E1327" t="s">
        <v>191</v>
      </c>
      <c r="F1327" t="s">
        <v>169</v>
      </c>
      <c r="G1327" t="s">
        <v>486</v>
      </c>
      <c r="H1327" s="168">
        <v>41288</v>
      </c>
      <c r="I1327" t="s">
        <v>103</v>
      </c>
      <c r="J1327" s="169">
        <v>4.6986301369863011</v>
      </c>
      <c r="K1327">
        <v>1</v>
      </c>
    </row>
    <row r="1328" spans="1:11" x14ac:dyDescent="0.25">
      <c r="A1328" t="s">
        <v>1725</v>
      </c>
      <c r="B1328">
        <v>9311</v>
      </c>
      <c r="C1328" t="s">
        <v>167</v>
      </c>
      <c r="D1328" s="167">
        <v>67993.850000000006</v>
      </c>
      <c r="E1328" t="s">
        <v>188</v>
      </c>
      <c r="F1328" t="s">
        <v>169</v>
      </c>
      <c r="G1328" t="s">
        <v>560</v>
      </c>
      <c r="H1328" s="168">
        <v>34751</v>
      </c>
      <c r="I1328" t="s">
        <v>106</v>
      </c>
      <c r="J1328" s="169">
        <v>22.608219178082191</v>
      </c>
      <c r="K1328">
        <v>5</v>
      </c>
    </row>
    <row r="1329" spans="1:11" x14ac:dyDescent="0.25">
      <c r="A1329" t="s">
        <v>1726</v>
      </c>
      <c r="B1329">
        <v>57199</v>
      </c>
      <c r="C1329" t="s">
        <v>172</v>
      </c>
      <c r="D1329" s="167">
        <v>53259.3</v>
      </c>
      <c r="E1329" t="s">
        <v>199</v>
      </c>
      <c r="F1329" t="s">
        <v>169</v>
      </c>
      <c r="G1329" t="s">
        <v>200</v>
      </c>
      <c r="H1329" s="168">
        <v>37199</v>
      </c>
      <c r="I1329" t="s">
        <v>108</v>
      </c>
      <c r="J1329" s="169">
        <v>15.901369863013699</v>
      </c>
      <c r="K1329">
        <v>4</v>
      </c>
    </row>
    <row r="1330" spans="1:11" x14ac:dyDescent="0.25">
      <c r="A1330" t="s">
        <v>1727</v>
      </c>
      <c r="B1330">
        <v>79881</v>
      </c>
      <c r="C1330" t="s">
        <v>167</v>
      </c>
      <c r="D1330" s="167">
        <v>104717.28</v>
      </c>
      <c r="E1330" t="s">
        <v>325</v>
      </c>
      <c r="F1330" t="s">
        <v>169</v>
      </c>
      <c r="G1330" t="s">
        <v>598</v>
      </c>
      <c r="H1330" s="168">
        <v>30935</v>
      </c>
      <c r="I1330" t="s">
        <v>108</v>
      </c>
      <c r="J1330" s="169">
        <v>33.063013698630137</v>
      </c>
      <c r="K1330">
        <v>7</v>
      </c>
    </row>
    <row r="1331" spans="1:11" x14ac:dyDescent="0.25">
      <c r="A1331" t="s">
        <v>1728</v>
      </c>
      <c r="B1331">
        <v>13812</v>
      </c>
      <c r="C1331" t="s">
        <v>172</v>
      </c>
      <c r="D1331" s="167">
        <v>64141</v>
      </c>
      <c r="E1331" t="s">
        <v>196</v>
      </c>
      <c r="F1331" t="s">
        <v>169</v>
      </c>
      <c r="G1331" t="s">
        <v>750</v>
      </c>
      <c r="H1331" s="168">
        <v>38684</v>
      </c>
      <c r="I1331" t="s">
        <v>106</v>
      </c>
      <c r="J1331" s="169">
        <v>11.832876712328767</v>
      </c>
      <c r="K1331">
        <v>3</v>
      </c>
    </row>
    <row r="1332" spans="1:11" x14ac:dyDescent="0.25">
      <c r="A1332" t="s">
        <v>1729</v>
      </c>
      <c r="B1332">
        <v>82807</v>
      </c>
      <c r="C1332" t="s">
        <v>172</v>
      </c>
      <c r="D1332" s="167">
        <v>88574.84</v>
      </c>
      <c r="E1332" t="s">
        <v>191</v>
      </c>
      <c r="F1332" t="s">
        <v>169</v>
      </c>
      <c r="G1332" t="s">
        <v>192</v>
      </c>
      <c r="H1332" s="168">
        <v>31354</v>
      </c>
      <c r="I1332" t="s">
        <v>103</v>
      </c>
      <c r="J1332" s="169">
        <v>31.915068493150685</v>
      </c>
      <c r="K1332">
        <v>7</v>
      </c>
    </row>
    <row r="1333" spans="1:11" x14ac:dyDescent="0.25">
      <c r="A1333" t="s">
        <v>1730</v>
      </c>
      <c r="B1333">
        <v>8964</v>
      </c>
      <c r="C1333" t="s">
        <v>172</v>
      </c>
      <c r="D1333" s="167">
        <v>72902</v>
      </c>
      <c r="E1333" t="s">
        <v>175</v>
      </c>
      <c r="F1333" t="s">
        <v>169</v>
      </c>
      <c r="G1333" t="s">
        <v>183</v>
      </c>
      <c r="H1333" s="168">
        <v>39062</v>
      </c>
      <c r="I1333" t="s">
        <v>105</v>
      </c>
      <c r="J1333" s="169">
        <v>10.797260273972602</v>
      </c>
      <c r="K1333">
        <v>3</v>
      </c>
    </row>
    <row r="1334" spans="1:11" x14ac:dyDescent="0.25">
      <c r="A1334" t="s">
        <v>1731</v>
      </c>
      <c r="B1334">
        <v>57098</v>
      </c>
      <c r="C1334" t="s">
        <v>172</v>
      </c>
      <c r="D1334" s="167">
        <v>57476.06</v>
      </c>
      <c r="E1334" t="s">
        <v>196</v>
      </c>
      <c r="F1334" t="s">
        <v>169</v>
      </c>
      <c r="G1334" t="s">
        <v>1246</v>
      </c>
      <c r="H1334" s="168">
        <v>33028</v>
      </c>
      <c r="I1334" t="s">
        <v>104</v>
      </c>
      <c r="J1334" s="169">
        <v>27.328767123287673</v>
      </c>
      <c r="K1334">
        <v>6</v>
      </c>
    </row>
    <row r="1335" spans="1:11" x14ac:dyDescent="0.25">
      <c r="A1335" t="s">
        <v>1732</v>
      </c>
      <c r="B1335">
        <v>63117</v>
      </c>
      <c r="C1335" t="s">
        <v>172</v>
      </c>
      <c r="D1335" s="167">
        <v>49618.44</v>
      </c>
      <c r="E1335" t="s">
        <v>168</v>
      </c>
      <c r="F1335" t="s">
        <v>169</v>
      </c>
      <c r="G1335" t="s">
        <v>539</v>
      </c>
      <c r="H1335" s="168">
        <v>41064</v>
      </c>
      <c r="I1335" t="s">
        <v>103</v>
      </c>
      <c r="J1335" s="169">
        <v>5.3123287671232875</v>
      </c>
      <c r="K1335">
        <v>2</v>
      </c>
    </row>
    <row r="1336" spans="1:11" x14ac:dyDescent="0.25">
      <c r="A1336" t="s">
        <v>1733</v>
      </c>
      <c r="B1336">
        <v>87925</v>
      </c>
      <c r="C1336" t="s">
        <v>167</v>
      </c>
      <c r="D1336" s="167">
        <v>76741.59</v>
      </c>
      <c r="E1336" t="s">
        <v>188</v>
      </c>
      <c r="F1336" t="s">
        <v>169</v>
      </c>
      <c r="G1336" t="s">
        <v>282</v>
      </c>
      <c r="H1336" s="168">
        <v>36752</v>
      </c>
      <c r="I1336" t="s">
        <v>103</v>
      </c>
      <c r="J1336" s="169">
        <v>17.126027397260273</v>
      </c>
      <c r="K1336">
        <v>4</v>
      </c>
    </row>
    <row r="1337" spans="1:11" x14ac:dyDescent="0.25">
      <c r="A1337" t="s">
        <v>1734</v>
      </c>
      <c r="B1337">
        <v>47425</v>
      </c>
      <c r="C1337" t="s">
        <v>172</v>
      </c>
      <c r="D1337" s="167">
        <v>41781.910000000003</v>
      </c>
      <c r="E1337" t="s">
        <v>199</v>
      </c>
      <c r="F1337" t="s">
        <v>169</v>
      </c>
      <c r="G1337" t="s">
        <v>295</v>
      </c>
      <c r="H1337" s="168">
        <v>41442</v>
      </c>
      <c r="I1337" t="s">
        <v>108</v>
      </c>
      <c r="J1337" s="169">
        <v>4.2767123287671236</v>
      </c>
      <c r="K1337">
        <v>1</v>
      </c>
    </row>
    <row r="1338" spans="1:11" x14ac:dyDescent="0.25">
      <c r="A1338" t="s">
        <v>1735</v>
      </c>
      <c r="B1338">
        <v>73239</v>
      </c>
      <c r="C1338" t="s">
        <v>172</v>
      </c>
      <c r="D1338" s="167">
        <v>117174.02</v>
      </c>
      <c r="E1338" t="s">
        <v>185</v>
      </c>
      <c r="F1338" t="s">
        <v>169</v>
      </c>
      <c r="G1338" t="s">
        <v>382</v>
      </c>
      <c r="H1338" s="168">
        <v>33455</v>
      </c>
      <c r="I1338" t="s">
        <v>108</v>
      </c>
      <c r="J1338" s="169">
        <v>26.158904109589042</v>
      </c>
      <c r="K1338">
        <v>6</v>
      </c>
    </row>
    <row r="1339" spans="1:11" x14ac:dyDescent="0.25">
      <c r="A1339" t="s">
        <v>1736</v>
      </c>
      <c r="B1339">
        <v>31803</v>
      </c>
      <c r="C1339" t="s">
        <v>167</v>
      </c>
      <c r="D1339" s="167">
        <v>97912</v>
      </c>
      <c r="E1339" t="s">
        <v>188</v>
      </c>
      <c r="F1339" t="s">
        <v>169</v>
      </c>
      <c r="G1339" t="s">
        <v>284</v>
      </c>
      <c r="H1339" s="168">
        <v>37473</v>
      </c>
      <c r="I1339" t="s">
        <v>107</v>
      </c>
      <c r="J1339" s="169">
        <v>15.150684931506849</v>
      </c>
      <c r="K1339">
        <v>4</v>
      </c>
    </row>
    <row r="1340" spans="1:11" x14ac:dyDescent="0.25">
      <c r="A1340" t="s">
        <v>1737</v>
      </c>
      <c r="B1340">
        <v>35477</v>
      </c>
      <c r="C1340" t="s">
        <v>167</v>
      </c>
      <c r="D1340" s="167">
        <v>92756.7</v>
      </c>
      <c r="E1340" t="s">
        <v>175</v>
      </c>
      <c r="F1340" t="s">
        <v>169</v>
      </c>
      <c r="G1340" t="s">
        <v>183</v>
      </c>
      <c r="H1340" s="168">
        <v>34498</v>
      </c>
      <c r="I1340" t="s">
        <v>106</v>
      </c>
      <c r="J1340" s="169">
        <v>23.301369863013697</v>
      </c>
      <c r="K1340">
        <v>5</v>
      </c>
    </row>
    <row r="1341" spans="1:11" x14ac:dyDescent="0.25">
      <c r="A1341" t="s">
        <v>1738</v>
      </c>
      <c r="B1341">
        <v>39959</v>
      </c>
      <c r="C1341" t="s">
        <v>172</v>
      </c>
      <c r="D1341" s="167">
        <v>92756.7</v>
      </c>
      <c r="E1341" t="s">
        <v>175</v>
      </c>
      <c r="F1341" t="s">
        <v>169</v>
      </c>
      <c r="G1341" t="s">
        <v>183</v>
      </c>
      <c r="H1341" s="168">
        <v>34176</v>
      </c>
      <c r="I1341" t="s">
        <v>105</v>
      </c>
      <c r="J1341" s="169">
        <v>24.183561643835617</v>
      </c>
      <c r="K1341">
        <v>5</v>
      </c>
    </row>
    <row r="1342" spans="1:11" x14ac:dyDescent="0.25">
      <c r="A1342" t="s">
        <v>1739</v>
      </c>
      <c r="B1342">
        <v>43415</v>
      </c>
      <c r="C1342" t="s">
        <v>167</v>
      </c>
      <c r="D1342" s="167">
        <v>68943</v>
      </c>
      <c r="E1342" t="s">
        <v>199</v>
      </c>
      <c r="F1342" t="s">
        <v>169</v>
      </c>
      <c r="G1342" t="s">
        <v>968</v>
      </c>
      <c r="H1342" s="168">
        <v>42478</v>
      </c>
      <c r="I1342" t="s">
        <v>105</v>
      </c>
      <c r="J1342" s="169">
        <v>1.4383561643835616</v>
      </c>
      <c r="K1342">
        <v>1</v>
      </c>
    </row>
    <row r="1343" spans="1:11" x14ac:dyDescent="0.25">
      <c r="A1343" t="s">
        <v>1740</v>
      </c>
      <c r="B1343">
        <v>17147</v>
      </c>
      <c r="C1343" t="s">
        <v>172</v>
      </c>
      <c r="D1343" s="167">
        <v>90900.83</v>
      </c>
      <c r="E1343" t="s">
        <v>268</v>
      </c>
      <c r="F1343" t="s">
        <v>169</v>
      </c>
      <c r="G1343" t="s">
        <v>418</v>
      </c>
      <c r="H1343" s="168">
        <v>33522</v>
      </c>
      <c r="I1343" t="s">
        <v>105</v>
      </c>
      <c r="J1343" s="169">
        <v>25.975342465753425</v>
      </c>
      <c r="K1343">
        <v>6</v>
      </c>
    </row>
    <row r="1344" spans="1:11" x14ac:dyDescent="0.25">
      <c r="A1344" t="s">
        <v>1741</v>
      </c>
      <c r="B1344">
        <v>75072</v>
      </c>
      <c r="C1344" t="s">
        <v>172</v>
      </c>
      <c r="D1344" s="167">
        <v>97392.47</v>
      </c>
      <c r="E1344" t="s">
        <v>168</v>
      </c>
      <c r="F1344" t="s">
        <v>169</v>
      </c>
      <c r="G1344" t="s">
        <v>173</v>
      </c>
      <c r="H1344" s="168">
        <v>34498</v>
      </c>
      <c r="I1344" t="s">
        <v>106</v>
      </c>
      <c r="J1344" s="169">
        <v>23.301369863013697</v>
      </c>
      <c r="K1344">
        <v>5</v>
      </c>
    </row>
    <row r="1345" spans="1:11" x14ac:dyDescent="0.25">
      <c r="A1345" t="s">
        <v>1742</v>
      </c>
      <c r="B1345">
        <v>20576</v>
      </c>
      <c r="C1345" t="s">
        <v>167</v>
      </c>
      <c r="D1345" s="167">
        <v>64541.64</v>
      </c>
      <c r="E1345" t="s">
        <v>180</v>
      </c>
      <c r="F1345" t="s">
        <v>169</v>
      </c>
      <c r="G1345" t="s">
        <v>386</v>
      </c>
      <c r="H1345" s="168">
        <v>40049</v>
      </c>
      <c r="I1345" t="s">
        <v>108</v>
      </c>
      <c r="J1345" s="169">
        <v>8.0931506849315067</v>
      </c>
      <c r="K1345">
        <v>2</v>
      </c>
    </row>
    <row r="1346" spans="1:11" x14ac:dyDescent="0.25">
      <c r="A1346" t="s">
        <v>1743</v>
      </c>
      <c r="B1346">
        <v>24539</v>
      </c>
      <c r="C1346" t="s">
        <v>172</v>
      </c>
      <c r="D1346" s="167">
        <v>135043.60999999999</v>
      </c>
      <c r="E1346" t="s">
        <v>216</v>
      </c>
      <c r="F1346" t="s">
        <v>169</v>
      </c>
      <c r="G1346" t="s">
        <v>275</v>
      </c>
      <c r="H1346" s="168">
        <v>35311</v>
      </c>
      <c r="I1346" t="s">
        <v>104</v>
      </c>
      <c r="J1346" s="169">
        <v>21.073972602739726</v>
      </c>
      <c r="K1346">
        <v>5</v>
      </c>
    </row>
    <row r="1347" spans="1:11" x14ac:dyDescent="0.25">
      <c r="A1347" t="s">
        <v>1744</v>
      </c>
      <c r="B1347">
        <v>96919</v>
      </c>
      <c r="C1347" t="s">
        <v>167</v>
      </c>
      <c r="D1347" s="167">
        <v>37386</v>
      </c>
      <c r="E1347" t="s">
        <v>188</v>
      </c>
      <c r="F1347" t="s">
        <v>169</v>
      </c>
      <c r="G1347" t="s">
        <v>344</v>
      </c>
      <c r="H1347" s="168">
        <v>42464</v>
      </c>
      <c r="I1347" t="s">
        <v>103</v>
      </c>
      <c r="J1347" s="169">
        <v>1.4767123287671233</v>
      </c>
      <c r="K1347">
        <v>1</v>
      </c>
    </row>
    <row r="1348" spans="1:11" x14ac:dyDescent="0.25">
      <c r="A1348" t="s">
        <v>1745</v>
      </c>
      <c r="B1348">
        <v>91905</v>
      </c>
      <c r="C1348" t="s">
        <v>167</v>
      </c>
      <c r="D1348" s="167">
        <v>22376.5</v>
      </c>
      <c r="E1348" t="s">
        <v>216</v>
      </c>
      <c r="F1348" t="s">
        <v>202</v>
      </c>
      <c r="G1348" t="s">
        <v>980</v>
      </c>
      <c r="H1348" s="168">
        <v>41543</v>
      </c>
      <c r="I1348" t="s">
        <v>103</v>
      </c>
      <c r="J1348" s="169">
        <v>4</v>
      </c>
      <c r="K1348">
        <v>1</v>
      </c>
    </row>
    <row r="1349" spans="1:11" x14ac:dyDescent="0.25">
      <c r="A1349" t="s">
        <v>1746</v>
      </c>
      <c r="B1349">
        <v>9306</v>
      </c>
      <c r="C1349" t="s">
        <v>167</v>
      </c>
      <c r="D1349" s="167">
        <v>112899</v>
      </c>
      <c r="E1349" t="s">
        <v>230</v>
      </c>
      <c r="F1349" t="s">
        <v>169</v>
      </c>
      <c r="G1349" t="s">
        <v>617</v>
      </c>
      <c r="H1349" s="168">
        <v>41568</v>
      </c>
      <c r="I1349" t="s">
        <v>106</v>
      </c>
      <c r="J1349" s="169">
        <v>3.9315068493150687</v>
      </c>
      <c r="K1349">
        <v>1</v>
      </c>
    </row>
    <row r="1350" spans="1:11" x14ac:dyDescent="0.25">
      <c r="A1350" t="s">
        <v>1747</v>
      </c>
      <c r="B1350">
        <v>38914</v>
      </c>
      <c r="C1350" t="s">
        <v>172</v>
      </c>
      <c r="D1350" s="167">
        <v>67206</v>
      </c>
      <c r="E1350" t="s">
        <v>199</v>
      </c>
      <c r="F1350" t="s">
        <v>169</v>
      </c>
      <c r="G1350" t="s">
        <v>170</v>
      </c>
      <c r="H1350" s="168">
        <v>38418</v>
      </c>
      <c r="I1350" t="s">
        <v>103</v>
      </c>
      <c r="J1350" s="169">
        <v>12.561643835616438</v>
      </c>
      <c r="K1350">
        <v>3</v>
      </c>
    </row>
    <row r="1351" spans="1:11" x14ac:dyDescent="0.25">
      <c r="A1351" t="s">
        <v>1748</v>
      </c>
      <c r="B1351">
        <v>18152</v>
      </c>
      <c r="C1351" t="s">
        <v>172</v>
      </c>
      <c r="D1351" s="167">
        <v>51697.37</v>
      </c>
      <c r="E1351" t="s">
        <v>199</v>
      </c>
      <c r="F1351" t="s">
        <v>169</v>
      </c>
      <c r="G1351" t="s">
        <v>200</v>
      </c>
      <c r="H1351" s="168">
        <v>38418</v>
      </c>
      <c r="I1351" t="s">
        <v>107</v>
      </c>
      <c r="J1351" s="169">
        <v>12.561643835616438</v>
      </c>
      <c r="K1351">
        <v>3</v>
      </c>
    </row>
    <row r="1352" spans="1:11" x14ac:dyDescent="0.25">
      <c r="A1352" t="s">
        <v>1749</v>
      </c>
      <c r="B1352">
        <v>65517</v>
      </c>
      <c r="C1352" t="s">
        <v>172</v>
      </c>
      <c r="D1352" s="167">
        <v>102664</v>
      </c>
      <c r="E1352" t="s">
        <v>199</v>
      </c>
      <c r="F1352" t="s">
        <v>169</v>
      </c>
      <c r="G1352" t="s">
        <v>478</v>
      </c>
      <c r="H1352" s="168">
        <v>35499</v>
      </c>
      <c r="I1352" t="s">
        <v>103</v>
      </c>
      <c r="J1352" s="169">
        <v>20.55890410958904</v>
      </c>
      <c r="K1352">
        <v>5</v>
      </c>
    </row>
    <row r="1353" spans="1:11" x14ac:dyDescent="0.25">
      <c r="A1353" t="s">
        <v>1750</v>
      </c>
      <c r="B1353">
        <v>97586</v>
      </c>
      <c r="C1353" t="s">
        <v>172</v>
      </c>
      <c r="D1353" s="167">
        <v>92756.7</v>
      </c>
      <c r="E1353" t="s">
        <v>175</v>
      </c>
      <c r="F1353" t="s">
        <v>169</v>
      </c>
      <c r="G1353" t="s">
        <v>183</v>
      </c>
      <c r="H1353" s="168">
        <v>34960</v>
      </c>
      <c r="I1353" t="s">
        <v>108</v>
      </c>
      <c r="J1353" s="169">
        <v>22.035616438356165</v>
      </c>
      <c r="K1353">
        <v>5</v>
      </c>
    </row>
    <row r="1354" spans="1:11" x14ac:dyDescent="0.25">
      <c r="A1354" t="s">
        <v>1751</v>
      </c>
      <c r="B1354">
        <v>57246</v>
      </c>
      <c r="C1354" t="s">
        <v>167</v>
      </c>
      <c r="D1354" s="167">
        <v>81131.460000000006</v>
      </c>
      <c r="E1354" t="s">
        <v>188</v>
      </c>
      <c r="F1354" t="s">
        <v>169</v>
      </c>
      <c r="G1354" t="s">
        <v>284</v>
      </c>
      <c r="H1354" s="168">
        <v>41344</v>
      </c>
      <c r="I1354" t="s">
        <v>104</v>
      </c>
      <c r="J1354" s="169">
        <v>4.5452054794520551</v>
      </c>
      <c r="K1354">
        <v>1</v>
      </c>
    </row>
    <row r="1355" spans="1:11" x14ac:dyDescent="0.25">
      <c r="A1355" t="s">
        <v>1752</v>
      </c>
      <c r="B1355">
        <v>9454</v>
      </c>
      <c r="C1355" t="s">
        <v>172</v>
      </c>
      <c r="D1355" s="167">
        <v>77328</v>
      </c>
      <c r="E1355" t="s">
        <v>168</v>
      </c>
      <c r="F1355" t="s">
        <v>169</v>
      </c>
      <c r="G1355" t="s">
        <v>265</v>
      </c>
      <c r="H1355" s="168">
        <v>36731</v>
      </c>
      <c r="I1355" t="s">
        <v>108</v>
      </c>
      <c r="J1355" s="169">
        <v>17.183561643835617</v>
      </c>
      <c r="K1355">
        <v>4</v>
      </c>
    </row>
    <row r="1356" spans="1:11" x14ac:dyDescent="0.25">
      <c r="A1356" t="s">
        <v>1753</v>
      </c>
      <c r="B1356">
        <v>61860</v>
      </c>
      <c r="C1356" t="s">
        <v>172</v>
      </c>
      <c r="D1356" s="167">
        <v>64871.95</v>
      </c>
      <c r="E1356" t="s">
        <v>175</v>
      </c>
      <c r="F1356" t="s">
        <v>169</v>
      </c>
      <c r="G1356" t="s">
        <v>311</v>
      </c>
      <c r="H1356" s="168">
        <v>40896</v>
      </c>
      <c r="I1356" t="s">
        <v>105</v>
      </c>
      <c r="J1356" s="169">
        <v>5.7726027397260271</v>
      </c>
      <c r="K1356">
        <v>2</v>
      </c>
    </row>
    <row r="1357" spans="1:11" x14ac:dyDescent="0.25">
      <c r="A1357" t="s">
        <v>1754</v>
      </c>
      <c r="B1357">
        <v>93983</v>
      </c>
      <c r="C1357" t="s">
        <v>172</v>
      </c>
      <c r="D1357" s="167">
        <v>59302</v>
      </c>
      <c r="E1357" t="s">
        <v>191</v>
      </c>
      <c r="F1357" t="s">
        <v>169</v>
      </c>
      <c r="G1357" t="s">
        <v>354</v>
      </c>
      <c r="H1357" s="168">
        <v>40966</v>
      </c>
      <c r="I1357" t="s">
        <v>106</v>
      </c>
      <c r="J1357" s="169">
        <v>5.580821917808219</v>
      </c>
      <c r="K1357">
        <v>2</v>
      </c>
    </row>
    <row r="1358" spans="1:11" x14ac:dyDescent="0.25">
      <c r="A1358" t="s">
        <v>1755</v>
      </c>
      <c r="B1358">
        <v>84589</v>
      </c>
      <c r="C1358" t="s">
        <v>167</v>
      </c>
      <c r="D1358" s="167">
        <v>71469.87</v>
      </c>
      <c r="E1358" t="s">
        <v>233</v>
      </c>
      <c r="F1358" t="s">
        <v>169</v>
      </c>
      <c r="G1358" t="s">
        <v>672</v>
      </c>
      <c r="H1358" s="168">
        <v>36878</v>
      </c>
      <c r="I1358" t="s">
        <v>105</v>
      </c>
      <c r="J1358" s="169">
        <v>16.780821917808218</v>
      </c>
      <c r="K1358">
        <v>4</v>
      </c>
    </row>
    <row r="1359" spans="1:11" x14ac:dyDescent="0.25">
      <c r="A1359" t="s">
        <v>1756</v>
      </c>
      <c r="B1359">
        <v>28964</v>
      </c>
      <c r="C1359" t="s">
        <v>172</v>
      </c>
      <c r="D1359" s="167">
        <v>44475.41</v>
      </c>
      <c r="E1359" t="s">
        <v>233</v>
      </c>
      <c r="F1359" t="s">
        <v>169</v>
      </c>
      <c r="G1359" t="s">
        <v>1241</v>
      </c>
      <c r="H1359" s="168">
        <v>39412</v>
      </c>
      <c r="I1359" t="s">
        <v>106</v>
      </c>
      <c r="J1359" s="169">
        <v>9.838356164383562</v>
      </c>
      <c r="K1359">
        <v>2</v>
      </c>
    </row>
    <row r="1360" spans="1:11" x14ac:dyDescent="0.25">
      <c r="A1360" t="s">
        <v>1757</v>
      </c>
      <c r="B1360">
        <v>18365</v>
      </c>
      <c r="C1360" t="s">
        <v>167</v>
      </c>
      <c r="D1360" s="167">
        <v>40728.370000000003</v>
      </c>
      <c r="E1360" t="s">
        <v>270</v>
      </c>
      <c r="F1360" t="s">
        <v>169</v>
      </c>
      <c r="G1360" t="s">
        <v>1758</v>
      </c>
      <c r="H1360" s="168">
        <v>41582</v>
      </c>
      <c r="I1360" t="s">
        <v>108</v>
      </c>
      <c r="J1360" s="169">
        <v>3.893150684931507</v>
      </c>
      <c r="K1360">
        <v>1</v>
      </c>
    </row>
    <row r="1361" spans="1:11" x14ac:dyDescent="0.25">
      <c r="A1361" t="s">
        <v>1759</v>
      </c>
      <c r="B1361">
        <v>7888</v>
      </c>
      <c r="C1361" t="s">
        <v>172</v>
      </c>
      <c r="D1361" s="167">
        <v>135378.04</v>
      </c>
      <c r="E1361" t="s">
        <v>213</v>
      </c>
      <c r="F1361" t="s">
        <v>169</v>
      </c>
      <c r="G1361" t="s">
        <v>275</v>
      </c>
      <c r="H1361" s="168">
        <v>37746</v>
      </c>
      <c r="I1361" t="s">
        <v>107</v>
      </c>
      <c r="J1361" s="169">
        <v>14.402739726027397</v>
      </c>
      <c r="K1361">
        <v>3</v>
      </c>
    </row>
    <row r="1362" spans="1:11" x14ac:dyDescent="0.25">
      <c r="A1362" t="s">
        <v>1760</v>
      </c>
      <c r="B1362">
        <v>74197</v>
      </c>
      <c r="C1362" t="s">
        <v>172</v>
      </c>
      <c r="D1362" s="167">
        <v>62417.64</v>
      </c>
      <c r="E1362" t="s">
        <v>188</v>
      </c>
      <c r="F1362" t="s">
        <v>169</v>
      </c>
      <c r="G1362" t="s">
        <v>226</v>
      </c>
      <c r="H1362" s="168">
        <v>40671</v>
      </c>
      <c r="I1362" t="s">
        <v>103</v>
      </c>
      <c r="J1362" s="169">
        <v>6.3890410958904109</v>
      </c>
      <c r="K1362">
        <v>2</v>
      </c>
    </row>
    <row r="1363" spans="1:11" x14ac:dyDescent="0.25">
      <c r="A1363" t="s">
        <v>1761</v>
      </c>
      <c r="B1363">
        <v>67874</v>
      </c>
      <c r="C1363" t="s">
        <v>167</v>
      </c>
      <c r="D1363" s="167">
        <v>54402.73</v>
      </c>
      <c r="E1363" t="s">
        <v>188</v>
      </c>
      <c r="F1363" t="s">
        <v>169</v>
      </c>
      <c r="G1363" t="s">
        <v>282</v>
      </c>
      <c r="H1363" s="168">
        <v>39853</v>
      </c>
      <c r="I1363" t="s">
        <v>104</v>
      </c>
      <c r="J1363" s="169">
        <v>8.6301369863013697</v>
      </c>
      <c r="K1363">
        <v>2</v>
      </c>
    </row>
    <row r="1364" spans="1:11" x14ac:dyDescent="0.25">
      <c r="A1364" t="s">
        <v>1762</v>
      </c>
      <c r="B1364">
        <v>92590</v>
      </c>
      <c r="C1364" t="s">
        <v>167</v>
      </c>
      <c r="D1364" s="167">
        <v>76076.95</v>
      </c>
      <c r="E1364" t="s">
        <v>216</v>
      </c>
      <c r="F1364" t="s">
        <v>169</v>
      </c>
      <c r="G1364" t="s">
        <v>1150</v>
      </c>
      <c r="H1364" s="168">
        <v>34219</v>
      </c>
      <c r="I1364" t="s">
        <v>104</v>
      </c>
      <c r="J1364" s="169">
        <v>24.065753424657533</v>
      </c>
      <c r="K1364">
        <v>5</v>
      </c>
    </row>
    <row r="1365" spans="1:11" x14ac:dyDescent="0.25">
      <c r="A1365" t="s">
        <v>1763</v>
      </c>
      <c r="B1365">
        <v>78919</v>
      </c>
      <c r="C1365" t="s">
        <v>167</v>
      </c>
      <c r="D1365" s="167">
        <v>57234.12</v>
      </c>
      <c r="E1365" t="s">
        <v>175</v>
      </c>
      <c r="F1365" t="s">
        <v>169</v>
      </c>
      <c r="G1365" t="s">
        <v>209</v>
      </c>
      <c r="H1365" s="168">
        <v>40911</v>
      </c>
      <c r="I1365" t="s">
        <v>103</v>
      </c>
      <c r="J1365" s="169">
        <v>5.7315068493150685</v>
      </c>
      <c r="K1365">
        <v>2</v>
      </c>
    </row>
    <row r="1366" spans="1:11" x14ac:dyDescent="0.25">
      <c r="A1366" t="s">
        <v>1764</v>
      </c>
      <c r="B1366">
        <v>18555</v>
      </c>
      <c r="C1366" t="s">
        <v>172</v>
      </c>
      <c r="D1366" s="167">
        <v>107128.71</v>
      </c>
      <c r="E1366" t="s">
        <v>175</v>
      </c>
      <c r="F1366" t="s">
        <v>169</v>
      </c>
      <c r="G1366" t="s">
        <v>586</v>
      </c>
      <c r="H1366" s="168">
        <v>34499</v>
      </c>
      <c r="I1366" t="s">
        <v>103</v>
      </c>
      <c r="J1366" s="169">
        <v>23.298630136986301</v>
      </c>
      <c r="K1366">
        <v>5</v>
      </c>
    </row>
    <row r="1367" spans="1:11" x14ac:dyDescent="0.25">
      <c r="A1367" t="s">
        <v>1765</v>
      </c>
      <c r="B1367">
        <v>75818</v>
      </c>
      <c r="C1367" t="s">
        <v>172</v>
      </c>
      <c r="D1367" s="167">
        <v>85854</v>
      </c>
      <c r="E1367" t="s">
        <v>185</v>
      </c>
      <c r="F1367" t="s">
        <v>169</v>
      </c>
      <c r="G1367" t="s">
        <v>416</v>
      </c>
      <c r="H1367" s="168">
        <v>37502</v>
      </c>
      <c r="I1367" t="s">
        <v>107</v>
      </c>
      <c r="J1367" s="169">
        <v>15.07123287671233</v>
      </c>
      <c r="K1367">
        <v>4</v>
      </c>
    </row>
    <row r="1368" spans="1:11" x14ac:dyDescent="0.25">
      <c r="A1368" t="s">
        <v>1766</v>
      </c>
      <c r="B1368">
        <v>98415</v>
      </c>
      <c r="C1368" t="s">
        <v>172</v>
      </c>
      <c r="D1368" s="167">
        <v>60713.84</v>
      </c>
      <c r="E1368" t="s">
        <v>199</v>
      </c>
      <c r="F1368" t="s">
        <v>169</v>
      </c>
      <c r="G1368" t="s">
        <v>200</v>
      </c>
      <c r="H1368" s="168">
        <v>37024</v>
      </c>
      <c r="I1368" t="s">
        <v>103</v>
      </c>
      <c r="J1368" s="169">
        <v>16.38082191780822</v>
      </c>
      <c r="K1368">
        <v>4</v>
      </c>
    </row>
    <row r="1369" spans="1:11" x14ac:dyDescent="0.25">
      <c r="A1369" t="s">
        <v>1767</v>
      </c>
      <c r="B1369">
        <v>21048</v>
      </c>
      <c r="C1369" t="s">
        <v>172</v>
      </c>
      <c r="D1369" s="167">
        <v>52693</v>
      </c>
      <c r="E1369" t="s">
        <v>191</v>
      </c>
      <c r="F1369" t="s">
        <v>169</v>
      </c>
      <c r="G1369" t="s">
        <v>354</v>
      </c>
      <c r="H1369" s="168">
        <v>41288</v>
      </c>
      <c r="I1369" t="s">
        <v>103</v>
      </c>
      <c r="J1369" s="169">
        <v>4.6986301369863011</v>
      </c>
      <c r="K1369">
        <v>1</v>
      </c>
    </row>
    <row r="1370" spans="1:11" x14ac:dyDescent="0.25">
      <c r="A1370" t="s">
        <v>1768</v>
      </c>
      <c r="B1370">
        <v>50879</v>
      </c>
      <c r="C1370" t="s">
        <v>172</v>
      </c>
      <c r="D1370" s="167">
        <v>71377.33</v>
      </c>
      <c r="E1370" t="s">
        <v>175</v>
      </c>
      <c r="F1370" t="s">
        <v>169</v>
      </c>
      <c r="G1370" t="s">
        <v>176</v>
      </c>
      <c r="H1370" s="168">
        <v>40308</v>
      </c>
      <c r="I1370" t="s">
        <v>106</v>
      </c>
      <c r="J1370" s="169">
        <v>7.3835616438356162</v>
      </c>
      <c r="K1370">
        <v>2</v>
      </c>
    </row>
    <row r="1371" spans="1:11" x14ac:dyDescent="0.25">
      <c r="A1371" t="s">
        <v>1769</v>
      </c>
      <c r="B1371">
        <v>45510</v>
      </c>
      <c r="C1371" t="s">
        <v>167</v>
      </c>
      <c r="D1371" s="167">
        <v>134105.88</v>
      </c>
      <c r="E1371" t="s">
        <v>230</v>
      </c>
      <c r="F1371" t="s">
        <v>169</v>
      </c>
      <c r="G1371" t="s">
        <v>275</v>
      </c>
      <c r="H1371" s="168">
        <v>32566</v>
      </c>
      <c r="I1371" t="s">
        <v>103</v>
      </c>
      <c r="J1371" s="169">
        <v>28.594520547945205</v>
      </c>
      <c r="K1371">
        <v>6</v>
      </c>
    </row>
    <row r="1372" spans="1:11" x14ac:dyDescent="0.25">
      <c r="A1372" t="s">
        <v>1770</v>
      </c>
      <c r="B1372">
        <v>32136</v>
      </c>
      <c r="C1372" t="s">
        <v>167</v>
      </c>
      <c r="D1372" s="167">
        <v>57807.08</v>
      </c>
      <c r="E1372" t="s">
        <v>188</v>
      </c>
      <c r="F1372" t="s">
        <v>202</v>
      </c>
      <c r="G1372" t="s">
        <v>313</v>
      </c>
      <c r="H1372" s="168">
        <v>31418</v>
      </c>
      <c r="I1372" t="s">
        <v>106</v>
      </c>
      <c r="J1372" s="169">
        <v>31.739726027397261</v>
      </c>
      <c r="K1372">
        <v>7</v>
      </c>
    </row>
    <row r="1373" spans="1:11" x14ac:dyDescent="0.25">
      <c r="A1373" t="s">
        <v>1771</v>
      </c>
      <c r="B1373">
        <v>70031</v>
      </c>
      <c r="C1373" t="s">
        <v>172</v>
      </c>
      <c r="D1373" s="167">
        <v>97392.47</v>
      </c>
      <c r="E1373" t="s">
        <v>168</v>
      </c>
      <c r="F1373" t="s">
        <v>169</v>
      </c>
      <c r="G1373" t="s">
        <v>173</v>
      </c>
      <c r="H1373" s="168">
        <v>34099</v>
      </c>
      <c r="I1373" t="s">
        <v>106</v>
      </c>
      <c r="J1373" s="169">
        <v>24.394520547945206</v>
      </c>
      <c r="K1373">
        <v>5</v>
      </c>
    </row>
    <row r="1374" spans="1:11" x14ac:dyDescent="0.25">
      <c r="A1374" t="s">
        <v>1772</v>
      </c>
      <c r="B1374">
        <v>64946</v>
      </c>
      <c r="C1374" t="s">
        <v>167</v>
      </c>
      <c r="D1374" s="167">
        <v>76405.899999999994</v>
      </c>
      <c r="E1374" t="s">
        <v>188</v>
      </c>
      <c r="F1374" t="s">
        <v>169</v>
      </c>
      <c r="G1374" t="s">
        <v>282</v>
      </c>
      <c r="H1374" s="168">
        <v>35856</v>
      </c>
      <c r="I1374" t="s">
        <v>103</v>
      </c>
      <c r="J1374" s="169">
        <v>19.580821917808219</v>
      </c>
      <c r="K1374">
        <v>4</v>
      </c>
    </row>
    <row r="1375" spans="1:11" x14ac:dyDescent="0.25">
      <c r="A1375" t="s">
        <v>1773</v>
      </c>
      <c r="B1375">
        <v>31098</v>
      </c>
      <c r="C1375" t="s">
        <v>172</v>
      </c>
      <c r="D1375" s="167">
        <v>92756.7</v>
      </c>
      <c r="E1375" t="s">
        <v>175</v>
      </c>
      <c r="F1375" t="s">
        <v>169</v>
      </c>
      <c r="G1375" t="s">
        <v>183</v>
      </c>
      <c r="H1375" s="168">
        <v>34352</v>
      </c>
      <c r="I1375" t="s">
        <v>104</v>
      </c>
      <c r="J1375" s="169">
        <v>23.701369863013699</v>
      </c>
      <c r="K1375">
        <v>5</v>
      </c>
    </row>
    <row r="1376" spans="1:11" x14ac:dyDescent="0.25">
      <c r="A1376" t="s">
        <v>1774</v>
      </c>
      <c r="B1376">
        <v>79325</v>
      </c>
      <c r="C1376" t="s">
        <v>167</v>
      </c>
      <c r="D1376" s="167">
        <v>47940.52</v>
      </c>
      <c r="E1376" t="s">
        <v>188</v>
      </c>
      <c r="F1376" t="s">
        <v>169</v>
      </c>
      <c r="G1376" t="s">
        <v>273</v>
      </c>
      <c r="H1376" s="168">
        <v>41848</v>
      </c>
      <c r="I1376" t="s">
        <v>103</v>
      </c>
      <c r="J1376" s="169">
        <v>3.1643835616438358</v>
      </c>
      <c r="K1376">
        <v>1</v>
      </c>
    </row>
    <row r="1377" spans="1:11" x14ac:dyDescent="0.25">
      <c r="A1377" t="s">
        <v>1775</v>
      </c>
      <c r="B1377">
        <v>30353</v>
      </c>
      <c r="C1377" t="s">
        <v>172</v>
      </c>
      <c r="D1377" s="167">
        <v>92756.7</v>
      </c>
      <c r="E1377" t="s">
        <v>175</v>
      </c>
      <c r="F1377" t="s">
        <v>169</v>
      </c>
      <c r="G1377" t="s">
        <v>183</v>
      </c>
      <c r="H1377" s="168">
        <v>32727</v>
      </c>
      <c r="I1377" t="s">
        <v>108</v>
      </c>
      <c r="J1377" s="169">
        <v>28.153424657534245</v>
      </c>
      <c r="K1377">
        <v>6</v>
      </c>
    </row>
    <row r="1378" spans="1:11" x14ac:dyDescent="0.25">
      <c r="A1378" t="s">
        <v>1776</v>
      </c>
      <c r="B1378">
        <v>72488</v>
      </c>
      <c r="C1378" t="s">
        <v>172</v>
      </c>
      <c r="D1378" s="167">
        <v>89620</v>
      </c>
      <c r="E1378" t="s">
        <v>175</v>
      </c>
      <c r="F1378" t="s">
        <v>169</v>
      </c>
      <c r="G1378" t="s">
        <v>183</v>
      </c>
      <c r="H1378" s="168">
        <v>37270</v>
      </c>
      <c r="I1378" t="s">
        <v>105</v>
      </c>
      <c r="J1378" s="169">
        <v>15.706849315068494</v>
      </c>
      <c r="K1378">
        <v>4</v>
      </c>
    </row>
    <row r="1379" spans="1:11" x14ac:dyDescent="0.25">
      <c r="A1379" t="s">
        <v>1777</v>
      </c>
      <c r="B1379">
        <v>36554</v>
      </c>
      <c r="C1379" t="s">
        <v>167</v>
      </c>
      <c r="D1379" s="167">
        <v>55275</v>
      </c>
      <c r="E1379" t="s">
        <v>188</v>
      </c>
      <c r="F1379" t="s">
        <v>169</v>
      </c>
      <c r="G1379" t="s">
        <v>968</v>
      </c>
      <c r="H1379" s="168">
        <v>39485</v>
      </c>
      <c r="I1379" t="s">
        <v>104</v>
      </c>
      <c r="J1379" s="169">
        <v>9.6383561643835609</v>
      </c>
      <c r="K1379">
        <v>2</v>
      </c>
    </row>
    <row r="1380" spans="1:11" x14ac:dyDescent="0.25">
      <c r="A1380" t="s">
        <v>1778</v>
      </c>
      <c r="B1380">
        <v>9411</v>
      </c>
      <c r="C1380" t="s">
        <v>167</v>
      </c>
      <c r="D1380" s="167">
        <v>48571.6</v>
      </c>
      <c r="E1380" t="s">
        <v>175</v>
      </c>
      <c r="F1380" t="s">
        <v>169</v>
      </c>
      <c r="G1380" t="s">
        <v>209</v>
      </c>
      <c r="H1380" s="168">
        <v>41974</v>
      </c>
      <c r="I1380" t="s">
        <v>108</v>
      </c>
      <c r="J1380" s="169">
        <v>2.8191780821917809</v>
      </c>
      <c r="K1380">
        <v>1</v>
      </c>
    </row>
    <row r="1381" spans="1:11" x14ac:dyDescent="0.25">
      <c r="A1381" t="s">
        <v>1779</v>
      </c>
      <c r="B1381">
        <v>60599</v>
      </c>
      <c r="C1381" t="s">
        <v>172</v>
      </c>
      <c r="D1381" s="167">
        <v>100849.36</v>
      </c>
      <c r="E1381" t="s">
        <v>188</v>
      </c>
      <c r="F1381" t="s">
        <v>169</v>
      </c>
      <c r="G1381" t="s">
        <v>284</v>
      </c>
      <c r="H1381" s="168">
        <v>31782</v>
      </c>
      <c r="I1381" t="s">
        <v>104</v>
      </c>
      <c r="J1381" s="169">
        <v>30.742465753424657</v>
      </c>
      <c r="K1381">
        <v>7</v>
      </c>
    </row>
    <row r="1382" spans="1:11" x14ac:dyDescent="0.25">
      <c r="A1382" t="s">
        <v>1780</v>
      </c>
      <c r="B1382">
        <v>18391</v>
      </c>
      <c r="C1382" t="s">
        <v>172</v>
      </c>
      <c r="D1382" s="167">
        <v>86588</v>
      </c>
      <c r="E1382" t="s">
        <v>175</v>
      </c>
      <c r="F1382" t="s">
        <v>169</v>
      </c>
      <c r="G1382" t="s">
        <v>183</v>
      </c>
      <c r="H1382" s="168">
        <v>36934</v>
      </c>
      <c r="I1382" t="s">
        <v>106</v>
      </c>
      <c r="J1382" s="169">
        <v>16.627397260273973</v>
      </c>
      <c r="K1382">
        <v>4</v>
      </c>
    </row>
    <row r="1383" spans="1:11" x14ac:dyDescent="0.25">
      <c r="A1383" t="s">
        <v>1781</v>
      </c>
      <c r="B1383">
        <v>96262</v>
      </c>
      <c r="C1383" t="s">
        <v>172</v>
      </c>
      <c r="D1383" s="167">
        <v>92756.7</v>
      </c>
      <c r="E1383" t="s">
        <v>175</v>
      </c>
      <c r="F1383" t="s">
        <v>169</v>
      </c>
      <c r="G1383" t="s">
        <v>183</v>
      </c>
      <c r="H1383" s="168">
        <v>32398</v>
      </c>
      <c r="I1383" t="s">
        <v>106</v>
      </c>
      <c r="J1383" s="169">
        <v>29.054794520547944</v>
      </c>
      <c r="K1383">
        <v>6</v>
      </c>
    </row>
    <row r="1384" spans="1:11" x14ac:dyDescent="0.25">
      <c r="A1384" t="s">
        <v>1782</v>
      </c>
      <c r="B1384">
        <v>3914</v>
      </c>
      <c r="C1384" t="s">
        <v>167</v>
      </c>
      <c r="D1384" s="167">
        <v>96197.88</v>
      </c>
      <c r="E1384" t="s">
        <v>230</v>
      </c>
      <c r="F1384" t="s">
        <v>169</v>
      </c>
      <c r="G1384" t="s">
        <v>305</v>
      </c>
      <c r="H1384" s="168">
        <v>30935</v>
      </c>
      <c r="I1384" t="s">
        <v>106</v>
      </c>
      <c r="J1384" s="169">
        <v>33.063013698630137</v>
      </c>
      <c r="K1384">
        <v>7</v>
      </c>
    </row>
    <row r="1385" spans="1:11" x14ac:dyDescent="0.25">
      <c r="A1385" t="s">
        <v>1783</v>
      </c>
      <c r="B1385">
        <v>97272</v>
      </c>
      <c r="C1385" t="s">
        <v>172</v>
      </c>
      <c r="D1385" s="167">
        <v>75476.5</v>
      </c>
      <c r="E1385" t="s">
        <v>216</v>
      </c>
      <c r="F1385" t="s">
        <v>169</v>
      </c>
      <c r="G1385" t="s">
        <v>275</v>
      </c>
      <c r="H1385" s="168">
        <v>41190</v>
      </c>
      <c r="I1385" t="s">
        <v>107</v>
      </c>
      <c r="J1385" s="169">
        <v>4.9671232876712326</v>
      </c>
      <c r="K1385">
        <v>1</v>
      </c>
    </row>
    <row r="1386" spans="1:11" x14ac:dyDescent="0.25">
      <c r="A1386" t="s">
        <v>1784</v>
      </c>
      <c r="B1386">
        <v>42600</v>
      </c>
      <c r="C1386" t="s">
        <v>167</v>
      </c>
      <c r="D1386" s="167">
        <v>118400</v>
      </c>
      <c r="E1386" t="s">
        <v>188</v>
      </c>
      <c r="F1386" t="s">
        <v>169</v>
      </c>
      <c r="G1386" t="s">
        <v>214</v>
      </c>
      <c r="H1386" s="168">
        <v>38824</v>
      </c>
      <c r="I1386" t="s">
        <v>107</v>
      </c>
      <c r="J1386" s="169">
        <v>11.449315068493151</v>
      </c>
      <c r="K1386">
        <v>3</v>
      </c>
    </row>
    <row r="1387" spans="1:11" x14ac:dyDescent="0.25">
      <c r="A1387" t="s">
        <v>1785</v>
      </c>
      <c r="B1387">
        <v>42781</v>
      </c>
      <c r="C1387" t="s">
        <v>167</v>
      </c>
      <c r="D1387" s="167">
        <v>93962.42</v>
      </c>
      <c r="E1387" t="s">
        <v>175</v>
      </c>
      <c r="F1387" t="s">
        <v>169</v>
      </c>
      <c r="G1387" t="s">
        <v>176</v>
      </c>
      <c r="H1387" s="168">
        <v>39986</v>
      </c>
      <c r="I1387" t="s">
        <v>105</v>
      </c>
      <c r="J1387" s="169">
        <v>8.2657534246575342</v>
      </c>
      <c r="K1387">
        <v>2</v>
      </c>
    </row>
    <row r="1388" spans="1:11" x14ac:dyDescent="0.25">
      <c r="A1388" t="s">
        <v>1786</v>
      </c>
      <c r="B1388">
        <v>79029</v>
      </c>
      <c r="C1388" t="s">
        <v>172</v>
      </c>
      <c r="D1388" s="167">
        <v>58455</v>
      </c>
      <c r="E1388" t="s">
        <v>175</v>
      </c>
      <c r="F1388" t="s">
        <v>169</v>
      </c>
      <c r="G1388" t="s">
        <v>183</v>
      </c>
      <c r="H1388" s="168">
        <v>41498</v>
      </c>
      <c r="I1388" t="s">
        <v>103</v>
      </c>
      <c r="J1388" s="169">
        <v>4.1232876712328768</v>
      </c>
      <c r="K1388">
        <v>1</v>
      </c>
    </row>
    <row r="1389" spans="1:11" x14ac:dyDescent="0.25">
      <c r="A1389" t="s">
        <v>1787</v>
      </c>
      <c r="B1389">
        <v>51059</v>
      </c>
      <c r="C1389" t="s">
        <v>172</v>
      </c>
      <c r="D1389" s="167">
        <v>46325.1</v>
      </c>
      <c r="E1389" t="s">
        <v>199</v>
      </c>
      <c r="F1389" t="s">
        <v>169</v>
      </c>
      <c r="G1389" t="s">
        <v>295</v>
      </c>
      <c r="H1389" s="168">
        <v>34497</v>
      </c>
      <c r="I1389" t="s">
        <v>104</v>
      </c>
      <c r="J1389" s="169">
        <v>23.304109589041097</v>
      </c>
      <c r="K1389">
        <v>5</v>
      </c>
    </row>
    <row r="1390" spans="1:11" x14ac:dyDescent="0.25">
      <c r="A1390" t="s">
        <v>1788</v>
      </c>
      <c r="B1390">
        <v>32118</v>
      </c>
      <c r="C1390" t="s">
        <v>167</v>
      </c>
      <c r="D1390" s="167">
        <v>59325.62</v>
      </c>
      <c r="E1390" t="s">
        <v>188</v>
      </c>
      <c r="F1390" t="s">
        <v>169</v>
      </c>
      <c r="G1390" t="s">
        <v>170</v>
      </c>
      <c r="H1390" s="168">
        <v>37871</v>
      </c>
      <c r="I1390" t="s">
        <v>105</v>
      </c>
      <c r="J1390" s="169">
        <v>14.06027397260274</v>
      </c>
      <c r="K1390">
        <v>3</v>
      </c>
    </row>
    <row r="1391" spans="1:11" x14ac:dyDescent="0.25">
      <c r="A1391" t="s">
        <v>1789</v>
      </c>
      <c r="B1391">
        <v>46392</v>
      </c>
      <c r="C1391" t="s">
        <v>172</v>
      </c>
      <c r="D1391" s="167">
        <v>39218.769999999997</v>
      </c>
      <c r="E1391" t="s">
        <v>233</v>
      </c>
      <c r="F1391" t="s">
        <v>202</v>
      </c>
      <c r="G1391" t="s">
        <v>554</v>
      </c>
      <c r="H1391" s="168">
        <v>36914</v>
      </c>
      <c r="I1391" t="s">
        <v>106</v>
      </c>
      <c r="J1391" s="169">
        <v>16.682191780821917</v>
      </c>
      <c r="K1391">
        <v>4</v>
      </c>
    </row>
    <row r="1392" spans="1:11" x14ac:dyDescent="0.25">
      <c r="A1392" t="s">
        <v>1790</v>
      </c>
      <c r="B1392">
        <v>77553</v>
      </c>
      <c r="C1392" t="s">
        <v>172</v>
      </c>
      <c r="D1392" s="167">
        <v>60711.33</v>
      </c>
      <c r="E1392" t="s">
        <v>199</v>
      </c>
      <c r="F1392" t="s">
        <v>169</v>
      </c>
      <c r="G1392" t="s">
        <v>200</v>
      </c>
      <c r="H1392" s="168">
        <v>36954</v>
      </c>
      <c r="I1392" t="s">
        <v>103</v>
      </c>
      <c r="J1392" s="169">
        <v>16.572602739726026</v>
      </c>
      <c r="K1392">
        <v>4</v>
      </c>
    </row>
    <row r="1393" spans="1:11" x14ac:dyDescent="0.25">
      <c r="A1393" t="s">
        <v>1791</v>
      </c>
      <c r="B1393">
        <v>69403</v>
      </c>
      <c r="C1393" t="s">
        <v>167</v>
      </c>
      <c r="D1393" s="167">
        <v>84974</v>
      </c>
      <c r="E1393" t="s">
        <v>168</v>
      </c>
      <c r="F1393" t="s">
        <v>169</v>
      </c>
      <c r="G1393" t="s">
        <v>189</v>
      </c>
      <c r="H1393" s="168">
        <v>33097</v>
      </c>
      <c r="I1393" t="s">
        <v>104</v>
      </c>
      <c r="J1393" s="169">
        <v>27.139726027397259</v>
      </c>
      <c r="K1393">
        <v>6</v>
      </c>
    </row>
    <row r="1394" spans="1:11" x14ac:dyDescent="0.25">
      <c r="A1394" t="s">
        <v>1792</v>
      </c>
      <c r="B1394">
        <v>47472</v>
      </c>
      <c r="C1394" t="s">
        <v>172</v>
      </c>
      <c r="D1394" s="167">
        <v>55022.21</v>
      </c>
      <c r="E1394" t="s">
        <v>199</v>
      </c>
      <c r="F1394" t="s">
        <v>169</v>
      </c>
      <c r="G1394" t="s">
        <v>295</v>
      </c>
      <c r="H1394" s="168">
        <v>37284</v>
      </c>
      <c r="I1394" t="s">
        <v>105</v>
      </c>
      <c r="J1394" s="169">
        <v>15.668493150684931</v>
      </c>
      <c r="K1394">
        <v>4</v>
      </c>
    </row>
    <row r="1395" spans="1:11" x14ac:dyDescent="0.25">
      <c r="A1395" t="s">
        <v>1793</v>
      </c>
      <c r="B1395">
        <v>60817</v>
      </c>
      <c r="C1395" t="s">
        <v>172</v>
      </c>
      <c r="D1395" s="167">
        <v>91969.07</v>
      </c>
      <c r="E1395" t="s">
        <v>185</v>
      </c>
      <c r="F1395" t="s">
        <v>169</v>
      </c>
      <c r="G1395" t="s">
        <v>416</v>
      </c>
      <c r="H1395" s="168">
        <v>34232</v>
      </c>
      <c r="I1395" t="s">
        <v>108</v>
      </c>
      <c r="J1395" s="169">
        <v>24.030136986301368</v>
      </c>
      <c r="K1395">
        <v>5</v>
      </c>
    </row>
    <row r="1396" spans="1:11" x14ac:dyDescent="0.25">
      <c r="A1396" t="s">
        <v>1794</v>
      </c>
      <c r="B1396">
        <v>60644</v>
      </c>
      <c r="C1396" t="s">
        <v>172</v>
      </c>
      <c r="D1396" s="167">
        <v>84974</v>
      </c>
      <c r="E1396" t="s">
        <v>196</v>
      </c>
      <c r="F1396" t="s">
        <v>169</v>
      </c>
      <c r="G1396" t="s">
        <v>1795</v>
      </c>
      <c r="H1396" s="168">
        <v>36653</v>
      </c>
      <c r="I1396" t="s">
        <v>106</v>
      </c>
      <c r="J1396" s="169">
        <v>17.397260273972602</v>
      </c>
      <c r="K1396">
        <v>4</v>
      </c>
    </row>
    <row r="1397" spans="1:11" x14ac:dyDescent="0.25">
      <c r="A1397" t="s">
        <v>1796</v>
      </c>
      <c r="B1397">
        <v>26047</v>
      </c>
      <c r="C1397" t="s">
        <v>167</v>
      </c>
      <c r="D1397" s="167">
        <v>41517.19</v>
      </c>
      <c r="E1397" t="s">
        <v>188</v>
      </c>
      <c r="F1397" t="s">
        <v>169</v>
      </c>
      <c r="G1397" t="s">
        <v>344</v>
      </c>
      <c r="H1397" s="168">
        <v>41106</v>
      </c>
      <c r="I1397" t="s">
        <v>106</v>
      </c>
      <c r="J1397" s="169">
        <v>5.1972602739726028</v>
      </c>
      <c r="K1397">
        <v>2</v>
      </c>
    </row>
    <row r="1398" spans="1:11" x14ac:dyDescent="0.25">
      <c r="A1398" t="s">
        <v>1797</v>
      </c>
      <c r="B1398">
        <v>97895</v>
      </c>
      <c r="C1398" t="s">
        <v>167</v>
      </c>
      <c r="D1398" s="167">
        <v>27527.1</v>
      </c>
      <c r="E1398" t="s">
        <v>216</v>
      </c>
      <c r="F1398" t="s">
        <v>202</v>
      </c>
      <c r="G1398" t="s">
        <v>1058</v>
      </c>
      <c r="H1398" s="168">
        <v>41918</v>
      </c>
      <c r="I1398" t="s">
        <v>104</v>
      </c>
      <c r="J1398" s="169">
        <v>2.9726027397260273</v>
      </c>
      <c r="K1398">
        <v>1</v>
      </c>
    </row>
    <row r="1399" spans="1:11" x14ac:dyDescent="0.25">
      <c r="A1399" t="s">
        <v>1798</v>
      </c>
      <c r="B1399">
        <v>10237</v>
      </c>
      <c r="C1399" t="s">
        <v>167</v>
      </c>
      <c r="D1399" s="167">
        <v>97912</v>
      </c>
      <c r="E1399" t="s">
        <v>188</v>
      </c>
      <c r="F1399" t="s">
        <v>169</v>
      </c>
      <c r="G1399" t="s">
        <v>244</v>
      </c>
      <c r="H1399" s="168">
        <v>36164</v>
      </c>
      <c r="I1399" t="s">
        <v>103</v>
      </c>
      <c r="J1399" s="169">
        <v>18.736986301369864</v>
      </c>
      <c r="K1399">
        <v>4</v>
      </c>
    </row>
    <row r="1400" spans="1:11" x14ac:dyDescent="0.25">
      <c r="A1400" t="s">
        <v>1799</v>
      </c>
      <c r="B1400">
        <v>37923</v>
      </c>
      <c r="C1400" t="s">
        <v>167</v>
      </c>
      <c r="D1400" s="167">
        <v>118400</v>
      </c>
      <c r="E1400" t="s">
        <v>188</v>
      </c>
      <c r="F1400" t="s">
        <v>169</v>
      </c>
      <c r="G1400" t="s">
        <v>214</v>
      </c>
      <c r="H1400" s="168">
        <v>38936</v>
      </c>
      <c r="I1400" t="s">
        <v>103</v>
      </c>
      <c r="J1400" s="169">
        <v>11.142465753424657</v>
      </c>
      <c r="K1400">
        <v>3</v>
      </c>
    </row>
    <row r="1401" spans="1:11" x14ac:dyDescent="0.25">
      <c r="A1401" t="s">
        <v>1800</v>
      </c>
      <c r="B1401">
        <v>65256</v>
      </c>
      <c r="C1401" t="s">
        <v>172</v>
      </c>
      <c r="D1401" s="167">
        <v>63345</v>
      </c>
      <c r="E1401" t="s">
        <v>191</v>
      </c>
      <c r="F1401" t="s">
        <v>169</v>
      </c>
      <c r="G1401" t="s">
        <v>486</v>
      </c>
      <c r="H1401" s="168">
        <v>40966</v>
      </c>
      <c r="I1401" t="s">
        <v>107</v>
      </c>
      <c r="J1401" s="169">
        <v>5.580821917808219</v>
      </c>
      <c r="K1401">
        <v>2</v>
      </c>
    </row>
    <row r="1402" spans="1:11" x14ac:dyDescent="0.25">
      <c r="A1402" t="s">
        <v>1801</v>
      </c>
      <c r="B1402">
        <v>85074</v>
      </c>
      <c r="C1402" t="s">
        <v>172</v>
      </c>
      <c r="D1402" s="167">
        <v>91220.65</v>
      </c>
      <c r="E1402" t="s">
        <v>188</v>
      </c>
      <c r="F1402" t="s">
        <v>169</v>
      </c>
      <c r="G1402" t="s">
        <v>397</v>
      </c>
      <c r="H1402" s="168">
        <v>41414</v>
      </c>
      <c r="I1402" t="s">
        <v>104</v>
      </c>
      <c r="J1402" s="169">
        <v>4.353424657534247</v>
      </c>
      <c r="K1402">
        <v>1</v>
      </c>
    </row>
    <row r="1403" spans="1:11" x14ac:dyDescent="0.25">
      <c r="A1403" t="s">
        <v>1802</v>
      </c>
      <c r="B1403">
        <v>89675</v>
      </c>
      <c r="C1403" t="s">
        <v>172</v>
      </c>
      <c r="D1403" s="167">
        <v>149164</v>
      </c>
      <c r="E1403" t="s">
        <v>213</v>
      </c>
      <c r="F1403" t="s">
        <v>169</v>
      </c>
      <c r="G1403" t="s">
        <v>1803</v>
      </c>
      <c r="H1403" s="168">
        <v>37942</v>
      </c>
      <c r="I1403" t="s">
        <v>105</v>
      </c>
      <c r="J1403" s="169">
        <v>13.865753424657534</v>
      </c>
      <c r="K1403">
        <v>3</v>
      </c>
    </row>
    <row r="1404" spans="1:11" x14ac:dyDescent="0.25">
      <c r="A1404" t="s">
        <v>1804</v>
      </c>
      <c r="B1404">
        <v>92497</v>
      </c>
      <c r="C1404" t="s">
        <v>172</v>
      </c>
      <c r="D1404" s="167">
        <v>83658</v>
      </c>
      <c r="E1404" t="s">
        <v>175</v>
      </c>
      <c r="F1404" t="s">
        <v>169</v>
      </c>
      <c r="G1404" t="s">
        <v>183</v>
      </c>
      <c r="H1404" s="168">
        <v>37389</v>
      </c>
      <c r="I1404" t="s">
        <v>104</v>
      </c>
      <c r="J1404" s="169">
        <v>15.38082191780822</v>
      </c>
      <c r="K1404">
        <v>4</v>
      </c>
    </row>
    <row r="1405" spans="1:11" x14ac:dyDescent="0.25">
      <c r="A1405" t="s">
        <v>1805</v>
      </c>
      <c r="B1405">
        <v>31371</v>
      </c>
      <c r="C1405" t="s">
        <v>167</v>
      </c>
      <c r="D1405" s="167">
        <v>48258.81</v>
      </c>
      <c r="E1405" t="s">
        <v>199</v>
      </c>
      <c r="F1405" t="s">
        <v>169</v>
      </c>
      <c r="G1405" t="s">
        <v>330</v>
      </c>
      <c r="H1405" s="168">
        <v>39321</v>
      </c>
      <c r="I1405" t="s">
        <v>107</v>
      </c>
      <c r="J1405" s="169">
        <v>10.087671232876712</v>
      </c>
      <c r="K1405">
        <v>3</v>
      </c>
    </row>
    <row r="1406" spans="1:11" x14ac:dyDescent="0.25">
      <c r="A1406" t="s">
        <v>1806</v>
      </c>
      <c r="B1406">
        <v>92604</v>
      </c>
      <c r="C1406" t="s">
        <v>167</v>
      </c>
      <c r="D1406" s="167">
        <v>75928.990000000005</v>
      </c>
      <c r="E1406" t="s">
        <v>216</v>
      </c>
      <c r="F1406" t="s">
        <v>169</v>
      </c>
      <c r="G1406" t="s">
        <v>369</v>
      </c>
      <c r="H1406" s="168">
        <v>39818</v>
      </c>
      <c r="I1406" t="s">
        <v>105</v>
      </c>
      <c r="J1406" s="169">
        <v>8.7260273972602747</v>
      </c>
      <c r="K1406">
        <v>2</v>
      </c>
    </row>
    <row r="1407" spans="1:11" x14ac:dyDescent="0.25">
      <c r="A1407" t="s">
        <v>1807</v>
      </c>
      <c r="B1407">
        <v>53239</v>
      </c>
      <c r="C1407" t="s">
        <v>172</v>
      </c>
      <c r="D1407" s="167">
        <v>44300</v>
      </c>
      <c r="E1407" t="s">
        <v>168</v>
      </c>
      <c r="F1407" t="s">
        <v>169</v>
      </c>
      <c r="G1407" t="s">
        <v>265</v>
      </c>
      <c r="H1407" s="168">
        <v>42674</v>
      </c>
      <c r="I1407" t="s">
        <v>108</v>
      </c>
      <c r="J1407" s="169">
        <v>0.90136986301369859</v>
      </c>
      <c r="K1407">
        <v>1</v>
      </c>
    </row>
    <row r="1408" spans="1:11" x14ac:dyDescent="0.25">
      <c r="A1408" t="s">
        <v>1808</v>
      </c>
      <c r="B1408">
        <v>31435</v>
      </c>
      <c r="C1408" t="s">
        <v>172</v>
      </c>
      <c r="D1408" s="167">
        <v>94277.96</v>
      </c>
      <c r="E1408" t="s">
        <v>168</v>
      </c>
      <c r="F1408" t="s">
        <v>169</v>
      </c>
      <c r="G1408" t="s">
        <v>524</v>
      </c>
      <c r="H1408" s="168">
        <v>32929</v>
      </c>
      <c r="I1408" t="s">
        <v>108</v>
      </c>
      <c r="J1408" s="169">
        <v>27.6</v>
      </c>
      <c r="K1408">
        <v>6</v>
      </c>
    </row>
    <row r="1409" spans="1:11" x14ac:dyDescent="0.25">
      <c r="A1409" t="s">
        <v>1809</v>
      </c>
      <c r="B1409">
        <v>84058</v>
      </c>
      <c r="C1409" t="s">
        <v>172</v>
      </c>
      <c r="D1409" s="167">
        <v>65069.63</v>
      </c>
      <c r="E1409" t="s">
        <v>268</v>
      </c>
      <c r="F1409" t="s">
        <v>169</v>
      </c>
      <c r="G1409" t="s">
        <v>418</v>
      </c>
      <c r="H1409" s="168">
        <v>41120</v>
      </c>
      <c r="I1409" t="s">
        <v>103</v>
      </c>
      <c r="J1409" s="169">
        <v>5.1589041095890407</v>
      </c>
      <c r="K1409">
        <v>2</v>
      </c>
    </row>
    <row r="1410" spans="1:11" x14ac:dyDescent="0.25">
      <c r="A1410" t="s">
        <v>1810</v>
      </c>
      <c r="B1410">
        <v>82591</v>
      </c>
      <c r="C1410" t="s">
        <v>167</v>
      </c>
      <c r="D1410" s="167">
        <v>69222.179999999993</v>
      </c>
      <c r="E1410" t="s">
        <v>168</v>
      </c>
      <c r="F1410" t="s">
        <v>169</v>
      </c>
      <c r="G1410" t="s">
        <v>170</v>
      </c>
      <c r="H1410" s="168">
        <v>34785</v>
      </c>
      <c r="I1410" t="s">
        <v>107</v>
      </c>
      <c r="J1410" s="169">
        <v>22.515068493150686</v>
      </c>
      <c r="K1410">
        <v>5</v>
      </c>
    </row>
    <row r="1411" spans="1:11" x14ac:dyDescent="0.25">
      <c r="A1411" t="s">
        <v>1811</v>
      </c>
      <c r="B1411">
        <v>26422</v>
      </c>
      <c r="C1411" t="s">
        <v>172</v>
      </c>
      <c r="D1411" s="167">
        <v>107657</v>
      </c>
      <c r="E1411" t="s">
        <v>268</v>
      </c>
      <c r="F1411" t="s">
        <v>169</v>
      </c>
      <c r="G1411" t="s">
        <v>240</v>
      </c>
      <c r="H1411" s="168">
        <v>36717</v>
      </c>
      <c r="I1411" t="s">
        <v>105</v>
      </c>
      <c r="J1411" s="169">
        <v>17.221917808219178</v>
      </c>
      <c r="K1411">
        <v>4</v>
      </c>
    </row>
    <row r="1412" spans="1:11" x14ac:dyDescent="0.25">
      <c r="A1412" t="s">
        <v>1812</v>
      </c>
      <c r="B1412">
        <v>47383</v>
      </c>
      <c r="C1412" t="s">
        <v>167</v>
      </c>
      <c r="D1412" s="167">
        <v>56305.93</v>
      </c>
      <c r="E1412" t="s">
        <v>188</v>
      </c>
      <c r="F1412" t="s">
        <v>169</v>
      </c>
      <c r="G1412" t="s">
        <v>282</v>
      </c>
      <c r="H1412" s="168">
        <v>39895</v>
      </c>
      <c r="I1412" t="s">
        <v>103</v>
      </c>
      <c r="J1412" s="169">
        <v>8.5150684931506841</v>
      </c>
      <c r="K1412">
        <v>2</v>
      </c>
    </row>
    <row r="1413" spans="1:11" x14ac:dyDescent="0.25">
      <c r="A1413" t="s">
        <v>1813</v>
      </c>
      <c r="B1413">
        <v>32249</v>
      </c>
      <c r="C1413" t="s">
        <v>167</v>
      </c>
      <c r="D1413" s="167">
        <v>42662.89</v>
      </c>
      <c r="E1413" t="s">
        <v>175</v>
      </c>
      <c r="F1413" t="s">
        <v>169</v>
      </c>
      <c r="G1413" t="s">
        <v>209</v>
      </c>
      <c r="H1413" s="168">
        <v>42338</v>
      </c>
      <c r="I1413" t="s">
        <v>104</v>
      </c>
      <c r="J1413" s="169">
        <v>1.821917808219178</v>
      </c>
      <c r="K1413">
        <v>1</v>
      </c>
    </row>
    <row r="1414" spans="1:11" x14ac:dyDescent="0.25">
      <c r="A1414" t="s">
        <v>1814</v>
      </c>
      <c r="B1414">
        <v>276</v>
      </c>
      <c r="C1414" t="s">
        <v>167</v>
      </c>
      <c r="D1414" s="167">
        <v>77096.479999999996</v>
      </c>
      <c r="E1414" t="s">
        <v>168</v>
      </c>
      <c r="F1414" t="s">
        <v>169</v>
      </c>
      <c r="G1414" t="s">
        <v>189</v>
      </c>
      <c r="H1414" s="168">
        <v>32538</v>
      </c>
      <c r="I1414" t="s">
        <v>107</v>
      </c>
      <c r="J1414" s="169">
        <v>28.671232876712327</v>
      </c>
      <c r="K1414">
        <v>6</v>
      </c>
    </row>
    <row r="1415" spans="1:11" x14ac:dyDescent="0.25">
      <c r="A1415" t="s">
        <v>1815</v>
      </c>
      <c r="B1415">
        <v>50794</v>
      </c>
      <c r="C1415" t="s">
        <v>172</v>
      </c>
      <c r="D1415" s="167">
        <v>50131.24</v>
      </c>
      <c r="E1415" t="s">
        <v>196</v>
      </c>
      <c r="F1415" t="s">
        <v>169</v>
      </c>
      <c r="G1415" t="s">
        <v>242</v>
      </c>
      <c r="H1415" s="168">
        <v>42072</v>
      </c>
      <c r="I1415" t="s">
        <v>105</v>
      </c>
      <c r="J1415" s="169">
        <v>2.5506849315068494</v>
      </c>
      <c r="K1415">
        <v>1</v>
      </c>
    </row>
    <row r="1416" spans="1:11" x14ac:dyDescent="0.25">
      <c r="A1416" t="s">
        <v>1816</v>
      </c>
      <c r="B1416">
        <v>49079</v>
      </c>
      <c r="C1416" t="s">
        <v>167</v>
      </c>
      <c r="D1416" s="167">
        <v>70422</v>
      </c>
      <c r="E1416" t="s">
        <v>196</v>
      </c>
      <c r="F1416" t="s">
        <v>169</v>
      </c>
      <c r="G1416" t="s">
        <v>968</v>
      </c>
      <c r="H1416" s="168">
        <v>37585</v>
      </c>
      <c r="I1416" t="s">
        <v>106</v>
      </c>
      <c r="J1416" s="169">
        <v>14.843835616438357</v>
      </c>
      <c r="K1416">
        <v>3</v>
      </c>
    </row>
    <row r="1417" spans="1:11" x14ac:dyDescent="0.25">
      <c r="A1417" t="s">
        <v>1817</v>
      </c>
      <c r="B1417">
        <v>35519</v>
      </c>
      <c r="C1417" t="s">
        <v>172</v>
      </c>
      <c r="D1417" s="167">
        <v>103506</v>
      </c>
      <c r="E1417" t="s">
        <v>175</v>
      </c>
      <c r="F1417" t="s">
        <v>169</v>
      </c>
      <c r="G1417" t="s">
        <v>586</v>
      </c>
      <c r="H1417" s="168">
        <v>36472</v>
      </c>
      <c r="I1417" t="s">
        <v>105</v>
      </c>
      <c r="J1417" s="169">
        <v>17.893150684931506</v>
      </c>
      <c r="K1417">
        <v>4</v>
      </c>
    </row>
    <row r="1418" spans="1:11" x14ac:dyDescent="0.25">
      <c r="A1418" t="s">
        <v>1818</v>
      </c>
      <c r="B1418">
        <v>84166</v>
      </c>
      <c r="C1418" t="s">
        <v>172</v>
      </c>
      <c r="D1418" s="167">
        <v>49949.25</v>
      </c>
      <c r="E1418" t="s">
        <v>233</v>
      </c>
      <c r="F1418" t="s">
        <v>169</v>
      </c>
      <c r="G1418" t="s">
        <v>514</v>
      </c>
      <c r="H1418" s="168">
        <v>39034</v>
      </c>
      <c r="I1418" t="s">
        <v>105</v>
      </c>
      <c r="J1418" s="169">
        <v>10.873972602739727</v>
      </c>
      <c r="K1418">
        <v>3</v>
      </c>
    </row>
    <row r="1419" spans="1:11" x14ac:dyDescent="0.25">
      <c r="A1419" t="s">
        <v>1819</v>
      </c>
      <c r="B1419">
        <v>84507</v>
      </c>
      <c r="C1419" t="s">
        <v>172</v>
      </c>
      <c r="D1419" s="167">
        <v>57476.06</v>
      </c>
      <c r="E1419" t="s">
        <v>1684</v>
      </c>
      <c r="F1419" t="s">
        <v>169</v>
      </c>
      <c r="G1419" t="s">
        <v>824</v>
      </c>
      <c r="H1419" s="168">
        <v>34982</v>
      </c>
      <c r="I1419" t="s">
        <v>103</v>
      </c>
      <c r="J1419" s="169">
        <v>21.975342465753425</v>
      </c>
      <c r="K1419">
        <v>5</v>
      </c>
    </row>
    <row r="1420" spans="1:11" x14ac:dyDescent="0.25">
      <c r="A1420" t="s">
        <v>1820</v>
      </c>
      <c r="B1420">
        <v>56995</v>
      </c>
      <c r="C1420" t="s">
        <v>172</v>
      </c>
      <c r="D1420" s="167">
        <v>91751.37</v>
      </c>
      <c r="E1420" t="s">
        <v>168</v>
      </c>
      <c r="F1420" t="s">
        <v>169</v>
      </c>
      <c r="G1420" t="s">
        <v>1364</v>
      </c>
      <c r="H1420" s="168">
        <v>32189</v>
      </c>
      <c r="I1420" t="s">
        <v>106</v>
      </c>
      <c r="J1420" s="169">
        <v>29.627397260273973</v>
      </c>
      <c r="K1420">
        <v>6</v>
      </c>
    </row>
    <row r="1421" spans="1:11" x14ac:dyDescent="0.25">
      <c r="A1421" t="s">
        <v>1821</v>
      </c>
      <c r="B1421">
        <v>20987</v>
      </c>
      <c r="C1421" t="s">
        <v>167</v>
      </c>
      <c r="D1421" s="167">
        <v>76015.03</v>
      </c>
      <c r="E1421" t="s">
        <v>188</v>
      </c>
      <c r="F1421" t="s">
        <v>169</v>
      </c>
      <c r="G1421" t="s">
        <v>273</v>
      </c>
      <c r="H1421" s="168">
        <v>26212</v>
      </c>
      <c r="I1421" t="s">
        <v>103</v>
      </c>
      <c r="J1421" s="169">
        <v>46.0027397260274</v>
      </c>
      <c r="K1421">
        <v>9</v>
      </c>
    </row>
    <row r="1422" spans="1:11" x14ac:dyDescent="0.25">
      <c r="A1422" t="s">
        <v>1822</v>
      </c>
      <c r="B1422">
        <v>66084</v>
      </c>
      <c r="C1422" t="s">
        <v>172</v>
      </c>
      <c r="D1422" s="167">
        <v>75453</v>
      </c>
      <c r="E1422" t="s">
        <v>175</v>
      </c>
      <c r="F1422" t="s">
        <v>169</v>
      </c>
      <c r="G1422" t="s">
        <v>183</v>
      </c>
      <c r="H1422" s="168">
        <v>38370</v>
      </c>
      <c r="I1422" t="s">
        <v>108</v>
      </c>
      <c r="J1422" s="169">
        <v>12.693150684931506</v>
      </c>
      <c r="K1422">
        <v>3</v>
      </c>
    </row>
    <row r="1423" spans="1:11" x14ac:dyDescent="0.25">
      <c r="A1423" t="s">
        <v>1823</v>
      </c>
      <c r="B1423">
        <v>45973</v>
      </c>
      <c r="C1423" t="s">
        <v>172</v>
      </c>
      <c r="D1423" s="167">
        <v>45048.5</v>
      </c>
      <c r="E1423" t="s">
        <v>199</v>
      </c>
      <c r="F1423" t="s">
        <v>169</v>
      </c>
      <c r="G1423" t="s">
        <v>205</v>
      </c>
      <c r="H1423" s="168">
        <v>39300</v>
      </c>
      <c r="I1423" t="s">
        <v>105</v>
      </c>
      <c r="J1423" s="169">
        <v>10.145205479452056</v>
      </c>
      <c r="K1423">
        <v>3</v>
      </c>
    </row>
    <row r="1424" spans="1:11" x14ac:dyDescent="0.25">
      <c r="A1424" t="s">
        <v>1824</v>
      </c>
      <c r="B1424">
        <v>43904</v>
      </c>
      <c r="C1424" t="s">
        <v>167</v>
      </c>
      <c r="D1424" s="167">
        <v>97912</v>
      </c>
      <c r="E1424" t="s">
        <v>188</v>
      </c>
      <c r="F1424" t="s">
        <v>169</v>
      </c>
      <c r="G1424" t="s">
        <v>284</v>
      </c>
      <c r="H1424" s="168">
        <v>38908</v>
      </c>
      <c r="I1424" t="s">
        <v>103</v>
      </c>
      <c r="J1424" s="169">
        <v>11.219178082191782</v>
      </c>
      <c r="K1424">
        <v>3</v>
      </c>
    </row>
    <row r="1425" spans="1:11" x14ac:dyDescent="0.25">
      <c r="A1425" t="s">
        <v>1825</v>
      </c>
      <c r="B1425">
        <v>62126</v>
      </c>
      <c r="C1425" t="s">
        <v>172</v>
      </c>
      <c r="D1425" s="167">
        <v>70396</v>
      </c>
      <c r="E1425" t="s">
        <v>191</v>
      </c>
      <c r="F1425" t="s">
        <v>169</v>
      </c>
      <c r="G1425" t="s">
        <v>192</v>
      </c>
      <c r="H1425" s="168">
        <v>38488</v>
      </c>
      <c r="I1425" t="s">
        <v>103</v>
      </c>
      <c r="J1425" s="169">
        <v>12.36986301369863</v>
      </c>
      <c r="K1425">
        <v>3</v>
      </c>
    </row>
    <row r="1426" spans="1:11" x14ac:dyDescent="0.25">
      <c r="A1426" t="s">
        <v>1826</v>
      </c>
      <c r="B1426">
        <v>97046</v>
      </c>
      <c r="C1426" t="s">
        <v>172</v>
      </c>
      <c r="D1426" s="167">
        <v>50407.03</v>
      </c>
      <c r="E1426" t="s">
        <v>188</v>
      </c>
      <c r="F1426" t="s">
        <v>169</v>
      </c>
      <c r="G1426" t="s">
        <v>273</v>
      </c>
      <c r="H1426" s="168">
        <v>41610</v>
      </c>
      <c r="I1426" t="s">
        <v>103</v>
      </c>
      <c r="J1426" s="169">
        <v>3.8164383561643835</v>
      </c>
      <c r="K1426">
        <v>1</v>
      </c>
    </row>
    <row r="1427" spans="1:11" x14ac:dyDescent="0.25">
      <c r="A1427" t="s">
        <v>1827</v>
      </c>
      <c r="B1427">
        <v>20426</v>
      </c>
      <c r="C1427" t="s">
        <v>167</v>
      </c>
      <c r="D1427" s="167">
        <v>58671.02</v>
      </c>
      <c r="E1427" t="s">
        <v>199</v>
      </c>
      <c r="F1427" t="s">
        <v>169</v>
      </c>
      <c r="G1427" t="s">
        <v>200</v>
      </c>
      <c r="H1427" s="168">
        <v>37388</v>
      </c>
      <c r="I1427" t="s">
        <v>107</v>
      </c>
      <c r="J1427" s="169">
        <v>15.383561643835616</v>
      </c>
      <c r="K1427">
        <v>4</v>
      </c>
    </row>
    <row r="1428" spans="1:11" x14ac:dyDescent="0.25">
      <c r="A1428" t="s">
        <v>1828</v>
      </c>
      <c r="B1428">
        <v>21797</v>
      </c>
      <c r="C1428" t="s">
        <v>167</v>
      </c>
      <c r="D1428" s="167">
        <v>43850.22</v>
      </c>
      <c r="E1428" t="s">
        <v>188</v>
      </c>
      <c r="F1428" t="s">
        <v>169</v>
      </c>
      <c r="G1428" t="s">
        <v>170</v>
      </c>
      <c r="H1428" s="168">
        <v>41932</v>
      </c>
      <c r="I1428" t="s">
        <v>105</v>
      </c>
      <c r="J1428" s="169">
        <v>2.9342465753424656</v>
      </c>
      <c r="K1428">
        <v>1</v>
      </c>
    </row>
    <row r="1429" spans="1:11" x14ac:dyDescent="0.25">
      <c r="A1429" t="s">
        <v>1829</v>
      </c>
      <c r="B1429">
        <v>88351</v>
      </c>
      <c r="C1429" t="s">
        <v>167</v>
      </c>
      <c r="D1429" s="167">
        <v>67206</v>
      </c>
      <c r="E1429" t="s">
        <v>230</v>
      </c>
      <c r="F1429" t="s">
        <v>169</v>
      </c>
      <c r="G1429" t="s">
        <v>170</v>
      </c>
      <c r="H1429" s="168">
        <v>37040</v>
      </c>
      <c r="I1429" t="s">
        <v>107</v>
      </c>
      <c r="J1429" s="169">
        <v>16.336986301369862</v>
      </c>
      <c r="K1429">
        <v>4</v>
      </c>
    </row>
    <row r="1430" spans="1:11" x14ac:dyDescent="0.25">
      <c r="A1430" t="s">
        <v>1830</v>
      </c>
      <c r="B1430">
        <v>44593</v>
      </c>
      <c r="C1430" t="s">
        <v>172</v>
      </c>
      <c r="D1430" s="167">
        <v>67384</v>
      </c>
      <c r="E1430" t="s">
        <v>168</v>
      </c>
      <c r="F1430" t="s">
        <v>169</v>
      </c>
      <c r="G1430" t="s">
        <v>265</v>
      </c>
      <c r="H1430" s="168">
        <v>38642</v>
      </c>
      <c r="I1430" t="s">
        <v>107</v>
      </c>
      <c r="J1430" s="169">
        <v>11.947945205479453</v>
      </c>
      <c r="K1430">
        <v>3</v>
      </c>
    </row>
    <row r="1431" spans="1:11" x14ac:dyDescent="0.25">
      <c r="A1431" t="s">
        <v>1831</v>
      </c>
      <c r="B1431">
        <v>87090</v>
      </c>
      <c r="C1431" t="s">
        <v>167</v>
      </c>
      <c r="D1431" s="167">
        <v>102664</v>
      </c>
      <c r="E1431" t="s">
        <v>180</v>
      </c>
      <c r="F1431" t="s">
        <v>169</v>
      </c>
      <c r="G1431" t="s">
        <v>443</v>
      </c>
      <c r="H1431" s="168">
        <v>35492</v>
      </c>
      <c r="I1431" t="s">
        <v>103</v>
      </c>
      <c r="J1431" s="169">
        <v>20.578082191780823</v>
      </c>
      <c r="K1431">
        <v>5</v>
      </c>
    </row>
    <row r="1432" spans="1:11" x14ac:dyDescent="0.25">
      <c r="A1432" t="s">
        <v>1832</v>
      </c>
      <c r="B1432">
        <v>25393</v>
      </c>
      <c r="C1432" t="s">
        <v>167</v>
      </c>
      <c r="D1432" s="167">
        <v>19060.61</v>
      </c>
      <c r="E1432" t="s">
        <v>196</v>
      </c>
      <c r="F1432" t="s">
        <v>202</v>
      </c>
      <c r="G1432" t="s">
        <v>222</v>
      </c>
      <c r="H1432" s="168">
        <v>39720</v>
      </c>
      <c r="I1432" t="s">
        <v>108</v>
      </c>
      <c r="J1432" s="169">
        <v>8.9945205479452053</v>
      </c>
      <c r="K1432">
        <v>2</v>
      </c>
    </row>
    <row r="1433" spans="1:11" x14ac:dyDescent="0.25">
      <c r="A1433" t="s">
        <v>1833</v>
      </c>
      <c r="B1433">
        <v>26720</v>
      </c>
      <c r="C1433" t="s">
        <v>167</v>
      </c>
      <c r="D1433" s="167">
        <v>71926.13</v>
      </c>
      <c r="E1433" t="s">
        <v>175</v>
      </c>
      <c r="F1433" t="s">
        <v>169</v>
      </c>
      <c r="G1433" t="s">
        <v>311</v>
      </c>
      <c r="H1433" s="168">
        <v>39048</v>
      </c>
      <c r="I1433" t="s">
        <v>104</v>
      </c>
      <c r="J1433" s="169">
        <v>10.835616438356164</v>
      </c>
      <c r="K1433">
        <v>3</v>
      </c>
    </row>
    <row r="1434" spans="1:11" x14ac:dyDescent="0.25">
      <c r="A1434" t="s">
        <v>1834</v>
      </c>
      <c r="B1434">
        <v>28423</v>
      </c>
      <c r="C1434" t="s">
        <v>167</v>
      </c>
      <c r="D1434" s="167">
        <v>21074.1</v>
      </c>
      <c r="E1434" t="s">
        <v>216</v>
      </c>
      <c r="F1434" t="s">
        <v>202</v>
      </c>
      <c r="G1434" t="s">
        <v>217</v>
      </c>
      <c r="H1434" s="168">
        <v>39130</v>
      </c>
      <c r="I1434" t="s">
        <v>103</v>
      </c>
      <c r="J1434" s="169">
        <v>10.610958904109589</v>
      </c>
      <c r="K1434">
        <v>3</v>
      </c>
    </row>
    <row r="1435" spans="1:11" x14ac:dyDescent="0.25">
      <c r="A1435" t="s">
        <v>1835</v>
      </c>
      <c r="B1435">
        <v>29401</v>
      </c>
      <c r="C1435" t="s">
        <v>172</v>
      </c>
      <c r="D1435" s="167">
        <v>118400</v>
      </c>
      <c r="E1435" t="s">
        <v>213</v>
      </c>
      <c r="F1435" t="s">
        <v>169</v>
      </c>
      <c r="G1435" t="s">
        <v>214</v>
      </c>
      <c r="H1435" s="168">
        <v>38110</v>
      </c>
      <c r="I1435" t="s">
        <v>107</v>
      </c>
      <c r="J1435" s="169">
        <v>13.405479452054795</v>
      </c>
      <c r="K1435">
        <v>3</v>
      </c>
    </row>
    <row r="1436" spans="1:11" x14ac:dyDescent="0.25">
      <c r="A1436" t="s">
        <v>1836</v>
      </c>
      <c r="B1436">
        <v>8974</v>
      </c>
      <c r="C1436" t="s">
        <v>172</v>
      </c>
      <c r="D1436" s="167">
        <v>118400</v>
      </c>
      <c r="E1436" t="s">
        <v>213</v>
      </c>
      <c r="F1436" t="s">
        <v>169</v>
      </c>
      <c r="G1436" t="s">
        <v>214</v>
      </c>
      <c r="H1436" s="168">
        <v>38642</v>
      </c>
      <c r="I1436" t="s">
        <v>104</v>
      </c>
      <c r="J1436" s="169">
        <v>11.947945205479453</v>
      </c>
      <c r="K1436">
        <v>3</v>
      </c>
    </row>
    <row r="1437" spans="1:11" x14ac:dyDescent="0.25">
      <c r="A1437" t="s">
        <v>1837</v>
      </c>
      <c r="B1437">
        <v>77547</v>
      </c>
      <c r="C1437" t="s">
        <v>172</v>
      </c>
      <c r="D1437" s="167">
        <v>53788</v>
      </c>
      <c r="E1437" t="s">
        <v>175</v>
      </c>
      <c r="F1437" t="s">
        <v>169</v>
      </c>
      <c r="G1437" t="s">
        <v>183</v>
      </c>
      <c r="H1437" s="168">
        <v>41918</v>
      </c>
      <c r="I1437" t="s">
        <v>103</v>
      </c>
      <c r="J1437" s="169">
        <v>2.9726027397260273</v>
      </c>
      <c r="K1437">
        <v>1</v>
      </c>
    </row>
    <row r="1438" spans="1:11" x14ac:dyDescent="0.25">
      <c r="A1438" t="s">
        <v>1838</v>
      </c>
      <c r="B1438">
        <v>23588</v>
      </c>
      <c r="C1438" t="s">
        <v>167</v>
      </c>
      <c r="D1438" s="167">
        <v>42441.06</v>
      </c>
      <c r="E1438" t="s">
        <v>216</v>
      </c>
      <c r="F1438" t="s">
        <v>202</v>
      </c>
      <c r="G1438" t="s">
        <v>217</v>
      </c>
      <c r="H1438" s="168">
        <v>36122</v>
      </c>
      <c r="I1438" t="s">
        <v>104</v>
      </c>
      <c r="J1438" s="169">
        <v>18.852054794520548</v>
      </c>
      <c r="K1438">
        <v>4</v>
      </c>
    </row>
    <row r="1439" spans="1:11" x14ac:dyDescent="0.25">
      <c r="A1439" t="s">
        <v>1839</v>
      </c>
      <c r="B1439">
        <v>587</v>
      </c>
      <c r="C1439" t="s">
        <v>172</v>
      </c>
      <c r="D1439" s="167">
        <v>56478</v>
      </c>
      <c r="E1439" t="s">
        <v>175</v>
      </c>
      <c r="F1439" t="s">
        <v>169</v>
      </c>
      <c r="G1439" t="s">
        <v>183</v>
      </c>
      <c r="H1439" s="168">
        <v>41694</v>
      </c>
      <c r="I1439" t="s">
        <v>104</v>
      </c>
      <c r="J1439" s="169">
        <v>3.5863013698630137</v>
      </c>
      <c r="K1439">
        <v>1</v>
      </c>
    </row>
    <row r="1440" spans="1:11" x14ac:dyDescent="0.25">
      <c r="A1440" t="s">
        <v>1840</v>
      </c>
      <c r="B1440">
        <v>75644</v>
      </c>
      <c r="C1440" t="s">
        <v>167</v>
      </c>
      <c r="D1440" s="167">
        <v>60687.97</v>
      </c>
      <c r="E1440" t="s">
        <v>253</v>
      </c>
      <c r="F1440" t="s">
        <v>169</v>
      </c>
      <c r="G1440" t="s">
        <v>1406</v>
      </c>
      <c r="H1440" s="168">
        <v>42170</v>
      </c>
      <c r="I1440" t="s">
        <v>107</v>
      </c>
      <c r="J1440" s="169">
        <v>2.2821917808219179</v>
      </c>
      <c r="K1440">
        <v>1</v>
      </c>
    </row>
    <row r="1441" spans="1:11" x14ac:dyDescent="0.25">
      <c r="A1441" t="s">
        <v>1841</v>
      </c>
      <c r="B1441">
        <v>54569</v>
      </c>
      <c r="C1441" t="s">
        <v>172</v>
      </c>
      <c r="D1441" s="167">
        <v>34824.370000000003</v>
      </c>
      <c r="E1441" t="s">
        <v>216</v>
      </c>
      <c r="F1441" t="s">
        <v>202</v>
      </c>
      <c r="G1441" t="s">
        <v>217</v>
      </c>
      <c r="H1441" s="168">
        <v>38341</v>
      </c>
      <c r="I1441" t="s">
        <v>103</v>
      </c>
      <c r="J1441" s="169">
        <v>12.772602739726027</v>
      </c>
      <c r="K1441">
        <v>3</v>
      </c>
    </row>
    <row r="1442" spans="1:11" x14ac:dyDescent="0.25">
      <c r="A1442" t="s">
        <v>1842</v>
      </c>
      <c r="B1442">
        <v>14976</v>
      </c>
      <c r="C1442" t="s">
        <v>167</v>
      </c>
      <c r="D1442" s="167">
        <v>93396</v>
      </c>
      <c r="E1442" t="s">
        <v>188</v>
      </c>
      <c r="F1442" t="s">
        <v>169</v>
      </c>
      <c r="G1442" t="s">
        <v>181</v>
      </c>
      <c r="H1442" s="168">
        <v>41260</v>
      </c>
      <c r="I1442" t="s">
        <v>103</v>
      </c>
      <c r="J1442" s="169">
        <v>4.7753424657534245</v>
      </c>
      <c r="K1442">
        <v>1</v>
      </c>
    </row>
    <row r="1443" spans="1:11" x14ac:dyDescent="0.25">
      <c r="A1443" t="s">
        <v>1843</v>
      </c>
      <c r="B1443">
        <v>11676</v>
      </c>
      <c r="C1443" t="s">
        <v>172</v>
      </c>
      <c r="D1443" s="167">
        <v>118400</v>
      </c>
      <c r="E1443" t="s">
        <v>213</v>
      </c>
      <c r="F1443" t="s">
        <v>169</v>
      </c>
      <c r="G1443" t="s">
        <v>214</v>
      </c>
      <c r="H1443" s="168">
        <v>36493</v>
      </c>
      <c r="I1443" t="s">
        <v>105</v>
      </c>
      <c r="J1443" s="169">
        <v>17.835616438356166</v>
      </c>
      <c r="K1443">
        <v>4</v>
      </c>
    </row>
    <row r="1444" spans="1:11" x14ac:dyDescent="0.25">
      <c r="A1444" t="s">
        <v>1844</v>
      </c>
      <c r="B1444">
        <v>35211</v>
      </c>
      <c r="C1444" t="s">
        <v>172</v>
      </c>
      <c r="D1444" s="167">
        <v>113000</v>
      </c>
      <c r="E1444" t="s">
        <v>188</v>
      </c>
      <c r="F1444" t="s">
        <v>169</v>
      </c>
      <c r="G1444" t="s">
        <v>214</v>
      </c>
      <c r="H1444" s="168">
        <v>42674</v>
      </c>
      <c r="I1444" t="s">
        <v>106</v>
      </c>
      <c r="J1444" s="169">
        <v>0.90136986301369859</v>
      </c>
      <c r="K1444">
        <v>1</v>
      </c>
    </row>
    <row r="1445" spans="1:11" x14ac:dyDescent="0.25">
      <c r="A1445" t="s">
        <v>1845</v>
      </c>
      <c r="B1445">
        <v>15849</v>
      </c>
      <c r="C1445" t="s">
        <v>167</v>
      </c>
      <c r="D1445" s="167">
        <v>60653.65</v>
      </c>
      <c r="E1445" t="s">
        <v>216</v>
      </c>
      <c r="F1445" t="s">
        <v>169</v>
      </c>
      <c r="G1445" t="s">
        <v>361</v>
      </c>
      <c r="H1445" s="168">
        <v>36983</v>
      </c>
      <c r="I1445" t="s">
        <v>103</v>
      </c>
      <c r="J1445" s="169">
        <v>16.493150684931507</v>
      </c>
      <c r="K1445">
        <v>4</v>
      </c>
    </row>
    <row r="1446" spans="1:11" x14ac:dyDescent="0.25">
      <c r="A1446" t="s">
        <v>1846</v>
      </c>
      <c r="B1446">
        <v>57678</v>
      </c>
      <c r="C1446" t="s">
        <v>167</v>
      </c>
      <c r="D1446" s="167">
        <v>75914.09</v>
      </c>
      <c r="E1446" t="s">
        <v>216</v>
      </c>
      <c r="F1446" t="s">
        <v>169</v>
      </c>
      <c r="G1446" t="s">
        <v>361</v>
      </c>
      <c r="H1446" s="168">
        <v>35184</v>
      </c>
      <c r="I1446" t="s">
        <v>107</v>
      </c>
      <c r="J1446" s="169">
        <v>21.421917808219177</v>
      </c>
      <c r="K1446">
        <v>5</v>
      </c>
    </row>
    <row r="1447" spans="1:11" x14ac:dyDescent="0.25">
      <c r="A1447" t="s">
        <v>1847</v>
      </c>
      <c r="B1447">
        <v>30216</v>
      </c>
      <c r="C1447" t="s">
        <v>167</v>
      </c>
      <c r="D1447" s="167">
        <v>97912</v>
      </c>
      <c r="E1447" t="s">
        <v>188</v>
      </c>
      <c r="F1447" t="s">
        <v>169</v>
      </c>
      <c r="G1447" t="s">
        <v>284</v>
      </c>
      <c r="H1447" s="168">
        <v>36857</v>
      </c>
      <c r="I1447" t="s">
        <v>105</v>
      </c>
      <c r="J1447" s="169">
        <v>16.838356164383562</v>
      </c>
      <c r="K1447">
        <v>4</v>
      </c>
    </row>
    <row r="1448" spans="1:11" x14ac:dyDescent="0.25">
      <c r="A1448" t="s">
        <v>1848</v>
      </c>
      <c r="B1448">
        <v>60965</v>
      </c>
      <c r="C1448" t="s">
        <v>167</v>
      </c>
      <c r="D1448" s="167">
        <v>54208.95</v>
      </c>
      <c r="E1448" t="s">
        <v>196</v>
      </c>
      <c r="F1448" t="s">
        <v>169</v>
      </c>
      <c r="G1448" t="s">
        <v>1849</v>
      </c>
      <c r="H1448" s="168">
        <v>39944</v>
      </c>
      <c r="I1448" t="s">
        <v>103</v>
      </c>
      <c r="J1448" s="169">
        <v>8.3808219178082197</v>
      </c>
      <c r="K1448">
        <v>2</v>
      </c>
    </row>
    <row r="1449" spans="1:11" x14ac:dyDescent="0.25">
      <c r="A1449" t="s">
        <v>1850</v>
      </c>
      <c r="B1449">
        <v>34782</v>
      </c>
      <c r="C1449" t="s">
        <v>167</v>
      </c>
      <c r="D1449" s="167">
        <v>60403.27</v>
      </c>
      <c r="E1449" t="s">
        <v>213</v>
      </c>
      <c r="F1449" t="s">
        <v>169</v>
      </c>
      <c r="G1449" t="s">
        <v>214</v>
      </c>
      <c r="H1449" s="168">
        <v>40994</v>
      </c>
      <c r="I1449" t="s">
        <v>105</v>
      </c>
      <c r="J1449" s="169">
        <v>5.5041095890410956</v>
      </c>
      <c r="K1449">
        <v>2</v>
      </c>
    </row>
    <row r="1450" spans="1:11" x14ac:dyDescent="0.25">
      <c r="A1450" t="s">
        <v>1851</v>
      </c>
      <c r="B1450">
        <v>42230</v>
      </c>
      <c r="C1450" t="s">
        <v>167</v>
      </c>
      <c r="D1450" s="167">
        <v>23211.46</v>
      </c>
      <c r="E1450" t="s">
        <v>216</v>
      </c>
      <c r="F1450" t="s">
        <v>202</v>
      </c>
      <c r="G1450" t="s">
        <v>217</v>
      </c>
      <c r="H1450" s="168">
        <v>38329</v>
      </c>
      <c r="I1450" t="s">
        <v>107</v>
      </c>
      <c r="J1450" s="169">
        <v>12.805479452054794</v>
      </c>
      <c r="K1450">
        <v>3</v>
      </c>
    </row>
    <row r="1451" spans="1:11" x14ac:dyDescent="0.25">
      <c r="A1451" t="s">
        <v>1852</v>
      </c>
      <c r="B1451">
        <v>3621</v>
      </c>
      <c r="C1451" t="s">
        <v>167</v>
      </c>
      <c r="D1451" s="167">
        <v>102664</v>
      </c>
      <c r="E1451" t="s">
        <v>199</v>
      </c>
      <c r="F1451" t="s">
        <v>169</v>
      </c>
      <c r="G1451" t="s">
        <v>598</v>
      </c>
      <c r="H1451" s="168">
        <v>35583</v>
      </c>
      <c r="I1451" t="s">
        <v>107</v>
      </c>
      <c r="J1451" s="169">
        <v>20.328767123287673</v>
      </c>
      <c r="K1451">
        <v>5</v>
      </c>
    </row>
    <row r="1452" spans="1:11" x14ac:dyDescent="0.25">
      <c r="A1452" t="s">
        <v>1853</v>
      </c>
      <c r="B1452">
        <v>81598</v>
      </c>
      <c r="C1452" t="s">
        <v>172</v>
      </c>
      <c r="D1452" s="167">
        <v>140794</v>
      </c>
      <c r="E1452" t="s">
        <v>213</v>
      </c>
      <c r="F1452" t="s">
        <v>169</v>
      </c>
      <c r="G1452" t="s">
        <v>754</v>
      </c>
      <c r="H1452" s="168">
        <v>37424</v>
      </c>
      <c r="I1452" t="s">
        <v>103</v>
      </c>
      <c r="J1452" s="169">
        <v>15.284931506849315</v>
      </c>
      <c r="K1452">
        <v>4</v>
      </c>
    </row>
    <row r="1453" spans="1:11" x14ac:dyDescent="0.25">
      <c r="A1453" t="s">
        <v>1854</v>
      </c>
      <c r="B1453">
        <v>72701</v>
      </c>
      <c r="C1453" t="s">
        <v>167</v>
      </c>
      <c r="D1453" s="167">
        <v>72916.800000000003</v>
      </c>
      <c r="E1453" t="s">
        <v>188</v>
      </c>
      <c r="F1453" t="s">
        <v>169</v>
      </c>
      <c r="G1453" t="s">
        <v>273</v>
      </c>
      <c r="H1453" s="168">
        <v>36486</v>
      </c>
      <c r="I1453" t="s">
        <v>103</v>
      </c>
      <c r="J1453" s="169">
        <v>17.854794520547944</v>
      </c>
      <c r="K1453">
        <v>4</v>
      </c>
    </row>
    <row r="1454" spans="1:11" x14ac:dyDescent="0.25">
      <c r="A1454" t="s">
        <v>1855</v>
      </c>
      <c r="B1454">
        <v>19117</v>
      </c>
      <c r="C1454" t="s">
        <v>167</v>
      </c>
      <c r="D1454" s="167">
        <v>118400</v>
      </c>
      <c r="E1454" t="s">
        <v>213</v>
      </c>
      <c r="F1454" t="s">
        <v>169</v>
      </c>
      <c r="G1454" t="s">
        <v>214</v>
      </c>
      <c r="H1454" s="168">
        <v>41330</v>
      </c>
      <c r="I1454" t="s">
        <v>103</v>
      </c>
      <c r="J1454" s="169">
        <v>4.5835616438356164</v>
      </c>
      <c r="K1454">
        <v>1</v>
      </c>
    </row>
    <row r="1455" spans="1:11" x14ac:dyDescent="0.25">
      <c r="A1455" t="s">
        <v>1856</v>
      </c>
      <c r="B1455">
        <v>47578</v>
      </c>
      <c r="C1455" t="s">
        <v>172</v>
      </c>
      <c r="D1455" s="167">
        <v>68054</v>
      </c>
      <c r="E1455" t="s">
        <v>175</v>
      </c>
      <c r="F1455" t="s">
        <v>169</v>
      </c>
      <c r="G1455" t="s">
        <v>183</v>
      </c>
      <c r="H1455" s="168">
        <v>39643</v>
      </c>
      <c r="I1455" t="s">
        <v>104</v>
      </c>
      <c r="J1455" s="169">
        <v>9.205479452054794</v>
      </c>
      <c r="K1455">
        <v>2</v>
      </c>
    </row>
    <row r="1456" spans="1:11" x14ac:dyDescent="0.25">
      <c r="A1456" t="s">
        <v>1857</v>
      </c>
      <c r="B1456">
        <v>78329</v>
      </c>
      <c r="C1456" t="s">
        <v>167</v>
      </c>
      <c r="D1456" s="167">
        <v>71130.740000000005</v>
      </c>
      <c r="E1456" t="s">
        <v>325</v>
      </c>
      <c r="F1456" t="s">
        <v>169</v>
      </c>
      <c r="G1456" t="s">
        <v>539</v>
      </c>
      <c r="H1456" s="168">
        <v>35612</v>
      </c>
      <c r="I1456" t="s">
        <v>108</v>
      </c>
      <c r="J1456" s="169">
        <v>20.24931506849315</v>
      </c>
      <c r="K1456">
        <v>5</v>
      </c>
    </row>
    <row r="1457" spans="1:11" x14ac:dyDescent="0.25">
      <c r="A1457" t="s">
        <v>1858</v>
      </c>
      <c r="B1457">
        <v>85208</v>
      </c>
      <c r="C1457" t="s">
        <v>172</v>
      </c>
      <c r="D1457" s="167">
        <v>66065.23</v>
      </c>
      <c r="E1457" t="s">
        <v>199</v>
      </c>
      <c r="F1457" t="s">
        <v>169</v>
      </c>
      <c r="G1457" t="s">
        <v>200</v>
      </c>
      <c r="H1457" s="168">
        <v>34358</v>
      </c>
      <c r="I1457" t="s">
        <v>105</v>
      </c>
      <c r="J1457" s="169">
        <v>23.684931506849313</v>
      </c>
      <c r="K1457">
        <v>5</v>
      </c>
    </row>
    <row r="1458" spans="1:11" x14ac:dyDescent="0.25">
      <c r="A1458" t="s">
        <v>1859</v>
      </c>
      <c r="B1458">
        <v>21660</v>
      </c>
      <c r="C1458" t="s">
        <v>167</v>
      </c>
      <c r="D1458" s="167">
        <v>72534.66</v>
      </c>
      <c r="E1458" t="s">
        <v>268</v>
      </c>
      <c r="F1458" t="s">
        <v>169</v>
      </c>
      <c r="G1458" t="s">
        <v>630</v>
      </c>
      <c r="H1458" s="168">
        <v>32573</v>
      </c>
      <c r="I1458" t="s">
        <v>105</v>
      </c>
      <c r="J1458" s="169">
        <v>28.575342465753426</v>
      </c>
      <c r="K1458">
        <v>6</v>
      </c>
    </row>
    <row r="1459" spans="1:11" x14ac:dyDescent="0.25">
      <c r="A1459" t="s">
        <v>1860</v>
      </c>
      <c r="B1459">
        <v>23204</v>
      </c>
      <c r="C1459" t="s">
        <v>172</v>
      </c>
      <c r="D1459" s="167">
        <v>89620</v>
      </c>
      <c r="E1459" t="s">
        <v>175</v>
      </c>
      <c r="F1459" t="s">
        <v>169</v>
      </c>
      <c r="G1459" t="s">
        <v>183</v>
      </c>
      <c r="H1459" s="168">
        <v>36262</v>
      </c>
      <c r="I1459" t="s">
        <v>106</v>
      </c>
      <c r="J1459" s="169">
        <v>18.468493150684932</v>
      </c>
      <c r="K1459">
        <v>4</v>
      </c>
    </row>
    <row r="1460" spans="1:11" x14ac:dyDescent="0.25">
      <c r="A1460" t="s">
        <v>1861</v>
      </c>
      <c r="B1460">
        <v>10914</v>
      </c>
      <c r="C1460" t="s">
        <v>172</v>
      </c>
      <c r="D1460" s="167">
        <v>77328</v>
      </c>
      <c r="E1460" t="s">
        <v>168</v>
      </c>
      <c r="F1460" t="s">
        <v>169</v>
      </c>
      <c r="G1460" t="s">
        <v>265</v>
      </c>
      <c r="H1460" s="168">
        <v>36682</v>
      </c>
      <c r="I1460" t="s">
        <v>104</v>
      </c>
      <c r="J1460" s="169">
        <v>17.317808219178083</v>
      </c>
      <c r="K1460">
        <v>4</v>
      </c>
    </row>
    <row r="1461" spans="1:11" x14ac:dyDescent="0.25">
      <c r="A1461" t="s">
        <v>1862</v>
      </c>
      <c r="B1461">
        <v>12900</v>
      </c>
      <c r="C1461" t="s">
        <v>167</v>
      </c>
      <c r="D1461" s="167">
        <v>9196</v>
      </c>
      <c r="E1461" t="s">
        <v>325</v>
      </c>
      <c r="F1461" t="s">
        <v>169</v>
      </c>
      <c r="G1461" t="s">
        <v>1863</v>
      </c>
      <c r="H1461" s="168">
        <v>35923</v>
      </c>
      <c r="I1461" t="s">
        <v>103</v>
      </c>
      <c r="J1461" s="169">
        <v>19.397260273972602</v>
      </c>
      <c r="K1461">
        <v>4</v>
      </c>
    </row>
    <row r="1462" spans="1:11" x14ac:dyDescent="0.25">
      <c r="A1462" t="s">
        <v>1864</v>
      </c>
      <c r="B1462">
        <v>98703</v>
      </c>
      <c r="C1462" t="s">
        <v>172</v>
      </c>
      <c r="D1462" s="167">
        <v>40631.32</v>
      </c>
      <c r="E1462" t="s">
        <v>199</v>
      </c>
      <c r="F1462" t="s">
        <v>169</v>
      </c>
      <c r="G1462" t="s">
        <v>200</v>
      </c>
      <c r="H1462" s="168">
        <v>42275</v>
      </c>
      <c r="I1462" t="s">
        <v>107</v>
      </c>
      <c r="J1462" s="169">
        <v>1.9945205479452055</v>
      </c>
      <c r="K1462">
        <v>1</v>
      </c>
    </row>
    <row r="1463" spans="1:11" x14ac:dyDescent="0.25">
      <c r="A1463" t="s">
        <v>1865</v>
      </c>
      <c r="B1463">
        <v>66724</v>
      </c>
      <c r="C1463" t="s">
        <v>167</v>
      </c>
      <c r="D1463" s="167">
        <v>58455</v>
      </c>
      <c r="E1463" t="s">
        <v>175</v>
      </c>
      <c r="F1463" t="s">
        <v>169</v>
      </c>
      <c r="G1463" t="s">
        <v>183</v>
      </c>
      <c r="H1463" s="168">
        <v>41302</v>
      </c>
      <c r="I1463" t="s">
        <v>105</v>
      </c>
      <c r="J1463" s="169">
        <v>4.6602739726027398</v>
      </c>
      <c r="K1463">
        <v>1</v>
      </c>
    </row>
    <row r="1464" spans="1:11" x14ac:dyDescent="0.25">
      <c r="A1464" t="s">
        <v>1866</v>
      </c>
      <c r="B1464">
        <v>70032</v>
      </c>
      <c r="C1464" t="s">
        <v>167</v>
      </c>
      <c r="D1464" s="167">
        <v>115324.45</v>
      </c>
      <c r="E1464" t="s">
        <v>253</v>
      </c>
      <c r="F1464" t="s">
        <v>169</v>
      </c>
      <c r="G1464" t="s">
        <v>214</v>
      </c>
      <c r="H1464" s="168">
        <v>36402</v>
      </c>
      <c r="I1464" t="s">
        <v>104</v>
      </c>
      <c r="J1464" s="169">
        <v>18.084931506849315</v>
      </c>
      <c r="K1464">
        <v>4</v>
      </c>
    </row>
    <row r="1465" spans="1:11" x14ac:dyDescent="0.25">
      <c r="A1465" t="s">
        <v>1867</v>
      </c>
      <c r="B1465">
        <v>61509</v>
      </c>
      <c r="C1465" t="s">
        <v>172</v>
      </c>
      <c r="D1465" s="167">
        <v>66100.63</v>
      </c>
      <c r="E1465" t="s">
        <v>196</v>
      </c>
      <c r="F1465" t="s">
        <v>169</v>
      </c>
      <c r="G1465" t="s">
        <v>228</v>
      </c>
      <c r="H1465" s="168">
        <v>41666</v>
      </c>
      <c r="I1465" t="s">
        <v>103</v>
      </c>
      <c r="J1465" s="169">
        <v>3.6630136986301371</v>
      </c>
      <c r="K1465">
        <v>1</v>
      </c>
    </row>
    <row r="1466" spans="1:11" x14ac:dyDescent="0.25">
      <c r="A1466" t="s">
        <v>1868</v>
      </c>
      <c r="B1466">
        <v>67313</v>
      </c>
      <c r="C1466" t="s">
        <v>172</v>
      </c>
      <c r="D1466" s="167">
        <v>45767.7</v>
      </c>
      <c r="E1466" t="s">
        <v>196</v>
      </c>
      <c r="F1466" t="s">
        <v>169</v>
      </c>
      <c r="G1466" t="s">
        <v>228</v>
      </c>
      <c r="H1466" s="168">
        <v>42268</v>
      </c>
      <c r="I1466" t="s">
        <v>105</v>
      </c>
      <c r="J1466" s="169">
        <v>2.0136986301369864</v>
      </c>
      <c r="K1466">
        <v>1</v>
      </c>
    </row>
    <row r="1467" spans="1:11" x14ac:dyDescent="0.25">
      <c r="A1467" t="s">
        <v>1869</v>
      </c>
      <c r="B1467">
        <v>98785</v>
      </c>
      <c r="C1467" t="s">
        <v>172</v>
      </c>
      <c r="D1467" s="167">
        <v>92194.09</v>
      </c>
      <c r="E1467" t="s">
        <v>188</v>
      </c>
      <c r="F1467" t="s">
        <v>169</v>
      </c>
      <c r="G1467" t="s">
        <v>244</v>
      </c>
      <c r="H1467" s="168">
        <v>34967</v>
      </c>
      <c r="I1467" t="s">
        <v>106</v>
      </c>
      <c r="J1467" s="169">
        <v>22.016438356164382</v>
      </c>
      <c r="K1467">
        <v>5</v>
      </c>
    </row>
    <row r="1468" spans="1:11" x14ac:dyDescent="0.25">
      <c r="A1468" t="s">
        <v>1870</v>
      </c>
      <c r="B1468">
        <v>84351</v>
      </c>
      <c r="C1468" t="s">
        <v>172</v>
      </c>
      <c r="D1468" s="167">
        <v>135343.18</v>
      </c>
      <c r="E1468" t="s">
        <v>230</v>
      </c>
      <c r="F1468" t="s">
        <v>169</v>
      </c>
      <c r="G1468" t="s">
        <v>275</v>
      </c>
      <c r="H1468" s="168">
        <v>36465</v>
      </c>
      <c r="I1468" t="s">
        <v>104</v>
      </c>
      <c r="J1468" s="169">
        <v>17.912328767123288</v>
      </c>
      <c r="K1468">
        <v>4</v>
      </c>
    </row>
    <row r="1469" spans="1:11" x14ac:dyDescent="0.25">
      <c r="A1469" t="s">
        <v>1871</v>
      </c>
      <c r="B1469">
        <v>12919</v>
      </c>
      <c r="C1469" t="s">
        <v>172</v>
      </c>
      <c r="D1469" s="167">
        <v>135392</v>
      </c>
      <c r="E1469" t="s">
        <v>168</v>
      </c>
      <c r="F1469" t="s">
        <v>169</v>
      </c>
      <c r="G1469" t="s">
        <v>275</v>
      </c>
      <c r="H1469" s="168">
        <v>41834</v>
      </c>
      <c r="I1469" t="s">
        <v>108</v>
      </c>
      <c r="J1469" s="169">
        <v>3.2027397260273971</v>
      </c>
      <c r="K1469">
        <v>1</v>
      </c>
    </row>
    <row r="1470" spans="1:11" x14ac:dyDescent="0.25">
      <c r="A1470" t="s">
        <v>1872</v>
      </c>
      <c r="B1470">
        <v>55876</v>
      </c>
      <c r="C1470" t="s">
        <v>172</v>
      </c>
      <c r="D1470" s="167">
        <v>44300</v>
      </c>
      <c r="E1470" t="s">
        <v>168</v>
      </c>
      <c r="F1470" t="s">
        <v>169</v>
      </c>
      <c r="G1470" t="s">
        <v>265</v>
      </c>
      <c r="H1470" s="168">
        <v>42240</v>
      </c>
      <c r="I1470" t="s">
        <v>107</v>
      </c>
      <c r="J1470" s="169">
        <v>2.0904109589041098</v>
      </c>
      <c r="K1470">
        <v>1</v>
      </c>
    </row>
    <row r="1471" spans="1:11" x14ac:dyDescent="0.25">
      <c r="A1471" t="s">
        <v>1873</v>
      </c>
      <c r="B1471">
        <v>77133</v>
      </c>
      <c r="C1471" t="s">
        <v>167</v>
      </c>
      <c r="D1471" s="167">
        <v>55769.09</v>
      </c>
      <c r="E1471" t="s">
        <v>199</v>
      </c>
      <c r="F1471" t="s">
        <v>169</v>
      </c>
      <c r="G1471" t="s">
        <v>698</v>
      </c>
      <c r="H1471" s="168">
        <v>38922</v>
      </c>
      <c r="I1471" t="s">
        <v>107</v>
      </c>
      <c r="J1471" s="169">
        <v>11.180821917808219</v>
      </c>
      <c r="K1471">
        <v>3</v>
      </c>
    </row>
    <row r="1472" spans="1:11" x14ac:dyDescent="0.25">
      <c r="A1472" t="s">
        <v>1874</v>
      </c>
      <c r="B1472">
        <v>57956</v>
      </c>
      <c r="C1472" t="s">
        <v>167</v>
      </c>
      <c r="D1472" s="167">
        <v>81646.100000000006</v>
      </c>
      <c r="E1472" t="s">
        <v>188</v>
      </c>
      <c r="F1472" t="s">
        <v>169</v>
      </c>
      <c r="G1472" t="s">
        <v>284</v>
      </c>
      <c r="H1472" s="168">
        <v>40756</v>
      </c>
      <c r="I1472" t="s">
        <v>103</v>
      </c>
      <c r="J1472" s="169">
        <v>6.1561643835616442</v>
      </c>
      <c r="K1472">
        <v>2</v>
      </c>
    </row>
    <row r="1473" spans="1:11" x14ac:dyDescent="0.25">
      <c r="A1473" t="s">
        <v>1875</v>
      </c>
      <c r="B1473">
        <v>65639</v>
      </c>
      <c r="C1473" t="s">
        <v>167</v>
      </c>
      <c r="D1473" s="167">
        <v>104717.28</v>
      </c>
      <c r="E1473" t="s">
        <v>175</v>
      </c>
      <c r="F1473" t="s">
        <v>169</v>
      </c>
      <c r="G1473" t="s">
        <v>176</v>
      </c>
      <c r="H1473" s="168">
        <v>32839</v>
      </c>
      <c r="I1473" t="s">
        <v>103</v>
      </c>
      <c r="J1473" s="169">
        <v>27.846575342465755</v>
      </c>
      <c r="K1473">
        <v>6</v>
      </c>
    </row>
    <row r="1474" spans="1:11" x14ac:dyDescent="0.25">
      <c r="A1474" t="s">
        <v>1876</v>
      </c>
      <c r="B1474">
        <v>22463</v>
      </c>
      <c r="C1474" t="s">
        <v>172</v>
      </c>
      <c r="D1474" s="167">
        <v>27799.200000000001</v>
      </c>
      <c r="E1474" t="s">
        <v>233</v>
      </c>
      <c r="F1474" t="s">
        <v>202</v>
      </c>
      <c r="G1474" t="s">
        <v>234</v>
      </c>
      <c r="H1474" s="168">
        <v>42436</v>
      </c>
      <c r="I1474" t="s">
        <v>103</v>
      </c>
      <c r="J1474" s="169">
        <v>1.5534246575342465</v>
      </c>
      <c r="K1474">
        <v>1</v>
      </c>
    </row>
    <row r="1475" spans="1:11" x14ac:dyDescent="0.25">
      <c r="A1475" t="s">
        <v>1877</v>
      </c>
      <c r="B1475">
        <v>73177</v>
      </c>
      <c r="C1475" t="s">
        <v>172</v>
      </c>
      <c r="D1475" s="167">
        <v>80784</v>
      </c>
      <c r="E1475" t="s">
        <v>191</v>
      </c>
      <c r="F1475" t="s">
        <v>169</v>
      </c>
      <c r="G1475" t="s">
        <v>192</v>
      </c>
      <c r="H1475" s="168">
        <v>36570</v>
      </c>
      <c r="I1475" t="s">
        <v>103</v>
      </c>
      <c r="J1475" s="169">
        <v>17.624657534246577</v>
      </c>
      <c r="K1475">
        <v>4</v>
      </c>
    </row>
    <row r="1476" spans="1:11" x14ac:dyDescent="0.25">
      <c r="A1476" t="s">
        <v>1878</v>
      </c>
      <c r="B1476">
        <v>12547</v>
      </c>
      <c r="C1476" t="s">
        <v>167</v>
      </c>
      <c r="D1476" s="167">
        <v>91751.37</v>
      </c>
      <c r="E1476" t="s">
        <v>188</v>
      </c>
      <c r="F1476" t="s">
        <v>169</v>
      </c>
      <c r="G1476" t="s">
        <v>375</v>
      </c>
      <c r="H1476" s="168">
        <v>33757</v>
      </c>
      <c r="I1476" t="s">
        <v>103</v>
      </c>
      <c r="J1476" s="169">
        <v>25.331506849315069</v>
      </c>
      <c r="K1476">
        <v>6</v>
      </c>
    </row>
    <row r="1477" spans="1:11" x14ac:dyDescent="0.25">
      <c r="A1477" t="s">
        <v>1879</v>
      </c>
      <c r="B1477">
        <v>1871</v>
      </c>
      <c r="C1477" t="s">
        <v>167</v>
      </c>
      <c r="D1477" s="167">
        <v>57231.78</v>
      </c>
      <c r="E1477" t="s">
        <v>175</v>
      </c>
      <c r="F1477" t="s">
        <v>169</v>
      </c>
      <c r="G1477" t="s">
        <v>311</v>
      </c>
      <c r="H1477" s="168">
        <v>41288</v>
      </c>
      <c r="I1477" t="s">
        <v>106</v>
      </c>
      <c r="J1477" s="169">
        <v>4.6986301369863011</v>
      </c>
      <c r="K1477">
        <v>1</v>
      </c>
    </row>
    <row r="1478" spans="1:11" x14ac:dyDescent="0.25">
      <c r="A1478" t="s">
        <v>1880</v>
      </c>
      <c r="B1478">
        <v>51373</v>
      </c>
      <c r="C1478" t="s">
        <v>172</v>
      </c>
      <c r="D1478" s="167">
        <v>69495.42</v>
      </c>
      <c r="E1478" t="s">
        <v>188</v>
      </c>
      <c r="F1478" t="s">
        <v>169</v>
      </c>
      <c r="G1478" t="s">
        <v>261</v>
      </c>
      <c r="H1478" s="168">
        <v>39118</v>
      </c>
      <c r="I1478" t="s">
        <v>104</v>
      </c>
      <c r="J1478" s="169">
        <v>10.643835616438356</v>
      </c>
      <c r="K1478">
        <v>3</v>
      </c>
    </row>
    <row r="1479" spans="1:11" x14ac:dyDescent="0.25">
      <c r="A1479" t="s">
        <v>1881</v>
      </c>
      <c r="B1479">
        <v>94926</v>
      </c>
      <c r="C1479" t="s">
        <v>167</v>
      </c>
      <c r="D1479" s="167">
        <v>88168</v>
      </c>
      <c r="E1479" t="s">
        <v>185</v>
      </c>
      <c r="F1479" t="s">
        <v>169</v>
      </c>
      <c r="G1479" t="s">
        <v>495</v>
      </c>
      <c r="H1479" s="168">
        <v>38145</v>
      </c>
      <c r="I1479" t="s">
        <v>103</v>
      </c>
      <c r="J1479" s="169">
        <v>13.30958904109589</v>
      </c>
      <c r="K1479">
        <v>3</v>
      </c>
    </row>
    <row r="1480" spans="1:11" x14ac:dyDescent="0.25">
      <c r="A1480" t="s">
        <v>1882</v>
      </c>
      <c r="B1480">
        <v>19589</v>
      </c>
      <c r="C1480" t="s">
        <v>172</v>
      </c>
      <c r="D1480" s="167">
        <v>80829</v>
      </c>
      <c r="E1480" t="s">
        <v>175</v>
      </c>
      <c r="F1480" t="s">
        <v>169</v>
      </c>
      <c r="G1480" t="s">
        <v>183</v>
      </c>
      <c r="H1480" s="168">
        <v>37655</v>
      </c>
      <c r="I1480" t="s">
        <v>107</v>
      </c>
      <c r="J1480" s="169">
        <v>14.652054794520549</v>
      </c>
      <c r="K1480">
        <v>3</v>
      </c>
    </row>
    <row r="1481" spans="1:11" x14ac:dyDescent="0.25">
      <c r="A1481" t="s">
        <v>1883</v>
      </c>
      <c r="B1481">
        <v>10619</v>
      </c>
      <c r="C1481" t="s">
        <v>167</v>
      </c>
      <c r="D1481" s="167">
        <v>97912</v>
      </c>
      <c r="E1481" t="s">
        <v>175</v>
      </c>
      <c r="F1481" t="s">
        <v>169</v>
      </c>
      <c r="G1481" t="s">
        <v>211</v>
      </c>
      <c r="H1481" s="168">
        <v>36801</v>
      </c>
      <c r="I1481" t="s">
        <v>108</v>
      </c>
      <c r="J1481" s="169">
        <v>16.991780821917807</v>
      </c>
      <c r="K1481">
        <v>4</v>
      </c>
    </row>
    <row r="1482" spans="1:11" x14ac:dyDescent="0.25">
      <c r="A1482" t="s">
        <v>1884</v>
      </c>
      <c r="B1482">
        <v>20984</v>
      </c>
      <c r="C1482" t="s">
        <v>172</v>
      </c>
      <c r="D1482" s="167">
        <v>53788</v>
      </c>
      <c r="E1482" t="s">
        <v>175</v>
      </c>
      <c r="F1482" t="s">
        <v>169</v>
      </c>
      <c r="G1482" t="s">
        <v>183</v>
      </c>
      <c r="H1482" s="168">
        <v>41918</v>
      </c>
      <c r="I1482" t="s">
        <v>103</v>
      </c>
      <c r="J1482" s="169">
        <v>2.9726027397260273</v>
      </c>
      <c r="K1482">
        <v>1</v>
      </c>
    </row>
    <row r="1483" spans="1:11" x14ac:dyDescent="0.25">
      <c r="A1483" t="s">
        <v>1885</v>
      </c>
      <c r="B1483">
        <v>85384</v>
      </c>
      <c r="C1483" t="s">
        <v>172</v>
      </c>
      <c r="D1483" s="167">
        <v>103708.64</v>
      </c>
      <c r="E1483" t="s">
        <v>168</v>
      </c>
      <c r="F1483" t="s">
        <v>169</v>
      </c>
      <c r="G1483" t="s">
        <v>906</v>
      </c>
      <c r="H1483" s="168">
        <v>33657</v>
      </c>
      <c r="I1483" t="s">
        <v>107</v>
      </c>
      <c r="J1483" s="169">
        <v>25.605479452054794</v>
      </c>
      <c r="K1483">
        <v>6</v>
      </c>
    </row>
    <row r="1484" spans="1:11" x14ac:dyDescent="0.25">
      <c r="A1484" t="s">
        <v>1886</v>
      </c>
      <c r="B1484">
        <v>86363</v>
      </c>
      <c r="C1484" t="s">
        <v>167</v>
      </c>
      <c r="D1484" s="167">
        <v>60653.65</v>
      </c>
      <c r="E1484" t="s">
        <v>175</v>
      </c>
      <c r="F1484" t="s">
        <v>169</v>
      </c>
      <c r="G1484" t="s">
        <v>904</v>
      </c>
      <c r="H1484" s="168">
        <v>37172</v>
      </c>
      <c r="I1484" t="s">
        <v>108</v>
      </c>
      <c r="J1484" s="169">
        <v>15.975342465753425</v>
      </c>
      <c r="K1484">
        <v>4</v>
      </c>
    </row>
    <row r="1485" spans="1:11" x14ac:dyDescent="0.25">
      <c r="A1485" t="s">
        <v>1887</v>
      </c>
      <c r="B1485">
        <v>21333</v>
      </c>
      <c r="C1485" t="s">
        <v>172</v>
      </c>
      <c r="D1485" s="167">
        <v>51062.83</v>
      </c>
      <c r="E1485" t="s">
        <v>270</v>
      </c>
      <c r="F1485" t="s">
        <v>169</v>
      </c>
      <c r="G1485" t="s">
        <v>801</v>
      </c>
      <c r="H1485" s="168">
        <v>38726</v>
      </c>
      <c r="I1485" t="s">
        <v>103</v>
      </c>
      <c r="J1485" s="169">
        <v>11.717808219178082</v>
      </c>
      <c r="K1485">
        <v>3</v>
      </c>
    </row>
    <row r="1486" spans="1:11" x14ac:dyDescent="0.25">
      <c r="A1486" t="s">
        <v>1888</v>
      </c>
      <c r="B1486">
        <v>42824</v>
      </c>
      <c r="C1486" t="s">
        <v>172</v>
      </c>
      <c r="D1486" s="167">
        <v>93356</v>
      </c>
      <c r="E1486" t="s">
        <v>175</v>
      </c>
      <c r="F1486" t="s">
        <v>169</v>
      </c>
      <c r="G1486" t="s">
        <v>586</v>
      </c>
      <c r="H1486" s="168">
        <v>37823</v>
      </c>
      <c r="I1486" t="s">
        <v>105</v>
      </c>
      <c r="J1486" s="169">
        <v>14.191780821917808</v>
      </c>
      <c r="K1486">
        <v>3</v>
      </c>
    </row>
    <row r="1487" spans="1:11" x14ac:dyDescent="0.25">
      <c r="A1487" t="s">
        <v>1889</v>
      </c>
      <c r="B1487">
        <v>93667</v>
      </c>
      <c r="C1487" t="s">
        <v>167</v>
      </c>
      <c r="D1487" s="167">
        <v>73801</v>
      </c>
      <c r="E1487" t="s">
        <v>188</v>
      </c>
      <c r="F1487" t="s">
        <v>169</v>
      </c>
      <c r="G1487" t="s">
        <v>703</v>
      </c>
      <c r="H1487" s="168">
        <v>38894</v>
      </c>
      <c r="I1487" t="s">
        <v>108</v>
      </c>
      <c r="J1487" s="169">
        <v>11.257534246575343</v>
      </c>
      <c r="K1487">
        <v>3</v>
      </c>
    </row>
    <row r="1488" spans="1:11" x14ac:dyDescent="0.25">
      <c r="A1488" t="s">
        <v>1890</v>
      </c>
      <c r="B1488">
        <v>26824</v>
      </c>
      <c r="C1488" t="s">
        <v>172</v>
      </c>
      <c r="D1488" s="167">
        <v>59302</v>
      </c>
      <c r="E1488" t="s">
        <v>191</v>
      </c>
      <c r="F1488" t="s">
        <v>169</v>
      </c>
      <c r="G1488" t="s">
        <v>354</v>
      </c>
      <c r="H1488" s="168">
        <v>41064</v>
      </c>
      <c r="I1488" t="s">
        <v>105</v>
      </c>
      <c r="J1488" s="169">
        <v>5.3123287671232875</v>
      </c>
      <c r="K1488">
        <v>2</v>
      </c>
    </row>
    <row r="1489" spans="1:11" x14ac:dyDescent="0.25">
      <c r="A1489" t="s">
        <v>1891</v>
      </c>
      <c r="B1489">
        <v>16806</v>
      </c>
      <c r="C1489" t="s">
        <v>172</v>
      </c>
      <c r="D1489" s="167">
        <v>60639.11</v>
      </c>
      <c r="E1489" t="s">
        <v>196</v>
      </c>
      <c r="F1489" t="s">
        <v>169</v>
      </c>
      <c r="G1489" t="s">
        <v>426</v>
      </c>
      <c r="H1489" s="168">
        <v>41750</v>
      </c>
      <c r="I1489" t="s">
        <v>103</v>
      </c>
      <c r="J1489" s="169">
        <v>3.4328767123287673</v>
      </c>
      <c r="K1489">
        <v>1</v>
      </c>
    </row>
    <row r="1490" spans="1:11" x14ac:dyDescent="0.25">
      <c r="A1490" t="s">
        <v>1892</v>
      </c>
      <c r="B1490">
        <v>51082</v>
      </c>
      <c r="C1490" t="s">
        <v>167</v>
      </c>
      <c r="D1490" s="167">
        <v>58448</v>
      </c>
      <c r="E1490" t="s">
        <v>216</v>
      </c>
      <c r="F1490" t="s">
        <v>169</v>
      </c>
      <c r="G1490" t="s">
        <v>217</v>
      </c>
      <c r="H1490" s="168">
        <v>36108</v>
      </c>
      <c r="I1490" t="s">
        <v>105</v>
      </c>
      <c r="J1490" s="169">
        <v>18.890410958904109</v>
      </c>
      <c r="K1490">
        <v>4</v>
      </c>
    </row>
    <row r="1491" spans="1:11" x14ac:dyDescent="0.25">
      <c r="A1491" t="s">
        <v>1893</v>
      </c>
      <c r="B1491">
        <v>32642</v>
      </c>
      <c r="C1491" t="s">
        <v>167</v>
      </c>
      <c r="D1491" s="167">
        <v>100382.71</v>
      </c>
      <c r="E1491" t="s">
        <v>230</v>
      </c>
      <c r="F1491" t="s">
        <v>169</v>
      </c>
      <c r="G1491" t="s">
        <v>840</v>
      </c>
      <c r="H1491" s="168">
        <v>38782</v>
      </c>
      <c r="I1491" t="s">
        <v>104</v>
      </c>
      <c r="J1491" s="169">
        <v>11.564383561643835</v>
      </c>
      <c r="K1491">
        <v>3</v>
      </c>
    </row>
    <row r="1492" spans="1:11" x14ac:dyDescent="0.25">
      <c r="A1492" t="s">
        <v>1894</v>
      </c>
      <c r="B1492">
        <v>35122</v>
      </c>
      <c r="C1492" t="s">
        <v>172</v>
      </c>
      <c r="D1492" s="167">
        <v>74713</v>
      </c>
      <c r="E1492" t="s">
        <v>168</v>
      </c>
      <c r="F1492" t="s">
        <v>169</v>
      </c>
      <c r="G1492" t="s">
        <v>265</v>
      </c>
      <c r="H1492" s="168">
        <v>37306</v>
      </c>
      <c r="I1492" t="s">
        <v>106</v>
      </c>
      <c r="J1492" s="169">
        <v>15.608219178082193</v>
      </c>
      <c r="K1492">
        <v>4</v>
      </c>
    </row>
    <row r="1493" spans="1:11" x14ac:dyDescent="0.25">
      <c r="A1493" t="s">
        <v>1895</v>
      </c>
      <c r="B1493">
        <v>93951</v>
      </c>
      <c r="C1493" t="s">
        <v>167</v>
      </c>
      <c r="D1493" s="167">
        <v>25445</v>
      </c>
      <c r="E1493" t="s">
        <v>196</v>
      </c>
      <c r="F1493" t="s">
        <v>202</v>
      </c>
      <c r="G1493" t="s">
        <v>367</v>
      </c>
      <c r="H1493" s="168">
        <v>36115</v>
      </c>
      <c r="I1493" t="s">
        <v>103</v>
      </c>
      <c r="J1493" s="169">
        <v>18.87123287671233</v>
      </c>
      <c r="K1493">
        <v>4</v>
      </c>
    </row>
    <row r="1494" spans="1:11" x14ac:dyDescent="0.25">
      <c r="A1494" t="s">
        <v>1896</v>
      </c>
      <c r="B1494">
        <v>52777</v>
      </c>
      <c r="C1494" t="s">
        <v>167</v>
      </c>
      <c r="D1494" s="167">
        <v>60000</v>
      </c>
      <c r="E1494" t="s">
        <v>188</v>
      </c>
      <c r="F1494" t="s">
        <v>169</v>
      </c>
      <c r="G1494" t="s">
        <v>428</v>
      </c>
      <c r="H1494" s="168">
        <v>42619</v>
      </c>
      <c r="I1494" t="s">
        <v>103</v>
      </c>
      <c r="J1494" s="169">
        <v>1.0520547945205478</v>
      </c>
      <c r="K1494">
        <v>1</v>
      </c>
    </row>
    <row r="1495" spans="1:11" x14ac:dyDescent="0.25">
      <c r="A1495" t="s">
        <v>1897</v>
      </c>
      <c r="B1495">
        <v>92641</v>
      </c>
      <c r="C1495" t="s">
        <v>172</v>
      </c>
      <c r="D1495" s="167">
        <v>41781.910000000003</v>
      </c>
      <c r="E1495" t="s">
        <v>168</v>
      </c>
      <c r="F1495" t="s">
        <v>169</v>
      </c>
      <c r="G1495" t="s">
        <v>1898</v>
      </c>
      <c r="H1495" s="168">
        <v>41498</v>
      </c>
      <c r="I1495" t="s">
        <v>106</v>
      </c>
      <c r="J1495" s="169">
        <v>4.1232876712328768</v>
      </c>
      <c r="K1495">
        <v>1</v>
      </c>
    </row>
    <row r="1496" spans="1:11" x14ac:dyDescent="0.25">
      <c r="A1496" t="s">
        <v>1899</v>
      </c>
      <c r="B1496">
        <v>92351</v>
      </c>
      <c r="C1496" t="s">
        <v>172</v>
      </c>
      <c r="D1496" s="167">
        <v>78052</v>
      </c>
      <c r="E1496" t="s">
        <v>191</v>
      </c>
      <c r="F1496" t="s">
        <v>169</v>
      </c>
      <c r="G1496" t="s">
        <v>192</v>
      </c>
      <c r="H1496" s="168">
        <v>37298</v>
      </c>
      <c r="I1496" t="s">
        <v>107</v>
      </c>
      <c r="J1496" s="169">
        <v>15.63013698630137</v>
      </c>
      <c r="K1496">
        <v>4</v>
      </c>
    </row>
    <row r="1497" spans="1:11" x14ac:dyDescent="0.25">
      <c r="A1497" t="s">
        <v>1900</v>
      </c>
      <c r="B1497">
        <v>98395</v>
      </c>
      <c r="C1497" t="s">
        <v>172</v>
      </c>
      <c r="D1497" s="167">
        <v>92756.7</v>
      </c>
      <c r="E1497" t="s">
        <v>175</v>
      </c>
      <c r="F1497" t="s">
        <v>169</v>
      </c>
      <c r="G1497" t="s">
        <v>183</v>
      </c>
      <c r="H1497" s="168">
        <v>34736</v>
      </c>
      <c r="I1497" t="s">
        <v>107</v>
      </c>
      <c r="J1497" s="169">
        <v>22.649315068493152</v>
      </c>
      <c r="K1497">
        <v>5</v>
      </c>
    </row>
    <row r="1498" spans="1:11" x14ac:dyDescent="0.25">
      <c r="A1498" t="s">
        <v>1901</v>
      </c>
      <c r="B1498">
        <v>86577</v>
      </c>
      <c r="C1498" t="s">
        <v>167</v>
      </c>
      <c r="D1498" s="167">
        <v>37838.46</v>
      </c>
      <c r="E1498" t="s">
        <v>188</v>
      </c>
      <c r="F1498" t="s">
        <v>202</v>
      </c>
      <c r="G1498" t="s">
        <v>313</v>
      </c>
      <c r="H1498" s="168">
        <v>40756</v>
      </c>
      <c r="I1498" t="s">
        <v>106</v>
      </c>
      <c r="J1498" s="169">
        <v>6.1561643835616442</v>
      </c>
      <c r="K1498">
        <v>2</v>
      </c>
    </row>
    <row r="1499" spans="1:11" x14ac:dyDescent="0.25">
      <c r="A1499" t="s">
        <v>1902</v>
      </c>
      <c r="B1499">
        <v>705</v>
      </c>
      <c r="C1499" t="s">
        <v>167</v>
      </c>
      <c r="D1499" s="167">
        <v>73301.22</v>
      </c>
      <c r="E1499" t="s">
        <v>1353</v>
      </c>
      <c r="F1499" t="s">
        <v>169</v>
      </c>
      <c r="G1499" t="s">
        <v>882</v>
      </c>
      <c r="H1499" s="168">
        <v>41904</v>
      </c>
      <c r="I1499" t="s">
        <v>103</v>
      </c>
      <c r="J1499" s="169">
        <v>3.010958904109589</v>
      </c>
      <c r="K1499">
        <v>1</v>
      </c>
    </row>
    <row r="1500" spans="1:11" x14ac:dyDescent="0.25">
      <c r="A1500" t="s">
        <v>1903</v>
      </c>
      <c r="B1500">
        <v>84840</v>
      </c>
      <c r="C1500" t="s">
        <v>167</v>
      </c>
      <c r="D1500" s="167">
        <v>39257.31</v>
      </c>
      <c r="E1500" t="s">
        <v>199</v>
      </c>
      <c r="F1500" t="s">
        <v>169</v>
      </c>
      <c r="G1500" t="s">
        <v>200</v>
      </c>
      <c r="H1500" s="168">
        <v>42422</v>
      </c>
      <c r="I1500" t="s">
        <v>105</v>
      </c>
      <c r="J1500" s="169">
        <v>1.5917808219178082</v>
      </c>
      <c r="K1500">
        <v>1</v>
      </c>
    </row>
    <row r="1501" spans="1:11" x14ac:dyDescent="0.25">
      <c r="A1501" t="s">
        <v>1904</v>
      </c>
      <c r="B1501">
        <v>94497</v>
      </c>
      <c r="C1501" t="s">
        <v>167</v>
      </c>
      <c r="D1501" s="167">
        <v>64853.440000000002</v>
      </c>
      <c r="E1501" t="s">
        <v>199</v>
      </c>
      <c r="F1501" t="s">
        <v>169</v>
      </c>
      <c r="G1501" t="s">
        <v>968</v>
      </c>
      <c r="H1501" s="168">
        <v>41792</v>
      </c>
      <c r="I1501" t="s">
        <v>104</v>
      </c>
      <c r="J1501" s="169">
        <v>3.3178082191780822</v>
      </c>
      <c r="K1501">
        <v>1</v>
      </c>
    </row>
    <row r="1502" spans="1:11" x14ac:dyDescent="0.25">
      <c r="A1502" t="s">
        <v>1905</v>
      </c>
      <c r="B1502">
        <v>69676</v>
      </c>
      <c r="C1502" t="s">
        <v>172</v>
      </c>
      <c r="D1502" s="167">
        <v>64141</v>
      </c>
      <c r="E1502" t="s">
        <v>199</v>
      </c>
      <c r="F1502" t="s">
        <v>169</v>
      </c>
      <c r="G1502" t="s">
        <v>200</v>
      </c>
      <c r="H1502" s="168">
        <v>36359</v>
      </c>
      <c r="I1502" t="s">
        <v>106</v>
      </c>
      <c r="J1502" s="169">
        <v>18.202739726027396</v>
      </c>
      <c r="K1502">
        <v>4</v>
      </c>
    </row>
    <row r="1503" spans="1:11" x14ac:dyDescent="0.25">
      <c r="A1503" t="s">
        <v>1906</v>
      </c>
      <c r="B1503">
        <v>58459</v>
      </c>
      <c r="C1503" t="s">
        <v>167</v>
      </c>
      <c r="D1503" s="167">
        <v>83971.06</v>
      </c>
      <c r="E1503" t="s">
        <v>188</v>
      </c>
      <c r="F1503" t="s">
        <v>169</v>
      </c>
      <c r="G1503" t="s">
        <v>284</v>
      </c>
      <c r="H1503" s="168">
        <v>39664</v>
      </c>
      <c r="I1503" t="s">
        <v>107</v>
      </c>
      <c r="J1503" s="169">
        <v>9.1479452054794521</v>
      </c>
      <c r="K1503">
        <v>2</v>
      </c>
    </row>
    <row r="1504" spans="1:11" x14ac:dyDescent="0.25">
      <c r="A1504" t="s">
        <v>1907</v>
      </c>
      <c r="B1504">
        <v>99626</v>
      </c>
      <c r="C1504" t="s">
        <v>172</v>
      </c>
      <c r="D1504" s="167">
        <v>77231</v>
      </c>
      <c r="E1504" t="s">
        <v>185</v>
      </c>
      <c r="F1504" t="s">
        <v>169</v>
      </c>
      <c r="G1504" t="s">
        <v>416</v>
      </c>
      <c r="H1504" s="168">
        <v>39524</v>
      </c>
      <c r="I1504" t="s">
        <v>105</v>
      </c>
      <c r="J1504" s="169">
        <v>9.5315068493150683</v>
      </c>
      <c r="K1504">
        <v>2</v>
      </c>
    </row>
    <row r="1505" spans="1:11" x14ac:dyDescent="0.25">
      <c r="A1505" t="s">
        <v>1908</v>
      </c>
      <c r="B1505">
        <v>11545</v>
      </c>
      <c r="C1505" t="s">
        <v>167</v>
      </c>
      <c r="D1505" s="167">
        <v>86934.9</v>
      </c>
      <c r="E1505" t="s">
        <v>1909</v>
      </c>
      <c r="F1505" t="s">
        <v>169</v>
      </c>
      <c r="G1505" t="s">
        <v>428</v>
      </c>
      <c r="H1505" s="168">
        <v>41330</v>
      </c>
      <c r="I1505" t="s">
        <v>104</v>
      </c>
      <c r="J1505" s="169">
        <v>4.5835616438356164</v>
      </c>
      <c r="K1505">
        <v>1</v>
      </c>
    </row>
    <row r="1506" spans="1:11" x14ac:dyDescent="0.25">
      <c r="A1506" t="s">
        <v>1910</v>
      </c>
      <c r="B1506">
        <v>32547</v>
      </c>
      <c r="C1506" t="s">
        <v>172</v>
      </c>
      <c r="D1506" s="167">
        <v>46626.87</v>
      </c>
      <c r="E1506" t="s">
        <v>199</v>
      </c>
      <c r="F1506" t="s">
        <v>169</v>
      </c>
      <c r="G1506" t="s">
        <v>205</v>
      </c>
      <c r="H1506" s="168">
        <v>39510</v>
      </c>
      <c r="I1506" t="s">
        <v>106</v>
      </c>
      <c r="J1506" s="169">
        <v>9.5698630136986296</v>
      </c>
      <c r="K1506">
        <v>2</v>
      </c>
    </row>
    <row r="1507" spans="1:11" x14ac:dyDescent="0.25">
      <c r="A1507" t="s">
        <v>1911</v>
      </c>
      <c r="B1507">
        <v>47389</v>
      </c>
      <c r="C1507" t="s">
        <v>172</v>
      </c>
      <c r="D1507" s="167">
        <v>135392</v>
      </c>
      <c r="E1507" t="s">
        <v>185</v>
      </c>
      <c r="F1507" t="s">
        <v>169</v>
      </c>
      <c r="G1507" t="s">
        <v>275</v>
      </c>
      <c r="H1507" s="168">
        <v>37572</v>
      </c>
      <c r="I1507" t="s">
        <v>106</v>
      </c>
      <c r="J1507" s="169">
        <v>14.87945205479452</v>
      </c>
      <c r="K1507">
        <v>3</v>
      </c>
    </row>
    <row r="1508" spans="1:11" x14ac:dyDescent="0.25">
      <c r="A1508" t="s">
        <v>1912</v>
      </c>
      <c r="B1508">
        <v>45646</v>
      </c>
      <c r="C1508" t="s">
        <v>167</v>
      </c>
      <c r="D1508" s="167">
        <v>36797.129999999997</v>
      </c>
      <c r="E1508" t="s">
        <v>188</v>
      </c>
      <c r="F1508" t="s">
        <v>202</v>
      </c>
      <c r="G1508" t="s">
        <v>313</v>
      </c>
      <c r="H1508" s="168">
        <v>41848</v>
      </c>
      <c r="I1508" t="s">
        <v>103</v>
      </c>
      <c r="J1508" s="169">
        <v>3.1643835616438358</v>
      </c>
      <c r="K1508">
        <v>1</v>
      </c>
    </row>
    <row r="1509" spans="1:11" x14ac:dyDescent="0.25">
      <c r="A1509" t="s">
        <v>1913</v>
      </c>
      <c r="B1509">
        <v>8541</v>
      </c>
      <c r="C1509" t="s">
        <v>172</v>
      </c>
      <c r="D1509" s="167">
        <v>70422</v>
      </c>
      <c r="E1509" t="s">
        <v>185</v>
      </c>
      <c r="F1509" t="s">
        <v>169</v>
      </c>
      <c r="G1509" t="s">
        <v>426</v>
      </c>
      <c r="H1509" s="168">
        <v>36668</v>
      </c>
      <c r="I1509" t="s">
        <v>103</v>
      </c>
      <c r="J1509" s="169">
        <v>17.356164383561644</v>
      </c>
      <c r="K1509">
        <v>4</v>
      </c>
    </row>
    <row r="1510" spans="1:11" x14ac:dyDescent="0.25">
      <c r="A1510" t="s">
        <v>1914</v>
      </c>
      <c r="B1510">
        <v>73475</v>
      </c>
      <c r="C1510" t="s">
        <v>172</v>
      </c>
      <c r="D1510" s="167">
        <v>107128.71</v>
      </c>
      <c r="E1510" t="s">
        <v>175</v>
      </c>
      <c r="F1510" t="s">
        <v>169</v>
      </c>
      <c r="G1510" t="s">
        <v>586</v>
      </c>
      <c r="H1510" s="168">
        <v>32727</v>
      </c>
      <c r="I1510" t="s">
        <v>105</v>
      </c>
      <c r="J1510" s="169">
        <v>28.153424657534245</v>
      </c>
      <c r="K1510">
        <v>6</v>
      </c>
    </row>
    <row r="1511" spans="1:11" x14ac:dyDescent="0.25">
      <c r="A1511" t="s">
        <v>1915</v>
      </c>
      <c r="B1511">
        <v>64256</v>
      </c>
      <c r="C1511" t="s">
        <v>172</v>
      </c>
      <c r="D1511" s="167">
        <v>92756.7</v>
      </c>
      <c r="E1511" t="s">
        <v>175</v>
      </c>
      <c r="F1511" t="s">
        <v>169</v>
      </c>
      <c r="G1511" t="s">
        <v>183</v>
      </c>
      <c r="H1511" s="168">
        <v>34352</v>
      </c>
      <c r="I1511" t="s">
        <v>104</v>
      </c>
      <c r="J1511" s="169">
        <v>23.701369863013699</v>
      </c>
      <c r="K1511">
        <v>5</v>
      </c>
    </row>
    <row r="1512" spans="1:11" x14ac:dyDescent="0.25">
      <c r="A1512" t="s">
        <v>1916</v>
      </c>
      <c r="B1512">
        <v>65793</v>
      </c>
      <c r="C1512" t="s">
        <v>172</v>
      </c>
      <c r="D1512" s="167">
        <v>75453</v>
      </c>
      <c r="E1512" t="s">
        <v>175</v>
      </c>
      <c r="F1512" t="s">
        <v>169</v>
      </c>
      <c r="G1512" t="s">
        <v>183</v>
      </c>
      <c r="H1512" s="168">
        <v>38551</v>
      </c>
      <c r="I1512" t="s">
        <v>103</v>
      </c>
      <c r="J1512" s="169">
        <v>12.197260273972603</v>
      </c>
      <c r="K1512">
        <v>3</v>
      </c>
    </row>
    <row r="1513" spans="1:11" x14ac:dyDescent="0.25">
      <c r="A1513" t="s">
        <v>1917</v>
      </c>
      <c r="B1513">
        <v>59894</v>
      </c>
      <c r="C1513" t="s">
        <v>167</v>
      </c>
      <c r="D1513" s="167">
        <v>36797.11</v>
      </c>
      <c r="E1513" t="s">
        <v>188</v>
      </c>
      <c r="F1513" t="s">
        <v>202</v>
      </c>
      <c r="G1513" t="s">
        <v>313</v>
      </c>
      <c r="H1513" s="168">
        <v>41485</v>
      </c>
      <c r="I1513" t="s">
        <v>106</v>
      </c>
      <c r="J1513" s="169">
        <v>4.1589041095890407</v>
      </c>
      <c r="K1513">
        <v>1</v>
      </c>
    </row>
    <row r="1514" spans="1:11" x14ac:dyDescent="0.25">
      <c r="A1514" t="s">
        <v>1918</v>
      </c>
      <c r="B1514">
        <v>41294</v>
      </c>
      <c r="C1514" t="s">
        <v>167</v>
      </c>
      <c r="D1514" s="167">
        <v>102664</v>
      </c>
      <c r="E1514" t="s">
        <v>230</v>
      </c>
      <c r="F1514" t="s">
        <v>169</v>
      </c>
      <c r="G1514" t="s">
        <v>840</v>
      </c>
      <c r="H1514" s="168">
        <v>37620</v>
      </c>
      <c r="I1514" t="s">
        <v>104</v>
      </c>
      <c r="J1514" s="169">
        <v>14.747945205479452</v>
      </c>
      <c r="K1514">
        <v>3</v>
      </c>
    </row>
    <row r="1515" spans="1:11" x14ac:dyDescent="0.25">
      <c r="A1515" t="s">
        <v>1919</v>
      </c>
      <c r="B1515">
        <v>69102</v>
      </c>
      <c r="C1515" t="s">
        <v>167</v>
      </c>
      <c r="D1515" s="167">
        <v>96197.88</v>
      </c>
      <c r="E1515" t="s">
        <v>188</v>
      </c>
      <c r="F1515" t="s">
        <v>169</v>
      </c>
      <c r="G1515" t="s">
        <v>1208</v>
      </c>
      <c r="H1515" s="168">
        <v>34702</v>
      </c>
      <c r="I1515" t="s">
        <v>104</v>
      </c>
      <c r="J1515" s="169">
        <v>22.742465753424657</v>
      </c>
      <c r="K1515">
        <v>5</v>
      </c>
    </row>
    <row r="1516" spans="1:11" x14ac:dyDescent="0.25">
      <c r="A1516" t="s">
        <v>1920</v>
      </c>
      <c r="B1516">
        <v>12389</v>
      </c>
      <c r="C1516" t="s">
        <v>167</v>
      </c>
      <c r="D1516" s="167">
        <v>56462.68</v>
      </c>
      <c r="E1516" t="s">
        <v>239</v>
      </c>
      <c r="F1516" t="s">
        <v>169</v>
      </c>
      <c r="G1516" t="s">
        <v>344</v>
      </c>
      <c r="H1516" s="168">
        <v>39449</v>
      </c>
      <c r="I1516" t="s">
        <v>103</v>
      </c>
      <c r="J1516" s="169">
        <v>9.7369863013698623</v>
      </c>
      <c r="K1516">
        <v>2</v>
      </c>
    </row>
    <row r="1517" spans="1:11" x14ac:dyDescent="0.25">
      <c r="A1517" t="s">
        <v>1921</v>
      </c>
      <c r="B1517">
        <v>28542</v>
      </c>
      <c r="C1517" t="s">
        <v>167</v>
      </c>
      <c r="D1517" s="167">
        <v>97912</v>
      </c>
      <c r="E1517" t="s">
        <v>188</v>
      </c>
      <c r="F1517" t="s">
        <v>169</v>
      </c>
      <c r="G1517" t="s">
        <v>284</v>
      </c>
      <c r="H1517" s="168">
        <v>38208</v>
      </c>
      <c r="I1517" t="s">
        <v>103</v>
      </c>
      <c r="J1517" s="169">
        <v>13.136986301369863</v>
      </c>
      <c r="K1517">
        <v>3</v>
      </c>
    </row>
    <row r="1518" spans="1:11" x14ac:dyDescent="0.25">
      <c r="A1518" t="s">
        <v>1922</v>
      </c>
      <c r="B1518">
        <v>56213</v>
      </c>
      <c r="C1518" t="s">
        <v>172</v>
      </c>
      <c r="D1518" s="167">
        <v>70435</v>
      </c>
      <c r="E1518" t="s">
        <v>175</v>
      </c>
      <c r="F1518" t="s">
        <v>169</v>
      </c>
      <c r="G1518" t="s">
        <v>183</v>
      </c>
      <c r="H1518" s="168">
        <v>39098</v>
      </c>
      <c r="I1518" t="s">
        <v>106</v>
      </c>
      <c r="J1518" s="169">
        <v>10.698630136986301</v>
      </c>
      <c r="K1518">
        <v>3</v>
      </c>
    </row>
    <row r="1519" spans="1:11" x14ac:dyDescent="0.25">
      <c r="A1519" t="s">
        <v>1923</v>
      </c>
      <c r="B1519">
        <v>27653</v>
      </c>
      <c r="C1519" t="s">
        <v>167</v>
      </c>
      <c r="D1519" s="167">
        <v>118400</v>
      </c>
      <c r="E1519" t="s">
        <v>196</v>
      </c>
      <c r="F1519" t="s">
        <v>169</v>
      </c>
      <c r="G1519" t="s">
        <v>391</v>
      </c>
      <c r="H1519" s="168">
        <v>39930</v>
      </c>
      <c r="I1519" t="s">
        <v>107</v>
      </c>
      <c r="J1519" s="169">
        <v>8.419178082191781</v>
      </c>
      <c r="K1519">
        <v>2</v>
      </c>
    </row>
    <row r="1520" spans="1:11" x14ac:dyDescent="0.25">
      <c r="A1520" t="s">
        <v>1924</v>
      </c>
      <c r="B1520">
        <v>84698</v>
      </c>
      <c r="C1520" t="s">
        <v>172</v>
      </c>
      <c r="D1520" s="167">
        <v>65711.16</v>
      </c>
      <c r="E1520" t="s">
        <v>175</v>
      </c>
      <c r="F1520" t="s">
        <v>169</v>
      </c>
      <c r="G1520" t="s">
        <v>904</v>
      </c>
      <c r="H1520" s="168">
        <v>37144</v>
      </c>
      <c r="I1520" t="s">
        <v>103</v>
      </c>
      <c r="J1520" s="169">
        <v>16.052054794520547</v>
      </c>
      <c r="K1520">
        <v>4</v>
      </c>
    </row>
    <row r="1521" spans="1:11" x14ac:dyDescent="0.25">
      <c r="A1521" t="s">
        <v>1925</v>
      </c>
      <c r="B1521">
        <v>7610</v>
      </c>
      <c r="C1521" t="s">
        <v>167</v>
      </c>
      <c r="D1521" s="167">
        <v>84145.99</v>
      </c>
      <c r="E1521" t="s">
        <v>308</v>
      </c>
      <c r="F1521" t="s">
        <v>169</v>
      </c>
      <c r="G1521" t="s">
        <v>181</v>
      </c>
      <c r="H1521" s="168">
        <v>39874</v>
      </c>
      <c r="I1521" t="s">
        <v>108</v>
      </c>
      <c r="J1521" s="169">
        <v>8.5726027397260278</v>
      </c>
      <c r="K1521">
        <v>2</v>
      </c>
    </row>
    <row r="1522" spans="1:11" x14ac:dyDescent="0.25">
      <c r="A1522" t="s">
        <v>1926</v>
      </c>
      <c r="B1522">
        <v>8094</v>
      </c>
      <c r="C1522" t="s">
        <v>172</v>
      </c>
      <c r="D1522" s="167">
        <v>118400</v>
      </c>
      <c r="E1522" t="s">
        <v>213</v>
      </c>
      <c r="F1522" t="s">
        <v>169</v>
      </c>
      <c r="G1522" t="s">
        <v>214</v>
      </c>
      <c r="H1522" s="168">
        <v>36359</v>
      </c>
      <c r="I1522" t="s">
        <v>108</v>
      </c>
      <c r="J1522" s="169">
        <v>18.202739726027396</v>
      </c>
      <c r="K1522">
        <v>4</v>
      </c>
    </row>
    <row r="1523" spans="1:11" x14ac:dyDescent="0.25">
      <c r="A1523" t="s">
        <v>1927</v>
      </c>
      <c r="B1523">
        <v>58782</v>
      </c>
      <c r="C1523" t="s">
        <v>172</v>
      </c>
      <c r="D1523" s="167">
        <v>171641</v>
      </c>
      <c r="E1523" t="s">
        <v>325</v>
      </c>
      <c r="F1523" t="s">
        <v>169</v>
      </c>
      <c r="G1523" t="s">
        <v>1928</v>
      </c>
      <c r="H1523" s="168">
        <v>39454</v>
      </c>
      <c r="I1523" t="s">
        <v>108</v>
      </c>
      <c r="J1523" s="169">
        <v>9.7232876712328764</v>
      </c>
      <c r="K1523">
        <v>2</v>
      </c>
    </row>
    <row r="1524" spans="1:11" x14ac:dyDescent="0.25">
      <c r="A1524" t="s">
        <v>1929</v>
      </c>
      <c r="B1524">
        <v>29323</v>
      </c>
      <c r="C1524" t="s">
        <v>167</v>
      </c>
      <c r="D1524" s="167">
        <v>64465.03</v>
      </c>
      <c r="E1524" t="s">
        <v>188</v>
      </c>
      <c r="F1524" t="s">
        <v>169</v>
      </c>
      <c r="G1524" t="s">
        <v>273</v>
      </c>
      <c r="H1524" s="168">
        <v>37627</v>
      </c>
      <c r="I1524" t="s">
        <v>107</v>
      </c>
      <c r="J1524" s="169">
        <v>14.728767123287671</v>
      </c>
      <c r="K1524">
        <v>3</v>
      </c>
    </row>
    <row r="1525" spans="1:11" x14ac:dyDescent="0.25">
      <c r="A1525" t="s">
        <v>1930</v>
      </c>
      <c r="B1525">
        <v>52951</v>
      </c>
      <c r="C1525" t="s">
        <v>172</v>
      </c>
      <c r="D1525" s="167">
        <v>70358.59</v>
      </c>
      <c r="E1525" t="s">
        <v>168</v>
      </c>
      <c r="F1525" t="s">
        <v>169</v>
      </c>
      <c r="G1525" t="s">
        <v>1931</v>
      </c>
      <c r="H1525" s="168">
        <v>37466</v>
      </c>
      <c r="I1525" t="s">
        <v>103</v>
      </c>
      <c r="J1525" s="169">
        <v>15.169863013698631</v>
      </c>
      <c r="K1525">
        <v>4</v>
      </c>
    </row>
    <row r="1526" spans="1:11" x14ac:dyDescent="0.25">
      <c r="A1526" t="s">
        <v>1932</v>
      </c>
      <c r="B1526">
        <v>52454</v>
      </c>
      <c r="C1526" t="s">
        <v>172</v>
      </c>
      <c r="D1526" s="167">
        <v>62482.02</v>
      </c>
      <c r="E1526" t="s">
        <v>168</v>
      </c>
      <c r="F1526" t="s">
        <v>169</v>
      </c>
      <c r="G1526" t="s">
        <v>649</v>
      </c>
      <c r="H1526" s="168">
        <v>37690</v>
      </c>
      <c r="I1526" t="s">
        <v>105</v>
      </c>
      <c r="J1526" s="169">
        <v>14.556164383561644</v>
      </c>
      <c r="K1526">
        <v>3</v>
      </c>
    </row>
    <row r="1527" spans="1:11" x14ac:dyDescent="0.25">
      <c r="A1527" t="s">
        <v>1933</v>
      </c>
      <c r="B1527">
        <v>90297</v>
      </c>
      <c r="C1527" t="s">
        <v>172</v>
      </c>
      <c r="D1527" s="167">
        <v>72902</v>
      </c>
      <c r="E1527" t="s">
        <v>175</v>
      </c>
      <c r="F1527" t="s">
        <v>169</v>
      </c>
      <c r="G1527" t="s">
        <v>183</v>
      </c>
      <c r="H1527" s="168">
        <v>38734</v>
      </c>
      <c r="I1527" t="s">
        <v>106</v>
      </c>
      <c r="J1527" s="169">
        <v>11.695890410958905</v>
      </c>
      <c r="K1527">
        <v>3</v>
      </c>
    </row>
    <row r="1528" spans="1:11" x14ac:dyDescent="0.25">
      <c r="A1528" t="s">
        <v>1934</v>
      </c>
      <c r="B1528">
        <v>67239</v>
      </c>
      <c r="C1528" t="s">
        <v>172</v>
      </c>
      <c r="D1528" s="167">
        <v>63492.87</v>
      </c>
      <c r="E1528" t="s">
        <v>196</v>
      </c>
      <c r="F1528" t="s">
        <v>169</v>
      </c>
      <c r="G1528" t="s">
        <v>197</v>
      </c>
      <c r="H1528" s="168">
        <v>41652</v>
      </c>
      <c r="I1528" t="s">
        <v>107</v>
      </c>
      <c r="J1528" s="169">
        <v>3.7013698630136984</v>
      </c>
      <c r="K1528">
        <v>1</v>
      </c>
    </row>
    <row r="1529" spans="1:11" x14ac:dyDescent="0.25">
      <c r="A1529" t="s">
        <v>1935</v>
      </c>
      <c r="B1529">
        <v>82352</v>
      </c>
      <c r="C1529" t="s">
        <v>172</v>
      </c>
      <c r="D1529" s="167">
        <v>56922.23</v>
      </c>
      <c r="E1529" t="s">
        <v>233</v>
      </c>
      <c r="F1529" t="s">
        <v>169</v>
      </c>
      <c r="G1529" t="s">
        <v>242</v>
      </c>
      <c r="H1529" s="168">
        <v>37983</v>
      </c>
      <c r="I1529" t="s">
        <v>106</v>
      </c>
      <c r="J1529" s="169">
        <v>13.753424657534246</v>
      </c>
      <c r="K1529">
        <v>3</v>
      </c>
    </row>
    <row r="1530" spans="1:11" x14ac:dyDescent="0.25">
      <c r="A1530" t="s">
        <v>1936</v>
      </c>
      <c r="B1530">
        <v>1051</v>
      </c>
      <c r="C1530" t="s">
        <v>172</v>
      </c>
      <c r="D1530" s="167">
        <v>70211.81</v>
      </c>
      <c r="E1530" t="s">
        <v>168</v>
      </c>
      <c r="F1530" t="s">
        <v>169</v>
      </c>
      <c r="G1530" t="s">
        <v>237</v>
      </c>
      <c r="H1530" s="168">
        <v>39133</v>
      </c>
      <c r="I1530" t="s">
        <v>104</v>
      </c>
      <c r="J1530" s="169">
        <v>10.602739726027398</v>
      </c>
      <c r="K1530">
        <v>3</v>
      </c>
    </row>
    <row r="1531" spans="1:11" x14ac:dyDescent="0.25">
      <c r="A1531" t="s">
        <v>1937</v>
      </c>
      <c r="B1531">
        <v>95829</v>
      </c>
      <c r="C1531" t="s">
        <v>172</v>
      </c>
      <c r="D1531" s="167">
        <v>47878.29</v>
      </c>
      <c r="E1531" t="s">
        <v>199</v>
      </c>
      <c r="F1531" t="s">
        <v>169</v>
      </c>
      <c r="G1531" t="s">
        <v>647</v>
      </c>
      <c r="H1531" s="168">
        <v>41330</v>
      </c>
      <c r="I1531" t="s">
        <v>104</v>
      </c>
      <c r="J1531" s="169">
        <v>4.5835616438356164</v>
      </c>
      <c r="K1531">
        <v>1</v>
      </c>
    </row>
    <row r="1532" spans="1:11" x14ac:dyDescent="0.25">
      <c r="A1532" t="s">
        <v>1938</v>
      </c>
      <c r="B1532">
        <v>96156</v>
      </c>
      <c r="C1532" t="s">
        <v>172</v>
      </c>
      <c r="D1532" s="167">
        <v>65716</v>
      </c>
      <c r="E1532" t="s">
        <v>191</v>
      </c>
      <c r="F1532" t="s">
        <v>169</v>
      </c>
      <c r="G1532" t="s">
        <v>486</v>
      </c>
      <c r="H1532" s="168">
        <v>39160</v>
      </c>
      <c r="I1532" t="s">
        <v>103</v>
      </c>
      <c r="J1532" s="169">
        <v>10.528767123287672</v>
      </c>
      <c r="K1532">
        <v>3</v>
      </c>
    </row>
    <row r="1533" spans="1:11" x14ac:dyDescent="0.25">
      <c r="A1533" t="s">
        <v>1939</v>
      </c>
      <c r="B1533">
        <v>15389</v>
      </c>
      <c r="C1533" t="s">
        <v>172</v>
      </c>
      <c r="D1533" s="167">
        <v>68184</v>
      </c>
      <c r="E1533" t="s">
        <v>253</v>
      </c>
      <c r="F1533" t="s">
        <v>169</v>
      </c>
      <c r="G1533" t="s">
        <v>1940</v>
      </c>
      <c r="H1533" s="168">
        <v>42660</v>
      </c>
      <c r="I1533" t="s">
        <v>108</v>
      </c>
      <c r="J1533" s="169">
        <v>0.9397260273972603</v>
      </c>
      <c r="K1533">
        <v>1</v>
      </c>
    </row>
    <row r="1534" spans="1:11" x14ac:dyDescent="0.25">
      <c r="A1534" t="s">
        <v>1941</v>
      </c>
      <c r="B1534">
        <v>1870</v>
      </c>
      <c r="C1534" t="s">
        <v>167</v>
      </c>
      <c r="D1534" s="167">
        <v>78755.48</v>
      </c>
      <c r="E1534" t="s">
        <v>188</v>
      </c>
      <c r="F1534" t="s">
        <v>169</v>
      </c>
      <c r="G1534" t="s">
        <v>261</v>
      </c>
      <c r="H1534" s="168">
        <v>41330</v>
      </c>
      <c r="I1534" t="s">
        <v>103</v>
      </c>
      <c r="J1534" s="169">
        <v>4.5835616438356164</v>
      </c>
      <c r="K1534">
        <v>1</v>
      </c>
    </row>
    <row r="1535" spans="1:11" x14ac:dyDescent="0.25">
      <c r="A1535" t="s">
        <v>1942</v>
      </c>
      <c r="B1535">
        <v>70461</v>
      </c>
      <c r="C1535" t="s">
        <v>167</v>
      </c>
      <c r="D1535" s="167">
        <v>66065.23</v>
      </c>
      <c r="E1535" t="s">
        <v>168</v>
      </c>
      <c r="F1535" t="s">
        <v>169</v>
      </c>
      <c r="G1535" t="s">
        <v>194</v>
      </c>
      <c r="H1535" s="168">
        <v>28408</v>
      </c>
      <c r="I1535" t="s">
        <v>103</v>
      </c>
      <c r="J1535" s="169">
        <v>39.986301369863014</v>
      </c>
      <c r="K1535">
        <v>8</v>
      </c>
    </row>
    <row r="1536" spans="1:11" x14ac:dyDescent="0.25">
      <c r="A1536" t="s">
        <v>1943</v>
      </c>
      <c r="B1536">
        <v>33241</v>
      </c>
      <c r="C1536" t="s">
        <v>167</v>
      </c>
      <c r="D1536" s="167">
        <v>55123.38</v>
      </c>
      <c r="E1536" t="s">
        <v>199</v>
      </c>
      <c r="F1536" t="s">
        <v>169</v>
      </c>
      <c r="G1536" t="s">
        <v>200</v>
      </c>
      <c r="H1536" s="168">
        <v>38299</v>
      </c>
      <c r="I1536" t="s">
        <v>108</v>
      </c>
      <c r="J1536" s="169">
        <v>12.887671232876713</v>
      </c>
      <c r="K1536">
        <v>3</v>
      </c>
    </row>
    <row r="1537" spans="1:11" x14ac:dyDescent="0.25">
      <c r="A1537" t="s">
        <v>1944</v>
      </c>
      <c r="B1537">
        <v>77772</v>
      </c>
      <c r="C1537" t="s">
        <v>167</v>
      </c>
      <c r="D1537" s="167">
        <v>69222.179999999993</v>
      </c>
      <c r="E1537" t="s">
        <v>175</v>
      </c>
      <c r="F1537" t="s">
        <v>169</v>
      </c>
      <c r="G1537" t="s">
        <v>904</v>
      </c>
      <c r="H1537" s="168">
        <v>33461</v>
      </c>
      <c r="I1537" t="s">
        <v>107</v>
      </c>
      <c r="J1537" s="169">
        <v>26.142465753424659</v>
      </c>
      <c r="K1537">
        <v>6</v>
      </c>
    </row>
    <row r="1538" spans="1:11" x14ac:dyDescent="0.25">
      <c r="A1538" t="s">
        <v>1945</v>
      </c>
      <c r="B1538">
        <v>32040</v>
      </c>
      <c r="C1538" t="s">
        <v>167</v>
      </c>
      <c r="D1538" s="167">
        <v>44094.59</v>
      </c>
      <c r="E1538" t="s">
        <v>175</v>
      </c>
      <c r="F1538" t="s">
        <v>202</v>
      </c>
      <c r="G1538" t="s">
        <v>311</v>
      </c>
      <c r="H1538" s="168">
        <v>36661</v>
      </c>
      <c r="I1538" t="s">
        <v>106</v>
      </c>
      <c r="J1538" s="169">
        <v>17.375342465753423</v>
      </c>
      <c r="K1538">
        <v>4</v>
      </c>
    </row>
    <row r="1539" spans="1:11" x14ac:dyDescent="0.25">
      <c r="A1539" t="s">
        <v>1946</v>
      </c>
      <c r="B1539">
        <v>96216</v>
      </c>
      <c r="C1539" t="s">
        <v>172</v>
      </c>
      <c r="D1539" s="167">
        <v>103506</v>
      </c>
      <c r="E1539" t="s">
        <v>175</v>
      </c>
      <c r="F1539" t="s">
        <v>169</v>
      </c>
      <c r="G1539" t="s">
        <v>586</v>
      </c>
      <c r="H1539" s="168">
        <v>36472</v>
      </c>
      <c r="I1539" t="s">
        <v>103</v>
      </c>
      <c r="J1539" s="169">
        <v>17.893150684931506</v>
      </c>
      <c r="K1539">
        <v>4</v>
      </c>
    </row>
    <row r="1540" spans="1:11" x14ac:dyDescent="0.25">
      <c r="A1540" t="s">
        <v>1947</v>
      </c>
      <c r="B1540">
        <v>73990</v>
      </c>
      <c r="C1540" t="s">
        <v>172</v>
      </c>
      <c r="D1540" s="167">
        <v>35368.71</v>
      </c>
      <c r="E1540" t="s">
        <v>233</v>
      </c>
      <c r="F1540" t="s">
        <v>202</v>
      </c>
      <c r="G1540" t="s">
        <v>234</v>
      </c>
      <c r="H1540" s="168">
        <v>38627</v>
      </c>
      <c r="I1540" t="s">
        <v>108</v>
      </c>
      <c r="J1540" s="169">
        <v>11.989041095890411</v>
      </c>
      <c r="K1540">
        <v>3</v>
      </c>
    </row>
    <row r="1541" spans="1:11" x14ac:dyDescent="0.25">
      <c r="A1541" t="s">
        <v>1948</v>
      </c>
      <c r="B1541">
        <v>60376</v>
      </c>
      <c r="C1541" t="s">
        <v>172</v>
      </c>
      <c r="D1541" s="167">
        <v>45261</v>
      </c>
      <c r="E1541" t="s">
        <v>191</v>
      </c>
      <c r="F1541" t="s">
        <v>169</v>
      </c>
      <c r="G1541" t="s">
        <v>1065</v>
      </c>
      <c r="H1541" s="168">
        <v>41456</v>
      </c>
      <c r="I1541" t="s">
        <v>106</v>
      </c>
      <c r="J1541" s="169">
        <v>4.2383561643835614</v>
      </c>
      <c r="K1541">
        <v>1</v>
      </c>
    </row>
    <row r="1542" spans="1:11" x14ac:dyDescent="0.25">
      <c r="A1542" t="s">
        <v>1949</v>
      </c>
      <c r="B1542">
        <v>77061</v>
      </c>
      <c r="C1542" t="s">
        <v>167</v>
      </c>
      <c r="D1542" s="167">
        <v>88436.5</v>
      </c>
      <c r="E1542" t="s">
        <v>196</v>
      </c>
      <c r="F1542" t="s">
        <v>169</v>
      </c>
      <c r="G1542" t="s">
        <v>790</v>
      </c>
      <c r="H1542" s="168">
        <v>41666</v>
      </c>
      <c r="I1542" t="s">
        <v>103</v>
      </c>
      <c r="J1542" s="169">
        <v>3.6630136986301371</v>
      </c>
      <c r="K1542">
        <v>1</v>
      </c>
    </row>
    <row r="1543" spans="1:11" x14ac:dyDescent="0.25">
      <c r="A1543" t="s">
        <v>1950</v>
      </c>
      <c r="B1543">
        <v>17473</v>
      </c>
      <c r="C1543" t="s">
        <v>172</v>
      </c>
      <c r="D1543" s="167">
        <v>30860</v>
      </c>
      <c r="E1543" t="s">
        <v>233</v>
      </c>
      <c r="F1543" t="s">
        <v>169</v>
      </c>
      <c r="G1543" t="s">
        <v>475</v>
      </c>
      <c r="H1543" s="168">
        <v>42016</v>
      </c>
      <c r="I1543" t="s">
        <v>104</v>
      </c>
      <c r="J1543" s="169">
        <v>2.7041095890410958</v>
      </c>
      <c r="K1543">
        <v>1</v>
      </c>
    </row>
    <row r="1544" spans="1:11" x14ac:dyDescent="0.25">
      <c r="A1544" t="s">
        <v>1951</v>
      </c>
      <c r="B1544">
        <v>24711</v>
      </c>
      <c r="C1544" t="s">
        <v>167</v>
      </c>
      <c r="D1544" s="167">
        <v>60201.440000000002</v>
      </c>
      <c r="E1544" t="s">
        <v>188</v>
      </c>
      <c r="F1544" t="s">
        <v>169</v>
      </c>
      <c r="G1544" t="s">
        <v>344</v>
      </c>
      <c r="H1544" s="168">
        <v>32895</v>
      </c>
      <c r="I1544" t="s">
        <v>103</v>
      </c>
      <c r="J1544" s="169">
        <v>27.693150684931506</v>
      </c>
      <c r="K1544">
        <v>6</v>
      </c>
    </row>
    <row r="1545" spans="1:11" x14ac:dyDescent="0.25">
      <c r="A1545" t="s">
        <v>1952</v>
      </c>
      <c r="B1545">
        <v>36578</v>
      </c>
      <c r="C1545" t="s">
        <v>167</v>
      </c>
      <c r="D1545" s="167">
        <v>59888.68</v>
      </c>
      <c r="E1545" t="s">
        <v>188</v>
      </c>
      <c r="F1545" t="s">
        <v>169</v>
      </c>
      <c r="G1545" t="s">
        <v>282</v>
      </c>
      <c r="H1545" s="168">
        <v>39062</v>
      </c>
      <c r="I1545" t="s">
        <v>105</v>
      </c>
      <c r="J1545" s="169">
        <v>10.797260273972602</v>
      </c>
      <c r="K1545">
        <v>3</v>
      </c>
    </row>
    <row r="1546" spans="1:11" x14ac:dyDescent="0.25">
      <c r="A1546" t="s">
        <v>1953</v>
      </c>
      <c r="B1546">
        <v>60380</v>
      </c>
      <c r="C1546" t="s">
        <v>172</v>
      </c>
      <c r="D1546" s="167">
        <v>49922.96</v>
      </c>
      <c r="E1546" t="s">
        <v>188</v>
      </c>
      <c r="F1546" t="s">
        <v>169</v>
      </c>
      <c r="G1546" t="s">
        <v>273</v>
      </c>
      <c r="H1546" s="168">
        <v>41498</v>
      </c>
      <c r="I1546" t="s">
        <v>103</v>
      </c>
      <c r="J1546" s="169">
        <v>4.1232876712328768</v>
      </c>
      <c r="K1546">
        <v>1</v>
      </c>
    </row>
    <row r="1547" spans="1:11" x14ac:dyDescent="0.25">
      <c r="A1547" t="s">
        <v>1954</v>
      </c>
      <c r="B1547">
        <v>65371</v>
      </c>
      <c r="C1547" t="s">
        <v>172</v>
      </c>
      <c r="D1547" s="167">
        <v>54538</v>
      </c>
      <c r="E1547" t="s">
        <v>191</v>
      </c>
      <c r="F1547" t="s">
        <v>169</v>
      </c>
      <c r="G1547" t="s">
        <v>354</v>
      </c>
      <c r="H1547" s="168">
        <v>40966</v>
      </c>
      <c r="I1547" t="s">
        <v>103</v>
      </c>
      <c r="J1547" s="169">
        <v>5.580821917808219</v>
      </c>
      <c r="K1547">
        <v>2</v>
      </c>
    </row>
    <row r="1548" spans="1:11" x14ac:dyDescent="0.25">
      <c r="A1548" t="s">
        <v>1955</v>
      </c>
      <c r="B1548">
        <v>86318</v>
      </c>
      <c r="C1548" t="s">
        <v>172</v>
      </c>
      <c r="D1548" s="167">
        <v>104717.28</v>
      </c>
      <c r="E1548" t="s">
        <v>188</v>
      </c>
      <c r="F1548" t="s">
        <v>169</v>
      </c>
      <c r="G1548" t="s">
        <v>397</v>
      </c>
      <c r="H1548" s="168">
        <v>30746</v>
      </c>
      <c r="I1548" t="s">
        <v>105</v>
      </c>
      <c r="J1548" s="169">
        <v>33.580821917808223</v>
      </c>
      <c r="K1548">
        <v>7</v>
      </c>
    </row>
    <row r="1549" spans="1:11" x14ac:dyDescent="0.25">
      <c r="A1549" t="s">
        <v>1956</v>
      </c>
      <c r="B1549">
        <v>48681</v>
      </c>
      <c r="C1549" t="s">
        <v>167</v>
      </c>
      <c r="D1549" s="167">
        <v>48258.81</v>
      </c>
      <c r="E1549" t="s">
        <v>199</v>
      </c>
      <c r="F1549" t="s">
        <v>169</v>
      </c>
      <c r="G1549" t="s">
        <v>330</v>
      </c>
      <c r="H1549" s="168">
        <v>39509</v>
      </c>
      <c r="I1549" t="s">
        <v>107</v>
      </c>
      <c r="J1549" s="169">
        <v>9.5726027397260278</v>
      </c>
      <c r="K1549">
        <v>2</v>
      </c>
    </row>
    <row r="1550" spans="1:11" x14ac:dyDescent="0.25">
      <c r="A1550" t="s">
        <v>1957</v>
      </c>
      <c r="B1550">
        <v>54911</v>
      </c>
      <c r="C1550" t="s">
        <v>172</v>
      </c>
      <c r="D1550" s="167">
        <v>80829</v>
      </c>
      <c r="E1550" t="s">
        <v>175</v>
      </c>
      <c r="F1550" t="s">
        <v>169</v>
      </c>
      <c r="G1550" t="s">
        <v>183</v>
      </c>
      <c r="H1550" s="168">
        <v>37655</v>
      </c>
      <c r="I1550" t="s">
        <v>107</v>
      </c>
      <c r="J1550" s="169">
        <v>14.652054794520549</v>
      </c>
      <c r="K1550">
        <v>3</v>
      </c>
    </row>
    <row r="1551" spans="1:11" x14ac:dyDescent="0.25">
      <c r="A1551" t="s">
        <v>1958</v>
      </c>
      <c r="B1551">
        <v>57719</v>
      </c>
      <c r="C1551" t="s">
        <v>167</v>
      </c>
      <c r="D1551" s="167">
        <v>89079</v>
      </c>
      <c r="E1551" t="s">
        <v>188</v>
      </c>
      <c r="F1551" t="s">
        <v>169</v>
      </c>
      <c r="G1551" t="s">
        <v>375</v>
      </c>
      <c r="H1551" s="168">
        <v>38558</v>
      </c>
      <c r="I1551" t="s">
        <v>104</v>
      </c>
      <c r="J1551" s="169">
        <v>12.178082191780822</v>
      </c>
      <c r="K1551">
        <v>3</v>
      </c>
    </row>
    <row r="1552" spans="1:11" x14ac:dyDescent="0.25">
      <c r="A1552" t="s">
        <v>1959</v>
      </c>
      <c r="B1552">
        <v>41294</v>
      </c>
      <c r="C1552" t="s">
        <v>172</v>
      </c>
      <c r="D1552" s="167">
        <v>58455</v>
      </c>
      <c r="E1552" t="s">
        <v>175</v>
      </c>
      <c r="F1552" t="s">
        <v>169</v>
      </c>
      <c r="G1552" t="s">
        <v>183</v>
      </c>
      <c r="H1552" s="168">
        <v>41498</v>
      </c>
      <c r="I1552" t="s">
        <v>106</v>
      </c>
      <c r="J1552" s="169">
        <v>4.1232876712328768</v>
      </c>
      <c r="K1552">
        <v>1</v>
      </c>
    </row>
    <row r="1553" spans="1:11" x14ac:dyDescent="0.25">
      <c r="A1553" t="s">
        <v>1960</v>
      </c>
      <c r="B1553">
        <v>19500</v>
      </c>
      <c r="C1553" t="s">
        <v>172</v>
      </c>
      <c r="D1553" s="167">
        <v>97912</v>
      </c>
      <c r="E1553" t="s">
        <v>175</v>
      </c>
      <c r="F1553" t="s">
        <v>169</v>
      </c>
      <c r="G1553" t="s">
        <v>211</v>
      </c>
      <c r="H1553" s="168">
        <v>36290</v>
      </c>
      <c r="I1553" t="s">
        <v>108</v>
      </c>
      <c r="J1553" s="169">
        <v>18.391780821917809</v>
      </c>
      <c r="K1553">
        <v>4</v>
      </c>
    </row>
    <row r="1554" spans="1:11" x14ac:dyDescent="0.25">
      <c r="A1554" t="s">
        <v>1961</v>
      </c>
      <c r="B1554">
        <v>63801</v>
      </c>
      <c r="C1554" t="s">
        <v>172</v>
      </c>
      <c r="D1554" s="167">
        <v>44300</v>
      </c>
      <c r="E1554" t="s">
        <v>168</v>
      </c>
      <c r="F1554" t="s">
        <v>169</v>
      </c>
      <c r="G1554" t="s">
        <v>265</v>
      </c>
      <c r="H1554" s="168">
        <v>42408</v>
      </c>
      <c r="I1554" t="s">
        <v>105</v>
      </c>
      <c r="J1554" s="169">
        <v>1.6301369863013699</v>
      </c>
      <c r="K1554">
        <v>1</v>
      </c>
    </row>
    <row r="1555" spans="1:11" x14ac:dyDescent="0.25">
      <c r="A1555" t="s">
        <v>1962</v>
      </c>
      <c r="B1555">
        <v>59162</v>
      </c>
      <c r="C1555" t="s">
        <v>167</v>
      </c>
      <c r="D1555" s="167">
        <v>26208.35</v>
      </c>
      <c r="E1555" t="s">
        <v>196</v>
      </c>
      <c r="F1555" t="s">
        <v>202</v>
      </c>
      <c r="G1555" t="s">
        <v>816</v>
      </c>
      <c r="H1555" s="168">
        <v>35394</v>
      </c>
      <c r="I1555" t="s">
        <v>103</v>
      </c>
      <c r="J1555" s="169">
        <v>20.846575342465755</v>
      </c>
      <c r="K1555">
        <v>5</v>
      </c>
    </row>
    <row r="1556" spans="1:11" x14ac:dyDescent="0.25">
      <c r="A1556" t="s">
        <v>1963</v>
      </c>
      <c r="B1556">
        <v>21698</v>
      </c>
      <c r="C1556" t="s">
        <v>172</v>
      </c>
      <c r="D1556" s="167">
        <v>79747.75</v>
      </c>
      <c r="E1556" t="s">
        <v>268</v>
      </c>
      <c r="F1556" t="s">
        <v>169</v>
      </c>
      <c r="G1556" t="s">
        <v>418</v>
      </c>
      <c r="H1556" s="168">
        <v>37941</v>
      </c>
      <c r="I1556" t="s">
        <v>105</v>
      </c>
      <c r="J1556" s="169">
        <v>13.868493150684932</v>
      </c>
      <c r="K1556">
        <v>3</v>
      </c>
    </row>
    <row r="1557" spans="1:11" x14ac:dyDescent="0.25">
      <c r="A1557" t="s">
        <v>1964</v>
      </c>
      <c r="B1557">
        <v>52346</v>
      </c>
      <c r="C1557" t="s">
        <v>172</v>
      </c>
      <c r="D1557" s="167">
        <v>61408</v>
      </c>
      <c r="E1557" t="s">
        <v>191</v>
      </c>
      <c r="F1557" t="s">
        <v>169</v>
      </c>
      <c r="G1557" t="s">
        <v>486</v>
      </c>
      <c r="H1557" s="168">
        <v>41484</v>
      </c>
      <c r="I1557" t="s">
        <v>103</v>
      </c>
      <c r="J1557" s="169">
        <v>4.161643835616438</v>
      </c>
      <c r="K1557">
        <v>1</v>
      </c>
    </row>
    <row r="1558" spans="1:11" x14ac:dyDescent="0.25">
      <c r="A1558" t="s">
        <v>1965</v>
      </c>
      <c r="B1558">
        <v>99439</v>
      </c>
      <c r="C1558" t="s">
        <v>172</v>
      </c>
      <c r="D1558" s="167">
        <v>87497.4</v>
      </c>
      <c r="E1558" t="s">
        <v>175</v>
      </c>
      <c r="F1558" t="s">
        <v>169</v>
      </c>
      <c r="G1558" t="s">
        <v>211</v>
      </c>
      <c r="H1558" s="168">
        <v>37816</v>
      </c>
      <c r="I1558" t="s">
        <v>103</v>
      </c>
      <c r="J1558" s="169">
        <v>14.210958904109589</v>
      </c>
      <c r="K1558">
        <v>3</v>
      </c>
    </row>
    <row r="1559" spans="1:11" x14ac:dyDescent="0.25">
      <c r="A1559" t="s">
        <v>1966</v>
      </c>
      <c r="B1559">
        <v>11345</v>
      </c>
      <c r="C1559" t="s">
        <v>172</v>
      </c>
      <c r="D1559" s="167">
        <v>86537.84</v>
      </c>
      <c r="E1559" t="s">
        <v>191</v>
      </c>
      <c r="F1559" t="s">
        <v>169</v>
      </c>
      <c r="G1559" t="s">
        <v>192</v>
      </c>
      <c r="H1559" s="168">
        <v>32475</v>
      </c>
      <c r="I1559" t="s">
        <v>103</v>
      </c>
      <c r="J1559" s="169">
        <v>28.843835616438355</v>
      </c>
      <c r="K1559">
        <v>6</v>
      </c>
    </row>
    <row r="1560" spans="1:11" x14ac:dyDescent="0.25">
      <c r="A1560" t="s">
        <v>1967</v>
      </c>
      <c r="B1560">
        <v>50461</v>
      </c>
      <c r="C1560" t="s">
        <v>167</v>
      </c>
      <c r="D1560" s="167">
        <v>69222.179999999993</v>
      </c>
      <c r="E1560" t="s">
        <v>175</v>
      </c>
      <c r="F1560" t="s">
        <v>169</v>
      </c>
      <c r="G1560" t="s">
        <v>904</v>
      </c>
      <c r="H1560" s="168">
        <v>34974</v>
      </c>
      <c r="I1560" t="s">
        <v>107</v>
      </c>
      <c r="J1560" s="169">
        <v>21.997260273972604</v>
      </c>
      <c r="K1560">
        <v>5</v>
      </c>
    </row>
    <row r="1561" spans="1:11" x14ac:dyDescent="0.25">
      <c r="A1561" t="s">
        <v>1968</v>
      </c>
      <c r="B1561">
        <v>67478</v>
      </c>
      <c r="C1561" t="s">
        <v>172</v>
      </c>
      <c r="D1561" s="167">
        <v>49625.72</v>
      </c>
      <c r="E1561" t="s">
        <v>199</v>
      </c>
      <c r="F1561" t="s">
        <v>169</v>
      </c>
      <c r="G1561" t="s">
        <v>295</v>
      </c>
      <c r="H1561" s="168">
        <v>38669</v>
      </c>
      <c r="I1561" t="s">
        <v>106</v>
      </c>
      <c r="J1561" s="169">
        <v>11.873972602739727</v>
      </c>
      <c r="K1561">
        <v>3</v>
      </c>
    </row>
    <row r="1562" spans="1:11" x14ac:dyDescent="0.25">
      <c r="A1562" t="s">
        <v>1969</v>
      </c>
      <c r="B1562">
        <v>84253</v>
      </c>
      <c r="C1562" t="s">
        <v>172</v>
      </c>
      <c r="D1562" s="167">
        <v>89079</v>
      </c>
      <c r="E1562" t="s">
        <v>168</v>
      </c>
      <c r="F1562" t="s">
        <v>169</v>
      </c>
      <c r="G1562" t="s">
        <v>1364</v>
      </c>
      <c r="H1562" s="168">
        <v>36444</v>
      </c>
      <c r="I1562" t="s">
        <v>103</v>
      </c>
      <c r="J1562" s="169">
        <v>17.969863013698632</v>
      </c>
      <c r="K1562">
        <v>4</v>
      </c>
    </row>
    <row r="1563" spans="1:11" x14ac:dyDescent="0.25">
      <c r="A1563" t="s">
        <v>1970</v>
      </c>
      <c r="B1563">
        <v>59644</v>
      </c>
      <c r="C1563" t="s">
        <v>167</v>
      </c>
      <c r="D1563" s="167">
        <v>58150.61</v>
      </c>
      <c r="E1563" t="s">
        <v>168</v>
      </c>
      <c r="F1563" t="s">
        <v>169</v>
      </c>
      <c r="G1563" t="s">
        <v>170</v>
      </c>
      <c r="H1563" s="168">
        <v>38096</v>
      </c>
      <c r="I1563" t="s">
        <v>106</v>
      </c>
      <c r="J1563" s="169">
        <v>13.443835616438356</v>
      </c>
      <c r="K1563">
        <v>3</v>
      </c>
    </row>
    <row r="1564" spans="1:11" x14ac:dyDescent="0.25">
      <c r="A1564" t="s">
        <v>1971</v>
      </c>
      <c r="B1564">
        <v>30758</v>
      </c>
      <c r="C1564" t="s">
        <v>172</v>
      </c>
      <c r="D1564" s="167">
        <v>39257.31</v>
      </c>
      <c r="E1564" t="s">
        <v>199</v>
      </c>
      <c r="F1564" t="s">
        <v>169</v>
      </c>
      <c r="G1564" t="s">
        <v>200</v>
      </c>
      <c r="H1564" s="168">
        <v>42422</v>
      </c>
      <c r="I1564" t="s">
        <v>105</v>
      </c>
      <c r="J1564" s="169">
        <v>1.5917808219178082</v>
      </c>
      <c r="K1564">
        <v>1</v>
      </c>
    </row>
    <row r="1565" spans="1:11" x14ac:dyDescent="0.25">
      <c r="A1565" t="s">
        <v>1972</v>
      </c>
      <c r="B1565">
        <v>34977</v>
      </c>
      <c r="C1565" t="s">
        <v>167</v>
      </c>
      <c r="D1565" s="167">
        <v>71203.8</v>
      </c>
      <c r="E1565" t="s">
        <v>188</v>
      </c>
      <c r="F1565" t="s">
        <v>169</v>
      </c>
      <c r="G1565" t="s">
        <v>703</v>
      </c>
      <c r="H1565" s="168">
        <v>38852</v>
      </c>
      <c r="I1565" t="s">
        <v>106</v>
      </c>
      <c r="J1565" s="169">
        <v>11.372602739726027</v>
      </c>
      <c r="K1565">
        <v>3</v>
      </c>
    </row>
    <row r="1566" spans="1:11" x14ac:dyDescent="0.25">
      <c r="A1566" t="s">
        <v>1973</v>
      </c>
      <c r="B1566">
        <v>44457</v>
      </c>
      <c r="C1566" t="s">
        <v>172</v>
      </c>
      <c r="D1566" s="167">
        <v>117174.02</v>
      </c>
      <c r="E1566" t="s">
        <v>185</v>
      </c>
      <c r="F1566" t="s">
        <v>169</v>
      </c>
      <c r="G1566" t="s">
        <v>382</v>
      </c>
      <c r="H1566" s="168">
        <v>33924</v>
      </c>
      <c r="I1566" t="s">
        <v>105</v>
      </c>
      <c r="J1566" s="169">
        <v>24.873972602739727</v>
      </c>
      <c r="K1566">
        <v>5</v>
      </c>
    </row>
    <row r="1567" spans="1:11" x14ac:dyDescent="0.25">
      <c r="A1567" t="s">
        <v>1974</v>
      </c>
      <c r="B1567">
        <v>58790</v>
      </c>
      <c r="C1567" t="s">
        <v>172</v>
      </c>
      <c r="D1567" s="167">
        <v>107128.71</v>
      </c>
      <c r="E1567" t="s">
        <v>175</v>
      </c>
      <c r="F1567" t="s">
        <v>169</v>
      </c>
      <c r="G1567" t="s">
        <v>586</v>
      </c>
      <c r="H1567" s="168">
        <v>33049</v>
      </c>
      <c r="I1567" t="s">
        <v>103</v>
      </c>
      <c r="J1567" s="169">
        <v>27.271232876712329</v>
      </c>
      <c r="K1567">
        <v>6</v>
      </c>
    </row>
    <row r="1568" spans="1:11" x14ac:dyDescent="0.25">
      <c r="A1568" t="s">
        <v>1975</v>
      </c>
      <c r="B1568">
        <v>59401</v>
      </c>
      <c r="C1568" t="s">
        <v>172</v>
      </c>
      <c r="D1568" s="167">
        <v>95187.98</v>
      </c>
      <c r="E1568" t="s">
        <v>185</v>
      </c>
      <c r="F1568" t="s">
        <v>169</v>
      </c>
      <c r="G1568" t="s">
        <v>416</v>
      </c>
      <c r="H1568" s="168">
        <v>32145</v>
      </c>
      <c r="I1568" t="s">
        <v>104</v>
      </c>
      <c r="J1568" s="169">
        <v>29.747945205479454</v>
      </c>
      <c r="K1568">
        <v>6</v>
      </c>
    </row>
    <row r="1569" spans="1:11" x14ac:dyDescent="0.25">
      <c r="A1569" t="s">
        <v>1976</v>
      </c>
      <c r="B1569">
        <v>2297</v>
      </c>
      <c r="C1569" t="s">
        <v>167</v>
      </c>
      <c r="D1569" s="167">
        <v>42053.42</v>
      </c>
      <c r="E1569" t="s">
        <v>199</v>
      </c>
      <c r="F1569" t="s">
        <v>169</v>
      </c>
      <c r="G1569" t="s">
        <v>220</v>
      </c>
      <c r="H1569" s="168">
        <v>41911</v>
      </c>
      <c r="I1569" t="s">
        <v>103</v>
      </c>
      <c r="J1569" s="169">
        <v>2.9917808219178084</v>
      </c>
      <c r="K1569">
        <v>1</v>
      </c>
    </row>
    <row r="1570" spans="1:11" x14ac:dyDescent="0.25">
      <c r="A1570" t="s">
        <v>1977</v>
      </c>
      <c r="B1570">
        <v>11030</v>
      </c>
      <c r="C1570" t="s">
        <v>172</v>
      </c>
      <c r="D1570" s="167">
        <v>76015.03</v>
      </c>
      <c r="E1570" t="s">
        <v>196</v>
      </c>
      <c r="F1570" t="s">
        <v>169</v>
      </c>
      <c r="G1570" t="s">
        <v>228</v>
      </c>
      <c r="H1570" s="168">
        <v>28614</v>
      </c>
      <c r="I1570" t="s">
        <v>107</v>
      </c>
      <c r="J1570" s="169">
        <v>39.421917808219177</v>
      </c>
      <c r="K1570">
        <v>8</v>
      </c>
    </row>
    <row r="1571" spans="1:11" x14ac:dyDescent="0.25">
      <c r="A1571" t="s">
        <v>1978</v>
      </c>
      <c r="B1571">
        <v>38650</v>
      </c>
      <c r="C1571" t="s">
        <v>172</v>
      </c>
      <c r="D1571" s="167">
        <v>40631.32</v>
      </c>
      <c r="E1571" t="s">
        <v>199</v>
      </c>
      <c r="F1571" t="s">
        <v>169</v>
      </c>
      <c r="G1571" t="s">
        <v>200</v>
      </c>
      <c r="H1571" s="168">
        <v>40588</v>
      </c>
      <c r="I1571" t="s">
        <v>103</v>
      </c>
      <c r="J1571" s="169">
        <v>6.6164383561643838</v>
      </c>
      <c r="K1571">
        <v>2</v>
      </c>
    </row>
    <row r="1572" spans="1:11" x14ac:dyDescent="0.25">
      <c r="A1572" t="s">
        <v>1979</v>
      </c>
      <c r="B1572">
        <v>5596</v>
      </c>
      <c r="C1572" t="s">
        <v>167</v>
      </c>
      <c r="D1572" s="167">
        <v>79366.100000000006</v>
      </c>
      <c r="E1572" t="s">
        <v>188</v>
      </c>
      <c r="F1572" t="s">
        <v>169</v>
      </c>
      <c r="G1572" t="s">
        <v>397</v>
      </c>
      <c r="H1572" s="168">
        <v>41890</v>
      </c>
      <c r="I1572" t="s">
        <v>103</v>
      </c>
      <c r="J1572" s="169">
        <v>3.0493150684931507</v>
      </c>
      <c r="K1572">
        <v>1</v>
      </c>
    </row>
    <row r="1573" spans="1:11" x14ac:dyDescent="0.25">
      <c r="A1573" t="s">
        <v>1980</v>
      </c>
      <c r="B1573">
        <v>17863</v>
      </c>
      <c r="C1573" t="s">
        <v>167</v>
      </c>
      <c r="D1573" s="167">
        <v>66443.06</v>
      </c>
      <c r="E1573" t="s">
        <v>180</v>
      </c>
      <c r="F1573" t="s">
        <v>169</v>
      </c>
      <c r="G1573" t="s">
        <v>457</v>
      </c>
      <c r="H1573" s="168">
        <v>41302</v>
      </c>
      <c r="I1573" t="s">
        <v>103</v>
      </c>
      <c r="J1573" s="169">
        <v>4.6602739726027398</v>
      </c>
      <c r="K1573">
        <v>1</v>
      </c>
    </row>
    <row r="1574" spans="1:11" x14ac:dyDescent="0.25">
      <c r="A1574" t="s">
        <v>1981</v>
      </c>
      <c r="B1574">
        <v>41766</v>
      </c>
      <c r="C1574" t="s">
        <v>172</v>
      </c>
      <c r="D1574" s="167">
        <v>45261</v>
      </c>
      <c r="E1574" t="s">
        <v>191</v>
      </c>
      <c r="F1574" t="s">
        <v>169</v>
      </c>
      <c r="G1574" t="s">
        <v>1065</v>
      </c>
      <c r="H1574" s="168">
        <v>42716</v>
      </c>
      <c r="I1574" t="s">
        <v>104</v>
      </c>
      <c r="J1574" s="169">
        <v>0.78630136986301369</v>
      </c>
      <c r="K1574">
        <v>1</v>
      </c>
    </row>
    <row r="1575" spans="1:11" x14ac:dyDescent="0.25">
      <c r="A1575" t="s">
        <v>1982</v>
      </c>
      <c r="B1575">
        <v>59632</v>
      </c>
      <c r="C1575" t="s">
        <v>172</v>
      </c>
      <c r="D1575" s="167">
        <v>107256.43</v>
      </c>
      <c r="E1575" t="s">
        <v>185</v>
      </c>
      <c r="F1575" t="s">
        <v>169</v>
      </c>
      <c r="G1575" t="s">
        <v>495</v>
      </c>
      <c r="H1575" s="168">
        <v>32713</v>
      </c>
      <c r="I1575" t="s">
        <v>107</v>
      </c>
      <c r="J1575" s="169">
        <v>28.19178082191781</v>
      </c>
      <c r="K1575">
        <v>6</v>
      </c>
    </row>
    <row r="1576" spans="1:11" x14ac:dyDescent="0.25">
      <c r="A1576" t="s">
        <v>1983</v>
      </c>
      <c r="B1576">
        <v>31194</v>
      </c>
      <c r="C1576" t="s">
        <v>172</v>
      </c>
      <c r="D1576" s="167">
        <v>49364</v>
      </c>
      <c r="E1576" t="s">
        <v>168</v>
      </c>
      <c r="F1576" t="s">
        <v>169</v>
      </c>
      <c r="G1576" t="s">
        <v>265</v>
      </c>
      <c r="H1576" s="168">
        <v>42156</v>
      </c>
      <c r="I1576" t="s">
        <v>108</v>
      </c>
      <c r="J1576" s="169">
        <v>2.3205479452054796</v>
      </c>
      <c r="K1576">
        <v>1</v>
      </c>
    </row>
    <row r="1577" spans="1:11" x14ac:dyDescent="0.25">
      <c r="A1577" t="s">
        <v>1984</v>
      </c>
      <c r="B1577">
        <v>48815</v>
      </c>
      <c r="C1577" t="s">
        <v>172</v>
      </c>
      <c r="D1577" s="167">
        <v>113316</v>
      </c>
      <c r="E1577" t="s">
        <v>185</v>
      </c>
      <c r="F1577" t="s">
        <v>169</v>
      </c>
      <c r="G1577" t="s">
        <v>382</v>
      </c>
      <c r="H1577" s="168">
        <v>35751</v>
      </c>
      <c r="I1577" t="s">
        <v>103</v>
      </c>
      <c r="J1577" s="169">
        <v>19.86849315068493</v>
      </c>
      <c r="K1577">
        <v>4</v>
      </c>
    </row>
    <row r="1578" spans="1:11" x14ac:dyDescent="0.25">
      <c r="A1578" t="s">
        <v>1985</v>
      </c>
      <c r="B1578">
        <v>87198</v>
      </c>
      <c r="C1578" t="s">
        <v>172</v>
      </c>
      <c r="D1578" s="167">
        <v>101176.43</v>
      </c>
      <c r="E1578" t="s">
        <v>185</v>
      </c>
      <c r="F1578" t="s">
        <v>169</v>
      </c>
      <c r="G1578" t="s">
        <v>495</v>
      </c>
      <c r="H1578" s="168">
        <v>34387</v>
      </c>
      <c r="I1578" t="s">
        <v>107</v>
      </c>
      <c r="J1578" s="169">
        <v>23.605479452054794</v>
      </c>
      <c r="K1578">
        <v>5</v>
      </c>
    </row>
    <row r="1579" spans="1:11" x14ac:dyDescent="0.25">
      <c r="A1579" t="s">
        <v>1986</v>
      </c>
      <c r="B1579">
        <v>48412</v>
      </c>
      <c r="C1579" t="s">
        <v>172</v>
      </c>
      <c r="D1579" s="167">
        <v>79728</v>
      </c>
      <c r="E1579" t="s">
        <v>168</v>
      </c>
      <c r="F1579" t="s">
        <v>169</v>
      </c>
      <c r="G1579" t="s">
        <v>265</v>
      </c>
      <c r="H1579" s="168">
        <v>37459</v>
      </c>
      <c r="I1579" t="s">
        <v>104</v>
      </c>
      <c r="J1579" s="169">
        <v>15.189041095890412</v>
      </c>
      <c r="K1579">
        <v>4</v>
      </c>
    </row>
    <row r="1580" spans="1:11" x14ac:dyDescent="0.25">
      <c r="A1580" t="s">
        <v>1987</v>
      </c>
      <c r="B1580">
        <v>46569</v>
      </c>
      <c r="C1580" t="s">
        <v>172</v>
      </c>
      <c r="D1580" s="167">
        <v>56145.65</v>
      </c>
      <c r="E1580" t="s">
        <v>199</v>
      </c>
      <c r="F1580" t="s">
        <v>169</v>
      </c>
      <c r="G1580" t="s">
        <v>1390</v>
      </c>
      <c r="H1580" s="168">
        <v>37858</v>
      </c>
      <c r="I1580" t="s">
        <v>106</v>
      </c>
      <c r="J1580" s="169">
        <v>14.095890410958905</v>
      </c>
      <c r="K1580">
        <v>3</v>
      </c>
    </row>
    <row r="1581" spans="1:11" x14ac:dyDescent="0.25">
      <c r="A1581" t="s">
        <v>1988</v>
      </c>
      <c r="B1581">
        <v>21802</v>
      </c>
      <c r="C1581" t="s">
        <v>167</v>
      </c>
      <c r="D1581" s="167">
        <v>116139.35</v>
      </c>
      <c r="E1581" t="s">
        <v>188</v>
      </c>
      <c r="F1581" t="s">
        <v>169</v>
      </c>
      <c r="G1581" t="s">
        <v>275</v>
      </c>
      <c r="H1581" s="168">
        <v>41624</v>
      </c>
      <c r="I1581" t="s">
        <v>103</v>
      </c>
      <c r="J1581" s="169">
        <v>3.7780821917808218</v>
      </c>
      <c r="K1581">
        <v>1</v>
      </c>
    </row>
    <row r="1582" spans="1:11" x14ac:dyDescent="0.25">
      <c r="A1582" t="s">
        <v>1989</v>
      </c>
      <c r="B1582">
        <v>34594</v>
      </c>
      <c r="C1582" t="s">
        <v>167</v>
      </c>
      <c r="D1582" s="167">
        <v>78128.59</v>
      </c>
      <c r="E1582" t="s">
        <v>188</v>
      </c>
      <c r="F1582" t="s">
        <v>169</v>
      </c>
      <c r="G1582" t="s">
        <v>284</v>
      </c>
      <c r="H1582" s="168">
        <v>42310</v>
      </c>
      <c r="I1582" t="s">
        <v>104</v>
      </c>
      <c r="J1582" s="169">
        <v>1.8986301369863015</v>
      </c>
      <c r="K1582">
        <v>1</v>
      </c>
    </row>
    <row r="1583" spans="1:11" x14ac:dyDescent="0.25">
      <c r="A1583" t="s">
        <v>1990</v>
      </c>
      <c r="B1583">
        <v>43273</v>
      </c>
      <c r="C1583" t="s">
        <v>172</v>
      </c>
      <c r="D1583" s="167">
        <v>65716</v>
      </c>
      <c r="E1583" t="s">
        <v>191</v>
      </c>
      <c r="F1583" t="s">
        <v>169</v>
      </c>
      <c r="G1583" t="s">
        <v>486</v>
      </c>
      <c r="H1583" s="168">
        <v>39329</v>
      </c>
      <c r="I1583" t="s">
        <v>107</v>
      </c>
      <c r="J1583" s="169">
        <v>10.065753424657535</v>
      </c>
      <c r="K1583">
        <v>3</v>
      </c>
    </row>
    <row r="1584" spans="1:11" x14ac:dyDescent="0.25">
      <c r="A1584" t="s">
        <v>1991</v>
      </c>
      <c r="B1584">
        <v>2552</v>
      </c>
      <c r="C1584" t="s">
        <v>172</v>
      </c>
      <c r="D1584" s="167">
        <v>107128.71</v>
      </c>
      <c r="E1584" t="s">
        <v>175</v>
      </c>
      <c r="F1584" t="s">
        <v>169</v>
      </c>
      <c r="G1584" t="s">
        <v>586</v>
      </c>
      <c r="H1584" s="168">
        <v>34960</v>
      </c>
      <c r="I1584" t="s">
        <v>108</v>
      </c>
      <c r="J1584" s="169">
        <v>22.035616438356165</v>
      </c>
      <c r="K1584">
        <v>5</v>
      </c>
    </row>
    <row r="1585" spans="1:11" x14ac:dyDescent="0.25">
      <c r="A1585" t="s">
        <v>1992</v>
      </c>
      <c r="B1585">
        <v>82884</v>
      </c>
      <c r="C1585" t="s">
        <v>172</v>
      </c>
      <c r="D1585" s="167">
        <v>138120.49</v>
      </c>
      <c r="E1585" t="s">
        <v>1909</v>
      </c>
      <c r="F1585" t="s">
        <v>169</v>
      </c>
      <c r="G1585" t="s">
        <v>231</v>
      </c>
      <c r="H1585" s="168">
        <v>40729</v>
      </c>
      <c r="I1585" t="s">
        <v>104</v>
      </c>
      <c r="J1585" s="169">
        <v>6.2301369863013702</v>
      </c>
      <c r="K1585">
        <v>2</v>
      </c>
    </row>
    <row r="1586" spans="1:11" x14ac:dyDescent="0.25">
      <c r="A1586" t="s">
        <v>1993</v>
      </c>
      <c r="B1586">
        <v>431</v>
      </c>
      <c r="C1586" t="s">
        <v>172</v>
      </c>
      <c r="D1586" s="167">
        <v>83658</v>
      </c>
      <c r="E1586" t="s">
        <v>175</v>
      </c>
      <c r="F1586" t="s">
        <v>169</v>
      </c>
      <c r="G1586" t="s">
        <v>183</v>
      </c>
      <c r="H1586" s="168">
        <v>37627</v>
      </c>
      <c r="I1586" t="s">
        <v>106</v>
      </c>
      <c r="J1586" s="169">
        <v>14.728767123287671</v>
      </c>
      <c r="K1586">
        <v>3</v>
      </c>
    </row>
    <row r="1587" spans="1:11" x14ac:dyDescent="0.25">
      <c r="A1587" t="s">
        <v>1994</v>
      </c>
      <c r="B1587">
        <v>21643</v>
      </c>
      <c r="C1587" t="s">
        <v>167</v>
      </c>
      <c r="D1587" s="167">
        <v>83904.14</v>
      </c>
      <c r="E1587" t="s">
        <v>616</v>
      </c>
      <c r="F1587" t="s">
        <v>169</v>
      </c>
      <c r="G1587" t="s">
        <v>189</v>
      </c>
      <c r="H1587" s="168">
        <v>41554</v>
      </c>
      <c r="I1587" t="s">
        <v>104</v>
      </c>
      <c r="J1587" s="169">
        <v>3.9698630136986299</v>
      </c>
      <c r="K1587">
        <v>1</v>
      </c>
    </row>
    <row r="1588" spans="1:11" x14ac:dyDescent="0.25">
      <c r="A1588" t="s">
        <v>1995</v>
      </c>
      <c r="B1588">
        <v>22771</v>
      </c>
      <c r="C1588" t="s">
        <v>172</v>
      </c>
      <c r="D1588" s="167">
        <v>135392</v>
      </c>
      <c r="E1588" t="s">
        <v>616</v>
      </c>
      <c r="F1588" t="s">
        <v>169</v>
      </c>
      <c r="G1588" t="s">
        <v>275</v>
      </c>
      <c r="H1588" s="168">
        <v>41652</v>
      </c>
      <c r="I1588" t="s">
        <v>103</v>
      </c>
      <c r="J1588" s="169">
        <v>3.7013698630136984</v>
      </c>
      <c r="K1588">
        <v>1</v>
      </c>
    </row>
    <row r="1589" spans="1:11" x14ac:dyDescent="0.25">
      <c r="A1589" t="s">
        <v>1996</v>
      </c>
      <c r="B1589">
        <v>39936</v>
      </c>
      <c r="C1589" t="s">
        <v>172</v>
      </c>
      <c r="D1589" s="167">
        <v>74095</v>
      </c>
      <c r="E1589" t="s">
        <v>191</v>
      </c>
      <c r="F1589" t="s">
        <v>169</v>
      </c>
      <c r="G1589" t="s">
        <v>192</v>
      </c>
      <c r="H1589" s="168">
        <v>38803</v>
      </c>
      <c r="I1589" t="s">
        <v>107</v>
      </c>
      <c r="J1589" s="169">
        <v>11.506849315068493</v>
      </c>
      <c r="K1589">
        <v>3</v>
      </c>
    </row>
    <row r="1590" spans="1:11" x14ac:dyDescent="0.25">
      <c r="A1590" t="s">
        <v>1997</v>
      </c>
      <c r="B1590">
        <v>68986</v>
      </c>
      <c r="C1590" t="s">
        <v>172</v>
      </c>
      <c r="D1590" s="167">
        <v>65752</v>
      </c>
      <c r="E1590" t="s">
        <v>175</v>
      </c>
      <c r="F1590" t="s">
        <v>169</v>
      </c>
      <c r="G1590" t="s">
        <v>183</v>
      </c>
      <c r="H1590" s="168">
        <v>40371</v>
      </c>
      <c r="I1590" t="s">
        <v>107</v>
      </c>
      <c r="J1590" s="169">
        <v>7.2109589041095887</v>
      </c>
      <c r="K1590">
        <v>2</v>
      </c>
    </row>
    <row r="1591" spans="1:11" x14ac:dyDescent="0.25">
      <c r="A1591" t="s">
        <v>1998</v>
      </c>
      <c r="B1591">
        <v>52188</v>
      </c>
      <c r="C1591" t="s">
        <v>172</v>
      </c>
      <c r="D1591" s="167">
        <v>42053.83</v>
      </c>
      <c r="E1591" t="s">
        <v>199</v>
      </c>
      <c r="F1591" t="s">
        <v>169</v>
      </c>
      <c r="G1591" t="s">
        <v>220</v>
      </c>
      <c r="H1591" s="168">
        <v>41694</v>
      </c>
      <c r="I1591" t="s">
        <v>107</v>
      </c>
      <c r="J1591" s="169">
        <v>3.5863013698630137</v>
      </c>
      <c r="K1591">
        <v>1</v>
      </c>
    </row>
    <row r="1592" spans="1:11" x14ac:dyDescent="0.25">
      <c r="A1592" t="s">
        <v>1999</v>
      </c>
      <c r="B1592">
        <v>33174</v>
      </c>
      <c r="C1592" t="s">
        <v>167</v>
      </c>
      <c r="D1592" s="167">
        <v>20419.48</v>
      </c>
      <c r="E1592" t="s">
        <v>196</v>
      </c>
      <c r="F1592" t="s">
        <v>202</v>
      </c>
      <c r="G1592" t="s">
        <v>222</v>
      </c>
      <c r="H1592" s="168">
        <v>38656</v>
      </c>
      <c r="I1592" t="s">
        <v>104</v>
      </c>
      <c r="J1592" s="169">
        <v>11.90958904109589</v>
      </c>
      <c r="K1592">
        <v>3</v>
      </c>
    </row>
    <row r="1593" spans="1:11" x14ac:dyDescent="0.25">
      <c r="A1593" t="s">
        <v>2000</v>
      </c>
      <c r="B1593">
        <v>84103</v>
      </c>
      <c r="C1593" t="s">
        <v>167</v>
      </c>
      <c r="D1593" s="167">
        <v>59072</v>
      </c>
      <c r="E1593" t="s">
        <v>175</v>
      </c>
      <c r="F1593" t="s">
        <v>169</v>
      </c>
      <c r="G1593" t="s">
        <v>211</v>
      </c>
      <c r="H1593" s="168">
        <v>42072</v>
      </c>
      <c r="I1593" t="s">
        <v>103</v>
      </c>
      <c r="J1593" s="169">
        <v>2.5506849315068494</v>
      </c>
      <c r="K1593">
        <v>1</v>
      </c>
    </row>
    <row r="1594" spans="1:11" x14ac:dyDescent="0.25">
      <c r="A1594" t="s">
        <v>2001</v>
      </c>
      <c r="B1594">
        <v>13320</v>
      </c>
      <c r="C1594" t="s">
        <v>167</v>
      </c>
      <c r="D1594" s="167">
        <v>65752</v>
      </c>
      <c r="E1594" t="s">
        <v>175</v>
      </c>
      <c r="F1594" t="s">
        <v>169</v>
      </c>
      <c r="G1594" t="s">
        <v>183</v>
      </c>
      <c r="H1594" s="168">
        <v>40371</v>
      </c>
      <c r="I1594" t="s">
        <v>107</v>
      </c>
      <c r="J1594" s="169">
        <v>7.2109589041095887</v>
      </c>
      <c r="K1594">
        <v>2</v>
      </c>
    </row>
    <row r="1595" spans="1:11" x14ac:dyDescent="0.25">
      <c r="A1595" t="s">
        <v>2002</v>
      </c>
      <c r="B1595">
        <v>66161</v>
      </c>
      <c r="C1595" t="s">
        <v>172</v>
      </c>
      <c r="D1595" s="167">
        <v>100878.6</v>
      </c>
      <c r="E1595" t="s">
        <v>196</v>
      </c>
      <c r="F1595" t="s">
        <v>169</v>
      </c>
      <c r="G1595" t="s">
        <v>275</v>
      </c>
      <c r="H1595" s="168">
        <v>38796</v>
      </c>
      <c r="I1595" t="s">
        <v>105</v>
      </c>
      <c r="J1595" s="169">
        <v>11.526027397260274</v>
      </c>
      <c r="K1595">
        <v>3</v>
      </c>
    </row>
    <row r="1596" spans="1:11" x14ac:dyDescent="0.25">
      <c r="A1596" t="s">
        <v>2003</v>
      </c>
      <c r="B1596">
        <v>87121</v>
      </c>
      <c r="C1596" t="s">
        <v>167</v>
      </c>
      <c r="D1596" s="167">
        <v>79459.87</v>
      </c>
      <c r="E1596" t="s">
        <v>188</v>
      </c>
      <c r="F1596" t="s">
        <v>169</v>
      </c>
      <c r="G1596" t="s">
        <v>677</v>
      </c>
      <c r="H1596" s="168">
        <v>33532</v>
      </c>
      <c r="I1596" t="s">
        <v>105</v>
      </c>
      <c r="J1596" s="169">
        <v>25.947945205479453</v>
      </c>
      <c r="K1596">
        <v>6</v>
      </c>
    </row>
    <row r="1597" spans="1:11" x14ac:dyDescent="0.25">
      <c r="A1597" t="s">
        <v>2004</v>
      </c>
      <c r="B1597">
        <v>43842</v>
      </c>
      <c r="C1597" t="s">
        <v>167</v>
      </c>
      <c r="D1597" s="167">
        <v>71176.06</v>
      </c>
      <c r="E1597" t="s">
        <v>188</v>
      </c>
      <c r="F1597" t="s">
        <v>169</v>
      </c>
      <c r="G1597" t="s">
        <v>261</v>
      </c>
      <c r="H1597" s="168">
        <v>35981</v>
      </c>
      <c r="I1597" t="s">
        <v>106</v>
      </c>
      <c r="J1597" s="169">
        <v>19.238356164383561</v>
      </c>
      <c r="K1597">
        <v>4</v>
      </c>
    </row>
    <row r="1598" spans="1:11" x14ac:dyDescent="0.25">
      <c r="A1598" t="s">
        <v>2005</v>
      </c>
      <c r="B1598">
        <v>31067</v>
      </c>
      <c r="C1598" t="s">
        <v>172</v>
      </c>
      <c r="D1598" s="167">
        <v>93356</v>
      </c>
      <c r="E1598" t="s">
        <v>168</v>
      </c>
      <c r="F1598" t="s">
        <v>169</v>
      </c>
      <c r="G1598" t="s">
        <v>173</v>
      </c>
      <c r="H1598" s="168">
        <v>37655</v>
      </c>
      <c r="I1598" t="s">
        <v>103</v>
      </c>
      <c r="J1598" s="169">
        <v>14.652054794520549</v>
      </c>
      <c r="K1598">
        <v>3</v>
      </c>
    </row>
    <row r="1599" spans="1:11" x14ac:dyDescent="0.25">
      <c r="A1599" t="s">
        <v>2006</v>
      </c>
      <c r="B1599">
        <v>22515</v>
      </c>
      <c r="C1599" t="s">
        <v>172</v>
      </c>
      <c r="D1599" s="167">
        <v>91751.37</v>
      </c>
      <c r="E1599" t="s">
        <v>188</v>
      </c>
      <c r="F1599" t="s">
        <v>169</v>
      </c>
      <c r="G1599" t="s">
        <v>375</v>
      </c>
      <c r="H1599" s="168">
        <v>32491</v>
      </c>
      <c r="I1599" t="s">
        <v>103</v>
      </c>
      <c r="J1599" s="169">
        <v>28.8</v>
      </c>
      <c r="K1599">
        <v>6</v>
      </c>
    </row>
    <row r="1600" spans="1:11" x14ac:dyDescent="0.25">
      <c r="A1600" t="s">
        <v>2007</v>
      </c>
      <c r="B1600">
        <v>45350</v>
      </c>
      <c r="C1600" t="s">
        <v>167</v>
      </c>
      <c r="D1600" s="167">
        <v>100849.36</v>
      </c>
      <c r="E1600" t="s">
        <v>216</v>
      </c>
      <c r="F1600" t="s">
        <v>169</v>
      </c>
      <c r="G1600" t="s">
        <v>369</v>
      </c>
      <c r="H1600" s="168">
        <v>30964</v>
      </c>
      <c r="I1600" t="s">
        <v>104</v>
      </c>
      <c r="J1600" s="169">
        <v>32.983561643835614</v>
      </c>
      <c r="K1600">
        <v>7</v>
      </c>
    </row>
    <row r="1601" spans="1:11" x14ac:dyDescent="0.25">
      <c r="A1601" t="s">
        <v>2008</v>
      </c>
      <c r="B1601">
        <v>17095</v>
      </c>
      <c r="C1601" t="s">
        <v>167</v>
      </c>
      <c r="D1601" s="167">
        <v>87523.22</v>
      </c>
      <c r="E1601" t="s">
        <v>216</v>
      </c>
      <c r="F1601" t="s">
        <v>169</v>
      </c>
      <c r="G1601" t="s">
        <v>1058</v>
      </c>
      <c r="H1601" s="168">
        <v>29668</v>
      </c>
      <c r="I1601" t="s">
        <v>106</v>
      </c>
      <c r="J1601" s="169">
        <v>36.534246575342465</v>
      </c>
      <c r="K1601">
        <v>8</v>
      </c>
    </row>
    <row r="1602" spans="1:11" x14ac:dyDescent="0.25">
      <c r="A1602" t="s">
        <v>2009</v>
      </c>
      <c r="B1602">
        <v>44523</v>
      </c>
      <c r="C1602" t="s">
        <v>172</v>
      </c>
      <c r="D1602" s="167">
        <v>50910</v>
      </c>
      <c r="E1602" t="s">
        <v>191</v>
      </c>
      <c r="F1602" t="s">
        <v>169</v>
      </c>
      <c r="G1602" t="s">
        <v>354</v>
      </c>
      <c r="H1602" s="168">
        <v>41708</v>
      </c>
      <c r="I1602" t="s">
        <v>106</v>
      </c>
      <c r="J1602" s="169">
        <v>3.547945205479452</v>
      </c>
      <c r="K1602">
        <v>1</v>
      </c>
    </row>
    <row r="1603" spans="1:11" x14ac:dyDescent="0.25">
      <c r="A1603" t="s">
        <v>2010</v>
      </c>
      <c r="B1603">
        <v>2177</v>
      </c>
      <c r="C1603" t="s">
        <v>172</v>
      </c>
      <c r="D1603" s="167">
        <v>84201</v>
      </c>
      <c r="E1603" t="s">
        <v>175</v>
      </c>
      <c r="F1603" t="s">
        <v>169</v>
      </c>
      <c r="G1603" t="s">
        <v>586</v>
      </c>
      <c r="H1603" s="168">
        <v>38734</v>
      </c>
      <c r="I1603" t="s">
        <v>103</v>
      </c>
      <c r="J1603" s="169">
        <v>11.695890410958905</v>
      </c>
      <c r="K1603">
        <v>3</v>
      </c>
    </row>
    <row r="1604" spans="1:11" x14ac:dyDescent="0.25">
      <c r="A1604" t="s">
        <v>2011</v>
      </c>
      <c r="B1604">
        <v>70998</v>
      </c>
      <c r="C1604" t="s">
        <v>167</v>
      </c>
      <c r="D1604" s="167">
        <v>64871.95</v>
      </c>
      <c r="E1604" t="s">
        <v>175</v>
      </c>
      <c r="F1604" t="s">
        <v>169</v>
      </c>
      <c r="G1604" t="s">
        <v>311</v>
      </c>
      <c r="H1604" s="168">
        <v>40729</v>
      </c>
      <c r="I1604" t="s">
        <v>104</v>
      </c>
      <c r="J1604" s="169">
        <v>6.2301369863013702</v>
      </c>
      <c r="K1604">
        <v>2</v>
      </c>
    </row>
    <row r="1605" spans="1:11" x14ac:dyDescent="0.25">
      <c r="A1605" t="s">
        <v>2012</v>
      </c>
      <c r="B1605">
        <v>99332</v>
      </c>
      <c r="C1605" t="s">
        <v>172</v>
      </c>
      <c r="D1605" s="167">
        <v>66065.23</v>
      </c>
      <c r="E1605" t="s">
        <v>199</v>
      </c>
      <c r="F1605" t="s">
        <v>169</v>
      </c>
      <c r="G1605" t="s">
        <v>200</v>
      </c>
      <c r="H1605" s="168">
        <v>33042</v>
      </c>
      <c r="I1605" t="s">
        <v>106</v>
      </c>
      <c r="J1605" s="169">
        <v>27.290410958904111</v>
      </c>
      <c r="K1605">
        <v>6</v>
      </c>
    </row>
    <row r="1606" spans="1:11" x14ac:dyDescent="0.25">
      <c r="A1606" t="s">
        <v>2013</v>
      </c>
      <c r="B1606">
        <v>45920</v>
      </c>
      <c r="C1606" t="s">
        <v>167</v>
      </c>
      <c r="D1606" s="167">
        <v>41953.24</v>
      </c>
      <c r="E1606" t="s">
        <v>188</v>
      </c>
      <c r="F1606" t="s">
        <v>202</v>
      </c>
      <c r="G1606" t="s">
        <v>313</v>
      </c>
      <c r="H1606" s="168">
        <v>35015</v>
      </c>
      <c r="I1606" t="s">
        <v>108</v>
      </c>
      <c r="J1606" s="169">
        <v>21.884931506849316</v>
      </c>
      <c r="K1606">
        <v>5</v>
      </c>
    </row>
    <row r="1607" spans="1:11" x14ac:dyDescent="0.25">
      <c r="A1607" t="s">
        <v>2014</v>
      </c>
      <c r="B1607">
        <v>79346</v>
      </c>
      <c r="C1607" t="s">
        <v>172</v>
      </c>
      <c r="D1607" s="167">
        <v>92756.7</v>
      </c>
      <c r="E1607" t="s">
        <v>175</v>
      </c>
      <c r="F1607" t="s">
        <v>169</v>
      </c>
      <c r="G1607" t="s">
        <v>183</v>
      </c>
      <c r="H1607" s="168">
        <v>34736</v>
      </c>
      <c r="I1607" t="s">
        <v>108</v>
      </c>
      <c r="J1607" s="169">
        <v>22.649315068493152</v>
      </c>
      <c r="K1607">
        <v>5</v>
      </c>
    </row>
    <row r="1608" spans="1:11" x14ac:dyDescent="0.25">
      <c r="A1608" t="s">
        <v>2015</v>
      </c>
      <c r="B1608">
        <v>44470</v>
      </c>
      <c r="C1608" t="s">
        <v>172</v>
      </c>
      <c r="D1608" s="167">
        <v>120768</v>
      </c>
      <c r="E1608" t="s">
        <v>213</v>
      </c>
      <c r="F1608" t="s">
        <v>169</v>
      </c>
      <c r="G1608" t="s">
        <v>214</v>
      </c>
      <c r="H1608" s="168">
        <v>30116</v>
      </c>
      <c r="I1608" t="s">
        <v>107</v>
      </c>
      <c r="J1608" s="169">
        <v>35.30684931506849</v>
      </c>
      <c r="K1608">
        <v>8</v>
      </c>
    </row>
    <row r="1609" spans="1:11" x14ac:dyDescent="0.25">
      <c r="A1609" t="s">
        <v>2016</v>
      </c>
      <c r="B1609">
        <v>8133</v>
      </c>
      <c r="C1609" t="s">
        <v>167</v>
      </c>
      <c r="D1609" s="167">
        <v>93396</v>
      </c>
      <c r="E1609" t="s">
        <v>188</v>
      </c>
      <c r="F1609" t="s">
        <v>169</v>
      </c>
      <c r="G1609" t="s">
        <v>428</v>
      </c>
      <c r="H1609" s="168">
        <v>32153</v>
      </c>
      <c r="I1609" t="s">
        <v>106</v>
      </c>
      <c r="J1609" s="169">
        <v>29.726027397260275</v>
      </c>
      <c r="K1609">
        <v>6</v>
      </c>
    </row>
    <row r="1610" spans="1:11" x14ac:dyDescent="0.25">
      <c r="A1610" t="s">
        <v>2017</v>
      </c>
      <c r="B1610">
        <v>82939</v>
      </c>
      <c r="C1610" t="s">
        <v>172</v>
      </c>
      <c r="D1610" s="167">
        <v>119713</v>
      </c>
      <c r="E1610" t="s">
        <v>175</v>
      </c>
      <c r="F1610" t="s">
        <v>169</v>
      </c>
      <c r="G1610" t="s">
        <v>291</v>
      </c>
      <c r="H1610" s="168">
        <v>37480</v>
      </c>
      <c r="I1610" t="s">
        <v>106</v>
      </c>
      <c r="J1610" s="169">
        <v>15.131506849315068</v>
      </c>
      <c r="K1610">
        <v>4</v>
      </c>
    </row>
    <row r="1611" spans="1:11" x14ac:dyDescent="0.25">
      <c r="A1611" t="s">
        <v>2018</v>
      </c>
      <c r="B1611">
        <v>828</v>
      </c>
      <c r="C1611" t="s">
        <v>167</v>
      </c>
      <c r="D1611" s="167">
        <v>100849.36</v>
      </c>
      <c r="E1611" t="s">
        <v>188</v>
      </c>
      <c r="F1611" t="s">
        <v>169</v>
      </c>
      <c r="G1611" t="s">
        <v>284</v>
      </c>
      <c r="H1611" s="168">
        <v>34085</v>
      </c>
      <c r="I1611" t="s">
        <v>108</v>
      </c>
      <c r="J1611" s="169">
        <v>24.432876712328767</v>
      </c>
      <c r="K1611">
        <v>5</v>
      </c>
    </row>
    <row r="1612" spans="1:11" x14ac:dyDescent="0.25">
      <c r="A1612" t="s">
        <v>2019</v>
      </c>
      <c r="B1612">
        <v>96018</v>
      </c>
      <c r="C1612" t="s">
        <v>172</v>
      </c>
      <c r="D1612" s="167">
        <v>94600</v>
      </c>
      <c r="E1612" t="s">
        <v>308</v>
      </c>
      <c r="F1612" t="s">
        <v>169</v>
      </c>
      <c r="G1612" t="s">
        <v>240</v>
      </c>
      <c r="H1612" s="168">
        <v>42604</v>
      </c>
      <c r="I1612" t="s">
        <v>103</v>
      </c>
      <c r="J1612" s="169">
        <v>1.0931506849315069</v>
      </c>
      <c r="K1612">
        <v>1</v>
      </c>
    </row>
    <row r="1613" spans="1:11" x14ac:dyDescent="0.25">
      <c r="A1613" t="s">
        <v>2020</v>
      </c>
      <c r="B1613">
        <v>42303</v>
      </c>
      <c r="C1613" t="s">
        <v>172</v>
      </c>
      <c r="D1613" s="167">
        <v>83313.58</v>
      </c>
      <c r="E1613" t="s">
        <v>268</v>
      </c>
      <c r="F1613" t="s">
        <v>169</v>
      </c>
      <c r="G1613" t="s">
        <v>418</v>
      </c>
      <c r="H1613" s="168">
        <v>41582</v>
      </c>
      <c r="I1613" t="s">
        <v>103</v>
      </c>
      <c r="J1613" s="169">
        <v>3.893150684931507</v>
      </c>
      <c r="K1613">
        <v>1</v>
      </c>
    </row>
    <row r="1614" spans="1:11" x14ac:dyDescent="0.25">
      <c r="A1614" t="s">
        <v>2021</v>
      </c>
      <c r="B1614">
        <v>26141</v>
      </c>
      <c r="C1614" t="s">
        <v>172</v>
      </c>
      <c r="D1614" s="167">
        <v>95425.38</v>
      </c>
      <c r="E1614" t="s">
        <v>268</v>
      </c>
      <c r="F1614" t="s">
        <v>169</v>
      </c>
      <c r="G1614" t="s">
        <v>297</v>
      </c>
      <c r="H1614" s="168">
        <v>39062</v>
      </c>
      <c r="I1614" t="s">
        <v>104</v>
      </c>
      <c r="J1614" s="169">
        <v>10.797260273972602</v>
      </c>
      <c r="K1614">
        <v>3</v>
      </c>
    </row>
    <row r="1615" spans="1:11" x14ac:dyDescent="0.25">
      <c r="A1615" t="s">
        <v>2022</v>
      </c>
      <c r="B1615">
        <v>88507</v>
      </c>
      <c r="C1615" t="s">
        <v>172</v>
      </c>
      <c r="D1615" s="167">
        <v>42634.57</v>
      </c>
      <c r="E1615" t="s">
        <v>253</v>
      </c>
      <c r="F1615" t="s">
        <v>169</v>
      </c>
      <c r="G1615" t="s">
        <v>207</v>
      </c>
      <c r="H1615" s="168">
        <v>38082</v>
      </c>
      <c r="I1615" t="s">
        <v>105</v>
      </c>
      <c r="J1615" s="169">
        <v>13.482191780821918</v>
      </c>
      <c r="K1615">
        <v>3</v>
      </c>
    </row>
    <row r="1616" spans="1:11" x14ac:dyDescent="0.25">
      <c r="A1616" t="s">
        <v>2023</v>
      </c>
      <c r="B1616">
        <v>84839</v>
      </c>
      <c r="C1616" t="s">
        <v>172</v>
      </c>
      <c r="D1616" s="167">
        <v>58773</v>
      </c>
      <c r="E1616" t="s">
        <v>191</v>
      </c>
      <c r="F1616" t="s">
        <v>169</v>
      </c>
      <c r="G1616" t="s">
        <v>354</v>
      </c>
      <c r="H1616" s="168">
        <v>41484</v>
      </c>
      <c r="I1616" t="s">
        <v>103</v>
      </c>
      <c r="J1616" s="169">
        <v>4.161643835616438</v>
      </c>
      <c r="K1616">
        <v>1</v>
      </c>
    </row>
    <row r="1617" spans="1:11" x14ac:dyDescent="0.25">
      <c r="A1617" t="s">
        <v>2024</v>
      </c>
      <c r="B1617">
        <v>89573</v>
      </c>
      <c r="C1617" t="s">
        <v>172</v>
      </c>
      <c r="D1617" s="167">
        <v>95187.98</v>
      </c>
      <c r="E1617" t="s">
        <v>185</v>
      </c>
      <c r="F1617" t="s">
        <v>169</v>
      </c>
      <c r="G1617" t="s">
        <v>416</v>
      </c>
      <c r="H1617" s="168">
        <v>31130</v>
      </c>
      <c r="I1617" t="s">
        <v>105</v>
      </c>
      <c r="J1617" s="169">
        <v>32.528767123287672</v>
      </c>
      <c r="K1617">
        <v>7</v>
      </c>
    </row>
    <row r="1618" spans="1:11" x14ac:dyDescent="0.25">
      <c r="A1618" t="s">
        <v>2025</v>
      </c>
      <c r="B1618">
        <v>90456</v>
      </c>
      <c r="C1618" t="s">
        <v>167</v>
      </c>
      <c r="D1618" s="167">
        <v>97912</v>
      </c>
      <c r="E1618" t="s">
        <v>188</v>
      </c>
      <c r="F1618" t="s">
        <v>169</v>
      </c>
      <c r="G1618" t="s">
        <v>284</v>
      </c>
      <c r="H1618" s="168">
        <v>36871</v>
      </c>
      <c r="I1618" t="s">
        <v>103</v>
      </c>
      <c r="J1618" s="169">
        <v>16.8</v>
      </c>
      <c r="K1618">
        <v>4</v>
      </c>
    </row>
    <row r="1619" spans="1:11" x14ac:dyDescent="0.25">
      <c r="A1619" t="s">
        <v>2026</v>
      </c>
      <c r="B1619">
        <v>74361</v>
      </c>
      <c r="C1619" t="s">
        <v>172</v>
      </c>
      <c r="D1619" s="167">
        <v>46626.87</v>
      </c>
      <c r="E1619" t="s">
        <v>199</v>
      </c>
      <c r="F1619" t="s">
        <v>169</v>
      </c>
      <c r="G1619" t="s">
        <v>205</v>
      </c>
      <c r="H1619" s="168">
        <v>39510</v>
      </c>
      <c r="I1619" t="s">
        <v>104</v>
      </c>
      <c r="J1619" s="169">
        <v>9.5698630136986296</v>
      </c>
      <c r="K1619">
        <v>2</v>
      </c>
    </row>
    <row r="1620" spans="1:11" x14ac:dyDescent="0.25">
      <c r="A1620" t="s">
        <v>2027</v>
      </c>
      <c r="B1620">
        <v>78753</v>
      </c>
      <c r="C1620" t="s">
        <v>167</v>
      </c>
      <c r="D1620" s="167">
        <v>91065.13</v>
      </c>
      <c r="E1620" t="s">
        <v>188</v>
      </c>
      <c r="F1620" t="s">
        <v>169</v>
      </c>
      <c r="G1620" t="s">
        <v>284</v>
      </c>
      <c r="H1620" s="168">
        <v>37117</v>
      </c>
      <c r="I1620" t="s">
        <v>107</v>
      </c>
      <c r="J1620" s="169">
        <v>16.126027397260273</v>
      </c>
      <c r="K1620">
        <v>4</v>
      </c>
    </row>
    <row r="1621" spans="1:11" x14ac:dyDescent="0.25">
      <c r="A1621" t="s">
        <v>2028</v>
      </c>
      <c r="B1621">
        <v>77738</v>
      </c>
      <c r="C1621" t="s">
        <v>167</v>
      </c>
      <c r="D1621" s="167">
        <v>37838.410000000003</v>
      </c>
      <c r="E1621" t="s">
        <v>188</v>
      </c>
      <c r="F1621" t="s">
        <v>202</v>
      </c>
      <c r="G1621" t="s">
        <v>313</v>
      </c>
      <c r="H1621" s="168">
        <v>41127</v>
      </c>
      <c r="I1621" t="s">
        <v>103</v>
      </c>
      <c r="J1621" s="169">
        <v>5.13972602739726</v>
      </c>
      <c r="K1621">
        <v>2</v>
      </c>
    </row>
    <row r="1622" spans="1:11" x14ac:dyDescent="0.25">
      <c r="A1622" t="s">
        <v>2029</v>
      </c>
      <c r="B1622">
        <v>85268</v>
      </c>
      <c r="C1622" t="s">
        <v>172</v>
      </c>
      <c r="D1622" s="167">
        <v>54379.75</v>
      </c>
      <c r="E1622" t="s">
        <v>253</v>
      </c>
      <c r="F1622" t="s">
        <v>169</v>
      </c>
      <c r="G1622" t="s">
        <v>2030</v>
      </c>
      <c r="H1622" s="168">
        <v>35947</v>
      </c>
      <c r="I1622" t="s">
        <v>104</v>
      </c>
      <c r="J1622" s="169">
        <v>19.331506849315069</v>
      </c>
      <c r="K1622">
        <v>4</v>
      </c>
    </row>
    <row r="1623" spans="1:11" x14ac:dyDescent="0.25">
      <c r="A1623" t="s">
        <v>2031</v>
      </c>
      <c r="B1623">
        <v>20708</v>
      </c>
      <c r="C1623" t="s">
        <v>172</v>
      </c>
      <c r="D1623" s="167">
        <v>131348.75</v>
      </c>
      <c r="E1623" t="s">
        <v>185</v>
      </c>
      <c r="F1623" t="s">
        <v>169</v>
      </c>
      <c r="G1623" t="s">
        <v>774</v>
      </c>
      <c r="H1623" s="168">
        <v>32930</v>
      </c>
      <c r="I1623" t="s">
        <v>106</v>
      </c>
      <c r="J1623" s="169">
        <v>27.597260273972601</v>
      </c>
      <c r="K1623">
        <v>6</v>
      </c>
    </row>
    <row r="1624" spans="1:11" x14ac:dyDescent="0.25">
      <c r="A1624" t="s">
        <v>2032</v>
      </c>
      <c r="B1624">
        <v>94468</v>
      </c>
      <c r="C1624" t="s">
        <v>167</v>
      </c>
      <c r="D1624" s="167">
        <v>131348.75</v>
      </c>
      <c r="E1624" t="s">
        <v>185</v>
      </c>
      <c r="F1624" t="s">
        <v>169</v>
      </c>
      <c r="G1624" t="s">
        <v>774</v>
      </c>
      <c r="H1624" s="168">
        <v>32930</v>
      </c>
      <c r="I1624" t="s">
        <v>104</v>
      </c>
      <c r="J1624" s="169">
        <v>27.597260273972601</v>
      </c>
      <c r="K1624">
        <v>6</v>
      </c>
    </row>
    <row r="1625" spans="1:11" x14ac:dyDescent="0.25">
      <c r="A1625" t="s">
        <v>2033</v>
      </c>
      <c r="B1625">
        <v>54379</v>
      </c>
      <c r="C1625" t="s">
        <v>167</v>
      </c>
      <c r="D1625" s="167">
        <v>72247.77</v>
      </c>
      <c r="E1625" t="s">
        <v>168</v>
      </c>
      <c r="F1625" t="s">
        <v>169</v>
      </c>
      <c r="G1625" t="s">
        <v>189</v>
      </c>
      <c r="H1625" s="168">
        <v>36163</v>
      </c>
      <c r="I1625" t="s">
        <v>104</v>
      </c>
      <c r="J1625" s="169">
        <v>18.739726027397261</v>
      </c>
      <c r="K1625">
        <v>4</v>
      </c>
    </row>
    <row r="1626" spans="1:11" x14ac:dyDescent="0.25">
      <c r="A1626" t="s">
        <v>2034</v>
      </c>
      <c r="B1626">
        <v>50279</v>
      </c>
      <c r="C1626" t="s">
        <v>167</v>
      </c>
      <c r="D1626" s="167">
        <v>91738.02</v>
      </c>
      <c r="E1626" t="s">
        <v>199</v>
      </c>
      <c r="F1626" t="s">
        <v>169</v>
      </c>
      <c r="G1626" t="s">
        <v>428</v>
      </c>
      <c r="H1626" s="168">
        <v>36815</v>
      </c>
      <c r="I1626" t="s">
        <v>104</v>
      </c>
      <c r="J1626" s="169">
        <v>16.953424657534246</v>
      </c>
      <c r="K1626">
        <v>4</v>
      </c>
    </row>
    <row r="1627" spans="1:11" x14ac:dyDescent="0.25">
      <c r="A1627" t="s">
        <v>2035</v>
      </c>
      <c r="B1627">
        <v>55359</v>
      </c>
      <c r="C1627" t="s">
        <v>172</v>
      </c>
      <c r="D1627" s="167">
        <v>43525.72</v>
      </c>
      <c r="E1627" t="s">
        <v>199</v>
      </c>
      <c r="F1627" t="s">
        <v>169</v>
      </c>
      <c r="G1627" t="s">
        <v>220</v>
      </c>
      <c r="H1627" s="168">
        <v>41330</v>
      </c>
      <c r="I1627" t="s">
        <v>107</v>
      </c>
      <c r="J1627" s="169">
        <v>4.5835616438356164</v>
      </c>
      <c r="K1627">
        <v>1</v>
      </c>
    </row>
    <row r="1628" spans="1:11" x14ac:dyDescent="0.25">
      <c r="A1628" t="s">
        <v>2036</v>
      </c>
      <c r="B1628">
        <v>32753</v>
      </c>
      <c r="C1628" t="s">
        <v>167</v>
      </c>
      <c r="D1628" s="167">
        <v>41829</v>
      </c>
      <c r="E1628" t="s">
        <v>175</v>
      </c>
      <c r="F1628" t="s">
        <v>202</v>
      </c>
      <c r="G1628" t="s">
        <v>183</v>
      </c>
      <c r="H1628" s="168">
        <v>37270</v>
      </c>
      <c r="I1628" t="s">
        <v>103</v>
      </c>
      <c r="J1628" s="169">
        <v>15.706849315068494</v>
      </c>
      <c r="K1628">
        <v>4</v>
      </c>
    </row>
    <row r="1629" spans="1:11" x14ac:dyDescent="0.25">
      <c r="A1629" t="s">
        <v>2037</v>
      </c>
      <c r="B1629">
        <v>41152</v>
      </c>
      <c r="C1629" t="s">
        <v>167</v>
      </c>
      <c r="D1629" s="167">
        <v>87480</v>
      </c>
      <c r="E1629" t="s">
        <v>191</v>
      </c>
      <c r="F1629" t="s">
        <v>169</v>
      </c>
      <c r="G1629" t="s">
        <v>192</v>
      </c>
      <c r="H1629" s="168">
        <v>37298</v>
      </c>
      <c r="I1629" t="s">
        <v>105</v>
      </c>
      <c r="J1629" s="169">
        <v>15.63013698630137</v>
      </c>
      <c r="K1629">
        <v>4</v>
      </c>
    </row>
    <row r="1630" spans="1:11" x14ac:dyDescent="0.25">
      <c r="A1630" t="s">
        <v>2038</v>
      </c>
      <c r="B1630">
        <v>65394</v>
      </c>
      <c r="C1630" t="s">
        <v>167</v>
      </c>
      <c r="D1630" s="167">
        <v>42118.95</v>
      </c>
      <c r="E1630" t="s">
        <v>188</v>
      </c>
      <c r="F1630" t="s">
        <v>169</v>
      </c>
      <c r="G1630" t="s">
        <v>1396</v>
      </c>
      <c r="H1630" s="168">
        <v>41582</v>
      </c>
      <c r="I1630" t="s">
        <v>103</v>
      </c>
      <c r="J1630" s="169">
        <v>3.893150684931507</v>
      </c>
      <c r="K1630">
        <v>1</v>
      </c>
    </row>
    <row r="1631" spans="1:11" x14ac:dyDescent="0.25">
      <c r="A1631" t="s">
        <v>2039</v>
      </c>
      <c r="B1631">
        <v>83618</v>
      </c>
      <c r="C1631" t="s">
        <v>172</v>
      </c>
      <c r="D1631" s="167">
        <v>88168</v>
      </c>
      <c r="E1631" t="s">
        <v>185</v>
      </c>
      <c r="F1631" t="s">
        <v>169</v>
      </c>
      <c r="G1631" t="s">
        <v>495</v>
      </c>
      <c r="H1631" s="168">
        <v>38145</v>
      </c>
      <c r="I1631" t="s">
        <v>106</v>
      </c>
      <c r="J1631" s="169">
        <v>13.30958904109589</v>
      </c>
      <c r="K1631">
        <v>3</v>
      </c>
    </row>
    <row r="1632" spans="1:11" x14ac:dyDescent="0.25">
      <c r="A1632" t="s">
        <v>2040</v>
      </c>
      <c r="B1632">
        <v>27165</v>
      </c>
      <c r="C1632" t="s">
        <v>167</v>
      </c>
      <c r="D1632" s="167">
        <v>85854</v>
      </c>
      <c r="E1632" t="s">
        <v>185</v>
      </c>
      <c r="F1632" t="s">
        <v>169</v>
      </c>
      <c r="G1632" t="s">
        <v>416</v>
      </c>
      <c r="H1632" s="168">
        <v>37502</v>
      </c>
      <c r="I1632" t="s">
        <v>104</v>
      </c>
      <c r="J1632" s="169">
        <v>15.07123287671233</v>
      </c>
      <c r="K1632">
        <v>4</v>
      </c>
    </row>
    <row r="1633" spans="1:11" x14ac:dyDescent="0.25">
      <c r="A1633" t="s">
        <v>2041</v>
      </c>
      <c r="B1633">
        <v>16638</v>
      </c>
      <c r="C1633" t="s">
        <v>167</v>
      </c>
      <c r="D1633" s="167">
        <v>136039.63</v>
      </c>
      <c r="E1633" t="s">
        <v>325</v>
      </c>
      <c r="F1633" t="s">
        <v>169</v>
      </c>
      <c r="G1633" t="s">
        <v>533</v>
      </c>
      <c r="H1633" s="168">
        <v>35436</v>
      </c>
      <c r="I1633" t="s">
        <v>103</v>
      </c>
      <c r="J1633" s="169">
        <v>20.731506849315068</v>
      </c>
      <c r="K1633">
        <v>5</v>
      </c>
    </row>
    <row r="1634" spans="1:11" x14ac:dyDescent="0.25">
      <c r="A1634" t="s">
        <v>2042</v>
      </c>
      <c r="B1634">
        <v>24178</v>
      </c>
      <c r="C1634" t="s">
        <v>172</v>
      </c>
      <c r="D1634" s="167">
        <v>102664</v>
      </c>
      <c r="E1634" t="s">
        <v>253</v>
      </c>
      <c r="F1634" t="s">
        <v>169</v>
      </c>
      <c r="G1634" t="s">
        <v>1406</v>
      </c>
      <c r="H1634" s="168">
        <v>36318</v>
      </c>
      <c r="I1634" t="s">
        <v>103</v>
      </c>
      <c r="J1634" s="169">
        <v>18.315068493150687</v>
      </c>
      <c r="K1634">
        <v>4</v>
      </c>
    </row>
    <row r="1635" spans="1:11" x14ac:dyDescent="0.25">
      <c r="A1635" t="s">
        <v>2043</v>
      </c>
      <c r="B1635">
        <v>82154</v>
      </c>
      <c r="C1635" t="s">
        <v>172</v>
      </c>
      <c r="D1635" s="167">
        <v>87523.22</v>
      </c>
      <c r="E1635" t="s">
        <v>196</v>
      </c>
      <c r="F1635" t="s">
        <v>169</v>
      </c>
      <c r="G1635" t="s">
        <v>1795</v>
      </c>
      <c r="H1635" s="168">
        <v>32161</v>
      </c>
      <c r="I1635" t="s">
        <v>103</v>
      </c>
      <c r="J1635" s="169">
        <v>29.704109589041096</v>
      </c>
      <c r="K1635">
        <v>6</v>
      </c>
    </row>
    <row r="1636" spans="1:11" x14ac:dyDescent="0.25">
      <c r="A1636" t="s">
        <v>2044</v>
      </c>
      <c r="B1636">
        <v>71833</v>
      </c>
      <c r="C1636" t="s">
        <v>172</v>
      </c>
      <c r="D1636" s="167">
        <v>96763.35</v>
      </c>
      <c r="E1636" t="s">
        <v>168</v>
      </c>
      <c r="F1636" t="s">
        <v>169</v>
      </c>
      <c r="G1636" t="s">
        <v>384</v>
      </c>
      <c r="H1636" s="168">
        <v>35296</v>
      </c>
      <c r="I1636" t="s">
        <v>103</v>
      </c>
      <c r="J1636" s="169">
        <v>21.115068493150684</v>
      </c>
      <c r="K1636">
        <v>5</v>
      </c>
    </row>
    <row r="1637" spans="1:11" x14ac:dyDescent="0.25">
      <c r="A1637" t="s">
        <v>2045</v>
      </c>
      <c r="B1637">
        <v>67628</v>
      </c>
      <c r="C1637" t="s">
        <v>172</v>
      </c>
      <c r="D1637" s="167">
        <v>81066</v>
      </c>
      <c r="E1637" t="s">
        <v>168</v>
      </c>
      <c r="F1637" t="s">
        <v>169</v>
      </c>
      <c r="G1637" t="s">
        <v>2046</v>
      </c>
      <c r="H1637" s="168">
        <v>36360</v>
      </c>
      <c r="I1637" t="s">
        <v>105</v>
      </c>
      <c r="J1637" s="169">
        <v>18.2</v>
      </c>
      <c r="K1637">
        <v>4</v>
      </c>
    </row>
    <row r="1638" spans="1:11" x14ac:dyDescent="0.25">
      <c r="A1638" t="s">
        <v>2047</v>
      </c>
      <c r="B1638">
        <v>18102</v>
      </c>
      <c r="C1638" t="s">
        <v>167</v>
      </c>
      <c r="D1638" s="167">
        <v>54000</v>
      </c>
      <c r="E1638" t="s">
        <v>168</v>
      </c>
      <c r="F1638" t="s">
        <v>169</v>
      </c>
      <c r="G1638" t="s">
        <v>170</v>
      </c>
      <c r="H1638" s="168">
        <v>42688</v>
      </c>
      <c r="I1638" t="s">
        <v>103</v>
      </c>
      <c r="J1638" s="169">
        <v>0.86301369863013699</v>
      </c>
      <c r="K1638">
        <v>1</v>
      </c>
    </row>
    <row r="1639" spans="1:11" x14ac:dyDescent="0.25">
      <c r="A1639" t="s">
        <v>2048</v>
      </c>
      <c r="B1639">
        <v>13445</v>
      </c>
      <c r="C1639" t="s">
        <v>167</v>
      </c>
      <c r="D1639" s="167">
        <v>93643.25</v>
      </c>
      <c r="E1639" t="s">
        <v>199</v>
      </c>
      <c r="F1639" t="s">
        <v>169</v>
      </c>
      <c r="G1639" t="s">
        <v>261</v>
      </c>
      <c r="H1639" s="168">
        <v>33609</v>
      </c>
      <c r="I1639" t="s">
        <v>105</v>
      </c>
      <c r="J1639" s="169">
        <v>25.736986301369864</v>
      </c>
      <c r="K1639">
        <v>6</v>
      </c>
    </row>
    <row r="1640" spans="1:11" x14ac:dyDescent="0.25">
      <c r="A1640" t="s">
        <v>2049</v>
      </c>
      <c r="B1640">
        <v>47565</v>
      </c>
      <c r="C1640" t="s">
        <v>172</v>
      </c>
      <c r="D1640" s="167">
        <v>63493</v>
      </c>
      <c r="E1640" t="s">
        <v>191</v>
      </c>
      <c r="F1640" t="s">
        <v>169</v>
      </c>
      <c r="G1640" t="s">
        <v>486</v>
      </c>
      <c r="H1640" s="168">
        <v>39524</v>
      </c>
      <c r="I1640" t="s">
        <v>105</v>
      </c>
      <c r="J1640" s="169">
        <v>9.5315068493150683</v>
      </c>
      <c r="K1640">
        <v>2</v>
      </c>
    </row>
    <row r="1641" spans="1:11" x14ac:dyDescent="0.25">
      <c r="A1641" t="s">
        <v>2050</v>
      </c>
      <c r="B1641">
        <v>42554</v>
      </c>
      <c r="C1641" t="s">
        <v>172</v>
      </c>
      <c r="D1641" s="167">
        <v>52563.37</v>
      </c>
      <c r="E1641" t="s">
        <v>188</v>
      </c>
      <c r="F1641" t="s">
        <v>169</v>
      </c>
      <c r="G1641" t="s">
        <v>282</v>
      </c>
      <c r="H1641" s="168">
        <v>38701</v>
      </c>
      <c r="I1641" t="s">
        <v>106</v>
      </c>
      <c r="J1641" s="169">
        <v>11.786301369863013</v>
      </c>
      <c r="K1641">
        <v>3</v>
      </c>
    </row>
    <row r="1642" spans="1:11" x14ac:dyDescent="0.25">
      <c r="A1642" t="s">
        <v>2051</v>
      </c>
      <c r="B1642">
        <v>68977</v>
      </c>
      <c r="C1642" t="s">
        <v>167</v>
      </c>
      <c r="D1642" s="167">
        <v>46363.8</v>
      </c>
      <c r="E1642" t="s">
        <v>270</v>
      </c>
      <c r="F1642" t="s">
        <v>169</v>
      </c>
      <c r="G1642" t="s">
        <v>2052</v>
      </c>
      <c r="H1642" s="168">
        <v>41974</v>
      </c>
      <c r="I1642" t="s">
        <v>106</v>
      </c>
      <c r="J1642" s="169">
        <v>2.8191780821917809</v>
      </c>
      <c r="K1642">
        <v>1</v>
      </c>
    </row>
    <row r="1643" spans="1:11" x14ac:dyDescent="0.25">
      <c r="A1643" t="s">
        <v>2053</v>
      </c>
      <c r="B1643">
        <v>63236</v>
      </c>
      <c r="C1643" t="s">
        <v>172</v>
      </c>
      <c r="D1643" s="167">
        <v>83658</v>
      </c>
      <c r="E1643" t="s">
        <v>175</v>
      </c>
      <c r="F1643" t="s">
        <v>169</v>
      </c>
      <c r="G1643" t="s">
        <v>183</v>
      </c>
      <c r="H1643" s="168">
        <v>38915</v>
      </c>
      <c r="I1643" t="s">
        <v>107</v>
      </c>
      <c r="J1643" s="169">
        <v>11.2</v>
      </c>
      <c r="K1643">
        <v>3</v>
      </c>
    </row>
    <row r="1644" spans="1:11" x14ac:dyDescent="0.25">
      <c r="A1644" t="s">
        <v>2054</v>
      </c>
      <c r="B1644">
        <v>68822</v>
      </c>
      <c r="C1644" t="s">
        <v>172</v>
      </c>
      <c r="D1644" s="167">
        <v>84974</v>
      </c>
      <c r="E1644" t="s">
        <v>196</v>
      </c>
      <c r="F1644" t="s">
        <v>169</v>
      </c>
      <c r="G1644" t="s">
        <v>2055</v>
      </c>
      <c r="H1644" s="168">
        <v>36976</v>
      </c>
      <c r="I1644" t="s">
        <v>107</v>
      </c>
      <c r="J1644" s="169">
        <v>16.512328767123286</v>
      </c>
      <c r="K1644">
        <v>4</v>
      </c>
    </row>
    <row r="1645" spans="1:11" x14ac:dyDescent="0.25">
      <c r="A1645" t="s">
        <v>2056</v>
      </c>
      <c r="B1645">
        <v>63510</v>
      </c>
      <c r="C1645" t="s">
        <v>172</v>
      </c>
      <c r="D1645" s="167">
        <v>97560</v>
      </c>
      <c r="E1645" t="s">
        <v>185</v>
      </c>
      <c r="F1645" t="s">
        <v>169</v>
      </c>
      <c r="G1645" t="s">
        <v>416</v>
      </c>
      <c r="H1645" s="168">
        <v>36570</v>
      </c>
      <c r="I1645" t="s">
        <v>108</v>
      </c>
      <c r="J1645" s="169">
        <v>17.624657534246577</v>
      </c>
      <c r="K1645">
        <v>4</v>
      </c>
    </row>
    <row r="1646" spans="1:11" x14ac:dyDescent="0.25">
      <c r="A1646" t="s">
        <v>2057</v>
      </c>
      <c r="B1646">
        <v>43422</v>
      </c>
      <c r="C1646" t="s">
        <v>172</v>
      </c>
      <c r="D1646" s="167">
        <v>50211</v>
      </c>
      <c r="E1646" t="s">
        <v>168</v>
      </c>
      <c r="F1646" t="s">
        <v>169</v>
      </c>
      <c r="G1646" t="s">
        <v>466</v>
      </c>
      <c r="H1646" s="168">
        <v>42562</v>
      </c>
      <c r="I1646" t="s">
        <v>103</v>
      </c>
      <c r="J1646" s="169">
        <v>1.2082191780821918</v>
      </c>
      <c r="K1646">
        <v>1</v>
      </c>
    </row>
    <row r="1647" spans="1:11" x14ac:dyDescent="0.25">
      <c r="A1647" t="s">
        <v>2058</v>
      </c>
      <c r="B1647">
        <v>54008</v>
      </c>
      <c r="C1647" t="s">
        <v>172</v>
      </c>
      <c r="D1647" s="167">
        <v>70435</v>
      </c>
      <c r="E1647" t="s">
        <v>175</v>
      </c>
      <c r="F1647" t="s">
        <v>169</v>
      </c>
      <c r="G1647" t="s">
        <v>183</v>
      </c>
      <c r="H1647" s="168">
        <v>39279</v>
      </c>
      <c r="I1647" t="s">
        <v>103</v>
      </c>
      <c r="J1647" s="169">
        <v>10.202739726027398</v>
      </c>
      <c r="K1647">
        <v>3</v>
      </c>
    </row>
    <row r="1648" spans="1:11" x14ac:dyDescent="0.25">
      <c r="A1648" t="s">
        <v>2059</v>
      </c>
      <c r="B1648">
        <v>10897</v>
      </c>
      <c r="C1648" t="s">
        <v>172</v>
      </c>
      <c r="D1648" s="167">
        <v>113380.15</v>
      </c>
      <c r="E1648" t="s">
        <v>196</v>
      </c>
      <c r="F1648" t="s">
        <v>169</v>
      </c>
      <c r="G1648" t="s">
        <v>2060</v>
      </c>
      <c r="H1648" s="168">
        <v>41876</v>
      </c>
      <c r="I1648" t="s">
        <v>106</v>
      </c>
      <c r="J1648" s="169">
        <v>3.0876712328767124</v>
      </c>
      <c r="K1648">
        <v>1</v>
      </c>
    </row>
    <row r="1649" spans="1:11" x14ac:dyDescent="0.25">
      <c r="A1649" t="s">
        <v>2061</v>
      </c>
      <c r="B1649">
        <v>26793</v>
      </c>
      <c r="C1649" t="s">
        <v>167</v>
      </c>
      <c r="D1649" s="167">
        <v>66515</v>
      </c>
      <c r="E1649" t="s">
        <v>188</v>
      </c>
      <c r="F1649" t="s">
        <v>169</v>
      </c>
      <c r="G1649" t="s">
        <v>284</v>
      </c>
      <c r="H1649" s="168">
        <v>39007</v>
      </c>
      <c r="I1649" t="s">
        <v>106</v>
      </c>
      <c r="J1649" s="169">
        <v>10.947945205479453</v>
      </c>
      <c r="K1649">
        <v>3</v>
      </c>
    </row>
    <row r="1650" spans="1:11" x14ac:dyDescent="0.25">
      <c r="A1650" t="s">
        <v>2062</v>
      </c>
      <c r="B1650">
        <v>66277</v>
      </c>
      <c r="C1650" t="s">
        <v>167</v>
      </c>
      <c r="D1650" s="167">
        <v>57235.41</v>
      </c>
      <c r="E1650" t="s">
        <v>175</v>
      </c>
      <c r="F1650" t="s">
        <v>169</v>
      </c>
      <c r="G1650" t="s">
        <v>904</v>
      </c>
      <c r="H1650" s="168">
        <v>40182</v>
      </c>
      <c r="I1650" t="s">
        <v>107</v>
      </c>
      <c r="J1650" s="169">
        <v>7.7287671232876711</v>
      </c>
      <c r="K1650">
        <v>2</v>
      </c>
    </row>
    <row r="1651" spans="1:11" x14ac:dyDescent="0.25">
      <c r="A1651" t="s">
        <v>2063</v>
      </c>
      <c r="B1651">
        <v>32747</v>
      </c>
      <c r="C1651" t="s">
        <v>172</v>
      </c>
      <c r="D1651" s="167">
        <v>39257.31</v>
      </c>
      <c r="E1651" t="s">
        <v>199</v>
      </c>
      <c r="F1651" t="s">
        <v>169</v>
      </c>
      <c r="G1651" t="s">
        <v>200</v>
      </c>
      <c r="H1651" s="168">
        <v>42506</v>
      </c>
      <c r="I1651" t="s">
        <v>108</v>
      </c>
      <c r="J1651" s="169">
        <v>1.3616438356164384</v>
      </c>
      <c r="K1651">
        <v>1</v>
      </c>
    </row>
    <row r="1652" spans="1:11" x14ac:dyDescent="0.25">
      <c r="A1652" t="s">
        <v>2064</v>
      </c>
      <c r="B1652">
        <v>79807</v>
      </c>
      <c r="C1652" t="s">
        <v>172</v>
      </c>
      <c r="D1652" s="167">
        <v>74815</v>
      </c>
      <c r="E1652" t="s">
        <v>185</v>
      </c>
      <c r="F1652" t="s">
        <v>169</v>
      </c>
      <c r="G1652" t="s">
        <v>416</v>
      </c>
      <c r="H1652" s="168">
        <v>38803</v>
      </c>
      <c r="I1652" t="s">
        <v>104</v>
      </c>
      <c r="J1652" s="169">
        <v>11.506849315068493</v>
      </c>
      <c r="K1652">
        <v>3</v>
      </c>
    </row>
    <row r="1653" spans="1:11" x14ac:dyDescent="0.25">
      <c r="A1653" t="s">
        <v>2065</v>
      </c>
      <c r="B1653">
        <v>46151</v>
      </c>
      <c r="C1653" t="s">
        <v>172</v>
      </c>
      <c r="D1653" s="167">
        <v>185000</v>
      </c>
      <c r="E1653" t="s">
        <v>199</v>
      </c>
      <c r="F1653" t="s">
        <v>169</v>
      </c>
      <c r="G1653" t="s">
        <v>2066</v>
      </c>
      <c r="H1653" s="168">
        <v>42570</v>
      </c>
      <c r="I1653" t="s">
        <v>107</v>
      </c>
      <c r="J1653" s="169">
        <v>1.1863013698630136</v>
      </c>
      <c r="K1653">
        <v>1</v>
      </c>
    </row>
    <row r="1654" spans="1:11" x14ac:dyDescent="0.25">
      <c r="A1654" t="s">
        <v>2067</v>
      </c>
      <c r="B1654">
        <v>61895</v>
      </c>
      <c r="C1654" t="s">
        <v>167</v>
      </c>
      <c r="D1654" s="167">
        <v>136713.45000000001</v>
      </c>
      <c r="E1654" t="s">
        <v>199</v>
      </c>
      <c r="F1654" t="s">
        <v>169</v>
      </c>
      <c r="G1654" t="s">
        <v>231</v>
      </c>
      <c r="H1654" s="168">
        <v>41834</v>
      </c>
      <c r="I1654" t="s">
        <v>108</v>
      </c>
      <c r="J1654" s="169">
        <v>3.2027397260273971</v>
      </c>
      <c r="K1654">
        <v>1</v>
      </c>
    </row>
    <row r="1655" spans="1:11" x14ac:dyDescent="0.25">
      <c r="A1655" t="s">
        <v>2068</v>
      </c>
      <c r="B1655">
        <v>40570</v>
      </c>
      <c r="C1655" t="s">
        <v>172</v>
      </c>
      <c r="D1655" s="167">
        <v>16049</v>
      </c>
      <c r="E1655" t="s">
        <v>168</v>
      </c>
      <c r="F1655" t="s">
        <v>202</v>
      </c>
      <c r="G1655" t="s">
        <v>246</v>
      </c>
      <c r="H1655" s="168">
        <v>42674</v>
      </c>
      <c r="I1655" t="s">
        <v>103</v>
      </c>
      <c r="J1655" s="169">
        <v>0.90136986301369859</v>
      </c>
      <c r="K1655">
        <v>1</v>
      </c>
    </row>
    <row r="1656" spans="1:11" x14ac:dyDescent="0.25">
      <c r="A1656" t="s">
        <v>2069</v>
      </c>
      <c r="B1656">
        <v>97590</v>
      </c>
      <c r="C1656" t="s">
        <v>172</v>
      </c>
      <c r="D1656" s="167">
        <v>89620</v>
      </c>
      <c r="E1656" t="s">
        <v>175</v>
      </c>
      <c r="F1656" t="s">
        <v>169</v>
      </c>
      <c r="G1656" t="s">
        <v>183</v>
      </c>
      <c r="H1656" s="168">
        <v>37144</v>
      </c>
      <c r="I1656" t="s">
        <v>103</v>
      </c>
      <c r="J1656" s="169">
        <v>16.052054794520547</v>
      </c>
      <c r="K1656">
        <v>4</v>
      </c>
    </row>
    <row r="1657" spans="1:11" x14ac:dyDescent="0.25">
      <c r="A1657" t="s">
        <v>2070</v>
      </c>
      <c r="B1657">
        <v>22030</v>
      </c>
      <c r="C1657" t="s">
        <v>172</v>
      </c>
      <c r="D1657" s="167">
        <v>100849.36</v>
      </c>
      <c r="E1657" t="s">
        <v>191</v>
      </c>
      <c r="F1657" t="s">
        <v>169</v>
      </c>
      <c r="G1657" t="s">
        <v>610</v>
      </c>
      <c r="H1657" s="168">
        <v>33490</v>
      </c>
      <c r="I1657" t="s">
        <v>107</v>
      </c>
      <c r="J1657" s="169">
        <v>26.063013698630137</v>
      </c>
      <c r="K1657">
        <v>6</v>
      </c>
    </row>
    <row r="1658" spans="1:11" x14ac:dyDescent="0.25">
      <c r="A1658" t="s">
        <v>2071</v>
      </c>
      <c r="B1658">
        <v>89428</v>
      </c>
      <c r="C1658" t="s">
        <v>167</v>
      </c>
      <c r="D1658" s="167">
        <v>89620</v>
      </c>
      <c r="E1658" t="s">
        <v>175</v>
      </c>
      <c r="F1658" t="s">
        <v>169</v>
      </c>
      <c r="G1658" t="s">
        <v>183</v>
      </c>
      <c r="H1658" s="168">
        <v>36038</v>
      </c>
      <c r="I1658" t="s">
        <v>107</v>
      </c>
      <c r="J1658" s="169">
        <v>19.082191780821919</v>
      </c>
      <c r="K1658">
        <v>4</v>
      </c>
    </row>
    <row r="1659" spans="1:11" x14ac:dyDescent="0.25">
      <c r="A1659" t="s">
        <v>2072</v>
      </c>
      <c r="B1659">
        <v>70402</v>
      </c>
      <c r="C1659" t="s">
        <v>172</v>
      </c>
      <c r="D1659" s="167">
        <v>86083.36</v>
      </c>
      <c r="E1659" t="s">
        <v>168</v>
      </c>
      <c r="F1659" t="s">
        <v>169</v>
      </c>
      <c r="G1659" t="s">
        <v>858</v>
      </c>
      <c r="H1659" s="168">
        <v>35744</v>
      </c>
      <c r="I1659" t="s">
        <v>108</v>
      </c>
      <c r="J1659" s="169">
        <v>19.887671232876713</v>
      </c>
      <c r="K1659">
        <v>4</v>
      </c>
    </row>
    <row r="1660" spans="1:11" x14ac:dyDescent="0.25">
      <c r="A1660" t="s">
        <v>2073</v>
      </c>
      <c r="B1660">
        <v>60704</v>
      </c>
      <c r="C1660" t="s">
        <v>172</v>
      </c>
      <c r="D1660" s="167">
        <v>45406.47</v>
      </c>
      <c r="E1660" t="s">
        <v>199</v>
      </c>
      <c r="F1660" t="s">
        <v>169</v>
      </c>
      <c r="G1660" t="s">
        <v>750</v>
      </c>
      <c r="H1660" s="168">
        <v>40420</v>
      </c>
      <c r="I1660" t="s">
        <v>105</v>
      </c>
      <c r="J1660" s="169">
        <v>7.0767123287671234</v>
      </c>
      <c r="K1660">
        <v>2</v>
      </c>
    </row>
    <row r="1661" spans="1:11" x14ac:dyDescent="0.25">
      <c r="A1661" t="s">
        <v>2074</v>
      </c>
      <c r="B1661">
        <v>98079</v>
      </c>
      <c r="C1661" t="s">
        <v>172</v>
      </c>
      <c r="D1661" s="167">
        <v>59896.56</v>
      </c>
      <c r="E1661" t="s">
        <v>199</v>
      </c>
      <c r="F1661" t="s">
        <v>169</v>
      </c>
      <c r="G1661" t="s">
        <v>200</v>
      </c>
      <c r="H1661" s="168">
        <v>39509</v>
      </c>
      <c r="I1661" t="s">
        <v>103</v>
      </c>
      <c r="J1661" s="169">
        <v>9.5726027397260278</v>
      </c>
      <c r="K1661">
        <v>2</v>
      </c>
    </row>
    <row r="1662" spans="1:11" x14ac:dyDescent="0.25">
      <c r="A1662" t="s">
        <v>2075</v>
      </c>
      <c r="B1662">
        <v>74275</v>
      </c>
      <c r="C1662" t="s">
        <v>167</v>
      </c>
      <c r="D1662" s="167">
        <v>16610.68</v>
      </c>
      <c r="E1662" t="s">
        <v>196</v>
      </c>
      <c r="F1662" t="s">
        <v>202</v>
      </c>
      <c r="G1662" t="s">
        <v>222</v>
      </c>
      <c r="H1662" s="168">
        <v>42072</v>
      </c>
      <c r="I1662" t="s">
        <v>107</v>
      </c>
      <c r="J1662" s="169">
        <v>2.5506849315068494</v>
      </c>
      <c r="K1662">
        <v>1</v>
      </c>
    </row>
    <row r="1663" spans="1:11" x14ac:dyDescent="0.25">
      <c r="A1663" t="s">
        <v>2076</v>
      </c>
      <c r="B1663">
        <v>57994</v>
      </c>
      <c r="C1663" t="s">
        <v>172</v>
      </c>
      <c r="D1663" s="167">
        <v>89620</v>
      </c>
      <c r="E1663" t="s">
        <v>175</v>
      </c>
      <c r="F1663" t="s">
        <v>169</v>
      </c>
      <c r="G1663" t="s">
        <v>183</v>
      </c>
      <c r="H1663" s="168">
        <v>36262</v>
      </c>
      <c r="I1663" t="s">
        <v>104</v>
      </c>
      <c r="J1663" s="169">
        <v>18.468493150684932</v>
      </c>
      <c r="K1663">
        <v>4</v>
      </c>
    </row>
    <row r="1664" spans="1:11" x14ac:dyDescent="0.25">
      <c r="A1664" t="s">
        <v>2077</v>
      </c>
      <c r="B1664">
        <v>29044</v>
      </c>
      <c r="C1664" t="s">
        <v>172</v>
      </c>
      <c r="D1664" s="167">
        <v>57620</v>
      </c>
      <c r="E1664" t="s">
        <v>175</v>
      </c>
      <c r="F1664" t="s">
        <v>169</v>
      </c>
      <c r="G1664" t="s">
        <v>183</v>
      </c>
      <c r="H1664" s="168">
        <v>41694</v>
      </c>
      <c r="I1664" t="s">
        <v>108</v>
      </c>
      <c r="J1664" s="169">
        <v>3.5863013698630137</v>
      </c>
      <c r="K1664">
        <v>1</v>
      </c>
    </row>
    <row r="1665" spans="1:11" x14ac:dyDescent="0.25">
      <c r="A1665" t="s">
        <v>2078</v>
      </c>
      <c r="B1665">
        <v>83048</v>
      </c>
      <c r="C1665" t="s">
        <v>172</v>
      </c>
      <c r="D1665" s="167">
        <v>87841</v>
      </c>
      <c r="E1665" t="s">
        <v>168</v>
      </c>
      <c r="F1665" t="s">
        <v>169</v>
      </c>
      <c r="G1665" t="s">
        <v>173</v>
      </c>
      <c r="H1665" s="168">
        <v>37459</v>
      </c>
      <c r="I1665" t="s">
        <v>103</v>
      </c>
      <c r="J1665" s="169">
        <v>15.189041095890412</v>
      </c>
      <c r="K1665">
        <v>4</v>
      </c>
    </row>
    <row r="1666" spans="1:11" x14ac:dyDescent="0.25">
      <c r="A1666" t="s">
        <v>2079</v>
      </c>
      <c r="B1666">
        <v>54898</v>
      </c>
      <c r="C1666" t="s">
        <v>172</v>
      </c>
      <c r="D1666" s="167">
        <v>92756.7</v>
      </c>
      <c r="E1666" t="s">
        <v>175</v>
      </c>
      <c r="F1666" t="s">
        <v>169</v>
      </c>
      <c r="G1666" t="s">
        <v>183</v>
      </c>
      <c r="H1666" s="168">
        <v>34498</v>
      </c>
      <c r="I1666" t="s">
        <v>107</v>
      </c>
      <c r="J1666" s="169">
        <v>23.301369863013697</v>
      </c>
      <c r="K1666">
        <v>5</v>
      </c>
    </row>
    <row r="1667" spans="1:11" x14ac:dyDescent="0.25">
      <c r="A1667" t="s">
        <v>2080</v>
      </c>
      <c r="B1667">
        <v>75812</v>
      </c>
      <c r="C1667" t="s">
        <v>172</v>
      </c>
      <c r="D1667" s="167">
        <v>42053.42</v>
      </c>
      <c r="E1667" t="s">
        <v>199</v>
      </c>
      <c r="F1667" t="s">
        <v>169</v>
      </c>
      <c r="G1667" t="s">
        <v>220</v>
      </c>
      <c r="H1667" s="168">
        <v>42093</v>
      </c>
      <c r="I1667" t="s">
        <v>104</v>
      </c>
      <c r="J1667" s="169">
        <v>2.493150684931507</v>
      </c>
      <c r="K1667">
        <v>1</v>
      </c>
    </row>
    <row r="1668" spans="1:11" x14ac:dyDescent="0.25">
      <c r="A1668" t="s">
        <v>2081</v>
      </c>
      <c r="B1668">
        <v>60813</v>
      </c>
      <c r="C1668" t="s">
        <v>167</v>
      </c>
      <c r="D1668" s="167">
        <v>135392</v>
      </c>
      <c r="E1668" t="s">
        <v>268</v>
      </c>
      <c r="F1668" t="s">
        <v>169</v>
      </c>
      <c r="G1668" t="s">
        <v>275</v>
      </c>
      <c r="H1668" s="168">
        <v>35191</v>
      </c>
      <c r="I1668" t="s">
        <v>103</v>
      </c>
      <c r="J1668" s="169">
        <v>21.402739726027399</v>
      </c>
      <c r="K1668">
        <v>5</v>
      </c>
    </row>
    <row r="1669" spans="1:11" x14ac:dyDescent="0.25">
      <c r="A1669" t="s">
        <v>2082</v>
      </c>
      <c r="B1669">
        <v>22757</v>
      </c>
      <c r="C1669" t="s">
        <v>172</v>
      </c>
      <c r="D1669" s="167">
        <v>56966.87</v>
      </c>
      <c r="E1669" t="s">
        <v>196</v>
      </c>
      <c r="F1669" t="s">
        <v>169</v>
      </c>
      <c r="G1669" t="s">
        <v>228</v>
      </c>
      <c r="H1669" s="168">
        <v>39510</v>
      </c>
      <c r="I1669" t="s">
        <v>106</v>
      </c>
      <c r="J1669" s="169">
        <v>9.5698630136986296</v>
      </c>
      <c r="K1669">
        <v>2</v>
      </c>
    </row>
    <row r="1670" spans="1:11" x14ac:dyDescent="0.25">
      <c r="A1670" t="s">
        <v>2083</v>
      </c>
      <c r="B1670">
        <v>13518</v>
      </c>
      <c r="C1670" t="s">
        <v>172</v>
      </c>
      <c r="D1670" s="167">
        <v>45048.5</v>
      </c>
      <c r="E1670" t="s">
        <v>199</v>
      </c>
      <c r="F1670" t="s">
        <v>169</v>
      </c>
      <c r="G1670" t="s">
        <v>205</v>
      </c>
      <c r="H1670" s="168">
        <v>41148</v>
      </c>
      <c r="I1670" t="s">
        <v>103</v>
      </c>
      <c r="J1670" s="169">
        <v>5.0821917808219181</v>
      </c>
      <c r="K1670">
        <v>2</v>
      </c>
    </row>
    <row r="1671" spans="1:11" x14ac:dyDescent="0.25">
      <c r="A1671" t="s">
        <v>2084</v>
      </c>
      <c r="B1671">
        <v>9058</v>
      </c>
      <c r="C1671" t="s">
        <v>167</v>
      </c>
      <c r="D1671" s="167">
        <v>88859</v>
      </c>
      <c r="E1671" t="s">
        <v>185</v>
      </c>
      <c r="F1671" t="s">
        <v>169</v>
      </c>
      <c r="G1671" t="s">
        <v>416</v>
      </c>
      <c r="H1671" s="168">
        <v>37138</v>
      </c>
      <c r="I1671" t="s">
        <v>103</v>
      </c>
      <c r="J1671" s="169">
        <v>16.068493150684933</v>
      </c>
      <c r="K1671">
        <v>4</v>
      </c>
    </row>
    <row r="1672" spans="1:11" x14ac:dyDescent="0.25">
      <c r="A1672" t="s">
        <v>2085</v>
      </c>
      <c r="B1672">
        <v>25356</v>
      </c>
      <c r="C1672" t="s">
        <v>167</v>
      </c>
      <c r="D1672" s="167">
        <v>38831.29</v>
      </c>
      <c r="E1672" t="s">
        <v>216</v>
      </c>
      <c r="F1672" t="s">
        <v>202</v>
      </c>
      <c r="G1672" t="s">
        <v>1058</v>
      </c>
      <c r="H1672" s="168">
        <v>36017</v>
      </c>
      <c r="I1672" t="s">
        <v>106</v>
      </c>
      <c r="J1672" s="169">
        <v>19.139726027397259</v>
      </c>
      <c r="K1672">
        <v>4</v>
      </c>
    </row>
    <row r="1673" spans="1:11" x14ac:dyDescent="0.25">
      <c r="A1673" t="s">
        <v>2086</v>
      </c>
      <c r="B1673">
        <v>48071</v>
      </c>
      <c r="C1673" t="s">
        <v>167</v>
      </c>
      <c r="D1673" s="167">
        <v>48260.15</v>
      </c>
      <c r="E1673" t="s">
        <v>199</v>
      </c>
      <c r="F1673" t="s">
        <v>169</v>
      </c>
      <c r="G1673" t="s">
        <v>330</v>
      </c>
      <c r="H1673" s="168">
        <v>38985</v>
      </c>
      <c r="I1673" t="s">
        <v>108</v>
      </c>
      <c r="J1673" s="169">
        <v>11.008219178082191</v>
      </c>
      <c r="K1673">
        <v>3</v>
      </c>
    </row>
    <row r="1674" spans="1:11" x14ac:dyDescent="0.25">
      <c r="A1674" t="s">
        <v>2087</v>
      </c>
      <c r="B1674">
        <v>54333</v>
      </c>
      <c r="C1674" t="s">
        <v>167</v>
      </c>
      <c r="D1674" s="167">
        <v>103708.64</v>
      </c>
      <c r="E1674" t="s">
        <v>168</v>
      </c>
      <c r="F1674" t="s">
        <v>169</v>
      </c>
      <c r="G1674" t="s">
        <v>906</v>
      </c>
      <c r="H1674" s="168">
        <v>34876</v>
      </c>
      <c r="I1674" t="s">
        <v>104</v>
      </c>
      <c r="J1674" s="169">
        <v>22.265753424657536</v>
      </c>
      <c r="K1674">
        <v>5</v>
      </c>
    </row>
    <row r="1675" spans="1:11" x14ac:dyDescent="0.25">
      <c r="A1675" t="s">
        <v>2088</v>
      </c>
      <c r="B1675">
        <v>70258</v>
      </c>
      <c r="C1675" t="s">
        <v>172</v>
      </c>
      <c r="D1675" s="167">
        <v>56351.06</v>
      </c>
      <c r="E1675" t="s">
        <v>168</v>
      </c>
      <c r="F1675" t="s">
        <v>169</v>
      </c>
      <c r="G1675" t="s">
        <v>649</v>
      </c>
      <c r="H1675" s="168">
        <v>38713</v>
      </c>
      <c r="I1675" t="s">
        <v>107</v>
      </c>
      <c r="J1675" s="169">
        <v>11.753424657534246</v>
      </c>
      <c r="K1675">
        <v>3</v>
      </c>
    </row>
    <row r="1676" spans="1:11" x14ac:dyDescent="0.25">
      <c r="A1676" t="s">
        <v>2089</v>
      </c>
      <c r="B1676">
        <v>9692</v>
      </c>
      <c r="C1676" t="s">
        <v>172</v>
      </c>
      <c r="D1676" s="167">
        <v>43525.72</v>
      </c>
      <c r="E1676" t="s">
        <v>199</v>
      </c>
      <c r="F1676" t="s">
        <v>169</v>
      </c>
      <c r="G1676" t="s">
        <v>220</v>
      </c>
      <c r="H1676" s="168">
        <v>39762</v>
      </c>
      <c r="I1676" t="s">
        <v>106</v>
      </c>
      <c r="J1676" s="169">
        <v>8.8794520547945197</v>
      </c>
      <c r="K1676">
        <v>2</v>
      </c>
    </row>
    <row r="1677" spans="1:11" x14ac:dyDescent="0.25">
      <c r="A1677" t="s">
        <v>2090</v>
      </c>
      <c r="B1677">
        <v>29444</v>
      </c>
      <c r="C1677" t="s">
        <v>172</v>
      </c>
      <c r="D1677" s="167">
        <v>80784</v>
      </c>
      <c r="E1677" t="s">
        <v>191</v>
      </c>
      <c r="F1677" t="s">
        <v>169</v>
      </c>
      <c r="G1677" t="s">
        <v>192</v>
      </c>
      <c r="H1677" s="168">
        <v>36233</v>
      </c>
      <c r="I1677" t="s">
        <v>105</v>
      </c>
      <c r="J1677" s="169">
        <v>18.547945205479451</v>
      </c>
      <c r="K1677">
        <v>4</v>
      </c>
    </row>
    <row r="1678" spans="1:11" x14ac:dyDescent="0.25">
      <c r="A1678" t="s">
        <v>2091</v>
      </c>
      <c r="B1678">
        <v>22335</v>
      </c>
      <c r="C1678" t="s">
        <v>172</v>
      </c>
      <c r="D1678" s="167">
        <v>107128.71</v>
      </c>
      <c r="E1678" t="s">
        <v>175</v>
      </c>
      <c r="F1678" t="s">
        <v>169</v>
      </c>
      <c r="G1678" t="s">
        <v>586</v>
      </c>
      <c r="H1678" s="168">
        <v>35296</v>
      </c>
      <c r="I1678" t="s">
        <v>106</v>
      </c>
      <c r="J1678" s="169">
        <v>21.115068493150684</v>
      </c>
      <c r="K1678">
        <v>5</v>
      </c>
    </row>
    <row r="1679" spans="1:11" x14ac:dyDescent="0.25">
      <c r="A1679" t="s">
        <v>2092</v>
      </c>
      <c r="B1679">
        <v>8126</v>
      </c>
      <c r="C1679" t="s">
        <v>172</v>
      </c>
      <c r="D1679" s="167">
        <v>131348.75</v>
      </c>
      <c r="E1679" t="s">
        <v>185</v>
      </c>
      <c r="F1679" t="s">
        <v>169</v>
      </c>
      <c r="G1679" t="s">
        <v>774</v>
      </c>
      <c r="H1679" s="168">
        <v>34722</v>
      </c>
      <c r="I1679" t="s">
        <v>103</v>
      </c>
      <c r="J1679" s="169">
        <v>22.687671232876713</v>
      </c>
      <c r="K1679">
        <v>5</v>
      </c>
    </row>
    <row r="1680" spans="1:11" x14ac:dyDescent="0.25">
      <c r="A1680" t="s">
        <v>2093</v>
      </c>
      <c r="B1680">
        <v>91882</v>
      </c>
      <c r="C1680" t="s">
        <v>172</v>
      </c>
      <c r="D1680" s="167">
        <v>110229</v>
      </c>
      <c r="E1680" t="s">
        <v>185</v>
      </c>
      <c r="F1680" t="s">
        <v>169</v>
      </c>
      <c r="G1680" t="s">
        <v>382</v>
      </c>
      <c r="H1680" s="168">
        <v>35807</v>
      </c>
      <c r="I1680" t="s">
        <v>106</v>
      </c>
      <c r="J1680" s="169">
        <v>19.715068493150685</v>
      </c>
      <c r="K1680">
        <v>4</v>
      </c>
    </row>
    <row r="1681" spans="1:11" x14ac:dyDescent="0.25">
      <c r="A1681" t="s">
        <v>2094</v>
      </c>
      <c r="B1681">
        <v>1980</v>
      </c>
      <c r="C1681" t="s">
        <v>172</v>
      </c>
      <c r="D1681" s="167">
        <v>71602.58</v>
      </c>
      <c r="E1681" t="s">
        <v>196</v>
      </c>
      <c r="F1681" t="s">
        <v>169</v>
      </c>
      <c r="G1681" t="s">
        <v>228</v>
      </c>
      <c r="H1681" s="168">
        <v>37683</v>
      </c>
      <c r="I1681" t="s">
        <v>108</v>
      </c>
      <c r="J1681" s="169">
        <v>14.575342465753424</v>
      </c>
      <c r="K1681">
        <v>3</v>
      </c>
    </row>
    <row r="1682" spans="1:11" x14ac:dyDescent="0.25">
      <c r="A1682" t="s">
        <v>2095</v>
      </c>
      <c r="B1682">
        <v>52681</v>
      </c>
      <c r="C1682" t="s">
        <v>172</v>
      </c>
      <c r="D1682" s="167">
        <v>92756.7</v>
      </c>
      <c r="E1682" t="s">
        <v>175</v>
      </c>
      <c r="F1682" t="s">
        <v>169</v>
      </c>
      <c r="G1682" t="s">
        <v>183</v>
      </c>
      <c r="H1682" s="168">
        <v>34352</v>
      </c>
      <c r="I1682" t="s">
        <v>108</v>
      </c>
      <c r="J1682" s="169">
        <v>23.701369863013699</v>
      </c>
      <c r="K1682">
        <v>5</v>
      </c>
    </row>
    <row r="1683" spans="1:11" x14ac:dyDescent="0.25">
      <c r="A1683" t="s">
        <v>2096</v>
      </c>
      <c r="B1683">
        <v>57502</v>
      </c>
      <c r="C1683" t="s">
        <v>172</v>
      </c>
      <c r="D1683" s="167">
        <v>122788.02</v>
      </c>
      <c r="E1683" t="s">
        <v>185</v>
      </c>
      <c r="F1683" t="s">
        <v>169</v>
      </c>
      <c r="G1683" t="s">
        <v>382</v>
      </c>
      <c r="H1683" s="168">
        <v>32734</v>
      </c>
      <c r="I1683" t="s">
        <v>103</v>
      </c>
      <c r="J1683" s="169">
        <v>28.134246575342466</v>
      </c>
      <c r="K1683">
        <v>6</v>
      </c>
    </row>
    <row r="1684" spans="1:11" x14ac:dyDescent="0.25">
      <c r="A1684" t="s">
        <v>2097</v>
      </c>
      <c r="B1684">
        <v>8013</v>
      </c>
      <c r="C1684" t="s">
        <v>167</v>
      </c>
      <c r="D1684" s="167">
        <v>97912</v>
      </c>
      <c r="E1684" t="s">
        <v>175</v>
      </c>
      <c r="F1684" t="s">
        <v>169</v>
      </c>
      <c r="G1684" t="s">
        <v>211</v>
      </c>
      <c r="H1684" s="168">
        <v>35975</v>
      </c>
      <c r="I1684" t="s">
        <v>106</v>
      </c>
      <c r="J1684" s="169">
        <v>19.254794520547946</v>
      </c>
      <c r="K1684">
        <v>4</v>
      </c>
    </row>
    <row r="1685" spans="1:11" x14ac:dyDescent="0.25">
      <c r="A1685" t="s">
        <v>2098</v>
      </c>
      <c r="B1685">
        <v>95799</v>
      </c>
      <c r="C1685" t="s">
        <v>167</v>
      </c>
      <c r="D1685" s="167">
        <v>56305.919999999998</v>
      </c>
      <c r="E1685" t="s">
        <v>168</v>
      </c>
      <c r="F1685" t="s">
        <v>169</v>
      </c>
      <c r="G1685" t="s">
        <v>2099</v>
      </c>
      <c r="H1685" s="168">
        <v>40770</v>
      </c>
      <c r="I1685" t="s">
        <v>105</v>
      </c>
      <c r="J1685" s="169">
        <v>6.117808219178082</v>
      </c>
      <c r="K1685">
        <v>2</v>
      </c>
    </row>
    <row r="1686" spans="1:11" x14ac:dyDescent="0.25">
      <c r="A1686" t="s">
        <v>2100</v>
      </c>
      <c r="B1686">
        <v>33600</v>
      </c>
      <c r="C1686" t="s">
        <v>172</v>
      </c>
      <c r="D1686" s="167">
        <v>60048.75</v>
      </c>
      <c r="E1686" t="s">
        <v>191</v>
      </c>
      <c r="F1686" t="s">
        <v>169</v>
      </c>
      <c r="G1686" t="s">
        <v>610</v>
      </c>
      <c r="H1686" s="168">
        <v>42576</v>
      </c>
      <c r="I1686" t="s">
        <v>105</v>
      </c>
      <c r="J1686" s="169">
        <v>1.1698630136986301</v>
      </c>
      <c r="K1686">
        <v>1</v>
      </c>
    </row>
    <row r="1687" spans="1:11" x14ac:dyDescent="0.25">
      <c r="A1687" t="s">
        <v>2101</v>
      </c>
      <c r="B1687">
        <v>46998</v>
      </c>
      <c r="C1687" t="s">
        <v>172</v>
      </c>
      <c r="D1687" s="167">
        <v>104717.6</v>
      </c>
      <c r="E1687" t="s">
        <v>185</v>
      </c>
      <c r="F1687" t="s">
        <v>169</v>
      </c>
      <c r="G1687" t="s">
        <v>495</v>
      </c>
      <c r="H1687" s="168">
        <v>31356</v>
      </c>
      <c r="I1687" t="s">
        <v>103</v>
      </c>
      <c r="J1687" s="169">
        <v>31.909589041095892</v>
      </c>
      <c r="K1687">
        <v>7</v>
      </c>
    </row>
    <row r="1688" spans="1:11" x14ac:dyDescent="0.25">
      <c r="A1688" t="s">
        <v>2102</v>
      </c>
      <c r="B1688">
        <v>15049</v>
      </c>
      <c r="C1688" t="s">
        <v>172</v>
      </c>
      <c r="D1688" s="167">
        <v>144472.54999999999</v>
      </c>
      <c r="E1688" t="s">
        <v>185</v>
      </c>
      <c r="F1688" t="s">
        <v>169</v>
      </c>
      <c r="G1688" t="s">
        <v>728</v>
      </c>
      <c r="H1688" s="168">
        <v>33770</v>
      </c>
      <c r="I1688" t="s">
        <v>103</v>
      </c>
      <c r="J1688" s="169">
        <v>25.295890410958904</v>
      </c>
      <c r="K1688">
        <v>6</v>
      </c>
    </row>
    <row r="1689" spans="1:11" x14ac:dyDescent="0.25">
      <c r="A1689" t="s">
        <v>2103</v>
      </c>
      <c r="B1689">
        <v>71113</v>
      </c>
      <c r="C1689" t="s">
        <v>167</v>
      </c>
      <c r="D1689" s="167">
        <v>71174.58</v>
      </c>
      <c r="E1689" t="s">
        <v>216</v>
      </c>
      <c r="F1689" t="s">
        <v>169</v>
      </c>
      <c r="G1689" t="s">
        <v>1150</v>
      </c>
      <c r="H1689" s="168">
        <v>41148</v>
      </c>
      <c r="I1689" t="s">
        <v>108</v>
      </c>
      <c r="J1689" s="169">
        <v>5.0821917808219181</v>
      </c>
      <c r="K1689">
        <v>2</v>
      </c>
    </row>
    <row r="1690" spans="1:11" x14ac:dyDescent="0.25">
      <c r="A1690" t="s">
        <v>2104</v>
      </c>
      <c r="B1690">
        <v>65614</v>
      </c>
      <c r="C1690" t="s">
        <v>172</v>
      </c>
      <c r="D1690" s="167">
        <v>52106.99</v>
      </c>
      <c r="E1690" t="s">
        <v>199</v>
      </c>
      <c r="F1690" t="s">
        <v>169</v>
      </c>
      <c r="G1690" t="s">
        <v>508</v>
      </c>
      <c r="H1690" s="168">
        <v>37031</v>
      </c>
      <c r="I1690" t="s">
        <v>108</v>
      </c>
      <c r="J1690" s="169">
        <v>16.361643835616437</v>
      </c>
      <c r="K1690">
        <v>4</v>
      </c>
    </row>
    <row r="1691" spans="1:11" x14ac:dyDescent="0.25">
      <c r="A1691" t="s">
        <v>2105</v>
      </c>
      <c r="B1691">
        <v>20905</v>
      </c>
      <c r="C1691" t="s">
        <v>167</v>
      </c>
      <c r="D1691" s="167">
        <v>56850</v>
      </c>
      <c r="E1691" t="s">
        <v>188</v>
      </c>
      <c r="F1691" t="s">
        <v>169</v>
      </c>
      <c r="G1691" t="s">
        <v>226</v>
      </c>
      <c r="H1691" s="168">
        <v>42716</v>
      </c>
      <c r="I1691" t="s">
        <v>105</v>
      </c>
      <c r="J1691" s="169">
        <v>0.78630136986301369</v>
      </c>
      <c r="K1691">
        <v>1</v>
      </c>
    </row>
    <row r="1692" spans="1:11" x14ac:dyDescent="0.25">
      <c r="A1692" t="s">
        <v>2106</v>
      </c>
      <c r="B1692">
        <v>49470</v>
      </c>
      <c r="C1692" t="s">
        <v>172</v>
      </c>
      <c r="D1692" s="167">
        <v>91751.37</v>
      </c>
      <c r="E1692" t="s">
        <v>199</v>
      </c>
      <c r="F1692" t="s">
        <v>169</v>
      </c>
      <c r="G1692" t="s">
        <v>176</v>
      </c>
      <c r="H1692" s="168">
        <v>33245</v>
      </c>
      <c r="I1692" t="s">
        <v>106</v>
      </c>
      <c r="J1692" s="169">
        <v>26.734246575342464</v>
      </c>
      <c r="K1692">
        <v>6</v>
      </c>
    </row>
    <row r="1693" spans="1:11" x14ac:dyDescent="0.25">
      <c r="A1693" t="s">
        <v>2107</v>
      </c>
      <c r="B1693">
        <v>77839</v>
      </c>
      <c r="C1693" t="s">
        <v>167</v>
      </c>
      <c r="D1693" s="167">
        <v>97912</v>
      </c>
      <c r="E1693" t="s">
        <v>253</v>
      </c>
      <c r="F1693" t="s">
        <v>169</v>
      </c>
      <c r="G1693" t="s">
        <v>2108</v>
      </c>
      <c r="H1693" s="168">
        <v>39454</v>
      </c>
      <c r="I1693" t="s">
        <v>105</v>
      </c>
      <c r="J1693" s="169">
        <v>9.7232876712328764</v>
      </c>
      <c r="K1693">
        <v>2</v>
      </c>
    </row>
    <row r="1694" spans="1:11" x14ac:dyDescent="0.25">
      <c r="A1694" t="s">
        <v>2109</v>
      </c>
      <c r="B1694">
        <v>57923</v>
      </c>
      <c r="C1694" t="s">
        <v>172</v>
      </c>
      <c r="D1694" s="167">
        <v>42053.42</v>
      </c>
      <c r="E1694" t="s">
        <v>199</v>
      </c>
      <c r="F1694" t="s">
        <v>169</v>
      </c>
      <c r="G1694" t="s">
        <v>220</v>
      </c>
      <c r="H1694" s="168">
        <v>41953</v>
      </c>
      <c r="I1694" t="s">
        <v>103</v>
      </c>
      <c r="J1694" s="169">
        <v>2.8767123287671232</v>
      </c>
      <c r="K1694">
        <v>1</v>
      </c>
    </row>
    <row r="1695" spans="1:11" x14ac:dyDescent="0.25">
      <c r="A1695" t="s">
        <v>2110</v>
      </c>
      <c r="B1695">
        <v>93868</v>
      </c>
      <c r="C1695" t="s">
        <v>167</v>
      </c>
      <c r="D1695" s="167">
        <v>63820.41</v>
      </c>
      <c r="E1695" t="s">
        <v>268</v>
      </c>
      <c r="F1695" t="s">
        <v>169</v>
      </c>
      <c r="G1695" t="s">
        <v>630</v>
      </c>
      <c r="H1695" s="168">
        <v>38572</v>
      </c>
      <c r="I1695" t="s">
        <v>104</v>
      </c>
      <c r="J1695" s="169">
        <v>12.139726027397261</v>
      </c>
      <c r="K1695">
        <v>3</v>
      </c>
    </row>
    <row r="1696" spans="1:11" x14ac:dyDescent="0.25">
      <c r="A1696" t="s">
        <v>2111</v>
      </c>
      <c r="B1696">
        <v>68592</v>
      </c>
      <c r="C1696" t="s">
        <v>167</v>
      </c>
      <c r="D1696" s="167">
        <v>77343</v>
      </c>
      <c r="E1696" t="s">
        <v>268</v>
      </c>
      <c r="F1696" t="s">
        <v>169</v>
      </c>
      <c r="G1696" t="s">
        <v>630</v>
      </c>
      <c r="H1696" s="168">
        <v>35073</v>
      </c>
      <c r="I1696" t="s">
        <v>106</v>
      </c>
      <c r="J1696" s="169">
        <v>21.726027397260275</v>
      </c>
      <c r="K1696">
        <v>5</v>
      </c>
    </row>
    <row r="1697" spans="1:11" x14ac:dyDescent="0.25">
      <c r="A1697" t="s">
        <v>2112</v>
      </c>
      <c r="B1697">
        <v>96726</v>
      </c>
      <c r="C1697" t="s">
        <v>167</v>
      </c>
      <c r="D1697" s="167">
        <v>46704.68</v>
      </c>
      <c r="E1697" t="s">
        <v>188</v>
      </c>
      <c r="F1697" t="s">
        <v>169</v>
      </c>
      <c r="G1697" t="s">
        <v>170</v>
      </c>
      <c r="H1697" s="168">
        <v>41582</v>
      </c>
      <c r="I1697" t="s">
        <v>104</v>
      </c>
      <c r="J1697" s="169">
        <v>3.893150684931507</v>
      </c>
      <c r="K1697">
        <v>1</v>
      </c>
    </row>
    <row r="1698" spans="1:11" x14ac:dyDescent="0.25">
      <c r="A1698" t="s">
        <v>2113</v>
      </c>
      <c r="B1698">
        <v>44531</v>
      </c>
      <c r="C1698" t="s">
        <v>172</v>
      </c>
      <c r="D1698" s="167">
        <v>42146.57</v>
      </c>
      <c r="E1698" t="s">
        <v>216</v>
      </c>
      <c r="F1698" t="s">
        <v>169</v>
      </c>
      <c r="G1698" t="s">
        <v>224</v>
      </c>
      <c r="H1698" s="168">
        <v>32013</v>
      </c>
      <c r="I1698" t="s">
        <v>105</v>
      </c>
      <c r="J1698" s="169">
        <v>30.109589041095891</v>
      </c>
      <c r="K1698">
        <v>7</v>
      </c>
    </row>
    <row r="1699" spans="1:11" x14ac:dyDescent="0.25">
      <c r="A1699" t="s">
        <v>2114</v>
      </c>
      <c r="B1699">
        <v>38017</v>
      </c>
      <c r="C1699" t="s">
        <v>172</v>
      </c>
      <c r="D1699" s="167">
        <v>58720</v>
      </c>
      <c r="E1699" t="s">
        <v>168</v>
      </c>
      <c r="F1699" t="s">
        <v>169</v>
      </c>
      <c r="G1699" t="s">
        <v>265</v>
      </c>
      <c r="H1699" s="168">
        <v>40056</v>
      </c>
      <c r="I1699" t="s">
        <v>104</v>
      </c>
      <c r="J1699" s="169">
        <v>8.0739726027397261</v>
      </c>
      <c r="K1699">
        <v>2</v>
      </c>
    </row>
    <row r="1700" spans="1:11" x14ac:dyDescent="0.25">
      <c r="A1700" t="s">
        <v>2115</v>
      </c>
      <c r="B1700">
        <v>89848</v>
      </c>
      <c r="C1700" t="s">
        <v>172</v>
      </c>
      <c r="D1700" s="167">
        <v>75453</v>
      </c>
      <c r="E1700" t="s">
        <v>175</v>
      </c>
      <c r="F1700" t="s">
        <v>169</v>
      </c>
      <c r="G1700" t="s">
        <v>183</v>
      </c>
      <c r="H1700" s="168">
        <v>38551</v>
      </c>
      <c r="I1700" t="s">
        <v>105</v>
      </c>
      <c r="J1700" s="169">
        <v>12.197260273972603</v>
      </c>
      <c r="K1700">
        <v>3</v>
      </c>
    </row>
    <row r="1701" spans="1:11" x14ac:dyDescent="0.25">
      <c r="A1701" t="s">
        <v>2116</v>
      </c>
      <c r="B1701">
        <v>12451</v>
      </c>
      <c r="C1701" t="s">
        <v>167</v>
      </c>
      <c r="D1701" s="167">
        <v>97392.47</v>
      </c>
      <c r="E1701" t="s">
        <v>168</v>
      </c>
      <c r="F1701" t="s">
        <v>169</v>
      </c>
      <c r="G1701" t="s">
        <v>173</v>
      </c>
      <c r="H1701" s="168">
        <v>35296</v>
      </c>
      <c r="I1701" t="s">
        <v>106</v>
      </c>
      <c r="J1701" s="169">
        <v>21.115068493150684</v>
      </c>
      <c r="K1701">
        <v>5</v>
      </c>
    </row>
    <row r="1702" spans="1:11" x14ac:dyDescent="0.25">
      <c r="A1702" t="s">
        <v>2117</v>
      </c>
      <c r="B1702">
        <v>65191</v>
      </c>
      <c r="C1702" t="s">
        <v>167</v>
      </c>
      <c r="D1702" s="167">
        <v>57807.08</v>
      </c>
      <c r="E1702" t="s">
        <v>188</v>
      </c>
      <c r="F1702" t="s">
        <v>202</v>
      </c>
      <c r="G1702" t="s">
        <v>313</v>
      </c>
      <c r="H1702" s="168">
        <v>34561</v>
      </c>
      <c r="I1702" t="s">
        <v>106</v>
      </c>
      <c r="J1702" s="169">
        <v>23.12876712328767</v>
      </c>
      <c r="K1702">
        <v>5</v>
      </c>
    </row>
    <row r="1703" spans="1:11" x14ac:dyDescent="0.25">
      <c r="A1703" t="s">
        <v>2118</v>
      </c>
      <c r="B1703">
        <v>65316</v>
      </c>
      <c r="C1703" t="s">
        <v>172</v>
      </c>
      <c r="D1703" s="167">
        <v>83155.12</v>
      </c>
      <c r="E1703" t="s">
        <v>308</v>
      </c>
      <c r="F1703" t="s">
        <v>169</v>
      </c>
      <c r="G1703" t="s">
        <v>181</v>
      </c>
      <c r="H1703" s="168">
        <v>40602</v>
      </c>
      <c r="I1703" t="s">
        <v>103</v>
      </c>
      <c r="J1703" s="169">
        <v>6.5780821917808217</v>
      </c>
      <c r="K1703">
        <v>2</v>
      </c>
    </row>
    <row r="1704" spans="1:11" x14ac:dyDescent="0.25">
      <c r="A1704" t="s">
        <v>2119</v>
      </c>
      <c r="B1704">
        <v>49851</v>
      </c>
      <c r="C1704" t="s">
        <v>172</v>
      </c>
      <c r="D1704" s="167">
        <v>118400</v>
      </c>
      <c r="E1704" t="s">
        <v>199</v>
      </c>
      <c r="F1704" t="s">
        <v>169</v>
      </c>
      <c r="G1704" t="s">
        <v>2060</v>
      </c>
      <c r="H1704" s="168">
        <v>39329</v>
      </c>
      <c r="I1704" t="s">
        <v>103</v>
      </c>
      <c r="J1704" s="169">
        <v>10.065753424657535</v>
      </c>
      <c r="K1704">
        <v>3</v>
      </c>
    </row>
    <row r="1705" spans="1:11" x14ac:dyDescent="0.25">
      <c r="A1705" t="s">
        <v>2120</v>
      </c>
      <c r="B1705">
        <v>21317</v>
      </c>
      <c r="C1705" t="s">
        <v>172</v>
      </c>
      <c r="D1705" s="167">
        <v>64141</v>
      </c>
      <c r="E1705" t="s">
        <v>196</v>
      </c>
      <c r="F1705" t="s">
        <v>169</v>
      </c>
      <c r="G1705" t="s">
        <v>750</v>
      </c>
      <c r="H1705" s="168">
        <v>38292</v>
      </c>
      <c r="I1705" t="s">
        <v>104</v>
      </c>
      <c r="J1705" s="169">
        <v>12.906849315068493</v>
      </c>
      <c r="K1705">
        <v>3</v>
      </c>
    </row>
    <row r="1706" spans="1:11" x14ac:dyDescent="0.25">
      <c r="A1706" t="s">
        <v>2121</v>
      </c>
      <c r="B1706">
        <v>3007</v>
      </c>
      <c r="C1706" t="s">
        <v>167</v>
      </c>
      <c r="D1706" s="167">
        <v>57807.08</v>
      </c>
      <c r="E1706" t="s">
        <v>188</v>
      </c>
      <c r="F1706" t="s">
        <v>202</v>
      </c>
      <c r="G1706" t="s">
        <v>313</v>
      </c>
      <c r="H1706" s="168">
        <v>34932</v>
      </c>
      <c r="I1706" t="s">
        <v>103</v>
      </c>
      <c r="J1706" s="169">
        <v>22.112328767123287</v>
      </c>
      <c r="K1706">
        <v>5</v>
      </c>
    </row>
    <row r="1707" spans="1:11" x14ac:dyDescent="0.25">
      <c r="A1707" t="s">
        <v>2122</v>
      </c>
      <c r="B1707">
        <v>8461</v>
      </c>
      <c r="C1707" t="s">
        <v>172</v>
      </c>
      <c r="D1707" s="167">
        <v>55307.96</v>
      </c>
      <c r="E1707" t="s">
        <v>216</v>
      </c>
      <c r="F1707" t="s">
        <v>169</v>
      </c>
      <c r="G1707" t="s">
        <v>1058</v>
      </c>
      <c r="H1707" s="168">
        <v>41932</v>
      </c>
      <c r="I1707" t="s">
        <v>104</v>
      </c>
      <c r="J1707" s="169">
        <v>2.9342465753424656</v>
      </c>
      <c r="K1707">
        <v>1</v>
      </c>
    </row>
    <row r="1708" spans="1:11" x14ac:dyDescent="0.25">
      <c r="A1708" t="s">
        <v>2123</v>
      </c>
      <c r="B1708">
        <v>83612</v>
      </c>
      <c r="C1708" t="s">
        <v>172</v>
      </c>
      <c r="D1708" s="167">
        <v>75277.02</v>
      </c>
      <c r="E1708" t="s">
        <v>233</v>
      </c>
      <c r="F1708" t="s">
        <v>169</v>
      </c>
      <c r="G1708" t="s">
        <v>809</v>
      </c>
      <c r="H1708" s="168">
        <v>33674</v>
      </c>
      <c r="I1708" t="s">
        <v>103</v>
      </c>
      <c r="J1708" s="169">
        <v>25.55890410958904</v>
      </c>
      <c r="K1708">
        <v>6</v>
      </c>
    </row>
    <row r="1709" spans="1:11" x14ac:dyDescent="0.25">
      <c r="A1709" t="s">
        <v>2124</v>
      </c>
      <c r="B1709">
        <v>50108</v>
      </c>
      <c r="C1709" t="s">
        <v>172</v>
      </c>
      <c r="D1709" s="167">
        <v>66065.23</v>
      </c>
      <c r="E1709" t="s">
        <v>199</v>
      </c>
      <c r="F1709" t="s">
        <v>169</v>
      </c>
      <c r="G1709" t="s">
        <v>200</v>
      </c>
      <c r="H1709" s="168">
        <v>33042</v>
      </c>
      <c r="I1709" t="s">
        <v>107</v>
      </c>
      <c r="J1709" s="169">
        <v>27.290410958904111</v>
      </c>
      <c r="K1709">
        <v>6</v>
      </c>
    </row>
    <row r="1710" spans="1:11" x14ac:dyDescent="0.25">
      <c r="A1710" t="s">
        <v>2125</v>
      </c>
      <c r="B1710">
        <v>2904</v>
      </c>
      <c r="C1710" t="s">
        <v>172</v>
      </c>
      <c r="D1710" s="167">
        <v>40636.83</v>
      </c>
      <c r="E1710" t="s">
        <v>253</v>
      </c>
      <c r="F1710" t="s">
        <v>169</v>
      </c>
      <c r="G1710" t="s">
        <v>207</v>
      </c>
      <c r="H1710" s="168">
        <v>38529</v>
      </c>
      <c r="I1710" t="s">
        <v>103</v>
      </c>
      <c r="J1710" s="169">
        <v>12.257534246575343</v>
      </c>
      <c r="K1710">
        <v>3</v>
      </c>
    </row>
    <row r="1711" spans="1:11" x14ac:dyDescent="0.25">
      <c r="A1711" t="s">
        <v>2126</v>
      </c>
      <c r="B1711">
        <v>76510</v>
      </c>
      <c r="C1711" t="s">
        <v>172</v>
      </c>
      <c r="D1711" s="167">
        <v>49922.95</v>
      </c>
      <c r="E1711" t="s">
        <v>188</v>
      </c>
      <c r="F1711" t="s">
        <v>169</v>
      </c>
      <c r="G1711" t="s">
        <v>273</v>
      </c>
      <c r="H1711" s="168">
        <v>41414</v>
      </c>
      <c r="I1711" t="s">
        <v>106</v>
      </c>
      <c r="J1711" s="169">
        <v>4.353424657534247</v>
      </c>
      <c r="K1711">
        <v>1</v>
      </c>
    </row>
    <row r="1712" spans="1:11" x14ac:dyDescent="0.25">
      <c r="A1712" t="s">
        <v>2127</v>
      </c>
      <c r="B1712">
        <v>33188</v>
      </c>
      <c r="C1712" t="s">
        <v>172</v>
      </c>
      <c r="D1712" s="167">
        <v>54538</v>
      </c>
      <c r="E1712" t="s">
        <v>191</v>
      </c>
      <c r="F1712" t="s">
        <v>169</v>
      </c>
      <c r="G1712" t="s">
        <v>354</v>
      </c>
      <c r="H1712" s="168">
        <v>41064</v>
      </c>
      <c r="I1712" t="s">
        <v>107</v>
      </c>
      <c r="J1712" s="169">
        <v>5.3123287671232875</v>
      </c>
      <c r="K1712">
        <v>2</v>
      </c>
    </row>
    <row r="1713" spans="1:11" x14ac:dyDescent="0.25">
      <c r="A1713" t="s">
        <v>2128</v>
      </c>
      <c r="B1713">
        <v>54957</v>
      </c>
      <c r="C1713" t="s">
        <v>167</v>
      </c>
      <c r="D1713" s="167">
        <v>39257</v>
      </c>
      <c r="E1713" t="s">
        <v>199</v>
      </c>
      <c r="F1713" t="s">
        <v>169</v>
      </c>
      <c r="G1713" t="s">
        <v>200</v>
      </c>
      <c r="H1713" s="168">
        <v>42590</v>
      </c>
      <c r="I1713" t="s">
        <v>103</v>
      </c>
      <c r="J1713" s="169">
        <v>1.1315068493150684</v>
      </c>
      <c r="K1713">
        <v>1</v>
      </c>
    </row>
    <row r="1714" spans="1:11" x14ac:dyDescent="0.25">
      <c r="A1714" t="s">
        <v>2129</v>
      </c>
      <c r="B1714">
        <v>12562</v>
      </c>
      <c r="C1714" t="s">
        <v>172</v>
      </c>
      <c r="D1714" s="167">
        <v>58975.23</v>
      </c>
      <c r="E1714" t="s">
        <v>188</v>
      </c>
      <c r="F1714" t="s">
        <v>169</v>
      </c>
      <c r="G1714" t="s">
        <v>282</v>
      </c>
      <c r="H1714" s="168">
        <v>40798</v>
      </c>
      <c r="I1714" t="s">
        <v>106</v>
      </c>
      <c r="J1714" s="169">
        <v>6.0410958904109586</v>
      </c>
      <c r="K1714">
        <v>2</v>
      </c>
    </row>
    <row r="1715" spans="1:11" x14ac:dyDescent="0.25">
      <c r="A1715" t="s">
        <v>2130</v>
      </c>
      <c r="B1715">
        <v>38868</v>
      </c>
      <c r="C1715" t="s">
        <v>172</v>
      </c>
      <c r="D1715" s="167">
        <v>57315.42</v>
      </c>
      <c r="E1715" t="s">
        <v>233</v>
      </c>
      <c r="F1715" t="s">
        <v>169</v>
      </c>
      <c r="G1715" t="s">
        <v>514</v>
      </c>
      <c r="H1715" s="168">
        <v>37578</v>
      </c>
      <c r="I1715" t="s">
        <v>106</v>
      </c>
      <c r="J1715" s="169">
        <v>14.863013698630137</v>
      </c>
      <c r="K1715">
        <v>3</v>
      </c>
    </row>
    <row r="1716" spans="1:11" x14ac:dyDescent="0.25">
      <c r="A1716" t="s">
        <v>2131</v>
      </c>
      <c r="B1716">
        <v>10096</v>
      </c>
      <c r="C1716" t="s">
        <v>172</v>
      </c>
      <c r="D1716" s="167">
        <v>68054</v>
      </c>
      <c r="E1716" t="s">
        <v>175</v>
      </c>
      <c r="F1716" t="s">
        <v>169</v>
      </c>
      <c r="G1716" t="s">
        <v>183</v>
      </c>
      <c r="H1716" s="168">
        <v>39461</v>
      </c>
      <c r="I1716" t="s">
        <v>104</v>
      </c>
      <c r="J1716" s="169">
        <v>9.7041095890410958</v>
      </c>
      <c r="K1716">
        <v>2</v>
      </c>
    </row>
    <row r="1717" spans="1:11" x14ac:dyDescent="0.25">
      <c r="A1717" t="s">
        <v>2132</v>
      </c>
      <c r="B1717">
        <v>45323</v>
      </c>
      <c r="C1717" t="s">
        <v>172</v>
      </c>
      <c r="D1717" s="167">
        <v>104717.28</v>
      </c>
      <c r="E1717" t="s">
        <v>308</v>
      </c>
      <c r="F1717" t="s">
        <v>169</v>
      </c>
      <c r="G1717" t="s">
        <v>397</v>
      </c>
      <c r="H1717" s="168">
        <v>32244</v>
      </c>
      <c r="I1717" t="s">
        <v>106</v>
      </c>
      <c r="J1717" s="169">
        <v>29.476712328767125</v>
      </c>
      <c r="K1717">
        <v>6</v>
      </c>
    </row>
    <row r="1718" spans="1:11" x14ac:dyDescent="0.25">
      <c r="A1718" t="s">
        <v>2133</v>
      </c>
      <c r="B1718">
        <v>81208</v>
      </c>
      <c r="C1718" t="s">
        <v>167</v>
      </c>
      <c r="D1718" s="167">
        <v>107128.71</v>
      </c>
      <c r="E1718" t="s">
        <v>175</v>
      </c>
      <c r="F1718" t="s">
        <v>169</v>
      </c>
      <c r="G1718" t="s">
        <v>586</v>
      </c>
      <c r="H1718" s="168">
        <v>34736</v>
      </c>
      <c r="I1718" t="s">
        <v>107</v>
      </c>
      <c r="J1718" s="169">
        <v>22.649315068493152</v>
      </c>
      <c r="K1718">
        <v>5</v>
      </c>
    </row>
    <row r="1719" spans="1:11" x14ac:dyDescent="0.25">
      <c r="A1719" t="s">
        <v>2134</v>
      </c>
      <c r="B1719">
        <v>10849</v>
      </c>
      <c r="C1719" t="s">
        <v>172</v>
      </c>
      <c r="D1719" s="167">
        <v>116124.02</v>
      </c>
      <c r="E1719" t="s">
        <v>185</v>
      </c>
      <c r="F1719" t="s">
        <v>169</v>
      </c>
      <c r="G1719" t="s">
        <v>382</v>
      </c>
      <c r="H1719" s="168">
        <v>33770</v>
      </c>
      <c r="I1719" t="s">
        <v>104</v>
      </c>
      <c r="J1719" s="169">
        <v>25.295890410958904</v>
      </c>
      <c r="K1719">
        <v>6</v>
      </c>
    </row>
    <row r="1720" spans="1:11" x14ac:dyDescent="0.25">
      <c r="A1720" t="s">
        <v>2135</v>
      </c>
      <c r="B1720">
        <v>69067</v>
      </c>
      <c r="C1720" t="s">
        <v>172</v>
      </c>
      <c r="D1720" s="167">
        <v>70422</v>
      </c>
      <c r="E1720" t="s">
        <v>268</v>
      </c>
      <c r="F1720" t="s">
        <v>169</v>
      </c>
      <c r="G1720" t="s">
        <v>630</v>
      </c>
      <c r="H1720" s="168">
        <v>36080</v>
      </c>
      <c r="I1720" t="s">
        <v>105</v>
      </c>
      <c r="J1720" s="169">
        <v>18.967123287671232</v>
      </c>
      <c r="K1720">
        <v>4</v>
      </c>
    </row>
    <row r="1721" spans="1:11" x14ac:dyDescent="0.25">
      <c r="A1721" t="s">
        <v>2136</v>
      </c>
      <c r="B1721">
        <v>6711</v>
      </c>
      <c r="C1721" t="s">
        <v>172</v>
      </c>
      <c r="D1721" s="167">
        <v>110623.67</v>
      </c>
      <c r="E1721" t="s">
        <v>199</v>
      </c>
      <c r="F1721" t="s">
        <v>169</v>
      </c>
      <c r="G1721" t="s">
        <v>275</v>
      </c>
      <c r="H1721" s="168">
        <v>39790</v>
      </c>
      <c r="I1721" t="s">
        <v>103</v>
      </c>
      <c r="J1721" s="169">
        <v>8.8027397260273972</v>
      </c>
      <c r="K1721">
        <v>2</v>
      </c>
    </row>
    <row r="1722" spans="1:11" x14ac:dyDescent="0.25">
      <c r="A1722" t="s">
        <v>2137</v>
      </c>
      <c r="B1722">
        <v>97364</v>
      </c>
      <c r="C1722" t="s">
        <v>167</v>
      </c>
      <c r="D1722" s="167">
        <v>37869.300000000003</v>
      </c>
      <c r="E1722" t="s">
        <v>188</v>
      </c>
      <c r="F1722" t="s">
        <v>202</v>
      </c>
      <c r="G1722" t="s">
        <v>284</v>
      </c>
      <c r="H1722" s="168">
        <v>41975</v>
      </c>
      <c r="I1722" t="s">
        <v>103</v>
      </c>
      <c r="J1722" s="169">
        <v>2.8164383561643835</v>
      </c>
      <c r="K1722">
        <v>1</v>
      </c>
    </row>
    <row r="1723" spans="1:11" x14ac:dyDescent="0.25">
      <c r="A1723" t="s">
        <v>2138</v>
      </c>
      <c r="B1723">
        <v>2659</v>
      </c>
      <c r="C1723" t="s">
        <v>172</v>
      </c>
      <c r="D1723" s="167">
        <v>89620</v>
      </c>
      <c r="E1723" t="s">
        <v>175</v>
      </c>
      <c r="F1723" t="s">
        <v>169</v>
      </c>
      <c r="G1723" t="s">
        <v>183</v>
      </c>
      <c r="H1723" s="168">
        <v>37074</v>
      </c>
      <c r="I1723" t="s">
        <v>103</v>
      </c>
      <c r="J1723" s="169">
        <v>16.243835616438357</v>
      </c>
      <c r="K1723">
        <v>4</v>
      </c>
    </row>
    <row r="1724" spans="1:11" x14ac:dyDescent="0.25">
      <c r="A1724" t="s">
        <v>2139</v>
      </c>
      <c r="B1724">
        <v>51676</v>
      </c>
      <c r="C1724" t="s">
        <v>172</v>
      </c>
      <c r="D1724" s="167">
        <v>56695.35</v>
      </c>
      <c r="E1724" t="s">
        <v>196</v>
      </c>
      <c r="F1724" t="s">
        <v>169</v>
      </c>
      <c r="G1724" t="s">
        <v>228</v>
      </c>
      <c r="H1724" s="168">
        <v>39510</v>
      </c>
      <c r="I1724" t="s">
        <v>108</v>
      </c>
      <c r="J1724" s="169">
        <v>9.5698630136986296</v>
      </c>
      <c r="K1724">
        <v>2</v>
      </c>
    </row>
    <row r="1725" spans="1:11" x14ac:dyDescent="0.25">
      <c r="A1725" t="s">
        <v>2140</v>
      </c>
      <c r="B1725">
        <v>1879</v>
      </c>
      <c r="C1725" t="s">
        <v>172</v>
      </c>
      <c r="D1725" s="167">
        <v>16610.72</v>
      </c>
      <c r="E1725" t="s">
        <v>196</v>
      </c>
      <c r="F1725" t="s">
        <v>202</v>
      </c>
      <c r="G1725" t="s">
        <v>222</v>
      </c>
      <c r="H1725" s="168">
        <v>42240</v>
      </c>
      <c r="I1725" t="s">
        <v>104</v>
      </c>
      <c r="J1725" s="169">
        <v>2.0904109589041098</v>
      </c>
      <c r="K1725">
        <v>1</v>
      </c>
    </row>
    <row r="1726" spans="1:11" x14ac:dyDescent="0.25">
      <c r="A1726" t="s">
        <v>2141</v>
      </c>
      <c r="B1726">
        <v>31761</v>
      </c>
      <c r="C1726" t="s">
        <v>167</v>
      </c>
      <c r="D1726" s="167">
        <v>64141</v>
      </c>
      <c r="E1726" t="s">
        <v>199</v>
      </c>
      <c r="F1726" t="s">
        <v>169</v>
      </c>
      <c r="G1726" t="s">
        <v>200</v>
      </c>
      <c r="H1726" s="168">
        <v>36045</v>
      </c>
      <c r="I1726" t="s">
        <v>103</v>
      </c>
      <c r="J1726" s="169">
        <v>19.063013698630137</v>
      </c>
      <c r="K1726">
        <v>4</v>
      </c>
    </row>
    <row r="1727" spans="1:11" x14ac:dyDescent="0.25">
      <c r="A1727" t="s">
        <v>2142</v>
      </c>
      <c r="B1727">
        <v>1629</v>
      </c>
      <c r="C1727" t="s">
        <v>172</v>
      </c>
      <c r="D1727" s="167">
        <v>43525.72</v>
      </c>
      <c r="E1727" t="s">
        <v>199</v>
      </c>
      <c r="F1727" t="s">
        <v>169</v>
      </c>
      <c r="G1727" t="s">
        <v>220</v>
      </c>
      <c r="H1727" s="168">
        <v>41064</v>
      </c>
      <c r="I1727" t="s">
        <v>107</v>
      </c>
      <c r="J1727" s="169">
        <v>5.3123287671232875</v>
      </c>
      <c r="K1727">
        <v>2</v>
      </c>
    </row>
    <row r="1728" spans="1:11" x14ac:dyDescent="0.25">
      <c r="A1728" t="s">
        <v>2143</v>
      </c>
      <c r="B1728">
        <v>65769</v>
      </c>
      <c r="C1728" t="s">
        <v>172</v>
      </c>
      <c r="D1728" s="167">
        <v>49732.31</v>
      </c>
      <c r="E1728" t="s">
        <v>196</v>
      </c>
      <c r="F1728" t="s">
        <v>169</v>
      </c>
      <c r="G1728" t="s">
        <v>514</v>
      </c>
      <c r="H1728" s="168">
        <v>41036</v>
      </c>
      <c r="I1728" t="s">
        <v>108</v>
      </c>
      <c r="J1728" s="169">
        <v>5.3890410958904109</v>
      </c>
      <c r="K1728">
        <v>2</v>
      </c>
    </row>
    <row r="1729" spans="1:11" x14ac:dyDescent="0.25">
      <c r="A1729" t="s">
        <v>2144</v>
      </c>
      <c r="B1729">
        <v>19726</v>
      </c>
      <c r="C1729" t="s">
        <v>167</v>
      </c>
      <c r="D1729" s="167">
        <v>24978.81</v>
      </c>
      <c r="E1729" t="s">
        <v>196</v>
      </c>
      <c r="F1729" t="s">
        <v>202</v>
      </c>
      <c r="G1729" t="s">
        <v>367</v>
      </c>
      <c r="H1729" s="168">
        <v>36549</v>
      </c>
      <c r="I1729" t="s">
        <v>103</v>
      </c>
      <c r="J1729" s="169">
        <v>17.682191780821917</v>
      </c>
      <c r="K1729">
        <v>4</v>
      </c>
    </row>
    <row r="1730" spans="1:11" x14ac:dyDescent="0.25">
      <c r="A1730" t="s">
        <v>2145</v>
      </c>
      <c r="B1730">
        <v>91951</v>
      </c>
      <c r="C1730" t="s">
        <v>172</v>
      </c>
      <c r="D1730" s="167">
        <v>82556</v>
      </c>
      <c r="E1730" t="s">
        <v>168</v>
      </c>
      <c r="F1730" t="s">
        <v>169</v>
      </c>
      <c r="G1730" t="s">
        <v>524</v>
      </c>
      <c r="H1730" s="168">
        <v>37375</v>
      </c>
      <c r="I1730" t="s">
        <v>103</v>
      </c>
      <c r="J1730" s="169">
        <v>15.419178082191781</v>
      </c>
      <c r="K1730">
        <v>4</v>
      </c>
    </row>
    <row r="1731" spans="1:11" x14ac:dyDescent="0.25">
      <c r="A1731" t="s">
        <v>2146</v>
      </c>
      <c r="B1731">
        <v>56601</v>
      </c>
      <c r="C1731" t="s">
        <v>172</v>
      </c>
      <c r="D1731" s="167">
        <v>52693</v>
      </c>
      <c r="E1731" t="s">
        <v>191</v>
      </c>
      <c r="F1731" t="s">
        <v>169</v>
      </c>
      <c r="G1731" t="s">
        <v>354</v>
      </c>
      <c r="H1731" s="168">
        <v>41288</v>
      </c>
      <c r="I1731" t="s">
        <v>107</v>
      </c>
      <c r="J1731" s="169">
        <v>4.6986301369863011</v>
      </c>
      <c r="K1731">
        <v>1</v>
      </c>
    </row>
    <row r="1732" spans="1:11" x14ac:dyDescent="0.25">
      <c r="A1732" t="s">
        <v>2147</v>
      </c>
      <c r="B1732">
        <v>70490</v>
      </c>
      <c r="C1732" t="s">
        <v>167</v>
      </c>
      <c r="D1732" s="167">
        <v>88120.8</v>
      </c>
      <c r="E1732" t="s">
        <v>175</v>
      </c>
      <c r="F1732" t="s">
        <v>202</v>
      </c>
      <c r="G1732" t="s">
        <v>211</v>
      </c>
      <c r="H1732" s="168">
        <v>35333</v>
      </c>
      <c r="I1732" t="s">
        <v>103</v>
      </c>
      <c r="J1732" s="169">
        <v>21.013698630136986</v>
      </c>
      <c r="K1732">
        <v>5</v>
      </c>
    </row>
    <row r="1733" spans="1:11" x14ac:dyDescent="0.25">
      <c r="A1733" t="s">
        <v>2148</v>
      </c>
      <c r="B1733">
        <v>53065</v>
      </c>
      <c r="C1733" t="s">
        <v>167</v>
      </c>
      <c r="D1733" s="167">
        <v>50201.32</v>
      </c>
      <c r="E1733" t="s">
        <v>199</v>
      </c>
      <c r="F1733" t="s">
        <v>169</v>
      </c>
      <c r="G1733" t="s">
        <v>887</v>
      </c>
      <c r="H1733" s="168">
        <v>40917</v>
      </c>
      <c r="I1733" t="s">
        <v>103</v>
      </c>
      <c r="J1733" s="169">
        <v>5.7150684931506852</v>
      </c>
      <c r="K1733">
        <v>2</v>
      </c>
    </row>
    <row r="1734" spans="1:11" x14ac:dyDescent="0.25">
      <c r="A1734" t="s">
        <v>2149</v>
      </c>
      <c r="B1734">
        <v>66421</v>
      </c>
      <c r="C1734" t="s">
        <v>167</v>
      </c>
      <c r="D1734" s="167">
        <v>48145</v>
      </c>
      <c r="E1734" t="s">
        <v>168</v>
      </c>
      <c r="F1734" t="s">
        <v>169</v>
      </c>
      <c r="G1734" t="s">
        <v>265</v>
      </c>
      <c r="H1734" s="168">
        <v>42268</v>
      </c>
      <c r="I1734" t="s">
        <v>104</v>
      </c>
      <c r="J1734" s="169">
        <v>2.0136986301369864</v>
      </c>
      <c r="K1734">
        <v>1</v>
      </c>
    </row>
    <row r="1735" spans="1:11" x14ac:dyDescent="0.25">
      <c r="A1735" t="s">
        <v>2150</v>
      </c>
      <c r="B1735">
        <v>95889</v>
      </c>
      <c r="C1735" t="s">
        <v>172</v>
      </c>
      <c r="D1735" s="167">
        <v>85445</v>
      </c>
      <c r="E1735" t="s">
        <v>168</v>
      </c>
      <c r="F1735" t="s">
        <v>169</v>
      </c>
      <c r="G1735" t="s">
        <v>524</v>
      </c>
      <c r="H1735" s="168">
        <v>36942</v>
      </c>
      <c r="I1735" t="s">
        <v>103</v>
      </c>
      <c r="J1735" s="169">
        <v>16.605479452054794</v>
      </c>
      <c r="K1735">
        <v>4</v>
      </c>
    </row>
    <row r="1736" spans="1:11" x14ac:dyDescent="0.25">
      <c r="A1736" t="s">
        <v>2151</v>
      </c>
      <c r="B1736">
        <v>36817</v>
      </c>
      <c r="C1736" t="s">
        <v>172</v>
      </c>
      <c r="D1736" s="167">
        <v>50699.15</v>
      </c>
      <c r="E1736" t="s">
        <v>199</v>
      </c>
      <c r="F1736" t="s">
        <v>169</v>
      </c>
      <c r="G1736" t="s">
        <v>200</v>
      </c>
      <c r="H1736" s="168">
        <v>38838</v>
      </c>
      <c r="I1736" t="s">
        <v>103</v>
      </c>
      <c r="J1736" s="169">
        <v>11.41095890410959</v>
      </c>
      <c r="K1736">
        <v>3</v>
      </c>
    </row>
    <row r="1737" spans="1:11" x14ac:dyDescent="0.25">
      <c r="A1737" t="s">
        <v>2152</v>
      </c>
      <c r="B1737">
        <v>48565</v>
      </c>
      <c r="C1737" t="s">
        <v>167</v>
      </c>
      <c r="D1737" s="167">
        <v>41829</v>
      </c>
      <c r="E1737" t="s">
        <v>175</v>
      </c>
      <c r="F1737" t="s">
        <v>202</v>
      </c>
      <c r="G1737" t="s">
        <v>183</v>
      </c>
      <c r="H1737" s="168">
        <v>38734</v>
      </c>
      <c r="I1737" t="s">
        <v>104</v>
      </c>
      <c r="J1737" s="169">
        <v>11.695890410958905</v>
      </c>
      <c r="K1737">
        <v>3</v>
      </c>
    </row>
    <row r="1738" spans="1:11" x14ac:dyDescent="0.25">
      <c r="A1738" t="s">
        <v>2153</v>
      </c>
      <c r="B1738">
        <v>31071</v>
      </c>
      <c r="C1738" t="s">
        <v>172</v>
      </c>
      <c r="D1738" s="167">
        <v>78096</v>
      </c>
      <c r="E1738" t="s">
        <v>175</v>
      </c>
      <c r="F1738" t="s">
        <v>169</v>
      </c>
      <c r="G1738" t="s">
        <v>183</v>
      </c>
      <c r="H1738" s="168">
        <v>38551</v>
      </c>
      <c r="I1738" t="s">
        <v>107</v>
      </c>
      <c r="J1738" s="169">
        <v>12.197260273972603</v>
      </c>
      <c r="K1738">
        <v>3</v>
      </c>
    </row>
    <row r="1739" spans="1:11" x14ac:dyDescent="0.25">
      <c r="A1739" t="s">
        <v>2154</v>
      </c>
      <c r="B1739">
        <v>6170</v>
      </c>
      <c r="C1739" t="s">
        <v>172</v>
      </c>
      <c r="D1739" s="167">
        <v>42053.83</v>
      </c>
      <c r="E1739" t="s">
        <v>199</v>
      </c>
      <c r="F1739" t="s">
        <v>169</v>
      </c>
      <c r="G1739" t="s">
        <v>220</v>
      </c>
      <c r="H1739" s="168">
        <v>41820</v>
      </c>
      <c r="I1739" t="s">
        <v>103</v>
      </c>
      <c r="J1739" s="169">
        <v>3.2410958904109588</v>
      </c>
      <c r="K1739">
        <v>1</v>
      </c>
    </row>
    <row r="1740" spans="1:11" x14ac:dyDescent="0.25">
      <c r="A1740" t="s">
        <v>2155</v>
      </c>
      <c r="B1740">
        <v>78411</v>
      </c>
      <c r="C1740" t="s">
        <v>172</v>
      </c>
      <c r="D1740" s="167">
        <v>50910</v>
      </c>
      <c r="E1740" t="s">
        <v>191</v>
      </c>
      <c r="F1740" t="s">
        <v>169</v>
      </c>
      <c r="G1740" t="s">
        <v>354</v>
      </c>
      <c r="H1740" s="168">
        <v>41904</v>
      </c>
      <c r="I1740" t="s">
        <v>105</v>
      </c>
      <c r="J1740" s="169">
        <v>3.010958904109589</v>
      </c>
      <c r="K1740">
        <v>1</v>
      </c>
    </row>
    <row r="1741" spans="1:11" x14ac:dyDescent="0.25">
      <c r="A1741" t="s">
        <v>2156</v>
      </c>
      <c r="B1741">
        <v>35386</v>
      </c>
      <c r="C1741" t="s">
        <v>172</v>
      </c>
      <c r="D1741" s="167">
        <v>125496.15</v>
      </c>
      <c r="E1741" t="s">
        <v>185</v>
      </c>
      <c r="F1741" t="s">
        <v>169</v>
      </c>
      <c r="G1741" t="s">
        <v>774</v>
      </c>
      <c r="H1741" s="168">
        <v>35751</v>
      </c>
      <c r="I1741" t="s">
        <v>103</v>
      </c>
      <c r="J1741" s="169">
        <v>19.86849315068493</v>
      </c>
      <c r="K1741">
        <v>4</v>
      </c>
    </row>
    <row r="1742" spans="1:11" x14ac:dyDescent="0.25">
      <c r="A1742" t="s">
        <v>2157</v>
      </c>
      <c r="B1742">
        <v>22797</v>
      </c>
      <c r="C1742" t="s">
        <v>172</v>
      </c>
      <c r="D1742" s="167">
        <v>51969</v>
      </c>
      <c r="E1742" t="s">
        <v>175</v>
      </c>
      <c r="F1742" t="s">
        <v>169</v>
      </c>
      <c r="G1742" t="s">
        <v>183</v>
      </c>
      <c r="H1742" s="168">
        <v>42156</v>
      </c>
      <c r="I1742" t="s">
        <v>107</v>
      </c>
      <c r="J1742" s="169">
        <v>2.3205479452054796</v>
      </c>
      <c r="K1742">
        <v>1</v>
      </c>
    </row>
    <row r="1743" spans="1:11" x14ac:dyDescent="0.25">
      <c r="A1743" t="s">
        <v>2158</v>
      </c>
      <c r="B1743">
        <v>52688</v>
      </c>
      <c r="C1743" t="s">
        <v>167</v>
      </c>
      <c r="D1743" s="167">
        <v>55014.29</v>
      </c>
      <c r="E1743" t="s">
        <v>188</v>
      </c>
      <c r="F1743" t="s">
        <v>169</v>
      </c>
      <c r="G1743" t="s">
        <v>2159</v>
      </c>
      <c r="H1743" s="168">
        <v>39454</v>
      </c>
      <c r="I1743" t="s">
        <v>103</v>
      </c>
      <c r="J1743" s="169">
        <v>9.7232876712328764</v>
      </c>
      <c r="K1743">
        <v>2</v>
      </c>
    </row>
    <row r="1744" spans="1:11" x14ac:dyDescent="0.25">
      <c r="A1744" t="s">
        <v>2160</v>
      </c>
      <c r="B1744">
        <v>36034</v>
      </c>
      <c r="C1744" t="s">
        <v>172</v>
      </c>
      <c r="D1744" s="167">
        <v>156500.16</v>
      </c>
      <c r="E1744" t="s">
        <v>230</v>
      </c>
      <c r="F1744" t="s">
        <v>169</v>
      </c>
      <c r="G1744" t="s">
        <v>231</v>
      </c>
      <c r="H1744" s="168">
        <v>33903</v>
      </c>
      <c r="I1744" t="s">
        <v>104</v>
      </c>
      <c r="J1744" s="169">
        <v>24.931506849315067</v>
      </c>
      <c r="K1744">
        <v>5</v>
      </c>
    </row>
    <row r="1745" spans="1:11" x14ac:dyDescent="0.25">
      <c r="A1745" t="s">
        <v>2161</v>
      </c>
      <c r="B1745">
        <v>83387</v>
      </c>
      <c r="C1745" t="s">
        <v>172</v>
      </c>
      <c r="D1745" s="167">
        <v>54797.84</v>
      </c>
      <c r="E1745" t="s">
        <v>1258</v>
      </c>
      <c r="F1745" t="s">
        <v>169</v>
      </c>
      <c r="G1745" t="s">
        <v>418</v>
      </c>
      <c r="H1745" s="168">
        <v>41582</v>
      </c>
      <c r="I1745" t="s">
        <v>104</v>
      </c>
      <c r="J1745" s="169">
        <v>3.893150684931507</v>
      </c>
      <c r="K1745">
        <v>1</v>
      </c>
    </row>
    <row r="1746" spans="1:11" x14ac:dyDescent="0.25">
      <c r="A1746" t="s">
        <v>2162</v>
      </c>
      <c r="B1746">
        <v>93913</v>
      </c>
      <c r="C1746" t="s">
        <v>172</v>
      </c>
      <c r="D1746" s="167">
        <v>107128.71</v>
      </c>
      <c r="E1746" t="s">
        <v>175</v>
      </c>
      <c r="F1746" t="s">
        <v>169</v>
      </c>
      <c r="G1746" t="s">
        <v>586</v>
      </c>
      <c r="H1746" s="168">
        <v>33791</v>
      </c>
      <c r="I1746" t="s">
        <v>107</v>
      </c>
      <c r="J1746" s="169">
        <v>25.238356164383561</v>
      </c>
      <c r="K1746">
        <v>6</v>
      </c>
    </row>
    <row r="1747" spans="1:11" x14ac:dyDescent="0.25">
      <c r="A1747" t="s">
        <v>2163</v>
      </c>
      <c r="B1747">
        <v>27080</v>
      </c>
      <c r="C1747" t="s">
        <v>167</v>
      </c>
      <c r="D1747" s="167">
        <v>53855.57</v>
      </c>
      <c r="E1747" t="s">
        <v>168</v>
      </c>
      <c r="F1747" t="s">
        <v>169</v>
      </c>
      <c r="G1747" t="s">
        <v>170</v>
      </c>
      <c r="H1747" s="168">
        <v>39818</v>
      </c>
      <c r="I1747" t="s">
        <v>104</v>
      </c>
      <c r="J1747" s="169">
        <v>8.7260273972602747</v>
      </c>
      <c r="K1747">
        <v>2</v>
      </c>
    </row>
    <row r="1748" spans="1:11" x14ac:dyDescent="0.25">
      <c r="A1748" t="s">
        <v>2164</v>
      </c>
      <c r="B1748">
        <v>79608</v>
      </c>
      <c r="C1748" t="s">
        <v>172</v>
      </c>
      <c r="D1748" s="167">
        <v>89620</v>
      </c>
      <c r="E1748" t="s">
        <v>175</v>
      </c>
      <c r="F1748" t="s">
        <v>169</v>
      </c>
      <c r="G1748" t="s">
        <v>183</v>
      </c>
      <c r="H1748" s="168">
        <v>38551</v>
      </c>
      <c r="I1748" t="s">
        <v>106</v>
      </c>
      <c r="J1748" s="169">
        <v>12.197260273972603</v>
      </c>
      <c r="K1748">
        <v>3</v>
      </c>
    </row>
    <row r="1749" spans="1:11" x14ac:dyDescent="0.25">
      <c r="A1749" t="s">
        <v>2165</v>
      </c>
      <c r="B1749">
        <v>4814</v>
      </c>
      <c r="C1749" t="s">
        <v>167</v>
      </c>
      <c r="D1749" s="167">
        <v>93396</v>
      </c>
      <c r="E1749" t="s">
        <v>268</v>
      </c>
      <c r="F1749" t="s">
        <v>169</v>
      </c>
      <c r="G1749" t="s">
        <v>418</v>
      </c>
      <c r="H1749" s="168">
        <v>37333</v>
      </c>
      <c r="I1749" t="s">
        <v>103</v>
      </c>
      <c r="J1749" s="169">
        <v>15.534246575342467</v>
      </c>
      <c r="K1749">
        <v>4</v>
      </c>
    </row>
    <row r="1750" spans="1:11" x14ac:dyDescent="0.25">
      <c r="A1750" t="s">
        <v>2166</v>
      </c>
      <c r="B1750">
        <v>81833</v>
      </c>
      <c r="C1750" t="s">
        <v>172</v>
      </c>
      <c r="D1750" s="167">
        <v>52693</v>
      </c>
      <c r="E1750" t="s">
        <v>191</v>
      </c>
      <c r="F1750" t="s">
        <v>169</v>
      </c>
      <c r="G1750" t="s">
        <v>354</v>
      </c>
      <c r="H1750" s="168">
        <v>41288</v>
      </c>
      <c r="I1750" t="s">
        <v>108</v>
      </c>
      <c r="J1750" s="169">
        <v>4.6986301369863011</v>
      </c>
      <c r="K1750">
        <v>1</v>
      </c>
    </row>
    <row r="1751" spans="1:11" x14ac:dyDescent="0.25">
      <c r="A1751" t="s">
        <v>2167</v>
      </c>
      <c r="B1751">
        <v>82050</v>
      </c>
      <c r="C1751" t="s">
        <v>167</v>
      </c>
      <c r="D1751" s="167">
        <v>72603.3</v>
      </c>
      <c r="E1751" t="s">
        <v>188</v>
      </c>
      <c r="F1751" t="s">
        <v>169</v>
      </c>
      <c r="G1751" t="s">
        <v>665</v>
      </c>
      <c r="H1751" s="168">
        <v>32322</v>
      </c>
      <c r="I1751" t="s">
        <v>103</v>
      </c>
      <c r="J1751" s="169">
        <v>29.263013698630136</v>
      </c>
      <c r="K1751">
        <v>6</v>
      </c>
    </row>
    <row r="1752" spans="1:11" x14ac:dyDescent="0.25">
      <c r="A1752" t="s">
        <v>2168</v>
      </c>
      <c r="B1752">
        <v>67084</v>
      </c>
      <c r="C1752" t="s">
        <v>172</v>
      </c>
      <c r="D1752" s="167">
        <v>89620</v>
      </c>
      <c r="E1752" t="s">
        <v>175</v>
      </c>
      <c r="F1752" t="s">
        <v>169</v>
      </c>
      <c r="G1752" t="s">
        <v>183</v>
      </c>
      <c r="H1752" s="168">
        <v>36724</v>
      </c>
      <c r="I1752" t="s">
        <v>104</v>
      </c>
      <c r="J1752" s="169">
        <v>17.202739726027396</v>
      </c>
      <c r="K1752">
        <v>4</v>
      </c>
    </row>
    <row r="1753" spans="1:11" x14ac:dyDescent="0.25">
      <c r="A1753" t="s">
        <v>2169</v>
      </c>
      <c r="B1753">
        <v>83868</v>
      </c>
      <c r="C1753" t="s">
        <v>172</v>
      </c>
      <c r="D1753" s="167">
        <v>73801</v>
      </c>
      <c r="E1753" t="s">
        <v>196</v>
      </c>
      <c r="F1753" t="s">
        <v>169</v>
      </c>
      <c r="G1753" t="s">
        <v>228</v>
      </c>
      <c r="H1753" s="168">
        <v>36955</v>
      </c>
      <c r="I1753" t="s">
        <v>104</v>
      </c>
      <c r="J1753" s="169">
        <v>16.56986301369863</v>
      </c>
      <c r="K1753">
        <v>4</v>
      </c>
    </row>
    <row r="1754" spans="1:11" x14ac:dyDescent="0.25">
      <c r="A1754" t="s">
        <v>2170</v>
      </c>
      <c r="B1754">
        <v>40962</v>
      </c>
      <c r="C1754" t="s">
        <v>172</v>
      </c>
      <c r="D1754" s="167">
        <v>100670.07</v>
      </c>
      <c r="E1754" t="s">
        <v>185</v>
      </c>
      <c r="F1754" t="s">
        <v>169</v>
      </c>
      <c r="G1754" t="s">
        <v>416</v>
      </c>
      <c r="H1754" s="168">
        <v>33112</v>
      </c>
      <c r="I1754" t="s">
        <v>106</v>
      </c>
      <c r="J1754" s="169">
        <v>27.098630136986301</v>
      </c>
      <c r="K1754">
        <v>6</v>
      </c>
    </row>
    <row r="1755" spans="1:11" x14ac:dyDescent="0.25">
      <c r="A1755" t="s">
        <v>2171</v>
      </c>
      <c r="B1755">
        <v>49695</v>
      </c>
      <c r="C1755" t="s">
        <v>172</v>
      </c>
      <c r="D1755" s="167">
        <v>48258.81</v>
      </c>
      <c r="E1755" t="s">
        <v>199</v>
      </c>
      <c r="F1755" t="s">
        <v>169</v>
      </c>
      <c r="G1755" t="s">
        <v>330</v>
      </c>
      <c r="H1755" s="168">
        <v>39349</v>
      </c>
      <c r="I1755" t="s">
        <v>107</v>
      </c>
      <c r="J1755" s="169">
        <v>10.010958904109589</v>
      </c>
      <c r="K1755">
        <v>3</v>
      </c>
    </row>
    <row r="1756" spans="1:11" x14ac:dyDescent="0.25">
      <c r="A1756" t="s">
        <v>2172</v>
      </c>
      <c r="B1756">
        <v>56528</v>
      </c>
      <c r="C1756" t="s">
        <v>167</v>
      </c>
      <c r="D1756" s="167">
        <v>41954.12</v>
      </c>
      <c r="E1756" t="s">
        <v>188</v>
      </c>
      <c r="F1756" t="s">
        <v>202</v>
      </c>
      <c r="G1756" t="s">
        <v>313</v>
      </c>
      <c r="H1756" s="168">
        <v>38726</v>
      </c>
      <c r="I1756" t="s">
        <v>107</v>
      </c>
      <c r="J1756" s="169">
        <v>11.717808219178082</v>
      </c>
      <c r="K1756">
        <v>3</v>
      </c>
    </row>
    <row r="1757" spans="1:11" x14ac:dyDescent="0.25">
      <c r="A1757" t="s">
        <v>2173</v>
      </c>
      <c r="B1757">
        <v>72311</v>
      </c>
      <c r="C1757" t="s">
        <v>167</v>
      </c>
      <c r="D1757" s="167">
        <v>73801</v>
      </c>
      <c r="E1757" t="s">
        <v>253</v>
      </c>
      <c r="F1757" t="s">
        <v>169</v>
      </c>
      <c r="G1757" t="s">
        <v>539</v>
      </c>
      <c r="H1757" s="168">
        <v>36926</v>
      </c>
      <c r="I1757" t="s">
        <v>108</v>
      </c>
      <c r="J1757" s="169">
        <v>16.649315068493152</v>
      </c>
      <c r="K1757">
        <v>4</v>
      </c>
    </row>
    <row r="1758" spans="1:11" x14ac:dyDescent="0.25">
      <c r="A1758" t="s">
        <v>2174</v>
      </c>
      <c r="B1758">
        <v>83663</v>
      </c>
      <c r="C1758" t="s">
        <v>172</v>
      </c>
      <c r="D1758" s="167">
        <v>50910</v>
      </c>
      <c r="E1758" t="s">
        <v>191</v>
      </c>
      <c r="F1758" t="s">
        <v>169</v>
      </c>
      <c r="G1758" t="s">
        <v>354</v>
      </c>
      <c r="H1758" s="168">
        <v>41904</v>
      </c>
      <c r="I1758" t="s">
        <v>106</v>
      </c>
      <c r="J1758" s="169">
        <v>3.010958904109589</v>
      </c>
      <c r="K1758">
        <v>1</v>
      </c>
    </row>
    <row r="1759" spans="1:11" x14ac:dyDescent="0.25">
      <c r="A1759" t="s">
        <v>2175</v>
      </c>
      <c r="B1759">
        <v>54087</v>
      </c>
      <c r="C1759" t="s">
        <v>167</v>
      </c>
      <c r="D1759" s="167">
        <v>83033.72</v>
      </c>
      <c r="E1759" t="s">
        <v>188</v>
      </c>
      <c r="F1759" t="s">
        <v>169</v>
      </c>
      <c r="G1759" t="s">
        <v>428</v>
      </c>
      <c r="H1759" s="168">
        <v>41498</v>
      </c>
      <c r="I1759" t="s">
        <v>103</v>
      </c>
      <c r="J1759" s="169">
        <v>4.1232876712328768</v>
      </c>
      <c r="K1759">
        <v>1</v>
      </c>
    </row>
    <row r="1760" spans="1:11" x14ac:dyDescent="0.25">
      <c r="A1760" t="s">
        <v>2176</v>
      </c>
      <c r="B1760">
        <v>52531</v>
      </c>
      <c r="C1760" t="s">
        <v>172</v>
      </c>
      <c r="D1760" s="167">
        <v>57265</v>
      </c>
      <c r="E1760" t="s">
        <v>191</v>
      </c>
      <c r="F1760" t="s">
        <v>169</v>
      </c>
      <c r="G1760" t="s">
        <v>354</v>
      </c>
      <c r="H1760" s="168">
        <v>41064</v>
      </c>
      <c r="I1760" t="s">
        <v>105</v>
      </c>
      <c r="J1760" s="169">
        <v>5.3123287671232875</v>
      </c>
      <c r="K1760">
        <v>2</v>
      </c>
    </row>
    <row r="1761" spans="1:11" x14ac:dyDescent="0.25">
      <c r="A1761" t="s">
        <v>2177</v>
      </c>
      <c r="B1761">
        <v>70867</v>
      </c>
      <c r="C1761" t="s">
        <v>172</v>
      </c>
      <c r="D1761" s="167">
        <v>73801</v>
      </c>
      <c r="E1761" t="s">
        <v>196</v>
      </c>
      <c r="F1761" t="s">
        <v>169</v>
      </c>
      <c r="G1761" t="s">
        <v>2178</v>
      </c>
      <c r="H1761" s="168">
        <v>38838</v>
      </c>
      <c r="I1761" t="s">
        <v>103</v>
      </c>
      <c r="J1761" s="169">
        <v>11.41095890410959</v>
      </c>
      <c r="K1761">
        <v>3</v>
      </c>
    </row>
    <row r="1762" spans="1:11" x14ac:dyDescent="0.25">
      <c r="A1762" t="s">
        <v>2179</v>
      </c>
      <c r="B1762">
        <v>93749</v>
      </c>
      <c r="C1762" t="s">
        <v>172</v>
      </c>
      <c r="D1762" s="167">
        <v>75453</v>
      </c>
      <c r="E1762" t="s">
        <v>175</v>
      </c>
      <c r="F1762" t="s">
        <v>169</v>
      </c>
      <c r="G1762" t="s">
        <v>183</v>
      </c>
      <c r="H1762" s="168">
        <v>38551</v>
      </c>
      <c r="I1762" t="s">
        <v>107</v>
      </c>
      <c r="J1762" s="169">
        <v>12.197260273972603</v>
      </c>
      <c r="K1762">
        <v>3</v>
      </c>
    </row>
    <row r="1763" spans="1:11" x14ac:dyDescent="0.25">
      <c r="A1763" t="s">
        <v>2180</v>
      </c>
      <c r="B1763">
        <v>55079</v>
      </c>
      <c r="C1763" t="s">
        <v>172</v>
      </c>
      <c r="D1763" s="167">
        <v>65530</v>
      </c>
      <c r="E1763" t="s">
        <v>191</v>
      </c>
      <c r="F1763" t="s">
        <v>169</v>
      </c>
      <c r="G1763" t="s">
        <v>486</v>
      </c>
      <c r="H1763" s="168">
        <v>39693</v>
      </c>
      <c r="I1763" t="s">
        <v>104</v>
      </c>
      <c r="J1763" s="169">
        <v>9.0684931506849313</v>
      </c>
      <c r="K1763">
        <v>2</v>
      </c>
    </row>
    <row r="1764" spans="1:11" x14ac:dyDescent="0.25">
      <c r="A1764" t="s">
        <v>2181</v>
      </c>
      <c r="B1764">
        <v>85990</v>
      </c>
      <c r="C1764" t="s">
        <v>172</v>
      </c>
      <c r="D1764" s="167">
        <v>80829</v>
      </c>
      <c r="E1764" t="s">
        <v>175</v>
      </c>
      <c r="F1764" t="s">
        <v>169</v>
      </c>
      <c r="G1764" t="s">
        <v>183</v>
      </c>
      <c r="H1764" s="168">
        <v>37802</v>
      </c>
      <c r="I1764" t="s">
        <v>106</v>
      </c>
      <c r="J1764" s="169">
        <v>14.24931506849315</v>
      </c>
      <c r="K1764">
        <v>3</v>
      </c>
    </row>
    <row r="1765" spans="1:11" x14ac:dyDescent="0.25">
      <c r="A1765" t="s">
        <v>2182</v>
      </c>
      <c r="B1765">
        <v>94622</v>
      </c>
      <c r="C1765" t="s">
        <v>167</v>
      </c>
      <c r="D1765" s="167">
        <v>21030.74</v>
      </c>
      <c r="E1765" t="s">
        <v>196</v>
      </c>
      <c r="F1765" t="s">
        <v>202</v>
      </c>
      <c r="G1765" t="s">
        <v>222</v>
      </c>
      <c r="H1765" s="168">
        <v>38278</v>
      </c>
      <c r="I1765" t="s">
        <v>103</v>
      </c>
      <c r="J1765" s="169">
        <v>12.945205479452055</v>
      </c>
      <c r="K1765">
        <v>3</v>
      </c>
    </row>
    <row r="1766" spans="1:11" x14ac:dyDescent="0.25">
      <c r="A1766" t="s">
        <v>2183</v>
      </c>
      <c r="B1766">
        <v>36053</v>
      </c>
      <c r="C1766" t="s">
        <v>167</v>
      </c>
      <c r="D1766" s="167">
        <v>104717.28</v>
      </c>
      <c r="E1766" t="s">
        <v>196</v>
      </c>
      <c r="F1766" t="s">
        <v>169</v>
      </c>
      <c r="G1766" t="s">
        <v>598</v>
      </c>
      <c r="H1766" s="168">
        <v>32063</v>
      </c>
      <c r="I1766" t="s">
        <v>103</v>
      </c>
      <c r="J1766" s="169">
        <v>29.972602739726028</v>
      </c>
      <c r="K1766">
        <v>7</v>
      </c>
    </row>
    <row r="1767" spans="1:11" x14ac:dyDescent="0.25">
      <c r="A1767" t="s">
        <v>2184</v>
      </c>
      <c r="B1767">
        <v>99358</v>
      </c>
      <c r="C1767" t="s">
        <v>172</v>
      </c>
      <c r="D1767" s="167">
        <v>90038.06</v>
      </c>
      <c r="E1767" t="s">
        <v>168</v>
      </c>
      <c r="F1767" t="s">
        <v>169</v>
      </c>
      <c r="G1767" t="s">
        <v>858</v>
      </c>
      <c r="H1767" s="168">
        <v>37585</v>
      </c>
      <c r="I1767" t="s">
        <v>107</v>
      </c>
      <c r="J1767" s="169">
        <v>14.843835616438357</v>
      </c>
      <c r="K1767">
        <v>3</v>
      </c>
    </row>
    <row r="1768" spans="1:11" x14ac:dyDescent="0.25">
      <c r="A1768" t="s">
        <v>2185</v>
      </c>
      <c r="B1768">
        <v>87080</v>
      </c>
      <c r="C1768" t="s">
        <v>167</v>
      </c>
      <c r="D1768" s="167">
        <v>86673.48</v>
      </c>
      <c r="E1768" t="s">
        <v>168</v>
      </c>
      <c r="F1768" t="s">
        <v>169</v>
      </c>
      <c r="G1768" t="s">
        <v>189</v>
      </c>
      <c r="H1768" s="168">
        <v>32748</v>
      </c>
      <c r="I1768" t="s">
        <v>105</v>
      </c>
      <c r="J1768" s="169">
        <v>28.095890410958905</v>
      </c>
      <c r="K1768">
        <v>6</v>
      </c>
    </row>
    <row r="1769" spans="1:11" x14ac:dyDescent="0.25">
      <c r="A1769" t="s">
        <v>2186</v>
      </c>
      <c r="B1769">
        <v>17177</v>
      </c>
      <c r="C1769" t="s">
        <v>172</v>
      </c>
      <c r="D1769" s="167">
        <v>70422</v>
      </c>
      <c r="E1769" t="s">
        <v>168</v>
      </c>
      <c r="F1769" t="s">
        <v>169</v>
      </c>
      <c r="G1769" t="s">
        <v>1326</v>
      </c>
      <c r="H1769" s="168">
        <v>36038</v>
      </c>
      <c r="I1769" t="s">
        <v>105</v>
      </c>
      <c r="J1769" s="169">
        <v>19.082191780821919</v>
      </c>
      <c r="K1769">
        <v>4</v>
      </c>
    </row>
    <row r="1770" spans="1:11" x14ac:dyDescent="0.25">
      <c r="A1770" t="s">
        <v>2187</v>
      </c>
      <c r="B1770">
        <v>11407</v>
      </c>
      <c r="C1770" t="s">
        <v>172</v>
      </c>
      <c r="D1770" s="167">
        <v>112266</v>
      </c>
      <c r="E1770" t="s">
        <v>185</v>
      </c>
      <c r="F1770" t="s">
        <v>169</v>
      </c>
      <c r="G1770" t="s">
        <v>382</v>
      </c>
      <c r="H1770" s="168">
        <v>35751</v>
      </c>
      <c r="I1770" t="s">
        <v>103</v>
      </c>
      <c r="J1770" s="169">
        <v>19.86849315068493</v>
      </c>
      <c r="K1770">
        <v>4</v>
      </c>
    </row>
    <row r="1771" spans="1:11" x14ac:dyDescent="0.25">
      <c r="A1771" t="s">
        <v>2188</v>
      </c>
      <c r="B1771">
        <v>75903</v>
      </c>
      <c r="C1771" t="s">
        <v>172</v>
      </c>
      <c r="D1771" s="167">
        <v>43525.72</v>
      </c>
      <c r="E1771" t="s">
        <v>233</v>
      </c>
      <c r="F1771" t="s">
        <v>169</v>
      </c>
      <c r="G1771" t="s">
        <v>514</v>
      </c>
      <c r="H1771" s="168">
        <v>41428</v>
      </c>
      <c r="I1771" t="s">
        <v>103</v>
      </c>
      <c r="J1771" s="169">
        <v>4.3150684931506849</v>
      </c>
      <c r="K1771">
        <v>1</v>
      </c>
    </row>
    <row r="1772" spans="1:11" x14ac:dyDescent="0.25">
      <c r="A1772" t="s">
        <v>2189</v>
      </c>
      <c r="B1772">
        <v>98876</v>
      </c>
      <c r="C1772" t="s">
        <v>167</v>
      </c>
      <c r="D1772" s="167">
        <v>58448</v>
      </c>
      <c r="E1772" t="s">
        <v>188</v>
      </c>
      <c r="F1772" t="s">
        <v>169</v>
      </c>
      <c r="G1772" t="s">
        <v>344</v>
      </c>
      <c r="H1772" s="168">
        <v>36605</v>
      </c>
      <c r="I1772" t="s">
        <v>103</v>
      </c>
      <c r="J1772" s="169">
        <v>17.528767123287672</v>
      </c>
      <c r="K1772">
        <v>4</v>
      </c>
    </row>
    <row r="1773" spans="1:11" x14ac:dyDescent="0.25">
      <c r="A1773" t="s">
        <v>2190</v>
      </c>
      <c r="B1773">
        <v>21568</v>
      </c>
      <c r="C1773" t="s">
        <v>167</v>
      </c>
      <c r="D1773" s="167">
        <v>64367.46</v>
      </c>
      <c r="E1773" t="s">
        <v>270</v>
      </c>
      <c r="F1773" t="s">
        <v>169</v>
      </c>
      <c r="G1773" t="s">
        <v>801</v>
      </c>
      <c r="H1773" s="168">
        <v>36528</v>
      </c>
      <c r="I1773" t="s">
        <v>104</v>
      </c>
      <c r="J1773" s="169">
        <v>17.739726027397261</v>
      </c>
      <c r="K1773">
        <v>4</v>
      </c>
    </row>
    <row r="1774" spans="1:11" x14ac:dyDescent="0.25">
      <c r="A1774" t="s">
        <v>2191</v>
      </c>
      <c r="B1774">
        <v>88506</v>
      </c>
      <c r="C1774" t="s">
        <v>172</v>
      </c>
      <c r="D1774" s="167">
        <v>50910</v>
      </c>
      <c r="E1774" t="s">
        <v>191</v>
      </c>
      <c r="F1774" t="s">
        <v>169</v>
      </c>
      <c r="G1774" t="s">
        <v>354</v>
      </c>
      <c r="H1774" s="168">
        <v>41904</v>
      </c>
      <c r="I1774" t="s">
        <v>107</v>
      </c>
      <c r="J1774" s="169">
        <v>3.010958904109589</v>
      </c>
      <c r="K1774">
        <v>1</v>
      </c>
    </row>
    <row r="1775" spans="1:11" x14ac:dyDescent="0.25">
      <c r="A1775" t="s">
        <v>2192</v>
      </c>
      <c r="B1775">
        <v>63628</v>
      </c>
      <c r="C1775" t="s">
        <v>167</v>
      </c>
      <c r="D1775" s="167">
        <v>57807.08</v>
      </c>
      <c r="E1775" t="s">
        <v>188</v>
      </c>
      <c r="F1775" t="s">
        <v>202</v>
      </c>
      <c r="G1775" t="s">
        <v>313</v>
      </c>
      <c r="H1775" s="168">
        <v>34262</v>
      </c>
      <c r="I1775" t="s">
        <v>104</v>
      </c>
      <c r="J1775" s="169">
        <v>23.947945205479453</v>
      </c>
      <c r="K1775">
        <v>5</v>
      </c>
    </row>
    <row r="1776" spans="1:11" x14ac:dyDescent="0.25">
      <c r="A1776" t="s">
        <v>2193</v>
      </c>
      <c r="B1776">
        <v>46112</v>
      </c>
      <c r="C1776" t="s">
        <v>172</v>
      </c>
      <c r="D1776" s="167">
        <v>39351.089999999997</v>
      </c>
      <c r="E1776" t="s">
        <v>199</v>
      </c>
      <c r="F1776" t="s">
        <v>169</v>
      </c>
      <c r="G1776" t="s">
        <v>295</v>
      </c>
      <c r="H1776" s="168">
        <v>41862</v>
      </c>
      <c r="I1776" t="s">
        <v>106</v>
      </c>
      <c r="J1776" s="169">
        <v>3.1260273972602741</v>
      </c>
      <c r="K1776">
        <v>1</v>
      </c>
    </row>
    <row r="1777" spans="1:11" x14ac:dyDescent="0.25">
      <c r="A1777" t="s">
        <v>2194</v>
      </c>
      <c r="B1777">
        <v>90141</v>
      </c>
      <c r="C1777" t="s">
        <v>167</v>
      </c>
      <c r="D1777" s="167">
        <v>60201.440000000002</v>
      </c>
      <c r="E1777" t="s">
        <v>216</v>
      </c>
      <c r="F1777" t="s">
        <v>169</v>
      </c>
      <c r="G1777" t="s">
        <v>217</v>
      </c>
      <c r="H1777" s="168">
        <v>34175</v>
      </c>
      <c r="I1777" t="s">
        <v>104</v>
      </c>
      <c r="J1777" s="169">
        <v>24.186301369863013</v>
      </c>
      <c r="K1777">
        <v>5</v>
      </c>
    </row>
    <row r="1778" spans="1:11" x14ac:dyDescent="0.25">
      <c r="A1778" t="s">
        <v>2195</v>
      </c>
      <c r="B1778">
        <v>72384</v>
      </c>
      <c r="C1778" t="s">
        <v>172</v>
      </c>
      <c r="D1778" s="167">
        <v>87523.22</v>
      </c>
      <c r="E1778" t="s">
        <v>268</v>
      </c>
      <c r="F1778" t="s">
        <v>169</v>
      </c>
      <c r="G1778" t="s">
        <v>418</v>
      </c>
      <c r="H1778" s="168">
        <v>32064</v>
      </c>
      <c r="I1778" t="s">
        <v>104</v>
      </c>
      <c r="J1778" s="169">
        <v>29.969863013698632</v>
      </c>
      <c r="K1778">
        <v>7</v>
      </c>
    </row>
    <row r="1779" spans="1:11" x14ac:dyDescent="0.25">
      <c r="A1779" t="s">
        <v>2196</v>
      </c>
      <c r="B1779">
        <v>44107</v>
      </c>
      <c r="C1779" t="s">
        <v>167</v>
      </c>
      <c r="D1779" s="167">
        <v>30100.720000000001</v>
      </c>
      <c r="E1779" t="s">
        <v>216</v>
      </c>
      <c r="F1779" t="s">
        <v>202</v>
      </c>
      <c r="G1779" t="s">
        <v>217</v>
      </c>
      <c r="H1779" s="168">
        <v>34105</v>
      </c>
      <c r="I1779" t="s">
        <v>103</v>
      </c>
      <c r="J1779" s="169">
        <v>24.378082191780823</v>
      </c>
      <c r="K1779">
        <v>5</v>
      </c>
    </row>
    <row r="1780" spans="1:11" x14ac:dyDescent="0.25">
      <c r="A1780" t="s">
        <v>2197</v>
      </c>
      <c r="B1780">
        <v>77029</v>
      </c>
      <c r="C1780" t="s">
        <v>172</v>
      </c>
      <c r="D1780" s="167">
        <v>113931.12</v>
      </c>
      <c r="E1780" t="s">
        <v>168</v>
      </c>
      <c r="F1780" t="s">
        <v>169</v>
      </c>
      <c r="G1780" t="s">
        <v>275</v>
      </c>
      <c r="H1780" s="168">
        <v>37249</v>
      </c>
      <c r="I1780" t="s">
        <v>108</v>
      </c>
      <c r="J1780" s="169">
        <v>15.764383561643836</v>
      </c>
      <c r="K1780">
        <v>4</v>
      </c>
    </row>
    <row r="1781" spans="1:11" x14ac:dyDescent="0.25">
      <c r="A1781" t="s">
        <v>2198</v>
      </c>
      <c r="B1781">
        <v>6988</v>
      </c>
      <c r="C1781" t="s">
        <v>172</v>
      </c>
      <c r="D1781" s="167">
        <v>156525</v>
      </c>
      <c r="E1781" t="s">
        <v>593</v>
      </c>
      <c r="F1781" t="s">
        <v>169</v>
      </c>
      <c r="G1781" t="s">
        <v>231</v>
      </c>
      <c r="H1781" s="168">
        <v>32496</v>
      </c>
      <c r="I1781" t="s">
        <v>106</v>
      </c>
      <c r="J1781" s="169">
        <v>28.786301369863015</v>
      </c>
      <c r="K1781">
        <v>6</v>
      </c>
    </row>
    <row r="1782" spans="1:11" x14ac:dyDescent="0.25">
      <c r="A1782" t="s">
        <v>2199</v>
      </c>
      <c r="B1782">
        <v>52795</v>
      </c>
      <c r="C1782" t="s">
        <v>167</v>
      </c>
      <c r="D1782" s="167">
        <v>102664</v>
      </c>
      <c r="E1782" t="s">
        <v>188</v>
      </c>
      <c r="F1782" t="s">
        <v>169</v>
      </c>
      <c r="G1782" t="s">
        <v>410</v>
      </c>
      <c r="H1782" s="168">
        <v>36066</v>
      </c>
      <c r="I1782" t="s">
        <v>103</v>
      </c>
      <c r="J1782" s="169">
        <v>19.005479452054793</v>
      </c>
      <c r="K1782">
        <v>4</v>
      </c>
    </row>
    <row r="1783" spans="1:11" x14ac:dyDescent="0.25">
      <c r="A1783" t="s">
        <v>2200</v>
      </c>
      <c r="B1783">
        <v>86226</v>
      </c>
      <c r="C1783" t="s">
        <v>172</v>
      </c>
      <c r="D1783" s="167">
        <v>114087.02</v>
      </c>
      <c r="E1783" t="s">
        <v>185</v>
      </c>
      <c r="F1783" t="s">
        <v>169</v>
      </c>
      <c r="G1783" t="s">
        <v>382</v>
      </c>
      <c r="H1783" s="168">
        <v>34232</v>
      </c>
      <c r="I1783" t="s">
        <v>105</v>
      </c>
      <c r="J1783" s="169">
        <v>24.030136986301368</v>
      </c>
      <c r="K1783">
        <v>5</v>
      </c>
    </row>
    <row r="1784" spans="1:11" x14ac:dyDescent="0.25">
      <c r="A1784" t="s">
        <v>2201</v>
      </c>
      <c r="B1784">
        <v>13851</v>
      </c>
      <c r="C1784" t="s">
        <v>167</v>
      </c>
      <c r="D1784" s="167">
        <v>68862.58</v>
      </c>
      <c r="E1784" t="s">
        <v>188</v>
      </c>
      <c r="F1784" t="s">
        <v>169</v>
      </c>
      <c r="G1784" t="s">
        <v>539</v>
      </c>
      <c r="H1784" s="168">
        <v>38488</v>
      </c>
      <c r="I1784" t="s">
        <v>107</v>
      </c>
      <c r="J1784" s="169">
        <v>12.36986301369863</v>
      </c>
      <c r="K1784">
        <v>3</v>
      </c>
    </row>
    <row r="1785" spans="1:11" x14ac:dyDescent="0.25">
      <c r="A1785" t="s">
        <v>2202</v>
      </c>
      <c r="B1785">
        <v>42881</v>
      </c>
      <c r="C1785" t="s">
        <v>172</v>
      </c>
      <c r="D1785" s="167">
        <v>59027</v>
      </c>
      <c r="E1785" t="s">
        <v>191</v>
      </c>
      <c r="F1785" t="s">
        <v>169</v>
      </c>
      <c r="G1785" t="s">
        <v>354</v>
      </c>
      <c r="H1785" s="168">
        <v>41708</v>
      </c>
      <c r="I1785" t="s">
        <v>104</v>
      </c>
      <c r="J1785" s="169">
        <v>3.547945205479452</v>
      </c>
      <c r="K1785">
        <v>1</v>
      </c>
    </row>
    <row r="1786" spans="1:11" x14ac:dyDescent="0.25">
      <c r="A1786" t="s">
        <v>2203</v>
      </c>
      <c r="B1786">
        <v>91023</v>
      </c>
      <c r="C1786" t="s">
        <v>172</v>
      </c>
      <c r="D1786" s="167">
        <v>87523.22</v>
      </c>
      <c r="E1786" t="s">
        <v>199</v>
      </c>
      <c r="F1786" t="s">
        <v>169</v>
      </c>
      <c r="G1786" t="s">
        <v>1795</v>
      </c>
      <c r="H1786" s="168">
        <v>31950</v>
      </c>
      <c r="I1786" t="s">
        <v>108</v>
      </c>
      <c r="J1786" s="169">
        <v>30.282191780821918</v>
      </c>
      <c r="K1786">
        <v>7</v>
      </c>
    </row>
    <row r="1787" spans="1:11" x14ac:dyDescent="0.25">
      <c r="A1787" t="s">
        <v>2204</v>
      </c>
      <c r="B1787">
        <v>35561</v>
      </c>
      <c r="C1787" t="s">
        <v>167</v>
      </c>
      <c r="D1787" s="167">
        <v>63496.54</v>
      </c>
      <c r="E1787" t="s">
        <v>188</v>
      </c>
      <c r="F1787" t="s">
        <v>169</v>
      </c>
      <c r="G1787" t="s">
        <v>170</v>
      </c>
      <c r="H1787" s="168">
        <v>37886</v>
      </c>
      <c r="I1787" t="s">
        <v>104</v>
      </c>
      <c r="J1787" s="169">
        <v>14.019178082191781</v>
      </c>
      <c r="K1787">
        <v>3</v>
      </c>
    </row>
    <row r="1788" spans="1:11" x14ac:dyDescent="0.25">
      <c r="A1788" t="s">
        <v>2205</v>
      </c>
      <c r="B1788">
        <v>76069</v>
      </c>
      <c r="C1788" t="s">
        <v>172</v>
      </c>
      <c r="D1788" s="167">
        <v>63345</v>
      </c>
      <c r="E1788" t="s">
        <v>191</v>
      </c>
      <c r="F1788" t="s">
        <v>169</v>
      </c>
      <c r="G1788" t="s">
        <v>486</v>
      </c>
      <c r="H1788" s="168">
        <v>40685</v>
      </c>
      <c r="I1788" t="s">
        <v>105</v>
      </c>
      <c r="J1788" s="169">
        <v>6.3506849315068497</v>
      </c>
      <c r="K1788">
        <v>2</v>
      </c>
    </row>
    <row r="1789" spans="1:11" x14ac:dyDescent="0.25">
      <c r="A1789" t="s">
        <v>2206</v>
      </c>
      <c r="B1789">
        <v>99118</v>
      </c>
      <c r="C1789" t="s">
        <v>167</v>
      </c>
      <c r="D1789" s="167">
        <v>87841</v>
      </c>
      <c r="E1789" t="s">
        <v>168</v>
      </c>
      <c r="F1789" t="s">
        <v>169</v>
      </c>
      <c r="G1789" t="s">
        <v>173</v>
      </c>
      <c r="H1789" s="168">
        <v>37459</v>
      </c>
      <c r="I1789" t="s">
        <v>104</v>
      </c>
      <c r="J1789" s="169">
        <v>15.189041095890412</v>
      </c>
      <c r="K1789">
        <v>4</v>
      </c>
    </row>
    <row r="1790" spans="1:11" x14ac:dyDescent="0.25">
      <c r="A1790" t="s">
        <v>2207</v>
      </c>
      <c r="B1790">
        <v>88253</v>
      </c>
      <c r="C1790" t="s">
        <v>172</v>
      </c>
      <c r="D1790" s="167">
        <v>42153.85</v>
      </c>
      <c r="E1790" t="s">
        <v>199</v>
      </c>
      <c r="F1790" t="s">
        <v>169</v>
      </c>
      <c r="G1790" t="s">
        <v>295</v>
      </c>
      <c r="H1790" s="168">
        <v>41260</v>
      </c>
      <c r="I1790" t="s">
        <v>106</v>
      </c>
      <c r="J1790" s="169">
        <v>4.7753424657534245</v>
      </c>
      <c r="K1790">
        <v>1</v>
      </c>
    </row>
    <row r="1791" spans="1:11" x14ac:dyDescent="0.25">
      <c r="A1791" t="s">
        <v>2208</v>
      </c>
      <c r="B1791">
        <v>8498</v>
      </c>
      <c r="C1791" t="s">
        <v>172</v>
      </c>
      <c r="D1791" s="167">
        <v>37934.39</v>
      </c>
      <c r="E1791" t="s">
        <v>253</v>
      </c>
      <c r="F1791" t="s">
        <v>169</v>
      </c>
      <c r="G1791" t="s">
        <v>207</v>
      </c>
      <c r="H1791" s="168">
        <v>39391</v>
      </c>
      <c r="I1791" t="s">
        <v>107</v>
      </c>
      <c r="J1791" s="169">
        <v>9.8958904109589039</v>
      </c>
      <c r="K1791">
        <v>2</v>
      </c>
    </row>
    <row r="1792" spans="1:11" x14ac:dyDescent="0.25">
      <c r="A1792" t="s">
        <v>2209</v>
      </c>
      <c r="B1792">
        <v>92202</v>
      </c>
      <c r="C1792" t="s">
        <v>167</v>
      </c>
      <c r="D1792" s="167">
        <v>49618.44</v>
      </c>
      <c r="E1792" t="s">
        <v>188</v>
      </c>
      <c r="F1792" t="s">
        <v>169</v>
      </c>
      <c r="G1792" t="s">
        <v>273</v>
      </c>
      <c r="H1792" s="168">
        <v>40225</v>
      </c>
      <c r="I1792" t="s">
        <v>106</v>
      </c>
      <c r="J1792" s="169">
        <v>7.6109589041095891</v>
      </c>
      <c r="K1792">
        <v>2</v>
      </c>
    </row>
    <row r="1793" spans="1:11" x14ac:dyDescent="0.25">
      <c r="A1793" t="s">
        <v>2210</v>
      </c>
      <c r="B1793">
        <v>98510</v>
      </c>
      <c r="C1793" t="s">
        <v>172</v>
      </c>
      <c r="D1793" s="167">
        <v>76015.03</v>
      </c>
      <c r="E1793" t="s">
        <v>196</v>
      </c>
      <c r="F1793" t="s">
        <v>169</v>
      </c>
      <c r="G1793" t="s">
        <v>228</v>
      </c>
      <c r="H1793" s="168">
        <v>32594</v>
      </c>
      <c r="I1793" t="s">
        <v>103</v>
      </c>
      <c r="J1793" s="169">
        <v>28.517808219178082</v>
      </c>
      <c r="K1793">
        <v>6</v>
      </c>
    </row>
    <row r="1794" spans="1:11" x14ac:dyDescent="0.25">
      <c r="A1794" t="s">
        <v>2211</v>
      </c>
      <c r="B1794">
        <v>16257</v>
      </c>
      <c r="C1794" t="s">
        <v>172</v>
      </c>
      <c r="D1794" s="167">
        <v>142496.67000000001</v>
      </c>
      <c r="E1794" t="s">
        <v>230</v>
      </c>
      <c r="F1794" t="s">
        <v>169</v>
      </c>
      <c r="G1794" t="s">
        <v>231</v>
      </c>
      <c r="H1794" s="168">
        <v>41092</v>
      </c>
      <c r="I1794" t="s">
        <v>106</v>
      </c>
      <c r="J1794" s="169">
        <v>5.2356164383561641</v>
      </c>
      <c r="K1794">
        <v>2</v>
      </c>
    </row>
    <row r="1795" spans="1:11" x14ac:dyDescent="0.25">
      <c r="A1795" t="s">
        <v>2212</v>
      </c>
      <c r="B1795">
        <v>66176</v>
      </c>
      <c r="C1795" t="s">
        <v>167</v>
      </c>
      <c r="D1795" s="167">
        <v>119796.3</v>
      </c>
      <c r="E1795" t="s">
        <v>188</v>
      </c>
      <c r="F1795" t="s">
        <v>169</v>
      </c>
      <c r="G1795" t="s">
        <v>275</v>
      </c>
      <c r="H1795" s="168">
        <v>35660</v>
      </c>
      <c r="I1795" t="s">
        <v>103</v>
      </c>
      <c r="J1795" s="169">
        <v>20.117808219178084</v>
      </c>
      <c r="K1795">
        <v>5</v>
      </c>
    </row>
    <row r="1796" spans="1:11" x14ac:dyDescent="0.25">
      <c r="A1796" t="s">
        <v>2213</v>
      </c>
      <c r="B1796">
        <v>52786</v>
      </c>
      <c r="C1796" t="s">
        <v>172</v>
      </c>
      <c r="D1796" s="167">
        <v>159266</v>
      </c>
      <c r="E1796" t="s">
        <v>188</v>
      </c>
      <c r="F1796" t="s">
        <v>169</v>
      </c>
      <c r="G1796" t="s">
        <v>2214</v>
      </c>
      <c r="H1796" s="168">
        <v>40007</v>
      </c>
      <c r="I1796" t="s">
        <v>104</v>
      </c>
      <c r="J1796" s="169">
        <v>8.2082191780821923</v>
      </c>
      <c r="K1796">
        <v>2</v>
      </c>
    </row>
    <row r="1797" spans="1:11" x14ac:dyDescent="0.25">
      <c r="A1797" t="s">
        <v>2215</v>
      </c>
      <c r="B1797">
        <v>41900</v>
      </c>
      <c r="C1797" t="s">
        <v>172</v>
      </c>
      <c r="D1797" s="167">
        <v>60501</v>
      </c>
      <c r="E1797" t="s">
        <v>175</v>
      </c>
      <c r="F1797" t="s">
        <v>169</v>
      </c>
      <c r="G1797" t="s">
        <v>183</v>
      </c>
      <c r="H1797" s="168">
        <v>41106</v>
      </c>
      <c r="I1797" t="s">
        <v>103</v>
      </c>
      <c r="J1797" s="169">
        <v>5.1972602739726028</v>
      </c>
      <c r="K1797">
        <v>2</v>
      </c>
    </row>
    <row r="1798" spans="1:11" x14ac:dyDescent="0.25">
      <c r="A1798" t="s">
        <v>2216</v>
      </c>
      <c r="B1798">
        <v>26780</v>
      </c>
      <c r="C1798" t="s">
        <v>172</v>
      </c>
      <c r="D1798" s="167">
        <v>55671</v>
      </c>
      <c r="E1798" t="s">
        <v>175</v>
      </c>
      <c r="F1798" t="s">
        <v>169</v>
      </c>
      <c r="G1798" t="s">
        <v>183</v>
      </c>
      <c r="H1798" s="168">
        <v>42156</v>
      </c>
      <c r="I1798" t="s">
        <v>106</v>
      </c>
      <c r="J1798" s="169">
        <v>2.3205479452054796</v>
      </c>
      <c r="K1798">
        <v>1</v>
      </c>
    </row>
    <row r="1799" spans="1:11" x14ac:dyDescent="0.25">
      <c r="A1799" t="s">
        <v>2217</v>
      </c>
      <c r="B1799">
        <v>12553</v>
      </c>
      <c r="C1799" t="s">
        <v>172</v>
      </c>
      <c r="D1799" s="167">
        <v>70052</v>
      </c>
      <c r="E1799" t="s">
        <v>191</v>
      </c>
      <c r="F1799" t="s">
        <v>169</v>
      </c>
      <c r="G1799" t="s">
        <v>192</v>
      </c>
      <c r="H1799" s="168">
        <v>38803</v>
      </c>
      <c r="I1799" t="s">
        <v>105</v>
      </c>
      <c r="J1799" s="169">
        <v>11.506849315068493</v>
      </c>
      <c r="K1799">
        <v>3</v>
      </c>
    </row>
    <row r="1800" spans="1:11" x14ac:dyDescent="0.25">
      <c r="A1800" t="s">
        <v>2218</v>
      </c>
      <c r="B1800">
        <v>26717</v>
      </c>
      <c r="C1800" t="s">
        <v>167</v>
      </c>
      <c r="D1800" s="167">
        <v>93396</v>
      </c>
      <c r="E1800" t="s">
        <v>185</v>
      </c>
      <c r="F1800" t="s">
        <v>169</v>
      </c>
      <c r="G1800" t="s">
        <v>428</v>
      </c>
      <c r="H1800" s="168">
        <v>36605</v>
      </c>
      <c r="I1800" t="s">
        <v>104</v>
      </c>
      <c r="J1800" s="169">
        <v>17.528767123287672</v>
      </c>
      <c r="K1800">
        <v>4</v>
      </c>
    </row>
    <row r="1801" spans="1:11" x14ac:dyDescent="0.25">
      <c r="A1801" t="s">
        <v>2219</v>
      </c>
      <c r="B1801">
        <v>71084</v>
      </c>
      <c r="C1801" t="s">
        <v>172</v>
      </c>
      <c r="D1801" s="167">
        <v>68015</v>
      </c>
      <c r="E1801" t="s">
        <v>191</v>
      </c>
      <c r="F1801" t="s">
        <v>169</v>
      </c>
      <c r="G1801" t="s">
        <v>486</v>
      </c>
      <c r="H1801" s="168">
        <v>38999</v>
      </c>
      <c r="I1801" t="s">
        <v>105</v>
      </c>
      <c r="J1801" s="169">
        <v>10.96986301369863</v>
      </c>
      <c r="K1801">
        <v>3</v>
      </c>
    </row>
    <row r="1802" spans="1:11" x14ac:dyDescent="0.25">
      <c r="A1802" t="s">
        <v>2220</v>
      </c>
      <c r="B1802">
        <v>39658</v>
      </c>
      <c r="C1802" t="s">
        <v>172</v>
      </c>
      <c r="D1802" s="167">
        <v>70435</v>
      </c>
      <c r="E1802" t="s">
        <v>175</v>
      </c>
      <c r="F1802" t="s">
        <v>169</v>
      </c>
      <c r="G1802" t="s">
        <v>183</v>
      </c>
      <c r="H1802" s="168">
        <v>39412</v>
      </c>
      <c r="I1802" t="s">
        <v>103</v>
      </c>
      <c r="J1802" s="169">
        <v>9.838356164383562</v>
      </c>
      <c r="K1802">
        <v>2</v>
      </c>
    </row>
    <row r="1803" spans="1:11" x14ac:dyDescent="0.25">
      <c r="A1803" t="s">
        <v>2221</v>
      </c>
      <c r="B1803">
        <v>6723</v>
      </c>
      <c r="C1803" t="s">
        <v>167</v>
      </c>
      <c r="D1803" s="167">
        <v>58360.18</v>
      </c>
      <c r="E1803" t="s">
        <v>175</v>
      </c>
      <c r="F1803" t="s">
        <v>169</v>
      </c>
      <c r="G1803" t="s">
        <v>311</v>
      </c>
      <c r="H1803" s="168">
        <v>42044</v>
      </c>
      <c r="I1803" t="s">
        <v>104</v>
      </c>
      <c r="J1803" s="169">
        <v>2.6273972602739728</v>
      </c>
      <c r="K1803">
        <v>1</v>
      </c>
    </row>
    <row r="1804" spans="1:11" x14ac:dyDescent="0.25">
      <c r="A1804" t="s">
        <v>2222</v>
      </c>
      <c r="B1804">
        <v>22697</v>
      </c>
      <c r="C1804" t="s">
        <v>167</v>
      </c>
      <c r="D1804" s="167">
        <v>58867.839999999997</v>
      </c>
      <c r="E1804" t="s">
        <v>216</v>
      </c>
      <c r="F1804" t="s">
        <v>169</v>
      </c>
      <c r="G1804" t="s">
        <v>1058</v>
      </c>
      <c r="H1804" s="168">
        <v>42030</v>
      </c>
      <c r="I1804" t="s">
        <v>103</v>
      </c>
      <c r="J1804" s="169">
        <v>2.6657534246575341</v>
      </c>
      <c r="K1804">
        <v>1</v>
      </c>
    </row>
    <row r="1805" spans="1:11" x14ac:dyDescent="0.25">
      <c r="A1805" t="s">
        <v>2223</v>
      </c>
      <c r="B1805">
        <v>77466</v>
      </c>
      <c r="C1805" t="s">
        <v>172</v>
      </c>
      <c r="D1805" s="167">
        <v>73801</v>
      </c>
      <c r="E1805" t="s">
        <v>196</v>
      </c>
      <c r="F1805" t="s">
        <v>169</v>
      </c>
      <c r="G1805" t="s">
        <v>2178</v>
      </c>
      <c r="H1805" s="168">
        <v>38474</v>
      </c>
      <c r="I1805" t="s">
        <v>103</v>
      </c>
      <c r="J1805" s="169">
        <v>12.408219178082192</v>
      </c>
      <c r="K1805">
        <v>3</v>
      </c>
    </row>
    <row r="1806" spans="1:11" x14ac:dyDescent="0.25">
      <c r="A1806" t="s">
        <v>2224</v>
      </c>
      <c r="B1806">
        <v>14106</v>
      </c>
      <c r="C1806" t="s">
        <v>167</v>
      </c>
      <c r="D1806" s="167">
        <v>48616.35</v>
      </c>
      <c r="E1806" t="s">
        <v>168</v>
      </c>
      <c r="F1806" t="s">
        <v>169</v>
      </c>
      <c r="G1806" t="s">
        <v>1054</v>
      </c>
      <c r="H1806" s="168">
        <v>39566</v>
      </c>
      <c r="I1806" t="s">
        <v>104</v>
      </c>
      <c r="J1806" s="169">
        <v>9.4164383561643827</v>
      </c>
      <c r="K1806">
        <v>2</v>
      </c>
    </row>
    <row r="1807" spans="1:11" x14ac:dyDescent="0.25">
      <c r="A1807" t="s">
        <v>2225</v>
      </c>
      <c r="B1807">
        <v>98198</v>
      </c>
      <c r="C1807" t="s">
        <v>172</v>
      </c>
      <c r="D1807" s="167">
        <v>87523.22</v>
      </c>
      <c r="E1807" t="s">
        <v>308</v>
      </c>
      <c r="F1807" t="s">
        <v>169</v>
      </c>
      <c r="G1807" t="s">
        <v>282</v>
      </c>
      <c r="H1807" s="168">
        <v>32902</v>
      </c>
      <c r="I1807" t="s">
        <v>103</v>
      </c>
      <c r="J1807" s="169">
        <v>27.673972602739727</v>
      </c>
      <c r="K1807">
        <v>6</v>
      </c>
    </row>
    <row r="1808" spans="1:11" x14ac:dyDescent="0.25">
      <c r="A1808" t="s">
        <v>2226</v>
      </c>
      <c r="B1808">
        <v>87043</v>
      </c>
      <c r="C1808" t="s">
        <v>172</v>
      </c>
      <c r="D1808" s="167">
        <v>44475.41</v>
      </c>
      <c r="E1808" t="s">
        <v>233</v>
      </c>
      <c r="F1808" t="s">
        <v>169</v>
      </c>
      <c r="G1808" t="s">
        <v>1241</v>
      </c>
      <c r="H1808" s="168">
        <v>39426</v>
      </c>
      <c r="I1808" t="s">
        <v>104</v>
      </c>
      <c r="J1808" s="169">
        <v>9.8000000000000007</v>
      </c>
      <c r="K1808">
        <v>2</v>
      </c>
    </row>
    <row r="1809" spans="1:11" x14ac:dyDescent="0.25">
      <c r="A1809" t="s">
        <v>2227</v>
      </c>
      <c r="B1809">
        <v>93814</v>
      </c>
      <c r="C1809" t="s">
        <v>172</v>
      </c>
      <c r="D1809" s="167">
        <v>99792</v>
      </c>
      <c r="E1809" t="s">
        <v>185</v>
      </c>
      <c r="F1809" t="s">
        <v>169</v>
      </c>
      <c r="G1809" t="s">
        <v>495</v>
      </c>
      <c r="H1809" s="168">
        <v>36493</v>
      </c>
      <c r="I1809" t="s">
        <v>103</v>
      </c>
      <c r="J1809" s="169">
        <v>17.835616438356166</v>
      </c>
      <c r="K1809">
        <v>4</v>
      </c>
    </row>
    <row r="1810" spans="1:11" x14ac:dyDescent="0.25">
      <c r="A1810" t="s">
        <v>2228</v>
      </c>
      <c r="B1810">
        <v>65102</v>
      </c>
      <c r="C1810" t="s">
        <v>172</v>
      </c>
      <c r="D1810" s="167">
        <v>97560</v>
      </c>
      <c r="E1810" t="s">
        <v>185</v>
      </c>
      <c r="F1810" t="s">
        <v>169</v>
      </c>
      <c r="G1810" t="s">
        <v>416</v>
      </c>
      <c r="H1810" s="168">
        <v>36024</v>
      </c>
      <c r="I1810" t="s">
        <v>107</v>
      </c>
      <c r="J1810" s="169">
        <v>19.12054794520548</v>
      </c>
      <c r="K1810">
        <v>4</v>
      </c>
    </row>
    <row r="1811" spans="1:11" x14ac:dyDescent="0.25">
      <c r="A1811" t="s">
        <v>2229</v>
      </c>
      <c r="B1811">
        <v>79964</v>
      </c>
      <c r="C1811" t="s">
        <v>167</v>
      </c>
      <c r="D1811" s="167">
        <v>46469</v>
      </c>
      <c r="E1811" t="s">
        <v>196</v>
      </c>
      <c r="F1811" t="s">
        <v>169</v>
      </c>
      <c r="G1811" t="s">
        <v>503</v>
      </c>
      <c r="H1811" s="168">
        <v>36800</v>
      </c>
      <c r="I1811" t="s">
        <v>104</v>
      </c>
      <c r="J1811" s="169">
        <v>16.994520547945207</v>
      </c>
      <c r="K1811">
        <v>4</v>
      </c>
    </row>
    <row r="1812" spans="1:11" x14ac:dyDescent="0.25">
      <c r="A1812" t="s">
        <v>2229</v>
      </c>
      <c r="B1812">
        <v>16570</v>
      </c>
      <c r="C1812" t="s">
        <v>167</v>
      </c>
      <c r="D1812" s="167">
        <v>56180.52</v>
      </c>
      <c r="E1812" t="s">
        <v>168</v>
      </c>
      <c r="F1812" t="s">
        <v>169</v>
      </c>
      <c r="G1812" t="s">
        <v>170</v>
      </c>
      <c r="H1812" s="168">
        <v>38628</v>
      </c>
      <c r="I1812" t="s">
        <v>108</v>
      </c>
      <c r="J1812" s="169">
        <v>11.986301369863014</v>
      </c>
      <c r="K1812">
        <v>3</v>
      </c>
    </row>
    <row r="1813" spans="1:11" x14ac:dyDescent="0.25">
      <c r="A1813" t="s">
        <v>2230</v>
      </c>
      <c r="B1813">
        <v>76461</v>
      </c>
      <c r="C1813" t="s">
        <v>172</v>
      </c>
      <c r="D1813" s="167">
        <v>70249.5</v>
      </c>
      <c r="E1813" t="s">
        <v>308</v>
      </c>
      <c r="F1813" t="s">
        <v>169</v>
      </c>
      <c r="G1813" t="s">
        <v>328</v>
      </c>
      <c r="H1813" s="168">
        <v>42464</v>
      </c>
      <c r="I1813" t="s">
        <v>104</v>
      </c>
      <c r="J1813" s="169">
        <v>1.4767123287671233</v>
      </c>
      <c r="K1813">
        <v>1</v>
      </c>
    </row>
    <row r="1814" spans="1:11" x14ac:dyDescent="0.25">
      <c r="A1814" t="s">
        <v>2231</v>
      </c>
      <c r="B1814">
        <v>22340</v>
      </c>
      <c r="C1814" t="s">
        <v>172</v>
      </c>
      <c r="D1814" s="167">
        <v>47863.07</v>
      </c>
      <c r="E1814" t="s">
        <v>196</v>
      </c>
      <c r="F1814" t="s">
        <v>169</v>
      </c>
      <c r="G1814" t="s">
        <v>503</v>
      </c>
      <c r="H1814" s="168">
        <v>34008</v>
      </c>
      <c r="I1814" t="s">
        <v>106</v>
      </c>
      <c r="J1814" s="169">
        <v>24.643835616438356</v>
      </c>
      <c r="K1814">
        <v>5</v>
      </c>
    </row>
    <row r="1815" spans="1:11" x14ac:dyDescent="0.25">
      <c r="A1815" t="s">
        <v>2232</v>
      </c>
      <c r="B1815">
        <v>57540</v>
      </c>
      <c r="C1815" t="s">
        <v>167</v>
      </c>
      <c r="D1815" s="167">
        <v>29779.07</v>
      </c>
      <c r="E1815" t="s">
        <v>233</v>
      </c>
      <c r="F1815" t="s">
        <v>202</v>
      </c>
      <c r="G1815" t="s">
        <v>234</v>
      </c>
      <c r="H1815" s="168">
        <v>39554</v>
      </c>
      <c r="I1815" t="s">
        <v>106</v>
      </c>
      <c r="J1815" s="169">
        <v>9.4493150684931511</v>
      </c>
      <c r="K1815">
        <v>2</v>
      </c>
    </row>
    <row r="1816" spans="1:11" x14ac:dyDescent="0.25">
      <c r="A1816" t="s">
        <v>2233</v>
      </c>
      <c r="B1816">
        <v>78637</v>
      </c>
      <c r="C1816" t="s">
        <v>167</v>
      </c>
      <c r="D1816" s="167">
        <v>78391.990000000005</v>
      </c>
      <c r="E1816" t="s">
        <v>175</v>
      </c>
      <c r="F1816" t="s">
        <v>169</v>
      </c>
      <c r="G1816" t="s">
        <v>211</v>
      </c>
      <c r="H1816" s="168">
        <v>41078</v>
      </c>
      <c r="I1816" t="s">
        <v>104</v>
      </c>
      <c r="J1816" s="169">
        <v>5.2739726027397262</v>
      </c>
      <c r="K1816">
        <v>2</v>
      </c>
    </row>
    <row r="1817" spans="1:11" x14ac:dyDescent="0.25">
      <c r="A1817" t="s">
        <v>2234</v>
      </c>
      <c r="B1817">
        <v>61549</v>
      </c>
      <c r="C1817" t="s">
        <v>167</v>
      </c>
      <c r="D1817" s="167">
        <v>55976.97</v>
      </c>
      <c r="E1817" t="s">
        <v>239</v>
      </c>
      <c r="F1817" t="s">
        <v>169</v>
      </c>
      <c r="G1817" t="s">
        <v>535</v>
      </c>
      <c r="H1817" s="168">
        <v>40994</v>
      </c>
      <c r="I1817" t="s">
        <v>104</v>
      </c>
      <c r="J1817" s="169">
        <v>5.5041095890410956</v>
      </c>
      <c r="K1817">
        <v>2</v>
      </c>
    </row>
    <row r="1818" spans="1:11" x14ac:dyDescent="0.25">
      <c r="A1818" t="s">
        <v>2235</v>
      </c>
      <c r="B1818">
        <v>22001</v>
      </c>
      <c r="C1818" t="s">
        <v>172</v>
      </c>
      <c r="D1818" s="167">
        <v>81066</v>
      </c>
      <c r="E1818" t="s">
        <v>1258</v>
      </c>
      <c r="F1818" t="s">
        <v>169</v>
      </c>
      <c r="G1818" t="s">
        <v>418</v>
      </c>
      <c r="H1818" s="168">
        <v>37242</v>
      </c>
      <c r="I1818" t="s">
        <v>108</v>
      </c>
      <c r="J1818" s="169">
        <v>15.783561643835617</v>
      </c>
      <c r="K1818">
        <v>4</v>
      </c>
    </row>
    <row r="1819" spans="1:11" x14ac:dyDescent="0.25">
      <c r="A1819" t="s">
        <v>2236</v>
      </c>
      <c r="B1819">
        <v>40833</v>
      </c>
      <c r="C1819" t="s">
        <v>167</v>
      </c>
      <c r="D1819" s="167">
        <v>97671.34</v>
      </c>
      <c r="E1819" t="s">
        <v>188</v>
      </c>
      <c r="F1819" t="s">
        <v>169</v>
      </c>
      <c r="G1819" t="s">
        <v>284</v>
      </c>
      <c r="H1819" s="168">
        <v>36395</v>
      </c>
      <c r="I1819" t="s">
        <v>103</v>
      </c>
      <c r="J1819" s="169">
        <v>18.104109589041094</v>
      </c>
      <c r="K1819">
        <v>4</v>
      </c>
    </row>
    <row r="1820" spans="1:11" x14ac:dyDescent="0.25">
      <c r="A1820" t="s">
        <v>2237</v>
      </c>
      <c r="B1820">
        <v>15508</v>
      </c>
      <c r="C1820" t="s">
        <v>172</v>
      </c>
      <c r="D1820" s="167">
        <v>72185</v>
      </c>
      <c r="E1820" t="s">
        <v>168</v>
      </c>
      <c r="F1820" t="s">
        <v>169</v>
      </c>
      <c r="G1820" t="s">
        <v>265</v>
      </c>
      <c r="H1820" s="168">
        <v>37655</v>
      </c>
      <c r="I1820" t="s">
        <v>108</v>
      </c>
      <c r="J1820" s="169">
        <v>14.652054794520549</v>
      </c>
      <c r="K1820">
        <v>3</v>
      </c>
    </row>
    <row r="1821" spans="1:11" x14ac:dyDescent="0.25">
      <c r="A1821" t="s">
        <v>2238</v>
      </c>
      <c r="B1821">
        <v>76177</v>
      </c>
      <c r="C1821" t="s">
        <v>172</v>
      </c>
      <c r="D1821" s="167">
        <v>60711.33</v>
      </c>
      <c r="E1821" t="s">
        <v>199</v>
      </c>
      <c r="F1821" t="s">
        <v>169</v>
      </c>
      <c r="G1821" t="s">
        <v>200</v>
      </c>
      <c r="H1821" s="168">
        <v>37024</v>
      </c>
      <c r="I1821" t="s">
        <v>108</v>
      </c>
      <c r="J1821" s="169">
        <v>16.38082191780822</v>
      </c>
      <c r="K1821">
        <v>4</v>
      </c>
    </row>
    <row r="1822" spans="1:11" x14ac:dyDescent="0.25">
      <c r="A1822" t="s">
        <v>2239</v>
      </c>
      <c r="B1822">
        <v>24217</v>
      </c>
      <c r="C1822" t="s">
        <v>172</v>
      </c>
      <c r="D1822" s="167">
        <v>66065.23</v>
      </c>
      <c r="E1822" t="s">
        <v>199</v>
      </c>
      <c r="F1822" t="s">
        <v>169</v>
      </c>
      <c r="G1822" t="s">
        <v>200</v>
      </c>
      <c r="H1822" s="168">
        <v>33763</v>
      </c>
      <c r="I1822" t="s">
        <v>106</v>
      </c>
      <c r="J1822" s="169">
        <v>25.315068493150687</v>
      </c>
      <c r="K1822">
        <v>6</v>
      </c>
    </row>
    <row r="1823" spans="1:11" x14ac:dyDescent="0.25">
      <c r="A1823" t="s">
        <v>2240</v>
      </c>
      <c r="B1823">
        <v>62514</v>
      </c>
      <c r="C1823" t="s">
        <v>167</v>
      </c>
      <c r="D1823" s="167">
        <v>100849.36</v>
      </c>
      <c r="E1823" t="s">
        <v>188</v>
      </c>
      <c r="F1823" t="s">
        <v>169</v>
      </c>
      <c r="G1823" t="s">
        <v>284</v>
      </c>
      <c r="H1823" s="168">
        <v>31187</v>
      </c>
      <c r="I1823" t="s">
        <v>104</v>
      </c>
      <c r="J1823" s="169">
        <v>32.372602739726027</v>
      </c>
      <c r="K1823">
        <v>7</v>
      </c>
    </row>
    <row r="1824" spans="1:11" x14ac:dyDescent="0.25">
      <c r="A1824" t="s">
        <v>2241</v>
      </c>
      <c r="B1824">
        <v>71864</v>
      </c>
      <c r="C1824" t="s">
        <v>172</v>
      </c>
      <c r="D1824" s="167">
        <v>70435</v>
      </c>
      <c r="E1824" t="s">
        <v>175</v>
      </c>
      <c r="F1824" t="s">
        <v>169</v>
      </c>
      <c r="G1824" t="s">
        <v>183</v>
      </c>
      <c r="H1824" s="168">
        <v>39279</v>
      </c>
      <c r="I1824" t="s">
        <v>104</v>
      </c>
      <c r="J1824" s="169">
        <v>10.202739726027398</v>
      </c>
      <c r="K1824">
        <v>3</v>
      </c>
    </row>
    <row r="1825" spans="1:11" x14ac:dyDescent="0.25">
      <c r="A1825" t="s">
        <v>2242</v>
      </c>
      <c r="B1825">
        <v>25219</v>
      </c>
      <c r="C1825" t="s">
        <v>172</v>
      </c>
      <c r="D1825" s="167">
        <v>73801</v>
      </c>
      <c r="E1825" t="s">
        <v>196</v>
      </c>
      <c r="F1825" t="s">
        <v>169</v>
      </c>
      <c r="G1825" t="s">
        <v>228</v>
      </c>
      <c r="H1825" s="168">
        <v>36619</v>
      </c>
      <c r="I1825" t="s">
        <v>108</v>
      </c>
      <c r="J1825" s="169">
        <v>17.490410958904111</v>
      </c>
      <c r="K1825">
        <v>4</v>
      </c>
    </row>
    <row r="1826" spans="1:11" x14ac:dyDescent="0.25">
      <c r="A1826" t="s">
        <v>2243</v>
      </c>
      <c r="B1826">
        <v>33108</v>
      </c>
      <c r="C1826" t="s">
        <v>172</v>
      </c>
      <c r="D1826" s="167">
        <v>58674.17</v>
      </c>
      <c r="E1826" t="s">
        <v>196</v>
      </c>
      <c r="F1826" t="s">
        <v>169</v>
      </c>
      <c r="G1826" t="s">
        <v>228</v>
      </c>
      <c r="H1826" s="168">
        <v>41190</v>
      </c>
      <c r="I1826" t="s">
        <v>107</v>
      </c>
      <c r="J1826" s="169">
        <v>4.9671232876712326</v>
      </c>
      <c r="K1826">
        <v>1</v>
      </c>
    </row>
    <row r="1827" spans="1:11" x14ac:dyDescent="0.25">
      <c r="A1827" t="s">
        <v>2244</v>
      </c>
      <c r="B1827">
        <v>8929</v>
      </c>
      <c r="C1827" t="s">
        <v>167</v>
      </c>
      <c r="D1827" s="167">
        <v>100097.88</v>
      </c>
      <c r="E1827" t="s">
        <v>188</v>
      </c>
      <c r="F1827" t="s">
        <v>169</v>
      </c>
      <c r="G1827" t="s">
        <v>1210</v>
      </c>
      <c r="H1827" s="168">
        <v>39006</v>
      </c>
      <c r="I1827" t="s">
        <v>108</v>
      </c>
      <c r="J1827" s="169">
        <v>10.950684931506849</v>
      </c>
      <c r="K1827">
        <v>3</v>
      </c>
    </row>
    <row r="1828" spans="1:11" x14ac:dyDescent="0.25">
      <c r="A1828" t="s">
        <v>2245</v>
      </c>
      <c r="B1828">
        <v>26752</v>
      </c>
      <c r="C1828" t="s">
        <v>172</v>
      </c>
      <c r="D1828" s="167">
        <v>69475</v>
      </c>
      <c r="E1828" t="s">
        <v>168</v>
      </c>
      <c r="F1828" t="s">
        <v>169</v>
      </c>
      <c r="G1828" t="s">
        <v>265</v>
      </c>
      <c r="H1828" s="168">
        <v>38915</v>
      </c>
      <c r="I1828" t="s">
        <v>104</v>
      </c>
      <c r="J1828" s="169">
        <v>11.2</v>
      </c>
      <c r="K1828">
        <v>3</v>
      </c>
    </row>
    <row r="1829" spans="1:11" x14ac:dyDescent="0.25">
      <c r="A1829" t="s">
        <v>2246</v>
      </c>
      <c r="B1829">
        <v>64516</v>
      </c>
      <c r="C1829" t="s">
        <v>167</v>
      </c>
      <c r="D1829" s="167">
        <v>66033.42</v>
      </c>
      <c r="E1829" t="s">
        <v>191</v>
      </c>
      <c r="F1829" t="s">
        <v>169</v>
      </c>
      <c r="G1829" t="s">
        <v>610</v>
      </c>
      <c r="H1829" s="168">
        <v>40952</v>
      </c>
      <c r="I1829" t="s">
        <v>106</v>
      </c>
      <c r="J1829" s="169">
        <v>5.6191780821917812</v>
      </c>
      <c r="K1829">
        <v>2</v>
      </c>
    </row>
    <row r="1830" spans="1:11" x14ac:dyDescent="0.25">
      <c r="A1830" t="s">
        <v>2247</v>
      </c>
      <c r="B1830">
        <v>71983</v>
      </c>
      <c r="C1830" t="s">
        <v>172</v>
      </c>
      <c r="D1830" s="167">
        <v>106501</v>
      </c>
      <c r="E1830" t="s">
        <v>185</v>
      </c>
      <c r="F1830" t="s">
        <v>169</v>
      </c>
      <c r="G1830" t="s">
        <v>382</v>
      </c>
      <c r="H1830" s="168">
        <v>37502</v>
      </c>
      <c r="I1830" t="s">
        <v>103</v>
      </c>
      <c r="J1830" s="169">
        <v>15.07123287671233</v>
      </c>
      <c r="K1830">
        <v>4</v>
      </c>
    </row>
    <row r="1831" spans="1:11" x14ac:dyDescent="0.25">
      <c r="A1831" t="s">
        <v>2248</v>
      </c>
      <c r="B1831">
        <v>92369</v>
      </c>
      <c r="C1831" t="s">
        <v>172</v>
      </c>
      <c r="D1831" s="167">
        <v>69316.94</v>
      </c>
      <c r="E1831" t="s">
        <v>168</v>
      </c>
      <c r="F1831" t="s">
        <v>169</v>
      </c>
      <c r="G1831" t="s">
        <v>649</v>
      </c>
      <c r="H1831" s="168">
        <v>39244</v>
      </c>
      <c r="I1831" t="s">
        <v>106</v>
      </c>
      <c r="J1831" s="169">
        <v>10.298630136986301</v>
      </c>
      <c r="K1831">
        <v>3</v>
      </c>
    </row>
    <row r="1832" spans="1:11" x14ac:dyDescent="0.25">
      <c r="A1832" t="s">
        <v>2249</v>
      </c>
      <c r="B1832">
        <v>88729</v>
      </c>
      <c r="C1832" t="s">
        <v>172</v>
      </c>
      <c r="D1832" s="167">
        <v>92756.7</v>
      </c>
      <c r="E1832" t="s">
        <v>175</v>
      </c>
      <c r="F1832" t="s">
        <v>169</v>
      </c>
      <c r="G1832" t="s">
        <v>183</v>
      </c>
      <c r="H1832" s="168">
        <v>32028</v>
      </c>
      <c r="I1832" t="s">
        <v>106</v>
      </c>
      <c r="J1832" s="169">
        <v>30.068493150684933</v>
      </c>
      <c r="K1832">
        <v>7</v>
      </c>
    </row>
    <row r="1833" spans="1:11" x14ac:dyDescent="0.25">
      <c r="A1833" t="s">
        <v>2250</v>
      </c>
      <c r="B1833">
        <v>69589</v>
      </c>
      <c r="C1833" t="s">
        <v>167</v>
      </c>
      <c r="D1833" s="167">
        <v>69222.179999999993</v>
      </c>
      <c r="E1833" t="s">
        <v>168</v>
      </c>
      <c r="F1833" t="s">
        <v>169</v>
      </c>
      <c r="G1833" t="s">
        <v>170</v>
      </c>
      <c r="H1833" s="168">
        <v>29325</v>
      </c>
      <c r="I1833" t="s">
        <v>108</v>
      </c>
      <c r="J1833" s="169">
        <v>37.473972602739728</v>
      </c>
      <c r="K1833">
        <v>8</v>
      </c>
    </row>
    <row r="1834" spans="1:11" x14ac:dyDescent="0.25">
      <c r="A1834" t="s">
        <v>2251</v>
      </c>
      <c r="B1834">
        <v>34043</v>
      </c>
      <c r="C1834" t="s">
        <v>172</v>
      </c>
      <c r="D1834" s="167">
        <v>114087.02</v>
      </c>
      <c r="E1834" t="s">
        <v>185</v>
      </c>
      <c r="F1834" t="s">
        <v>169</v>
      </c>
      <c r="G1834" t="s">
        <v>382</v>
      </c>
      <c r="H1834" s="168">
        <v>33112</v>
      </c>
      <c r="I1834" t="s">
        <v>103</v>
      </c>
      <c r="J1834" s="169">
        <v>27.098630136986301</v>
      </c>
      <c r="K1834">
        <v>6</v>
      </c>
    </row>
    <row r="1835" spans="1:11" x14ac:dyDescent="0.25">
      <c r="A1835" t="s">
        <v>2252</v>
      </c>
      <c r="B1835">
        <v>29654</v>
      </c>
      <c r="C1835" t="s">
        <v>167</v>
      </c>
      <c r="D1835" s="167">
        <v>44945.53</v>
      </c>
      <c r="E1835" t="s">
        <v>188</v>
      </c>
      <c r="F1835" t="s">
        <v>202</v>
      </c>
      <c r="G1835" t="s">
        <v>313</v>
      </c>
      <c r="H1835" s="168">
        <v>38034</v>
      </c>
      <c r="I1835" t="s">
        <v>104</v>
      </c>
      <c r="J1835" s="169">
        <v>13.613698630136986</v>
      </c>
      <c r="K1835">
        <v>3</v>
      </c>
    </row>
    <row r="1836" spans="1:11" x14ac:dyDescent="0.25">
      <c r="A1836" t="s">
        <v>2253</v>
      </c>
      <c r="B1836">
        <v>16155</v>
      </c>
      <c r="C1836" t="s">
        <v>172</v>
      </c>
      <c r="D1836" s="167">
        <v>58671.02</v>
      </c>
      <c r="E1836" t="s">
        <v>199</v>
      </c>
      <c r="F1836" t="s">
        <v>169</v>
      </c>
      <c r="G1836" t="s">
        <v>200</v>
      </c>
      <c r="H1836" s="168">
        <v>37304</v>
      </c>
      <c r="I1836" t="s">
        <v>103</v>
      </c>
      <c r="J1836" s="169">
        <v>15.613698630136986</v>
      </c>
      <c r="K1836">
        <v>4</v>
      </c>
    </row>
    <row r="1837" spans="1:11" x14ac:dyDescent="0.25">
      <c r="A1837" t="s">
        <v>2254</v>
      </c>
      <c r="B1837">
        <v>83142</v>
      </c>
      <c r="C1837" t="s">
        <v>172</v>
      </c>
      <c r="D1837" s="167">
        <v>58455</v>
      </c>
      <c r="E1837" t="s">
        <v>175</v>
      </c>
      <c r="F1837" t="s">
        <v>169</v>
      </c>
      <c r="G1837" t="s">
        <v>183</v>
      </c>
      <c r="H1837" s="168">
        <v>41498</v>
      </c>
      <c r="I1837" t="s">
        <v>108</v>
      </c>
      <c r="J1837" s="169">
        <v>4.1232876712328768</v>
      </c>
      <c r="K1837">
        <v>1</v>
      </c>
    </row>
    <row r="1838" spans="1:11" x14ac:dyDescent="0.25">
      <c r="A1838" t="s">
        <v>2255</v>
      </c>
      <c r="B1838">
        <v>92764</v>
      </c>
      <c r="C1838" t="s">
        <v>172</v>
      </c>
      <c r="D1838" s="167">
        <v>89620</v>
      </c>
      <c r="E1838" t="s">
        <v>175</v>
      </c>
      <c r="F1838" t="s">
        <v>169</v>
      </c>
      <c r="G1838" t="s">
        <v>183</v>
      </c>
      <c r="H1838" s="168">
        <v>36262</v>
      </c>
      <c r="I1838" t="s">
        <v>106</v>
      </c>
      <c r="J1838" s="169">
        <v>18.468493150684932</v>
      </c>
      <c r="K1838">
        <v>4</v>
      </c>
    </row>
    <row r="1839" spans="1:11" x14ac:dyDescent="0.25">
      <c r="A1839" t="s">
        <v>2256</v>
      </c>
      <c r="B1839">
        <v>72666</v>
      </c>
      <c r="C1839" t="s">
        <v>172</v>
      </c>
      <c r="D1839" s="167">
        <v>67126</v>
      </c>
      <c r="E1839" t="s">
        <v>168</v>
      </c>
      <c r="F1839" t="s">
        <v>169</v>
      </c>
      <c r="G1839" t="s">
        <v>265</v>
      </c>
      <c r="H1839" s="168">
        <v>39098</v>
      </c>
      <c r="I1839" t="s">
        <v>103</v>
      </c>
      <c r="J1839" s="169">
        <v>10.698630136986301</v>
      </c>
      <c r="K1839">
        <v>3</v>
      </c>
    </row>
    <row r="1840" spans="1:11" x14ac:dyDescent="0.25">
      <c r="A1840" t="s">
        <v>2257</v>
      </c>
      <c r="B1840">
        <v>88926</v>
      </c>
      <c r="C1840" t="s">
        <v>172</v>
      </c>
      <c r="D1840" s="167">
        <v>148931.20000000001</v>
      </c>
      <c r="E1840" t="s">
        <v>199</v>
      </c>
      <c r="F1840" t="s">
        <v>169</v>
      </c>
      <c r="G1840" t="s">
        <v>231</v>
      </c>
      <c r="H1840" s="168">
        <v>37572</v>
      </c>
      <c r="I1840" t="s">
        <v>106</v>
      </c>
      <c r="J1840" s="169">
        <v>14.87945205479452</v>
      </c>
      <c r="K1840">
        <v>3</v>
      </c>
    </row>
    <row r="1841" spans="1:11" x14ac:dyDescent="0.25">
      <c r="A1841" t="s">
        <v>2258</v>
      </c>
      <c r="B1841">
        <v>91682</v>
      </c>
      <c r="C1841" t="s">
        <v>167</v>
      </c>
      <c r="D1841" s="167">
        <v>41220.18</v>
      </c>
      <c r="E1841" t="s">
        <v>175</v>
      </c>
      <c r="F1841" t="s">
        <v>169</v>
      </c>
      <c r="G1841" t="s">
        <v>209</v>
      </c>
      <c r="H1841" s="168">
        <v>42422</v>
      </c>
      <c r="I1841" t="s">
        <v>104</v>
      </c>
      <c r="J1841" s="169">
        <v>1.5917808219178082</v>
      </c>
      <c r="K1841">
        <v>1</v>
      </c>
    </row>
    <row r="1842" spans="1:11" x14ac:dyDescent="0.25">
      <c r="A1842" t="s">
        <v>2259</v>
      </c>
      <c r="B1842">
        <v>32073</v>
      </c>
      <c r="C1842" t="s">
        <v>172</v>
      </c>
      <c r="D1842" s="167">
        <v>60501</v>
      </c>
      <c r="E1842" t="s">
        <v>175</v>
      </c>
      <c r="F1842" t="s">
        <v>169</v>
      </c>
      <c r="G1842" t="s">
        <v>183</v>
      </c>
      <c r="H1842" s="168">
        <v>41106</v>
      </c>
      <c r="I1842" t="s">
        <v>103</v>
      </c>
      <c r="J1842" s="169">
        <v>5.1972602739726028</v>
      </c>
      <c r="K1842">
        <v>2</v>
      </c>
    </row>
    <row r="1843" spans="1:11" x14ac:dyDescent="0.25">
      <c r="A1843" t="s">
        <v>2260</v>
      </c>
      <c r="B1843">
        <v>27688</v>
      </c>
      <c r="C1843" t="s">
        <v>172</v>
      </c>
      <c r="D1843" s="167">
        <v>107128.71</v>
      </c>
      <c r="E1843" t="s">
        <v>175</v>
      </c>
      <c r="F1843" t="s">
        <v>169</v>
      </c>
      <c r="G1843" t="s">
        <v>586</v>
      </c>
      <c r="H1843" s="168">
        <v>35296</v>
      </c>
      <c r="I1843" t="s">
        <v>105</v>
      </c>
      <c r="J1843" s="169">
        <v>21.115068493150684</v>
      </c>
      <c r="K1843">
        <v>5</v>
      </c>
    </row>
    <row r="1844" spans="1:11" x14ac:dyDescent="0.25">
      <c r="A1844" t="s">
        <v>2261</v>
      </c>
      <c r="B1844">
        <v>89286</v>
      </c>
      <c r="C1844" t="s">
        <v>172</v>
      </c>
      <c r="D1844" s="167">
        <v>41781.910000000003</v>
      </c>
      <c r="E1844" t="s">
        <v>199</v>
      </c>
      <c r="F1844" t="s">
        <v>169</v>
      </c>
      <c r="G1844" t="s">
        <v>295</v>
      </c>
      <c r="H1844" s="168">
        <v>40925</v>
      </c>
      <c r="I1844" t="s">
        <v>107</v>
      </c>
      <c r="J1844" s="169">
        <v>5.6931506849315072</v>
      </c>
      <c r="K1844">
        <v>2</v>
      </c>
    </row>
    <row r="1845" spans="1:11" x14ac:dyDescent="0.25">
      <c r="A1845" t="s">
        <v>2262</v>
      </c>
      <c r="B1845">
        <v>48343</v>
      </c>
      <c r="C1845" t="s">
        <v>172</v>
      </c>
      <c r="D1845" s="167">
        <v>62294.400000000001</v>
      </c>
      <c r="E1845" t="s">
        <v>199</v>
      </c>
      <c r="F1845" t="s">
        <v>169</v>
      </c>
      <c r="G1845" t="s">
        <v>809</v>
      </c>
      <c r="H1845" s="168">
        <v>37928</v>
      </c>
      <c r="I1845" t="s">
        <v>103</v>
      </c>
      <c r="J1845" s="169">
        <v>13.904109589041095</v>
      </c>
      <c r="K1845">
        <v>3</v>
      </c>
    </row>
    <row r="1846" spans="1:11" x14ac:dyDescent="0.25">
      <c r="A1846" t="s">
        <v>2263</v>
      </c>
      <c r="B1846">
        <v>10436</v>
      </c>
      <c r="C1846" t="s">
        <v>167</v>
      </c>
      <c r="D1846" s="167">
        <v>65752</v>
      </c>
      <c r="E1846" t="s">
        <v>175</v>
      </c>
      <c r="F1846" t="s">
        <v>169</v>
      </c>
      <c r="G1846" t="s">
        <v>183</v>
      </c>
      <c r="H1846" s="168">
        <v>40742</v>
      </c>
      <c r="I1846" t="s">
        <v>103</v>
      </c>
      <c r="J1846" s="169">
        <v>6.1945205479452055</v>
      </c>
      <c r="K1846">
        <v>2</v>
      </c>
    </row>
    <row r="1847" spans="1:11" x14ac:dyDescent="0.25">
      <c r="A1847" t="s">
        <v>2264</v>
      </c>
      <c r="B1847">
        <v>87081</v>
      </c>
      <c r="C1847" t="s">
        <v>172</v>
      </c>
      <c r="D1847" s="167">
        <v>90896</v>
      </c>
      <c r="E1847" t="s">
        <v>185</v>
      </c>
      <c r="F1847" t="s">
        <v>169</v>
      </c>
      <c r="G1847" t="s">
        <v>416</v>
      </c>
      <c r="H1847" s="168">
        <v>37138</v>
      </c>
      <c r="I1847" t="s">
        <v>107</v>
      </c>
      <c r="J1847" s="169">
        <v>16.068493150684933</v>
      </c>
      <c r="K1847">
        <v>4</v>
      </c>
    </row>
    <row r="1848" spans="1:11" x14ac:dyDescent="0.25">
      <c r="A1848" t="s">
        <v>2265</v>
      </c>
      <c r="B1848">
        <v>24404</v>
      </c>
      <c r="C1848" t="s">
        <v>167</v>
      </c>
      <c r="D1848" s="167">
        <v>69222.179999999993</v>
      </c>
      <c r="E1848" t="s">
        <v>188</v>
      </c>
      <c r="F1848" t="s">
        <v>169</v>
      </c>
      <c r="G1848" t="s">
        <v>357</v>
      </c>
      <c r="H1848" s="168">
        <v>32889</v>
      </c>
      <c r="I1848" t="s">
        <v>103</v>
      </c>
      <c r="J1848" s="169">
        <v>27.709589041095889</v>
      </c>
      <c r="K1848">
        <v>6</v>
      </c>
    </row>
    <row r="1849" spans="1:11" x14ac:dyDescent="0.25">
      <c r="A1849" t="s">
        <v>2266</v>
      </c>
      <c r="B1849">
        <v>15581</v>
      </c>
      <c r="C1849" t="s">
        <v>172</v>
      </c>
      <c r="D1849" s="167">
        <v>92756.7</v>
      </c>
      <c r="E1849" t="s">
        <v>175</v>
      </c>
      <c r="F1849" t="s">
        <v>169</v>
      </c>
      <c r="G1849" t="s">
        <v>183</v>
      </c>
      <c r="H1849" s="168">
        <v>35296</v>
      </c>
      <c r="I1849" t="s">
        <v>106</v>
      </c>
      <c r="J1849" s="169">
        <v>21.115068493150684</v>
      </c>
      <c r="K1849">
        <v>5</v>
      </c>
    </row>
    <row r="1850" spans="1:11" x14ac:dyDescent="0.25">
      <c r="A1850" t="s">
        <v>2267</v>
      </c>
      <c r="B1850">
        <v>20111</v>
      </c>
      <c r="C1850" t="s">
        <v>172</v>
      </c>
      <c r="D1850" s="167">
        <v>44261.53</v>
      </c>
      <c r="E1850" t="s">
        <v>199</v>
      </c>
      <c r="F1850" t="s">
        <v>169</v>
      </c>
      <c r="G1850" t="s">
        <v>750</v>
      </c>
      <c r="H1850" s="168">
        <v>41204</v>
      </c>
      <c r="I1850" t="s">
        <v>106</v>
      </c>
      <c r="J1850" s="169">
        <v>4.9287671232876713</v>
      </c>
      <c r="K1850">
        <v>1</v>
      </c>
    </row>
    <row r="1851" spans="1:11" x14ac:dyDescent="0.25">
      <c r="A1851" t="s">
        <v>2268</v>
      </c>
      <c r="B1851">
        <v>87125</v>
      </c>
      <c r="C1851" t="s">
        <v>172</v>
      </c>
      <c r="D1851" s="167">
        <v>96197.88</v>
      </c>
      <c r="E1851" t="s">
        <v>268</v>
      </c>
      <c r="F1851" t="s">
        <v>169</v>
      </c>
      <c r="G1851" t="s">
        <v>418</v>
      </c>
      <c r="H1851" s="168">
        <v>33007</v>
      </c>
      <c r="I1851" t="s">
        <v>107</v>
      </c>
      <c r="J1851" s="169">
        <v>27.386301369863013</v>
      </c>
      <c r="K1851">
        <v>6</v>
      </c>
    </row>
    <row r="1852" spans="1:11" x14ac:dyDescent="0.25">
      <c r="A1852" t="s">
        <v>2269</v>
      </c>
      <c r="B1852">
        <v>35482</v>
      </c>
      <c r="C1852" t="s">
        <v>167</v>
      </c>
      <c r="D1852" s="167">
        <v>44945.53</v>
      </c>
      <c r="E1852" t="s">
        <v>188</v>
      </c>
      <c r="F1852" t="s">
        <v>202</v>
      </c>
      <c r="G1852" t="s">
        <v>313</v>
      </c>
      <c r="H1852" s="168">
        <v>37901</v>
      </c>
      <c r="I1852" t="s">
        <v>107</v>
      </c>
      <c r="J1852" s="169">
        <v>13.978082191780821</v>
      </c>
      <c r="K1852">
        <v>3</v>
      </c>
    </row>
    <row r="1853" spans="1:11" x14ac:dyDescent="0.25">
      <c r="A1853" t="s">
        <v>2270</v>
      </c>
      <c r="B1853">
        <v>72341</v>
      </c>
      <c r="C1853" t="s">
        <v>172</v>
      </c>
      <c r="D1853" s="167">
        <v>107128.71</v>
      </c>
      <c r="E1853" t="s">
        <v>175</v>
      </c>
      <c r="F1853" t="s">
        <v>169</v>
      </c>
      <c r="G1853" t="s">
        <v>586</v>
      </c>
      <c r="H1853" s="168">
        <v>32398</v>
      </c>
      <c r="I1853" t="s">
        <v>106</v>
      </c>
      <c r="J1853" s="169">
        <v>29.054794520547944</v>
      </c>
      <c r="K1853">
        <v>6</v>
      </c>
    </row>
    <row r="1854" spans="1:11" x14ac:dyDescent="0.25">
      <c r="A1854" t="s">
        <v>2271</v>
      </c>
      <c r="B1854">
        <v>49769</v>
      </c>
      <c r="C1854" t="s">
        <v>167</v>
      </c>
      <c r="D1854" s="167">
        <v>35630.400000000001</v>
      </c>
      <c r="E1854" t="s">
        <v>188</v>
      </c>
      <c r="F1854" t="s">
        <v>202</v>
      </c>
      <c r="G1854" t="s">
        <v>170</v>
      </c>
      <c r="H1854" s="168">
        <v>42562</v>
      </c>
      <c r="I1854" t="s">
        <v>103</v>
      </c>
      <c r="J1854" s="169">
        <v>1.2082191780821918</v>
      </c>
      <c r="K1854">
        <v>1</v>
      </c>
    </row>
    <row r="1855" spans="1:11" x14ac:dyDescent="0.25">
      <c r="A1855" t="s">
        <v>2272</v>
      </c>
      <c r="B1855">
        <v>63760</v>
      </c>
      <c r="C1855" t="s">
        <v>172</v>
      </c>
      <c r="D1855" s="167">
        <v>60201.440000000002</v>
      </c>
      <c r="E1855" t="s">
        <v>233</v>
      </c>
      <c r="F1855" t="s">
        <v>169</v>
      </c>
      <c r="G1855" t="s">
        <v>1241</v>
      </c>
      <c r="H1855" s="168">
        <v>31893</v>
      </c>
      <c r="I1855" t="s">
        <v>107</v>
      </c>
      <c r="J1855" s="169">
        <v>30.438356164383563</v>
      </c>
      <c r="K1855">
        <v>7</v>
      </c>
    </row>
    <row r="1856" spans="1:11" x14ac:dyDescent="0.25">
      <c r="A1856" t="s">
        <v>2273</v>
      </c>
      <c r="B1856">
        <v>46449</v>
      </c>
      <c r="C1856" t="s">
        <v>167</v>
      </c>
      <c r="D1856" s="167">
        <v>35552.39</v>
      </c>
      <c r="E1856" t="s">
        <v>188</v>
      </c>
      <c r="F1856" t="s">
        <v>202</v>
      </c>
      <c r="G1856" t="s">
        <v>313</v>
      </c>
      <c r="H1856" s="168">
        <v>41975</v>
      </c>
      <c r="I1856" t="s">
        <v>105</v>
      </c>
      <c r="J1856" s="169">
        <v>2.8164383561643835</v>
      </c>
      <c r="K1856">
        <v>1</v>
      </c>
    </row>
    <row r="1857" spans="1:11" x14ac:dyDescent="0.25">
      <c r="A1857" t="s">
        <v>2274</v>
      </c>
      <c r="B1857">
        <v>52599</v>
      </c>
      <c r="C1857" t="s">
        <v>172</v>
      </c>
      <c r="D1857" s="167">
        <v>103506</v>
      </c>
      <c r="E1857" t="s">
        <v>175</v>
      </c>
      <c r="F1857" t="s">
        <v>169</v>
      </c>
      <c r="G1857" t="s">
        <v>586</v>
      </c>
      <c r="H1857" s="168">
        <v>35687</v>
      </c>
      <c r="I1857" t="s">
        <v>104</v>
      </c>
      <c r="J1857" s="169">
        <v>20.043835616438358</v>
      </c>
      <c r="K1857">
        <v>5</v>
      </c>
    </row>
    <row r="1858" spans="1:11" x14ac:dyDescent="0.25">
      <c r="A1858" t="s">
        <v>2275</v>
      </c>
      <c r="B1858">
        <v>21189</v>
      </c>
      <c r="C1858" t="s">
        <v>172</v>
      </c>
      <c r="D1858" s="167">
        <v>53505.61</v>
      </c>
      <c r="E1858" t="s">
        <v>199</v>
      </c>
      <c r="F1858" t="s">
        <v>169</v>
      </c>
      <c r="G1858" t="s">
        <v>2276</v>
      </c>
      <c r="H1858" s="168">
        <v>39160</v>
      </c>
      <c r="I1858" t="s">
        <v>107</v>
      </c>
      <c r="J1858" s="169">
        <v>10.528767123287672</v>
      </c>
      <c r="K1858">
        <v>3</v>
      </c>
    </row>
    <row r="1859" spans="1:11" x14ac:dyDescent="0.25">
      <c r="A1859" t="s">
        <v>2277</v>
      </c>
      <c r="B1859">
        <v>98935</v>
      </c>
      <c r="C1859" t="s">
        <v>167</v>
      </c>
      <c r="D1859" s="167">
        <v>76332.22</v>
      </c>
      <c r="E1859" t="s">
        <v>216</v>
      </c>
      <c r="F1859" t="s">
        <v>169</v>
      </c>
      <c r="G1859" t="s">
        <v>1150</v>
      </c>
      <c r="H1859" s="168">
        <v>41330</v>
      </c>
      <c r="I1859" t="s">
        <v>106</v>
      </c>
      <c r="J1859" s="169">
        <v>4.5835616438356164</v>
      </c>
      <c r="K1859">
        <v>1</v>
      </c>
    </row>
    <row r="1860" spans="1:11" x14ac:dyDescent="0.25">
      <c r="A1860" t="s">
        <v>2278</v>
      </c>
      <c r="B1860">
        <v>94478</v>
      </c>
      <c r="C1860" t="s">
        <v>167</v>
      </c>
      <c r="D1860" s="167">
        <v>91718.6</v>
      </c>
      <c r="E1860" t="s">
        <v>188</v>
      </c>
      <c r="F1860" t="s">
        <v>169</v>
      </c>
      <c r="G1860" t="s">
        <v>284</v>
      </c>
      <c r="H1860" s="168">
        <v>38635</v>
      </c>
      <c r="I1860" t="s">
        <v>108</v>
      </c>
      <c r="J1860" s="169">
        <v>11.967123287671233</v>
      </c>
      <c r="K1860">
        <v>3</v>
      </c>
    </row>
    <row r="1861" spans="1:11" x14ac:dyDescent="0.25">
      <c r="A1861" t="s">
        <v>2279</v>
      </c>
      <c r="B1861">
        <v>90682</v>
      </c>
      <c r="C1861" t="s">
        <v>167</v>
      </c>
      <c r="D1861" s="167">
        <v>115156.98</v>
      </c>
      <c r="E1861" t="s">
        <v>188</v>
      </c>
      <c r="F1861" t="s">
        <v>169</v>
      </c>
      <c r="G1861" t="s">
        <v>2280</v>
      </c>
      <c r="H1861" s="168">
        <v>28319</v>
      </c>
      <c r="I1861" t="s">
        <v>104</v>
      </c>
      <c r="J1861" s="169">
        <v>40.230136986301368</v>
      </c>
      <c r="K1861">
        <v>8</v>
      </c>
    </row>
    <row r="1862" spans="1:11" x14ac:dyDescent="0.25">
      <c r="A1862" t="s">
        <v>2281</v>
      </c>
      <c r="B1862">
        <v>53281</v>
      </c>
      <c r="C1862" t="s">
        <v>172</v>
      </c>
      <c r="D1862" s="167">
        <v>52734.33</v>
      </c>
      <c r="E1862" t="s">
        <v>168</v>
      </c>
      <c r="F1862" t="s">
        <v>169</v>
      </c>
      <c r="G1862" t="s">
        <v>178</v>
      </c>
      <c r="H1862" s="168">
        <v>41652</v>
      </c>
      <c r="I1862" t="s">
        <v>105</v>
      </c>
      <c r="J1862" s="169">
        <v>3.7013698630136984</v>
      </c>
      <c r="K1862">
        <v>1</v>
      </c>
    </row>
    <row r="1863" spans="1:11" x14ac:dyDescent="0.25">
      <c r="A1863" t="s">
        <v>2282</v>
      </c>
      <c r="B1863">
        <v>94610</v>
      </c>
      <c r="C1863" t="s">
        <v>172</v>
      </c>
      <c r="D1863" s="167">
        <v>50910</v>
      </c>
      <c r="E1863" t="s">
        <v>191</v>
      </c>
      <c r="F1863" t="s">
        <v>169</v>
      </c>
      <c r="G1863" t="s">
        <v>354</v>
      </c>
      <c r="H1863" s="168">
        <v>41708</v>
      </c>
      <c r="I1863" t="s">
        <v>105</v>
      </c>
      <c r="J1863" s="169">
        <v>3.547945205479452</v>
      </c>
      <c r="K1863">
        <v>1</v>
      </c>
    </row>
    <row r="1864" spans="1:11" x14ac:dyDescent="0.25">
      <c r="A1864" t="s">
        <v>2283</v>
      </c>
      <c r="B1864">
        <v>63982</v>
      </c>
      <c r="C1864" t="s">
        <v>172</v>
      </c>
      <c r="D1864" s="167">
        <v>93396</v>
      </c>
      <c r="E1864" t="s">
        <v>268</v>
      </c>
      <c r="F1864" t="s">
        <v>169</v>
      </c>
      <c r="G1864" t="s">
        <v>418</v>
      </c>
      <c r="H1864" s="168">
        <v>36017</v>
      </c>
      <c r="I1864" t="s">
        <v>107</v>
      </c>
      <c r="J1864" s="169">
        <v>19.139726027397259</v>
      </c>
      <c r="K1864">
        <v>4</v>
      </c>
    </row>
    <row r="1865" spans="1:11" x14ac:dyDescent="0.25">
      <c r="A1865" t="s">
        <v>2284</v>
      </c>
      <c r="B1865">
        <v>36096</v>
      </c>
      <c r="C1865" t="s">
        <v>172</v>
      </c>
      <c r="D1865" s="167">
        <v>43525.72</v>
      </c>
      <c r="E1865" t="s">
        <v>199</v>
      </c>
      <c r="F1865" t="s">
        <v>169</v>
      </c>
      <c r="G1865" t="s">
        <v>220</v>
      </c>
      <c r="H1865" s="168">
        <v>41372</v>
      </c>
      <c r="I1865" t="s">
        <v>108</v>
      </c>
      <c r="J1865" s="169">
        <v>4.4684931506849317</v>
      </c>
      <c r="K1865">
        <v>1</v>
      </c>
    </row>
    <row r="1866" spans="1:11" x14ac:dyDescent="0.25">
      <c r="A1866" t="s">
        <v>2285</v>
      </c>
      <c r="B1866">
        <v>38667</v>
      </c>
      <c r="C1866" t="s">
        <v>172</v>
      </c>
      <c r="D1866" s="167">
        <v>102664</v>
      </c>
      <c r="E1866" t="s">
        <v>188</v>
      </c>
      <c r="F1866" t="s">
        <v>169</v>
      </c>
      <c r="G1866" t="s">
        <v>498</v>
      </c>
      <c r="H1866" s="168">
        <v>36843</v>
      </c>
      <c r="I1866" t="s">
        <v>103</v>
      </c>
      <c r="J1866" s="169">
        <v>16.876712328767123</v>
      </c>
      <c r="K1866">
        <v>4</v>
      </c>
    </row>
    <row r="1867" spans="1:11" x14ac:dyDescent="0.25">
      <c r="A1867" t="s">
        <v>2286</v>
      </c>
      <c r="B1867">
        <v>40530</v>
      </c>
      <c r="C1867" t="s">
        <v>172</v>
      </c>
      <c r="D1867" s="167">
        <v>124825.02</v>
      </c>
      <c r="E1867" t="s">
        <v>185</v>
      </c>
      <c r="F1867" t="s">
        <v>169</v>
      </c>
      <c r="G1867" t="s">
        <v>382</v>
      </c>
      <c r="H1867" s="168">
        <v>32930</v>
      </c>
      <c r="I1867" t="s">
        <v>106</v>
      </c>
      <c r="J1867" s="169">
        <v>27.597260273972601</v>
      </c>
      <c r="K1867">
        <v>6</v>
      </c>
    </row>
    <row r="1868" spans="1:11" x14ac:dyDescent="0.25">
      <c r="A1868" t="s">
        <v>2287</v>
      </c>
      <c r="B1868">
        <v>67112</v>
      </c>
      <c r="C1868" t="s">
        <v>172</v>
      </c>
      <c r="D1868" s="167">
        <v>71927.98</v>
      </c>
      <c r="E1868" t="s">
        <v>268</v>
      </c>
      <c r="F1868" t="s">
        <v>169</v>
      </c>
      <c r="G1868" t="s">
        <v>418</v>
      </c>
      <c r="H1868" s="168">
        <v>37774</v>
      </c>
      <c r="I1868" t="s">
        <v>104</v>
      </c>
      <c r="J1868" s="169">
        <v>14.326027397260274</v>
      </c>
      <c r="K1868">
        <v>3</v>
      </c>
    </row>
    <row r="1869" spans="1:11" x14ac:dyDescent="0.25">
      <c r="A1869" t="s">
        <v>2288</v>
      </c>
      <c r="B1869">
        <v>95643</v>
      </c>
      <c r="C1869" t="s">
        <v>172</v>
      </c>
      <c r="D1869" s="167">
        <v>118400</v>
      </c>
      <c r="E1869" t="s">
        <v>213</v>
      </c>
      <c r="F1869" t="s">
        <v>169</v>
      </c>
      <c r="G1869" t="s">
        <v>214</v>
      </c>
      <c r="H1869" s="168">
        <v>37886</v>
      </c>
      <c r="I1869" t="s">
        <v>107</v>
      </c>
      <c r="J1869" s="169">
        <v>14.019178082191781</v>
      </c>
      <c r="K1869">
        <v>3</v>
      </c>
    </row>
    <row r="1870" spans="1:11" x14ac:dyDescent="0.25">
      <c r="A1870" t="s">
        <v>2289</v>
      </c>
      <c r="B1870">
        <v>80960</v>
      </c>
      <c r="C1870" t="s">
        <v>167</v>
      </c>
      <c r="D1870" s="167">
        <v>81782.37</v>
      </c>
      <c r="E1870" t="s">
        <v>188</v>
      </c>
      <c r="F1870" t="s">
        <v>169</v>
      </c>
      <c r="G1870" t="s">
        <v>375</v>
      </c>
      <c r="H1870" s="168">
        <v>38405</v>
      </c>
      <c r="I1870" t="s">
        <v>106</v>
      </c>
      <c r="J1870" s="169">
        <v>12.597260273972603</v>
      </c>
      <c r="K1870">
        <v>3</v>
      </c>
    </row>
    <row r="1871" spans="1:11" x14ac:dyDescent="0.25">
      <c r="A1871" t="s">
        <v>2290</v>
      </c>
      <c r="B1871">
        <v>35109</v>
      </c>
      <c r="C1871" t="s">
        <v>167</v>
      </c>
      <c r="D1871" s="167">
        <v>115288.33</v>
      </c>
      <c r="E1871" t="s">
        <v>325</v>
      </c>
      <c r="F1871" t="s">
        <v>169</v>
      </c>
      <c r="G1871" t="s">
        <v>533</v>
      </c>
      <c r="H1871" s="168">
        <v>36191</v>
      </c>
      <c r="I1871" t="s">
        <v>105</v>
      </c>
      <c r="J1871" s="169">
        <v>18.663013698630138</v>
      </c>
      <c r="K1871">
        <v>4</v>
      </c>
    </row>
    <row r="1872" spans="1:11" x14ac:dyDescent="0.25">
      <c r="A1872" t="s">
        <v>2291</v>
      </c>
      <c r="B1872">
        <v>68119</v>
      </c>
      <c r="C1872" t="s">
        <v>167</v>
      </c>
      <c r="D1872" s="167">
        <v>97912</v>
      </c>
      <c r="E1872" t="s">
        <v>188</v>
      </c>
      <c r="F1872" t="s">
        <v>169</v>
      </c>
      <c r="G1872" t="s">
        <v>284</v>
      </c>
      <c r="H1872" s="168">
        <v>37473</v>
      </c>
      <c r="I1872" t="s">
        <v>104</v>
      </c>
      <c r="J1872" s="169">
        <v>15.150684931506849</v>
      </c>
      <c r="K1872">
        <v>4</v>
      </c>
    </row>
    <row r="1873" spans="1:11" x14ac:dyDescent="0.25">
      <c r="A1873" t="s">
        <v>2292</v>
      </c>
      <c r="B1873">
        <v>81824</v>
      </c>
      <c r="C1873" t="s">
        <v>172</v>
      </c>
      <c r="D1873" s="167">
        <v>123902.96</v>
      </c>
      <c r="E1873" t="s">
        <v>175</v>
      </c>
      <c r="F1873" t="s">
        <v>169</v>
      </c>
      <c r="G1873" t="s">
        <v>291</v>
      </c>
      <c r="H1873" s="168">
        <v>32028</v>
      </c>
      <c r="I1873" t="s">
        <v>103</v>
      </c>
      <c r="J1873" s="169">
        <v>30.068493150684933</v>
      </c>
      <c r="K1873">
        <v>7</v>
      </c>
    </row>
    <row r="1874" spans="1:11" x14ac:dyDescent="0.25">
      <c r="A1874" t="s">
        <v>2293</v>
      </c>
      <c r="B1874">
        <v>21375</v>
      </c>
      <c r="C1874" t="s">
        <v>172</v>
      </c>
      <c r="D1874" s="167">
        <v>58455</v>
      </c>
      <c r="E1874" t="s">
        <v>175</v>
      </c>
      <c r="F1874" t="s">
        <v>169</v>
      </c>
      <c r="G1874" t="s">
        <v>183</v>
      </c>
      <c r="H1874" s="168">
        <v>41050</v>
      </c>
      <c r="I1874" t="s">
        <v>104</v>
      </c>
      <c r="J1874" s="169">
        <v>5.3506849315068497</v>
      </c>
      <c r="K1874">
        <v>2</v>
      </c>
    </row>
    <row r="1875" spans="1:11" x14ac:dyDescent="0.25">
      <c r="A1875" t="s">
        <v>2294</v>
      </c>
      <c r="B1875">
        <v>21047</v>
      </c>
      <c r="C1875" t="s">
        <v>172</v>
      </c>
      <c r="D1875" s="167">
        <v>43525.72</v>
      </c>
      <c r="E1875" t="s">
        <v>199</v>
      </c>
      <c r="F1875" t="s">
        <v>169</v>
      </c>
      <c r="G1875" t="s">
        <v>220</v>
      </c>
      <c r="H1875" s="168">
        <v>40917</v>
      </c>
      <c r="I1875" t="s">
        <v>103</v>
      </c>
      <c r="J1875" s="169">
        <v>5.7150684931506852</v>
      </c>
      <c r="K1875">
        <v>2</v>
      </c>
    </row>
    <row r="1876" spans="1:11" x14ac:dyDescent="0.25">
      <c r="A1876" t="s">
        <v>2295</v>
      </c>
      <c r="B1876">
        <v>57556</v>
      </c>
      <c r="C1876" t="s">
        <v>172</v>
      </c>
      <c r="D1876" s="167">
        <v>50910</v>
      </c>
      <c r="E1876" t="s">
        <v>191</v>
      </c>
      <c r="F1876" t="s">
        <v>169</v>
      </c>
      <c r="G1876" t="s">
        <v>354</v>
      </c>
      <c r="H1876" s="168">
        <v>41708</v>
      </c>
      <c r="I1876" t="s">
        <v>103</v>
      </c>
      <c r="J1876" s="169">
        <v>3.547945205479452</v>
      </c>
      <c r="K1876">
        <v>1</v>
      </c>
    </row>
    <row r="1877" spans="1:11" x14ac:dyDescent="0.25">
      <c r="A1877" t="s">
        <v>2296</v>
      </c>
      <c r="B1877">
        <v>65171</v>
      </c>
      <c r="C1877" t="s">
        <v>172</v>
      </c>
      <c r="D1877" s="167">
        <v>72902</v>
      </c>
      <c r="E1877" t="s">
        <v>175</v>
      </c>
      <c r="F1877" t="s">
        <v>169</v>
      </c>
      <c r="G1877" t="s">
        <v>183</v>
      </c>
      <c r="H1877" s="168">
        <v>38734</v>
      </c>
      <c r="I1877" t="s">
        <v>104</v>
      </c>
      <c r="J1877" s="169">
        <v>11.695890410958905</v>
      </c>
      <c r="K1877">
        <v>3</v>
      </c>
    </row>
    <row r="1878" spans="1:11" x14ac:dyDescent="0.25">
      <c r="A1878" t="s">
        <v>2297</v>
      </c>
      <c r="B1878">
        <v>41488</v>
      </c>
      <c r="C1878" t="s">
        <v>172</v>
      </c>
      <c r="D1878" s="167">
        <v>94449</v>
      </c>
      <c r="E1878" t="s">
        <v>185</v>
      </c>
      <c r="F1878" t="s">
        <v>169</v>
      </c>
      <c r="G1878" t="s">
        <v>495</v>
      </c>
      <c r="H1878" s="168">
        <v>37502</v>
      </c>
      <c r="I1878" t="s">
        <v>104</v>
      </c>
      <c r="J1878" s="169">
        <v>15.07123287671233</v>
      </c>
      <c r="K1878">
        <v>4</v>
      </c>
    </row>
    <row r="1879" spans="1:11" x14ac:dyDescent="0.25">
      <c r="A1879" t="s">
        <v>2298</v>
      </c>
      <c r="B1879">
        <v>50842</v>
      </c>
      <c r="C1879" t="s">
        <v>167</v>
      </c>
      <c r="D1879" s="167">
        <v>56172.9</v>
      </c>
      <c r="E1879" t="s">
        <v>188</v>
      </c>
      <c r="F1879" t="s">
        <v>169</v>
      </c>
      <c r="G1879" t="s">
        <v>273</v>
      </c>
      <c r="H1879" s="168">
        <v>38769</v>
      </c>
      <c r="I1879" t="s">
        <v>107</v>
      </c>
      <c r="J1879" s="169">
        <v>11.6</v>
      </c>
      <c r="K1879">
        <v>3</v>
      </c>
    </row>
    <row r="1880" spans="1:11" x14ac:dyDescent="0.25">
      <c r="A1880" t="s">
        <v>2299</v>
      </c>
      <c r="B1880">
        <v>55752</v>
      </c>
      <c r="C1880" t="s">
        <v>172</v>
      </c>
      <c r="D1880" s="167">
        <v>58455</v>
      </c>
      <c r="E1880" t="s">
        <v>175</v>
      </c>
      <c r="F1880" t="s">
        <v>169</v>
      </c>
      <c r="G1880" t="s">
        <v>183</v>
      </c>
      <c r="H1880" s="168">
        <v>41498</v>
      </c>
      <c r="I1880" t="s">
        <v>107</v>
      </c>
      <c r="J1880" s="169">
        <v>4.1232876712328768</v>
      </c>
      <c r="K1880">
        <v>1</v>
      </c>
    </row>
    <row r="1881" spans="1:11" x14ac:dyDescent="0.25">
      <c r="A1881" t="s">
        <v>2300</v>
      </c>
      <c r="B1881">
        <v>49427</v>
      </c>
      <c r="C1881" t="s">
        <v>172</v>
      </c>
      <c r="D1881" s="167">
        <v>90896</v>
      </c>
      <c r="E1881" t="s">
        <v>185</v>
      </c>
      <c r="F1881" t="s">
        <v>169</v>
      </c>
      <c r="G1881" t="s">
        <v>416</v>
      </c>
      <c r="H1881" s="168">
        <v>36024</v>
      </c>
      <c r="I1881" t="s">
        <v>103</v>
      </c>
      <c r="J1881" s="169">
        <v>19.12054794520548</v>
      </c>
      <c r="K1881">
        <v>4</v>
      </c>
    </row>
    <row r="1882" spans="1:11" x14ac:dyDescent="0.25">
      <c r="A1882" t="s">
        <v>2301</v>
      </c>
      <c r="B1882">
        <v>54414</v>
      </c>
      <c r="C1882" t="s">
        <v>167</v>
      </c>
      <c r="D1882" s="167">
        <v>83616</v>
      </c>
      <c r="E1882" t="s">
        <v>188</v>
      </c>
      <c r="F1882" t="s">
        <v>169</v>
      </c>
      <c r="G1882" t="s">
        <v>305</v>
      </c>
      <c r="H1882" s="168">
        <v>42478</v>
      </c>
      <c r="I1882" t="s">
        <v>104</v>
      </c>
      <c r="J1882" s="169">
        <v>1.4383561643835616</v>
      </c>
      <c r="K1882">
        <v>1</v>
      </c>
    </row>
    <row r="1883" spans="1:11" x14ac:dyDescent="0.25">
      <c r="A1883" t="s">
        <v>2302</v>
      </c>
      <c r="B1883">
        <v>3199</v>
      </c>
      <c r="C1883" t="s">
        <v>172</v>
      </c>
      <c r="D1883" s="167">
        <v>27799.200000000001</v>
      </c>
      <c r="E1883" t="s">
        <v>233</v>
      </c>
      <c r="F1883" t="s">
        <v>202</v>
      </c>
      <c r="G1883" t="s">
        <v>234</v>
      </c>
      <c r="H1883" s="168">
        <v>42408</v>
      </c>
      <c r="I1883" t="s">
        <v>107</v>
      </c>
      <c r="J1883" s="169">
        <v>1.6301369863013699</v>
      </c>
      <c r="K1883">
        <v>1</v>
      </c>
    </row>
    <row r="1884" spans="1:11" x14ac:dyDescent="0.25">
      <c r="A1884" t="s">
        <v>2303</v>
      </c>
      <c r="B1884">
        <v>85400</v>
      </c>
      <c r="C1884" t="s">
        <v>167</v>
      </c>
      <c r="D1884" s="167">
        <v>30100.720000000001</v>
      </c>
      <c r="E1884" t="s">
        <v>216</v>
      </c>
      <c r="F1884" t="s">
        <v>202</v>
      </c>
      <c r="G1884" t="s">
        <v>217</v>
      </c>
      <c r="H1884" s="168">
        <v>32370</v>
      </c>
      <c r="I1884" t="s">
        <v>106</v>
      </c>
      <c r="J1884" s="169">
        <v>29.13150684931507</v>
      </c>
      <c r="K1884">
        <v>6</v>
      </c>
    </row>
    <row r="1885" spans="1:11" x14ac:dyDescent="0.25">
      <c r="A1885" t="s">
        <v>2304</v>
      </c>
      <c r="B1885">
        <v>70227</v>
      </c>
      <c r="C1885" t="s">
        <v>167</v>
      </c>
      <c r="D1885" s="167">
        <v>30100.720000000001</v>
      </c>
      <c r="E1885" t="s">
        <v>216</v>
      </c>
      <c r="F1885" t="s">
        <v>202</v>
      </c>
      <c r="G1885" t="s">
        <v>217</v>
      </c>
      <c r="H1885" s="168">
        <v>31845</v>
      </c>
      <c r="I1885" t="s">
        <v>105</v>
      </c>
      <c r="J1885" s="169">
        <v>30.56986301369863</v>
      </c>
      <c r="K1885">
        <v>7</v>
      </c>
    </row>
    <row r="1886" spans="1:11" x14ac:dyDescent="0.25">
      <c r="A1886" t="s">
        <v>2305</v>
      </c>
      <c r="B1886">
        <v>21135</v>
      </c>
      <c r="C1886" t="s">
        <v>172</v>
      </c>
      <c r="D1886" s="167">
        <v>135378.04</v>
      </c>
      <c r="E1886" t="s">
        <v>213</v>
      </c>
      <c r="F1886" t="s">
        <v>169</v>
      </c>
      <c r="G1886" t="s">
        <v>275</v>
      </c>
      <c r="H1886" s="168">
        <v>36451</v>
      </c>
      <c r="I1886" t="s">
        <v>107</v>
      </c>
      <c r="J1886" s="169">
        <v>17.950684931506849</v>
      </c>
      <c r="K1886">
        <v>4</v>
      </c>
    </row>
    <row r="1887" spans="1:11" x14ac:dyDescent="0.25">
      <c r="A1887" t="s">
        <v>2306</v>
      </c>
      <c r="B1887">
        <v>33911</v>
      </c>
      <c r="C1887" t="s">
        <v>167</v>
      </c>
      <c r="D1887" s="167">
        <v>56552.800000000003</v>
      </c>
      <c r="E1887" t="s">
        <v>253</v>
      </c>
      <c r="F1887" t="s">
        <v>169</v>
      </c>
      <c r="G1887" t="s">
        <v>170</v>
      </c>
      <c r="H1887" s="168">
        <v>41988</v>
      </c>
      <c r="I1887" t="s">
        <v>103</v>
      </c>
      <c r="J1887" s="169">
        <v>2.7808219178082192</v>
      </c>
      <c r="K1887">
        <v>1</v>
      </c>
    </row>
    <row r="1888" spans="1:11" x14ac:dyDescent="0.25">
      <c r="A1888" t="s">
        <v>2307</v>
      </c>
      <c r="B1888">
        <v>19585</v>
      </c>
      <c r="C1888" t="s">
        <v>172</v>
      </c>
      <c r="D1888" s="167">
        <v>123902.96</v>
      </c>
      <c r="E1888" t="s">
        <v>175</v>
      </c>
      <c r="F1888" t="s">
        <v>169</v>
      </c>
      <c r="G1888" t="s">
        <v>291</v>
      </c>
      <c r="H1888" s="168">
        <v>32398</v>
      </c>
      <c r="I1888" t="s">
        <v>106</v>
      </c>
      <c r="J1888" s="169">
        <v>29.054794520547944</v>
      </c>
      <c r="K1888">
        <v>6</v>
      </c>
    </row>
    <row r="1889" spans="1:11" x14ac:dyDescent="0.25">
      <c r="A1889" t="s">
        <v>2308</v>
      </c>
      <c r="B1889">
        <v>65224</v>
      </c>
      <c r="C1889" t="s">
        <v>172</v>
      </c>
      <c r="D1889" s="167">
        <v>61775.8</v>
      </c>
      <c r="E1889" t="s">
        <v>168</v>
      </c>
      <c r="F1889" t="s">
        <v>169</v>
      </c>
      <c r="G1889" t="s">
        <v>869</v>
      </c>
      <c r="H1889" s="168">
        <v>38110</v>
      </c>
      <c r="I1889" t="s">
        <v>106</v>
      </c>
      <c r="J1889" s="169">
        <v>13.405479452054795</v>
      </c>
      <c r="K1889">
        <v>3</v>
      </c>
    </row>
    <row r="1890" spans="1:11" x14ac:dyDescent="0.25">
      <c r="A1890" t="s">
        <v>2309</v>
      </c>
      <c r="B1890">
        <v>87023</v>
      </c>
      <c r="C1890" t="s">
        <v>167</v>
      </c>
      <c r="D1890" s="167">
        <v>62429.35</v>
      </c>
      <c r="E1890" t="s">
        <v>188</v>
      </c>
      <c r="F1890" t="s">
        <v>169</v>
      </c>
      <c r="G1890" t="s">
        <v>560</v>
      </c>
      <c r="H1890" s="168">
        <v>39329</v>
      </c>
      <c r="I1890" t="s">
        <v>108</v>
      </c>
      <c r="J1890" s="169">
        <v>10.065753424657535</v>
      </c>
      <c r="K1890">
        <v>3</v>
      </c>
    </row>
    <row r="1891" spans="1:11" x14ac:dyDescent="0.25">
      <c r="A1891" t="s">
        <v>2310</v>
      </c>
      <c r="B1891">
        <v>48285</v>
      </c>
      <c r="C1891" t="s">
        <v>167</v>
      </c>
      <c r="D1891" s="167">
        <v>131348.75</v>
      </c>
      <c r="E1891" t="s">
        <v>185</v>
      </c>
      <c r="F1891" t="s">
        <v>169</v>
      </c>
      <c r="G1891" t="s">
        <v>774</v>
      </c>
      <c r="H1891" s="168">
        <v>33924</v>
      </c>
      <c r="I1891" t="s">
        <v>105</v>
      </c>
      <c r="J1891" s="169">
        <v>24.873972602739727</v>
      </c>
      <c r="K1891">
        <v>5</v>
      </c>
    </row>
    <row r="1892" spans="1:11" x14ac:dyDescent="0.25">
      <c r="A1892" t="s">
        <v>2311</v>
      </c>
      <c r="B1892">
        <v>69087</v>
      </c>
      <c r="C1892" t="s">
        <v>172</v>
      </c>
      <c r="D1892" s="167">
        <v>94277.96</v>
      </c>
      <c r="E1892" t="s">
        <v>168</v>
      </c>
      <c r="F1892" t="s">
        <v>169</v>
      </c>
      <c r="G1892" t="s">
        <v>524</v>
      </c>
      <c r="H1892" s="168">
        <v>34736</v>
      </c>
      <c r="I1892" t="s">
        <v>103</v>
      </c>
      <c r="J1892" s="169">
        <v>22.649315068493152</v>
      </c>
      <c r="K1892">
        <v>5</v>
      </c>
    </row>
    <row r="1893" spans="1:11" x14ac:dyDescent="0.25">
      <c r="A1893" t="s">
        <v>2312</v>
      </c>
      <c r="B1893">
        <v>63208</v>
      </c>
      <c r="C1893" t="s">
        <v>167</v>
      </c>
      <c r="D1893" s="167">
        <v>35552.78</v>
      </c>
      <c r="E1893" t="s">
        <v>188</v>
      </c>
      <c r="F1893" t="s">
        <v>202</v>
      </c>
      <c r="G1893" t="s">
        <v>313</v>
      </c>
      <c r="H1893" s="168">
        <v>41666</v>
      </c>
      <c r="I1893" t="s">
        <v>103</v>
      </c>
      <c r="J1893" s="169">
        <v>3.6630136986301371</v>
      </c>
      <c r="K1893">
        <v>1</v>
      </c>
    </row>
    <row r="1894" spans="1:11" x14ac:dyDescent="0.25">
      <c r="A1894" t="s">
        <v>2313</v>
      </c>
      <c r="B1894">
        <v>27059</v>
      </c>
      <c r="C1894" t="s">
        <v>172</v>
      </c>
      <c r="D1894" s="167">
        <v>100849.36</v>
      </c>
      <c r="E1894" t="s">
        <v>268</v>
      </c>
      <c r="F1894" t="s">
        <v>169</v>
      </c>
      <c r="G1894" t="s">
        <v>297</v>
      </c>
      <c r="H1894" s="168">
        <v>33077</v>
      </c>
      <c r="I1894" t="s">
        <v>106</v>
      </c>
      <c r="J1894" s="169">
        <v>27.194520547945206</v>
      </c>
      <c r="K1894">
        <v>6</v>
      </c>
    </row>
    <row r="1895" spans="1:11" x14ac:dyDescent="0.25">
      <c r="A1895" t="s">
        <v>2314</v>
      </c>
      <c r="B1895">
        <v>44780</v>
      </c>
      <c r="C1895" t="s">
        <v>172</v>
      </c>
      <c r="D1895" s="167">
        <v>55122.12</v>
      </c>
      <c r="E1895" t="s">
        <v>199</v>
      </c>
      <c r="F1895" t="s">
        <v>169</v>
      </c>
      <c r="G1895" t="s">
        <v>200</v>
      </c>
      <c r="H1895" s="168">
        <v>37963</v>
      </c>
      <c r="I1895" t="s">
        <v>107</v>
      </c>
      <c r="J1895" s="169">
        <v>13.808219178082192</v>
      </c>
      <c r="K1895">
        <v>3</v>
      </c>
    </row>
    <row r="1896" spans="1:11" x14ac:dyDescent="0.25">
      <c r="A1896" t="s">
        <v>2315</v>
      </c>
      <c r="B1896">
        <v>46115</v>
      </c>
      <c r="C1896" t="s">
        <v>172</v>
      </c>
      <c r="D1896" s="167">
        <v>106946.63</v>
      </c>
      <c r="E1896" t="s">
        <v>188</v>
      </c>
      <c r="F1896" t="s">
        <v>169</v>
      </c>
      <c r="G1896" t="s">
        <v>2316</v>
      </c>
      <c r="H1896" s="168">
        <v>29434</v>
      </c>
      <c r="I1896" t="s">
        <v>105</v>
      </c>
      <c r="J1896" s="169">
        <v>37.175342465753424</v>
      </c>
      <c r="K1896">
        <v>8</v>
      </c>
    </row>
    <row r="1897" spans="1:11" x14ac:dyDescent="0.25">
      <c r="A1897" t="s">
        <v>2317</v>
      </c>
      <c r="B1897">
        <v>42956</v>
      </c>
      <c r="C1897" t="s">
        <v>172</v>
      </c>
      <c r="D1897" s="167">
        <v>60501</v>
      </c>
      <c r="E1897" t="s">
        <v>175</v>
      </c>
      <c r="F1897" t="s">
        <v>169</v>
      </c>
      <c r="G1897" t="s">
        <v>183</v>
      </c>
      <c r="H1897" s="168">
        <v>41106</v>
      </c>
      <c r="I1897" t="s">
        <v>103</v>
      </c>
      <c r="J1897" s="169">
        <v>5.1972602739726028</v>
      </c>
      <c r="K1897">
        <v>2</v>
      </c>
    </row>
    <row r="1898" spans="1:11" x14ac:dyDescent="0.25">
      <c r="A1898" t="s">
        <v>2318</v>
      </c>
      <c r="B1898">
        <v>35664</v>
      </c>
      <c r="C1898" t="s">
        <v>167</v>
      </c>
      <c r="D1898" s="167">
        <v>40946.22</v>
      </c>
      <c r="E1898" t="s">
        <v>233</v>
      </c>
      <c r="F1898" t="s">
        <v>169</v>
      </c>
      <c r="G1898" t="s">
        <v>554</v>
      </c>
      <c r="H1898" s="168">
        <v>41483</v>
      </c>
      <c r="I1898" t="s">
        <v>107</v>
      </c>
      <c r="J1898" s="169">
        <v>4.1643835616438354</v>
      </c>
      <c r="K1898">
        <v>1</v>
      </c>
    </row>
    <row r="1899" spans="1:11" x14ac:dyDescent="0.25">
      <c r="A1899" t="s">
        <v>2319</v>
      </c>
      <c r="B1899">
        <v>77847</v>
      </c>
      <c r="C1899" t="s">
        <v>167</v>
      </c>
      <c r="D1899" s="167">
        <v>58939.38</v>
      </c>
      <c r="E1899" t="s">
        <v>1353</v>
      </c>
      <c r="F1899" t="s">
        <v>169</v>
      </c>
      <c r="G1899" t="s">
        <v>1354</v>
      </c>
      <c r="H1899" s="168">
        <v>40462</v>
      </c>
      <c r="I1899" t="s">
        <v>106</v>
      </c>
      <c r="J1899" s="169">
        <v>6.9616438356164387</v>
      </c>
      <c r="K1899">
        <v>2</v>
      </c>
    </row>
    <row r="1900" spans="1:11" x14ac:dyDescent="0.25">
      <c r="A1900" t="s">
        <v>2320</v>
      </c>
      <c r="B1900">
        <v>49025</v>
      </c>
      <c r="C1900" t="s">
        <v>167</v>
      </c>
      <c r="D1900" s="167">
        <v>94555</v>
      </c>
      <c r="E1900" t="s">
        <v>185</v>
      </c>
      <c r="F1900" t="s">
        <v>169</v>
      </c>
      <c r="G1900" t="s">
        <v>416</v>
      </c>
      <c r="H1900" s="168">
        <v>37298</v>
      </c>
      <c r="I1900" t="s">
        <v>105</v>
      </c>
      <c r="J1900" s="169">
        <v>15.63013698630137</v>
      </c>
      <c r="K1900">
        <v>4</v>
      </c>
    </row>
    <row r="1901" spans="1:11" x14ac:dyDescent="0.25">
      <c r="A1901" t="s">
        <v>2321</v>
      </c>
      <c r="B1901">
        <v>96553</v>
      </c>
      <c r="C1901" t="s">
        <v>167</v>
      </c>
      <c r="D1901" s="167">
        <v>74824.55</v>
      </c>
      <c r="E1901" t="s">
        <v>268</v>
      </c>
      <c r="F1901" t="s">
        <v>169</v>
      </c>
      <c r="G1901" t="s">
        <v>189</v>
      </c>
      <c r="H1901" s="168">
        <v>41148</v>
      </c>
      <c r="I1901" t="s">
        <v>106</v>
      </c>
      <c r="J1901" s="169">
        <v>5.0821917808219181</v>
      </c>
      <c r="K1901">
        <v>2</v>
      </c>
    </row>
    <row r="1902" spans="1:11" x14ac:dyDescent="0.25">
      <c r="A1902" t="s">
        <v>2322</v>
      </c>
      <c r="B1902">
        <v>78185</v>
      </c>
      <c r="C1902" t="s">
        <v>172</v>
      </c>
      <c r="D1902" s="167">
        <v>18416.04</v>
      </c>
      <c r="E1902" t="s">
        <v>196</v>
      </c>
      <c r="F1902" t="s">
        <v>202</v>
      </c>
      <c r="G1902" t="s">
        <v>222</v>
      </c>
      <c r="H1902" s="168">
        <v>41148</v>
      </c>
      <c r="I1902" t="s">
        <v>106</v>
      </c>
      <c r="J1902" s="169">
        <v>5.0821917808219181</v>
      </c>
      <c r="K1902">
        <v>2</v>
      </c>
    </row>
    <row r="1903" spans="1:11" x14ac:dyDescent="0.25">
      <c r="A1903" t="s">
        <v>2323</v>
      </c>
      <c r="B1903">
        <v>30777</v>
      </c>
      <c r="C1903" t="s">
        <v>167</v>
      </c>
      <c r="D1903" s="167">
        <v>69222.179999999993</v>
      </c>
      <c r="E1903" t="s">
        <v>188</v>
      </c>
      <c r="F1903" t="s">
        <v>169</v>
      </c>
      <c r="G1903" t="s">
        <v>170</v>
      </c>
      <c r="H1903" s="168">
        <v>29837</v>
      </c>
      <c r="I1903" t="s">
        <v>107</v>
      </c>
      <c r="J1903" s="169">
        <v>36.07123287671233</v>
      </c>
      <c r="K1903">
        <v>8</v>
      </c>
    </row>
    <row r="1904" spans="1:11" x14ac:dyDescent="0.25">
      <c r="A1904" t="s">
        <v>2324</v>
      </c>
      <c r="B1904">
        <v>10778</v>
      </c>
      <c r="C1904" t="s">
        <v>172</v>
      </c>
      <c r="D1904" s="167">
        <v>65105</v>
      </c>
      <c r="E1904" t="s">
        <v>168</v>
      </c>
      <c r="F1904" t="s">
        <v>169</v>
      </c>
      <c r="G1904" t="s">
        <v>265</v>
      </c>
      <c r="H1904" s="168">
        <v>38867</v>
      </c>
      <c r="I1904" t="s">
        <v>104</v>
      </c>
      <c r="J1904" s="169">
        <v>11.331506849315069</v>
      </c>
      <c r="K1904">
        <v>3</v>
      </c>
    </row>
    <row r="1905" spans="1:11" x14ac:dyDescent="0.25">
      <c r="A1905" t="s">
        <v>2325</v>
      </c>
      <c r="B1905">
        <v>67054</v>
      </c>
      <c r="C1905" t="s">
        <v>172</v>
      </c>
      <c r="D1905" s="167">
        <v>60501</v>
      </c>
      <c r="E1905" t="s">
        <v>175</v>
      </c>
      <c r="F1905" t="s">
        <v>169</v>
      </c>
      <c r="G1905" t="s">
        <v>183</v>
      </c>
      <c r="H1905" s="168">
        <v>41694</v>
      </c>
      <c r="I1905" t="s">
        <v>108</v>
      </c>
      <c r="J1905" s="169">
        <v>3.5863013698630137</v>
      </c>
      <c r="K1905">
        <v>1</v>
      </c>
    </row>
    <row r="1906" spans="1:11" x14ac:dyDescent="0.25">
      <c r="A1906" t="s">
        <v>2326</v>
      </c>
      <c r="B1906">
        <v>53120</v>
      </c>
      <c r="C1906" t="s">
        <v>167</v>
      </c>
      <c r="D1906" s="167">
        <v>70124.479999999996</v>
      </c>
      <c r="E1906" t="s">
        <v>239</v>
      </c>
      <c r="F1906" t="s">
        <v>169</v>
      </c>
      <c r="G1906" t="s">
        <v>703</v>
      </c>
      <c r="H1906" s="168">
        <v>39622</v>
      </c>
      <c r="I1906" t="s">
        <v>103</v>
      </c>
      <c r="J1906" s="169">
        <v>9.2630136986301377</v>
      </c>
      <c r="K1906">
        <v>2</v>
      </c>
    </row>
    <row r="1907" spans="1:11" x14ac:dyDescent="0.25">
      <c r="A1907" t="s">
        <v>2327</v>
      </c>
      <c r="B1907">
        <v>87743</v>
      </c>
      <c r="C1907" t="s">
        <v>172</v>
      </c>
      <c r="D1907" s="167">
        <v>52947</v>
      </c>
      <c r="E1907" t="s">
        <v>191</v>
      </c>
      <c r="F1907" t="s">
        <v>169</v>
      </c>
      <c r="G1907" t="s">
        <v>354</v>
      </c>
      <c r="H1907" s="168">
        <v>41708</v>
      </c>
      <c r="I1907" t="s">
        <v>107</v>
      </c>
      <c r="J1907" s="169">
        <v>3.547945205479452</v>
      </c>
      <c r="K1907">
        <v>1</v>
      </c>
    </row>
    <row r="1908" spans="1:11" x14ac:dyDescent="0.25">
      <c r="A1908" t="s">
        <v>2328</v>
      </c>
      <c r="B1908">
        <v>81195</v>
      </c>
      <c r="C1908" t="s">
        <v>167</v>
      </c>
      <c r="D1908" s="167">
        <v>73981.47</v>
      </c>
      <c r="E1908" t="s">
        <v>216</v>
      </c>
      <c r="F1908" t="s">
        <v>169</v>
      </c>
      <c r="G1908" t="s">
        <v>369</v>
      </c>
      <c r="H1908" s="168">
        <v>39776</v>
      </c>
      <c r="I1908" t="s">
        <v>106</v>
      </c>
      <c r="J1908" s="169">
        <v>8.8410958904109584</v>
      </c>
      <c r="K1908">
        <v>2</v>
      </c>
    </row>
    <row r="1909" spans="1:11" x14ac:dyDescent="0.25">
      <c r="A1909" t="s">
        <v>2329</v>
      </c>
      <c r="B1909">
        <v>7409</v>
      </c>
      <c r="C1909" t="s">
        <v>167</v>
      </c>
      <c r="D1909" s="167">
        <v>73000</v>
      </c>
      <c r="E1909" t="s">
        <v>230</v>
      </c>
      <c r="F1909" t="s">
        <v>169</v>
      </c>
      <c r="G1909" t="s">
        <v>305</v>
      </c>
      <c r="H1909" s="168">
        <v>42632</v>
      </c>
      <c r="I1909" t="s">
        <v>106</v>
      </c>
      <c r="J1909" s="169">
        <v>1.0164383561643835</v>
      </c>
      <c r="K1909">
        <v>1</v>
      </c>
    </row>
    <row r="1910" spans="1:11" x14ac:dyDescent="0.25">
      <c r="A1910" t="s">
        <v>2330</v>
      </c>
      <c r="B1910">
        <v>49521</v>
      </c>
      <c r="C1910" t="s">
        <v>167</v>
      </c>
      <c r="D1910" s="167">
        <v>56615.69</v>
      </c>
      <c r="E1910" t="s">
        <v>168</v>
      </c>
      <c r="F1910" t="s">
        <v>169</v>
      </c>
      <c r="G1910" t="s">
        <v>170</v>
      </c>
      <c r="H1910" s="168">
        <v>37886</v>
      </c>
      <c r="I1910" t="s">
        <v>108</v>
      </c>
      <c r="J1910" s="169">
        <v>14.019178082191781</v>
      </c>
      <c r="K1910">
        <v>3</v>
      </c>
    </row>
    <row r="1911" spans="1:11" x14ac:dyDescent="0.25">
      <c r="A1911" t="s">
        <v>2331</v>
      </c>
      <c r="B1911">
        <v>7946</v>
      </c>
      <c r="C1911" t="s">
        <v>172</v>
      </c>
      <c r="D1911" s="167">
        <v>113449.29</v>
      </c>
      <c r="E1911" t="s">
        <v>199</v>
      </c>
      <c r="F1911" t="s">
        <v>169</v>
      </c>
      <c r="G1911" t="s">
        <v>275</v>
      </c>
      <c r="H1911" s="168">
        <v>41246</v>
      </c>
      <c r="I1911" t="s">
        <v>107</v>
      </c>
      <c r="J1911" s="169">
        <v>4.8136986301369866</v>
      </c>
      <c r="K1911">
        <v>1</v>
      </c>
    </row>
    <row r="1912" spans="1:11" x14ac:dyDescent="0.25">
      <c r="A1912" t="s">
        <v>2332</v>
      </c>
      <c r="B1912">
        <v>69311</v>
      </c>
      <c r="C1912" t="s">
        <v>172</v>
      </c>
      <c r="D1912" s="167">
        <v>48260.15</v>
      </c>
      <c r="E1912" t="s">
        <v>199</v>
      </c>
      <c r="F1912" t="s">
        <v>169</v>
      </c>
      <c r="G1912" t="s">
        <v>330</v>
      </c>
      <c r="H1912" s="168">
        <v>39006</v>
      </c>
      <c r="I1912" t="s">
        <v>103</v>
      </c>
      <c r="J1912" s="169">
        <v>10.950684931506849</v>
      </c>
      <c r="K1912">
        <v>3</v>
      </c>
    </row>
    <row r="1913" spans="1:11" x14ac:dyDescent="0.25">
      <c r="A1913" t="s">
        <v>2333</v>
      </c>
      <c r="B1913">
        <v>61293</v>
      </c>
      <c r="C1913" t="s">
        <v>172</v>
      </c>
      <c r="D1913" s="167">
        <v>78052</v>
      </c>
      <c r="E1913" t="s">
        <v>191</v>
      </c>
      <c r="F1913" t="s">
        <v>169</v>
      </c>
      <c r="G1913" t="s">
        <v>192</v>
      </c>
      <c r="H1913" s="168">
        <v>37138</v>
      </c>
      <c r="I1913" t="s">
        <v>107</v>
      </c>
      <c r="J1913" s="169">
        <v>16.068493150684933</v>
      </c>
      <c r="K1913">
        <v>4</v>
      </c>
    </row>
    <row r="1914" spans="1:11" x14ac:dyDescent="0.25">
      <c r="A1914" t="s">
        <v>2334</v>
      </c>
      <c r="B1914">
        <v>14904</v>
      </c>
      <c r="C1914" t="s">
        <v>167</v>
      </c>
      <c r="D1914" s="167">
        <v>93356</v>
      </c>
      <c r="E1914" t="s">
        <v>175</v>
      </c>
      <c r="F1914" t="s">
        <v>169</v>
      </c>
      <c r="G1914" t="s">
        <v>586</v>
      </c>
      <c r="H1914" s="168">
        <v>37655</v>
      </c>
      <c r="I1914" t="s">
        <v>103</v>
      </c>
      <c r="J1914" s="169">
        <v>14.652054794520549</v>
      </c>
      <c r="K1914">
        <v>3</v>
      </c>
    </row>
    <row r="1915" spans="1:11" x14ac:dyDescent="0.25">
      <c r="A1915" t="s">
        <v>2335</v>
      </c>
      <c r="B1915">
        <v>65380</v>
      </c>
      <c r="C1915" t="s">
        <v>167</v>
      </c>
      <c r="D1915" s="167">
        <v>81500</v>
      </c>
      <c r="E1915" t="s">
        <v>168</v>
      </c>
      <c r="F1915" t="s">
        <v>169</v>
      </c>
      <c r="G1915" t="s">
        <v>428</v>
      </c>
      <c r="H1915" s="168">
        <v>42716</v>
      </c>
      <c r="I1915" t="s">
        <v>106</v>
      </c>
      <c r="J1915" s="169">
        <v>0.78630136986301369</v>
      </c>
      <c r="K1915">
        <v>1</v>
      </c>
    </row>
    <row r="1916" spans="1:11" x14ac:dyDescent="0.25">
      <c r="A1916" t="s">
        <v>2336</v>
      </c>
      <c r="B1916">
        <v>90155</v>
      </c>
      <c r="C1916" t="s">
        <v>172</v>
      </c>
      <c r="D1916" s="167">
        <v>99433.25</v>
      </c>
      <c r="E1916" t="s">
        <v>199</v>
      </c>
      <c r="F1916" t="s">
        <v>169</v>
      </c>
      <c r="G1916" t="s">
        <v>176</v>
      </c>
      <c r="H1916" s="168">
        <v>38922</v>
      </c>
      <c r="I1916" t="s">
        <v>103</v>
      </c>
      <c r="J1916" s="169">
        <v>11.180821917808219</v>
      </c>
      <c r="K1916">
        <v>3</v>
      </c>
    </row>
    <row r="1917" spans="1:11" x14ac:dyDescent="0.25">
      <c r="A1917" t="s">
        <v>2337</v>
      </c>
      <c r="B1917">
        <v>78109</v>
      </c>
      <c r="C1917" t="s">
        <v>167</v>
      </c>
      <c r="D1917" s="167">
        <v>96379.14</v>
      </c>
      <c r="E1917" t="s">
        <v>188</v>
      </c>
      <c r="F1917" t="s">
        <v>169</v>
      </c>
      <c r="G1917" t="s">
        <v>840</v>
      </c>
      <c r="H1917" s="168">
        <v>36332</v>
      </c>
      <c r="I1917" t="s">
        <v>103</v>
      </c>
      <c r="J1917" s="169">
        <v>18.276712328767122</v>
      </c>
      <c r="K1917">
        <v>4</v>
      </c>
    </row>
    <row r="1918" spans="1:11" x14ac:dyDescent="0.25">
      <c r="A1918" t="s">
        <v>2338</v>
      </c>
      <c r="B1918">
        <v>65454</v>
      </c>
      <c r="C1918" t="s">
        <v>172</v>
      </c>
      <c r="D1918" s="167">
        <v>76702.149999999994</v>
      </c>
      <c r="E1918" t="s">
        <v>188</v>
      </c>
      <c r="F1918" t="s">
        <v>169</v>
      </c>
      <c r="G1918" t="s">
        <v>282</v>
      </c>
      <c r="H1918" s="168">
        <v>36808</v>
      </c>
      <c r="I1918" t="s">
        <v>106</v>
      </c>
      <c r="J1918" s="169">
        <v>16.972602739726028</v>
      </c>
      <c r="K1918">
        <v>4</v>
      </c>
    </row>
    <row r="1919" spans="1:11" x14ac:dyDescent="0.25">
      <c r="A1919" t="s">
        <v>2339</v>
      </c>
      <c r="B1919">
        <v>15248</v>
      </c>
      <c r="C1919" t="s">
        <v>167</v>
      </c>
      <c r="D1919" s="167">
        <v>62678.97</v>
      </c>
      <c r="E1919" t="s">
        <v>175</v>
      </c>
      <c r="F1919" t="s">
        <v>169</v>
      </c>
      <c r="G1919" t="s">
        <v>311</v>
      </c>
      <c r="H1919" s="168">
        <v>41442</v>
      </c>
      <c r="I1919" t="s">
        <v>104</v>
      </c>
      <c r="J1919" s="169">
        <v>4.2767123287671236</v>
      </c>
      <c r="K1919">
        <v>1</v>
      </c>
    </row>
    <row r="1920" spans="1:11" x14ac:dyDescent="0.25">
      <c r="A1920" t="s">
        <v>2340</v>
      </c>
      <c r="B1920">
        <v>87335</v>
      </c>
      <c r="C1920" t="s">
        <v>167</v>
      </c>
      <c r="D1920" s="167">
        <v>125487.67999999999</v>
      </c>
      <c r="E1920" t="s">
        <v>168</v>
      </c>
      <c r="F1920" t="s">
        <v>169</v>
      </c>
      <c r="G1920" t="s">
        <v>2341</v>
      </c>
      <c r="H1920" s="168">
        <v>31719</v>
      </c>
      <c r="I1920" t="s">
        <v>104</v>
      </c>
      <c r="J1920" s="169">
        <v>30.915068493150685</v>
      </c>
      <c r="K1920">
        <v>7</v>
      </c>
    </row>
    <row r="1921" spans="1:11" x14ac:dyDescent="0.25">
      <c r="A1921" t="s">
        <v>2342</v>
      </c>
      <c r="B1921">
        <v>84146</v>
      </c>
      <c r="C1921" t="s">
        <v>167</v>
      </c>
      <c r="D1921" s="167">
        <v>37838.46</v>
      </c>
      <c r="E1921" t="s">
        <v>188</v>
      </c>
      <c r="F1921" t="s">
        <v>202</v>
      </c>
      <c r="G1921" t="s">
        <v>313</v>
      </c>
      <c r="H1921" s="168">
        <v>36276</v>
      </c>
      <c r="I1921" t="s">
        <v>108</v>
      </c>
      <c r="J1921" s="169">
        <v>18.43013698630137</v>
      </c>
      <c r="K1921">
        <v>4</v>
      </c>
    </row>
    <row r="1922" spans="1:11" x14ac:dyDescent="0.25">
      <c r="A1922" t="s">
        <v>2343</v>
      </c>
      <c r="B1922">
        <v>80130</v>
      </c>
      <c r="C1922" t="s">
        <v>172</v>
      </c>
      <c r="D1922" s="167">
        <v>123902.96</v>
      </c>
      <c r="E1922" t="s">
        <v>175</v>
      </c>
      <c r="F1922" t="s">
        <v>169</v>
      </c>
      <c r="G1922" t="s">
        <v>291</v>
      </c>
      <c r="H1922" s="168">
        <v>34498</v>
      </c>
      <c r="I1922" t="s">
        <v>108</v>
      </c>
      <c r="J1922" s="169">
        <v>23.301369863013697</v>
      </c>
      <c r="K1922">
        <v>5</v>
      </c>
    </row>
    <row r="1923" spans="1:11" x14ac:dyDescent="0.25">
      <c r="A1923" t="s">
        <v>2344</v>
      </c>
      <c r="B1923">
        <v>39038</v>
      </c>
      <c r="C1923" t="s">
        <v>172</v>
      </c>
      <c r="D1923" s="167">
        <v>47300.92</v>
      </c>
      <c r="E1923" t="s">
        <v>168</v>
      </c>
      <c r="F1923" t="s">
        <v>169</v>
      </c>
      <c r="G1923" t="s">
        <v>2345</v>
      </c>
      <c r="H1923" s="168">
        <v>37104</v>
      </c>
      <c r="I1923" t="s">
        <v>106</v>
      </c>
      <c r="J1923" s="169">
        <v>16.161643835616438</v>
      </c>
      <c r="K1923">
        <v>4</v>
      </c>
    </row>
    <row r="1924" spans="1:11" x14ac:dyDescent="0.25">
      <c r="A1924" t="s">
        <v>2346</v>
      </c>
      <c r="B1924">
        <v>33496</v>
      </c>
      <c r="C1924" t="s">
        <v>167</v>
      </c>
      <c r="D1924" s="167">
        <v>69744</v>
      </c>
      <c r="E1924" t="s">
        <v>168</v>
      </c>
      <c r="F1924" t="s">
        <v>169</v>
      </c>
      <c r="G1924" t="s">
        <v>265</v>
      </c>
      <c r="H1924" s="168">
        <v>38054</v>
      </c>
      <c r="I1924" t="s">
        <v>105</v>
      </c>
      <c r="J1924" s="169">
        <v>13.558904109589042</v>
      </c>
      <c r="K1924">
        <v>3</v>
      </c>
    </row>
    <row r="1925" spans="1:11" x14ac:dyDescent="0.25">
      <c r="A1925" t="s">
        <v>2347</v>
      </c>
      <c r="B1925">
        <v>77227</v>
      </c>
      <c r="C1925" t="s">
        <v>172</v>
      </c>
      <c r="D1925" s="167">
        <v>156525</v>
      </c>
      <c r="E1925" t="s">
        <v>308</v>
      </c>
      <c r="F1925" t="s">
        <v>169</v>
      </c>
      <c r="G1925" t="s">
        <v>231</v>
      </c>
      <c r="H1925" s="168">
        <v>36227</v>
      </c>
      <c r="I1925" t="s">
        <v>108</v>
      </c>
      <c r="J1925" s="169">
        <v>18.564383561643837</v>
      </c>
      <c r="K1925">
        <v>4</v>
      </c>
    </row>
    <row r="1926" spans="1:11" x14ac:dyDescent="0.25">
      <c r="A1926" t="s">
        <v>2348</v>
      </c>
      <c r="B1926">
        <v>12228</v>
      </c>
      <c r="C1926" t="s">
        <v>167</v>
      </c>
      <c r="D1926" s="167">
        <v>97912</v>
      </c>
      <c r="E1926" t="s">
        <v>188</v>
      </c>
      <c r="F1926" t="s">
        <v>169</v>
      </c>
      <c r="G1926" t="s">
        <v>284</v>
      </c>
      <c r="H1926" s="168">
        <v>38082</v>
      </c>
      <c r="I1926" t="s">
        <v>103</v>
      </c>
      <c r="J1926" s="169">
        <v>13.482191780821918</v>
      </c>
      <c r="K1926">
        <v>3</v>
      </c>
    </row>
    <row r="1927" spans="1:11" x14ac:dyDescent="0.25">
      <c r="A1927" t="s">
        <v>2349</v>
      </c>
      <c r="B1927">
        <v>59431</v>
      </c>
      <c r="C1927" t="s">
        <v>172</v>
      </c>
      <c r="D1927" s="167">
        <v>96763.35</v>
      </c>
      <c r="E1927" t="s">
        <v>168</v>
      </c>
      <c r="F1927" t="s">
        <v>169</v>
      </c>
      <c r="G1927" t="s">
        <v>384</v>
      </c>
      <c r="H1927" s="168">
        <v>32166</v>
      </c>
      <c r="I1927" t="s">
        <v>106</v>
      </c>
      <c r="J1927" s="169">
        <v>29.69041095890411</v>
      </c>
      <c r="K1927">
        <v>6</v>
      </c>
    </row>
    <row r="1928" spans="1:11" x14ac:dyDescent="0.25">
      <c r="A1928" t="s">
        <v>2350</v>
      </c>
      <c r="B1928">
        <v>3107</v>
      </c>
      <c r="C1928" t="s">
        <v>167</v>
      </c>
      <c r="D1928" s="167">
        <v>86673.48</v>
      </c>
      <c r="E1928" t="s">
        <v>216</v>
      </c>
      <c r="F1928" t="s">
        <v>169</v>
      </c>
      <c r="G1928" t="s">
        <v>189</v>
      </c>
      <c r="H1928" s="168">
        <v>32993</v>
      </c>
      <c r="I1928" t="s">
        <v>104</v>
      </c>
      <c r="J1928" s="169">
        <v>27.424657534246574</v>
      </c>
      <c r="K1928">
        <v>6</v>
      </c>
    </row>
    <row r="1929" spans="1:11" x14ac:dyDescent="0.25">
      <c r="A1929" t="s">
        <v>2351</v>
      </c>
      <c r="B1929">
        <v>2984</v>
      </c>
      <c r="C1929" t="s">
        <v>167</v>
      </c>
      <c r="D1929" s="167">
        <v>174166</v>
      </c>
      <c r="E1929" t="s">
        <v>168</v>
      </c>
      <c r="F1929" t="s">
        <v>169</v>
      </c>
      <c r="G1929" t="s">
        <v>2352</v>
      </c>
      <c r="H1929" s="168">
        <v>31103</v>
      </c>
      <c r="I1929" t="s">
        <v>106</v>
      </c>
      <c r="J1929" s="169">
        <v>32.602739726027394</v>
      </c>
      <c r="K1929">
        <v>7</v>
      </c>
    </row>
    <row r="1930" spans="1:11" x14ac:dyDescent="0.25">
      <c r="A1930" t="s">
        <v>2353</v>
      </c>
      <c r="B1930">
        <v>51580</v>
      </c>
      <c r="C1930" t="s">
        <v>172</v>
      </c>
      <c r="D1930" s="167">
        <v>32098</v>
      </c>
      <c r="E1930" t="s">
        <v>253</v>
      </c>
      <c r="F1930" t="s">
        <v>169</v>
      </c>
      <c r="G1930" t="s">
        <v>895</v>
      </c>
      <c r="H1930" s="168">
        <v>42646</v>
      </c>
      <c r="I1930" t="s">
        <v>104</v>
      </c>
      <c r="J1930" s="169">
        <v>0.9780821917808219</v>
      </c>
      <c r="K1930">
        <v>1</v>
      </c>
    </row>
    <row r="1931" spans="1:11" x14ac:dyDescent="0.25">
      <c r="A1931" t="s">
        <v>2354</v>
      </c>
      <c r="B1931">
        <v>11991</v>
      </c>
      <c r="C1931" t="s">
        <v>172</v>
      </c>
      <c r="D1931" s="167">
        <v>65716</v>
      </c>
      <c r="E1931" t="s">
        <v>191</v>
      </c>
      <c r="F1931" t="s">
        <v>169</v>
      </c>
      <c r="G1931" t="s">
        <v>486</v>
      </c>
      <c r="H1931" s="168">
        <v>39160</v>
      </c>
      <c r="I1931" t="s">
        <v>106</v>
      </c>
      <c r="J1931" s="169">
        <v>10.528767123287672</v>
      </c>
      <c r="K1931">
        <v>3</v>
      </c>
    </row>
    <row r="1932" spans="1:11" x14ac:dyDescent="0.25">
      <c r="A1932" t="s">
        <v>2355</v>
      </c>
      <c r="B1932">
        <v>2190</v>
      </c>
      <c r="C1932" t="s">
        <v>172</v>
      </c>
      <c r="D1932" s="167">
        <v>30860</v>
      </c>
      <c r="E1932" t="s">
        <v>253</v>
      </c>
      <c r="F1932" t="s">
        <v>169</v>
      </c>
      <c r="G1932" t="s">
        <v>207</v>
      </c>
      <c r="H1932" s="168">
        <v>42506</v>
      </c>
      <c r="I1932" t="s">
        <v>104</v>
      </c>
      <c r="J1932" s="169">
        <v>1.3616438356164384</v>
      </c>
      <c r="K1932">
        <v>1</v>
      </c>
    </row>
    <row r="1933" spans="1:11" x14ac:dyDescent="0.25">
      <c r="A1933" t="s">
        <v>2356</v>
      </c>
      <c r="B1933">
        <v>83452</v>
      </c>
      <c r="C1933" t="s">
        <v>167</v>
      </c>
      <c r="D1933" s="167">
        <v>75277.02</v>
      </c>
      <c r="E1933" t="s">
        <v>199</v>
      </c>
      <c r="F1933" t="s">
        <v>169</v>
      </c>
      <c r="G1933" t="s">
        <v>2357</v>
      </c>
      <c r="H1933" s="168">
        <v>30851</v>
      </c>
      <c r="I1933" t="s">
        <v>106</v>
      </c>
      <c r="J1933" s="169">
        <v>33.293150684931504</v>
      </c>
      <c r="K1933">
        <v>7</v>
      </c>
    </row>
    <row r="1934" spans="1:11" x14ac:dyDescent="0.25">
      <c r="A1934" t="s">
        <v>2358</v>
      </c>
      <c r="B1934">
        <v>36813</v>
      </c>
      <c r="C1934" t="s">
        <v>172</v>
      </c>
      <c r="D1934" s="167">
        <v>89620</v>
      </c>
      <c r="E1934" t="s">
        <v>175</v>
      </c>
      <c r="F1934" t="s">
        <v>169</v>
      </c>
      <c r="G1934" t="s">
        <v>183</v>
      </c>
      <c r="H1934" s="168">
        <v>35492</v>
      </c>
      <c r="I1934" t="s">
        <v>108</v>
      </c>
      <c r="J1934" s="169">
        <v>20.578082191780823</v>
      </c>
      <c r="K1934">
        <v>5</v>
      </c>
    </row>
    <row r="1935" spans="1:11" x14ac:dyDescent="0.25">
      <c r="A1935" t="s">
        <v>2359</v>
      </c>
      <c r="B1935">
        <v>49483</v>
      </c>
      <c r="C1935" t="s">
        <v>172</v>
      </c>
      <c r="D1935" s="167">
        <v>97392.47</v>
      </c>
      <c r="E1935" t="s">
        <v>168</v>
      </c>
      <c r="F1935" t="s">
        <v>169</v>
      </c>
      <c r="G1935" t="s">
        <v>173</v>
      </c>
      <c r="H1935" s="168">
        <v>33368</v>
      </c>
      <c r="I1935" t="s">
        <v>103</v>
      </c>
      <c r="J1935" s="169">
        <v>26.397260273972602</v>
      </c>
      <c r="K1935">
        <v>6</v>
      </c>
    </row>
    <row r="1936" spans="1:11" x14ac:dyDescent="0.25">
      <c r="A1936" t="s">
        <v>2360</v>
      </c>
      <c r="B1936">
        <v>92483</v>
      </c>
      <c r="C1936" t="s">
        <v>172</v>
      </c>
      <c r="D1936" s="167">
        <v>73801</v>
      </c>
      <c r="E1936" t="s">
        <v>188</v>
      </c>
      <c r="F1936" t="s">
        <v>169</v>
      </c>
      <c r="G1936" t="s">
        <v>273</v>
      </c>
      <c r="H1936" s="168">
        <v>38390</v>
      </c>
      <c r="I1936" t="s">
        <v>105</v>
      </c>
      <c r="J1936" s="169">
        <v>12.638356164383561</v>
      </c>
      <c r="K1936">
        <v>3</v>
      </c>
    </row>
    <row r="1937" spans="1:11" x14ac:dyDescent="0.25">
      <c r="A1937" t="s">
        <v>2361</v>
      </c>
      <c r="B1937">
        <v>40097</v>
      </c>
      <c r="C1937" t="s">
        <v>172</v>
      </c>
      <c r="D1937" s="167">
        <v>57134.25</v>
      </c>
      <c r="E1937" t="s">
        <v>188</v>
      </c>
      <c r="F1937" t="s">
        <v>169</v>
      </c>
      <c r="G1937" t="s">
        <v>226</v>
      </c>
      <c r="H1937" s="168">
        <v>38551</v>
      </c>
      <c r="I1937" t="s">
        <v>105</v>
      </c>
      <c r="J1937" s="169">
        <v>12.197260273972603</v>
      </c>
      <c r="K1937">
        <v>3</v>
      </c>
    </row>
    <row r="1938" spans="1:11" x14ac:dyDescent="0.25">
      <c r="A1938" t="s">
        <v>2362</v>
      </c>
      <c r="B1938">
        <v>90729</v>
      </c>
      <c r="C1938" t="s">
        <v>167</v>
      </c>
      <c r="D1938" s="167">
        <v>68699.009999999995</v>
      </c>
      <c r="E1938" t="s">
        <v>188</v>
      </c>
      <c r="F1938" t="s">
        <v>169</v>
      </c>
      <c r="G1938" t="s">
        <v>406</v>
      </c>
      <c r="H1938" s="168">
        <v>41022</v>
      </c>
      <c r="I1938" t="s">
        <v>108</v>
      </c>
      <c r="J1938" s="169">
        <v>5.4273972602739722</v>
      </c>
      <c r="K1938">
        <v>2</v>
      </c>
    </row>
    <row r="1939" spans="1:11" x14ac:dyDescent="0.25">
      <c r="A1939" t="s">
        <v>2363</v>
      </c>
      <c r="B1939">
        <v>25539</v>
      </c>
      <c r="C1939" t="s">
        <v>167</v>
      </c>
      <c r="D1939" s="167">
        <v>98977.76</v>
      </c>
      <c r="E1939" t="s">
        <v>253</v>
      </c>
      <c r="F1939" t="s">
        <v>169</v>
      </c>
      <c r="G1939" t="s">
        <v>397</v>
      </c>
      <c r="H1939" s="168">
        <v>39888</v>
      </c>
      <c r="I1939" t="s">
        <v>108</v>
      </c>
      <c r="J1939" s="169">
        <v>8.5342465753424666</v>
      </c>
      <c r="K1939">
        <v>2</v>
      </c>
    </row>
    <row r="1940" spans="1:11" x14ac:dyDescent="0.25">
      <c r="A1940" t="s">
        <v>2364</v>
      </c>
      <c r="B1940">
        <v>4192</v>
      </c>
      <c r="C1940" t="s">
        <v>172</v>
      </c>
      <c r="D1940" s="167">
        <v>51969</v>
      </c>
      <c r="E1940" t="s">
        <v>175</v>
      </c>
      <c r="F1940" t="s">
        <v>169</v>
      </c>
      <c r="G1940" t="s">
        <v>183</v>
      </c>
      <c r="H1940" s="168">
        <v>41918</v>
      </c>
      <c r="I1940" t="s">
        <v>103</v>
      </c>
      <c r="J1940" s="169">
        <v>2.9726027397260273</v>
      </c>
      <c r="K1940">
        <v>1</v>
      </c>
    </row>
    <row r="1941" spans="1:11" x14ac:dyDescent="0.25">
      <c r="A1941" t="s">
        <v>2365</v>
      </c>
      <c r="B1941">
        <v>51586</v>
      </c>
      <c r="C1941" t="s">
        <v>167</v>
      </c>
      <c r="D1941" s="167">
        <v>69744</v>
      </c>
      <c r="E1941" t="s">
        <v>168</v>
      </c>
      <c r="F1941" t="s">
        <v>169</v>
      </c>
      <c r="G1941" t="s">
        <v>265</v>
      </c>
      <c r="H1941" s="168">
        <v>38068</v>
      </c>
      <c r="I1941" t="s">
        <v>104</v>
      </c>
      <c r="J1941" s="169">
        <v>13.520547945205479</v>
      </c>
      <c r="K1941">
        <v>3</v>
      </c>
    </row>
    <row r="1942" spans="1:11" x14ac:dyDescent="0.25">
      <c r="A1942" t="s">
        <v>2366</v>
      </c>
      <c r="B1942">
        <v>86203</v>
      </c>
      <c r="C1942" t="s">
        <v>167</v>
      </c>
      <c r="D1942" s="167">
        <v>44853.46</v>
      </c>
      <c r="E1942" t="s">
        <v>188</v>
      </c>
      <c r="F1942" t="s">
        <v>169</v>
      </c>
      <c r="G1942" t="s">
        <v>273</v>
      </c>
      <c r="H1942" s="168">
        <v>38726</v>
      </c>
      <c r="I1942" t="s">
        <v>107</v>
      </c>
      <c r="J1942" s="169">
        <v>11.717808219178082</v>
      </c>
      <c r="K1942">
        <v>3</v>
      </c>
    </row>
    <row r="1943" spans="1:11" x14ac:dyDescent="0.25">
      <c r="A1943" t="s">
        <v>2367</v>
      </c>
      <c r="B1943">
        <v>66089</v>
      </c>
      <c r="C1943" t="s">
        <v>167</v>
      </c>
      <c r="D1943" s="167">
        <v>54402.73</v>
      </c>
      <c r="E1943" t="s">
        <v>168</v>
      </c>
      <c r="F1943" t="s">
        <v>169</v>
      </c>
      <c r="G1943" t="s">
        <v>560</v>
      </c>
      <c r="H1943" s="168">
        <v>41428</v>
      </c>
      <c r="I1943" t="s">
        <v>108</v>
      </c>
      <c r="J1943" s="169">
        <v>4.3150684931506849</v>
      </c>
      <c r="K1943">
        <v>1</v>
      </c>
    </row>
    <row r="1944" spans="1:11" x14ac:dyDescent="0.25">
      <c r="A1944" t="s">
        <v>2368</v>
      </c>
      <c r="B1944">
        <v>23242</v>
      </c>
      <c r="C1944" t="s">
        <v>167</v>
      </c>
      <c r="D1944" s="167">
        <v>53048.93</v>
      </c>
      <c r="E1944" t="s">
        <v>199</v>
      </c>
      <c r="F1944" t="s">
        <v>169</v>
      </c>
      <c r="G1944" t="s">
        <v>539</v>
      </c>
      <c r="H1944" s="168">
        <v>42030</v>
      </c>
      <c r="I1944" t="s">
        <v>103</v>
      </c>
      <c r="J1944" s="169">
        <v>2.6657534246575341</v>
      </c>
      <c r="K1944">
        <v>1</v>
      </c>
    </row>
    <row r="1945" spans="1:11" x14ac:dyDescent="0.25">
      <c r="A1945" t="s">
        <v>2369</v>
      </c>
      <c r="B1945">
        <v>46119</v>
      </c>
      <c r="C1945" t="s">
        <v>167</v>
      </c>
      <c r="D1945" s="167">
        <v>69222.179999999993</v>
      </c>
      <c r="E1945" t="s">
        <v>196</v>
      </c>
      <c r="F1945" t="s">
        <v>169</v>
      </c>
      <c r="G1945" t="s">
        <v>170</v>
      </c>
      <c r="H1945" s="168">
        <v>35073</v>
      </c>
      <c r="I1945" t="s">
        <v>103</v>
      </c>
      <c r="J1945" s="169">
        <v>21.726027397260275</v>
      </c>
      <c r="K1945">
        <v>5</v>
      </c>
    </row>
    <row r="1946" spans="1:11" x14ac:dyDescent="0.25">
      <c r="A1946" t="s">
        <v>2370</v>
      </c>
      <c r="B1946">
        <v>6159</v>
      </c>
      <c r="C1946" t="s">
        <v>167</v>
      </c>
      <c r="D1946" s="167">
        <v>95972.51</v>
      </c>
      <c r="E1946" t="s">
        <v>168</v>
      </c>
      <c r="F1946" t="s">
        <v>169</v>
      </c>
      <c r="G1946" t="s">
        <v>1126</v>
      </c>
      <c r="H1946" s="168">
        <v>37270</v>
      </c>
      <c r="I1946" t="s">
        <v>103</v>
      </c>
      <c r="J1946" s="169">
        <v>15.706849315068494</v>
      </c>
      <c r="K1946">
        <v>4</v>
      </c>
    </row>
    <row r="1947" spans="1:11" x14ac:dyDescent="0.25">
      <c r="A1947" t="s">
        <v>2371</v>
      </c>
      <c r="B1947">
        <v>93933</v>
      </c>
      <c r="C1947" t="s">
        <v>172</v>
      </c>
      <c r="D1947" s="167">
        <v>58150</v>
      </c>
      <c r="E1947" t="s">
        <v>253</v>
      </c>
      <c r="F1947" t="s">
        <v>169</v>
      </c>
      <c r="G1947" t="s">
        <v>539</v>
      </c>
      <c r="H1947" s="168">
        <v>42632</v>
      </c>
      <c r="I1947" t="s">
        <v>107</v>
      </c>
      <c r="J1947" s="169">
        <v>1.0164383561643835</v>
      </c>
      <c r="K1947">
        <v>1</v>
      </c>
    </row>
    <row r="1948" spans="1:11" x14ac:dyDescent="0.25">
      <c r="A1948" t="s">
        <v>2372</v>
      </c>
      <c r="B1948">
        <v>42756</v>
      </c>
      <c r="C1948" t="s">
        <v>172</v>
      </c>
      <c r="D1948" s="167">
        <v>60855.55</v>
      </c>
      <c r="E1948" t="s">
        <v>185</v>
      </c>
      <c r="F1948" t="s">
        <v>169</v>
      </c>
      <c r="G1948" t="s">
        <v>426</v>
      </c>
      <c r="H1948" s="168">
        <v>38544</v>
      </c>
      <c r="I1948" t="s">
        <v>103</v>
      </c>
      <c r="J1948" s="169">
        <v>12.216438356164383</v>
      </c>
      <c r="K1948">
        <v>3</v>
      </c>
    </row>
    <row r="1949" spans="1:11" x14ac:dyDescent="0.25">
      <c r="A1949" t="s">
        <v>2373</v>
      </c>
      <c r="B1949">
        <v>64322</v>
      </c>
      <c r="C1949" t="s">
        <v>172</v>
      </c>
      <c r="D1949" s="167">
        <v>38121.25</v>
      </c>
      <c r="E1949" t="s">
        <v>253</v>
      </c>
      <c r="F1949" t="s">
        <v>169</v>
      </c>
      <c r="G1949" t="s">
        <v>895</v>
      </c>
      <c r="H1949" s="168">
        <v>39761</v>
      </c>
      <c r="I1949" t="s">
        <v>108</v>
      </c>
      <c r="J1949" s="169">
        <v>8.882191780821918</v>
      </c>
      <c r="K1949">
        <v>2</v>
      </c>
    </row>
    <row r="1950" spans="1:11" x14ac:dyDescent="0.25">
      <c r="A1950" t="s">
        <v>2374</v>
      </c>
      <c r="B1950">
        <v>31384</v>
      </c>
      <c r="C1950" t="s">
        <v>172</v>
      </c>
      <c r="D1950" s="167">
        <v>141027.78</v>
      </c>
      <c r="E1950" t="s">
        <v>185</v>
      </c>
      <c r="F1950" t="s">
        <v>169</v>
      </c>
      <c r="G1950" t="s">
        <v>774</v>
      </c>
      <c r="H1950" s="168">
        <v>30879</v>
      </c>
      <c r="I1950" t="s">
        <v>103</v>
      </c>
      <c r="J1950" s="169">
        <v>33.216438356164382</v>
      </c>
      <c r="K1950">
        <v>7</v>
      </c>
    </row>
    <row r="1951" spans="1:11" x14ac:dyDescent="0.25">
      <c r="A1951" t="s">
        <v>2375</v>
      </c>
      <c r="B1951">
        <v>39112</v>
      </c>
      <c r="C1951" t="s">
        <v>167</v>
      </c>
      <c r="D1951" s="167">
        <v>107128.71</v>
      </c>
      <c r="E1951" t="s">
        <v>175</v>
      </c>
      <c r="F1951" t="s">
        <v>169</v>
      </c>
      <c r="G1951" t="s">
        <v>586</v>
      </c>
      <c r="H1951" s="168">
        <v>31754</v>
      </c>
      <c r="I1951" t="s">
        <v>107</v>
      </c>
      <c r="J1951" s="169">
        <v>30.81917808219178</v>
      </c>
      <c r="K1951">
        <v>7</v>
      </c>
    </row>
    <row r="1952" spans="1:11" x14ac:dyDescent="0.25">
      <c r="A1952" t="s">
        <v>2376</v>
      </c>
      <c r="B1952">
        <v>46596</v>
      </c>
      <c r="C1952" t="s">
        <v>172</v>
      </c>
      <c r="D1952" s="167">
        <v>89620</v>
      </c>
      <c r="E1952" t="s">
        <v>175</v>
      </c>
      <c r="F1952" t="s">
        <v>169</v>
      </c>
      <c r="G1952" t="s">
        <v>183</v>
      </c>
      <c r="H1952" s="168">
        <v>35492</v>
      </c>
      <c r="I1952" t="s">
        <v>107</v>
      </c>
      <c r="J1952" s="169">
        <v>20.578082191780823</v>
      </c>
      <c r="K1952">
        <v>5</v>
      </c>
    </row>
    <row r="1953" spans="1:11" x14ac:dyDescent="0.25">
      <c r="A1953" t="s">
        <v>2377</v>
      </c>
      <c r="B1953">
        <v>50390</v>
      </c>
      <c r="C1953" t="s">
        <v>172</v>
      </c>
      <c r="D1953" s="167">
        <v>80784</v>
      </c>
      <c r="E1953" t="s">
        <v>191</v>
      </c>
      <c r="F1953" t="s">
        <v>169</v>
      </c>
      <c r="G1953" t="s">
        <v>192</v>
      </c>
      <c r="H1953" s="168">
        <v>36780</v>
      </c>
      <c r="I1953" t="s">
        <v>103</v>
      </c>
      <c r="J1953" s="169">
        <v>17.049315068493151</v>
      </c>
      <c r="K1953">
        <v>4</v>
      </c>
    </row>
    <row r="1954" spans="1:11" x14ac:dyDescent="0.25">
      <c r="A1954" t="s">
        <v>2378</v>
      </c>
      <c r="B1954">
        <v>45515</v>
      </c>
      <c r="C1954" t="s">
        <v>167</v>
      </c>
      <c r="D1954" s="167">
        <v>135392</v>
      </c>
      <c r="E1954" t="s">
        <v>188</v>
      </c>
      <c r="F1954" t="s">
        <v>169</v>
      </c>
      <c r="G1954" t="s">
        <v>275</v>
      </c>
      <c r="H1954" s="168">
        <v>32097</v>
      </c>
      <c r="I1954" t="s">
        <v>104</v>
      </c>
      <c r="J1954" s="169">
        <v>29.87945205479452</v>
      </c>
      <c r="K1954">
        <v>6</v>
      </c>
    </row>
    <row r="1955" spans="1:11" x14ac:dyDescent="0.25">
      <c r="A1955" t="s">
        <v>2379</v>
      </c>
      <c r="B1955">
        <v>86361</v>
      </c>
      <c r="C1955" t="s">
        <v>167</v>
      </c>
      <c r="D1955" s="167">
        <v>38523.24</v>
      </c>
      <c r="E1955" t="s">
        <v>188</v>
      </c>
      <c r="F1955" t="s">
        <v>202</v>
      </c>
      <c r="G1955" t="s">
        <v>313</v>
      </c>
      <c r="H1955" s="168">
        <v>37375</v>
      </c>
      <c r="I1955" t="s">
        <v>108</v>
      </c>
      <c r="J1955" s="169">
        <v>15.419178082191781</v>
      </c>
      <c r="K1955">
        <v>4</v>
      </c>
    </row>
    <row r="1956" spans="1:11" x14ac:dyDescent="0.25">
      <c r="A1956" t="s">
        <v>2380</v>
      </c>
      <c r="B1956">
        <v>4571</v>
      </c>
      <c r="C1956" t="s">
        <v>167</v>
      </c>
      <c r="D1956" s="167">
        <v>55251.81</v>
      </c>
      <c r="E1956" t="s">
        <v>188</v>
      </c>
      <c r="F1956" t="s">
        <v>202</v>
      </c>
      <c r="G1956" t="s">
        <v>313</v>
      </c>
      <c r="H1956" s="168">
        <v>34561</v>
      </c>
      <c r="I1956" t="s">
        <v>104</v>
      </c>
      <c r="J1956" s="169">
        <v>23.12876712328767</v>
      </c>
      <c r="K1956">
        <v>5</v>
      </c>
    </row>
    <row r="1957" spans="1:11" x14ac:dyDescent="0.25">
      <c r="A1957" t="s">
        <v>2381</v>
      </c>
      <c r="B1957">
        <v>8333</v>
      </c>
      <c r="C1957" t="s">
        <v>172</v>
      </c>
      <c r="D1957" s="167">
        <v>41220.18</v>
      </c>
      <c r="E1957" t="s">
        <v>175</v>
      </c>
      <c r="F1957" t="s">
        <v>169</v>
      </c>
      <c r="G1957" t="s">
        <v>209</v>
      </c>
      <c r="H1957" s="168">
        <v>42422</v>
      </c>
      <c r="I1957" t="s">
        <v>103</v>
      </c>
      <c r="J1957" s="169">
        <v>1.5917808219178082</v>
      </c>
      <c r="K1957">
        <v>1</v>
      </c>
    </row>
    <row r="1958" spans="1:11" x14ac:dyDescent="0.25">
      <c r="A1958" t="s">
        <v>2382</v>
      </c>
      <c r="B1958">
        <v>91073</v>
      </c>
      <c r="C1958" t="s">
        <v>172</v>
      </c>
      <c r="D1958" s="167">
        <v>89620</v>
      </c>
      <c r="E1958" t="s">
        <v>175</v>
      </c>
      <c r="F1958" t="s">
        <v>169</v>
      </c>
      <c r="G1958" t="s">
        <v>183</v>
      </c>
      <c r="H1958" s="168">
        <v>37823</v>
      </c>
      <c r="I1958" t="s">
        <v>104</v>
      </c>
      <c r="J1958" s="169">
        <v>14.191780821917808</v>
      </c>
      <c r="K1958">
        <v>3</v>
      </c>
    </row>
    <row r="1959" spans="1:11" x14ac:dyDescent="0.25">
      <c r="A1959" t="s">
        <v>2383</v>
      </c>
      <c r="B1959">
        <v>88737</v>
      </c>
      <c r="C1959" t="s">
        <v>172</v>
      </c>
      <c r="D1959" s="167">
        <v>89620</v>
      </c>
      <c r="E1959" t="s">
        <v>175</v>
      </c>
      <c r="F1959" t="s">
        <v>169</v>
      </c>
      <c r="G1959" t="s">
        <v>183</v>
      </c>
      <c r="H1959" s="168">
        <v>36262</v>
      </c>
      <c r="I1959" t="s">
        <v>105</v>
      </c>
      <c r="J1959" s="169">
        <v>18.468493150684932</v>
      </c>
      <c r="K1959">
        <v>4</v>
      </c>
    </row>
    <row r="1960" spans="1:11" x14ac:dyDescent="0.25">
      <c r="A1960" t="s">
        <v>2384</v>
      </c>
      <c r="B1960">
        <v>16100</v>
      </c>
      <c r="C1960" t="s">
        <v>167</v>
      </c>
      <c r="D1960" s="167">
        <v>38756.92</v>
      </c>
      <c r="E1960" t="s">
        <v>188</v>
      </c>
      <c r="F1960" t="s">
        <v>169</v>
      </c>
      <c r="G1960" t="s">
        <v>344</v>
      </c>
      <c r="H1960" s="168">
        <v>41988</v>
      </c>
      <c r="I1960" t="s">
        <v>106</v>
      </c>
      <c r="J1960" s="169">
        <v>2.7808219178082192</v>
      </c>
      <c r="K1960">
        <v>1</v>
      </c>
    </row>
    <row r="1961" spans="1:11" x14ac:dyDescent="0.25">
      <c r="A1961" t="s">
        <v>2385</v>
      </c>
      <c r="B1961">
        <v>84678</v>
      </c>
      <c r="C1961" t="s">
        <v>167</v>
      </c>
      <c r="D1961" s="167">
        <v>97912</v>
      </c>
      <c r="E1961" t="s">
        <v>175</v>
      </c>
      <c r="F1961" t="s">
        <v>169</v>
      </c>
      <c r="G1961" t="s">
        <v>211</v>
      </c>
      <c r="H1961" s="168">
        <v>36570</v>
      </c>
      <c r="I1961" t="s">
        <v>103</v>
      </c>
      <c r="J1961" s="169">
        <v>17.624657534246577</v>
      </c>
      <c r="K1961">
        <v>4</v>
      </c>
    </row>
    <row r="1962" spans="1:11" x14ac:dyDescent="0.25">
      <c r="A1962" t="s">
        <v>2386</v>
      </c>
      <c r="B1962">
        <v>89220</v>
      </c>
      <c r="C1962" t="s">
        <v>167</v>
      </c>
      <c r="D1962" s="167">
        <v>64705.42</v>
      </c>
      <c r="E1962" t="s">
        <v>175</v>
      </c>
      <c r="F1962" t="s">
        <v>169</v>
      </c>
      <c r="G1962" t="s">
        <v>311</v>
      </c>
      <c r="H1962" s="168">
        <v>41092</v>
      </c>
      <c r="I1962" t="s">
        <v>103</v>
      </c>
      <c r="J1962" s="169">
        <v>5.2356164383561641</v>
      </c>
      <c r="K1962">
        <v>2</v>
      </c>
    </row>
    <row r="1963" spans="1:11" x14ac:dyDescent="0.25">
      <c r="A1963" t="s">
        <v>2387</v>
      </c>
      <c r="B1963">
        <v>84739</v>
      </c>
      <c r="C1963" t="s">
        <v>167</v>
      </c>
      <c r="D1963" s="167">
        <v>70422</v>
      </c>
      <c r="E1963" t="s">
        <v>199</v>
      </c>
      <c r="F1963" t="s">
        <v>169</v>
      </c>
      <c r="G1963" t="s">
        <v>968</v>
      </c>
      <c r="H1963" s="168">
        <v>34995</v>
      </c>
      <c r="I1963" t="s">
        <v>107</v>
      </c>
      <c r="J1963" s="169">
        <v>21.93972602739726</v>
      </c>
      <c r="K1963">
        <v>5</v>
      </c>
    </row>
    <row r="1964" spans="1:11" x14ac:dyDescent="0.25">
      <c r="A1964" t="s">
        <v>2388</v>
      </c>
      <c r="B1964">
        <v>4447</v>
      </c>
      <c r="C1964" t="s">
        <v>167</v>
      </c>
      <c r="D1964" s="167">
        <v>128325.25</v>
      </c>
      <c r="E1964" t="s">
        <v>253</v>
      </c>
      <c r="F1964" t="s">
        <v>169</v>
      </c>
      <c r="G1964" t="s">
        <v>275</v>
      </c>
      <c r="H1964" s="168">
        <v>32958</v>
      </c>
      <c r="I1964" t="s">
        <v>103</v>
      </c>
      <c r="J1964" s="169">
        <v>27.520547945205479</v>
      </c>
      <c r="K1964">
        <v>6</v>
      </c>
    </row>
    <row r="1965" spans="1:11" x14ac:dyDescent="0.25">
      <c r="A1965" t="s">
        <v>2389</v>
      </c>
      <c r="B1965">
        <v>30069</v>
      </c>
      <c r="C1965" t="s">
        <v>167</v>
      </c>
      <c r="D1965" s="167">
        <v>107657</v>
      </c>
      <c r="E1965" t="s">
        <v>168</v>
      </c>
      <c r="F1965" t="s">
        <v>169</v>
      </c>
      <c r="G1965" t="s">
        <v>240</v>
      </c>
      <c r="H1965" s="168">
        <v>35625</v>
      </c>
      <c r="I1965" t="s">
        <v>105</v>
      </c>
      <c r="J1965" s="169">
        <v>20.213698630136985</v>
      </c>
      <c r="K1965">
        <v>5</v>
      </c>
    </row>
    <row r="1966" spans="1:11" x14ac:dyDescent="0.25">
      <c r="A1966" t="s">
        <v>2390</v>
      </c>
      <c r="B1966">
        <v>83979</v>
      </c>
      <c r="C1966" t="s">
        <v>172</v>
      </c>
      <c r="D1966" s="167">
        <v>118400</v>
      </c>
      <c r="E1966" t="s">
        <v>196</v>
      </c>
      <c r="F1966" t="s">
        <v>169</v>
      </c>
      <c r="G1966" t="s">
        <v>391</v>
      </c>
      <c r="H1966" s="168">
        <v>41372</v>
      </c>
      <c r="I1966" t="s">
        <v>106</v>
      </c>
      <c r="J1966" s="169">
        <v>4.4684931506849317</v>
      </c>
      <c r="K1966">
        <v>1</v>
      </c>
    </row>
    <row r="1967" spans="1:11" x14ac:dyDescent="0.25">
      <c r="A1967" t="s">
        <v>2391</v>
      </c>
      <c r="B1967">
        <v>85706</v>
      </c>
      <c r="C1967" t="s">
        <v>167</v>
      </c>
      <c r="D1967" s="167">
        <v>135392</v>
      </c>
      <c r="E1967" t="s">
        <v>196</v>
      </c>
      <c r="F1967" t="s">
        <v>169</v>
      </c>
      <c r="G1967" t="s">
        <v>275</v>
      </c>
      <c r="H1967" s="168">
        <v>39104</v>
      </c>
      <c r="I1967" t="s">
        <v>104</v>
      </c>
      <c r="J1967" s="169">
        <v>10.682191780821919</v>
      </c>
      <c r="K1967">
        <v>3</v>
      </c>
    </row>
    <row r="1968" spans="1:11" x14ac:dyDescent="0.25">
      <c r="A1968" t="s">
        <v>2392</v>
      </c>
      <c r="B1968">
        <v>11805</v>
      </c>
      <c r="C1968" t="s">
        <v>172</v>
      </c>
      <c r="D1968" s="167">
        <v>91175.82</v>
      </c>
      <c r="E1968" t="s">
        <v>168</v>
      </c>
      <c r="F1968" t="s">
        <v>169</v>
      </c>
      <c r="G1968" t="s">
        <v>491</v>
      </c>
      <c r="H1968" s="168">
        <v>38880</v>
      </c>
      <c r="I1968" t="s">
        <v>103</v>
      </c>
      <c r="J1968" s="169">
        <v>11.295890410958904</v>
      </c>
      <c r="K1968">
        <v>3</v>
      </c>
    </row>
    <row r="1969" spans="1:11" x14ac:dyDescent="0.25">
      <c r="A1969" t="s">
        <v>2393</v>
      </c>
      <c r="B1969">
        <v>39916</v>
      </c>
      <c r="C1969" t="s">
        <v>167</v>
      </c>
      <c r="D1969" s="167">
        <v>102664</v>
      </c>
      <c r="E1969" t="s">
        <v>270</v>
      </c>
      <c r="F1969" t="s">
        <v>169</v>
      </c>
      <c r="G1969" t="s">
        <v>2394</v>
      </c>
      <c r="H1969" s="168">
        <v>30838</v>
      </c>
      <c r="I1969" t="s">
        <v>103</v>
      </c>
      <c r="J1969" s="169">
        <v>33.328767123287669</v>
      </c>
      <c r="K1969">
        <v>7</v>
      </c>
    </row>
    <row r="1970" spans="1:11" x14ac:dyDescent="0.25">
      <c r="A1970" t="s">
        <v>2395</v>
      </c>
      <c r="B1970">
        <v>17678</v>
      </c>
      <c r="C1970" t="s">
        <v>167</v>
      </c>
      <c r="D1970" s="167">
        <v>99870.24</v>
      </c>
      <c r="E1970" t="s">
        <v>188</v>
      </c>
      <c r="F1970" t="s">
        <v>169</v>
      </c>
      <c r="G1970" t="s">
        <v>244</v>
      </c>
      <c r="H1970" s="168">
        <v>34442</v>
      </c>
      <c r="I1970" t="s">
        <v>104</v>
      </c>
      <c r="J1970" s="169">
        <v>23.454794520547946</v>
      </c>
      <c r="K1970">
        <v>5</v>
      </c>
    </row>
    <row r="1971" spans="1:11" x14ac:dyDescent="0.25">
      <c r="A1971" t="s">
        <v>2396</v>
      </c>
      <c r="B1971">
        <v>22236</v>
      </c>
      <c r="C1971" t="s">
        <v>172</v>
      </c>
      <c r="D1971" s="167">
        <v>51366.29</v>
      </c>
      <c r="E1971" t="s">
        <v>199</v>
      </c>
      <c r="F1971" t="s">
        <v>169</v>
      </c>
      <c r="G1971" t="s">
        <v>295</v>
      </c>
      <c r="H1971" s="168">
        <v>38305</v>
      </c>
      <c r="I1971" t="s">
        <v>103</v>
      </c>
      <c r="J1971" s="169">
        <v>12.871232876712329</v>
      </c>
      <c r="K1971">
        <v>3</v>
      </c>
    </row>
    <row r="1972" spans="1:11" x14ac:dyDescent="0.25">
      <c r="A1972" t="s">
        <v>2397</v>
      </c>
      <c r="B1972">
        <v>73934</v>
      </c>
      <c r="C1972" t="s">
        <v>172</v>
      </c>
      <c r="D1972" s="167">
        <v>28772.07</v>
      </c>
      <c r="E1972" t="s">
        <v>233</v>
      </c>
      <c r="F1972" t="s">
        <v>202</v>
      </c>
      <c r="G1972" t="s">
        <v>234</v>
      </c>
      <c r="H1972" s="168">
        <v>42184</v>
      </c>
      <c r="I1972" t="s">
        <v>104</v>
      </c>
      <c r="J1972" s="169">
        <v>2.2438356164383562</v>
      </c>
      <c r="K1972">
        <v>1</v>
      </c>
    </row>
    <row r="1973" spans="1:11" x14ac:dyDescent="0.25">
      <c r="A1973" t="s">
        <v>2398</v>
      </c>
      <c r="B1973">
        <v>3061</v>
      </c>
      <c r="C1973" t="s">
        <v>172</v>
      </c>
      <c r="D1973" s="167">
        <v>140700</v>
      </c>
      <c r="E1973" t="s">
        <v>308</v>
      </c>
      <c r="F1973" t="s">
        <v>169</v>
      </c>
      <c r="G1973" t="s">
        <v>231</v>
      </c>
      <c r="H1973" s="168">
        <v>42450</v>
      </c>
      <c r="I1973" t="s">
        <v>104</v>
      </c>
      <c r="J1973" s="169">
        <v>1.515068493150685</v>
      </c>
      <c r="K1973">
        <v>1</v>
      </c>
    </row>
    <row r="1974" spans="1:11" x14ac:dyDescent="0.25">
      <c r="A1974" t="s">
        <v>2399</v>
      </c>
      <c r="B1974">
        <v>62796</v>
      </c>
      <c r="C1974" t="s">
        <v>167</v>
      </c>
      <c r="D1974" s="167">
        <v>48145.17</v>
      </c>
      <c r="E1974" t="s">
        <v>188</v>
      </c>
      <c r="F1974" t="s">
        <v>202</v>
      </c>
      <c r="G1974" t="s">
        <v>313</v>
      </c>
      <c r="H1974" s="168">
        <v>37473</v>
      </c>
      <c r="I1974" t="s">
        <v>107</v>
      </c>
      <c r="J1974" s="169">
        <v>15.150684931506849</v>
      </c>
      <c r="K1974">
        <v>4</v>
      </c>
    </row>
    <row r="1975" spans="1:11" x14ac:dyDescent="0.25">
      <c r="A1975" t="s">
        <v>2400</v>
      </c>
      <c r="B1975">
        <v>32466</v>
      </c>
      <c r="C1975" t="s">
        <v>172</v>
      </c>
      <c r="D1975" s="167">
        <v>58440.3</v>
      </c>
      <c r="E1975" t="s">
        <v>196</v>
      </c>
      <c r="F1975" t="s">
        <v>169</v>
      </c>
      <c r="G1975" t="s">
        <v>242</v>
      </c>
      <c r="H1975" s="168">
        <v>39384</v>
      </c>
      <c r="I1975" t="s">
        <v>104</v>
      </c>
      <c r="J1975" s="169">
        <v>9.9150684931506845</v>
      </c>
      <c r="K1975">
        <v>2</v>
      </c>
    </row>
    <row r="1976" spans="1:11" x14ac:dyDescent="0.25">
      <c r="A1976" t="s">
        <v>2401</v>
      </c>
      <c r="B1976">
        <v>94609</v>
      </c>
      <c r="C1976" t="s">
        <v>167</v>
      </c>
      <c r="D1976" s="167">
        <v>67206</v>
      </c>
      <c r="E1976" t="s">
        <v>188</v>
      </c>
      <c r="F1976" t="s">
        <v>169</v>
      </c>
      <c r="G1976" t="s">
        <v>170</v>
      </c>
      <c r="H1976" s="168">
        <v>36696</v>
      </c>
      <c r="I1976" t="s">
        <v>107</v>
      </c>
      <c r="J1976" s="169">
        <v>17.279452054794522</v>
      </c>
      <c r="K1976">
        <v>4</v>
      </c>
    </row>
    <row r="1977" spans="1:11" x14ac:dyDescent="0.25">
      <c r="A1977" t="s">
        <v>2402</v>
      </c>
      <c r="B1977">
        <v>99856</v>
      </c>
      <c r="C1977" t="s">
        <v>172</v>
      </c>
      <c r="D1977" s="167">
        <v>94277.96</v>
      </c>
      <c r="E1977" t="s">
        <v>168</v>
      </c>
      <c r="F1977" t="s">
        <v>169</v>
      </c>
      <c r="G1977" t="s">
        <v>524</v>
      </c>
      <c r="H1977" s="168">
        <v>34876</v>
      </c>
      <c r="I1977" t="s">
        <v>103</v>
      </c>
      <c r="J1977" s="169">
        <v>22.265753424657536</v>
      </c>
      <c r="K1977">
        <v>5</v>
      </c>
    </row>
    <row r="1978" spans="1:11" x14ac:dyDescent="0.25">
      <c r="A1978" t="s">
        <v>2403</v>
      </c>
      <c r="B1978">
        <v>17726</v>
      </c>
      <c r="C1978" t="s">
        <v>167</v>
      </c>
      <c r="D1978" s="167">
        <v>55963.58</v>
      </c>
      <c r="E1978" t="s">
        <v>168</v>
      </c>
      <c r="F1978" t="s">
        <v>169</v>
      </c>
      <c r="G1978" t="s">
        <v>170</v>
      </c>
      <c r="H1978" s="168">
        <v>38292</v>
      </c>
      <c r="I1978" t="s">
        <v>107</v>
      </c>
      <c r="J1978" s="169">
        <v>12.906849315068493</v>
      </c>
      <c r="K1978">
        <v>3</v>
      </c>
    </row>
    <row r="1979" spans="1:11" x14ac:dyDescent="0.25">
      <c r="A1979" t="s">
        <v>2404</v>
      </c>
      <c r="B1979">
        <v>59336</v>
      </c>
      <c r="C1979" t="s">
        <v>172</v>
      </c>
      <c r="D1979" s="167">
        <v>61725</v>
      </c>
      <c r="E1979" t="s">
        <v>175</v>
      </c>
      <c r="F1979" t="s">
        <v>169</v>
      </c>
      <c r="G1979" t="s">
        <v>183</v>
      </c>
      <c r="H1979" s="168">
        <v>38734</v>
      </c>
      <c r="I1979" t="s">
        <v>104</v>
      </c>
      <c r="J1979" s="169">
        <v>11.695890410958905</v>
      </c>
      <c r="K1979">
        <v>3</v>
      </c>
    </row>
    <row r="1980" spans="1:11" x14ac:dyDescent="0.25">
      <c r="A1980" t="s">
        <v>2405</v>
      </c>
      <c r="B1980">
        <v>51634</v>
      </c>
      <c r="C1980" t="s">
        <v>172</v>
      </c>
      <c r="D1980" s="167">
        <v>65382</v>
      </c>
      <c r="E1980" t="s">
        <v>191</v>
      </c>
      <c r="F1980" t="s">
        <v>169</v>
      </c>
      <c r="G1980" t="s">
        <v>486</v>
      </c>
      <c r="H1980" s="168">
        <v>40966</v>
      </c>
      <c r="I1980" t="s">
        <v>103</v>
      </c>
      <c r="J1980" s="169">
        <v>5.580821917808219</v>
      </c>
      <c r="K1980">
        <v>2</v>
      </c>
    </row>
    <row r="1981" spans="1:11" x14ac:dyDescent="0.25">
      <c r="A1981" t="s">
        <v>2406</v>
      </c>
      <c r="B1981">
        <v>49135</v>
      </c>
      <c r="C1981" t="s">
        <v>167</v>
      </c>
      <c r="D1981" s="167">
        <v>73801</v>
      </c>
      <c r="E1981" t="s">
        <v>253</v>
      </c>
      <c r="F1981" t="s">
        <v>169</v>
      </c>
      <c r="G1981" t="s">
        <v>539</v>
      </c>
      <c r="H1981" s="168">
        <v>37186</v>
      </c>
      <c r="I1981" t="s">
        <v>107</v>
      </c>
      <c r="J1981" s="169">
        <v>15.936986301369863</v>
      </c>
      <c r="K1981">
        <v>4</v>
      </c>
    </row>
    <row r="1982" spans="1:11" x14ac:dyDescent="0.25">
      <c r="A1982" t="s">
        <v>2407</v>
      </c>
      <c r="B1982">
        <v>38005</v>
      </c>
      <c r="C1982" t="s">
        <v>172</v>
      </c>
      <c r="D1982" s="167">
        <v>41229.25</v>
      </c>
      <c r="E1982" t="s">
        <v>199</v>
      </c>
      <c r="F1982" t="s">
        <v>169</v>
      </c>
      <c r="G1982" t="s">
        <v>200</v>
      </c>
      <c r="H1982" s="168">
        <v>41372</v>
      </c>
      <c r="I1982" t="s">
        <v>107</v>
      </c>
      <c r="J1982" s="169">
        <v>4.4684931506849317</v>
      </c>
      <c r="K1982">
        <v>1</v>
      </c>
    </row>
    <row r="1983" spans="1:11" x14ac:dyDescent="0.25">
      <c r="A1983" t="s">
        <v>2408</v>
      </c>
      <c r="B1983">
        <v>24337</v>
      </c>
      <c r="C1983" t="s">
        <v>172</v>
      </c>
      <c r="D1983" s="167">
        <v>64141</v>
      </c>
      <c r="E1983" t="s">
        <v>199</v>
      </c>
      <c r="F1983" t="s">
        <v>169</v>
      </c>
      <c r="G1983" t="s">
        <v>200</v>
      </c>
      <c r="H1983" s="168">
        <v>36233</v>
      </c>
      <c r="I1983" t="s">
        <v>103</v>
      </c>
      <c r="J1983" s="169">
        <v>18.547945205479451</v>
      </c>
      <c r="K1983">
        <v>4</v>
      </c>
    </row>
    <row r="1984" spans="1:11" x14ac:dyDescent="0.25">
      <c r="A1984" t="s">
        <v>2409</v>
      </c>
      <c r="B1984">
        <v>2021</v>
      </c>
      <c r="C1984" t="s">
        <v>172</v>
      </c>
      <c r="D1984" s="167">
        <v>81496.88</v>
      </c>
      <c r="E1984" t="s">
        <v>180</v>
      </c>
      <c r="F1984" t="s">
        <v>169</v>
      </c>
      <c r="G1984" t="s">
        <v>443</v>
      </c>
      <c r="H1984" s="168">
        <v>38334</v>
      </c>
      <c r="I1984" t="s">
        <v>103</v>
      </c>
      <c r="J1984" s="169">
        <v>12.791780821917808</v>
      </c>
      <c r="K1984">
        <v>3</v>
      </c>
    </row>
    <row r="1985" spans="1:11" x14ac:dyDescent="0.25">
      <c r="A1985" t="s">
        <v>2410</v>
      </c>
      <c r="B1985">
        <v>50604</v>
      </c>
      <c r="C1985" t="s">
        <v>172</v>
      </c>
      <c r="D1985" s="167">
        <v>87890.51</v>
      </c>
      <c r="E1985" t="s">
        <v>230</v>
      </c>
      <c r="F1985" t="s">
        <v>169</v>
      </c>
      <c r="G1985" t="s">
        <v>305</v>
      </c>
      <c r="H1985" s="168">
        <v>41498</v>
      </c>
      <c r="I1985" t="s">
        <v>107</v>
      </c>
      <c r="J1985" s="169">
        <v>4.1232876712328768</v>
      </c>
      <c r="K1985">
        <v>1</v>
      </c>
    </row>
    <row r="1986" spans="1:11" x14ac:dyDescent="0.25">
      <c r="A1986" t="s">
        <v>2411</v>
      </c>
      <c r="B1986">
        <v>50782</v>
      </c>
      <c r="C1986" t="s">
        <v>172</v>
      </c>
      <c r="D1986" s="167">
        <v>50910</v>
      </c>
      <c r="E1986" t="s">
        <v>191</v>
      </c>
      <c r="F1986" t="s">
        <v>169</v>
      </c>
      <c r="G1986" t="s">
        <v>354</v>
      </c>
      <c r="H1986" s="168">
        <v>41904</v>
      </c>
      <c r="I1986" t="s">
        <v>105</v>
      </c>
      <c r="J1986" s="169">
        <v>3.010958904109589</v>
      </c>
      <c r="K1986">
        <v>1</v>
      </c>
    </row>
    <row r="1987" spans="1:11" x14ac:dyDescent="0.25">
      <c r="A1987" t="s">
        <v>2412</v>
      </c>
      <c r="B1987">
        <v>42266</v>
      </c>
      <c r="C1987" t="s">
        <v>172</v>
      </c>
      <c r="D1987" s="167">
        <v>92801.33</v>
      </c>
      <c r="E1987" t="s">
        <v>268</v>
      </c>
      <c r="F1987" t="s">
        <v>169</v>
      </c>
      <c r="G1987" t="s">
        <v>297</v>
      </c>
      <c r="H1987" s="168">
        <v>39650</v>
      </c>
      <c r="I1987" t="s">
        <v>103</v>
      </c>
      <c r="J1987" s="169">
        <v>9.1863013698630134</v>
      </c>
      <c r="K1987">
        <v>2</v>
      </c>
    </row>
    <row r="1988" spans="1:11" x14ac:dyDescent="0.25">
      <c r="A1988" t="s">
        <v>2413</v>
      </c>
      <c r="B1988">
        <v>2472</v>
      </c>
      <c r="C1988" t="s">
        <v>167</v>
      </c>
      <c r="D1988" s="167">
        <v>45119.99</v>
      </c>
      <c r="E1988" t="s">
        <v>188</v>
      </c>
      <c r="F1988" t="s">
        <v>169</v>
      </c>
      <c r="G1988" t="s">
        <v>344</v>
      </c>
      <c r="H1988" s="168">
        <v>39482</v>
      </c>
      <c r="I1988" t="s">
        <v>103</v>
      </c>
      <c r="J1988" s="169">
        <v>9.6465753424657539</v>
      </c>
      <c r="K1988">
        <v>2</v>
      </c>
    </row>
    <row r="1989" spans="1:11" x14ac:dyDescent="0.25">
      <c r="A1989" t="s">
        <v>2414</v>
      </c>
      <c r="B1989">
        <v>90058</v>
      </c>
      <c r="C1989" t="s">
        <v>167</v>
      </c>
      <c r="D1989" s="167">
        <v>83033.72</v>
      </c>
      <c r="E1989" t="s">
        <v>188</v>
      </c>
      <c r="F1989" t="s">
        <v>169</v>
      </c>
      <c r="G1989" t="s">
        <v>428</v>
      </c>
      <c r="H1989" s="168">
        <v>41456</v>
      </c>
      <c r="I1989" t="s">
        <v>106</v>
      </c>
      <c r="J1989" s="169">
        <v>4.2383561643835614</v>
      </c>
      <c r="K1989">
        <v>1</v>
      </c>
    </row>
    <row r="1990" spans="1:11" x14ac:dyDescent="0.25">
      <c r="A1990" t="s">
        <v>2415</v>
      </c>
      <c r="B1990">
        <v>81970</v>
      </c>
      <c r="C1990" t="s">
        <v>172</v>
      </c>
      <c r="D1990" s="167">
        <v>69368.62</v>
      </c>
      <c r="E1990" t="s">
        <v>199</v>
      </c>
      <c r="F1990" t="s">
        <v>169</v>
      </c>
      <c r="G1990" t="s">
        <v>582</v>
      </c>
      <c r="H1990" s="168">
        <v>38642</v>
      </c>
      <c r="I1990" t="s">
        <v>105</v>
      </c>
      <c r="J1990" s="169">
        <v>11.947945205479453</v>
      </c>
      <c r="K1990">
        <v>3</v>
      </c>
    </row>
    <row r="1991" spans="1:11" x14ac:dyDescent="0.25">
      <c r="A1991" t="s">
        <v>2416</v>
      </c>
      <c r="B1991">
        <v>89226</v>
      </c>
      <c r="C1991" t="s">
        <v>172</v>
      </c>
      <c r="D1991" s="167">
        <v>100849.36</v>
      </c>
      <c r="E1991" t="s">
        <v>268</v>
      </c>
      <c r="F1991" t="s">
        <v>169</v>
      </c>
      <c r="G1991" t="s">
        <v>297</v>
      </c>
      <c r="H1991" s="168">
        <v>30158</v>
      </c>
      <c r="I1991" t="s">
        <v>108</v>
      </c>
      <c r="J1991" s="169">
        <v>35.19178082191781</v>
      </c>
      <c r="K1991">
        <v>8</v>
      </c>
    </row>
    <row r="1992" spans="1:11" x14ac:dyDescent="0.25">
      <c r="A1992" t="s">
        <v>2417</v>
      </c>
      <c r="B1992">
        <v>37817</v>
      </c>
      <c r="C1992" t="s">
        <v>167</v>
      </c>
      <c r="D1992" s="167">
        <v>95960.52</v>
      </c>
      <c r="E1992" t="s">
        <v>188</v>
      </c>
      <c r="F1992" t="s">
        <v>169</v>
      </c>
      <c r="G1992" t="s">
        <v>397</v>
      </c>
      <c r="H1992" s="168">
        <v>41288</v>
      </c>
      <c r="I1992" t="s">
        <v>106</v>
      </c>
      <c r="J1992" s="169">
        <v>4.6986301369863011</v>
      </c>
      <c r="K1992">
        <v>1</v>
      </c>
    </row>
    <row r="1993" spans="1:11" x14ac:dyDescent="0.25">
      <c r="A1993" t="s">
        <v>2418</v>
      </c>
      <c r="B1993">
        <v>9035</v>
      </c>
      <c r="C1993" t="s">
        <v>167</v>
      </c>
      <c r="D1993" s="167">
        <v>65010.94</v>
      </c>
      <c r="E1993" t="s">
        <v>233</v>
      </c>
      <c r="F1993" t="s">
        <v>169</v>
      </c>
      <c r="G1993" t="s">
        <v>672</v>
      </c>
      <c r="H1993" s="168">
        <v>42268</v>
      </c>
      <c r="I1993" t="s">
        <v>108</v>
      </c>
      <c r="J1993" s="169">
        <v>2.0136986301369864</v>
      </c>
      <c r="K1993">
        <v>1</v>
      </c>
    </row>
    <row r="1994" spans="1:11" x14ac:dyDescent="0.25">
      <c r="A1994" t="s">
        <v>2419</v>
      </c>
      <c r="B1994">
        <v>37051</v>
      </c>
      <c r="C1994" t="s">
        <v>167</v>
      </c>
      <c r="D1994" s="167">
        <v>56491.42</v>
      </c>
      <c r="E1994" t="s">
        <v>188</v>
      </c>
      <c r="F1994" t="s">
        <v>169</v>
      </c>
      <c r="G1994" t="s">
        <v>282</v>
      </c>
      <c r="H1994" s="168">
        <v>39874</v>
      </c>
      <c r="I1994" t="s">
        <v>104</v>
      </c>
      <c r="J1994" s="169">
        <v>8.5726027397260278</v>
      </c>
      <c r="K1994">
        <v>2</v>
      </c>
    </row>
    <row r="1995" spans="1:11" x14ac:dyDescent="0.25">
      <c r="A1995" t="s">
        <v>2420</v>
      </c>
      <c r="B1995">
        <v>14227</v>
      </c>
      <c r="C1995" t="s">
        <v>172</v>
      </c>
      <c r="D1995" s="167">
        <v>85939.26</v>
      </c>
      <c r="E1995" t="s">
        <v>230</v>
      </c>
      <c r="F1995" t="s">
        <v>169</v>
      </c>
      <c r="G1995" t="s">
        <v>428</v>
      </c>
      <c r="H1995" s="168">
        <v>42114</v>
      </c>
      <c r="I1995" t="s">
        <v>103</v>
      </c>
      <c r="J1995" s="169">
        <v>2.4356164383561643</v>
      </c>
      <c r="K1995">
        <v>1</v>
      </c>
    </row>
    <row r="1996" spans="1:11" x14ac:dyDescent="0.25">
      <c r="A1996" t="s">
        <v>2421</v>
      </c>
      <c r="B1996">
        <v>4395</v>
      </c>
      <c r="C1996" t="s">
        <v>167</v>
      </c>
      <c r="D1996" s="167">
        <v>18611.939999999999</v>
      </c>
      <c r="E1996" t="s">
        <v>216</v>
      </c>
      <c r="F1996" t="s">
        <v>202</v>
      </c>
      <c r="G1996" t="s">
        <v>588</v>
      </c>
      <c r="H1996" s="168">
        <v>41932</v>
      </c>
      <c r="I1996" t="s">
        <v>108</v>
      </c>
      <c r="J1996" s="169">
        <v>2.9342465753424656</v>
      </c>
      <c r="K1996">
        <v>1</v>
      </c>
    </row>
    <row r="1997" spans="1:11" x14ac:dyDescent="0.25">
      <c r="A1997" t="s">
        <v>2422</v>
      </c>
      <c r="B1997">
        <v>78150</v>
      </c>
      <c r="C1997" t="s">
        <v>172</v>
      </c>
      <c r="D1997" s="167">
        <v>73801</v>
      </c>
      <c r="E1997" t="s">
        <v>196</v>
      </c>
      <c r="F1997" t="s">
        <v>169</v>
      </c>
      <c r="G1997" t="s">
        <v>228</v>
      </c>
      <c r="H1997" s="168">
        <v>38656</v>
      </c>
      <c r="I1997" t="s">
        <v>107</v>
      </c>
      <c r="J1997" s="169">
        <v>11.90958904109589</v>
      </c>
      <c r="K1997">
        <v>3</v>
      </c>
    </row>
    <row r="1998" spans="1:11" x14ac:dyDescent="0.25">
      <c r="A1998" t="s">
        <v>2423</v>
      </c>
      <c r="B1998">
        <v>68738</v>
      </c>
      <c r="C1998" t="s">
        <v>172</v>
      </c>
      <c r="D1998" s="167">
        <v>72475.44</v>
      </c>
      <c r="E1998" t="s">
        <v>185</v>
      </c>
      <c r="F1998" t="s">
        <v>169</v>
      </c>
      <c r="G1998" t="s">
        <v>652</v>
      </c>
      <c r="H1998" s="168">
        <v>42184</v>
      </c>
      <c r="I1998" t="s">
        <v>103</v>
      </c>
      <c r="J1998" s="169">
        <v>2.2438356164383562</v>
      </c>
      <c r="K1998">
        <v>1</v>
      </c>
    </row>
    <row r="1999" spans="1:11" x14ac:dyDescent="0.25">
      <c r="A1999" t="s">
        <v>2424</v>
      </c>
      <c r="B1999">
        <v>99697</v>
      </c>
      <c r="C1999" t="s">
        <v>172</v>
      </c>
      <c r="D1999" s="167">
        <v>73801</v>
      </c>
      <c r="E1999" t="s">
        <v>196</v>
      </c>
      <c r="F1999" t="s">
        <v>169</v>
      </c>
      <c r="G1999" t="s">
        <v>228</v>
      </c>
      <c r="H1999" s="168">
        <v>36185</v>
      </c>
      <c r="I1999" t="s">
        <v>104</v>
      </c>
      <c r="J1999" s="169">
        <v>18.67945205479452</v>
      </c>
      <c r="K1999">
        <v>4</v>
      </c>
    </row>
    <row r="2000" spans="1:11" x14ac:dyDescent="0.25">
      <c r="A2000" t="s">
        <v>2425</v>
      </c>
      <c r="B2000">
        <v>84276</v>
      </c>
      <c r="C2000" t="s">
        <v>172</v>
      </c>
      <c r="D2000" s="167">
        <v>36607.480000000003</v>
      </c>
      <c r="E2000" t="s">
        <v>233</v>
      </c>
      <c r="F2000" t="s">
        <v>202</v>
      </c>
      <c r="G2000" t="s">
        <v>554</v>
      </c>
      <c r="H2000" s="168">
        <v>38488</v>
      </c>
      <c r="I2000" t="s">
        <v>104</v>
      </c>
      <c r="J2000" s="169">
        <v>12.36986301369863</v>
      </c>
      <c r="K2000">
        <v>3</v>
      </c>
    </row>
    <row r="2001" spans="1:11" x14ac:dyDescent="0.25">
      <c r="A2001" t="s">
        <v>2426</v>
      </c>
      <c r="B2001">
        <v>7839</v>
      </c>
      <c r="C2001" t="s">
        <v>167</v>
      </c>
      <c r="D2001" s="167">
        <v>56620.34</v>
      </c>
      <c r="E2001" t="s">
        <v>168</v>
      </c>
      <c r="F2001" t="s">
        <v>169</v>
      </c>
      <c r="G2001" t="s">
        <v>1898</v>
      </c>
      <c r="H2001" s="168">
        <v>36850</v>
      </c>
      <c r="I2001" t="s">
        <v>106</v>
      </c>
      <c r="J2001" s="169">
        <v>16.857534246575341</v>
      </c>
      <c r="K2001">
        <v>4</v>
      </c>
    </row>
    <row r="2002" spans="1:11" x14ac:dyDescent="0.25">
      <c r="A2002" t="s">
        <v>2427</v>
      </c>
      <c r="B2002">
        <v>79940</v>
      </c>
      <c r="C2002" t="s">
        <v>167</v>
      </c>
      <c r="D2002" s="167">
        <v>41290.65</v>
      </c>
      <c r="E2002" t="s">
        <v>216</v>
      </c>
      <c r="F2002" t="s">
        <v>202</v>
      </c>
      <c r="G2002" t="s">
        <v>1058</v>
      </c>
      <c r="H2002" s="168">
        <v>41988</v>
      </c>
      <c r="I2002" t="s">
        <v>103</v>
      </c>
      <c r="J2002" s="169">
        <v>2.7808219178082192</v>
      </c>
      <c r="K2002">
        <v>1</v>
      </c>
    </row>
    <row r="2003" spans="1:11" x14ac:dyDescent="0.25">
      <c r="A2003" t="s">
        <v>2428</v>
      </c>
      <c r="B2003">
        <v>45766</v>
      </c>
      <c r="C2003" t="s">
        <v>167</v>
      </c>
      <c r="D2003" s="167">
        <v>60201.440000000002</v>
      </c>
      <c r="E2003" t="s">
        <v>188</v>
      </c>
      <c r="F2003" t="s">
        <v>169</v>
      </c>
      <c r="G2003" t="s">
        <v>344</v>
      </c>
      <c r="H2003" s="168">
        <v>34117</v>
      </c>
      <c r="I2003" t="s">
        <v>105</v>
      </c>
      <c r="J2003" s="169">
        <v>24.345205479452055</v>
      </c>
      <c r="K2003">
        <v>5</v>
      </c>
    </row>
    <row r="2004" spans="1:11" x14ac:dyDescent="0.25">
      <c r="A2004" t="s">
        <v>2429</v>
      </c>
      <c r="B2004">
        <v>16781</v>
      </c>
      <c r="C2004" t="s">
        <v>172</v>
      </c>
      <c r="D2004" s="167">
        <v>58562</v>
      </c>
      <c r="E2004" t="s">
        <v>168</v>
      </c>
      <c r="F2004" t="s">
        <v>169</v>
      </c>
      <c r="G2004" t="s">
        <v>265</v>
      </c>
      <c r="H2004" s="168">
        <v>41106</v>
      </c>
      <c r="I2004" t="s">
        <v>108</v>
      </c>
      <c r="J2004" s="169">
        <v>5.1972602739726028</v>
      </c>
      <c r="K2004">
        <v>2</v>
      </c>
    </row>
    <row r="2005" spans="1:11" x14ac:dyDescent="0.25">
      <c r="A2005" t="s">
        <v>2430</v>
      </c>
      <c r="B2005">
        <v>80133</v>
      </c>
      <c r="C2005" t="s">
        <v>172</v>
      </c>
      <c r="D2005" s="167">
        <v>103708.64</v>
      </c>
      <c r="E2005" t="s">
        <v>168</v>
      </c>
      <c r="F2005" t="s">
        <v>169</v>
      </c>
      <c r="G2005" t="s">
        <v>906</v>
      </c>
      <c r="H2005" s="168">
        <v>35345</v>
      </c>
      <c r="I2005" t="s">
        <v>104</v>
      </c>
      <c r="J2005" s="169">
        <v>20.980821917808218</v>
      </c>
      <c r="K2005">
        <v>5</v>
      </c>
    </row>
    <row r="2006" spans="1:11" x14ac:dyDescent="0.25">
      <c r="A2006" t="s">
        <v>2431</v>
      </c>
      <c r="B2006">
        <v>89194</v>
      </c>
      <c r="C2006" t="s">
        <v>172</v>
      </c>
      <c r="D2006" s="167">
        <v>45261</v>
      </c>
      <c r="E2006" t="s">
        <v>191</v>
      </c>
      <c r="F2006" t="s">
        <v>169</v>
      </c>
      <c r="G2006" t="s">
        <v>1065</v>
      </c>
      <c r="H2006" s="168">
        <v>42716</v>
      </c>
      <c r="I2006" t="s">
        <v>105</v>
      </c>
      <c r="J2006" s="169">
        <v>0.78630136986301369</v>
      </c>
      <c r="K2006">
        <v>1</v>
      </c>
    </row>
    <row r="2007" spans="1:11" x14ac:dyDescent="0.25">
      <c r="A2007" t="s">
        <v>2432</v>
      </c>
      <c r="B2007">
        <v>27187</v>
      </c>
      <c r="C2007" t="s">
        <v>167</v>
      </c>
      <c r="D2007" s="167">
        <v>30257.86</v>
      </c>
      <c r="E2007" t="s">
        <v>216</v>
      </c>
      <c r="F2007" t="s">
        <v>202</v>
      </c>
      <c r="G2007" t="s">
        <v>422</v>
      </c>
      <c r="H2007" s="168">
        <v>38554</v>
      </c>
      <c r="I2007" t="s">
        <v>103</v>
      </c>
      <c r="J2007" s="169">
        <v>12.189041095890412</v>
      </c>
      <c r="K2007">
        <v>3</v>
      </c>
    </row>
    <row r="2008" spans="1:11" x14ac:dyDescent="0.25">
      <c r="A2008" t="s">
        <v>2433</v>
      </c>
      <c r="B2008">
        <v>6061</v>
      </c>
      <c r="C2008" t="s">
        <v>172</v>
      </c>
      <c r="D2008" s="167">
        <v>92756.7</v>
      </c>
      <c r="E2008" t="s">
        <v>175</v>
      </c>
      <c r="F2008" t="s">
        <v>169</v>
      </c>
      <c r="G2008" t="s">
        <v>183</v>
      </c>
      <c r="H2008" s="168">
        <v>29982</v>
      </c>
      <c r="I2008" t="s">
        <v>104</v>
      </c>
      <c r="J2008" s="169">
        <v>35.673972602739724</v>
      </c>
      <c r="K2008">
        <v>8</v>
      </c>
    </row>
    <row r="2009" spans="1:11" x14ac:dyDescent="0.25">
      <c r="A2009" t="s">
        <v>2434</v>
      </c>
      <c r="B2009">
        <v>76206</v>
      </c>
      <c r="C2009" t="s">
        <v>167</v>
      </c>
      <c r="D2009" s="167">
        <v>67940.679999999993</v>
      </c>
      <c r="E2009" t="s">
        <v>175</v>
      </c>
      <c r="F2009" t="s">
        <v>169</v>
      </c>
      <c r="G2009" t="s">
        <v>211</v>
      </c>
      <c r="H2009" s="168">
        <v>40518</v>
      </c>
      <c r="I2009" t="s">
        <v>103</v>
      </c>
      <c r="J2009" s="169">
        <v>6.8082191780821919</v>
      </c>
      <c r="K2009">
        <v>2</v>
      </c>
    </row>
    <row r="2010" spans="1:11" x14ac:dyDescent="0.25">
      <c r="A2010" t="s">
        <v>2435</v>
      </c>
      <c r="B2010">
        <v>19860</v>
      </c>
      <c r="C2010" t="s">
        <v>172</v>
      </c>
      <c r="D2010" s="167">
        <v>65716</v>
      </c>
      <c r="E2010" t="s">
        <v>191</v>
      </c>
      <c r="F2010" t="s">
        <v>169</v>
      </c>
      <c r="G2010" t="s">
        <v>486</v>
      </c>
      <c r="H2010" s="168">
        <v>39160</v>
      </c>
      <c r="I2010" t="s">
        <v>104</v>
      </c>
      <c r="J2010" s="169">
        <v>10.528767123287672</v>
      </c>
      <c r="K2010">
        <v>3</v>
      </c>
    </row>
    <row r="2011" spans="1:11" x14ac:dyDescent="0.25">
      <c r="A2011" t="s">
        <v>2436</v>
      </c>
      <c r="B2011">
        <v>90929</v>
      </c>
      <c r="C2011" t="s">
        <v>167</v>
      </c>
      <c r="D2011" s="167">
        <v>40534.480000000003</v>
      </c>
      <c r="E2011" t="s">
        <v>188</v>
      </c>
      <c r="F2011" t="s">
        <v>202</v>
      </c>
      <c r="G2011" t="s">
        <v>313</v>
      </c>
      <c r="H2011" s="168">
        <v>39300</v>
      </c>
      <c r="I2011" t="s">
        <v>103</v>
      </c>
      <c r="J2011" s="169">
        <v>10.145205479452056</v>
      </c>
      <c r="K2011">
        <v>3</v>
      </c>
    </row>
    <row r="2012" spans="1:11" x14ac:dyDescent="0.25">
      <c r="A2012" t="s">
        <v>2437</v>
      </c>
      <c r="B2012">
        <v>84814</v>
      </c>
      <c r="C2012" t="s">
        <v>167</v>
      </c>
      <c r="D2012" s="167">
        <v>100849.36</v>
      </c>
      <c r="E2012" t="s">
        <v>188</v>
      </c>
      <c r="F2012" t="s">
        <v>169</v>
      </c>
      <c r="G2012" t="s">
        <v>284</v>
      </c>
      <c r="H2012" s="168">
        <v>32495</v>
      </c>
      <c r="I2012" t="s">
        <v>103</v>
      </c>
      <c r="J2012" s="169">
        <v>28.789041095890411</v>
      </c>
      <c r="K2012">
        <v>6</v>
      </c>
    </row>
    <row r="2013" spans="1:11" x14ac:dyDescent="0.25">
      <c r="A2013" t="s">
        <v>2438</v>
      </c>
      <c r="B2013">
        <v>78195</v>
      </c>
      <c r="C2013" t="s">
        <v>167</v>
      </c>
      <c r="D2013" s="167">
        <v>107657</v>
      </c>
      <c r="E2013" t="s">
        <v>188</v>
      </c>
      <c r="F2013" t="s">
        <v>169</v>
      </c>
      <c r="G2013" t="s">
        <v>2439</v>
      </c>
      <c r="H2013" s="168">
        <v>39580</v>
      </c>
      <c r="I2013" t="s">
        <v>103</v>
      </c>
      <c r="J2013" s="169">
        <v>9.3780821917808215</v>
      </c>
      <c r="K2013">
        <v>2</v>
      </c>
    </row>
    <row r="2014" spans="1:11" x14ac:dyDescent="0.25">
      <c r="A2014" t="s">
        <v>2440</v>
      </c>
      <c r="B2014">
        <v>22310</v>
      </c>
      <c r="C2014" t="s">
        <v>172</v>
      </c>
      <c r="D2014" s="167">
        <v>126150.37</v>
      </c>
      <c r="E2014" t="s">
        <v>325</v>
      </c>
      <c r="F2014" t="s">
        <v>169</v>
      </c>
      <c r="G2014" t="s">
        <v>275</v>
      </c>
      <c r="H2014" s="168">
        <v>39314</v>
      </c>
      <c r="I2014" t="s">
        <v>104</v>
      </c>
      <c r="J2014" s="169">
        <v>10.106849315068493</v>
      </c>
      <c r="K2014">
        <v>3</v>
      </c>
    </row>
    <row r="2015" spans="1:11" x14ac:dyDescent="0.25">
      <c r="A2015" t="s">
        <v>2441</v>
      </c>
      <c r="B2015">
        <v>79731</v>
      </c>
      <c r="C2015" t="s">
        <v>167</v>
      </c>
      <c r="D2015" s="167">
        <v>61536.75</v>
      </c>
      <c r="E2015" t="s">
        <v>188</v>
      </c>
      <c r="F2015" t="s">
        <v>169</v>
      </c>
      <c r="G2015" t="s">
        <v>226</v>
      </c>
      <c r="H2015" s="168">
        <v>42128</v>
      </c>
      <c r="I2015" t="s">
        <v>103</v>
      </c>
      <c r="J2015" s="169">
        <v>2.3972602739726026</v>
      </c>
      <c r="K2015">
        <v>1</v>
      </c>
    </row>
    <row r="2016" spans="1:11" x14ac:dyDescent="0.25">
      <c r="A2016" t="s">
        <v>2442</v>
      </c>
      <c r="B2016">
        <v>87736</v>
      </c>
      <c r="C2016" t="s">
        <v>167</v>
      </c>
      <c r="D2016" s="167">
        <v>77029</v>
      </c>
      <c r="E2016" t="s">
        <v>168</v>
      </c>
      <c r="F2016" t="s">
        <v>169</v>
      </c>
      <c r="G2016" t="s">
        <v>265</v>
      </c>
      <c r="H2016" s="168">
        <v>37823</v>
      </c>
      <c r="I2016" t="s">
        <v>106</v>
      </c>
      <c r="J2016" s="169">
        <v>14.191780821917808</v>
      </c>
      <c r="K2016">
        <v>3</v>
      </c>
    </row>
    <row r="2017" spans="1:11" x14ac:dyDescent="0.25">
      <c r="A2017" t="s">
        <v>2443</v>
      </c>
      <c r="B2017">
        <v>11255</v>
      </c>
      <c r="C2017" t="s">
        <v>167</v>
      </c>
      <c r="D2017" s="167">
        <v>54644.19</v>
      </c>
      <c r="E2017" t="s">
        <v>188</v>
      </c>
      <c r="F2017" t="s">
        <v>169</v>
      </c>
      <c r="G2017" t="s">
        <v>282</v>
      </c>
      <c r="H2017" s="168">
        <v>41414</v>
      </c>
      <c r="I2017" t="s">
        <v>107</v>
      </c>
      <c r="J2017" s="169">
        <v>4.353424657534247</v>
      </c>
      <c r="K2017">
        <v>1</v>
      </c>
    </row>
    <row r="2018" spans="1:11" x14ac:dyDescent="0.25">
      <c r="A2018" t="s">
        <v>2444</v>
      </c>
      <c r="B2018">
        <v>43166</v>
      </c>
      <c r="C2018" t="s">
        <v>172</v>
      </c>
      <c r="D2018" s="167">
        <v>97912</v>
      </c>
      <c r="E2018" t="s">
        <v>268</v>
      </c>
      <c r="F2018" t="s">
        <v>169</v>
      </c>
      <c r="G2018" t="s">
        <v>297</v>
      </c>
      <c r="H2018" s="168">
        <v>38684</v>
      </c>
      <c r="I2018" t="s">
        <v>105</v>
      </c>
      <c r="J2018" s="169">
        <v>11.832876712328767</v>
      </c>
      <c r="K2018">
        <v>3</v>
      </c>
    </row>
    <row r="2019" spans="1:11" x14ac:dyDescent="0.25">
      <c r="A2019" t="s">
        <v>2445</v>
      </c>
      <c r="B2019">
        <v>29591</v>
      </c>
      <c r="C2019" t="s">
        <v>172</v>
      </c>
      <c r="D2019" s="167">
        <v>135945.95000000001</v>
      </c>
      <c r="E2019" t="s">
        <v>185</v>
      </c>
      <c r="F2019" t="s">
        <v>169</v>
      </c>
      <c r="G2019" t="s">
        <v>774</v>
      </c>
      <c r="H2019" s="168">
        <v>30046</v>
      </c>
      <c r="I2019" t="s">
        <v>106</v>
      </c>
      <c r="J2019" s="169">
        <v>35.4986301369863</v>
      </c>
      <c r="K2019">
        <v>8</v>
      </c>
    </row>
    <row r="2020" spans="1:11" x14ac:dyDescent="0.25">
      <c r="A2020" t="s">
        <v>2446</v>
      </c>
      <c r="B2020">
        <v>78409</v>
      </c>
      <c r="C2020" t="s">
        <v>167</v>
      </c>
      <c r="D2020" s="167">
        <v>79617.070000000007</v>
      </c>
      <c r="E2020" t="s">
        <v>191</v>
      </c>
      <c r="F2020" t="s">
        <v>169</v>
      </c>
      <c r="G2020" t="s">
        <v>610</v>
      </c>
      <c r="H2020" s="168">
        <v>39622</v>
      </c>
      <c r="I2020" t="s">
        <v>107</v>
      </c>
      <c r="J2020" s="169">
        <v>9.2630136986301377</v>
      </c>
      <c r="K2020">
        <v>2</v>
      </c>
    </row>
    <row r="2021" spans="1:11" x14ac:dyDescent="0.25">
      <c r="A2021" t="s">
        <v>2447</v>
      </c>
      <c r="B2021">
        <v>50860</v>
      </c>
      <c r="C2021" t="s">
        <v>172</v>
      </c>
      <c r="D2021" s="167">
        <v>58856.27</v>
      </c>
      <c r="E2021" t="s">
        <v>233</v>
      </c>
      <c r="F2021" t="s">
        <v>169</v>
      </c>
      <c r="G2021" t="s">
        <v>426</v>
      </c>
      <c r="H2021" s="168">
        <v>37900</v>
      </c>
      <c r="I2021" t="s">
        <v>106</v>
      </c>
      <c r="J2021" s="169">
        <v>13.980821917808219</v>
      </c>
      <c r="K2021">
        <v>3</v>
      </c>
    </row>
    <row r="2022" spans="1:11" x14ac:dyDescent="0.25">
      <c r="A2022" t="s">
        <v>2448</v>
      </c>
      <c r="B2022">
        <v>49496</v>
      </c>
      <c r="C2022" t="s">
        <v>172</v>
      </c>
      <c r="D2022" s="167">
        <v>36363.339999999997</v>
      </c>
      <c r="E2022" t="s">
        <v>233</v>
      </c>
      <c r="F2022" t="s">
        <v>169</v>
      </c>
      <c r="G2022" t="s">
        <v>242</v>
      </c>
      <c r="H2022" s="168">
        <v>41582</v>
      </c>
      <c r="I2022" t="s">
        <v>103</v>
      </c>
      <c r="J2022" s="169">
        <v>3.893150684931507</v>
      </c>
      <c r="K2022">
        <v>1</v>
      </c>
    </row>
    <row r="2023" spans="1:11" x14ac:dyDescent="0.25">
      <c r="A2023" t="s">
        <v>2449</v>
      </c>
      <c r="B2023">
        <v>41366</v>
      </c>
      <c r="C2023" t="s">
        <v>172</v>
      </c>
      <c r="D2023" s="167">
        <v>104717.28</v>
      </c>
      <c r="E2023" t="s">
        <v>253</v>
      </c>
      <c r="F2023" t="s">
        <v>169</v>
      </c>
      <c r="G2023" t="s">
        <v>397</v>
      </c>
      <c r="H2023" s="168">
        <v>34498</v>
      </c>
      <c r="I2023" t="s">
        <v>103</v>
      </c>
      <c r="J2023" s="169">
        <v>23.301369863013697</v>
      </c>
      <c r="K2023">
        <v>5</v>
      </c>
    </row>
    <row r="2024" spans="1:11" x14ac:dyDescent="0.25">
      <c r="A2024" t="s">
        <v>2450</v>
      </c>
      <c r="B2024">
        <v>2420</v>
      </c>
      <c r="C2024" t="s">
        <v>167</v>
      </c>
      <c r="D2024" s="167">
        <v>83497.98</v>
      </c>
      <c r="E2024" t="s">
        <v>188</v>
      </c>
      <c r="F2024" t="s">
        <v>169</v>
      </c>
      <c r="G2024" t="s">
        <v>282</v>
      </c>
      <c r="H2024" s="168">
        <v>32875</v>
      </c>
      <c r="I2024" t="s">
        <v>103</v>
      </c>
      <c r="J2024" s="169">
        <v>27.747945205479454</v>
      </c>
      <c r="K2024">
        <v>6</v>
      </c>
    </row>
    <row r="2025" spans="1:11" x14ac:dyDescent="0.25">
      <c r="A2025" t="s">
        <v>2451</v>
      </c>
      <c r="B2025">
        <v>81242</v>
      </c>
      <c r="C2025" t="s">
        <v>172</v>
      </c>
      <c r="D2025" s="167">
        <v>154887.98000000001</v>
      </c>
      <c r="E2025" t="s">
        <v>185</v>
      </c>
      <c r="F2025" t="s">
        <v>169</v>
      </c>
      <c r="G2025" t="s">
        <v>231</v>
      </c>
      <c r="H2025" s="168">
        <v>39034</v>
      </c>
      <c r="I2025" t="s">
        <v>103</v>
      </c>
      <c r="J2025" s="169">
        <v>10.873972602739727</v>
      </c>
      <c r="K2025">
        <v>3</v>
      </c>
    </row>
    <row r="2026" spans="1:11" x14ac:dyDescent="0.25">
      <c r="A2026" t="s">
        <v>2452</v>
      </c>
      <c r="B2026">
        <v>23637</v>
      </c>
      <c r="C2026" t="s">
        <v>172</v>
      </c>
      <c r="D2026" s="167">
        <v>72616.179999999993</v>
      </c>
      <c r="E2026" t="s">
        <v>191</v>
      </c>
      <c r="F2026" t="s">
        <v>169</v>
      </c>
      <c r="G2026" t="s">
        <v>610</v>
      </c>
      <c r="H2026" s="168">
        <v>39133</v>
      </c>
      <c r="I2026" t="s">
        <v>108</v>
      </c>
      <c r="J2026" s="169">
        <v>10.602739726027398</v>
      </c>
      <c r="K2026">
        <v>3</v>
      </c>
    </row>
    <row r="2027" spans="1:11" x14ac:dyDescent="0.25">
      <c r="A2027" t="s">
        <v>2453</v>
      </c>
      <c r="B2027">
        <v>10766</v>
      </c>
      <c r="C2027" t="s">
        <v>172</v>
      </c>
      <c r="D2027" s="167">
        <v>70601.259999999995</v>
      </c>
      <c r="E2027" t="s">
        <v>196</v>
      </c>
      <c r="F2027" t="s">
        <v>169</v>
      </c>
      <c r="G2027" t="s">
        <v>228</v>
      </c>
      <c r="H2027" s="168">
        <v>38082</v>
      </c>
      <c r="I2027" t="s">
        <v>105</v>
      </c>
      <c r="J2027" s="169">
        <v>13.482191780821918</v>
      </c>
      <c r="K2027">
        <v>3</v>
      </c>
    </row>
    <row r="2028" spans="1:11" x14ac:dyDescent="0.25">
      <c r="A2028" t="s">
        <v>2454</v>
      </c>
      <c r="B2028">
        <v>49923</v>
      </c>
      <c r="C2028" t="s">
        <v>172</v>
      </c>
      <c r="D2028" s="167">
        <v>92756.7</v>
      </c>
      <c r="E2028" t="s">
        <v>175</v>
      </c>
      <c r="F2028" t="s">
        <v>169</v>
      </c>
      <c r="G2028" t="s">
        <v>183</v>
      </c>
      <c r="H2028" s="168">
        <v>34498</v>
      </c>
      <c r="I2028" t="s">
        <v>107</v>
      </c>
      <c r="J2028" s="169">
        <v>23.301369863013697</v>
      </c>
      <c r="K2028">
        <v>5</v>
      </c>
    </row>
    <row r="2029" spans="1:11" x14ac:dyDescent="0.25">
      <c r="A2029" t="s">
        <v>2455</v>
      </c>
      <c r="B2029">
        <v>19748</v>
      </c>
      <c r="C2029" t="s">
        <v>172</v>
      </c>
      <c r="D2029" s="167">
        <v>79097</v>
      </c>
      <c r="E2029" t="s">
        <v>191</v>
      </c>
      <c r="F2029" t="s">
        <v>169</v>
      </c>
      <c r="G2029" t="s">
        <v>192</v>
      </c>
      <c r="H2029" s="168">
        <v>38488</v>
      </c>
      <c r="I2029" t="s">
        <v>108</v>
      </c>
      <c r="J2029" s="169">
        <v>12.36986301369863</v>
      </c>
      <c r="K2029">
        <v>3</v>
      </c>
    </row>
    <row r="2030" spans="1:11" x14ac:dyDescent="0.25">
      <c r="A2030" t="s">
        <v>2456</v>
      </c>
      <c r="B2030">
        <v>14008</v>
      </c>
      <c r="C2030" t="s">
        <v>172</v>
      </c>
      <c r="D2030" s="167">
        <v>62930.59</v>
      </c>
      <c r="E2030" t="s">
        <v>268</v>
      </c>
      <c r="F2030" t="s">
        <v>169</v>
      </c>
      <c r="G2030" t="s">
        <v>418</v>
      </c>
      <c r="H2030" s="168">
        <v>42255</v>
      </c>
      <c r="I2030" t="s">
        <v>104</v>
      </c>
      <c r="J2030" s="169">
        <v>2.0493150684931507</v>
      </c>
      <c r="K2030">
        <v>1</v>
      </c>
    </row>
    <row r="2031" spans="1:11" x14ac:dyDescent="0.25">
      <c r="A2031" t="s">
        <v>2457</v>
      </c>
      <c r="B2031">
        <v>43597</v>
      </c>
      <c r="C2031" t="s">
        <v>172</v>
      </c>
      <c r="D2031" s="167">
        <v>54817.45</v>
      </c>
      <c r="E2031" t="s">
        <v>199</v>
      </c>
      <c r="F2031" t="s">
        <v>169</v>
      </c>
      <c r="G2031" t="s">
        <v>200</v>
      </c>
      <c r="H2031" s="168">
        <v>39509</v>
      </c>
      <c r="I2031" t="s">
        <v>108</v>
      </c>
      <c r="J2031" s="169">
        <v>9.5726027397260278</v>
      </c>
      <c r="K2031">
        <v>2</v>
      </c>
    </row>
    <row r="2032" spans="1:11" x14ac:dyDescent="0.25">
      <c r="A2032" t="s">
        <v>2458</v>
      </c>
      <c r="B2032">
        <v>47233</v>
      </c>
      <c r="C2032" t="s">
        <v>167</v>
      </c>
      <c r="D2032" s="167">
        <v>53788</v>
      </c>
      <c r="E2032" t="s">
        <v>175</v>
      </c>
      <c r="F2032" t="s">
        <v>169</v>
      </c>
      <c r="G2032" t="s">
        <v>183</v>
      </c>
      <c r="H2032" s="168">
        <v>41918</v>
      </c>
      <c r="I2032" t="s">
        <v>105</v>
      </c>
      <c r="J2032" s="169">
        <v>2.9726027397260273</v>
      </c>
      <c r="K2032">
        <v>1</v>
      </c>
    </row>
    <row r="2033" spans="1:11" x14ac:dyDescent="0.25">
      <c r="A2033" t="s">
        <v>2459</v>
      </c>
      <c r="B2033">
        <v>26747</v>
      </c>
      <c r="C2033" t="s">
        <v>167</v>
      </c>
      <c r="D2033" s="167">
        <v>96197.88</v>
      </c>
      <c r="E2033" t="s">
        <v>168</v>
      </c>
      <c r="F2033" t="s">
        <v>169</v>
      </c>
      <c r="G2033" t="s">
        <v>428</v>
      </c>
      <c r="H2033" s="168">
        <v>34455</v>
      </c>
      <c r="I2033" t="s">
        <v>103</v>
      </c>
      <c r="J2033" s="169">
        <v>23.419178082191781</v>
      </c>
      <c r="K2033">
        <v>5</v>
      </c>
    </row>
    <row r="2034" spans="1:11" x14ac:dyDescent="0.25">
      <c r="A2034" t="s">
        <v>2460</v>
      </c>
      <c r="B2034">
        <v>86411</v>
      </c>
      <c r="C2034" t="s">
        <v>172</v>
      </c>
      <c r="D2034" s="167">
        <v>66065.23</v>
      </c>
      <c r="E2034" t="s">
        <v>199</v>
      </c>
      <c r="F2034" t="s">
        <v>169</v>
      </c>
      <c r="G2034" t="s">
        <v>200</v>
      </c>
      <c r="H2034" s="168">
        <v>35030</v>
      </c>
      <c r="I2034" t="s">
        <v>103</v>
      </c>
      <c r="J2034" s="169">
        <v>21.843835616438355</v>
      </c>
      <c r="K2034">
        <v>5</v>
      </c>
    </row>
    <row r="2035" spans="1:11" x14ac:dyDescent="0.25">
      <c r="A2035" t="s">
        <v>2461</v>
      </c>
      <c r="B2035">
        <v>74778</v>
      </c>
      <c r="C2035" t="s">
        <v>167</v>
      </c>
      <c r="D2035" s="167">
        <v>67206</v>
      </c>
      <c r="E2035" t="s">
        <v>168</v>
      </c>
      <c r="F2035" t="s">
        <v>169</v>
      </c>
      <c r="G2035" t="s">
        <v>1054</v>
      </c>
      <c r="H2035" s="168">
        <v>38405</v>
      </c>
      <c r="I2035" t="s">
        <v>104</v>
      </c>
      <c r="J2035" s="169">
        <v>12.597260273972603</v>
      </c>
      <c r="K2035">
        <v>3</v>
      </c>
    </row>
    <row r="2036" spans="1:11" x14ac:dyDescent="0.25">
      <c r="A2036" t="s">
        <v>2462</v>
      </c>
      <c r="B2036">
        <v>33038</v>
      </c>
      <c r="C2036" t="s">
        <v>172</v>
      </c>
      <c r="D2036" s="167">
        <v>45775.85</v>
      </c>
      <c r="E2036" t="s">
        <v>196</v>
      </c>
      <c r="F2036" t="s">
        <v>169</v>
      </c>
      <c r="G2036" t="s">
        <v>503</v>
      </c>
      <c r="H2036" s="168">
        <v>37873</v>
      </c>
      <c r="I2036" t="s">
        <v>107</v>
      </c>
      <c r="J2036" s="169">
        <v>14.054794520547945</v>
      </c>
      <c r="K2036">
        <v>3</v>
      </c>
    </row>
    <row r="2037" spans="1:11" x14ac:dyDescent="0.25">
      <c r="A2037" t="s">
        <v>2463</v>
      </c>
      <c r="B2037">
        <v>47749</v>
      </c>
      <c r="C2037" t="s">
        <v>172</v>
      </c>
      <c r="D2037" s="167">
        <v>43525.120000000003</v>
      </c>
      <c r="E2037" t="s">
        <v>199</v>
      </c>
      <c r="F2037" t="s">
        <v>169</v>
      </c>
      <c r="G2037" t="s">
        <v>220</v>
      </c>
      <c r="H2037" s="168">
        <v>41015</v>
      </c>
      <c r="I2037" t="s">
        <v>106</v>
      </c>
      <c r="J2037" s="169">
        <v>5.4465753424657537</v>
      </c>
      <c r="K2037">
        <v>2</v>
      </c>
    </row>
    <row r="2038" spans="1:11" x14ac:dyDescent="0.25">
      <c r="A2038" t="s">
        <v>2464</v>
      </c>
      <c r="B2038">
        <v>98460</v>
      </c>
      <c r="C2038" t="s">
        <v>172</v>
      </c>
      <c r="D2038" s="167">
        <v>70000</v>
      </c>
      <c r="E2038" t="s">
        <v>199</v>
      </c>
      <c r="F2038" t="s">
        <v>169</v>
      </c>
      <c r="G2038" t="s">
        <v>181</v>
      </c>
      <c r="H2038" s="168">
        <v>42702</v>
      </c>
      <c r="I2038" t="s">
        <v>105</v>
      </c>
      <c r="J2038" s="169">
        <v>0.8246575342465754</v>
      </c>
      <c r="K2038">
        <v>1</v>
      </c>
    </row>
    <row r="2039" spans="1:11" x14ac:dyDescent="0.25">
      <c r="A2039" t="s">
        <v>2465</v>
      </c>
      <c r="B2039">
        <v>59271</v>
      </c>
      <c r="C2039" t="s">
        <v>167</v>
      </c>
      <c r="D2039" s="167">
        <v>71830.44</v>
      </c>
      <c r="E2039" t="s">
        <v>239</v>
      </c>
      <c r="F2039" t="s">
        <v>169</v>
      </c>
      <c r="G2039" t="s">
        <v>2466</v>
      </c>
      <c r="H2039" s="168">
        <v>34666</v>
      </c>
      <c r="I2039" t="s">
        <v>107</v>
      </c>
      <c r="J2039" s="169">
        <v>22.841095890410958</v>
      </c>
      <c r="K2039">
        <v>5</v>
      </c>
    </row>
    <row r="2040" spans="1:11" x14ac:dyDescent="0.25">
      <c r="A2040" t="s">
        <v>2467</v>
      </c>
      <c r="B2040">
        <v>62213</v>
      </c>
      <c r="C2040" t="s">
        <v>167</v>
      </c>
      <c r="D2040" s="167">
        <v>64872.74</v>
      </c>
      <c r="E2040" t="s">
        <v>175</v>
      </c>
      <c r="F2040" t="s">
        <v>169</v>
      </c>
      <c r="G2040" t="s">
        <v>311</v>
      </c>
      <c r="H2040" s="168">
        <v>41246</v>
      </c>
      <c r="I2040" t="s">
        <v>108</v>
      </c>
      <c r="J2040" s="169">
        <v>4.8136986301369866</v>
      </c>
      <c r="K2040">
        <v>1</v>
      </c>
    </row>
    <row r="2041" spans="1:11" x14ac:dyDescent="0.25">
      <c r="A2041" t="s">
        <v>2468</v>
      </c>
      <c r="B2041">
        <v>77980</v>
      </c>
      <c r="C2041" t="s">
        <v>172</v>
      </c>
      <c r="D2041" s="167">
        <v>45261</v>
      </c>
      <c r="E2041" t="s">
        <v>191</v>
      </c>
      <c r="F2041" t="s">
        <v>169</v>
      </c>
      <c r="G2041" t="s">
        <v>1065</v>
      </c>
      <c r="H2041" s="168">
        <v>42716</v>
      </c>
      <c r="I2041" t="s">
        <v>108</v>
      </c>
      <c r="J2041" s="169">
        <v>0.78630136986301369</v>
      </c>
      <c r="K2041">
        <v>1</v>
      </c>
    </row>
    <row r="2042" spans="1:11" x14ac:dyDescent="0.25">
      <c r="A2042" t="s">
        <v>2469</v>
      </c>
      <c r="B2042">
        <v>49388</v>
      </c>
      <c r="C2042" t="s">
        <v>172</v>
      </c>
      <c r="D2042" s="167">
        <v>52008.75</v>
      </c>
      <c r="E2042" t="s">
        <v>216</v>
      </c>
      <c r="F2042" t="s">
        <v>169</v>
      </c>
      <c r="G2042" t="s">
        <v>237</v>
      </c>
      <c r="H2042" s="168">
        <v>42212</v>
      </c>
      <c r="I2042" t="s">
        <v>105</v>
      </c>
      <c r="J2042" s="169">
        <v>2.1671232876712327</v>
      </c>
      <c r="K2042">
        <v>1</v>
      </c>
    </row>
    <row r="2043" spans="1:11" x14ac:dyDescent="0.25">
      <c r="A2043" t="s">
        <v>2470</v>
      </c>
      <c r="B2043">
        <v>39423</v>
      </c>
      <c r="C2043" t="s">
        <v>172</v>
      </c>
      <c r="D2043" s="167">
        <v>135389.23000000001</v>
      </c>
      <c r="E2043" t="s">
        <v>230</v>
      </c>
      <c r="F2043" t="s">
        <v>169</v>
      </c>
      <c r="G2043" t="s">
        <v>275</v>
      </c>
      <c r="H2043" s="168">
        <v>38292</v>
      </c>
      <c r="I2043" t="s">
        <v>106</v>
      </c>
      <c r="J2043" s="169">
        <v>12.906849315068493</v>
      </c>
      <c r="K2043">
        <v>3</v>
      </c>
    </row>
    <row r="2044" spans="1:11" x14ac:dyDescent="0.25">
      <c r="A2044" t="s">
        <v>2471</v>
      </c>
      <c r="B2044">
        <v>14199</v>
      </c>
      <c r="C2044" t="s">
        <v>167</v>
      </c>
      <c r="D2044" s="167">
        <v>39257</v>
      </c>
      <c r="E2044" t="s">
        <v>175</v>
      </c>
      <c r="F2044" t="s">
        <v>169</v>
      </c>
      <c r="G2044" t="s">
        <v>209</v>
      </c>
      <c r="H2044" s="168">
        <v>42731</v>
      </c>
      <c r="I2044" t="s">
        <v>103</v>
      </c>
      <c r="J2044" s="169">
        <v>0.74520547945205484</v>
      </c>
      <c r="K2044">
        <v>1</v>
      </c>
    </row>
    <row r="2045" spans="1:11" x14ac:dyDescent="0.25">
      <c r="A2045" t="s">
        <v>2472</v>
      </c>
      <c r="B2045">
        <v>84117</v>
      </c>
      <c r="C2045" t="s">
        <v>167</v>
      </c>
      <c r="D2045" s="167">
        <v>40534.480000000003</v>
      </c>
      <c r="E2045" t="s">
        <v>188</v>
      </c>
      <c r="F2045" t="s">
        <v>202</v>
      </c>
      <c r="G2045" t="s">
        <v>313</v>
      </c>
      <c r="H2045" s="168">
        <v>39300</v>
      </c>
      <c r="I2045" t="s">
        <v>108</v>
      </c>
      <c r="J2045" s="169">
        <v>10.145205479452056</v>
      </c>
      <c r="K2045">
        <v>3</v>
      </c>
    </row>
    <row r="2046" spans="1:11" x14ac:dyDescent="0.25">
      <c r="A2046" t="s">
        <v>2473</v>
      </c>
      <c r="B2046">
        <v>93336</v>
      </c>
      <c r="C2046" t="s">
        <v>167</v>
      </c>
      <c r="D2046" s="167">
        <v>49829.48</v>
      </c>
      <c r="E2046" t="s">
        <v>188</v>
      </c>
      <c r="F2046" t="s">
        <v>202</v>
      </c>
      <c r="G2046" t="s">
        <v>313</v>
      </c>
      <c r="H2046" s="168">
        <v>37025</v>
      </c>
      <c r="I2046" t="s">
        <v>107</v>
      </c>
      <c r="J2046" s="169">
        <v>16.378082191780823</v>
      </c>
      <c r="K2046">
        <v>4</v>
      </c>
    </row>
    <row r="2047" spans="1:11" x14ac:dyDescent="0.25">
      <c r="A2047" t="s">
        <v>2474</v>
      </c>
      <c r="B2047">
        <v>31145</v>
      </c>
      <c r="C2047" t="s">
        <v>167</v>
      </c>
      <c r="D2047" s="167">
        <v>95238.84</v>
      </c>
      <c r="E2047" t="s">
        <v>191</v>
      </c>
      <c r="F2047" t="s">
        <v>169</v>
      </c>
      <c r="G2047" t="s">
        <v>192</v>
      </c>
      <c r="H2047" s="168">
        <v>32475</v>
      </c>
      <c r="I2047" t="s">
        <v>103</v>
      </c>
      <c r="J2047" s="169">
        <v>28.843835616438355</v>
      </c>
      <c r="K2047">
        <v>6</v>
      </c>
    </row>
    <row r="2048" spans="1:11" x14ac:dyDescent="0.25">
      <c r="A2048" t="s">
        <v>2475</v>
      </c>
      <c r="B2048">
        <v>33337</v>
      </c>
      <c r="D2048" s="167">
        <v>42000</v>
      </c>
      <c r="E2048" t="s">
        <v>196</v>
      </c>
      <c r="F2048" t="s">
        <v>169</v>
      </c>
      <c r="G2048" t="s">
        <v>2476</v>
      </c>
      <c r="H2048" s="168">
        <v>42731</v>
      </c>
      <c r="I2048" t="s">
        <v>103</v>
      </c>
      <c r="J2048" s="169">
        <v>0.74520547945205484</v>
      </c>
      <c r="K2048">
        <v>1</v>
      </c>
    </row>
    <row r="2049" spans="1:11" x14ac:dyDescent="0.25">
      <c r="A2049" t="s">
        <v>2477</v>
      </c>
      <c r="B2049">
        <v>63181</v>
      </c>
      <c r="C2049" t="s">
        <v>172</v>
      </c>
      <c r="D2049" s="167">
        <v>27799.200000000001</v>
      </c>
      <c r="E2049" t="s">
        <v>233</v>
      </c>
      <c r="F2049" t="s">
        <v>202</v>
      </c>
      <c r="G2049" t="s">
        <v>234</v>
      </c>
      <c r="H2049" s="168">
        <v>42478</v>
      </c>
      <c r="I2049" t="s">
        <v>106</v>
      </c>
      <c r="J2049" s="169">
        <v>1.4383561643835616</v>
      </c>
      <c r="K2049">
        <v>1</v>
      </c>
    </row>
    <row r="2050" spans="1:11" x14ac:dyDescent="0.25">
      <c r="A2050" t="s">
        <v>2478</v>
      </c>
      <c r="B2050">
        <v>95319</v>
      </c>
      <c r="C2050" t="s">
        <v>167</v>
      </c>
      <c r="D2050" s="167">
        <v>105743.92</v>
      </c>
      <c r="E2050" t="s">
        <v>253</v>
      </c>
      <c r="F2050" t="s">
        <v>169</v>
      </c>
      <c r="G2050" t="s">
        <v>1406</v>
      </c>
      <c r="H2050" s="168">
        <v>35051</v>
      </c>
      <c r="I2050" t="s">
        <v>103</v>
      </c>
      <c r="J2050" s="169">
        <v>21.786301369863015</v>
      </c>
      <c r="K2050">
        <v>5</v>
      </c>
    </row>
    <row r="2051" spans="1:11" x14ac:dyDescent="0.25">
      <c r="A2051" t="s">
        <v>2479</v>
      </c>
      <c r="B2051">
        <v>92167</v>
      </c>
      <c r="C2051" t="s">
        <v>172</v>
      </c>
      <c r="D2051" s="167">
        <v>55123.38</v>
      </c>
      <c r="E2051" t="s">
        <v>199</v>
      </c>
      <c r="F2051" t="s">
        <v>169</v>
      </c>
      <c r="G2051" t="s">
        <v>200</v>
      </c>
      <c r="H2051" s="168">
        <v>38250</v>
      </c>
      <c r="I2051" t="s">
        <v>106</v>
      </c>
      <c r="J2051" s="169">
        <v>13.021917808219179</v>
      </c>
      <c r="K2051">
        <v>3</v>
      </c>
    </row>
    <row r="2052" spans="1:11" x14ac:dyDescent="0.25">
      <c r="A2052" t="s">
        <v>2480</v>
      </c>
      <c r="B2052">
        <v>56015</v>
      </c>
      <c r="C2052" t="s">
        <v>172</v>
      </c>
      <c r="D2052" s="167">
        <v>129868.06</v>
      </c>
      <c r="E2052" t="s">
        <v>185</v>
      </c>
      <c r="F2052" t="s">
        <v>169</v>
      </c>
      <c r="G2052" t="s">
        <v>382</v>
      </c>
      <c r="H2052" s="168">
        <v>32475</v>
      </c>
      <c r="I2052" t="s">
        <v>104</v>
      </c>
      <c r="J2052" s="169">
        <v>28.843835616438355</v>
      </c>
      <c r="K2052">
        <v>6</v>
      </c>
    </row>
    <row r="2053" spans="1:11" x14ac:dyDescent="0.25">
      <c r="A2053" t="s">
        <v>2481</v>
      </c>
      <c r="B2053">
        <v>32402</v>
      </c>
      <c r="C2053" t="s">
        <v>167</v>
      </c>
      <c r="D2053" s="167">
        <v>65105</v>
      </c>
      <c r="E2053" t="s">
        <v>168</v>
      </c>
      <c r="F2053" t="s">
        <v>169</v>
      </c>
      <c r="G2053" t="s">
        <v>265</v>
      </c>
      <c r="H2053" s="168">
        <v>36275</v>
      </c>
      <c r="I2053" t="s">
        <v>105</v>
      </c>
      <c r="J2053" s="169">
        <v>18.432876712328767</v>
      </c>
      <c r="K2053">
        <v>4</v>
      </c>
    </row>
    <row r="2054" spans="1:11" x14ac:dyDescent="0.25">
      <c r="A2054" t="s">
        <v>2482</v>
      </c>
      <c r="B2054">
        <v>35578</v>
      </c>
      <c r="C2054" t="s">
        <v>172</v>
      </c>
      <c r="D2054" s="167">
        <v>69119.23</v>
      </c>
      <c r="E2054" t="s">
        <v>199</v>
      </c>
      <c r="F2054" t="s">
        <v>169</v>
      </c>
      <c r="G2054" t="s">
        <v>698</v>
      </c>
      <c r="H2054" s="168">
        <v>36632</v>
      </c>
      <c r="I2054" t="s">
        <v>107</v>
      </c>
      <c r="J2054" s="169">
        <v>17.454794520547946</v>
      </c>
      <c r="K2054">
        <v>4</v>
      </c>
    </row>
    <row r="2055" spans="1:11" x14ac:dyDescent="0.25">
      <c r="A2055" t="s">
        <v>2483</v>
      </c>
      <c r="B2055">
        <v>34218</v>
      </c>
      <c r="C2055" t="s">
        <v>172</v>
      </c>
      <c r="D2055" s="167">
        <v>56940.46</v>
      </c>
      <c r="E2055" t="s">
        <v>199</v>
      </c>
      <c r="F2055" t="s">
        <v>169</v>
      </c>
      <c r="G2055" t="s">
        <v>539</v>
      </c>
      <c r="H2055" s="168">
        <v>39580</v>
      </c>
      <c r="I2055" t="s">
        <v>104</v>
      </c>
      <c r="J2055" s="169">
        <v>9.3780821917808215</v>
      </c>
      <c r="K2055">
        <v>2</v>
      </c>
    </row>
    <row r="2056" spans="1:11" x14ac:dyDescent="0.25">
      <c r="A2056" t="s">
        <v>2484</v>
      </c>
      <c r="B2056">
        <v>70134</v>
      </c>
      <c r="C2056" t="s">
        <v>172</v>
      </c>
      <c r="D2056" s="167">
        <v>107128.71</v>
      </c>
      <c r="E2056" t="s">
        <v>175</v>
      </c>
      <c r="F2056" t="s">
        <v>169</v>
      </c>
      <c r="G2056" t="s">
        <v>586</v>
      </c>
      <c r="H2056" s="168">
        <v>32727</v>
      </c>
      <c r="I2056" t="s">
        <v>107</v>
      </c>
      <c r="J2056" s="169">
        <v>28.153424657534245</v>
      </c>
      <c r="K2056">
        <v>6</v>
      </c>
    </row>
    <row r="2057" spans="1:11" x14ac:dyDescent="0.25">
      <c r="A2057" t="s">
        <v>2485</v>
      </c>
      <c r="B2057">
        <v>44412</v>
      </c>
      <c r="C2057" t="s">
        <v>172</v>
      </c>
      <c r="D2057" s="167">
        <v>86537.84</v>
      </c>
      <c r="E2057" t="s">
        <v>191</v>
      </c>
      <c r="F2057" t="s">
        <v>169</v>
      </c>
      <c r="G2057" t="s">
        <v>192</v>
      </c>
      <c r="H2057" s="168">
        <v>32307</v>
      </c>
      <c r="I2057" t="s">
        <v>104</v>
      </c>
      <c r="J2057" s="169">
        <v>29.304109589041097</v>
      </c>
      <c r="K2057">
        <v>6</v>
      </c>
    </row>
    <row r="2058" spans="1:11" x14ac:dyDescent="0.25">
      <c r="A2058" t="s">
        <v>2486</v>
      </c>
      <c r="B2058">
        <v>8451</v>
      </c>
      <c r="C2058" t="s">
        <v>167</v>
      </c>
      <c r="D2058" s="167">
        <v>73921.11</v>
      </c>
      <c r="E2058" t="s">
        <v>168</v>
      </c>
      <c r="F2058" t="s">
        <v>169</v>
      </c>
      <c r="G2058" t="s">
        <v>1533</v>
      </c>
      <c r="H2058" s="168">
        <v>37655</v>
      </c>
      <c r="I2058" t="s">
        <v>103</v>
      </c>
      <c r="J2058" s="169">
        <v>14.652054794520549</v>
      </c>
      <c r="K2058">
        <v>3</v>
      </c>
    </row>
    <row r="2059" spans="1:11" x14ac:dyDescent="0.25">
      <c r="A2059" t="s">
        <v>2487</v>
      </c>
      <c r="B2059">
        <v>68745</v>
      </c>
      <c r="C2059" t="s">
        <v>172</v>
      </c>
      <c r="D2059" s="167">
        <v>45261</v>
      </c>
      <c r="E2059" t="s">
        <v>191</v>
      </c>
      <c r="F2059" t="s">
        <v>169</v>
      </c>
      <c r="G2059" t="s">
        <v>1065</v>
      </c>
      <c r="H2059" s="168">
        <v>42506</v>
      </c>
      <c r="I2059" t="s">
        <v>106</v>
      </c>
      <c r="J2059" s="169">
        <v>1.3616438356164384</v>
      </c>
      <c r="K2059">
        <v>1</v>
      </c>
    </row>
    <row r="2060" spans="1:11" x14ac:dyDescent="0.25">
      <c r="A2060" t="s">
        <v>2488</v>
      </c>
      <c r="B2060">
        <v>30525</v>
      </c>
      <c r="C2060" t="s">
        <v>167</v>
      </c>
      <c r="D2060" s="167">
        <v>43455.26</v>
      </c>
      <c r="E2060" t="s">
        <v>188</v>
      </c>
      <c r="F2060" t="s">
        <v>202</v>
      </c>
      <c r="G2060" t="s">
        <v>284</v>
      </c>
      <c r="H2060" s="168">
        <v>39790</v>
      </c>
      <c r="I2060" t="s">
        <v>103</v>
      </c>
      <c r="J2060" s="169">
        <v>8.8027397260273972</v>
      </c>
      <c r="K2060">
        <v>2</v>
      </c>
    </row>
    <row r="2061" spans="1:11" x14ac:dyDescent="0.25">
      <c r="A2061" t="s">
        <v>2489</v>
      </c>
      <c r="B2061">
        <v>56007</v>
      </c>
      <c r="C2061" t="s">
        <v>167</v>
      </c>
      <c r="D2061" s="167">
        <v>36517.33</v>
      </c>
      <c r="E2061" t="s">
        <v>253</v>
      </c>
      <c r="F2061" t="s">
        <v>202</v>
      </c>
      <c r="G2061" t="s">
        <v>539</v>
      </c>
      <c r="H2061" s="168">
        <v>41232</v>
      </c>
      <c r="I2061" t="s">
        <v>104</v>
      </c>
      <c r="J2061" s="169">
        <v>4.8520547945205479</v>
      </c>
      <c r="K2061">
        <v>1</v>
      </c>
    </row>
    <row r="2062" spans="1:11" x14ac:dyDescent="0.25">
      <c r="A2062" t="s">
        <v>2490</v>
      </c>
      <c r="B2062">
        <v>57658</v>
      </c>
      <c r="C2062" t="s">
        <v>167</v>
      </c>
      <c r="D2062" s="167">
        <v>21030.74</v>
      </c>
      <c r="E2062" t="s">
        <v>196</v>
      </c>
      <c r="F2062" t="s">
        <v>202</v>
      </c>
      <c r="G2062" t="s">
        <v>222</v>
      </c>
      <c r="H2062" s="168">
        <v>38334</v>
      </c>
      <c r="I2062" t="s">
        <v>104</v>
      </c>
      <c r="J2062" s="169">
        <v>12.791780821917808</v>
      </c>
      <c r="K2062">
        <v>3</v>
      </c>
    </row>
    <row r="2063" spans="1:11" x14ac:dyDescent="0.25">
      <c r="A2063" t="s">
        <v>2491</v>
      </c>
      <c r="B2063">
        <v>16971</v>
      </c>
      <c r="C2063" t="s">
        <v>172</v>
      </c>
      <c r="D2063" s="167">
        <v>53788</v>
      </c>
      <c r="E2063" t="s">
        <v>175</v>
      </c>
      <c r="F2063" t="s">
        <v>169</v>
      </c>
      <c r="G2063" t="s">
        <v>183</v>
      </c>
      <c r="H2063" s="168">
        <v>41918</v>
      </c>
      <c r="I2063" t="s">
        <v>103</v>
      </c>
      <c r="J2063" s="169">
        <v>2.9726027397260273</v>
      </c>
      <c r="K2063">
        <v>1</v>
      </c>
    </row>
    <row r="2064" spans="1:11" x14ac:dyDescent="0.25">
      <c r="A2064" t="s">
        <v>2492</v>
      </c>
      <c r="B2064">
        <v>26743</v>
      </c>
      <c r="C2064" t="s">
        <v>167</v>
      </c>
      <c r="D2064" s="167">
        <v>84974</v>
      </c>
      <c r="E2064" t="s">
        <v>199</v>
      </c>
      <c r="F2064" t="s">
        <v>169</v>
      </c>
      <c r="G2064" t="s">
        <v>282</v>
      </c>
      <c r="H2064" s="168">
        <v>37970</v>
      </c>
      <c r="I2064" t="s">
        <v>104</v>
      </c>
      <c r="J2064" s="169">
        <v>13.789041095890411</v>
      </c>
      <c r="K2064">
        <v>3</v>
      </c>
    </row>
    <row r="2065" spans="1:11" x14ac:dyDescent="0.25">
      <c r="A2065" t="s">
        <v>2493</v>
      </c>
      <c r="B2065">
        <v>24613</v>
      </c>
      <c r="C2065" t="s">
        <v>167</v>
      </c>
      <c r="D2065" s="167">
        <v>30100.720000000001</v>
      </c>
      <c r="E2065" t="s">
        <v>216</v>
      </c>
      <c r="F2065" t="s">
        <v>202</v>
      </c>
      <c r="G2065" t="s">
        <v>217</v>
      </c>
      <c r="H2065" s="168">
        <v>35297</v>
      </c>
      <c r="I2065" t="s">
        <v>106</v>
      </c>
      <c r="J2065" s="169">
        <v>21.112328767123287</v>
      </c>
      <c r="K2065">
        <v>5</v>
      </c>
    </row>
    <row r="2066" spans="1:11" x14ac:dyDescent="0.25">
      <c r="A2066" t="s">
        <v>2494</v>
      </c>
      <c r="B2066">
        <v>76972</v>
      </c>
      <c r="C2066" t="s">
        <v>172</v>
      </c>
      <c r="D2066" s="167">
        <v>91969.07</v>
      </c>
      <c r="E2066" t="s">
        <v>185</v>
      </c>
      <c r="F2066" t="s">
        <v>169</v>
      </c>
      <c r="G2066" t="s">
        <v>416</v>
      </c>
      <c r="H2066" s="168">
        <v>32930</v>
      </c>
      <c r="I2066" t="s">
        <v>103</v>
      </c>
      <c r="J2066" s="169">
        <v>27.597260273972601</v>
      </c>
      <c r="K2066">
        <v>6</v>
      </c>
    </row>
    <row r="2067" spans="1:11" x14ac:dyDescent="0.25">
      <c r="A2067" t="s">
        <v>2495</v>
      </c>
      <c r="B2067">
        <v>14842</v>
      </c>
      <c r="C2067" t="s">
        <v>167</v>
      </c>
      <c r="D2067" s="167">
        <v>102664</v>
      </c>
      <c r="E2067" t="s">
        <v>188</v>
      </c>
      <c r="F2067" t="s">
        <v>169</v>
      </c>
      <c r="G2067" t="s">
        <v>498</v>
      </c>
      <c r="H2067" s="168">
        <v>38922</v>
      </c>
      <c r="I2067" t="s">
        <v>104</v>
      </c>
      <c r="J2067" s="169">
        <v>11.180821917808219</v>
      </c>
      <c r="K2067">
        <v>3</v>
      </c>
    </row>
    <row r="2068" spans="1:11" x14ac:dyDescent="0.25">
      <c r="A2068" t="s">
        <v>2496</v>
      </c>
      <c r="B2068">
        <v>8877</v>
      </c>
      <c r="C2068" t="s">
        <v>167</v>
      </c>
      <c r="D2068" s="167">
        <v>83497.98</v>
      </c>
      <c r="E2068" t="s">
        <v>1258</v>
      </c>
      <c r="F2068" t="s">
        <v>169</v>
      </c>
      <c r="G2068" t="s">
        <v>418</v>
      </c>
      <c r="H2068" s="168">
        <v>32313</v>
      </c>
      <c r="I2068" t="s">
        <v>104</v>
      </c>
      <c r="J2068" s="169">
        <v>29.287671232876711</v>
      </c>
      <c r="K2068">
        <v>6</v>
      </c>
    </row>
    <row r="2069" spans="1:11" x14ac:dyDescent="0.25">
      <c r="A2069" t="s">
        <v>2497</v>
      </c>
      <c r="B2069">
        <v>30571</v>
      </c>
      <c r="C2069" t="s">
        <v>167</v>
      </c>
      <c r="D2069" s="167">
        <v>69222.179999999993</v>
      </c>
      <c r="E2069" t="s">
        <v>308</v>
      </c>
      <c r="F2069" t="s">
        <v>169</v>
      </c>
      <c r="G2069" t="s">
        <v>170</v>
      </c>
      <c r="H2069" s="168">
        <v>33952</v>
      </c>
      <c r="I2069" t="s">
        <v>103</v>
      </c>
      <c r="J2069" s="169">
        <v>24.797260273972604</v>
      </c>
      <c r="K2069">
        <v>5</v>
      </c>
    </row>
    <row r="2070" spans="1:11" x14ac:dyDescent="0.25">
      <c r="A2070" t="s">
        <v>2498</v>
      </c>
      <c r="B2070">
        <v>24274</v>
      </c>
      <c r="C2070" t="s">
        <v>172</v>
      </c>
      <c r="D2070" s="167">
        <v>45261</v>
      </c>
      <c r="E2070" t="s">
        <v>191</v>
      </c>
      <c r="F2070" t="s">
        <v>169</v>
      </c>
      <c r="G2070" t="s">
        <v>1065</v>
      </c>
      <c r="H2070" s="168">
        <v>42716</v>
      </c>
      <c r="I2070" t="s">
        <v>107</v>
      </c>
      <c r="J2070" s="169">
        <v>0.78630136986301369</v>
      </c>
      <c r="K2070">
        <v>1</v>
      </c>
    </row>
    <row r="2071" spans="1:11" x14ac:dyDescent="0.25">
      <c r="A2071" t="s">
        <v>2499</v>
      </c>
      <c r="B2071">
        <v>89456</v>
      </c>
      <c r="C2071" t="s">
        <v>167</v>
      </c>
      <c r="D2071" s="167">
        <v>113206.31</v>
      </c>
      <c r="E2071" t="s">
        <v>253</v>
      </c>
      <c r="F2071" t="s">
        <v>169</v>
      </c>
      <c r="G2071" t="s">
        <v>275</v>
      </c>
      <c r="H2071" s="168">
        <v>37760</v>
      </c>
      <c r="I2071" t="s">
        <v>104</v>
      </c>
      <c r="J2071" s="169">
        <v>14.364383561643836</v>
      </c>
      <c r="K2071">
        <v>3</v>
      </c>
    </row>
    <row r="2072" spans="1:11" x14ac:dyDescent="0.25">
      <c r="A2072" t="s">
        <v>2500</v>
      </c>
      <c r="B2072">
        <v>15815</v>
      </c>
      <c r="C2072" t="s">
        <v>172</v>
      </c>
      <c r="D2072" s="167">
        <v>53505.69</v>
      </c>
      <c r="E2072" t="s">
        <v>168</v>
      </c>
      <c r="F2072" t="s">
        <v>169</v>
      </c>
      <c r="G2072" t="s">
        <v>869</v>
      </c>
      <c r="H2072" s="168">
        <v>38250</v>
      </c>
      <c r="I2072" t="s">
        <v>103</v>
      </c>
      <c r="J2072" s="169">
        <v>13.021917808219179</v>
      </c>
      <c r="K2072">
        <v>3</v>
      </c>
    </row>
    <row r="2073" spans="1:11" x14ac:dyDescent="0.25">
      <c r="A2073" t="s">
        <v>2501</v>
      </c>
      <c r="B2073">
        <v>94818</v>
      </c>
      <c r="C2073" t="s">
        <v>172</v>
      </c>
      <c r="D2073" s="167">
        <v>58455</v>
      </c>
      <c r="E2073" t="s">
        <v>175</v>
      </c>
      <c r="F2073" t="s">
        <v>169</v>
      </c>
      <c r="G2073" t="s">
        <v>183</v>
      </c>
      <c r="H2073" s="168">
        <v>41498</v>
      </c>
      <c r="I2073" t="s">
        <v>103</v>
      </c>
      <c r="J2073" s="169">
        <v>4.1232876712328768</v>
      </c>
      <c r="K2073">
        <v>1</v>
      </c>
    </row>
    <row r="2074" spans="1:11" x14ac:dyDescent="0.25">
      <c r="A2074" t="s">
        <v>2502</v>
      </c>
      <c r="B2074">
        <v>74697</v>
      </c>
      <c r="C2074" t="s">
        <v>167</v>
      </c>
      <c r="D2074" s="167">
        <v>67678.710000000006</v>
      </c>
      <c r="E2074" t="s">
        <v>188</v>
      </c>
      <c r="F2074" t="s">
        <v>169</v>
      </c>
      <c r="G2074" t="s">
        <v>226</v>
      </c>
      <c r="H2074" s="168">
        <v>34966</v>
      </c>
      <c r="I2074" t="s">
        <v>107</v>
      </c>
      <c r="J2074" s="169">
        <v>22.019178082191782</v>
      </c>
      <c r="K2074">
        <v>5</v>
      </c>
    </row>
    <row r="2075" spans="1:11" x14ac:dyDescent="0.25">
      <c r="A2075" t="s">
        <v>2503</v>
      </c>
      <c r="B2075">
        <v>84230</v>
      </c>
      <c r="C2075" t="s">
        <v>172</v>
      </c>
      <c r="D2075" s="167">
        <v>104087.85</v>
      </c>
      <c r="E2075" t="s">
        <v>199</v>
      </c>
      <c r="F2075" t="s">
        <v>169</v>
      </c>
      <c r="G2075" t="s">
        <v>2060</v>
      </c>
      <c r="H2075" s="168">
        <v>38936</v>
      </c>
      <c r="I2075" t="s">
        <v>104</v>
      </c>
      <c r="J2075" s="169">
        <v>11.142465753424657</v>
      </c>
      <c r="K2075">
        <v>3</v>
      </c>
    </row>
    <row r="2076" spans="1:11" x14ac:dyDescent="0.25">
      <c r="A2076" t="s">
        <v>2504</v>
      </c>
      <c r="B2076">
        <v>21057</v>
      </c>
      <c r="C2076" t="s">
        <v>167</v>
      </c>
      <c r="D2076" s="167">
        <v>46863</v>
      </c>
      <c r="E2076" t="s">
        <v>168</v>
      </c>
      <c r="F2076" t="s">
        <v>169</v>
      </c>
      <c r="G2076" t="s">
        <v>335</v>
      </c>
      <c r="H2076" s="168">
        <v>42590</v>
      </c>
      <c r="I2076" t="s">
        <v>106</v>
      </c>
      <c r="J2076" s="169">
        <v>1.1315068493150684</v>
      </c>
      <c r="K2076">
        <v>1</v>
      </c>
    </row>
    <row r="2077" spans="1:11" x14ac:dyDescent="0.25">
      <c r="A2077" t="s">
        <v>2505</v>
      </c>
      <c r="B2077">
        <v>25587</v>
      </c>
      <c r="C2077" t="s">
        <v>172</v>
      </c>
      <c r="D2077" s="167">
        <v>80829</v>
      </c>
      <c r="E2077" t="s">
        <v>175</v>
      </c>
      <c r="F2077" t="s">
        <v>169</v>
      </c>
      <c r="G2077" t="s">
        <v>183</v>
      </c>
      <c r="H2077" s="168">
        <v>37655</v>
      </c>
      <c r="I2077" t="s">
        <v>103</v>
      </c>
      <c r="J2077" s="169">
        <v>14.652054794520549</v>
      </c>
      <c r="K2077">
        <v>3</v>
      </c>
    </row>
    <row r="2078" spans="1:11" x14ac:dyDescent="0.25">
      <c r="A2078" t="s">
        <v>2506</v>
      </c>
      <c r="B2078">
        <v>35263</v>
      </c>
      <c r="C2078" t="s">
        <v>167</v>
      </c>
      <c r="D2078" s="167">
        <v>118080.06</v>
      </c>
      <c r="E2078" t="s">
        <v>185</v>
      </c>
      <c r="F2078" t="s">
        <v>169</v>
      </c>
      <c r="G2078" t="s">
        <v>382</v>
      </c>
      <c r="H2078" s="168">
        <v>31361</v>
      </c>
      <c r="I2078" t="s">
        <v>103</v>
      </c>
      <c r="J2078" s="169">
        <v>31.895890410958906</v>
      </c>
      <c r="K2078">
        <v>7</v>
      </c>
    </row>
    <row r="2079" spans="1:11" x14ac:dyDescent="0.25">
      <c r="A2079" t="s">
        <v>2507</v>
      </c>
      <c r="B2079">
        <v>50212</v>
      </c>
      <c r="C2079" t="s">
        <v>172</v>
      </c>
      <c r="D2079" s="167">
        <v>120768</v>
      </c>
      <c r="E2079" t="s">
        <v>213</v>
      </c>
      <c r="F2079" t="s">
        <v>169</v>
      </c>
      <c r="G2079" t="s">
        <v>214</v>
      </c>
      <c r="H2079" s="168">
        <v>31992</v>
      </c>
      <c r="I2079" t="s">
        <v>103</v>
      </c>
      <c r="J2079" s="169">
        <v>30.167123287671235</v>
      </c>
      <c r="K2079">
        <v>7</v>
      </c>
    </row>
    <row r="2080" spans="1:11" x14ac:dyDescent="0.25">
      <c r="A2080" t="s">
        <v>2508</v>
      </c>
      <c r="B2080">
        <v>45095</v>
      </c>
      <c r="C2080" t="s">
        <v>172</v>
      </c>
      <c r="D2080" s="167">
        <v>16049</v>
      </c>
      <c r="E2080" t="s">
        <v>196</v>
      </c>
      <c r="F2080" t="s">
        <v>202</v>
      </c>
      <c r="G2080" t="s">
        <v>222</v>
      </c>
      <c r="H2080" s="168">
        <v>42422</v>
      </c>
      <c r="I2080" t="s">
        <v>107</v>
      </c>
      <c r="J2080" s="169">
        <v>1.5917808219178082</v>
      </c>
      <c r="K2080">
        <v>1</v>
      </c>
    </row>
    <row r="2081" spans="1:11" x14ac:dyDescent="0.25">
      <c r="A2081" t="s">
        <v>2509</v>
      </c>
      <c r="B2081">
        <v>93059</v>
      </c>
      <c r="C2081" t="s">
        <v>167</v>
      </c>
      <c r="D2081" s="167">
        <v>97912</v>
      </c>
      <c r="E2081" t="s">
        <v>188</v>
      </c>
      <c r="F2081" t="s">
        <v>169</v>
      </c>
      <c r="G2081" t="s">
        <v>284</v>
      </c>
      <c r="H2081" s="168">
        <v>36024</v>
      </c>
      <c r="I2081" t="s">
        <v>103</v>
      </c>
      <c r="J2081" s="169">
        <v>19.12054794520548</v>
      </c>
      <c r="K2081">
        <v>4</v>
      </c>
    </row>
    <row r="2082" spans="1:11" x14ac:dyDescent="0.25">
      <c r="A2082" t="s">
        <v>2510</v>
      </c>
      <c r="B2082">
        <v>8102</v>
      </c>
      <c r="C2082" t="s">
        <v>167</v>
      </c>
      <c r="D2082" s="167">
        <v>80829</v>
      </c>
      <c r="E2082" t="s">
        <v>175</v>
      </c>
      <c r="F2082" t="s">
        <v>169</v>
      </c>
      <c r="G2082" t="s">
        <v>183</v>
      </c>
      <c r="H2082" s="168">
        <v>37655</v>
      </c>
      <c r="I2082" t="s">
        <v>107</v>
      </c>
      <c r="J2082" s="169">
        <v>14.652054794520549</v>
      </c>
      <c r="K2082">
        <v>3</v>
      </c>
    </row>
    <row r="2083" spans="1:11" x14ac:dyDescent="0.25">
      <c r="A2083" t="s">
        <v>2511</v>
      </c>
      <c r="B2083">
        <v>92748</v>
      </c>
      <c r="C2083" t="s">
        <v>167</v>
      </c>
      <c r="D2083" s="167">
        <v>56990</v>
      </c>
      <c r="E2083" t="s">
        <v>191</v>
      </c>
      <c r="F2083" t="s">
        <v>169</v>
      </c>
      <c r="G2083" t="s">
        <v>354</v>
      </c>
      <c r="H2083" s="168">
        <v>41708</v>
      </c>
      <c r="I2083" t="s">
        <v>104</v>
      </c>
      <c r="J2083" s="169">
        <v>3.547945205479452</v>
      </c>
      <c r="K2083">
        <v>1</v>
      </c>
    </row>
    <row r="2084" spans="1:11" x14ac:dyDescent="0.25">
      <c r="A2084" t="s">
        <v>2512</v>
      </c>
      <c r="B2084">
        <v>84209</v>
      </c>
      <c r="C2084" t="s">
        <v>172</v>
      </c>
      <c r="D2084" s="167">
        <v>89079</v>
      </c>
      <c r="E2084" t="s">
        <v>199</v>
      </c>
      <c r="F2084" t="s">
        <v>169</v>
      </c>
      <c r="G2084" t="s">
        <v>287</v>
      </c>
      <c r="H2084" s="168">
        <v>35225</v>
      </c>
      <c r="I2084" t="s">
        <v>108</v>
      </c>
      <c r="J2084" s="169">
        <v>21.30958904109589</v>
      </c>
      <c r="K2084">
        <v>5</v>
      </c>
    </row>
    <row r="2085" spans="1:11" x14ac:dyDescent="0.25">
      <c r="A2085" t="s">
        <v>2513</v>
      </c>
      <c r="B2085">
        <v>27802</v>
      </c>
      <c r="C2085" t="s">
        <v>167</v>
      </c>
      <c r="D2085" s="167">
        <v>80511.210000000006</v>
      </c>
      <c r="E2085" t="s">
        <v>216</v>
      </c>
      <c r="F2085" t="s">
        <v>169</v>
      </c>
      <c r="G2085" t="s">
        <v>369</v>
      </c>
      <c r="H2085" s="168">
        <v>38277</v>
      </c>
      <c r="I2085" t="s">
        <v>105</v>
      </c>
      <c r="J2085" s="169">
        <v>12.947945205479453</v>
      </c>
      <c r="K2085">
        <v>3</v>
      </c>
    </row>
    <row r="2086" spans="1:11" x14ac:dyDescent="0.25">
      <c r="A2086" t="s">
        <v>2514</v>
      </c>
      <c r="B2086">
        <v>35735</v>
      </c>
      <c r="C2086" t="s">
        <v>172</v>
      </c>
      <c r="D2086" s="167">
        <v>93878.75</v>
      </c>
      <c r="E2086" t="s">
        <v>308</v>
      </c>
      <c r="F2086" t="s">
        <v>169</v>
      </c>
      <c r="G2086" t="s">
        <v>176</v>
      </c>
      <c r="H2086" s="168">
        <v>41582</v>
      </c>
      <c r="I2086" t="s">
        <v>108</v>
      </c>
      <c r="J2086" s="169">
        <v>3.893150684931507</v>
      </c>
      <c r="K2086">
        <v>1</v>
      </c>
    </row>
    <row r="2087" spans="1:11" x14ac:dyDescent="0.25">
      <c r="A2087" t="s">
        <v>2515</v>
      </c>
      <c r="B2087">
        <v>61313</v>
      </c>
      <c r="C2087" t="s">
        <v>167</v>
      </c>
      <c r="D2087" s="167">
        <v>23970.15</v>
      </c>
      <c r="E2087" t="s">
        <v>216</v>
      </c>
      <c r="F2087" t="s">
        <v>202</v>
      </c>
      <c r="G2087" t="s">
        <v>980</v>
      </c>
      <c r="H2087" s="168">
        <v>38259</v>
      </c>
      <c r="I2087" t="s">
        <v>103</v>
      </c>
      <c r="J2087" s="169">
        <v>12.997260273972604</v>
      </c>
      <c r="K2087">
        <v>3</v>
      </c>
    </row>
    <row r="2088" spans="1:11" x14ac:dyDescent="0.25">
      <c r="A2088" t="s">
        <v>2516</v>
      </c>
      <c r="B2088">
        <v>8560</v>
      </c>
      <c r="C2088" t="s">
        <v>172</v>
      </c>
      <c r="D2088" s="167">
        <v>42662.89</v>
      </c>
      <c r="E2088" t="s">
        <v>175</v>
      </c>
      <c r="F2088" t="s">
        <v>169</v>
      </c>
      <c r="G2088" t="s">
        <v>209</v>
      </c>
      <c r="H2088" s="168">
        <v>42338</v>
      </c>
      <c r="I2088" t="s">
        <v>108</v>
      </c>
      <c r="J2088" s="169">
        <v>1.821917808219178</v>
      </c>
      <c r="K2088">
        <v>1</v>
      </c>
    </row>
    <row r="2089" spans="1:11" x14ac:dyDescent="0.25">
      <c r="A2089" t="s">
        <v>2517</v>
      </c>
      <c r="B2089">
        <v>73061</v>
      </c>
      <c r="C2089" t="s">
        <v>172</v>
      </c>
      <c r="D2089" s="167">
        <v>57764.37</v>
      </c>
      <c r="E2089" t="s">
        <v>233</v>
      </c>
      <c r="F2089" t="s">
        <v>169</v>
      </c>
      <c r="G2089" t="s">
        <v>554</v>
      </c>
      <c r="H2089" s="168">
        <v>36551</v>
      </c>
      <c r="I2089" t="s">
        <v>103</v>
      </c>
      <c r="J2089" s="169">
        <v>17.676712328767124</v>
      </c>
      <c r="K2089">
        <v>4</v>
      </c>
    </row>
    <row r="2090" spans="1:11" x14ac:dyDescent="0.25">
      <c r="A2090" t="s">
        <v>2518</v>
      </c>
      <c r="B2090">
        <v>8915</v>
      </c>
      <c r="C2090" t="s">
        <v>172</v>
      </c>
      <c r="D2090" s="167">
        <v>29948.98</v>
      </c>
      <c r="E2090" t="s">
        <v>233</v>
      </c>
      <c r="F2090" t="s">
        <v>202</v>
      </c>
      <c r="G2090" t="s">
        <v>234</v>
      </c>
      <c r="H2090" s="168">
        <v>40517</v>
      </c>
      <c r="I2090" t="s">
        <v>103</v>
      </c>
      <c r="J2090" s="169">
        <v>6.8109589041095893</v>
      </c>
      <c r="K2090">
        <v>2</v>
      </c>
    </row>
    <row r="2091" spans="1:11" x14ac:dyDescent="0.25">
      <c r="A2091" t="s">
        <v>2519</v>
      </c>
      <c r="B2091">
        <v>28419</v>
      </c>
      <c r="C2091" t="s">
        <v>172</v>
      </c>
      <c r="D2091" s="167">
        <v>92756.7</v>
      </c>
      <c r="E2091" t="s">
        <v>175</v>
      </c>
      <c r="F2091" t="s">
        <v>169</v>
      </c>
      <c r="G2091" t="s">
        <v>183</v>
      </c>
      <c r="H2091" s="168">
        <v>34736</v>
      </c>
      <c r="I2091" t="s">
        <v>105</v>
      </c>
      <c r="J2091" s="169">
        <v>22.649315068493152</v>
      </c>
      <c r="K2091">
        <v>5</v>
      </c>
    </row>
    <row r="2092" spans="1:11" x14ac:dyDescent="0.25">
      <c r="A2092" t="s">
        <v>2520</v>
      </c>
      <c r="B2092">
        <v>66610</v>
      </c>
      <c r="C2092" t="s">
        <v>167</v>
      </c>
      <c r="D2092" s="167">
        <v>93386.32</v>
      </c>
      <c r="E2092" t="s">
        <v>175</v>
      </c>
      <c r="F2092" t="s">
        <v>169</v>
      </c>
      <c r="G2092" t="s">
        <v>311</v>
      </c>
      <c r="H2092" s="168">
        <v>36416</v>
      </c>
      <c r="I2092" t="s">
        <v>103</v>
      </c>
      <c r="J2092" s="169">
        <v>18.046575342465754</v>
      </c>
      <c r="K2092">
        <v>4</v>
      </c>
    </row>
    <row r="2093" spans="1:11" x14ac:dyDescent="0.25">
      <c r="A2093" t="s">
        <v>2521</v>
      </c>
      <c r="B2093">
        <v>36301</v>
      </c>
      <c r="C2093" t="s">
        <v>167</v>
      </c>
      <c r="D2093" s="167">
        <v>36797.17</v>
      </c>
      <c r="E2093" t="s">
        <v>188</v>
      </c>
      <c r="F2093" t="s">
        <v>202</v>
      </c>
      <c r="G2093" t="s">
        <v>313</v>
      </c>
      <c r="H2093" s="168">
        <v>41345</v>
      </c>
      <c r="I2093" t="s">
        <v>103</v>
      </c>
      <c r="J2093" s="169">
        <v>4.5424657534246577</v>
      </c>
      <c r="K2093">
        <v>1</v>
      </c>
    </row>
    <row r="2094" spans="1:11" x14ac:dyDescent="0.25">
      <c r="A2094" t="s">
        <v>2522</v>
      </c>
      <c r="B2094">
        <v>88834</v>
      </c>
      <c r="C2094" t="s">
        <v>172</v>
      </c>
      <c r="D2094" s="167">
        <v>21030.74</v>
      </c>
      <c r="E2094" t="s">
        <v>196</v>
      </c>
      <c r="F2094" t="s">
        <v>202</v>
      </c>
      <c r="G2094" t="s">
        <v>222</v>
      </c>
      <c r="H2094" s="168">
        <v>38292</v>
      </c>
      <c r="I2094" t="s">
        <v>104</v>
      </c>
      <c r="J2094" s="169">
        <v>12.906849315068493</v>
      </c>
      <c r="K2094">
        <v>3</v>
      </c>
    </row>
    <row r="2095" spans="1:11" x14ac:dyDescent="0.25">
      <c r="A2095" t="s">
        <v>2523</v>
      </c>
      <c r="B2095">
        <v>79823</v>
      </c>
      <c r="C2095" t="s">
        <v>167</v>
      </c>
      <c r="D2095" s="167">
        <v>53788</v>
      </c>
      <c r="E2095" t="s">
        <v>175</v>
      </c>
      <c r="F2095" t="s">
        <v>169</v>
      </c>
      <c r="G2095" t="s">
        <v>183</v>
      </c>
      <c r="H2095" s="168">
        <v>41694</v>
      </c>
      <c r="I2095" t="s">
        <v>103</v>
      </c>
      <c r="J2095" s="169">
        <v>3.5863013698630137</v>
      </c>
      <c r="K2095">
        <v>1</v>
      </c>
    </row>
    <row r="2096" spans="1:11" x14ac:dyDescent="0.25">
      <c r="A2096" t="s">
        <v>2524</v>
      </c>
      <c r="B2096">
        <v>93683</v>
      </c>
      <c r="C2096" t="s">
        <v>172</v>
      </c>
      <c r="D2096" s="167">
        <v>42053.42</v>
      </c>
      <c r="E2096" t="s">
        <v>199</v>
      </c>
      <c r="F2096" t="s">
        <v>169</v>
      </c>
      <c r="G2096" t="s">
        <v>220</v>
      </c>
      <c r="H2096" s="168">
        <v>41911</v>
      </c>
      <c r="I2096" t="s">
        <v>103</v>
      </c>
      <c r="J2096" s="169">
        <v>2.9917808219178084</v>
      </c>
      <c r="K2096">
        <v>1</v>
      </c>
    </row>
    <row r="2097" spans="1:11" x14ac:dyDescent="0.25">
      <c r="A2097" t="s">
        <v>2525</v>
      </c>
      <c r="B2097">
        <v>61728</v>
      </c>
      <c r="C2097" t="s">
        <v>167</v>
      </c>
      <c r="D2097" s="167">
        <v>98436.3</v>
      </c>
      <c r="E2097" t="s">
        <v>233</v>
      </c>
      <c r="F2097" t="s">
        <v>169</v>
      </c>
      <c r="G2097" t="s">
        <v>397</v>
      </c>
      <c r="H2097" s="168">
        <v>38698</v>
      </c>
      <c r="I2097" t="s">
        <v>107</v>
      </c>
      <c r="J2097" s="169">
        <v>11.794520547945206</v>
      </c>
      <c r="K2097">
        <v>3</v>
      </c>
    </row>
    <row r="2098" spans="1:11" x14ac:dyDescent="0.25">
      <c r="A2098" t="s">
        <v>2526</v>
      </c>
      <c r="B2098">
        <v>92814</v>
      </c>
      <c r="C2098" t="s">
        <v>167</v>
      </c>
      <c r="D2098" s="167">
        <v>86528.04</v>
      </c>
      <c r="E2098" t="s">
        <v>188</v>
      </c>
      <c r="F2098" t="s">
        <v>169</v>
      </c>
      <c r="G2098" t="s">
        <v>397</v>
      </c>
      <c r="H2098" s="168">
        <v>41162</v>
      </c>
      <c r="I2098" t="s">
        <v>104</v>
      </c>
      <c r="J2098" s="169">
        <v>5.043835616438356</v>
      </c>
      <c r="K2098">
        <v>1</v>
      </c>
    </row>
    <row r="2099" spans="1:11" x14ac:dyDescent="0.25">
      <c r="A2099" t="s">
        <v>2527</v>
      </c>
      <c r="B2099">
        <v>33240</v>
      </c>
      <c r="C2099" t="s">
        <v>167</v>
      </c>
      <c r="D2099" s="167">
        <v>34739.519999999997</v>
      </c>
      <c r="E2099" t="s">
        <v>216</v>
      </c>
      <c r="F2099" t="s">
        <v>202</v>
      </c>
      <c r="G2099" t="s">
        <v>980</v>
      </c>
      <c r="H2099" s="168">
        <v>41199</v>
      </c>
      <c r="I2099" t="s">
        <v>103</v>
      </c>
      <c r="J2099" s="169">
        <v>4.9424657534246572</v>
      </c>
      <c r="K2099">
        <v>1</v>
      </c>
    </row>
    <row r="2100" spans="1:11" x14ac:dyDescent="0.25">
      <c r="A2100" t="s">
        <v>2528</v>
      </c>
      <c r="B2100">
        <v>38965</v>
      </c>
      <c r="C2100" t="s">
        <v>167</v>
      </c>
      <c r="D2100" s="167">
        <v>75362.929999999993</v>
      </c>
      <c r="E2100" t="s">
        <v>308</v>
      </c>
      <c r="F2100" t="s">
        <v>169</v>
      </c>
      <c r="G2100" t="s">
        <v>282</v>
      </c>
      <c r="H2100" s="168">
        <v>41372</v>
      </c>
      <c r="I2100" t="s">
        <v>104</v>
      </c>
      <c r="J2100" s="169">
        <v>4.4684931506849317</v>
      </c>
      <c r="K2100">
        <v>1</v>
      </c>
    </row>
    <row r="2101" spans="1:11" x14ac:dyDescent="0.25">
      <c r="A2101" t="s">
        <v>2529</v>
      </c>
      <c r="B2101">
        <v>75555</v>
      </c>
      <c r="C2101" t="s">
        <v>167</v>
      </c>
      <c r="D2101" s="167">
        <v>16610.68</v>
      </c>
      <c r="E2101" t="s">
        <v>196</v>
      </c>
      <c r="F2101" t="s">
        <v>202</v>
      </c>
      <c r="G2101" t="s">
        <v>222</v>
      </c>
      <c r="H2101" s="168">
        <v>42100</v>
      </c>
      <c r="I2101" t="s">
        <v>106</v>
      </c>
      <c r="J2101" s="169">
        <v>2.473972602739726</v>
      </c>
      <c r="K2101">
        <v>1</v>
      </c>
    </row>
    <row r="2102" spans="1:11" x14ac:dyDescent="0.25">
      <c r="A2102" t="s">
        <v>2530</v>
      </c>
      <c r="B2102">
        <v>78562</v>
      </c>
      <c r="C2102" t="s">
        <v>172</v>
      </c>
      <c r="D2102" s="167">
        <v>90896</v>
      </c>
      <c r="E2102" t="s">
        <v>185</v>
      </c>
      <c r="F2102" t="s">
        <v>169</v>
      </c>
      <c r="G2102" t="s">
        <v>416</v>
      </c>
      <c r="H2102" s="168">
        <v>36388</v>
      </c>
      <c r="I2102" t="s">
        <v>106</v>
      </c>
      <c r="J2102" s="169">
        <v>18.123287671232877</v>
      </c>
      <c r="K2102">
        <v>4</v>
      </c>
    </row>
    <row r="2103" spans="1:11" x14ac:dyDescent="0.25">
      <c r="A2103" t="s">
        <v>2531</v>
      </c>
      <c r="B2103">
        <v>88916</v>
      </c>
      <c r="C2103" t="s">
        <v>172</v>
      </c>
      <c r="D2103" s="167">
        <v>60201.440000000002</v>
      </c>
      <c r="E2103" t="s">
        <v>233</v>
      </c>
      <c r="F2103" t="s">
        <v>169</v>
      </c>
      <c r="G2103" t="s">
        <v>1241</v>
      </c>
      <c r="H2103" s="168">
        <v>31641</v>
      </c>
      <c r="I2103" t="s">
        <v>103</v>
      </c>
      <c r="J2103" s="169">
        <v>31.12876712328767</v>
      </c>
      <c r="K2103">
        <v>7</v>
      </c>
    </row>
    <row r="2104" spans="1:11" x14ac:dyDescent="0.25">
      <c r="A2104" t="s">
        <v>2532</v>
      </c>
      <c r="B2104">
        <v>94049</v>
      </c>
      <c r="C2104" t="s">
        <v>172</v>
      </c>
      <c r="D2104" s="167">
        <v>82975.12</v>
      </c>
      <c r="E2104" t="s">
        <v>233</v>
      </c>
      <c r="F2104" t="s">
        <v>169</v>
      </c>
      <c r="G2104" t="s">
        <v>637</v>
      </c>
      <c r="H2104" s="168">
        <v>35711</v>
      </c>
      <c r="I2104" t="s">
        <v>106</v>
      </c>
      <c r="J2104" s="169">
        <v>19.978082191780821</v>
      </c>
      <c r="K2104">
        <v>5</v>
      </c>
    </row>
    <row r="2105" spans="1:11" x14ac:dyDescent="0.25">
      <c r="A2105" t="s">
        <v>2533</v>
      </c>
      <c r="B2105">
        <v>77236</v>
      </c>
      <c r="C2105" t="s">
        <v>172</v>
      </c>
      <c r="D2105" s="167">
        <v>63493</v>
      </c>
      <c r="E2105" t="s">
        <v>191</v>
      </c>
      <c r="F2105" t="s">
        <v>169</v>
      </c>
      <c r="G2105" t="s">
        <v>486</v>
      </c>
      <c r="H2105" s="168">
        <v>39524</v>
      </c>
      <c r="I2105" t="s">
        <v>106</v>
      </c>
      <c r="J2105" s="169">
        <v>9.5315068493150683</v>
      </c>
      <c r="K2105">
        <v>2</v>
      </c>
    </row>
    <row r="2106" spans="1:11" x14ac:dyDescent="0.25">
      <c r="A2106" t="s">
        <v>2534</v>
      </c>
      <c r="B2106">
        <v>43892</v>
      </c>
      <c r="C2106" t="s">
        <v>172</v>
      </c>
      <c r="D2106" s="167">
        <v>50910</v>
      </c>
      <c r="E2106" t="s">
        <v>191</v>
      </c>
      <c r="F2106" t="s">
        <v>169</v>
      </c>
      <c r="G2106" t="s">
        <v>354</v>
      </c>
      <c r="H2106" s="168">
        <v>41904</v>
      </c>
      <c r="I2106" t="s">
        <v>103</v>
      </c>
      <c r="J2106" s="169">
        <v>3.010958904109589</v>
      </c>
      <c r="K2106">
        <v>1</v>
      </c>
    </row>
    <row r="2107" spans="1:11" x14ac:dyDescent="0.25">
      <c r="A2107" t="s">
        <v>2535</v>
      </c>
      <c r="B2107">
        <v>42730</v>
      </c>
      <c r="C2107" t="s">
        <v>172</v>
      </c>
      <c r="D2107" s="167">
        <v>121167.06</v>
      </c>
      <c r="E2107" t="s">
        <v>185</v>
      </c>
      <c r="F2107" t="s">
        <v>169</v>
      </c>
      <c r="G2107" t="s">
        <v>382</v>
      </c>
      <c r="H2107" s="168">
        <v>31495</v>
      </c>
      <c r="I2107" t="s">
        <v>105</v>
      </c>
      <c r="J2107" s="169">
        <v>31.528767123287672</v>
      </c>
      <c r="K2107">
        <v>7</v>
      </c>
    </row>
    <row r="2108" spans="1:11" x14ac:dyDescent="0.25">
      <c r="A2108" t="s">
        <v>2536</v>
      </c>
      <c r="B2108">
        <v>16493</v>
      </c>
      <c r="C2108" t="s">
        <v>172</v>
      </c>
      <c r="D2108" s="167">
        <v>60618</v>
      </c>
      <c r="E2108" t="s">
        <v>191</v>
      </c>
      <c r="F2108" t="s">
        <v>169</v>
      </c>
      <c r="G2108" t="s">
        <v>354</v>
      </c>
      <c r="H2108" s="168">
        <v>41064</v>
      </c>
      <c r="I2108" t="s">
        <v>108</v>
      </c>
      <c r="J2108" s="169">
        <v>5.3123287671232875</v>
      </c>
      <c r="K2108">
        <v>2</v>
      </c>
    </row>
    <row r="2109" spans="1:11" x14ac:dyDescent="0.25">
      <c r="A2109" t="s">
        <v>2537</v>
      </c>
      <c r="B2109">
        <v>36146</v>
      </c>
      <c r="C2109" t="s">
        <v>167</v>
      </c>
      <c r="D2109" s="167">
        <v>102664</v>
      </c>
      <c r="E2109" t="s">
        <v>188</v>
      </c>
      <c r="F2109" t="s">
        <v>169</v>
      </c>
      <c r="G2109" t="s">
        <v>397</v>
      </c>
      <c r="H2109" s="168">
        <v>29521</v>
      </c>
      <c r="I2109" t="s">
        <v>106</v>
      </c>
      <c r="J2109" s="169">
        <v>36.936986301369863</v>
      </c>
      <c r="K2109">
        <v>8</v>
      </c>
    </row>
    <row r="2110" spans="1:11" x14ac:dyDescent="0.25">
      <c r="A2110" t="s">
        <v>2538</v>
      </c>
      <c r="B2110">
        <v>67358</v>
      </c>
      <c r="C2110" t="s">
        <v>167</v>
      </c>
      <c r="D2110" s="167">
        <v>87523.22</v>
      </c>
      <c r="E2110" t="s">
        <v>188</v>
      </c>
      <c r="F2110" t="s">
        <v>169</v>
      </c>
      <c r="G2110" t="s">
        <v>2539</v>
      </c>
      <c r="H2110" s="168">
        <v>34707</v>
      </c>
      <c r="I2110" t="s">
        <v>107</v>
      </c>
      <c r="J2110" s="169">
        <v>22.728767123287671</v>
      </c>
      <c r="K2110">
        <v>5</v>
      </c>
    </row>
    <row r="2111" spans="1:11" x14ac:dyDescent="0.25">
      <c r="A2111" t="s">
        <v>2540</v>
      </c>
      <c r="B2111">
        <v>40354</v>
      </c>
      <c r="C2111" t="s">
        <v>172</v>
      </c>
      <c r="D2111" s="167">
        <v>58671.02</v>
      </c>
      <c r="E2111" t="s">
        <v>199</v>
      </c>
      <c r="F2111" t="s">
        <v>169</v>
      </c>
      <c r="G2111" t="s">
        <v>200</v>
      </c>
      <c r="H2111" s="168">
        <v>37290</v>
      </c>
      <c r="I2111" t="s">
        <v>106</v>
      </c>
      <c r="J2111" s="169">
        <v>15.652054794520549</v>
      </c>
      <c r="K2111">
        <v>4</v>
      </c>
    </row>
    <row r="2112" spans="1:11" x14ac:dyDescent="0.25">
      <c r="A2112" t="s">
        <v>2541</v>
      </c>
      <c r="B2112">
        <v>55466</v>
      </c>
      <c r="C2112" t="s">
        <v>172</v>
      </c>
      <c r="D2112" s="167">
        <v>52693</v>
      </c>
      <c r="E2112" t="s">
        <v>191</v>
      </c>
      <c r="F2112" t="s">
        <v>169</v>
      </c>
      <c r="G2112" t="s">
        <v>354</v>
      </c>
      <c r="H2112" s="168">
        <v>41484</v>
      </c>
      <c r="I2112" t="s">
        <v>103</v>
      </c>
      <c r="J2112" s="169">
        <v>4.161643835616438</v>
      </c>
      <c r="K2112">
        <v>1</v>
      </c>
    </row>
    <row r="2113" spans="1:11" x14ac:dyDescent="0.25">
      <c r="A2113" t="s">
        <v>2542</v>
      </c>
      <c r="B2113">
        <v>48468</v>
      </c>
      <c r="C2113" t="s">
        <v>167</v>
      </c>
      <c r="D2113" s="167">
        <v>91805</v>
      </c>
      <c r="E2113" t="s">
        <v>188</v>
      </c>
      <c r="F2113" t="s">
        <v>169</v>
      </c>
      <c r="G2113" t="s">
        <v>284</v>
      </c>
      <c r="H2113" s="168">
        <v>39902</v>
      </c>
      <c r="I2113" t="s">
        <v>103</v>
      </c>
      <c r="J2113" s="169">
        <v>8.4958904109589035</v>
      </c>
      <c r="K2113">
        <v>2</v>
      </c>
    </row>
    <row r="2114" spans="1:11" x14ac:dyDescent="0.25">
      <c r="A2114" t="s">
        <v>2543</v>
      </c>
      <c r="B2114">
        <v>9316</v>
      </c>
      <c r="C2114" t="s">
        <v>172</v>
      </c>
      <c r="D2114" s="167">
        <v>45591.48</v>
      </c>
      <c r="E2114" t="s">
        <v>233</v>
      </c>
      <c r="F2114" t="s">
        <v>169</v>
      </c>
      <c r="G2114" t="s">
        <v>399</v>
      </c>
      <c r="H2114" s="168">
        <v>37160</v>
      </c>
      <c r="I2114" t="s">
        <v>108</v>
      </c>
      <c r="J2114" s="169">
        <v>16.008219178082193</v>
      </c>
      <c r="K2114">
        <v>4</v>
      </c>
    </row>
    <row r="2115" spans="1:11" x14ac:dyDescent="0.25">
      <c r="A2115" t="s">
        <v>2544</v>
      </c>
      <c r="B2115">
        <v>36543</v>
      </c>
      <c r="C2115" t="s">
        <v>167</v>
      </c>
      <c r="D2115" s="167">
        <v>51394</v>
      </c>
      <c r="E2115" t="s">
        <v>175</v>
      </c>
      <c r="F2115" t="s">
        <v>169</v>
      </c>
      <c r="G2115" t="s">
        <v>311</v>
      </c>
      <c r="H2115" s="168">
        <v>42660</v>
      </c>
      <c r="I2115" t="s">
        <v>104</v>
      </c>
      <c r="J2115" s="169">
        <v>0.9397260273972603</v>
      </c>
      <c r="K2115">
        <v>1</v>
      </c>
    </row>
    <row r="2116" spans="1:11" x14ac:dyDescent="0.25">
      <c r="A2116" t="s">
        <v>2545</v>
      </c>
      <c r="B2116">
        <v>12758</v>
      </c>
      <c r="C2116" t="s">
        <v>172</v>
      </c>
      <c r="D2116" s="167">
        <v>39257.31</v>
      </c>
      <c r="E2116" t="s">
        <v>199</v>
      </c>
      <c r="F2116" t="s">
        <v>169</v>
      </c>
      <c r="G2116" t="s">
        <v>200</v>
      </c>
      <c r="H2116" s="168">
        <v>42548</v>
      </c>
      <c r="I2116" t="s">
        <v>105</v>
      </c>
      <c r="J2116" s="169">
        <v>1.2465753424657535</v>
      </c>
      <c r="K2116">
        <v>1</v>
      </c>
    </row>
    <row r="2117" spans="1:11" x14ac:dyDescent="0.25">
      <c r="A2117" t="s">
        <v>2546</v>
      </c>
      <c r="B2117">
        <v>89967</v>
      </c>
      <c r="C2117" t="s">
        <v>172</v>
      </c>
      <c r="D2117" s="167">
        <v>42053.42</v>
      </c>
      <c r="E2117" t="s">
        <v>199</v>
      </c>
      <c r="F2117" t="s">
        <v>169</v>
      </c>
      <c r="G2117" t="s">
        <v>220</v>
      </c>
      <c r="H2117" s="168">
        <v>41911</v>
      </c>
      <c r="I2117" t="s">
        <v>105</v>
      </c>
      <c r="J2117" s="169">
        <v>2.9917808219178084</v>
      </c>
      <c r="K2117">
        <v>1</v>
      </c>
    </row>
    <row r="2118" spans="1:11" x14ac:dyDescent="0.25">
      <c r="A2118" t="s">
        <v>2547</v>
      </c>
      <c r="B2118">
        <v>51950</v>
      </c>
      <c r="C2118" t="s">
        <v>172</v>
      </c>
      <c r="D2118" s="167">
        <v>62436.88</v>
      </c>
      <c r="E2118" t="s">
        <v>199</v>
      </c>
      <c r="F2118" t="s">
        <v>169</v>
      </c>
      <c r="G2118" t="s">
        <v>200</v>
      </c>
      <c r="H2118" s="168">
        <v>34925</v>
      </c>
      <c r="I2118" t="s">
        <v>107</v>
      </c>
      <c r="J2118" s="169">
        <v>22.13150684931507</v>
      </c>
      <c r="K2118">
        <v>5</v>
      </c>
    </row>
    <row r="2119" spans="1:11" x14ac:dyDescent="0.25">
      <c r="A2119" t="s">
        <v>2548</v>
      </c>
      <c r="B2119">
        <v>18208</v>
      </c>
      <c r="C2119" t="s">
        <v>172</v>
      </c>
      <c r="D2119" s="167">
        <v>46626.87</v>
      </c>
      <c r="E2119" t="s">
        <v>199</v>
      </c>
      <c r="F2119" t="s">
        <v>169</v>
      </c>
      <c r="G2119" t="s">
        <v>205</v>
      </c>
      <c r="H2119" s="168">
        <v>39454</v>
      </c>
      <c r="I2119" t="s">
        <v>104</v>
      </c>
      <c r="J2119" s="169">
        <v>9.7232876712328764</v>
      </c>
      <c r="K2119">
        <v>2</v>
      </c>
    </row>
    <row r="2120" spans="1:11" x14ac:dyDescent="0.25">
      <c r="A2120" t="s">
        <v>2549</v>
      </c>
      <c r="B2120">
        <v>78377</v>
      </c>
      <c r="C2120" t="s">
        <v>172</v>
      </c>
      <c r="D2120" s="167">
        <v>43525.72</v>
      </c>
      <c r="E2120" t="s">
        <v>168</v>
      </c>
      <c r="F2120" t="s">
        <v>169</v>
      </c>
      <c r="G2120" t="s">
        <v>869</v>
      </c>
      <c r="H2120" s="168">
        <v>41442</v>
      </c>
      <c r="I2120" t="s">
        <v>105</v>
      </c>
      <c r="J2120" s="169">
        <v>4.2767123287671236</v>
      </c>
      <c r="K2120">
        <v>1</v>
      </c>
    </row>
    <row r="2121" spans="1:11" x14ac:dyDescent="0.25">
      <c r="A2121" t="s">
        <v>2550</v>
      </c>
      <c r="B2121">
        <v>27253</v>
      </c>
      <c r="C2121" t="s">
        <v>167</v>
      </c>
      <c r="D2121" s="167">
        <v>74852.850000000006</v>
      </c>
      <c r="E2121" t="s">
        <v>188</v>
      </c>
      <c r="F2121" t="s">
        <v>169</v>
      </c>
      <c r="G2121" t="s">
        <v>282</v>
      </c>
      <c r="H2121" s="168">
        <v>36934</v>
      </c>
      <c r="I2121" t="s">
        <v>103</v>
      </c>
      <c r="J2121" s="169">
        <v>16.627397260273973</v>
      </c>
      <c r="K2121">
        <v>4</v>
      </c>
    </row>
    <row r="2122" spans="1:11" x14ac:dyDescent="0.25">
      <c r="A2122" t="s">
        <v>2551</v>
      </c>
      <c r="B2122">
        <v>56662</v>
      </c>
      <c r="C2122" t="s">
        <v>172</v>
      </c>
      <c r="D2122" s="167">
        <v>65752</v>
      </c>
      <c r="E2122" t="s">
        <v>175</v>
      </c>
      <c r="F2122" t="s">
        <v>169</v>
      </c>
      <c r="G2122" t="s">
        <v>183</v>
      </c>
      <c r="H2122" s="168">
        <v>40371</v>
      </c>
      <c r="I2122" t="s">
        <v>103</v>
      </c>
      <c r="J2122" s="169">
        <v>7.2109589041095887</v>
      </c>
      <c r="K2122">
        <v>2</v>
      </c>
    </row>
    <row r="2123" spans="1:11" x14ac:dyDescent="0.25">
      <c r="A2123" t="s">
        <v>2552</v>
      </c>
      <c r="B2123">
        <v>92078</v>
      </c>
      <c r="C2123" t="s">
        <v>172</v>
      </c>
      <c r="D2123" s="167">
        <v>72534.66</v>
      </c>
      <c r="E2123" t="s">
        <v>268</v>
      </c>
      <c r="F2123" t="s">
        <v>169</v>
      </c>
      <c r="G2123" t="s">
        <v>630</v>
      </c>
      <c r="H2123" s="168">
        <v>32671</v>
      </c>
      <c r="I2123" t="s">
        <v>103</v>
      </c>
      <c r="J2123" s="169">
        <v>28.306849315068494</v>
      </c>
      <c r="K2123">
        <v>6</v>
      </c>
    </row>
    <row r="2124" spans="1:11" x14ac:dyDescent="0.25">
      <c r="A2124" t="s">
        <v>2553</v>
      </c>
      <c r="B2124">
        <v>20180</v>
      </c>
      <c r="C2124" t="s">
        <v>167</v>
      </c>
      <c r="D2124" s="167">
        <v>78096</v>
      </c>
      <c r="E2124" t="s">
        <v>175</v>
      </c>
      <c r="F2124" t="s">
        <v>169</v>
      </c>
      <c r="G2124" t="s">
        <v>183</v>
      </c>
      <c r="H2124" s="168">
        <v>38012</v>
      </c>
      <c r="I2124" t="s">
        <v>106</v>
      </c>
      <c r="J2124" s="169">
        <v>13.673972602739726</v>
      </c>
      <c r="K2124">
        <v>3</v>
      </c>
    </row>
    <row r="2125" spans="1:11" x14ac:dyDescent="0.25">
      <c r="A2125" t="s">
        <v>2554</v>
      </c>
      <c r="B2125">
        <v>50722</v>
      </c>
      <c r="C2125" t="s">
        <v>167</v>
      </c>
      <c r="D2125" s="167">
        <v>46518.13</v>
      </c>
      <c r="E2125" t="s">
        <v>188</v>
      </c>
      <c r="F2125" t="s">
        <v>202</v>
      </c>
      <c r="G2125" t="s">
        <v>313</v>
      </c>
      <c r="H2125" s="168">
        <v>37522</v>
      </c>
      <c r="I2125" t="s">
        <v>103</v>
      </c>
      <c r="J2125" s="169">
        <v>15.016438356164384</v>
      </c>
      <c r="K2125">
        <v>3</v>
      </c>
    </row>
    <row r="2126" spans="1:11" x14ac:dyDescent="0.25">
      <c r="A2126" t="s">
        <v>2555</v>
      </c>
      <c r="B2126">
        <v>60076</v>
      </c>
      <c r="C2126" t="s">
        <v>172</v>
      </c>
      <c r="D2126" s="167">
        <v>94099</v>
      </c>
      <c r="E2126" t="s">
        <v>168</v>
      </c>
      <c r="F2126" t="s">
        <v>169</v>
      </c>
      <c r="G2126" t="s">
        <v>173</v>
      </c>
      <c r="H2126" s="168">
        <v>36038</v>
      </c>
      <c r="I2126" t="s">
        <v>103</v>
      </c>
      <c r="J2126" s="169">
        <v>19.082191780821919</v>
      </c>
      <c r="K2126">
        <v>4</v>
      </c>
    </row>
    <row r="2127" spans="1:11" x14ac:dyDescent="0.25">
      <c r="A2127" t="s">
        <v>2556</v>
      </c>
      <c r="B2127">
        <v>55202</v>
      </c>
      <c r="C2127" t="s">
        <v>172</v>
      </c>
      <c r="D2127" s="167">
        <v>76936</v>
      </c>
      <c r="E2127" t="s">
        <v>191</v>
      </c>
      <c r="F2127" t="s">
        <v>169</v>
      </c>
      <c r="G2127" t="s">
        <v>192</v>
      </c>
      <c r="H2127" s="168">
        <v>37138</v>
      </c>
      <c r="I2127" t="s">
        <v>104</v>
      </c>
      <c r="J2127" s="169">
        <v>16.068493150684933</v>
      </c>
      <c r="K2127">
        <v>4</v>
      </c>
    </row>
    <row r="2128" spans="1:11" x14ac:dyDescent="0.25">
      <c r="A2128" t="s">
        <v>2557</v>
      </c>
      <c r="B2128">
        <v>16523</v>
      </c>
      <c r="C2128" t="s">
        <v>172</v>
      </c>
      <c r="D2128" s="167">
        <v>52528.84</v>
      </c>
      <c r="E2128" t="s">
        <v>196</v>
      </c>
      <c r="F2128" t="s">
        <v>169</v>
      </c>
      <c r="G2128" t="s">
        <v>228</v>
      </c>
      <c r="H2128" s="168">
        <v>37235</v>
      </c>
      <c r="I2128" t="s">
        <v>106</v>
      </c>
      <c r="J2128" s="169">
        <v>15.802739726027397</v>
      </c>
      <c r="K2128">
        <v>4</v>
      </c>
    </row>
    <row r="2129" spans="1:11" x14ac:dyDescent="0.25">
      <c r="A2129" t="s">
        <v>2558</v>
      </c>
      <c r="B2129">
        <v>27785</v>
      </c>
      <c r="C2129" t="s">
        <v>167</v>
      </c>
      <c r="D2129" s="167">
        <v>52911.27</v>
      </c>
      <c r="E2129" t="s">
        <v>188</v>
      </c>
      <c r="F2129" t="s">
        <v>169</v>
      </c>
      <c r="G2129" t="s">
        <v>170</v>
      </c>
      <c r="H2129" s="168">
        <v>38376</v>
      </c>
      <c r="I2129" t="s">
        <v>103</v>
      </c>
      <c r="J2129" s="169">
        <v>12.676712328767124</v>
      </c>
      <c r="K2129">
        <v>3</v>
      </c>
    </row>
    <row r="2130" spans="1:11" x14ac:dyDescent="0.25">
      <c r="A2130" t="s">
        <v>2559</v>
      </c>
      <c r="B2130">
        <v>39594</v>
      </c>
      <c r="C2130" t="s">
        <v>167</v>
      </c>
      <c r="D2130" s="167">
        <v>23317.67</v>
      </c>
      <c r="E2130" t="s">
        <v>196</v>
      </c>
      <c r="F2130" t="s">
        <v>202</v>
      </c>
      <c r="G2130" t="s">
        <v>367</v>
      </c>
      <c r="H2130" s="168">
        <v>37193</v>
      </c>
      <c r="I2130" t="s">
        <v>103</v>
      </c>
      <c r="J2130" s="169">
        <v>15.917808219178083</v>
      </c>
      <c r="K2130">
        <v>4</v>
      </c>
    </row>
    <row r="2131" spans="1:11" x14ac:dyDescent="0.25">
      <c r="A2131" t="s">
        <v>2560</v>
      </c>
      <c r="B2131">
        <v>85984</v>
      </c>
      <c r="C2131" t="s">
        <v>167</v>
      </c>
      <c r="D2131" s="167">
        <v>89000</v>
      </c>
      <c r="E2131" t="s">
        <v>325</v>
      </c>
      <c r="F2131" t="s">
        <v>169</v>
      </c>
      <c r="G2131" t="s">
        <v>533</v>
      </c>
      <c r="H2131" s="168">
        <v>42716</v>
      </c>
      <c r="I2131" t="s">
        <v>108</v>
      </c>
      <c r="J2131" s="169">
        <v>0.78630136986301369</v>
      </c>
      <c r="K2131">
        <v>1</v>
      </c>
    </row>
    <row r="2132" spans="1:11" x14ac:dyDescent="0.25">
      <c r="A2132" t="s">
        <v>2561</v>
      </c>
      <c r="B2132">
        <v>24561</v>
      </c>
      <c r="C2132" t="s">
        <v>172</v>
      </c>
      <c r="D2132" s="167">
        <v>74815</v>
      </c>
      <c r="E2132" t="s">
        <v>185</v>
      </c>
      <c r="F2132" t="s">
        <v>169</v>
      </c>
      <c r="G2132" t="s">
        <v>416</v>
      </c>
      <c r="H2132" s="168">
        <v>38747</v>
      </c>
      <c r="I2132" t="s">
        <v>107</v>
      </c>
      <c r="J2132" s="169">
        <v>11.66027397260274</v>
      </c>
      <c r="K2132">
        <v>3</v>
      </c>
    </row>
    <row r="2133" spans="1:11" x14ac:dyDescent="0.25">
      <c r="A2133" t="s">
        <v>2562</v>
      </c>
      <c r="B2133">
        <v>83532</v>
      </c>
      <c r="C2133" t="s">
        <v>167</v>
      </c>
      <c r="D2133" s="167">
        <v>43525.72</v>
      </c>
      <c r="E2133" t="s">
        <v>199</v>
      </c>
      <c r="F2133" t="s">
        <v>169</v>
      </c>
      <c r="G2133" t="s">
        <v>220</v>
      </c>
      <c r="H2133" s="168">
        <v>40623</v>
      </c>
      <c r="I2133" t="s">
        <v>107</v>
      </c>
      <c r="J2133" s="169">
        <v>6.5205479452054798</v>
      </c>
      <c r="K2133">
        <v>2</v>
      </c>
    </row>
    <row r="2134" spans="1:11" x14ac:dyDescent="0.25">
      <c r="A2134" t="s">
        <v>2563</v>
      </c>
      <c r="B2134">
        <v>47031</v>
      </c>
      <c r="C2134" t="s">
        <v>172</v>
      </c>
      <c r="D2134" s="167">
        <v>83611.44</v>
      </c>
      <c r="E2134" t="s">
        <v>191</v>
      </c>
      <c r="F2134" t="s">
        <v>169</v>
      </c>
      <c r="G2134" t="s">
        <v>192</v>
      </c>
      <c r="H2134" s="168">
        <v>35030</v>
      </c>
      <c r="I2134" t="s">
        <v>108</v>
      </c>
      <c r="J2134" s="169">
        <v>21.843835616438355</v>
      </c>
      <c r="K2134">
        <v>5</v>
      </c>
    </row>
    <row r="2135" spans="1:11" x14ac:dyDescent="0.25">
      <c r="A2135" t="s">
        <v>2564</v>
      </c>
      <c r="B2135">
        <v>8098</v>
      </c>
      <c r="C2135" t="s">
        <v>172</v>
      </c>
      <c r="D2135" s="167">
        <v>78096</v>
      </c>
      <c r="E2135" t="s">
        <v>175</v>
      </c>
      <c r="F2135" t="s">
        <v>169</v>
      </c>
      <c r="G2135" t="s">
        <v>183</v>
      </c>
      <c r="H2135" s="168">
        <v>38187</v>
      </c>
      <c r="I2135" t="s">
        <v>104</v>
      </c>
      <c r="J2135" s="169">
        <v>13.194520547945206</v>
      </c>
      <c r="K2135">
        <v>3</v>
      </c>
    </row>
    <row r="2136" spans="1:11" x14ac:dyDescent="0.25">
      <c r="A2136" t="s">
        <v>2565</v>
      </c>
      <c r="B2136">
        <v>26446</v>
      </c>
      <c r="C2136" t="s">
        <v>172</v>
      </c>
      <c r="D2136" s="167">
        <v>92756.7</v>
      </c>
      <c r="E2136" t="s">
        <v>175</v>
      </c>
      <c r="F2136" t="s">
        <v>169</v>
      </c>
      <c r="G2136" t="s">
        <v>183</v>
      </c>
      <c r="H2136" s="168">
        <v>31103</v>
      </c>
      <c r="I2136" t="s">
        <v>104</v>
      </c>
      <c r="J2136" s="169">
        <v>32.602739726027394</v>
      </c>
      <c r="K2136">
        <v>7</v>
      </c>
    </row>
    <row r="2137" spans="1:11" x14ac:dyDescent="0.25">
      <c r="A2137" t="s">
        <v>2566</v>
      </c>
      <c r="B2137">
        <v>52269</v>
      </c>
      <c r="C2137" t="s">
        <v>172</v>
      </c>
      <c r="D2137" s="167">
        <v>89620</v>
      </c>
      <c r="E2137" t="s">
        <v>175</v>
      </c>
      <c r="F2137" t="s">
        <v>169</v>
      </c>
      <c r="G2137" t="s">
        <v>183</v>
      </c>
      <c r="H2137" s="168">
        <v>37172</v>
      </c>
      <c r="I2137" t="s">
        <v>106</v>
      </c>
      <c r="J2137" s="169">
        <v>15.975342465753425</v>
      </c>
      <c r="K2137">
        <v>4</v>
      </c>
    </row>
    <row r="2138" spans="1:11" x14ac:dyDescent="0.25">
      <c r="A2138" t="s">
        <v>2567</v>
      </c>
      <c r="B2138">
        <v>66567</v>
      </c>
      <c r="C2138" t="s">
        <v>167</v>
      </c>
      <c r="D2138" s="167">
        <v>45397.22</v>
      </c>
      <c r="E2138" t="s">
        <v>216</v>
      </c>
      <c r="F2138" t="s">
        <v>169</v>
      </c>
      <c r="G2138" t="s">
        <v>1091</v>
      </c>
      <c r="H2138" s="168">
        <v>39240</v>
      </c>
      <c r="I2138" t="s">
        <v>104</v>
      </c>
      <c r="J2138" s="169">
        <v>10.30958904109589</v>
      </c>
      <c r="K2138">
        <v>3</v>
      </c>
    </row>
    <row r="2139" spans="1:11" x14ac:dyDescent="0.25">
      <c r="A2139" t="s">
        <v>2568</v>
      </c>
      <c r="B2139">
        <v>42752</v>
      </c>
      <c r="C2139" t="s">
        <v>167</v>
      </c>
      <c r="D2139" s="167">
        <v>56306.54</v>
      </c>
      <c r="E2139" t="s">
        <v>188</v>
      </c>
      <c r="F2139" t="s">
        <v>169</v>
      </c>
      <c r="G2139" t="s">
        <v>282</v>
      </c>
      <c r="H2139" s="168">
        <v>39426</v>
      </c>
      <c r="I2139" t="s">
        <v>103</v>
      </c>
      <c r="J2139" s="169">
        <v>9.8000000000000007</v>
      </c>
      <c r="K2139">
        <v>2</v>
      </c>
    </row>
    <row r="2140" spans="1:11" x14ac:dyDescent="0.25">
      <c r="A2140" t="s">
        <v>2569</v>
      </c>
      <c r="B2140">
        <v>10287</v>
      </c>
      <c r="C2140" t="s">
        <v>172</v>
      </c>
      <c r="D2140" s="167">
        <v>141539.35999999999</v>
      </c>
      <c r="E2140" t="s">
        <v>168</v>
      </c>
      <c r="F2140" t="s">
        <v>169</v>
      </c>
      <c r="G2140" t="s">
        <v>493</v>
      </c>
      <c r="H2140" s="168">
        <v>31488</v>
      </c>
      <c r="I2140" t="s">
        <v>103</v>
      </c>
      <c r="J2140" s="169">
        <v>31.547945205479451</v>
      </c>
      <c r="K2140">
        <v>7</v>
      </c>
    </row>
    <row r="2141" spans="1:11" x14ac:dyDescent="0.25">
      <c r="A2141" t="s">
        <v>2570</v>
      </c>
      <c r="B2141">
        <v>49377</v>
      </c>
      <c r="C2141" t="s">
        <v>172</v>
      </c>
      <c r="D2141" s="167">
        <v>76015.03</v>
      </c>
      <c r="E2141" t="s">
        <v>196</v>
      </c>
      <c r="F2141" t="s">
        <v>169</v>
      </c>
      <c r="G2141" t="s">
        <v>228</v>
      </c>
      <c r="H2141" s="168">
        <v>35387</v>
      </c>
      <c r="I2141" t="s">
        <v>104</v>
      </c>
      <c r="J2141" s="169">
        <v>20.865753424657534</v>
      </c>
      <c r="K2141">
        <v>5</v>
      </c>
    </row>
    <row r="2142" spans="1:11" x14ac:dyDescent="0.25">
      <c r="A2142" t="s">
        <v>2571</v>
      </c>
      <c r="B2142">
        <v>56050</v>
      </c>
      <c r="C2142" t="s">
        <v>167</v>
      </c>
      <c r="D2142" s="167">
        <v>94449</v>
      </c>
      <c r="E2142" t="s">
        <v>185</v>
      </c>
      <c r="F2142" t="s">
        <v>169</v>
      </c>
      <c r="G2142" t="s">
        <v>495</v>
      </c>
      <c r="H2142" s="168">
        <v>37502</v>
      </c>
      <c r="I2142" t="s">
        <v>105</v>
      </c>
      <c r="J2142" s="169">
        <v>15.07123287671233</v>
      </c>
      <c r="K2142">
        <v>4</v>
      </c>
    </row>
    <row r="2143" spans="1:11" x14ac:dyDescent="0.25">
      <c r="A2143" t="s">
        <v>2572</v>
      </c>
      <c r="B2143">
        <v>84748</v>
      </c>
      <c r="C2143" t="s">
        <v>172</v>
      </c>
      <c r="D2143" s="167">
        <v>53788</v>
      </c>
      <c r="E2143" t="s">
        <v>175</v>
      </c>
      <c r="F2143" t="s">
        <v>169</v>
      </c>
      <c r="G2143" t="s">
        <v>183</v>
      </c>
      <c r="H2143" s="168">
        <v>41918</v>
      </c>
      <c r="I2143" t="s">
        <v>103</v>
      </c>
      <c r="J2143" s="169">
        <v>2.9726027397260273</v>
      </c>
      <c r="K2143">
        <v>1</v>
      </c>
    </row>
    <row r="2144" spans="1:11" x14ac:dyDescent="0.25">
      <c r="A2144" t="s">
        <v>2573</v>
      </c>
      <c r="B2144">
        <v>27007</v>
      </c>
      <c r="C2144" t="s">
        <v>172</v>
      </c>
      <c r="D2144" s="167">
        <v>88859</v>
      </c>
      <c r="E2144" t="s">
        <v>185</v>
      </c>
      <c r="F2144" t="s">
        <v>169</v>
      </c>
      <c r="G2144" t="s">
        <v>416</v>
      </c>
      <c r="H2144" s="168">
        <v>36199</v>
      </c>
      <c r="I2144" t="s">
        <v>108</v>
      </c>
      <c r="J2144" s="169">
        <v>18.641095890410959</v>
      </c>
      <c r="K2144">
        <v>4</v>
      </c>
    </row>
    <row r="2145" spans="1:11" x14ac:dyDescent="0.25">
      <c r="A2145" t="s">
        <v>2574</v>
      </c>
      <c r="B2145">
        <v>93458</v>
      </c>
      <c r="C2145" t="s">
        <v>172</v>
      </c>
      <c r="D2145" s="167">
        <v>45048.5</v>
      </c>
      <c r="E2145" t="s">
        <v>199</v>
      </c>
      <c r="F2145" t="s">
        <v>169</v>
      </c>
      <c r="G2145" t="s">
        <v>205</v>
      </c>
      <c r="H2145" s="168">
        <v>41148</v>
      </c>
      <c r="I2145" t="s">
        <v>107</v>
      </c>
      <c r="J2145" s="169">
        <v>5.0821917808219181</v>
      </c>
      <c r="K2145">
        <v>2</v>
      </c>
    </row>
    <row r="2146" spans="1:11" x14ac:dyDescent="0.25">
      <c r="A2146" t="s">
        <v>2575</v>
      </c>
      <c r="B2146">
        <v>10746</v>
      </c>
      <c r="C2146" t="s">
        <v>172</v>
      </c>
      <c r="D2146" s="167">
        <v>65254.36</v>
      </c>
      <c r="E2146" t="s">
        <v>233</v>
      </c>
      <c r="F2146" t="s">
        <v>169</v>
      </c>
      <c r="G2146" t="s">
        <v>809</v>
      </c>
      <c r="H2146" s="168">
        <v>36689</v>
      </c>
      <c r="I2146" t="s">
        <v>103</v>
      </c>
      <c r="J2146" s="169">
        <v>17.298630136986301</v>
      </c>
      <c r="K2146">
        <v>4</v>
      </c>
    </row>
    <row r="2147" spans="1:11" x14ac:dyDescent="0.25">
      <c r="A2147" t="s">
        <v>2576</v>
      </c>
      <c r="B2147">
        <v>89859</v>
      </c>
      <c r="C2147" t="s">
        <v>167</v>
      </c>
      <c r="D2147" s="167">
        <v>92756.7</v>
      </c>
      <c r="E2147" t="s">
        <v>175</v>
      </c>
      <c r="F2147" t="s">
        <v>169</v>
      </c>
      <c r="G2147" t="s">
        <v>183</v>
      </c>
      <c r="H2147" s="168">
        <v>33791</v>
      </c>
      <c r="I2147" t="s">
        <v>107</v>
      </c>
      <c r="J2147" s="169">
        <v>25.238356164383561</v>
      </c>
      <c r="K2147">
        <v>6</v>
      </c>
    </row>
    <row r="2148" spans="1:11" x14ac:dyDescent="0.25">
      <c r="A2148" t="s">
        <v>2577</v>
      </c>
      <c r="B2148">
        <v>10482</v>
      </c>
      <c r="C2148" t="s">
        <v>172</v>
      </c>
      <c r="D2148" s="167">
        <v>32890.33</v>
      </c>
      <c r="E2148" t="s">
        <v>196</v>
      </c>
      <c r="F2148" t="s">
        <v>169</v>
      </c>
      <c r="G2148" t="s">
        <v>224</v>
      </c>
      <c r="H2148" s="168">
        <v>42142</v>
      </c>
      <c r="I2148" t="s">
        <v>107</v>
      </c>
      <c r="J2148" s="169">
        <v>2.3589041095890413</v>
      </c>
      <c r="K2148">
        <v>1</v>
      </c>
    </row>
    <row r="2149" spans="1:11" x14ac:dyDescent="0.25">
      <c r="A2149" t="s">
        <v>2578</v>
      </c>
      <c r="B2149">
        <v>44309</v>
      </c>
      <c r="C2149" t="s">
        <v>172</v>
      </c>
      <c r="D2149" s="167">
        <v>42053.83</v>
      </c>
      <c r="E2149" t="s">
        <v>199</v>
      </c>
      <c r="F2149" t="s">
        <v>169</v>
      </c>
      <c r="G2149" t="s">
        <v>220</v>
      </c>
      <c r="H2149" s="168">
        <v>41666</v>
      </c>
      <c r="I2149" t="s">
        <v>105</v>
      </c>
      <c r="J2149" s="169">
        <v>3.6630136986301371</v>
      </c>
      <c r="K2149">
        <v>1</v>
      </c>
    </row>
    <row r="2150" spans="1:11" x14ac:dyDescent="0.25">
      <c r="A2150" t="s">
        <v>2579</v>
      </c>
      <c r="B2150">
        <v>55770</v>
      </c>
      <c r="C2150" t="s">
        <v>172</v>
      </c>
      <c r="D2150" s="167">
        <v>83497.98</v>
      </c>
      <c r="E2150" t="s">
        <v>1258</v>
      </c>
      <c r="F2150" t="s">
        <v>169</v>
      </c>
      <c r="G2150" t="s">
        <v>418</v>
      </c>
      <c r="H2150" s="168">
        <v>31320</v>
      </c>
      <c r="I2150" t="s">
        <v>107</v>
      </c>
      <c r="J2150" s="169">
        <v>32.008219178082193</v>
      </c>
      <c r="K2150">
        <v>7</v>
      </c>
    </row>
    <row r="2151" spans="1:11" x14ac:dyDescent="0.25">
      <c r="A2151" t="s">
        <v>2580</v>
      </c>
      <c r="B2151">
        <v>12115</v>
      </c>
      <c r="C2151" t="s">
        <v>167</v>
      </c>
      <c r="D2151" s="167">
        <v>77817.679999999993</v>
      </c>
      <c r="E2151" t="s">
        <v>188</v>
      </c>
      <c r="F2151" t="s">
        <v>169</v>
      </c>
      <c r="G2151" t="s">
        <v>282</v>
      </c>
      <c r="H2151" s="168">
        <v>36905</v>
      </c>
      <c r="I2151" t="s">
        <v>103</v>
      </c>
      <c r="J2151" s="169">
        <v>16.706849315068492</v>
      </c>
      <c r="K2151">
        <v>4</v>
      </c>
    </row>
    <row r="2152" spans="1:11" x14ac:dyDescent="0.25">
      <c r="A2152" t="s">
        <v>2581</v>
      </c>
      <c r="B2152">
        <v>62981</v>
      </c>
      <c r="C2152" t="s">
        <v>172</v>
      </c>
      <c r="D2152" s="167">
        <v>84974</v>
      </c>
      <c r="E2152" t="s">
        <v>168</v>
      </c>
      <c r="F2152" t="s">
        <v>169</v>
      </c>
      <c r="G2152" t="s">
        <v>189</v>
      </c>
      <c r="H2152" s="168">
        <v>37585</v>
      </c>
      <c r="I2152" t="s">
        <v>106</v>
      </c>
      <c r="J2152" s="169">
        <v>14.843835616438357</v>
      </c>
      <c r="K2152">
        <v>3</v>
      </c>
    </row>
    <row r="2153" spans="1:11" x14ac:dyDescent="0.25">
      <c r="A2153" t="s">
        <v>2582</v>
      </c>
      <c r="B2153">
        <v>34048</v>
      </c>
      <c r="C2153" t="s">
        <v>167</v>
      </c>
      <c r="D2153" s="167">
        <v>46626.87</v>
      </c>
      <c r="E2153" t="s">
        <v>199</v>
      </c>
      <c r="F2153" t="s">
        <v>169</v>
      </c>
      <c r="G2153" t="s">
        <v>205</v>
      </c>
      <c r="H2153" s="168">
        <v>39509</v>
      </c>
      <c r="I2153" t="s">
        <v>103</v>
      </c>
      <c r="J2153" s="169">
        <v>9.5726027397260278</v>
      </c>
      <c r="K2153">
        <v>2</v>
      </c>
    </row>
    <row r="2154" spans="1:11" x14ac:dyDescent="0.25">
      <c r="A2154" t="s">
        <v>2583</v>
      </c>
      <c r="B2154">
        <v>93623</v>
      </c>
      <c r="C2154" t="s">
        <v>167</v>
      </c>
      <c r="D2154" s="167">
        <v>57554.12</v>
      </c>
      <c r="E2154" t="s">
        <v>270</v>
      </c>
      <c r="F2154" t="s">
        <v>169</v>
      </c>
      <c r="G2154" t="s">
        <v>801</v>
      </c>
      <c r="H2154" s="168">
        <v>41190</v>
      </c>
      <c r="I2154" t="s">
        <v>105</v>
      </c>
      <c r="J2154" s="169">
        <v>4.9671232876712326</v>
      </c>
      <c r="K2154">
        <v>1</v>
      </c>
    </row>
    <row r="2155" spans="1:11" x14ac:dyDescent="0.25">
      <c r="A2155" t="s">
        <v>2584</v>
      </c>
      <c r="B2155">
        <v>58921</v>
      </c>
      <c r="C2155" t="s">
        <v>172</v>
      </c>
      <c r="D2155" s="167">
        <v>107128.71</v>
      </c>
      <c r="E2155" t="s">
        <v>175</v>
      </c>
      <c r="F2155" t="s">
        <v>169</v>
      </c>
      <c r="G2155" t="s">
        <v>586</v>
      </c>
      <c r="H2155" s="168">
        <v>34176</v>
      </c>
      <c r="I2155" t="s">
        <v>103</v>
      </c>
      <c r="J2155" s="169">
        <v>24.183561643835617</v>
      </c>
      <c r="K2155">
        <v>5</v>
      </c>
    </row>
    <row r="2156" spans="1:11" x14ac:dyDescent="0.25">
      <c r="A2156" t="s">
        <v>2585</v>
      </c>
      <c r="B2156">
        <v>20017</v>
      </c>
      <c r="C2156" t="s">
        <v>172</v>
      </c>
      <c r="D2156" s="167">
        <v>106456</v>
      </c>
      <c r="E2156" t="s">
        <v>185</v>
      </c>
      <c r="F2156" t="s">
        <v>169</v>
      </c>
      <c r="G2156" t="s">
        <v>495</v>
      </c>
      <c r="H2156" s="168">
        <v>35807</v>
      </c>
      <c r="I2156" t="s">
        <v>105</v>
      </c>
      <c r="J2156" s="169">
        <v>19.715068493150685</v>
      </c>
      <c r="K2156">
        <v>4</v>
      </c>
    </row>
    <row r="2157" spans="1:11" x14ac:dyDescent="0.25">
      <c r="A2157" t="s">
        <v>2586</v>
      </c>
      <c r="B2157">
        <v>90711</v>
      </c>
      <c r="C2157" t="s">
        <v>172</v>
      </c>
      <c r="D2157" s="167">
        <v>93396</v>
      </c>
      <c r="E2157" t="s">
        <v>199</v>
      </c>
      <c r="F2157" t="s">
        <v>169</v>
      </c>
      <c r="G2157" t="s">
        <v>328</v>
      </c>
      <c r="H2157" s="168">
        <v>36886</v>
      </c>
      <c r="I2157" t="s">
        <v>103</v>
      </c>
      <c r="J2157" s="169">
        <v>16.758904109589039</v>
      </c>
      <c r="K2157">
        <v>4</v>
      </c>
    </row>
    <row r="2158" spans="1:11" x14ac:dyDescent="0.25">
      <c r="A2158" t="s">
        <v>2587</v>
      </c>
      <c r="B2158">
        <v>23349</v>
      </c>
      <c r="C2158" t="s">
        <v>167</v>
      </c>
      <c r="D2158" s="167">
        <v>26208.35</v>
      </c>
      <c r="E2158" t="s">
        <v>196</v>
      </c>
      <c r="F2158" t="s">
        <v>202</v>
      </c>
      <c r="G2158" t="s">
        <v>816</v>
      </c>
      <c r="H2158" s="168">
        <v>35059</v>
      </c>
      <c r="I2158" t="s">
        <v>104</v>
      </c>
      <c r="J2158" s="169">
        <v>21.764383561643836</v>
      </c>
      <c r="K2158">
        <v>5</v>
      </c>
    </row>
    <row r="2159" spans="1:11" x14ac:dyDescent="0.25">
      <c r="A2159" t="s">
        <v>2588</v>
      </c>
      <c r="B2159">
        <v>88161</v>
      </c>
      <c r="C2159" t="s">
        <v>172</v>
      </c>
      <c r="D2159" s="167">
        <v>17192.05</v>
      </c>
      <c r="E2159" t="s">
        <v>196</v>
      </c>
      <c r="F2159" t="s">
        <v>202</v>
      </c>
      <c r="G2159" t="s">
        <v>222</v>
      </c>
      <c r="H2159" s="168">
        <v>41736</v>
      </c>
      <c r="I2159" t="s">
        <v>103</v>
      </c>
      <c r="J2159" s="169">
        <v>3.4712328767123286</v>
      </c>
      <c r="K2159">
        <v>1</v>
      </c>
    </row>
    <row r="2160" spans="1:11" x14ac:dyDescent="0.25">
      <c r="A2160" t="s">
        <v>2589</v>
      </c>
      <c r="B2160">
        <v>77056</v>
      </c>
      <c r="C2160" t="s">
        <v>167</v>
      </c>
      <c r="D2160" s="167">
        <v>26208.35</v>
      </c>
      <c r="E2160" t="s">
        <v>196</v>
      </c>
      <c r="F2160" t="s">
        <v>202</v>
      </c>
      <c r="G2160" t="s">
        <v>816</v>
      </c>
      <c r="H2160" s="168">
        <v>34505</v>
      </c>
      <c r="I2160" t="s">
        <v>103</v>
      </c>
      <c r="J2160" s="169">
        <v>23.282191780821918</v>
      </c>
      <c r="K2160">
        <v>5</v>
      </c>
    </row>
    <row r="2161" spans="1:11" x14ac:dyDescent="0.25">
      <c r="A2161" t="s">
        <v>2590</v>
      </c>
      <c r="B2161">
        <v>10610</v>
      </c>
      <c r="C2161" t="s">
        <v>172</v>
      </c>
      <c r="D2161" s="167">
        <v>50910</v>
      </c>
      <c r="E2161" t="s">
        <v>191</v>
      </c>
      <c r="F2161" t="s">
        <v>169</v>
      </c>
      <c r="G2161" t="s">
        <v>354</v>
      </c>
      <c r="H2161" s="168">
        <v>41904</v>
      </c>
      <c r="I2161" t="s">
        <v>103</v>
      </c>
      <c r="J2161" s="169">
        <v>3.010958904109589</v>
      </c>
      <c r="K2161">
        <v>1</v>
      </c>
    </row>
    <row r="2162" spans="1:11" x14ac:dyDescent="0.25">
      <c r="A2162" t="s">
        <v>2591</v>
      </c>
      <c r="B2162">
        <v>745</v>
      </c>
      <c r="C2162" t="s">
        <v>167</v>
      </c>
      <c r="D2162" s="167">
        <v>71176.03</v>
      </c>
      <c r="E2162" t="s">
        <v>196</v>
      </c>
      <c r="F2162" t="s">
        <v>169</v>
      </c>
      <c r="G2162" t="s">
        <v>598</v>
      </c>
      <c r="H2162" s="168">
        <v>41190</v>
      </c>
      <c r="I2162" t="s">
        <v>104</v>
      </c>
      <c r="J2162" s="169">
        <v>4.9671232876712326</v>
      </c>
      <c r="K2162">
        <v>1</v>
      </c>
    </row>
    <row r="2163" spans="1:11" x14ac:dyDescent="0.25">
      <c r="A2163" t="s">
        <v>2592</v>
      </c>
      <c r="B2163">
        <v>2230</v>
      </c>
      <c r="C2163" t="s">
        <v>172</v>
      </c>
      <c r="D2163" s="167">
        <v>42053.42</v>
      </c>
      <c r="E2163" t="s">
        <v>199</v>
      </c>
      <c r="F2163" t="s">
        <v>169</v>
      </c>
      <c r="G2163" t="s">
        <v>220</v>
      </c>
      <c r="H2163" s="168">
        <v>42009</v>
      </c>
      <c r="I2163" t="s">
        <v>106</v>
      </c>
      <c r="J2163" s="169">
        <v>2.7232876712328768</v>
      </c>
      <c r="K2163">
        <v>1</v>
      </c>
    </row>
    <row r="2164" spans="1:11" x14ac:dyDescent="0.25">
      <c r="A2164" t="s">
        <v>2593</v>
      </c>
      <c r="B2164">
        <v>93800</v>
      </c>
      <c r="C2164" t="s">
        <v>172</v>
      </c>
      <c r="D2164" s="167">
        <v>144472.54999999999</v>
      </c>
      <c r="E2164" t="s">
        <v>185</v>
      </c>
      <c r="F2164" t="s">
        <v>169</v>
      </c>
      <c r="G2164" t="s">
        <v>728</v>
      </c>
      <c r="H2164" s="168">
        <v>34387</v>
      </c>
      <c r="I2164" t="s">
        <v>103</v>
      </c>
      <c r="J2164" s="169">
        <v>23.605479452054794</v>
      </c>
      <c r="K2164">
        <v>5</v>
      </c>
    </row>
    <row r="2165" spans="1:11" x14ac:dyDescent="0.25">
      <c r="A2165" t="s">
        <v>2594</v>
      </c>
      <c r="B2165">
        <v>25404</v>
      </c>
      <c r="C2165" t="s">
        <v>167</v>
      </c>
      <c r="D2165" s="167">
        <v>56279.62</v>
      </c>
      <c r="E2165" t="s">
        <v>216</v>
      </c>
      <c r="F2165" t="s">
        <v>169</v>
      </c>
      <c r="G2165" t="s">
        <v>980</v>
      </c>
      <c r="H2165" s="168">
        <v>35583</v>
      </c>
      <c r="I2165" t="s">
        <v>106</v>
      </c>
      <c r="J2165" s="169">
        <v>20.328767123287673</v>
      </c>
      <c r="K2165">
        <v>5</v>
      </c>
    </row>
    <row r="2166" spans="1:11" x14ac:dyDescent="0.25">
      <c r="A2166" t="s">
        <v>2595</v>
      </c>
      <c r="B2166">
        <v>85351</v>
      </c>
      <c r="C2166" t="s">
        <v>172</v>
      </c>
      <c r="D2166" s="167">
        <v>75726.42</v>
      </c>
      <c r="E2166" t="s">
        <v>168</v>
      </c>
      <c r="F2166" t="s">
        <v>169</v>
      </c>
      <c r="G2166" t="s">
        <v>1516</v>
      </c>
      <c r="H2166" s="168">
        <v>40330</v>
      </c>
      <c r="I2166" t="s">
        <v>103</v>
      </c>
      <c r="J2166" s="169">
        <v>7.3232876712328769</v>
      </c>
      <c r="K2166">
        <v>2</v>
      </c>
    </row>
    <row r="2167" spans="1:11" x14ac:dyDescent="0.25">
      <c r="A2167" t="s">
        <v>2596</v>
      </c>
      <c r="B2167">
        <v>82565</v>
      </c>
      <c r="C2167" t="s">
        <v>172</v>
      </c>
      <c r="D2167" s="167">
        <v>101634</v>
      </c>
      <c r="E2167" t="s">
        <v>185</v>
      </c>
      <c r="F2167" t="s">
        <v>169</v>
      </c>
      <c r="G2167" t="s">
        <v>416</v>
      </c>
      <c r="H2167" s="168">
        <v>36024</v>
      </c>
      <c r="I2167" t="s">
        <v>106</v>
      </c>
      <c r="J2167" s="169">
        <v>19.12054794520548</v>
      </c>
      <c r="K2167">
        <v>4</v>
      </c>
    </row>
    <row r="2168" spans="1:11" x14ac:dyDescent="0.25">
      <c r="A2168" t="s">
        <v>2597</v>
      </c>
      <c r="B2168">
        <v>3530</v>
      </c>
      <c r="C2168" t="s">
        <v>167</v>
      </c>
      <c r="D2168" s="167">
        <v>78329.679999999993</v>
      </c>
      <c r="E2168" t="s">
        <v>188</v>
      </c>
      <c r="F2168" t="s">
        <v>169</v>
      </c>
      <c r="G2168" t="s">
        <v>428</v>
      </c>
      <c r="H2168" s="168">
        <v>39118</v>
      </c>
      <c r="I2168" t="s">
        <v>103</v>
      </c>
      <c r="J2168" s="169">
        <v>10.643835616438356</v>
      </c>
      <c r="K2168">
        <v>3</v>
      </c>
    </row>
    <row r="2169" spans="1:11" x14ac:dyDescent="0.25">
      <c r="A2169" t="s">
        <v>2598</v>
      </c>
      <c r="B2169">
        <v>78756</v>
      </c>
      <c r="C2169" t="s">
        <v>172</v>
      </c>
      <c r="D2169" s="167">
        <v>118400</v>
      </c>
      <c r="E2169" t="s">
        <v>213</v>
      </c>
      <c r="F2169" t="s">
        <v>169</v>
      </c>
      <c r="G2169" t="s">
        <v>214</v>
      </c>
      <c r="H2169" s="168">
        <v>37522</v>
      </c>
      <c r="I2169" t="s">
        <v>104</v>
      </c>
      <c r="J2169" s="169">
        <v>15.016438356164384</v>
      </c>
      <c r="K2169">
        <v>3</v>
      </c>
    </row>
    <row r="2170" spans="1:11" x14ac:dyDescent="0.25">
      <c r="A2170" t="s">
        <v>2599</v>
      </c>
      <c r="B2170">
        <v>5352</v>
      </c>
      <c r="C2170" t="s">
        <v>172</v>
      </c>
      <c r="D2170" s="167">
        <v>210143</v>
      </c>
      <c r="E2170" t="s">
        <v>196</v>
      </c>
      <c r="F2170" t="s">
        <v>169</v>
      </c>
      <c r="G2170" t="s">
        <v>2600</v>
      </c>
      <c r="H2170" s="168">
        <v>39126</v>
      </c>
      <c r="I2170" t="s">
        <v>107</v>
      </c>
      <c r="J2170" s="169">
        <v>10.621917808219179</v>
      </c>
      <c r="K2170">
        <v>3</v>
      </c>
    </row>
    <row r="2171" spans="1:11" x14ac:dyDescent="0.25">
      <c r="A2171" t="s">
        <v>2601</v>
      </c>
      <c r="B2171">
        <v>80366</v>
      </c>
      <c r="C2171" t="s">
        <v>172</v>
      </c>
      <c r="D2171" s="167">
        <v>74815</v>
      </c>
      <c r="E2171" t="s">
        <v>185</v>
      </c>
      <c r="F2171" t="s">
        <v>169</v>
      </c>
      <c r="G2171" t="s">
        <v>416</v>
      </c>
      <c r="H2171" s="168">
        <v>38747</v>
      </c>
      <c r="I2171" t="s">
        <v>103</v>
      </c>
      <c r="J2171" s="169">
        <v>11.66027397260274</v>
      </c>
      <c r="K2171">
        <v>3</v>
      </c>
    </row>
    <row r="2172" spans="1:11" x14ac:dyDescent="0.25">
      <c r="A2172" t="s">
        <v>2602</v>
      </c>
      <c r="B2172">
        <v>11444</v>
      </c>
      <c r="C2172" t="s">
        <v>172</v>
      </c>
      <c r="D2172" s="167">
        <v>94099</v>
      </c>
      <c r="E2172" t="s">
        <v>168</v>
      </c>
      <c r="F2172" t="s">
        <v>169</v>
      </c>
      <c r="G2172" t="s">
        <v>173</v>
      </c>
      <c r="H2172" s="168">
        <v>37270</v>
      </c>
      <c r="I2172" t="s">
        <v>104</v>
      </c>
      <c r="J2172" s="169">
        <v>15.706849315068494</v>
      </c>
      <c r="K2172">
        <v>4</v>
      </c>
    </row>
    <row r="2173" spans="1:11" x14ac:dyDescent="0.25">
      <c r="A2173" t="s">
        <v>2603</v>
      </c>
      <c r="B2173">
        <v>84491</v>
      </c>
      <c r="C2173" t="s">
        <v>172</v>
      </c>
      <c r="D2173" s="167">
        <v>107128.71</v>
      </c>
      <c r="E2173" t="s">
        <v>175</v>
      </c>
      <c r="F2173" t="s">
        <v>169</v>
      </c>
      <c r="G2173" t="s">
        <v>586</v>
      </c>
      <c r="H2173" s="168">
        <v>33791</v>
      </c>
      <c r="I2173" t="s">
        <v>108</v>
      </c>
      <c r="J2173" s="169">
        <v>25.238356164383561</v>
      </c>
      <c r="K2173">
        <v>6</v>
      </c>
    </row>
    <row r="2174" spans="1:11" x14ac:dyDescent="0.25">
      <c r="A2174" t="s">
        <v>2604</v>
      </c>
      <c r="B2174">
        <v>37442</v>
      </c>
      <c r="C2174" t="s">
        <v>172</v>
      </c>
      <c r="D2174" s="167">
        <v>89620</v>
      </c>
      <c r="E2174" t="s">
        <v>175</v>
      </c>
      <c r="F2174" t="s">
        <v>169</v>
      </c>
      <c r="G2174" t="s">
        <v>183</v>
      </c>
      <c r="H2174" s="168">
        <v>35702</v>
      </c>
      <c r="I2174" t="s">
        <v>103</v>
      </c>
      <c r="J2174" s="169">
        <v>20.002739726027396</v>
      </c>
      <c r="K2174">
        <v>5</v>
      </c>
    </row>
    <row r="2175" spans="1:11" x14ac:dyDescent="0.25">
      <c r="A2175" t="s">
        <v>2605</v>
      </c>
      <c r="B2175">
        <v>35977</v>
      </c>
      <c r="C2175" t="s">
        <v>172</v>
      </c>
      <c r="D2175" s="167">
        <v>40946.26</v>
      </c>
      <c r="E2175" t="s">
        <v>233</v>
      </c>
      <c r="F2175" t="s">
        <v>169</v>
      </c>
      <c r="G2175" t="s">
        <v>554</v>
      </c>
      <c r="H2175" s="168">
        <v>41904</v>
      </c>
      <c r="I2175" t="s">
        <v>103</v>
      </c>
      <c r="J2175" s="169">
        <v>3.010958904109589</v>
      </c>
      <c r="K2175">
        <v>1</v>
      </c>
    </row>
    <row r="2176" spans="1:11" x14ac:dyDescent="0.25">
      <c r="A2176" t="s">
        <v>2606</v>
      </c>
      <c r="B2176">
        <v>83000</v>
      </c>
      <c r="C2176" t="s">
        <v>167</v>
      </c>
      <c r="D2176" s="167">
        <v>53505.69</v>
      </c>
      <c r="E2176" t="s">
        <v>199</v>
      </c>
      <c r="F2176" t="s">
        <v>169</v>
      </c>
      <c r="G2176" t="s">
        <v>295</v>
      </c>
      <c r="H2176" s="168">
        <v>38250</v>
      </c>
      <c r="I2176" t="s">
        <v>103</v>
      </c>
      <c r="J2176" s="169">
        <v>13.021917808219179</v>
      </c>
      <c r="K2176">
        <v>3</v>
      </c>
    </row>
    <row r="2177" spans="1:11" x14ac:dyDescent="0.25">
      <c r="A2177" t="s">
        <v>2607</v>
      </c>
      <c r="B2177">
        <v>28955</v>
      </c>
      <c r="C2177" t="s">
        <v>172</v>
      </c>
      <c r="D2177" s="167">
        <v>40631.32</v>
      </c>
      <c r="E2177" t="s">
        <v>199</v>
      </c>
      <c r="F2177" t="s">
        <v>169</v>
      </c>
      <c r="G2177" t="s">
        <v>200</v>
      </c>
      <c r="H2177" s="168">
        <v>42065</v>
      </c>
      <c r="I2177" t="s">
        <v>107</v>
      </c>
      <c r="J2177" s="169">
        <v>2.56986301369863</v>
      </c>
      <c r="K2177">
        <v>1</v>
      </c>
    </row>
    <row r="2178" spans="1:11" x14ac:dyDescent="0.25">
      <c r="A2178" t="s">
        <v>2608</v>
      </c>
      <c r="B2178">
        <v>6118</v>
      </c>
      <c r="C2178" t="s">
        <v>167</v>
      </c>
      <c r="D2178" s="167">
        <v>57807.08</v>
      </c>
      <c r="E2178" t="s">
        <v>188</v>
      </c>
      <c r="F2178" t="s">
        <v>202</v>
      </c>
      <c r="G2178" t="s">
        <v>313</v>
      </c>
      <c r="H2178" s="168">
        <v>33826</v>
      </c>
      <c r="I2178" t="s">
        <v>106</v>
      </c>
      <c r="J2178" s="169">
        <v>25.142465753424659</v>
      </c>
      <c r="K2178">
        <v>6</v>
      </c>
    </row>
    <row r="2179" spans="1:11" x14ac:dyDescent="0.25">
      <c r="A2179" t="s">
        <v>2609</v>
      </c>
      <c r="B2179">
        <v>83372</v>
      </c>
      <c r="C2179" t="s">
        <v>172</v>
      </c>
      <c r="D2179" s="167">
        <v>50910</v>
      </c>
      <c r="E2179" t="s">
        <v>191</v>
      </c>
      <c r="F2179" t="s">
        <v>169</v>
      </c>
      <c r="G2179" t="s">
        <v>354</v>
      </c>
      <c r="H2179" s="168">
        <v>41708</v>
      </c>
      <c r="I2179" t="s">
        <v>103</v>
      </c>
      <c r="J2179" s="169">
        <v>3.547945205479452</v>
      </c>
      <c r="K2179">
        <v>1</v>
      </c>
    </row>
    <row r="2180" spans="1:11" x14ac:dyDescent="0.25">
      <c r="A2180" t="s">
        <v>2610</v>
      </c>
      <c r="B2180">
        <v>4084</v>
      </c>
      <c r="C2180" t="s">
        <v>167</v>
      </c>
      <c r="D2180" s="167">
        <v>89079</v>
      </c>
      <c r="E2180" t="s">
        <v>168</v>
      </c>
      <c r="F2180" t="s">
        <v>169</v>
      </c>
      <c r="G2180" t="s">
        <v>1364</v>
      </c>
      <c r="H2180" s="168">
        <v>36339</v>
      </c>
      <c r="I2180" t="s">
        <v>103</v>
      </c>
      <c r="J2180" s="169">
        <v>18.257534246575343</v>
      </c>
      <c r="K2180">
        <v>4</v>
      </c>
    </row>
    <row r="2181" spans="1:11" x14ac:dyDescent="0.25">
      <c r="A2181" t="s">
        <v>2611</v>
      </c>
      <c r="B2181">
        <v>71583</v>
      </c>
      <c r="C2181" t="s">
        <v>167</v>
      </c>
      <c r="D2181" s="167">
        <v>74713</v>
      </c>
      <c r="E2181" t="s">
        <v>168</v>
      </c>
      <c r="F2181" t="s">
        <v>169</v>
      </c>
      <c r="G2181" t="s">
        <v>265</v>
      </c>
      <c r="H2181" s="168">
        <v>37627</v>
      </c>
      <c r="I2181" t="s">
        <v>104</v>
      </c>
      <c r="J2181" s="169">
        <v>14.728767123287671</v>
      </c>
      <c r="K2181">
        <v>3</v>
      </c>
    </row>
    <row r="2182" spans="1:11" x14ac:dyDescent="0.25">
      <c r="A2182" t="s">
        <v>2612</v>
      </c>
      <c r="B2182">
        <v>29001</v>
      </c>
      <c r="C2182" t="s">
        <v>172</v>
      </c>
      <c r="D2182" s="167">
        <v>86588</v>
      </c>
      <c r="E2182" t="s">
        <v>175</v>
      </c>
      <c r="F2182" t="s">
        <v>169</v>
      </c>
      <c r="G2182" t="s">
        <v>183</v>
      </c>
      <c r="H2182" s="168">
        <v>37375</v>
      </c>
      <c r="I2182" t="s">
        <v>105</v>
      </c>
      <c r="J2182" s="169">
        <v>15.419178082191781</v>
      </c>
      <c r="K2182">
        <v>4</v>
      </c>
    </row>
    <row r="2183" spans="1:11" x14ac:dyDescent="0.25">
      <c r="A2183" t="s">
        <v>2613</v>
      </c>
      <c r="B2183">
        <v>13064</v>
      </c>
      <c r="C2183" t="s">
        <v>172</v>
      </c>
      <c r="D2183" s="167">
        <v>58448</v>
      </c>
      <c r="E2183" t="s">
        <v>196</v>
      </c>
      <c r="F2183" t="s">
        <v>169</v>
      </c>
      <c r="G2183" t="s">
        <v>242</v>
      </c>
      <c r="H2183" s="168">
        <v>38278</v>
      </c>
      <c r="I2183" t="s">
        <v>106</v>
      </c>
      <c r="J2183" s="169">
        <v>12.945205479452055</v>
      </c>
      <c r="K2183">
        <v>3</v>
      </c>
    </row>
    <row r="2184" spans="1:11" x14ac:dyDescent="0.25">
      <c r="A2184" t="s">
        <v>2614</v>
      </c>
      <c r="B2184">
        <v>40407</v>
      </c>
      <c r="C2184" t="s">
        <v>167</v>
      </c>
      <c r="D2184" s="167">
        <v>83704.97</v>
      </c>
      <c r="E2184" t="s">
        <v>188</v>
      </c>
      <c r="F2184" t="s">
        <v>202</v>
      </c>
      <c r="G2184" t="s">
        <v>284</v>
      </c>
      <c r="H2184" s="168">
        <v>33875</v>
      </c>
      <c r="I2184" t="s">
        <v>106</v>
      </c>
      <c r="J2184" s="169">
        <v>25.008219178082193</v>
      </c>
      <c r="K2184">
        <v>6</v>
      </c>
    </row>
    <row r="2185" spans="1:11" x14ac:dyDescent="0.25">
      <c r="A2185" t="s">
        <v>2615</v>
      </c>
      <c r="B2185">
        <v>17658</v>
      </c>
      <c r="C2185" t="s">
        <v>167</v>
      </c>
      <c r="D2185" s="167">
        <v>156525</v>
      </c>
      <c r="E2185" t="s">
        <v>196</v>
      </c>
      <c r="F2185" t="s">
        <v>169</v>
      </c>
      <c r="G2185" t="s">
        <v>231</v>
      </c>
      <c r="H2185" s="168">
        <v>34358</v>
      </c>
      <c r="I2185" t="s">
        <v>104</v>
      </c>
      <c r="J2185" s="169">
        <v>23.684931506849313</v>
      </c>
      <c r="K2185">
        <v>5</v>
      </c>
    </row>
    <row r="2186" spans="1:11" x14ac:dyDescent="0.25">
      <c r="A2186" t="s">
        <v>2616</v>
      </c>
      <c r="B2186">
        <v>2300</v>
      </c>
      <c r="C2186" t="s">
        <v>172</v>
      </c>
      <c r="D2186" s="167">
        <v>75000</v>
      </c>
      <c r="E2186" t="s">
        <v>308</v>
      </c>
      <c r="F2186" t="s">
        <v>169</v>
      </c>
      <c r="G2186" t="s">
        <v>181</v>
      </c>
      <c r="H2186" s="168">
        <v>42604</v>
      </c>
      <c r="I2186" t="s">
        <v>103</v>
      </c>
      <c r="J2186" s="169">
        <v>1.0931506849315069</v>
      </c>
      <c r="K2186">
        <v>1</v>
      </c>
    </row>
    <row r="2187" spans="1:11" x14ac:dyDescent="0.25">
      <c r="A2187" t="s">
        <v>2617</v>
      </c>
      <c r="B2187">
        <v>63786</v>
      </c>
      <c r="C2187" t="s">
        <v>167</v>
      </c>
      <c r="D2187" s="167">
        <v>67106.89</v>
      </c>
      <c r="E2187" t="s">
        <v>230</v>
      </c>
      <c r="F2187" t="s">
        <v>169</v>
      </c>
      <c r="G2187" t="s">
        <v>305</v>
      </c>
      <c r="H2187" s="168">
        <v>42030</v>
      </c>
      <c r="I2187" t="s">
        <v>108</v>
      </c>
      <c r="J2187" s="169">
        <v>2.6657534246575341</v>
      </c>
      <c r="K2187">
        <v>1</v>
      </c>
    </row>
    <row r="2188" spans="1:11" x14ac:dyDescent="0.25">
      <c r="A2188" t="s">
        <v>2618</v>
      </c>
      <c r="B2188">
        <v>40432</v>
      </c>
      <c r="C2188" t="s">
        <v>167</v>
      </c>
      <c r="D2188" s="167">
        <v>82307.009999999995</v>
      </c>
      <c r="E2188" t="s">
        <v>188</v>
      </c>
      <c r="F2188" t="s">
        <v>169</v>
      </c>
      <c r="G2188" t="s">
        <v>305</v>
      </c>
      <c r="H2188" s="168">
        <v>40896</v>
      </c>
      <c r="I2188" t="s">
        <v>105</v>
      </c>
      <c r="J2188" s="169">
        <v>5.7726027397260271</v>
      </c>
      <c r="K2188">
        <v>2</v>
      </c>
    </row>
    <row r="2189" spans="1:11" x14ac:dyDescent="0.25">
      <c r="A2189" t="s">
        <v>2619</v>
      </c>
      <c r="B2189">
        <v>14533</v>
      </c>
      <c r="C2189" t="s">
        <v>172</v>
      </c>
      <c r="D2189" s="167">
        <v>105000</v>
      </c>
      <c r="E2189" t="s">
        <v>168</v>
      </c>
      <c r="F2189" t="s">
        <v>169</v>
      </c>
      <c r="G2189" t="s">
        <v>240</v>
      </c>
      <c r="H2189" s="168">
        <v>42562</v>
      </c>
      <c r="I2189" t="s">
        <v>108</v>
      </c>
      <c r="J2189" s="169">
        <v>1.2082191780821918</v>
      </c>
      <c r="K2189">
        <v>1</v>
      </c>
    </row>
    <row r="2190" spans="1:11" x14ac:dyDescent="0.25">
      <c r="A2190" t="s">
        <v>2620</v>
      </c>
      <c r="B2190">
        <v>72542</v>
      </c>
      <c r="C2190" t="s">
        <v>172</v>
      </c>
      <c r="D2190" s="167">
        <v>73365</v>
      </c>
      <c r="E2190" t="s">
        <v>213</v>
      </c>
      <c r="F2190" t="s">
        <v>169</v>
      </c>
      <c r="G2190" t="s">
        <v>240</v>
      </c>
      <c r="H2190" s="168">
        <v>41967</v>
      </c>
      <c r="I2190" t="s">
        <v>104</v>
      </c>
      <c r="J2190" s="169">
        <v>2.8383561643835615</v>
      </c>
      <c r="K2190">
        <v>1</v>
      </c>
    </row>
    <row r="2191" spans="1:11" x14ac:dyDescent="0.25">
      <c r="A2191" t="s">
        <v>2621</v>
      </c>
      <c r="B2191">
        <v>71977</v>
      </c>
      <c r="C2191" t="s">
        <v>172</v>
      </c>
      <c r="D2191" s="167">
        <v>81181.100000000006</v>
      </c>
      <c r="E2191" t="s">
        <v>196</v>
      </c>
      <c r="F2191" t="s">
        <v>169</v>
      </c>
      <c r="G2191" t="s">
        <v>706</v>
      </c>
      <c r="H2191" s="168">
        <v>38390</v>
      </c>
      <c r="I2191" t="s">
        <v>104</v>
      </c>
      <c r="J2191" s="169">
        <v>12.638356164383561</v>
      </c>
      <c r="K2191">
        <v>3</v>
      </c>
    </row>
    <row r="2192" spans="1:11" x14ac:dyDescent="0.25">
      <c r="A2192" t="s">
        <v>2622</v>
      </c>
      <c r="B2192">
        <v>72633</v>
      </c>
      <c r="C2192" t="s">
        <v>172</v>
      </c>
      <c r="D2192" s="167">
        <v>94099</v>
      </c>
      <c r="E2192" t="s">
        <v>168</v>
      </c>
      <c r="F2192" t="s">
        <v>169</v>
      </c>
      <c r="G2192" t="s">
        <v>173</v>
      </c>
      <c r="H2192" s="168">
        <v>37116</v>
      </c>
      <c r="I2192" t="s">
        <v>106</v>
      </c>
      <c r="J2192" s="169">
        <v>16.12876712328767</v>
      </c>
      <c r="K2192">
        <v>4</v>
      </c>
    </row>
    <row r="2193" spans="1:11" x14ac:dyDescent="0.25">
      <c r="A2193" t="s">
        <v>2623</v>
      </c>
      <c r="B2193">
        <v>98925</v>
      </c>
      <c r="C2193" t="s">
        <v>172</v>
      </c>
      <c r="D2193" s="167">
        <v>85854</v>
      </c>
      <c r="E2193" t="s">
        <v>185</v>
      </c>
      <c r="F2193" t="s">
        <v>169</v>
      </c>
      <c r="G2193" t="s">
        <v>416</v>
      </c>
      <c r="H2193" s="168">
        <v>37298</v>
      </c>
      <c r="I2193" t="s">
        <v>104</v>
      </c>
      <c r="J2193" s="169">
        <v>15.63013698630137</v>
      </c>
      <c r="K2193">
        <v>4</v>
      </c>
    </row>
    <row r="2194" spans="1:11" x14ac:dyDescent="0.25">
      <c r="A2194" t="s">
        <v>2624</v>
      </c>
      <c r="B2194">
        <v>40018</v>
      </c>
      <c r="C2194" t="s">
        <v>172</v>
      </c>
      <c r="D2194" s="167">
        <v>106448.44</v>
      </c>
      <c r="E2194" t="s">
        <v>168</v>
      </c>
      <c r="F2194" t="s">
        <v>169</v>
      </c>
      <c r="G2194" t="s">
        <v>1166</v>
      </c>
      <c r="H2194" s="168">
        <v>32392</v>
      </c>
      <c r="I2194" t="s">
        <v>108</v>
      </c>
      <c r="J2194" s="169">
        <v>29.07123287671233</v>
      </c>
      <c r="K2194">
        <v>6</v>
      </c>
    </row>
    <row r="2195" spans="1:11" x14ac:dyDescent="0.25">
      <c r="A2195" t="s">
        <v>2625</v>
      </c>
      <c r="B2195">
        <v>84467</v>
      </c>
      <c r="C2195" t="s">
        <v>172</v>
      </c>
      <c r="D2195" s="167">
        <v>51091</v>
      </c>
      <c r="E2195" t="s">
        <v>168</v>
      </c>
      <c r="F2195" t="s">
        <v>169</v>
      </c>
      <c r="G2195" t="s">
        <v>265</v>
      </c>
      <c r="H2195" s="168">
        <v>41918</v>
      </c>
      <c r="I2195" t="s">
        <v>104</v>
      </c>
      <c r="J2195" s="169">
        <v>2.9726027397260273</v>
      </c>
      <c r="K2195">
        <v>1</v>
      </c>
    </row>
    <row r="2196" spans="1:11" x14ac:dyDescent="0.25">
      <c r="A2196" t="s">
        <v>2626</v>
      </c>
      <c r="B2196">
        <v>64709</v>
      </c>
      <c r="C2196" t="s">
        <v>167</v>
      </c>
      <c r="D2196" s="167">
        <v>43761.61</v>
      </c>
      <c r="E2196" t="s">
        <v>216</v>
      </c>
      <c r="F2196" t="s">
        <v>202</v>
      </c>
      <c r="G2196" t="s">
        <v>1058</v>
      </c>
      <c r="H2196" s="168">
        <v>30186</v>
      </c>
      <c r="I2196" t="s">
        <v>108</v>
      </c>
      <c r="J2196" s="169">
        <v>35.115068493150687</v>
      </c>
      <c r="K2196">
        <v>8</v>
      </c>
    </row>
    <row r="2197" spans="1:11" x14ac:dyDescent="0.25">
      <c r="A2197" t="s">
        <v>2627</v>
      </c>
      <c r="B2197">
        <v>57707</v>
      </c>
      <c r="C2197" t="s">
        <v>167</v>
      </c>
      <c r="D2197" s="167">
        <v>50211</v>
      </c>
      <c r="E2197" t="s">
        <v>168</v>
      </c>
      <c r="F2197" t="s">
        <v>169</v>
      </c>
      <c r="G2197" t="s">
        <v>466</v>
      </c>
      <c r="H2197" s="168">
        <v>42562</v>
      </c>
      <c r="I2197" t="s">
        <v>104</v>
      </c>
      <c r="J2197" s="169">
        <v>1.2082191780821918</v>
      </c>
      <c r="K2197">
        <v>1</v>
      </c>
    </row>
    <row r="2198" spans="1:11" x14ac:dyDescent="0.25">
      <c r="A2198" t="s">
        <v>2628</v>
      </c>
      <c r="B2198">
        <v>14163</v>
      </c>
      <c r="C2198" t="s">
        <v>167</v>
      </c>
      <c r="D2198" s="167">
        <v>87236.83</v>
      </c>
      <c r="E2198" t="s">
        <v>230</v>
      </c>
      <c r="F2198" t="s">
        <v>169</v>
      </c>
      <c r="G2198" t="s">
        <v>397</v>
      </c>
      <c r="H2198" s="168">
        <v>41050</v>
      </c>
      <c r="I2198" t="s">
        <v>105</v>
      </c>
      <c r="J2198" s="169">
        <v>5.3506849315068497</v>
      </c>
      <c r="K2198">
        <v>2</v>
      </c>
    </row>
    <row r="2199" spans="1:11" x14ac:dyDescent="0.25">
      <c r="A2199" t="s">
        <v>2629</v>
      </c>
      <c r="B2199">
        <v>2123</v>
      </c>
      <c r="C2199" t="s">
        <v>172</v>
      </c>
      <c r="D2199" s="167">
        <v>82182</v>
      </c>
      <c r="E2199" t="s">
        <v>185</v>
      </c>
      <c r="F2199" t="s">
        <v>169</v>
      </c>
      <c r="G2199" t="s">
        <v>416</v>
      </c>
      <c r="H2199" s="168">
        <v>38334</v>
      </c>
      <c r="I2199" t="s">
        <v>106</v>
      </c>
      <c r="J2199" s="169">
        <v>12.791780821917808</v>
      </c>
      <c r="K2199">
        <v>3</v>
      </c>
    </row>
    <row r="2200" spans="1:11" x14ac:dyDescent="0.25">
      <c r="A2200" t="s">
        <v>2630</v>
      </c>
      <c r="B2200">
        <v>58486</v>
      </c>
      <c r="C2200" t="s">
        <v>172</v>
      </c>
      <c r="D2200" s="167">
        <v>97392.47</v>
      </c>
      <c r="E2200" t="s">
        <v>168</v>
      </c>
      <c r="F2200" t="s">
        <v>169</v>
      </c>
      <c r="G2200" t="s">
        <v>173</v>
      </c>
      <c r="H2200" s="168">
        <v>31754</v>
      </c>
      <c r="I2200" t="s">
        <v>108</v>
      </c>
      <c r="J2200" s="169">
        <v>30.81917808219178</v>
      </c>
      <c r="K2200">
        <v>7</v>
      </c>
    </row>
    <row r="2201" spans="1:11" x14ac:dyDescent="0.25">
      <c r="A2201" t="s">
        <v>2631</v>
      </c>
      <c r="B2201">
        <v>40857</v>
      </c>
      <c r="C2201" t="s">
        <v>167</v>
      </c>
      <c r="D2201" s="167">
        <v>112899</v>
      </c>
      <c r="E2201" t="s">
        <v>230</v>
      </c>
      <c r="F2201" t="s">
        <v>169</v>
      </c>
      <c r="G2201" t="s">
        <v>617</v>
      </c>
      <c r="H2201" s="168">
        <v>38110</v>
      </c>
      <c r="I2201" t="s">
        <v>103</v>
      </c>
      <c r="J2201" s="169">
        <v>13.405479452054795</v>
      </c>
      <c r="K2201">
        <v>3</v>
      </c>
    </row>
    <row r="2202" spans="1:11" x14ac:dyDescent="0.25">
      <c r="A2202" t="s">
        <v>2632</v>
      </c>
      <c r="B2202">
        <v>46557</v>
      </c>
      <c r="C2202" t="s">
        <v>167</v>
      </c>
      <c r="D2202" s="167">
        <v>74713</v>
      </c>
      <c r="E2202" t="s">
        <v>168</v>
      </c>
      <c r="F2202" t="s">
        <v>169</v>
      </c>
      <c r="G2202" t="s">
        <v>265</v>
      </c>
      <c r="H2202" s="168">
        <v>37522</v>
      </c>
      <c r="I2202" t="s">
        <v>104</v>
      </c>
      <c r="J2202" s="169">
        <v>15.016438356164384</v>
      </c>
      <c r="K2202">
        <v>3</v>
      </c>
    </row>
    <row r="2203" spans="1:11" x14ac:dyDescent="0.25">
      <c r="A2203" t="s">
        <v>2633</v>
      </c>
      <c r="B2203">
        <v>54505</v>
      </c>
      <c r="C2203" t="s">
        <v>167</v>
      </c>
      <c r="D2203" s="167">
        <v>82687.320000000007</v>
      </c>
      <c r="E2203" t="s">
        <v>239</v>
      </c>
      <c r="F2203" t="s">
        <v>169</v>
      </c>
      <c r="G2203" t="s">
        <v>2634</v>
      </c>
      <c r="H2203" s="168">
        <v>32692</v>
      </c>
      <c r="I2203" t="s">
        <v>103</v>
      </c>
      <c r="J2203" s="169">
        <v>28.24931506849315</v>
      </c>
      <c r="K2203">
        <v>6</v>
      </c>
    </row>
    <row r="2204" spans="1:11" x14ac:dyDescent="0.25">
      <c r="A2204" t="s">
        <v>2635</v>
      </c>
      <c r="B2204">
        <v>88260</v>
      </c>
      <c r="C2204" t="s">
        <v>167</v>
      </c>
      <c r="D2204" s="167">
        <v>69222.179999999993</v>
      </c>
      <c r="E2204" t="s">
        <v>175</v>
      </c>
      <c r="F2204" t="s">
        <v>169</v>
      </c>
      <c r="G2204" t="s">
        <v>904</v>
      </c>
      <c r="H2204" s="168">
        <v>33049</v>
      </c>
      <c r="I2204" t="s">
        <v>108</v>
      </c>
      <c r="J2204" s="169">
        <v>27.271232876712329</v>
      </c>
      <c r="K2204">
        <v>6</v>
      </c>
    </row>
    <row r="2205" spans="1:11" x14ac:dyDescent="0.25">
      <c r="A2205" t="s">
        <v>2636</v>
      </c>
      <c r="B2205">
        <v>13190</v>
      </c>
      <c r="C2205" t="s">
        <v>172</v>
      </c>
      <c r="D2205" s="167">
        <v>103506</v>
      </c>
      <c r="E2205" t="s">
        <v>175</v>
      </c>
      <c r="F2205" t="s">
        <v>169</v>
      </c>
      <c r="G2205" t="s">
        <v>586</v>
      </c>
      <c r="H2205" s="168">
        <v>35492</v>
      </c>
      <c r="I2205" t="s">
        <v>103</v>
      </c>
      <c r="J2205" s="169">
        <v>20.578082191780823</v>
      </c>
      <c r="K2205">
        <v>5</v>
      </c>
    </row>
    <row r="2206" spans="1:11" x14ac:dyDescent="0.25">
      <c r="A2206" t="s">
        <v>2637</v>
      </c>
      <c r="B2206">
        <v>61884</v>
      </c>
      <c r="C2206" t="s">
        <v>172</v>
      </c>
      <c r="D2206" s="167">
        <v>45261</v>
      </c>
      <c r="E2206" t="s">
        <v>191</v>
      </c>
      <c r="F2206" t="s">
        <v>169</v>
      </c>
      <c r="G2206" t="s">
        <v>1065</v>
      </c>
      <c r="H2206" s="168">
        <v>42716</v>
      </c>
      <c r="I2206" t="s">
        <v>103</v>
      </c>
      <c r="J2206" s="169">
        <v>0.78630136986301369</v>
      </c>
      <c r="K2206">
        <v>1</v>
      </c>
    </row>
    <row r="2207" spans="1:11" x14ac:dyDescent="0.25">
      <c r="A2207" t="s">
        <v>2638</v>
      </c>
      <c r="B2207">
        <v>74273</v>
      </c>
      <c r="C2207" t="s">
        <v>172</v>
      </c>
      <c r="D2207" s="167">
        <v>46626.87</v>
      </c>
      <c r="E2207" t="s">
        <v>199</v>
      </c>
      <c r="F2207" t="s">
        <v>169</v>
      </c>
      <c r="G2207" t="s">
        <v>205</v>
      </c>
      <c r="H2207" s="168">
        <v>39412</v>
      </c>
      <c r="I2207" t="s">
        <v>104</v>
      </c>
      <c r="J2207" s="169">
        <v>9.838356164383562</v>
      </c>
      <c r="K2207">
        <v>2</v>
      </c>
    </row>
    <row r="2208" spans="1:11" x14ac:dyDescent="0.25">
      <c r="A2208" t="s">
        <v>2639</v>
      </c>
      <c r="B2208">
        <v>13800</v>
      </c>
      <c r="C2208" t="s">
        <v>172</v>
      </c>
      <c r="D2208" s="167">
        <v>110229</v>
      </c>
      <c r="E2208" t="s">
        <v>185</v>
      </c>
      <c r="F2208" t="s">
        <v>169</v>
      </c>
      <c r="G2208" t="s">
        <v>382</v>
      </c>
      <c r="H2208" s="168">
        <v>35751</v>
      </c>
      <c r="I2208" t="s">
        <v>103</v>
      </c>
      <c r="J2208" s="169">
        <v>19.86849315068493</v>
      </c>
      <c r="K2208">
        <v>4</v>
      </c>
    </row>
    <row r="2209" spans="1:11" x14ac:dyDescent="0.25">
      <c r="A2209" t="s">
        <v>2640</v>
      </c>
      <c r="B2209">
        <v>27093</v>
      </c>
      <c r="C2209" t="s">
        <v>172</v>
      </c>
      <c r="D2209" s="167">
        <v>45261</v>
      </c>
      <c r="E2209" t="s">
        <v>191</v>
      </c>
      <c r="F2209" t="s">
        <v>169</v>
      </c>
      <c r="G2209" t="s">
        <v>1065</v>
      </c>
      <c r="H2209" s="168">
        <v>42716</v>
      </c>
      <c r="I2209" t="s">
        <v>103</v>
      </c>
      <c r="J2209" s="169">
        <v>0.78630136986301369</v>
      </c>
      <c r="K2209">
        <v>1</v>
      </c>
    </row>
    <row r="2210" spans="1:11" x14ac:dyDescent="0.25">
      <c r="A2210" t="s">
        <v>2641</v>
      </c>
      <c r="B2210">
        <v>38139</v>
      </c>
      <c r="C2210" t="s">
        <v>167</v>
      </c>
      <c r="D2210" s="167">
        <v>123902.96</v>
      </c>
      <c r="E2210" t="s">
        <v>175</v>
      </c>
      <c r="F2210" t="s">
        <v>169</v>
      </c>
      <c r="G2210" t="s">
        <v>291</v>
      </c>
      <c r="H2210" s="168">
        <v>34736</v>
      </c>
      <c r="I2210" t="s">
        <v>104</v>
      </c>
      <c r="J2210" s="169">
        <v>22.649315068493152</v>
      </c>
      <c r="K2210">
        <v>5</v>
      </c>
    </row>
    <row r="2211" spans="1:11" x14ac:dyDescent="0.25">
      <c r="A2211" t="s">
        <v>2642</v>
      </c>
      <c r="B2211">
        <v>96667</v>
      </c>
      <c r="C2211" t="s">
        <v>172</v>
      </c>
      <c r="D2211" s="167">
        <v>43525.72</v>
      </c>
      <c r="E2211" t="s">
        <v>199</v>
      </c>
      <c r="F2211" t="s">
        <v>169</v>
      </c>
      <c r="G2211" t="s">
        <v>220</v>
      </c>
      <c r="H2211" s="168">
        <v>41330</v>
      </c>
      <c r="I2211" t="s">
        <v>108</v>
      </c>
      <c r="J2211" s="169">
        <v>4.5835616438356164</v>
      </c>
      <c r="K2211">
        <v>1</v>
      </c>
    </row>
    <row r="2212" spans="1:11" x14ac:dyDescent="0.25">
      <c r="A2212" t="s">
        <v>2643</v>
      </c>
      <c r="B2212">
        <v>87365</v>
      </c>
      <c r="C2212" t="s">
        <v>172</v>
      </c>
      <c r="D2212" s="167">
        <v>116124.02</v>
      </c>
      <c r="E2212" t="s">
        <v>185</v>
      </c>
      <c r="F2212" t="s">
        <v>169</v>
      </c>
      <c r="G2212" t="s">
        <v>382</v>
      </c>
      <c r="H2212" s="168">
        <v>34722</v>
      </c>
      <c r="I2212" t="s">
        <v>103</v>
      </c>
      <c r="J2212" s="169">
        <v>22.687671232876713</v>
      </c>
      <c r="K2212">
        <v>5</v>
      </c>
    </row>
    <row r="2213" spans="1:11" x14ac:dyDescent="0.25">
      <c r="A2213" t="s">
        <v>2644</v>
      </c>
      <c r="B2213">
        <v>20196</v>
      </c>
      <c r="C2213" t="s">
        <v>172</v>
      </c>
      <c r="D2213" s="167">
        <v>84989.18</v>
      </c>
      <c r="E2213" t="s">
        <v>268</v>
      </c>
      <c r="F2213" t="s">
        <v>169</v>
      </c>
      <c r="G2213" t="s">
        <v>418</v>
      </c>
      <c r="H2213" s="168">
        <v>41568</v>
      </c>
      <c r="I2213" t="s">
        <v>105</v>
      </c>
      <c r="J2213" s="169">
        <v>3.9315068493150687</v>
      </c>
      <c r="K2213">
        <v>1</v>
      </c>
    </row>
    <row r="2214" spans="1:11" x14ac:dyDescent="0.25">
      <c r="A2214" t="s">
        <v>2645</v>
      </c>
      <c r="B2214">
        <v>46473</v>
      </c>
      <c r="C2214" t="s">
        <v>172</v>
      </c>
      <c r="D2214" s="167">
        <v>50910</v>
      </c>
      <c r="E2214" t="s">
        <v>191</v>
      </c>
      <c r="F2214" t="s">
        <v>169</v>
      </c>
      <c r="G2214" t="s">
        <v>354</v>
      </c>
      <c r="H2214" s="168">
        <v>40330</v>
      </c>
      <c r="I2214" t="s">
        <v>103</v>
      </c>
      <c r="J2214" s="169">
        <v>7.3232876712328769</v>
      </c>
      <c r="K2214">
        <v>2</v>
      </c>
    </row>
    <row r="2215" spans="1:11" x14ac:dyDescent="0.25">
      <c r="A2215" t="s">
        <v>2646</v>
      </c>
      <c r="B2215">
        <v>84404</v>
      </c>
      <c r="C2215" t="s">
        <v>172</v>
      </c>
      <c r="D2215" s="167">
        <v>82358.460000000006</v>
      </c>
      <c r="E2215" t="s">
        <v>175</v>
      </c>
      <c r="F2215" t="s">
        <v>169</v>
      </c>
      <c r="G2215" t="s">
        <v>882</v>
      </c>
      <c r="H2215" s="168">
        <v>28932</v>
      </c>
      <c r="I2215" t="s">
        <v>104</v>
      </c>
      <c r="J2215" s="169">
        <v>38.550684931506851</v>
      </c>
      <c r="K2215">
        <v>8</v>
      </c>
    </row>
    <row r="2216" spans="1:11" x14ac:dyDescent="0.25">
      <c r="A2216" t="s">
        <v>2647</v>
      </c>
      <c r="B2216">
        <v>50595</v>
      </c>
      <c r="C2216" t="s">
        <v>172</v>
      </c>
      <c r="D2216" s="167">
        <v>57365</v>
      </c>
      <c r="E2216" t="s">
        <v>191</v>
      </c>
      <c r="F2216" t="s">
        <v>169</v>
      </c>
      <c r="G2216" t="s">
        <v>354</v>
      </c>
      <c r="H2216" s="168">
        <v>41288</v>
      </c>
      <c r="I2216" t="s">
        <v>104</v>
      </c>
      <c r="J2216" s="169">
        <v>4.6986301369863011</v>
      </c>
      <c r="K2216">
        <v>1</v>
      </c>
    </row>
    <row r="2217" spans="1:11" x14ac:dyDescent="0.25">
      <c r="A2217" t="s">
        <v>2648</v>
      </c>
      <c r="B2217">
        <v>9122</v>
      </c>
      <c r="C2217" t="s">
        <v>172</v>
      </c>
      <c r="D2217" s="167">
        <v>87635.8</v>
      </c>
      <c r="E2217" t="s">
        <v>216</v>
      </c>
      <c r="F2217" t="s">
        <v>169</v>
      </c>
      <c r="G2217" t="s">
        <v>275</v>
      </c>
      <c r="H2217" s="168">
        <v>38922</v>
      </c>
      <c r="I2217" t="s">
        <v>103</v>
      </c>
      <c r="J2217" s="169">
        <v>11.180821917808219</v>
      </c>
      <c r="K2217">
        <v>3</v>
      </c>
    </row>
    <row r="2218" spans="1:11" x14ac:dyDescent="0.25">
      <c r="A2218" t="s">
        <v>2649</v>
      </c>
      <c r="B2218">
        <v>81819</v>
      </c>
      <c r="C2218" t="s">
        <v>172</v>
      </c>
      <c r="D2218" s="167">
        <v>64812</v>
      </c>
      <c r="E2218" t="s">
        <v>175</v>
      </c>
      <c r="F2218" t="s">
        <v>169</v>
      </c>
      <c r="G2218" t="s">
        <v>183</v>
      </c>
      <c r="H2218" s="168">
        <v>41498</v>
      </c>
      <c r="I2218" t="s">
        <v>106</v>
      </c>
      <c r="J2218" s="169">
        <v>4.1232876712328768</v>
      </c>
      <c r="K2218">
        <v>1</v>
      </c>
    </row>
    <row r="2219" spans="1:11" x14ac:dyDescent="0.25">
      <c r="A2219" t="s">
        <v>2650</v>
      </c>
      <c r="B2219">
        <v>31342</v>
      </c>
      <c r="C2219" t="s">
        <v>172</v>
      </c>
      <c r="D2219" s="167">
        <v>39003.449999999997</v>
      </c>
      <c r="E2219" t="s">
        <v>199</v>
      </c>
      <c r="F2219" t="s">
        <v>169</v>
      </c>
      <c r="G2219" t="s">
        <v>295</v>
      </c>
      <c r="H2219" s="168">
        <v>42352</v>
      </c>
      <c r="I2219" t="s">
        <v>106</v>
      </c>
      <c r="J2219" s="169">
        <v>1.7835616438356163</v>
      </c>
      <c r="K2219">
        <v>1</v>
      </c>
    </row>
    <row r="2220" spans="1:11" x14ac:dyDescent="0.25">
      <c r="A2220" t="s">
        <v>2651</v>
      </c>
      <c r="B2220">
        <v>3707</v>
      </c>
      <c r="C2220" t="s">
        <v>172</v>
      </c>
      <c r="D2220" s="167">
        <v>114116.68</v>
      </c>
      <c r="E2220" t="s">
        <v>213</v>
      </c>
      <c r="F2220" t="s">
        <v>169</v>
      </c>
      <c r="G2220" t="s">
        <v>214</v>
      </c>
      <c r="H2220" s="168">
        <v>40042</v>
      </c>
      <c r="I2220" t="s">
        <v>103</v>
      </c>
      <c r="J2220" s="169">
        <v>8.1123287671232873</v>
      </c>
      <c r="K2220">
        <v>2</v>
      </c>
    </row>
    <row r="2221" spans="1:11" x14ac:dyDescent="0.25">
      <c r="A2221" t="s">
        <v>2652</v>
      </c>
      <c r="B2221">
        <v>40670</v>
      </c>
      <c r="C2221" t="s">
        <v>167</v>
      </c>
      <c r="D2221" s="167">
        <v>79381.84</v>
      </c>
      <c r="E2221" t="s">
        <v>196</v>
      </c>
      <c r="F2221" t="s">
        <v>169</v>
      </c>
      <c r="G2221" t="s">
        <v>181</v>
      </c>
      <c r="H2221" s="168">
        <v>41610</v>
      </c>
      <c r="I2221" t="s">
        <v>105</v>
      </c>
      <c r="J2221" s="169">
        <v>3.8164383561643835</v>
      </c>
      <c r="K2221">
        <v>1</v>
      </c>
    </row>
    <row r="2222" spans="1:11" x14ac:dyDescent="0.25">
      <c r="A2222" t="s">
        <v>2653</v>
      </c>
      <c r="B2222">
        <v>24074</v>
      </c>
      <c r="C2222" t="s">
        <v>172</v>
      </c>
      <c r="D2222" s="167">
        <v>55328</v>
      </c>
      <c r="E2222" t="s">
        <v>191</v>
      </c>
      <c r="F2222" t="s">
        <v>169</v>
      </c>
      <c r="G2222" t="s">
        <v>354</v>
      </c>
      <c r="H2222" s="168">
        <v>41288</v>
      </c>
      <c r="I2222" t="s">
        <v>106</v>
      </c>
      <c r="J2222" s="169">
        <v>4.6986301369863011</v>
      </c>
      <c r="K2222">
        <v>1</v>
      </c>
    </row>
    <row r="2223" spans="1:11" x14ac:dyDescent="0.25">
      <c r="A2223" t="s">
        <v>2654</v>
      </c>
      <c r="B2223">
        <v>40057</v>
      </c>
      <c r="C2223" t="s">
        <v>172</v>
      </c>
      <c r="D2223" s="167">
        <v>85405</v>
      </c>
      <c r="E2223" t="s">
        <v>168</v>
      </c>
      <c r="F2223" t="s">
        <v>169</v>
      </c>
      <c r="G2223" t="s">
        <v>265</v>
      </c>
      <c r="H2223" s="168">
        <v>36962</v>
      </c>
      <c r="I2223" t="s">
        <v>105</v>
      </c>
      <c r="J2223" s="169">
        <v>16.550684931506851</v>
      </c>
      <c r="K2223">
        <v>4</v>
      </c>
    </row>
    <row r="2224" spans="1:11" x14ac:dyDescent="0.25">
      <c r="A2224" t="s">
        <v>2655</v>
      </c>
      <c r="B2224">
        <v>73034</v>
      </c>
      <c r="C2224" t="s">
        <v>172</v>
      </c>
      <c r="D2224" s="167">
        <v>96929.82</v>
      </c>
      <c r="E2224" t="s">
        <v>196</v>
      </c>
      <c r="F2224" t="s">
        <v>169</v>
      </c>
      <c r="G2224" t="s">
        <v>478</v>
      </c>
      <c r="H2224" s="168">
        <v>41036</v>
      </c>
      <c r="I2224" t="s">
        <v>103</v>
      </c>
      <c r="J2224" s="169">
        <v>5.3890410958904109</v>
      </c>
      <c r="K2224">
        <v>2</v>
      </c>
    </row>
    <row r="2225" spans="1:11" x14ac:dyDescent="0.25">
      <c r="A2225" t="s">
        <v>2656</v>
      </c>
      <c r="B2225">
        <v>49889</v>
      </c>
      <c r="C2225" t="s">
        <v>167</v>
      </c>
      <c r="D2225" s="167">
        <v>65643.17</v>
      </c>
      <c r="E2225" t="s">
        <v>191</v>
      </c>
      <c r="F2225" t="s">
        <v>169</v>
      </c>
      <c r="G2225" t="s">
        <v>610</v>
      </c>
      <c r="H2225" s="168">
        <v>40197</v>
      </c>
      <c r="I2225" t="s">
        <v>107</v>
      </c>
      <c r="J2225" s="169">
        <v>7.6876712328767125</v>
      </c>
      <c r="K2225">
        <v>2</v>
      </c>
    </row>
    <row r="2226" spans="1:11" x14ac:dyDescent="0.25">
      <c r="A2226" t="s">
        <v>2657</v>
      </c>
      <c r="B2226">
        <v>6775</v>
      </c>
      <c r="C2226" t="s">
        <v>167</v>
      </c>
      <c r="D2226" s="167">
        <v>55598.94</v>
      </c>
      <c r="E2226" t="s">
        <v>188</v>
      </c>
      <c r="F2226" t="s">
        <v>169</v>
      </c>
      <c r="G2226" t="s">
        <v>344</v>
      </c>
      <c r="H2226" s="168">
        <v>38068</v>
      </c>
      <c r="I2226" t="s">
        <v>104</v>
      </c>
      <c r="J2226" s="169">
        <v>13.520547945205479</v>
      </c>
      <c r="K2226">
        <v>3</v>
      </c>
    </row>
    <row r="2227" spans="1:11" x14ac:dyDescent="0.25">
      <c r="A2227" t="s">
        <v>2658</v>
      </c>
      <c r="B2227">
        <v>30508</v>
      </c>
      <c r="C2227" t="s">
        <v>172</v>
      </c>
      <c r="D2227" s="167">
        <v>73801</v>
      </c>
      <c r="E2227" t="s">
        <v>196</v>
      </c>
      <c r="F2227" t="s">
        <v>169</v>
      </c>
      <c r="G2227" t="s">
        <v>228</v>
      </c>
      <c r="H2227" s="168">
        <v>37914</v>
      </c>
      <c r="I2227" t="s">
        <v>103</v>
      </c>
      <c r="J2227" s="169">
        <v>13.942465753424658</v>
      </c>
      <c r="K2227">
        <v>3</v>
      </c>
    </row>
    <row r="2228" spans="1:11" x14ac:dyDescent="0.25">
      <c r="A2228" t="s">
        <v>2659</v>
      </c>
      <c r="B2228">
        <v>24041</v>
      </c>
      <c r="C2228" t="s">
        <v>167</v>
      </c>
      <c r="D2228" s="167">
        <v>97912</v>
      </c>
      <c r="E2228" t="s">
        <v>175</v>
      </c>
      <c r="F2228" t="s">
        <v>169</v>
      </c>
      <c r="G2228" t="s">
        <v>211</v>
      </c>
      <c r="H2228" s="168">
        <v>36066</v>
      </c>
      <c r="I2228" t="s">
        <v>106</v>
      </c>
      <c r="J2228" s="169">
        <v>19.005479452054793</v>
      </c>
      <c r="K2228">
        <v>4</v>
      </c>
    </row>
    <row r="2229" spans="1:11" x14ac:dyDescent="0.25">
      <c r="A2229" t="s">
        <v>2660</v>
      </c>
      <c r="B2229">
        <v>44624</v>
      </c>
      <c r="C2229" t="s">
        <v>167</v>
      </c>
      <c r="D2229" s="167">
        <v>96880.05</v>
      </c>
      <c r="E2229" t="s">
        <v>216</v>
      </c>
      <c r="F2229" t="s">
        <v>169</v>
      </c>
      <c r="G2229" t="s">
        <v>369</v>
      </c>
      <c r="H2229" s="168">
        <v>34911</v>
      </c>
      <c r="I2229" t="s">
        <v>107</v>
      </c>
      <c r="J2229" s="169">
        <v>22.169863013698631</v>
      </c>
      <c r="K2229">
        <v>5</v>
      </c>
    </row>
    <row r="2230" spans="1:11" x14ac:dyDescent="0.25">
      <c r="A2230" t="s">
        <v>2661</v>
      </c>
      <c r="B2230">
        <v>88536</v>
      </c>
      <c r="C2230" t="s">
        <v>172</v>
      </c>
      <c r="D2230" s="167">
        <v>42053.42</v>
      </c>
      <c r="E2230" t="s">
        <v>233</v>
      </c>
      <c r="F2230" t="s">
        <v>169</v>
      </c>
      <c r="G2230" t="s">
        <v>514</v>
      </c>
      <c r="H2230" s="168">
        <v>41255</v>
      </c>
      <c r="I2230" t="s">
        <v>107</v>
      </c>
      <c r="J2230" s="169">
        <v>4.7890410958904113</v>
      </c>
      <c r="K2230">
        <v>1</v>
      </c>
    </row>
    <row r="2231" spans="1:11" x14ac:dyDescent="0.25">
      <c r="A2231" t="s">
        <v>2662</v>
      </c>
      <c r="B2231">
        <v>76539</v>
      </c>
      <c r="C2231" t="s">
        <v>172</v>
      </c>
      <c r="D2231" s="167">
        <v>51564.44</v>
      </c>
      <c r="E2231" t="s">
        <v>168</v>
      </c>
      <c r="F2231" t="s">
        <v>169</v>
      </c>
      <c r="G2231" t="s">
        <v>1326</v>
      </c>
      <c r="H2231" s="168">
        <v>38936</v>
      </c>
      <c r="I2231" t="s">
        <v>103</v>
      </c>
      <c r="J2231" s="169">
        <v>11.142465753424657</v>
      </c>
      <c r="K2231">
        <v>3</v>
      </c>
    </row>
    <row r="2232" spans="1:11" x14ac:dyDescent="0.25">
      <c r="A2232" t="s">
        <v>2663</v>
      </c>
      <c r="B2232">
        <v>7167</v>
      </c>
      <c r="C2232" t="s">
        <v>167</v>
      </c>
      <c r="D2232" s="167">
        <v>43761.61</v>
      </c>
      <c r="E2232" t="s">
        <v>188</v>
      </c>
      <c r="F2232" t="s">
        <v>202</v>
      </c>
      <c r="G2232" t="s">
        <v>282</v>
      </c>
      <c r="H2232" s="168">
        <v>34399</v>
      </c>
      <c r="I2232" t="s">
        <v>104</v>
      </c>
      <c r="J2232" s="169">
        <v>23.572602739726026</v>
      </c>
      <c r="K2232">
        <v>5</v>
      </c>
    </row>
    <row r="2233" spans="1:11" x14ac:dyDescent="0.25">
      <c r="A2233" t="s">
        <v>2664</v>
      </c>
      <c r="B2233">
        <v>497</v>
      </c>
      <c r="C2233" t="s">
        <v>172</v>
      </c>
      <c r="D2233" s="167">
        <v>36707.050000000003</v>
      </c>
      <c r="E2233" t="s">
        <v>233</v>
      </c>
      <c r="F2233" t="s">
        <v>169</v>
      </c>
      <c r="G2233" t="s">
        <v>242</v>
      </c>
      <c r="H2233" s="168">
        <v>37563</v>
      </c>
      <c r="I2233" t="s">
        <v>103</v>
      </c>
      <c r="J2233" s="169">
        <v>14.904109589041095</v>
      </c>
      <c r="K2233">
        <v>3</v>
      </c>
    </row>
    <row r="2234" spans="1:11" x14ac:dyDescent="0.25">
      <c r="A2234" t="s">
        <v>2665</v>
      </c>
      <c r="B2234">
        <v>42995</v>
      </c>
      <c r="C2234" t="s">
        <v>167</v>
      </c>
      <c r="D2234" s="167">
        <v>57819.7</v>
      </c>
      <c r="E2234" t="s">
        <v>188</v>
      </c>
      <c r="F2234" t="s">
        <v>169</v>
      </c>
      <c r="G2234" t="s">
        <v>375</v>
      </c>
      <c r="H2234" s="168">
        <v>41862</v>
      </c>
      <c r="I2234" t="s">
        <v>104</v>
      </c>
      <c r="J2234" s="169">
        <v>3.1260273972602741</v>
      </c>
      <c r="K2234">
        <v>1</v>
      </c>
    </row>
    <row r="2235" spans="1:11" x14ac:dyDescent="0.25">
      <c r="A2235" t="s">
        <v>2666</v>
      </c>
      <c r="B2235">
        <v>85808</v>
      </c>
      <c r="C2235" t="s">
        <v>167</v>
      </c>
      <c r="D2235" s="167">
        <v>83497.98</v>
      </c>
      <c r="E2235" t="s">
        <v>188</v>
      </c>
      <c r="F2235" t="s">
        <v>169</v>
      </c>
      <c r="G2235" t="s">
        <v>282</v>
      </c>
      <c r="H2235" s="168">
        <v>33147</v>
      </c>
      <c r="I2235" t="s">
        <v>103</v>
      </c>
      <c r="J2235" s="169">
        <v>27.002739726027396</v>
      </c>
      <c r="K2235">
        <v>6</v>
      </c>
    </row>
    <row r="2236" spans="1:11" x14ac:dyDescent="0.25">
      <c r="A2236" t="s">
        <v>2667</v>
      </c>
      <c r="B2236">
        <v>72424</v>
      </c>
      <c r="C2236" t="s">
        <v>172</v>
      </c>
      <c r="D2236" s="167">
        <v>40631.32</v>
      </c>
      <c r="E2236" t="s">
        <v>199</v>
      </c>
      <c r="F2236" t="s">
        <v>169</v>
      </c>
      <c r="G2236" t="s">
        <v>200</v>
      </c>
      <c r="H2236" s="168">
        <v>42065</v>
      </c>
      <c r="I2236" t="s">
        <v>107</v>
      </c>
      <c r="J2236" s="169">
        <v>2.56986301369863</v>
      </c>
      <c r="K2236">
        <v>1</v>
      </c>
    </row>
    <row r="2237" spans="1:11" x14ac:dyDescent="0.25">
      <c r="A2237" t="s">
        <v>2668</v>
      </c>
      <c r="B2237">
        <v>37077</v>
      </c>
      <c r="C2237" t="s">
        <v>172</v>
      </c>
      <c r="D2237" s="167">
        <v>93123.03</v>
      </c>
      <c r="E2237" t="s">
        <v>308</v>
      </c>
      <c r="F2237" t="s">
        <v>169</v>
      </c>
      <c r="G2237" t="s">
        <v>443</v>
      </c>
      <c r="H2237" s="168">
        <v>36689</v>
      </c>
      <c r="I2237" t="s">
        <v>108</v>
      </c>
      <c r="J2237" s="169">
        <v>17.298630136986301</v>
      </c>
      <c r="K2237">
        <v>4</v>
      </c>
    </row>
    <row r="2238" spans="1:11" x14ac:dyDescent="0.25">
      <c r="A2238" t="s">
        <v>2669</v>
      </c>
      <c r="B2238">
        <v>43324</v>
      </c>
      <c r="C2238" t="s">
        <v>167</v>
      </c>
      <c r="D2238" s="167">
        <v>18416.330000000002</v>
      </c>
      <c r="E2238" t="s">
        <v>196</v>
      </c>
      <c r="F2238" t="s">
        <v>202</v>
      </c>
      <c r="G2238" t="s">
        <v>222</v>
      </c>
      <c r="H2238" s="168">
        <v>36821</v>
      </c>
      <c r="I2238" t="s">
        <v>104</v>
      </c>
      <c r="J2238" s="169">
        <v>16.936986301369863</v>
      </c>
      <c r="K2238">
        <v>4</v>
      </c>
    </row>
    <row r="2239" spans="1:11" x14ac:dyDescent="0.25">
      <c r="A2239" t="s">
        <v>2670</v>
      </c>
      <c r="B2239">
        <v>9646</v>
      </c>
      <c r="C2239" t="s">
        <v>172</v>
      </c>
      <c r="D2239" s="167">
        <v>67231.02</v>
      </c>
      <c r="E2239" t="s">
        <v>308</v>
      </c>
      <c r="F2239" t="s">
        <v>169</v>
      </c>
      <c r="G2239" t="s">
        <v>968</v>
      </c>
      <c r="H2239" s="168">
        <v>39734</v>
      </c>
      <c r="I2239" t="s">
        <v>107</v>
      </c>
      <c r="J2239" s="169">
        <v>8.956164383561644</v>
      </c>
      <c r="K2239">
        <v>2</v>
      </c>
    </row>
    <row r="2240" spans="1:11" x14ac:dyDescent="0.25">
      <c r="A2240" t="s">
        <v>2671</v>
      </c>
      <c r="B2240">
        <v>77372</v>
      </c>
      <c r="C2240" t="s">
        <v>167</v>
      </c>
      <c r="D2240" s="167">
        <v>77165.460000000006</v>
      </c>
      <c r="E2240" t="s">
        <v>1684</v>
      </c>
      <c r="F2240" t="s">
        <v>169</v>
      </c>
      <c r="G2240" t="s">
        <v>282</v>
      </c>
      <c r="H2240" s="168">
        <v>34722</v>
      </c>
      <c r="I2240" t="s">
        <v>107</v>
      </c>
      <c r="J2240" s="169">
        <v>22.687671232876713</v>
      </c>
      <c r="K2240">
        <v>5</v>
      </c>
    </row>
    <row r="2241" spans="1:11" x14ac:dyDescent="0.25">
      <c r="A2241" t="s">
        <v>2672</v>
      </c>
      <c r="B2241">
        <v>2960</v>
      </c>
      <c r="C2241" t="s">
        <v>172</v>
      </c>
      <c r="D2241" s="167">
        <v>146991.57</v>
      </c>
      <c r="E2241" t="s">
        <v>199</v>
      </c>
      <c r="F2241" t="s">
        <v>169</v>
      </c>
      <c r="G2241" t="s">
        <v>231</v>
      </c>
      <c r="H2241" s="168">
        <v>33574</v>
      </c>
      <c r="I2241" t="s">
        <v>106</v>
      </c>
      <c r="J2241" s="169">
        <v>25.832876712328765</v>
      </c>
      <c r="K2241">
        <v>6</v>
      </c>
    </row>
    <row r="2242" spans="1:11" x14ac:dyDescent="0.25">
      <c r="A2242" t="s">
        <v>2673</v>
      </c>
      <c r="B2242">
        <v>17160</v>
      </c>
      <c r="C2242" t="s">
        <v>172</v>
      </c>
      <c r="D2242" s="167">
        <v>91532</v>
      </c>
      <c r="E2242" t="s">
        <v>168</v>
      </c>
      <c r="F2242" t="s">
        <v>169</v>
      </c>
      <c r="G2242" t="s">
        <v>524</v>
      </c>
      <c r="H2242" s="168">
        <v>35526</v>
      </c>
      <c r="I2242" t="s">
        <v>108</v>
      </c>
      <c r="J2242" s="169">
        <v>20.484931506849314</v>
      </c>
      <c r="K2242">
        <v>5</v>
      </c>
    </row>
    <row r="2243" spans="1:11" x14ac:dyDescent="0.25">
      <c r="A2243" t="s">
        <v>2674</v>
      </c>
      <c r="B2243">
        <v>68640</v>
      </c>
      <c r="C2243" t="s">
        <v>167</v>
      </c>
      <c r="D2243" s="167">
        <v>59676.38</v>
      </c>
      <c r="E2243" t="s">
        <v>168</v>
      </c>
      <c r="F2243" t="s">
        <v>169</v>
      </c>
      <c r="G2243" t="s">
        <v>1364</v>
      </c>
      <c r="H2243" s="168">
        <v>40980</v>
      </c>
      <c r="I2243" t="s">
        <v>106</v>
      </c>
      <c r="J2243" s="169">
        <v>5.5424657534246577</v>
      </c>
      <c r="K2243">
        <v>2</v>
      </c>
    </row>
    <row r="2244" spans="1:11" x14ac:dyDescent="0.25">
      <c r="A2244" t="s">
        <v>2675</v>
      </c>
      <c r="B2244">
        <v>75280</v>
      </c>
      <c r="C2244" t="s">
        <v>172</v>
      </c>
      <c r="D2244" s="167">
        <v>55122.12</v>
      </c>
      <c r="E2244" t="s">
        <v>199</v>
      </c>
      <c r="F2244" t="s">
        <v>169</v>
      </c>
      <c r="G2244" t="s">
        <v>200</v>
      </c>
      <c r="H2244" s="168">
        <v>37963</v>
      </c>
      <c r="I2244" t="s">
        <v>104</v>
      </c>
      <c r="J2244" s="169">
        <v>13.808219178082192</v>
      </c>
      <c r="K2244">
        <v>3</v>
      </c>
    </row>
    <row r="2245" spans="1:11" x14ac:dyDescent="0.25">
      <c r="A2245" t="s">
        <v>2676</v>
      </c>
      <c r="B2245">
        <v>66860</v>
      </c>
      <c r="C2245" t="s">
        <v>167</v>
      </c>
      <c r="D2245" s="167">
        <v>18416.330000000002</v>
      </c>
      <c r="E2245" t="s">
        <v>196</v>
      </c>
      <c r="F2245" t="s">
        <v>202</v>
      </c>
      <c r="G2245" t="s">
        <v>222</v>
      </c>
      <c r="H2245" s="168">
        <v>41260</v>
      </c>
      <c r="I2245" t="s">
        <v>105</v>
      </c>
      <c r="J2245" s="169">
        <v>4.7753424657534245</v>
      </c>
      <c r="K2245">
        <v>1</v>
      </c>
    </row>
    <row r="2246" spans="1:11" x14ac:dyDescent="0.25">
      <c r="A2246" t="s">
        <v>2677</v>
      </c>
      <c r="B2246">
        <v>62099</v>
      </c>
      <c r="C2246" t="s">
        <v>167</v>
      </c>
      <c r="D2246" s="167">
        <v>102664</v>
      </c>
      <c r="E2246" t="s">
        <v>188</v>
      </c>
      <c r="F2246" t="s">
        <v>169</v>
      </c>
      <c r="G2246" t="s">
        <v>397</v>
      </c>
      <c r="H2246" s="168">
        <v>38880</v>
      </c>
      <c r="I2246" t="s">
        <v>103</v>
      </c>
      <c r="J2246" s="169">
        <v>11.295890410958904</v>
      </c>
      <c r="K2246">
        <v>3</v>
      </c>
    </row>
    <row r="2247" spans="1:11" x14ac:dyDescent="0.25">
      <c r="A2247" t="s">
        <v>2678</v>
      </c>
      <c r="B2247">
        <v>24929</v>
      </c>
      <c r="C2247" t="s">
        <v>172</v>
      </c>
      <c r="D2247" s="167">
        <v>72902</v>
      </c>
      <c r="E2247" t="s">
        <v>175</v>
      </c>
      <c r="F2247" t="s">
        <v>169</v>
      </c>
      <c r="G2247" t="s">
        <v>183</v>
      </c>
      <c r="H2247" s="168">
        <v>39034</v>
      </c>
      <c r="I2247" t="s">
        <v>105</v>
      </c>
      <c r="J2247" s="169">
        <v>10.873972602739727</v>
      </c>
      <c r="K2247">
        <v>3</v>
      </c>
    </row>
    <row r="2248" spans="1:11" x14ac:dyDescent="0.25">
      <c r="A2248" t="s">
        <v>2679</v>
      </c>
      <c r="B2248">
        <v>73508</v>
      </c>
      <c r="C2248" t="s">
        <v>172</v>
      </c>
      <c r="D2248" s="167">
        <v>55889.73</v>
      </c>
      <c r="E2248" t="s">
        <v>199</v>
      </c>
      <c r="F2248" t="s">
        <v>169</v>
      </c>
      <c r="G2248" t="s">
        <v>200</v>
      </c>
      <c r="H2248" s="168">
        <v>39509</v>
      </c>
      <c r="I2248" t="s">
        <v>104</v>
      </c>
      <c r="J2248" s="169">
        <v>9.5726027397260278</v>
      </c>
      <c r="K2248">
        <v>2</v>
      </c>
    </row>
    <row r="2249" spans="1:11" x14ac:dyDescent="0.25">
      <c r="A2249" t="s">
        <v>2680</v>
      </c>
      <c r="B2249">
        <v>37708</v>
      </c>
      <c r="C2249" t="s">
        <v>172</v>
      </c>
      <c r="D2249" s="167">
        <v>86614.07</v>
      </c>
      <c r="E2249" t="s">
        <v>188</v>
      </c>
      <c r="F2249" t="s">
        <v>169</v>
      </c>
      <c r="G2249" t="s">
        <v>406</v>
      </c>
      <c r="H2249" s="168">
        <v>39133</v>
      </c>
      <c r="I2249" t="s">
        <v>108</v>
      </c>
      <c r="J2249" s="169">
        <v>10.602739726027398</v>
      </c>
      <c r="K2249">
        <v>3</v>
      </c>
    </row>
    <row r="2250" spans="1:11" x14ac:dyDescent="0.25">
      <c r="A2250" t="s">
        <v>2681</v>
      </c>
      <c r="B2250">
        <v>35474</v>
      </c>
      <c r="C2250" t="s">
        <v>172</v>
      </c>
      <c r="D2250" s="167">
        <v>50699.16</v>
      </c>
      <c r="E2250" t="s">
        <v>199</v>
      </c>
      <c r="F2250" t="s">
        <v>169</v>
      </c>
      <c r="G2250" t="s">
        <v>200</v>
      </c>
      <c r="H2250" s="168">
        <v>38964</v>
      </c>
      <c r="I2250" t="s">
        <v>108</v>
      </c>
      <c r="J2250" s="169">
        <v>11.065753424657535</v>
      </c>
      <c r="K2250">
        <v>3</v>
      </c>
    </row>
    <row r="2251" spans="1:11" x14ac:dyDescent="0.25">
      <c r="A2251" t="s">
        <v>2682</v>
      </c>
      <c r="B2251">
        <v>91607</v>
      </c>
      <c r="C2251" t="s">
        <v>172</v>
      </c>
      <c r="D2251" s="167">
        <v>25750</v>
      </c>
      <c r="E2251" t="s">
        <v>188</v>
      </c>
      <c r="F2251" t="s">
        <v>202</v>
      </c>
      <c r="G2251" t="s">
        <v>337</v>
      </c>
      <c r="H2251" s="168">
        <v>39381</v>
      </c>
      <c r="I2251" t="s">
        <v>107</v>
      </c>
      <c r="J2251" s="169">
        <v>9.9232876712328775</v>
      </c>
      <c r="K2251">
        <v>2</v>
      </c>
    </row>
    <row r="2252" spans="1:11" x14ac:dyDescent="0.25">
      <c r="A2252" t="s">
        <v>2683</v>
      </c>
      <c r="B2252">
        <v>63789</v>
      </c>
      <c r="C2252" t="s">
        <v>172</v>
      </c>
      <c r="D2252" s="167">
        <v>58455</v>
      </c>
      <c r="E2252" t="s">
        <v>175</v>
      </c>
      <c r="F2252" t="s">
        <v>169</v>
      </c>
      <c r="G2252" t="s">
        <v>183</v>
      </c>
      <c r="H2252" s="168">
        <v>41428</v>
      </c>
      <c r="I2252" t="s">
        <v>106</v>
      </c>
      <c r="J2252" s="169">
        <v>4.3150684931506849</v>
      </c>
      <c r="K2252">
        <v>1</v>
      </c>
    </row>
    <row r="2253" spans="1:11" x14ac:dyDescent="0.25">
      <c r="A2253" t="s">
        <v>2684</v>
      </c>
      <c r="B2253">
        <v>41300</v>
      </c>
      <c r="C2253" t="s">
        <v>172</v>
      </c>
      <c r="D2253" s="167">
        <v>52852.959999999999</v>
      </c>
      <c r="E2253" t="s">
        <v>270</v>
      </c>
      <c r="F2253" t="s">
        <v>169</v>
      </c>
      <c r="G2253" t="s">
        <v>801</v>
      </c>
      <c r="H2253" s="168">
        <v>38493</v>
      </c>
      <c r="I2253" t="s">
        <v>103</v>
      </c>
      <c r="J2253" s="169">
        <v>12.356164383561644</v>
      </c>
      <c r="K2253">
        <v>3</v>
      </c>
    </row>
    <row r="2254" spans="1:11" x14ac:dyDescent="0.25">
      <c r="A2254" t="s">
        <v>2685</v>
      </c>
      <c r="B2254">
        <v>86656</v>
      </c>
      <c r="C2254" t="s">
        <v>167</v>
      </c>
      <c r="D2254" s="167">
        <v>80829</v>
      </c>
      <c r="E2254" t="s">
        <v>175</v>
      </c>
      <c r="F2254" t="s">
        <v>169</v>
      </c>
      <c r="G2254" t="s">
        <v>183</v>
      </c>
      <c r="H2254" s="168">
        <v>37823</v>
      </c>
      <c r="I2254" t="s">
        <v>107</v>
      </c>
      <c r="J2254" s="169">
        <v>14.191780821917808</v>
      </c>
      <c r="K2254">
        <v>3</v>
      </c>
    </row>
    <row r="2255" spans="1:11" x14ac:dyDescent="0.25">
      <c r="A2255" t="s">
        <v>2686</v>
      </c>
      <c r="B2255">
        <v>91522</v>
      </c>
      <c r="C2255" t="s">
        <v>167</v>
      </c>
      <c r="D2255" s="167">
        <v>77297.7</v>
      </c>
      <c r="E2255" t="s">
        <v>188</v>
      </c>
      <c r="F2255" t="s">
        <v>169</v>
      </c>
      <c r="G2255" t="s">
        <v>284</v>
      </c>
      <c r="H2255" s="168">
        <v>41975</v>
      </c>
      <c r="I2255" t="s">
        <v>104</v>
      </c>
      <c r="J2255" s="169">
        <v>2.8164383561643835</v>
      </c>
      <c r="K2255">
        <v>1</v>
      </c>
    </row>
    <row r="2256" spans="1:11" x14ac:dyDescent="0.25">
      <c r="A2256" t="s">
        <v>2687</v>
      </c>
      <c r="B2256">
        <v>41373</v>
      </c>
      <c r="C2256" t="s">
        <v>167</v>
      </c>
      <c r="D2256" s="167">
        <v>42053.83</v>
      </c>
      <c r="E2256" t="s">
        <v>199</v>
      </c>
      <c r="F2256" t="s">
        <v>169</v>
      </c>
      <c r="G2256" t="s">
        <v>220</v>
      </c>
      <c r="H2256" s="168">
        <v>41869</v>
      </c>
      <c r="I2256" t="s">
        <v>106</v>
      </c>
      <c r="J2256" s="169">
        <v>3.106849315068493</v>
      </c>
      <c r="K2256">
        <v>1</v>
      </c>
    </row>
    <row r="2257" spans="1:11" x14ac:dyDescent="0.25">
      <c r="A2257" t="s">
        <v>2688</v>
      </c>
      <c r="B2257">
        <v>84087</v>
      </c>
      <c r="C2257" t="s">
        <v>172</v>
      </c>
      <c r="D2257" s="167">
        <v>120688.28</v>
      </c>
      <c r="E2257" t="s">
        <v>233</v>
      </c>
      <c r="F2257" t="s">
        <v>169</v>
      </c>
      <c r="G2257" t="s">
        <v>275</v>
      </c>
      <c r="H2257" s="168">
        <v>41148</v>
      </c>
      <c r="I2257" t="s">
        <v>104</v>
      </c>
      <c r="J2257" s="169">
        <v>5.0821917808219181</v>
      </c>
      <c r="K2257">
        <v>2</v>
      </c>
    </row>
    <row r="2258" spans="1:11" x14ac:dyDescent="0.25">
      <c r="A2258" t="s">
        <v>2689</v>
      </c>
      <c r="B2258">
        <v>12139</v>
      </c>
      <c r="C2258" t="s">
        <v>172</v>
      </c>
      <c r="D2258" s="167">
        <v>82851.53</v>
      </c>
      <c r="E2258" t="s">
        <v>196</v>
      </c>
      <c r="F2258" t="s">
        <v>169</v>
      </c>
      <c r="G2258" t="s">
        <v>350</v>
      </c>
      <c r="H2258" s="168">
        <v>36997</v>
      </c>
      <c r="I2258" t="s">
        <v>107</v>
      </c>
      <c r="J2258" s="169">
        <v>16.454794520547946</v>
      </c>
      <c r="K2258">
        <v>4</v>
      </c>
    </row>
    <row r="2259" spans="1:11" x14ac:dyDescent="0.25">
      <c r="A2259" t="s">
        <v>2690</v>
      </c>
      <c r="B2259">
        <v>47855</v>
      </c>
      <c r="C2259" t="s">
        <v>167</v>
      </c>
      <c r="D2259" s="167">
        <v>53797.86</v>
      </c>
      <c r="E2259" t="s">
        <v>188</v>
      </c>
      <c r="F2259" t="s">
        <v>169</v>
      </c>
      <c r="G2259" t="s">
        <v>357</v>
      </c>
      <c r="H2259" s="168">
        <v>32424</v>
      </c>
      <c r="I2259" t="s">
        <v>104</v>
      </c>
      <c r="J2259" s="169">
        <v>28.983561643835618</v>
      </c>
      <c r="K2259">
        <v>6</v>
      </c>
    </row>
    <row r="2260" spans="1:11" x14ac:dyDescent="0.25">
      <c r="A2260" t="s">
        <v>2691</v>
      </c>
      <c r="B2260">
        <v>13326</v>
      </c>
      <c r="C2260" t="s">
        <v>172</v>
      </c>
      <c r="D2260" s="167">
        <v>89620</v>
      </c>
      <c r="E2260" t="s">
        <v>175</v>
      </c>
      <c r="F2260" t="s">
        <v>169</v>
      </c>
      <c r="G2260" t="s">
        <v>183</v>
      </c>
      <c r="H2260" s="168">
        <v>35702</v>
      </c>
      <c r="I2260" t="s">
        <v>105</v>
      </c>
      <c r="J2260" s="169">
        <v>20.002739726027396</v>
      </c>
      <c r="K2260">
        <v>5</v>
      </c>
    </row>
    <row r="2261" spans="1:11" x14ac:dyDescent="0.25">
      <c r="A2261" t="s">
        <v>2692</v>
      </c>
      <c r="B2261">
        <v>65233</v>
      </c>
      <c r="C2261" t="s">
        <v>167</v>
      </c>
      <c r="D2261" s="167">
        <v>44753</v>
      </c>
      <c r="E2261" t="s">
        <v>168</v>
      </c>
      <c r="F2261" t="s">
        <v>169</v>
      </c>
      <c r="G2261" t="s">
        <v>2693</v>
      </c>
      <c r="H2261" s="168">
        <v>42436</v>
      </c>
      <c r="I2261" t="s">
        <v>105</v>
      </c>
      <c r="J2261" s="169">
        <v>1.5534246575342465</v>
      </c>
      <c r="K2261">
        <v>1</v>
      </c>
    </row>
    <row r="2262" spans="1:11" x14ac:dyDescent="0.25">
      <c r="A2262" t="s">
        <v>2694</v>
      </c>
      <c r="B2262">
        <v>28004</v>
      </c>
      <c r="C2262" t="s">
        <v>167</v>
      </c>
      <c r="D2262" s="167">
        <v>80380.789999999994</v>
      </c>
      <c r="E2262" t="s">
        <v>188</v>
      </c>
      <c r="F2262" t="s">
        <v>169</v>
      </c>
      <c r="G2262" t="s">
        <v>226</v>
      </c>
      <c r="H2262" s="168">
        <v>31214</v>
      </c>
      <c r="I2262" t="s">
        <v>107</v>
      </c>
      <c r="J2262" s="169">
        <v>32.298630136986304</v>
      </c>
      <c r="K2262">
        <v>7</v>
      </c>
    </row>
    <row r="2263" spans="1:11" x14ac:dyDescent="0.25">
      <c r="A2263" t="s">
        <v>2695</v>
      </c>
      <c r="B2263">
        <v>47415</v>
      </c>
      <c r="C2263" t="s">
        <v>172</v>
      </c>
      <c r="D2263" s="167">
        <v>141539.35999999999</v>
      </c>
      <c r="E2263" t="s">
        <v>168</v>
      </c>
      <c r="F2263" t="s">
        <v>169</v>
      </c>
      <c r="G2263" t="s">
        <v>493</v>
      </c>
      <c r="H2263" s="168">
        <v>32216</v>
      </c>
      <c r="I2263" t="s">
        <v>106</v>
      </c>
      <c r="J2263" s="169">
        <v>29.553424657534247</v>
      </c>
      <c r="K2263">
        <v>6</v>
      </c>
    </row>
    <row r="2264" spans="1:11" x14ac:dyDescent="0.25">
      <c r="A2264" t="s">
        <v>2696</v>
      </c>
      <c r="B2264">
        <v>11959</v>
      </c>
      <c r="C2264" t="s">
        <v>172</v>
      </c>
      <c r="D2264" s="167">
        <v>102664</v>
      </c>
      <c r="E2264" t="s">
        <v>168</v>
      </c>
      <c r="F2264" t="s">
        <v>169</v>
      </c>
      <c r="G2264" t="s">
        <v>598</v>
      </c>
      <c r="H2264" s="168">
        <v>37536</v>
      </c>
      <c r="I2264" t="s">
        <v>105</v>
      </c>
      <c r="J2264" s="169">
        <v>14.978082191780821</v>
      </c>
      <c r="K2264">
        <v>3</v>
      </c>
    </row>
    <row r="2265" spans="1:11" x14ac:dyDescent="0.25">
      <c r="A2265" t="s">
        <v>2697</v>
      </c>
      <c r="B2265">
        <v>77544</v>
      </c>
      <c r="C2265" t="s">
        <v>172</v>
      </c>
      <c r="D2265" s="167">
        <v>48260.15</v>
      </c>
      <c r="E2265" t="s">
        <v>199</v>
      </c>
      <c r="F2265" t="s">
        <v>169</v>
      </c>
      <c r="G2265" t="s">
        <v>330</v>
      </c>
      <c r="H2265" s="168">
        <v>39055</v>
      </c>
      <c r="I2265" t="s">
        <v>105</v>
      </c>
      <c r="J2265" s="169">
        <v>10.816438356164383</v>
      </c>
      <c r="K2265">
        <v>3</v>
      </c>
    </row>
    <row r="2266" spans="1:11" x14ac:dyDescent="0.25">
      <c r="A2266" t="s">
        <v>2698</v>
      </c>
      <c r="B2266">
        <v>18419</v>
      </c>
      <c r="C2266" t="s">
        <v>167</v>
      </c>
      <c r="D2266" s="167">
        <v>65606.95</v>
      </c>
      <c r="E2266" t="s">
        <v>253</v>
      </c>
      <c r="F2266" t="s">
        <v>169</v>
      </c>
      <c r="G2266" t="s">
        <v>539</v>
      </c>
      <c r="H2266" s="168">
        <v>35519</v>
      </c>
      <c r="I2266" t="s">
        <v>104</v>
      </c>
      <c r="J2266" s="169">
        <v>20.504109589041096</v>
      </c>
      <c r="K2266">
        <v>5</v>
      </c>
    </row>
    <row r="2267" spans="1:11" x14ac:dyDescent="0.25">
      <c r="A2267" t="s">
        <v>2699</v>
      </c>
      <c r="B2267">
        <v>1207</v>
      </c>
      <c r="C2267" t="s">
        <v>167</v>
      </c>
      <c r="D2267" s="167">
        <v>87523.22</v>
      </c>
      <c r="E2267" t="s">
        <v>185</v>
      </c>
      <c r="F2267" t="s">
        <v>169</v>
      </c>
      <c r="G2267" t="s">
        <v>189</v>
      </c>
      <c r="H2267" s="168">
        <v>33042</v>
      </c>
      <c r="I2267" t="s">
        <v>105</v>
      </c>
      <c r="J2267" s="169">
        <v>27.290410958904111</v>
      </c>
      <c r="K2267">
        <v>6</v>
      </c>
    </row>
    <row r="2268" spans="1:11" x14ac:dyDescent="0.25">
      <c r="A2268" t="s">
        <v>2700</v>
      </c>
      <c r="B2268">
        <v>80679</v>
      </c>
      <c r="C2268" t="s">
        <v>167</v>
      </c>
      <c r="D2268" s="167">
        <v>91751.37</v>
      </c>
      <c r="E2268" t="s">
        <v>188</v>
      </c>
      <c r="F2268" t="s">
        <v>169</v>
      </c>
      <c r="G2268" t="s">
        <v>375</v>
      </c>
      <c r="H2268" s="168">
        <v>33086</v>
      </c>
      <c r="I2268" t="s">
        <v>105</v>
      </c>
      <c r="J2268" s="169">
        <v>27.169863013698631</v>
      </c>
      <c r="K2268">
        <v>6</v>
      </c>
    </row>
    <row r="2269" spans="1:11" x14ac:dyDescent="0.25">
      <c r="A2269" t="s">
        <v>2701</v>
      </c>
      <c r="B2269">
        <v>57070</v>
      </c>
      <c r="C2269" t="s">
        <v>167</v>
      </c>
      <c r="D2269" s="167">
        <v>25167.75</v>
      </c>
      <c r="E2269" t="s">
        <v>216</v>
      </c>
      <c r="F2269" t="s">
        <v>202</v>
      </c>
      <c r="G2269" t="s">
        <v>980</v>
      </c>
      <c r="H2269" s="168">
        <v>35608</v>
      </c>
      <c r="I2269" t="s">
        <v>106</v>
      </c>
      <c r="J2269" s="169">
        <v>20.260273972602739</v>
      </c>
      <c r="K2269">
        <v>5</v>
      </c>
    </row>
    <row r="2270" spans="1:11" x14ac:dyDescent="0.25">
      <c r="A2270" t="s">
        <v>2702</v>
      </c>
      <c r="B2270">
        <v>43017</v>
      </c>
      <c r="C2270" t="s">
        <v>172</v>
      </c>
      <c r="D2270" s="167">
        <v>40200</v>
      </c>
      <c r="E2270" t="s">
        <v>196</v>
      </c>
      <c r="F2270" t="s">
        <v>169</v>
      </c>
      <c r="G2270" t="s">
        <v>1046</v>
      </c>
      <c r="H2270" s="168">
        <v>42521</v>
      </c>
      <c r="I2270" t="s">
        <v>103</v>
      </c>
      <c r="J2270" s="169">
        <v>1.3205479452054794</v>
      </c>
      <c r="K2270">
        <v>1</v>
      </c>
    </row>
    <row r="2271" spans="1:11" x14ac:dyDescent="0.25">
      <c r="A2271" t="s">
        <v>2703</v>
      </c>
      <c r="B2271">
        <v>16834</v>
      </c>
      <c r="C2271" t="s">
        <v>167</v>
      </c>
      <c r="D2271" s="167">
        <v>92846.37</v>
      </c>
      <c r="E2271" t="s">
        <v>168</v>
      </c>
      <c r="F2271" t="s">
        <v>169</v>
      </c>
      <c r="G2271" t="s">
        <v>261</v>
      </c>
      <c r="H2271" s="168">
        <v>31348</v>
      </c>
      <c r="I2271" t="s">
        <v>107</v>
      </c>
      <c r="J2271" s="169">
        <v>31.931506849315067</v>
      </c>
      <c r="K2271">
        <v>7</v>
      </c>
    </row>
    <row r="2272" spans="1:11" x14ac:dyDescent="0.25">
      <c r="A2272" t="s">
        <v>2704</v>
      </c>
      <c r="B2272">
        <v>84991</v>
      </c>
      <c r="C2272" t="s">
        <v>172</v>
      </c>
      <c r="D2272" s="167">
        <v>100544.06</v>
      </c>
      <c r="E2272" t="s">
        <v>168</v>
      </c>
      <c r="F2272" t="s">
        <v>169</v>
      </c>
      <c r="G2272" t="s">
        <v>275</v>
      </c>
      <c r="H2272" s="168">
        <v>37536</v>
      </c>
      <c r="I2272" t="s">
        <v>103</v>
      </c>
      <c r="J2272" s="169">
        <v>14.978082191780821</v>
      </c>
      <c r="K2272">
        <v>3</v>
      </c>
    </row>
    <row r="2273" spans="1:11" x14ac:dyDescent="0.25">
      <c r="A2273" t="s">
        <v>2705</v>
      </c>
      <c r="B2273">
        <v>78039</v>
      </c>
      <c r="C2273" t="s">
        <v>172</v>
      </c>
      <c r="D2273" s="167">
        <v>61344</v>
      </c>
      <c r="E2273" t="s">
        <v>191</v>
      </c>
      <c r="F2273" t="s">
        <v>169</v>
      </c>
      <c r="G2273" t="s">
        <v>486</v>
      </c>
      <c r="H2273" s="168">
        <v>40056</v>
      </c>
      <c r="I2273" t="s">
        <v>105</v>
      </c>
      <c r="J2273" s="169">
        <v>8.0739726027397261</v>
      </c>
      <c r="K2273">
        <v>2</v>
      </c>
    </row>
    <row r="2274" spans="1:11" x14ac:dyDescent="0.25">
      <c r="A2274" t="s">
        <v>2706</v>
      </c>
      <c r="B2274">
        <v>78984</v>
      </c>
      <c r="C2274" t="s">
        <v>172</v>
      </c>
      <c r="D2274" s="167">
        <v>40631.32</v>
      </c>
      <c r="E2274" t="s">
        <v>199</v>
      </c>
      <c r="F2274" t="s">
        <v>169</v>
      </c>
      <c r="G2274" t="s">
        <v>200</v>
      </c>
      <c r="H2274" s="168">
        <v>42093</v>
      </c>
      <c r="I2274" t="s">
        <v>106</v>
      </c>
      <c r="J2274" s="169">
        <v>2.493150684931507</v>
      </c>
      <c r="K2274">
        <v>1</v>
      </c>
    </row>
    <row r="2275" spans="1:11" x14ac:dyDescent="0.25">
      <c r="A2275" t="s">
        <v>2707</v>
      </c>
      <c r="B2275">
        <v>43170</v>
      </c>
      <c r="C2275" t="s">
        <v>167</v>
      </c>
      <c r="D2275" s="167">
        <v>32361.77</v>
      </c>
      <c r="E2275" t="s">
        <v>216</v>
      </c>
      <c r="F2275" t="s">
        <v>202</v>
      </c>
      <c r="G2275" t="s">
        <v>217</v>
      </c>
      <c r="H2275" s="168">
        <v>41054</v>
      </c>
      <c r="I2275" t="s">
        <v>106</v>
      </c>
      <c r="J2275" s="169">
        <v>5.3397260273972602</v>
      </c>
      <c r="K2275">
        <v>2</v>
      </c>
    </row>
    <row r="2276" spans="1:11" x14ac:dyDescent="0.25">
      <c r="A2276" t="s">
        <v>2708</v>
      </c>
      <c r="B2276">
        <v>36413</v>
      </c>
      <c r="C2276" t="s">
        <v>167</v>
      </c>
      <c r="D2276" s="167">
        <v>37838.46</v>
      </c>
      <c r="E2276" t="s">
        <v>188</v>
      </c>
      <c r="F2276" t="s">
        <v>202</v>
      </c>
      <c r="G2276" t="s">
        <v>313</v>
      </c>
      <c r="H2276" s="168">
        <v>40028</v>
      </c>
      <c r="I2276" t="s">
        <v>106</v>
      </c>
      <c r="J2276" s="169">
        <v>8.1506849315068486</v>
      </c>
      <c r="K2276">
        <v>2</v>
      </c>
    </row>
    <row r="2277" spans="1:11" x14ac:dyDescent="0.25">
      <c r="A2277" t="s">
        <v>2709</v>
      </c>
      <c r="B2277">
        <v>7004</v>
      </c>
      <c r="C2277" t="s">
        <v>167</v>
      </c>
      <c r="D2277" s="167">
        <v>22879.14</v>
      </c>
      <c r="E2277" t="s">
        <v>216</v>
      </c>
      <c r="F2277" t="s">
        <v>202</v>
      </c>
      <c r="G2277" t="s">
        <v>588</v>
      </c>
      <c r="H2277" s="168">
        <v>37642</v>
      </c>
      <c r="I2277" t="s">
        <v>108</v>
      </c>
      <c r="J2277" s="169">
        <v>14.687671232876712</v>
      </c>
      <c r="K2277">
        <v>3</v>
      </c>
    </row>
    <row r="2278" spans="1:11" x14ac:dyDescent="0.25">
      <c r="A2278" t="s">
        <v>2710</v>
      </c>
      <c r="B2278">
        <v>57251</v>
      </c>
      <c r="C2278" t="s">
        <v>172</v>
      </c>
      <c r="D2278" s="167">
        <v>131348.75</v>
      </c>
      <c r="E2278" t="s">
        <v>185</v>
      </c>
      <c r="F2278" t="s">
        <v>169</v>
      </c>
      <c r="G2278" t="s">
        <v>774</v>
      </c>
      <c r="H2278" s="168">
        <v>34387</v>
      </c>
      <c r="I2278" t="s">
        <v>104</v>
      </c>
      <c r="J2278" s="169">
        <v>23.605479452054794</v>
      </c>
      <c r="K2278">
        <v>5</v>
      </c>
    </row>
    <row r="2279" spans="1:11" x14ac:dyDescent="0.25">
      <c r="A2279" t="s">
        <v>2711</v>
      </c>
      <c r="B2279">
        <v>55218</v>
      </c>
      <c r="C2279" t="s">
        <v>172</v>
      </c>
      <c r="D2279" s="167">
        <v>83658</v>
      </c>
      <c r="E2279" t="s">
        <v>175</v>
      </c>
      <c r="F2279" t="s">
        <v>169</v>
      </c>
      <c r="G2279" t="s">
        <v>183</v>
      </c>
      <c r="H2279" s="168">
        <v>37459</v>
      </c>
      <c r="I2279" t="s">
        <v>106</v>
      </c>
      <c r="J2279" s="169">
        <v>15.189041095890412</v>
      </c>
      <c r="K2279">
        <v>4</v>
      </c>
    </row>
    <row r="2280" spans="1:11" x14ac:dyDescent="0.25">
      <c r="A2280" t="s">
        <v>2712</v>
      </c>
      <c r="B2280">
        <v>79092</v>
      </c>
      <c r="C2280" t="s">
        <v>172</v>
      </c>
      <c r="D2280" s="167">
        <v>97755</v>
      </c>
      <c r="E2280" t="s">
        <v>185</v>
      </c>
      <c r="F2280" t="s">
        <v>169</v>
      </c>
      <c r="G2280" t="s">
        <v>495</v>
      </c>
      <c r="H2280" s="168">
        <v>36780</v>
      </c>
      <c r="I2280" t="s">
        <v>103</v>
      </c>
      <c r="J2280" s="169">
        <v>17.049315068493151</v>
      </c>
      <c r="K2280">
        <v>4</v>
      </c>
    </row>
    <row r="2281" spans="1:11" x14ac:dyDescent="0.25">
      <c r="A2281" t="s">
        <v>2713</v>
      </c>
      <c r="B2281">
        <v>32828</v>
      </c>
      <c r="C2281" t="s">
        <v>172</v>
      </c>
      <c r="D2281" s="167">
        <v>63067.93</v>
      </c>
      <c r="E2281" t="s">
        <v>233</v>
      </c>
      <c r="F2281" t="s">
        <v>169</v>
      </c>
      <c r="G2281" t="s">
        <v>554</v>
      </c>
      <c r="H2281" s="168">
        <v>35243</v>
      </c>
      <c r="I2281" t="s">
        <v>103</v>
      </c>
      <c r="J2281" s="169">
        <v>21.260273972602739</v>
      </c>
      <c r="K2281">
        <v>5</v>
      </c>
    </row>
    <row r="2282" spans="1:11" x14ac:dyDescent="0.25">
      <c r="A2282" t="s">
        <v>2714</v>
      </c>
      <c r="B2282">
        <v>16242</v>
      </c>
      <c r="C2282" t="s">
        <v>172</v>
      </c>
      <c r="D2282" s="167">
        <v>60501</v>
      </c>
      <c r="E2282" t="s">
        <v>175</v>
      </c>
      <c r="F2282" t="s">
        <v>169</v>
      </c>
      <c r="G2282" t="s">
        <v>183</v>
      </c>
      <c r="H2282" s="168">
        <v>41106</v>
      </c>
      <c r="I2282" t="s">
        <v>107</v>
      </c>
      <c r="J2282" s="169">
        <v>5.1972602739726028</v>
      </c>
      <c r="K2282">
        <v>2</v>
      </c>
    </row>
    <row r="2283" spans="1:11" x14ac:dyDescent="0.25">
      <c r="A2283" t="s">
        <v>2715</v>
      </c>
      <c r="B2283">
        <v>98181</v>
      </c>
      <c r="C2283" t="s">
        <v>172</v>
      </c>
      <c r="D2283" s="167">
        <v>86753</v>
      </c>
      <c r="E2283" t="s">
        <v>191</v>
      </c>
      <c r="F2283" t="s">
        <v>169</v>
      </c>
      <c r="G2283" t="s">
        <v>192</v>
      </c>
      <c r="H2283" s="168">
        <v>37502</v>
      </c>
      <c r="I2283" t="s">
        <v>106</v>
      </c>
      <c r="J2283" s="169">
        <v>15.07123287671233</v>
      </c>
      <c r="K2283">
        <v>4</v>
      </c>
    </row>
    <row r="2284" spans="1:11" x14ac:dyDescent="0.25">
      <c r="A2284" t="s">
        <v>2716</v>
      </c>
      <c r="B2284">
        <v>90953</v>
      </c>
      <c r="C2284" t="s">
        <v>172</v>
      </c>
      <c r="D2284" s="167">
        <v>45049.120000000003</v>
      </c>
      <c r="E2284" t="s">
        <v>199</v>
      </c>
      <c r="F2284" t="s">
        <v>169</v>
      </c>
      <c r="G2284" t="s">
        <v>205</v>
      </c>
      <c r="H2284" s="168">
        <v>41281</v>
      </c>
      <c r="I2284" t="s">
        <v>107</v>
      </c>
      <c r="J2284" s="169">
        <v>4.7178082191780826</v>
      </c>
      <c r="K2284">
        <v>1</v>
      </c>
    </row>
    <row r="2285" spans="1:11" x14ac:dyDescent="0.25">
      <c r="A2285" t="s">
        <v>2717</v>
      </c>
      <c r="B2285">
        <v>46214</v>
      </c>
      <c r="C2285" t="s">
        <v>172</v>
      </c>
      <c r="D2285" s="167">
        <v>107128.71</v>
      </c>
      <c r="E2285" t="s">
        <v>175</v>
      </c>
      <c r="F2285" t="s">
        <v>169</v>
      </c>
      <c r="G2285" t="s">
        <v>586</v>
      </c>
      <c r="H2285" s="168">
        <v>34176</v>
      </c>
      <c r="I2285" t="s">
        <v>105</v>
      </c>
      <c r="J2285" s="169">
        <v>24.183561643835617</v>
      </c>
      <c r="K2285">
        <v>5</v>
      </c>
    </row>
    <row r="2286" spans="1:11" x14ac:dyDescent="0.25">
      <c r="A2286" t="s">
        <v>2718</v>
      </c>
      <c r="B2286">
        <v>58139</v>
      </c>
      <c r="C2286" t="s">
        <v>167</v>
      </c>
      <c r="D2286" s="167">
        <v>35217.5</v>
      </c>
      <c r="E2286" t="s">
        <v>175</v>
      </c>
      <c r="F2286" t="s">
        <v>202</v>
      </c>
      <c r="G2286" t="s">
        <v>183</v>
      </c>
      <c r="H2286" s="168">
        <v>39643</v>
      </c>
      <c r="I2286" t="s">
        <v>103</v>
      </c>
      <c r="J2286" s="169">
        <v>9.205479452054794</v>
      </c>
      <c r="K2286">
        <v>2</v>
      </c>
    </row>
    <row r="2287" spans="1:11" x14ac:dyDescent="0.25">
      <c r="A2287" t="s">
        <v>2719</v>
      </c>
      <c r="B2287">
        <v>14277</v>
      </c>
      <c r="C2287" t="s">
        <v>172</v>
      </c>
      <c r="D2287" s="167">
        <v>83658</v>
      </c>
      <c r="E2287" t="s">
        <v>175</v>
      </c>
      <c r="F2287" t="s">
        <v>169</v>
      </c>
      <c r="G2287" t="s">
        <v>183</v>
      </c>
      <c r="H2287" s="168">
        <v>37459</v>
      </c>
      <c r="I2287" t="s">
        <v>108</v>
      </c>
      <c r="J2287" s="169">
        <v>15.189041095890412</v>
      </c>
      <c r="K2287">
        <v>4</v>
      </c>
    </row>
    <row r="2288" spans="1:11" x14ac:dyDescent="0.25">
      <c r="A2288" t="s">
        <v>2720</v>
      </c>
      <c r="B2288">
        <v>92085</v>
      </c>
      <c r="C2288" t="s">
        <v>167</v>
      </c>
      <c r="D2288" s="167">
        <v>26208.35</v>
      </c>
      <c r="E2288" t="s">
        <v>196</v>
      </c>
      <c r="F2288" t="s">
        <v>202</v>
      </c>
      <c r="G2288" t="s">
        <v>816</v>
      </c>
      <c r="H2288" s="168">
        <v>35059</v>
      </c>
      <c r="I2288" t="s">
        <v>107</v>
      </c>
      <c r="J2288" s="169">
        <v>21.764383561643836</v>
      </c>
      <c r="K2288">
        <v>5</v>
      </c>
    </row>
    <row r="2289" spans="1:11" x14ac:dyDescent="0.25">
      <c r="A2289" t="s">
        <v>2721</v>
      </c>
      <c r="B2289">
        <v>12144</v>
      </c>
      <c r="C2289" t="s">
        <v>172</v>
      </c>
      <c r="D2289" s="167">
        <v>65752</v>
      </c>
      <c r="E2289" t="s">
        <v>175</v>
      </c>
      <c r="F2289" t="s">
        <v>169</v>
      </c>
      <c r="G2289" t="s">
        <v>183</v>
      </c>
      <c r="H2289" s="168">
        <v>40742</v>
      </c>
      <c r="I2289" t="s">
        <v>106</v>
      </c>
      <c r="J2289" s="169">
        <v>6.1945205479452055</v>
      </c>
      <c r="K2289">
        <v>2</v>
      </c>
    </row>
    <row r="2290" spans="1:11" x14ac:dyDescent="0.25">
      <c r="A2290" t="s">
        <v>2722</v>
      </c>
      <c r="B2290">
        <v>53914</v>
      </c>
      <c r="C2290" t="s">
        <v>167</v>
      </c>
      <c r="D2290" s="167">
        <v>66905</v>
      </c>
      <c r="E2290" t="s">
        <v>191</v>
      </c>
      <c r="F2290" t="s">
        <v>169</v>
      </c>
      <c r="G2290" t="s">
        <v>610</v>
      </c>
      <c r="H2290" s="168">
        <v>42576</v>
      </c>
      <c r="I2290" t="s">
        <v>103</v>
      </c>
      <c r="J2290" s="169">
        <v>1.1698630136986301</v>
      </c>
      <c r="K2290">
        <v>1</v>
      </c>
    </row>
    <row r="2291" spans="1:11" x14ac:dyDescent="0.25">
      <c r="A2291" t="s">
        <v>2723</v>
      </c>
      <c r="B2291">
        <v>11178</v>
      </c>
      <c r="C2291" t="s">
        <v>167</v>
      </c>
      <c r="D2291" s="167">
        <v>85154.67</v>
      </c>
      <c r="E2291" t="s">
        <v>253</v>
      </c>
      <c r="F2291" t="s">
        <v>169</v>
      </c>
      <c r="G2291" t="s">
        <v>505</v>
      </c>
      <c r="H2291" s="168">
        <v>41850</v>
      </c>
      <c r="I2291" t="s">
        <v>108</v>
      </c>
      <c r="J2291" s="169">
        <v>3.1589041095890411</v>
      </c>
      <c r="K2291">
        <v>1</v>
      </c>
    </row>
    <row r="2292" spans="1:11" x14ac:dyDescent="0.25">
      <c r="A2292" t="s">
        <v>2724</v>
      </c>
      <c r="B2292">
        <v>56030</v>
      </c>
      <c r="C2292" t="s">
        <v>172</v>
      </c>
      <c r="D2292" s="167">
        <v>60201.440000000002</v>
      </c>
      <c r="E2292" t="s">
        <v>196</v>
      </c>
      <c r="F2292" t="s">
        <v>169</v>
      </c>
      <c r="G2292" t="s">
        <v>2725</v>
      </c>
      <c r="H2292" s="168">
        <v>29270</v>
      </c>
      <c r="I2292" t="s">
        <v>104</v>
      </c>
      <c r="J2292" s="169">
        <v>37.624657534246573</v>
      </c>
      <c r="K2292">
        <v>8</v>
      </c>
    </row>
    <row r="2293" spans="1:11" x14ac:dyDescent="0.25">
      <c r="A2293" t="s">
        <v>2726</v>
      </c>
      <c r="B2293">
        <v>21014</v>
      </c>
      <c r="C2293" t="s">
        <v>172</v>
      </c>
      <c r="D2293" s="167">
        <v>70422</v>
      </c>
      <c r="E2293" t="s">
        <v>233</v>
      </c>
      <c r="F2293" t="s">
        <v>169</v>
      </c>
      <c r="G2293" t="s">
        <v>426</v>
      </c>
      <c r="H2293" s="168">
        <v>34323</v>
      </c>
      <c r="I2293" t="s">
        <v>105</v>
      </c>
      <c r="J2293" s="169">
        <v>23.780821917808218</v>
      </c>
      <c r="K2293">
        <v>5</v>
      </c>
    </row>
    <row r="2294" spans="1:11" x14ac:dyDescent="0.25">
      <c r="A2294" t="s">
        <v>2727</v>
      </c>
      <c r="B2294">
        <v>77758</v>
      </c>
      <c r="C2294" t="s">
        <v>172</v>
      </c>
      <c r="D2294" s="167">
        <v>89620</v>
      </c>
      <c r="E2294" t="s">
        <v>175</v>
      </c>
      <c r="F2294" t="s">
        <v>169</v>
      </c>
      <c r="G2294" t="s">
        <v>183</v>
      </c>
      <c r="H2294" s="168">
        <v>36472</v>
      </c>
      <c r="I2294" t="s">
        <v>106</v>
      </c>
      <c r="J2294" s="169">
        <v>17.893150684931506</v>
      </c>
      <c r="K2294">
        <v>4</v>
      </c>
    </row>
    <row r="2295" spans="1:11" x14ac:dyDescent="0.25">
      <c r="A2295" t="s">
        <v>2728</v>
      </c>
      <c r="B2295">
        <v>71954</v>
      </c>
      <c r="C2295" t="s">
        <v>172</v>
      </c>
      <c r="D2295" s="167">
        <v>172749.96</v>
      </c>
      <c r="E2295" t="s">
        <v>239</v>
      </c>
      <c r="F2295" t="s">
        <v>169</v>
      </c>
      <c r="G2295" t="s">
        <v>637</v>
      </c>
      <c r="H2295" s="168">
        <v>39370</v>
      </c>
      <c r="I2295" t="s">
        <v>104</v>
      </c>
      <c r="J2295" s="169">
        <v>9.9534246575342458</v>
      </c>
      <c r="K2295">
        <v>3</v>
      </c>
    </row>
    <row r="2296" spans="1:11" x14ac:dyDescent="0.25">
      <c r="A2296" t="s">
        <v>2729</v>
      </c>
      <c r="B2296">
        <v>35953</v>
      </c>
      <c r="C2296" t="s">
        <v>172</v>
      </c>
      <c r="D2296" s="167">
        <v>66065.23</v>
      </c>
      <c r="E2296" t="s">
        <v>196</v>
      </c>
      <c r="F2296" t="s">
        <v>169</v>
      </c>
      <c r="G2296" t="s">
        <v>750</v>
      </c>
      <c r="H2296" s="168">
        <v>31817</v>
      </c>
      <c r="I2296" t="s">
        <v>103</v>
      </c>
      <c r="J2296" s="169">
        <v>30.646575342465752</v>
      </c>
      <c r="K2296">
        <v>7</v>
      </c>
    </row>
    <row r="2297" spans="1:11" x14ac:dyDescent="0.25">
      <c r="A2297" t="s">
        <v>2730</v>
      </c>
      <c r="B2297">
        <v>96320</v>
      </c>
      <c r="C2297" t="s">
        <v>172</v>
      </c>
      <c r="D2297" s="167">
        <v>105743.92</v>
      </c>
      <c r="E2297" t="s">
        <v>180</v>
      </c>
      <c r="F2297" t="s">
        <v>169</v>
      </c>
      <c r="G2297" t="s">
        <v>457</v>
      </c>
      <c r="H2297" s="168">
        <v>31908</v>
      </c>
      <c r="I2297" t="s">
        <v>108</v>
      </c>
      <c r="J2297" s="169">
        <v>30.397260273972602</v>
      </c>
      <c r="K2297">
        <v>7</v>
      </c>
    </row>
    <row r="2298" spans="1:11" x14ac:dyDescent="0.25">
      <c r="A2298" t="s">
        <v>2731</v>
      </c>
      <c r="B2298">
        <v>75482</v>
      </c>
      <c r="C2298" t="s">
        <v>172</v>
      </c>
      <c r="D2298" s="167">
        <v>43525.72</v>
      </c>
      <c r="E2298" t="s">
        <v>199</v>
      </c>
      <c r="F2298" t="s">
        <v>169</v>
      </c>
      <c r="G2298" t="s">
        <v>220</v>
      </c>
      <c r="H2298" s="168">
        <v>40553</v>
      </c>
      <c r="I2298" t="s">
        <v>105</v>
      </c>
      <c r="J2298" s="169">
        <v>6.7123287671232879</v>
      </c>
      <c r="K2298">
        <v>2</v>
      </c>
    </row>
    <row r="2299" spans="1:11" x14ac:dyDescent="0.25">
      <c r="A2299" t="s">
        <v>2732</v>
      </c>
      <c r="B2299">
        <v>32315</v>
      </c>
      <c r="C2299" t="s">
        <v>172</v>
      </c>
      <c r="D2299" s="167">
        <v>27799.200000000001</v>
      </c>
      <c r="E2299" t="s">
        <v>233</v>
      </c>
      <c r="F2299" t="s">
        <v>202</v>
      </c>
      <c r="G2299" t="s">
        <v>234</v>
      </c>
      <c r="H2299" s="168">
        <v>42100</v>
      </c>
      <c r="I2299" t="s">
        <v>106</v>
      </c>
      <c r="J2299" s="169">
        <v>2.473972602739726</v>
      </c>
      <c r="K2299">
        <v>1</v>
      </c>
    </row>
    <row r="2300" spans="1:11" x14ac:dyDescent="0.25">
      <c r="A2300" t="s">
        <v>2733</v>
      </c>
      <c r="B2300">
        <v>3258</v>
      </c>
      <c r="C2300" t="s">
        <v>167</v>
      </c>
      <c r="D2300" s="167">
        <v>64854</v>
      </c>
      <c r="E2300" t="s">
        <v>168</v>
      </c>
      <c r="F2300" t="s">
        <v>169</v>
      </c>
      <c r="G2300" t="s">
        <v>265</v>
      </c>
      <c r="H2300" s="168">
        <v>39461</v>
      </c>
      <c r="I2300" t="s">
        <v>108</v>
      </c>
      <c r="J2300" s="169">
        <v>9.7041095890410958</v>
      </c>
      <c r="K2300">
        <v>2</v>
      </c>
    </row>
    <row r="2301" spans="1:11" x14ac:dyDescent="0.25">
      <c r="A2301" t="s">
        <v>2734</v>
      </c>
      <c r="B2301">
        <v>5507</v>
      </c>
      <c r="C2301" t="s">
        <v>172</v>
      </c>
      <c r="D2301" s="167">
        <v>58455</v>
      </c>
      <c r="E2301" t="s">
        <v>175</v>
      </c>
      <c r="F2301" t="s">
        <v>169</v>
      </c>
      <c r="G2301" t="s">
        <v>183</v>
      </c>
      <c r="H2301" s="168">
        <v>41456</v>
      </c>
      <c r="I2301" t="s">
        <v>106</v>
      </c>
      <c r="J2301" s="169">
        <v>4.2383561643835614</v>
      </c>
      <c r="K2301">
        <v>1</v>
      </c>
    </row>
    <row r="2302" spans="1:11" x14ac:dyDescent="0.25">
      <c r="A2302" t="s">
        <v>2735</v>
      </c>
      <c r="B2302">
        <v>40841</v>
      </c>
      <c r="C2302" t="s">
        <v>172</v>
      </c>
      <c r="D2302" s="167">
        <v>80829</v>
      </c>
      <c r="E2302" t="s">
        <v>175</v>
      </c>
      <c r="F2302" t="s">
        <v>169</v>
      </c>
      <c r="G2302" t="s">
        <v>183</v>
      </c>
      <c r="H2302" s="168">
        <v>37655</v>
      </c>
      <c r="I2302" t="s">
        <v>104</v>
      </c>
      <c r="J2302" s="169">
        <v>14.652054794520549</v>
      </c>
      <c r="K2302">
        <v>3</v>
      </c>
    </row>
    <row r="2303" spans="1:11" x14ac:dyDescent="0.25">
      <c r="A2303" t="s">
        <v>2736</v>
      </c>
      <c r="B2303">
        <v>98400</v>
      </c>
      <c r="C2303" t="s">
        <v>172</v>
      </c>
      <c r="D2303" s="167">
        <v>94006.07</v>
      </c>
      <c r="E2303" t="s">
        <v>185</v>
      </c>
      <c r="F2303" t="s">
        <v>169</v>
      </c>
      <c r="G2303" t="s">
        <v>416</v>
      </c>
      <c r="H2303" s="168">
        <v>32699</v>
      </c>
      <c r="I2303" t="s">
        <v>106</v>
      </c>
      <c r="J2303" s="169">
        <v>28.230136986301371</v>
      </c>
      <c r="K2303">
        <v>6</v>
      </c>
    </row>
    <row r="2304" spans="1:11" x14ac:dyDescent="0.25">
      <c r="A2304" t="s">
        <v>2737</v>
      </c>
      <c r="B2304">
        <v>13587</v>
      </c>
      <c r="C2304" t="s">
        <v>172</v>
      </c>
      <c r="D2304" s="167">
        <v>53788</v>
      </c>
      <c r="E2304" t="s">
        <v>175</v>
      </c>
      <c r="F2304" t="s">
        <v>169</v>
      </c>
      <c r="G2304" t="s">
        <v>183</v>
      </c>
      <c r="H2304" s="168">
        <v>41694</v>
      </c>
      <c r="I2304" t="s">
        <v>104</v>
      </c>
      <c r="J2304" s="169">
        <v>3.5863013698630137</v>
      </c>
      <c r="K2304">
        <v>1</v>
      </c>
    </row>
    <row r="2305" spans="1:11" x14ac:dyDescent="0.25">
      <c r="A2305" t="s">
        <v>2738</v>
      </c>
      <c r="B2305">
        <v>66071</v>
      </c>
      <c r="C2305" t="s">
        <v>172</v>
      </c>
      <c r="D2305" s="167">
        <v>44300</v>
      </c>
      <c r="E2305" t="s">
        <v>168</v>
      </c>
      <c r="F2305" t="s">
        <v>169</v>
      </c>
      <c r="G2305" t="s">
        <v>265</v>
      </c>
      <c r="H2305" s="168">
        <v>42716</v>
      </c>
      <c r="I2305" t="s">
        <v>103</v>
      </c>
      <c r="J2305" s="169">
        <v>0.78630136986301369</v>
      </c>
      <c r="K2305">
        <v>1</v>
      </c>
    </row>
    <row r="2306" spans="1:11" x14ac:dyDescent="0.25">
      <c r="A2306" t="s">
        <v>2739</v>
      </c>
      <c r="B2306">
        <v>63548</v>
      </c>
      <c r="C2306" t="s">
        <v>167</v>
      </c>
      <c r="D2306" s="167">
        <v>25445</v>
      </c>
      <c r="E2306" t="s">
        <v>196</v>
      </c>
      <c r="F2306" t="s">
        <v>202</v>
      </c>
      <c r="G2306" t="s">
        <v>367</v>
      </c>
      <c r="H2306" s="168">
        <v>36290</v>
      </c>
      <c r="I2306" t="s">
        <v>105</v>
      </c>
      <c r="J2306" s="169">
        <v>18.391780821917809</v>
      </c>
      <c r="K2306">
        <v>4</v>
      </c>
    </row>
    <row r="2307" spans="1:11" x14ac:dyDescent="0.25">
      <c r="A2307" t="s">
        <v>2740</v>
      </c>
      <c r="B2307">
        <v>61581</v>
      </c>
      <c r="C2307" t="s">
        <v>172</v>
      </c>
      <c r="D2307" s="167">
        <v>83658</v>
      </c>
      <c r="E2307" t="s">
        <v>175</v>
      </c>
      <c r="F2307" t="s">
        <v>169</v>
      </c>
      <c r="G2307" t="s">
        <v>183</v>
      </c>
      <c r="H2307" s="168">
        <v>37459</v>
      </c>
      <c r="I2307" t="s">
        <v>106</v>
      </c>
      <c r="J2307" s="169">
        <v>15.189041095890412</v>
      </c>
      <c r="K2307">
        <v>4</v>
      </c>
    </row>
    <row r="2308" spans="1:11" x14ac:dyDescent="0.25">
      <c r="A2308" t="s">
        <v>2741</v>
      </c>
      <c r="B2308">
        <v>13565</v>
      </c>
      <c r="C2308" t="s">
        <v>172</v>
      </c>
      <c r="D2308" s="167">
        <v>118930</v>
      </c>
      <c r="E2308" t="s">
        <v>185</v>
      </c>
      <c r="F2308" t="s">
        <v>169</v>
      </c>
      <c r="G2308" t="s">
        <v>382</v>
      </c>
      <c r="H2308" s="168">
        <v>36024</v>
      </c>
      <c r="I2308" t="s">
        <v>103</v>
      </c>
      <c r="J2308" s="169">
        <v>19.12054794520548</v>
      </c>
      <c r="K2308">
        <v>4</v>
      </c>
    </row>
    <row r="2309" spans="1:11" x14ac:dyDescent="0.25">
      <c r="A2309" t="s">
        <v>2742</v>
      </c>
      <c r="B2309">
        <v>73281</v>
      </c>
      <c r="C2309" t="s">
        <v>167</v>
      </c>
      <c r="D2309" s="167">
        <v>26208.35</v>
      </c>
      <c r="E2309" t="s">
        <v>196</v>
      </c>
      <c r="F2309" t="s">
        <v>202</v>
      </c>
      <c r="G2309" t="s">
        <v>816</v>
      </c>
      <c r="H2309" s="168">
        <v>32748</v>
      </c>
      <c r="I2309" t="s">
        <v>107</v>
      </c>
      <c r="J2309" s="169">
        <v>28.095890410958905</v>
      </c>
      <c r="K2309">
        <v>6</v>
      </c>
    </row>
    <row r="2310" spans="1:11" x14ac:dyDescent="0.25">
      <c r="A2310" t="s">
        <v>2743</v>
      </c>
      <c r="B2310">
        <v>72443</v>
      </c>
      <c r="C2310" t="s">
        <v>172</v>
      </c>
      <c r="D2310" s="167">
        <v>103506</v>
      </c>
      <c r="E2310" t="s">
        <v>175</v>
      </c>
      <c r="F2310" t="s">
        <v>169</v>
      </c>
      <c r="G2310" t="s">
        <v>586</v>
      </c>
      <c r="H2310" s="168">
        <v>36472</v>
      </c>
      <c r="I2310" t="s">
        <v>107</v>
      </c>
      <c r="J2310" s="169">
        <v>17.893150684931506</v>
      </c>
      <c r="K2310">
        <v>4</v>
      </c>
    </row>
    <row r="2311" spans="1:11" x14ac:dyDescent="0.25">
      <c r="A2311" t="s">
        <v>2744</v>
      </c>
      <c r="B2311">
        <v>69774</v>
      </c>
      <c r="C2311" t="s">
        <v>172</v>
      </c>
      <c r="D2311" s="167">
        <v>54538</v>
      </c>
      <c r="E2311" t="s">
        <v>191</v>
      </c>
      <c r="F2311" t="s">
        <v>169</v>
      </c>
      <c r="G2311" t="s">
        <v>354</v>
      </c>
      <c r="H2311" s="168">
        <v>41064</v>
      </c>
      <c r="I2311" t="s">
        <v>103</v>
      </c>
      <c r="J2311" s="169">
        <v>5.3123287671232875</v>
      </c>
      <c r="K2311">
        <v>2</v>
      </c>
    </row>
    <row r="2312" spans="1:11" x14ac:dyDescent="0.25">
      <c r="A2312" t="s">
        <v>2745</v>
      </c>
      <c r="B2312">
        <v>65387</v>
      </c>
      <c r="C2312" t="s">
        <v>167</v>
      </c>
      <c r="D2312" s="167">
        <v>80627.429999999993</v>
      </c>
      <c r="E2312" t="s">
        <v>188</v>
      </c>
      <c r="F2312" t="s">
        <v>169</v>
      </c>
      <c r="G2312" t="s">
        <v>677</v>
      </c>
      <c r="H2312" s="168">
        <v>36318</v>
      </c>
      <c r="I2312" t="s">
        <v>106</v>
      </c>
      <c r="J2312" s="169">
        <v>18.315068493150687</v>
      </c>
      <c r="K2312">
        <v>4</v>
      </c>
    </row>
    <row r="2313" spans="1:11" x14ac:dyDescent="0.25">
      <c r="A2313" t="s">
        <v>2746</v>
      </c>
      <c r="B2313">
        <v>88172</v>
      </c>
      <c r="C2313" t="s">
        <v>167</v>
      </c>
      <c r="D2313" s="167">
        <v>83658</v>
      </c>
      <c r="E2313" t="s">
        <v>175</v>
      </c>
      <c r="F2313" t="s">
        <v>169</v>
      </c>
      <c r="G2313" t="s">
        <v>183</v>
      </c>
      <c r="H2313" s="168">
        <v>37459</v>
      </c>
      <c r="I2313" t="s">
        <v>104</v>
      </c>
      <c r="J2313" s="169">
        <v>15.189041095890412</v>
      </c>
      <c r="K2313">
        <v>4</v>
      </c>
    </row>
    <row r="2314" spans="1:11" x14ac:dyDescent="0.25">
      <c r="A2314" t="s">
        <v>2747</v>
      </c>
      <c r="B2314">
        <v>28485</v>
      </c>
      <c r="C2314" t="s">
        <v>167</v>
      </c>
      <c r="D2314" s="167">
        <v>93396</v>
      </c>
      <c r="E2314" t="s">
        <v>188</v>
      </c>
      <c r="F2314" t="s">
        <v>169</v>
      </c>
      <c r="G2314" t="s">
        <v>261</v>
      </c>
      <c r="H2314" s="168">
        <v>35891</v>
      </c>
      <c r="I2314" t="s">
        <v>108</v>
      </c>
      <c r="J2314" s="169">
        <v>19.484931506849314</v>
      </c>
      <c r="K2314">
        <v>4</v>
      </c>
    </row>
    <row r="2315" spans="1:11" x14ac:dyDescent="0.25">
      <c r="A2315" t="s">
        <v>2748</v>
      </c>
      <c r="B2315">
        <v>69345</v>
      </c>
      <c r="C2315" t="s">
        <v>172</v>
      </c>
      <c r="D2315" s="167">
        <v>58455</v>
      </c>
      <c r="E2315" t="s">
        <v>175</v>
      </c>
      <c r="F2315" t="s">
        <v>169</v>
      </c>
      <c r="G2315" t="s">
        <v>183</v>
      </c>
      <c r="H2315" s="168">
        <v>41498</v>
      </c>
      <c r="I2315" t="s">
        <v>103</v>
      </c>
      <c r="J2315" s="169">
        <v>4.1232876712328768</v>
      </c>
      <c r="K2315">
        <v>1</v>
      </c>
    </row>
    <row r="2316" spans="1:11" x14ac:dyDescent="0.25">
      <c r="A2316" t="s">
        <v>2749</v>
      </c>
      <c r="B2316">
        <v>71590</v>
      </c>
      <c r="C2316" t="s">
        <v>172</v>
      </c>
      <c r="D2316" s="167">
        <v>97392.47</v>
      </c>
      <c r="E2316" t="s">
        <v>168</v>
      </c>
      <c r="F2316" t="s">
        <v>169</v>
      </c>
      <c r="G2316" t="s">
        <v>173</v>
      </c>
      <c r="H2316" s="168">
        <v>34176</v>
      </c>
      <c r="I2316" t="s">
        <v>107</v>
      </c>
      <c r="J2316" s="169">
        <v>24.183561643835617</v>
      </c>
      <c r="K2316">
        <v>5</v>
      </c>
    </row>
    <row r="2317" spans="1:11" x14ac:dyDescent="0.25">
      <c r="A2317" t="s">
        <v>2750</v>
      </c>
      <c r="B2317">
        <v>28970</v>
      </c>
      <c r="C2317" t="s">
        <v>172</v>
      </c>
      <c r="D2317" s="167">
        <v>40631.32</v>
      </c>
      <c r="E2317" t="s">
        <v>199</v>
      </c>
      <c r="F2317" t="s">
        <v>169</v>
      </c>
      <c r="G2317" t="s">
        <v>200</v>
      </c>
      <c r="H2317" s="168">
        <v>42150</v>
      </c>
      <c r="I2317" t="s">
        <v>104</v>
      </c>
      <c r="J2317" s="169">
        <v>2.3369863013698629</v>
      </c>
      <c r="K2317">
        <v>1</v>
      </c>
    </row>
    <row r="2318" spans="1:11" x14ac:dyDescent="0.25">
      <c r="A2318" t="s">
        <v>2751</v>
      </c>
      <c r="B2318">
        <v>75323</v>
      </c>
      <c r="C2318" t="s">
        <v>172</v>
      </c>
      <c r="D2318" s="167">
        <v>48260.15</v>
      </c>
      <c r="E2318" t="s">
        <v>233</v>
      </c>
      <c r="F2318" t="s">
        <v>169</v>
      </c>
      <c r="G2318" t="s">
        <v>514</v>
      </c>
      <c r="H2318" s="168">
        <v>39160</v>
      </c>
      <c r="I2318" t="s">
        <v>107</v>
      </c>
      <c r="J2318" s="169">
        <v>10.528767123287672</v>
      </c>
      <c r="K2318">
        <v>3</v>
      </c>
    </row>
    <row r="2319" spans="1:11" x14ac:dyDescent="0.25">
      <c r="A2319" t="s">
        <v>2752</v>
      </c>
      <c r="B2319">
        <v>33358</v>
      </c>
      <c r="C2319" t="s">
        <v>172</v>
      </c>
      <c r="D2319" s="167">
        <v>43525.72</v>
      </c>
      <c r="E2319" t="s">
        <v>199</v>
      </c>
      <c r="F2319" t="s">
        <v>169</v>
      </c>
      <c r="G2319" t="s">
        <v>220</v>
      </c>
      <c r="H2319" s="168">
        <v>40609</v>
      </c>
      <c r="I2319" t="s">
        <v>104</v>
      </c>
      <c r="J2319" s="169">
        <v>6.558904109589041</v>
      </c>
      <c r="K2319">
        <v>2</v>
      </c>
    </row>
    <row r="2320" spans="1:11" x14ac:dyDescent="0.25">
      <c r="A2320" t="s">
        <v>2753</v>
      </c>
      <c r="B2320">
        <v>95642</v>
      </c>
      <c r="C2320" t="s">
        <v>167</v>
      </c>
      <c r="D2320" s="167">
        <v>46516.83</v>
      </c>
      <c r="E2320" t="s">
        <v>188</v>
      </c>
      <c r="F2320" t="s">
        <v>202</v>
      </c>
      <c r="G2320" t="s">
        <v>313</v>
      </c>
      <c r="H2320" s="168">
        <v>37690</v>
      </c>
      <c r="I2320" t="s">
        <v>107</v>
      </c>
      <c r="J2320" s="169">
        <v>14.556164383561644</v>
      </c>
      <c r="K2320">
        <v>3</v>
      </c>
    </row>
    <row r="2321" spans="1:11" x14ac:dyDescent="0.25">
      <c r="A2321" t="s">
        <v>2754</v>
      </c>
      <c r="B2321">
        <v>43169</v>
      </c>
      <c r="C2321" t="s">
        <v>172</v>
      </c>
      <c r="D2321" s="167">
        <v>105743.92</v>
      </c>
      <c r="E2321" t="s">
        <v>199</v>
      </c>
      <c r="F2321" t="s">
        <v>169</v>
      </c>
      <c r="G2321" t="s">
        <v>443</v>
      </c>
      <c r="H2321" s="168">
        <v>33133</v>
      </c>
      <c r="I2321" t="s">
        <v>104</v>
      </c>
      <c r="J2321" s="169">
        <v>27.041095890410958</v>
      </c>
      <c r="K2321">
        <v>6</v>
      </c>
    </row>
    <row r="2322" spans="1:11" x14ac:dyDescent="0.25">
      <c r="A2322" t="s">
        <v>2755</v>
      </c>
      <c r="B2322">
        <v>69833</v>
      </c>
      <c r="C2322" t="s">
        <v>172</v>
      </c>
      <c r="D2322" s="167">
        <v>68054</v>
      </c>
      <c r="E2322" t="s">
        <v>175</v>
      </c>
      <c r="F2322" t="s">
        <v>169</v>
      </c>
      <c r="G2322" t="s">
        <v>183</v>
      </c>
      <c r="H2322" s="168">
        <v>40378</v>
      </c>
      <c r="I2322" t="s">
        <v>107</v>
      </c>
      <c r="J2322" s="169">
        <v>7.1917808219178081</v>
      </c>
      <c r="K2322">
        <v>2</v>
      </c>
    </row>
    <row r="2323" spans="1:11" x14ac:dyDescent="0.25">
      <c r="A2323" t="s">
        <v>2756</v>
      </c>
      <c r="B2323">
        <v>89295</v>
      </c>
      <c r="C2323" t="s">
        <v>167</v>
      </c>
      <c r="D2323" s="167">
        <v>19060.64</v>
      </c>
      <c r="E2323" t="s">
        <v>196</v>
      </c>
      <c r="F2323" t="s">
        <v>202</v>
      </c>
      <c r="G2323" t="s">
        <v>222</v>
      </c>
      <c r="H2323" s="168">
        <v>39580</v>
      </c>
      <c r="I2323" t="s">
        <v>107</v>
      </c>
      <c r="J2323" s="169">
        <v>9.3780821917808215</v>
      </c>
      <c r="K2323">
        <v>2</v>
      </c>
    </row>
    <row r="2324" spans="1:11" x14ac:dyDescent="0.25">
      <c r="A2324" t="s">
        <v>2757</v>
      </c>
      <c r="B2324">
        <v>4508</v>
      </c>
      <c r="C2324" t="s">
        <v>172</v>
      </c>
      <c r="D2324" s="167">
        <v>53788</v>
      </c>
      <c r="E2324" t="s">
        <v>175</v>
      </c>
      <c r="F2324" t="s">
        <v>169</v>
      </c>
      <c r="G2324" t="s">
        <v>183</v>
      </c>
      <c r="H2324" s="168">
        <v>41694</v>
      </c>
      <c r="I2324" t="s">
        <v>104</v>
      </c>
      <c r="J2324" s="169">
        <v>3.5863013698630137</v>
      </c>
      <c r="K2324">
        <v>1</v>
      </c>
    </row>
    <row r="2325" spans="1:11" x14ac:dyDescent="0.25">
      <c r="A2325" t="s">
        <v>2758</v>
      </c>
      <c r="B2325">
        <v>66977</v>
      </c>
      <c r="C2325" t="s">
        <v>167</v>
      </c>
      <c r="D2325" s="167">
        <v>86359.62</v>
      </c>
      <c r="E2325" t="s">
        <v>168</v>
      </c>
      <c r="F2325" t="s">
        <v>169</v>
      </c>
      <c r="G2325" t="s">
        <v>2759</v>
      </c>
      <c r="H2325" s="168">
        <v>32608</v>
      </c>
      <c r="I2325" t="s">
        <v>105</v>
      </c>
      <c r="J2325" s="169">
        <v>28.479452054794521</v>
      </c>
      <c r="K2325">
        <v>6</v>
      </c>
    </row>
    <row r="2326" spans="1:11" x14ac:dyDescent="0.25">
      <c r="A2326" t="s">
        <v>2760</v>
      </c>
      <c r="B2326">
        <v>28828</v>
      </c>
      <c r="C2326" t="s">
        <v>172</v>
      </c>
      <c r="D2326" s="167">
        <v>66065.23</v>
      </c>
      <c r="E2326" t="s">
        <v>199</v>
      </c>
      <c r="F2326" t="s">
        <v>169</v>
      </c>
      <c r="G2326" t="s">
        <v>200</v>
      </c>
      <c r="H2326" s="168">
        <v>32958</v>
      </c>
      <c r="I2326" t="s">
        <v>104</v>
      </c>
      <c r="J2326" s="169">
        <v>27.520547945205479</v>
      </c>
      <c r="K2326">
        <v>6</v>
      </c>
    </row>
    <row r="2327" spans="1:11" x14ac:dyDescent="0.25">
      <c r="A2327" t="s">
        <v>2761</v>
      </c>
      <c r="B2327">
        <v>18839</v>
      </c>
      <c r="C2327" t="s">
        <v>172</v>
      </c>
      <c r="D2327" s="167">
        <v>88859</v>
      </c>
      <c r="E2327" t="s">
        <v>185</v>
      </c>
      <c r="F2327" t="s">
        <v>169</v>
      </c>
      <c r="G2327" t="s">
        <v>416</v>
      </c>
      <c r="H2327" s="168">
        <v>36024</v>
      </c>
      <c r="I2327" t="s">
        <v>108</v>
      </c>
      <c r="J2327" s="169">
        <v>19.12054794520548</v>
      </c>
      <c r="K2327">
        <v>4</v>
      </c>
    </row>
    <row r="2328" spans="1:11" x14ac:dyDescent="0.25">
      <c r="A2328" t="s">
        <v>2762</v>
      </c>
      <c r="B2328">
        <v>7173</v>
      </c>
      <c r="C2328" t="s">
        <v>172</v>
      </c>
      <c r="D2328" s="167">
        <v>45261</v>
      </c>
      <c r="E2328" t="s">
        <v>191</v>
      </c>
      <c r="F2328" t="s">
        <v>169</v>
      </c>
      <c r="G2328" t="s">
        <v>1065</v>
      </c>
      <c r="H2328" s="168">
        <v>42716</v>
      </c>
      <c r="I2328" t="s">
        <v>106</v>
      </c>
      <c r="J2328" s="169">
        <v>0.78630136986301369</v>
      </c>
      <c r="K2328">
        <v>1</v>
      </c>
    </row>
    <row r="2329" spans="1:11" x14ac:dyDescent="0.25">
      <c r="A2329" t="s">
        <v>2763</v>
      </c>
      <c r="B2329">
        <v>99580</v>
      </c>
      <c r="C2329" t="s">
        <v>172</v>
      </c>
      <c r="D2329" s="167">
        <v>48098.94</v>
      </c>
      <c r="E2329" t="s">
        <v>188</v>
      </c>
      <c r="F2329" t="s">
        <v>202</v>
      </c>
      <c r="G2329" t="s">
        <v>428</v>
      </c>
      <c r="H2329" s="168">
        <v>34757</v>
      </c>
      <c r="I2329" t="s">
        <v>106</v>
      </c>
      <c r="J2329" s="169">
        <v>22.591780821917808</v>
      </c>
      <c r="K2329">
        <v>5</v>
      </c>
    </row>
    <row r="2330" spans="1:11" x14ac:dyDescent="0.25">
      <c r="A2330" t="s">
        <v>2764</v>
      </c>
      <c r="B2330">
        <v>76016</v>
      </c>
      <c r="C2330" t="s">
        <v>172</v>
      </c>
      <c r="D2330" s="167">
        <v>75120.600000000006</v>
      </c>
      <c r="E2330" t="s">
        <v>253</v>
      </c>
      <c r="F2330" t="s">
        <v>169</v>
      </c>
      <c r="G2330" t="s">
        <v>1940</v>
      </c>
      <c r="H2330" s="168">
        <v>40225</v>
      </c>
      <c r="I2330" t="s">
        <v>108</v>
      </c>
      <c r="J2330" s="169">
        <v>7.6109589041095891</v>
      </c>
      <c r="K2330">
        <v>2</v>
      </c>
    </row>
    <row r="2331" spans="1:11" x14ac:dyDescent="0.25">
      <c r="A2331" t="s">
        <v>2765</v>
      </c>
      <c r="B2331">
        <v>35182</v>
      </c>
      <c r="C2331" t="s">
        <v>172</v>
      </c>
      <c r="D2331" s="167">
        <v>74713</v>
      </c>
      <c r="E2331" t="s">
        <v>168</v>
      </c>
      <c r="F2331" t="s">
        <v>169</v>
      </c>
      <c r="G2331" t="s">
        <v>265</v>
      </c>
      <c r="H2331" s="168">
        <v>37306</v>
      </c>
      <c r="I2331" t="s">
        <v>103</v>
      </c>
      <c r="J2331" s="169">
        <v>15.608219178082193</v>
      </c>
      <c r="K2331">
        <v>4</v>
      </c>
    </row>
    <row r="2332" spans="1:11" x14ac:dyDescent="0.25">
      <c r="A2332" t="s">
        <v>2766</v>
      </c>
      <c r="B2332">
        <v>10122</v>
      </c>
      <c r="C2332" t="s">
        <v>167</v>
      </c>
      <c r="D2332" s="167">
        <v>78096</v>
      </c>
      <c r="E2332" t="s">
        <v>175</v>
      </c>
      <c r="F2332" t="s">
        <v>169</v>
      </c>
      <c r="G2332" t="s">
        <v>183</v>
      </c>
      <c r="H2332" s="168">
        <v>38012</v>
      </c>
      <c r="I2332" t="s">
        <v>108</v>
      </c>
      <c r="J2332" s="169">
        <v>13.673972602739726</v>
      </c>
      <c r="K2332">
        <v>3</v>
      </c>
    </row>
    <row r="2333" spans="1:11" x14ac:dyDescent="0.25">
      <c r="A2333" t="s">
        <v>2767</v>
      </c>
      <c r="B2333">
        <v>16807</v>
      </c>
      <c r="C2333" t="s">
        <v>167</v>
      </c>
      <c r="D2333" s="167">
        <v>109810.14</v>
      </c>
      <c r="E2333" t="s">
        <v>168</v>
      </c>
      <c r="F2333" t="s">
        <v>169</v>
      </c>
      <c r="G2333" t="s">
        <v>402</v>
      </c>
      <c r="H2333" s="168">
        <v>32083</v>
      </c>
      <c r="I2333" t="s">
        <v>104</v>
      </c>
      <c r="J2333" s="169">
        <v>29.917808219178081</v>
      </c>
      <c r="K2333">
        <v>6</v>
      </c>
    </row>
    <row r="2334" spans="1:11" x14ac:dyDescent="0.25">
      <c r="A2334" t="s">
        <v>2768</v>
      </c>
      <c r="B2334">
        <v>20017</v>
      </c>
      <c r="C2334" t="s">
        <v>167</v>
      </c>
      <c r="D2334" s="167">
        <v>35552.800000000003</v>
      </c>
      <c r="E2334" t="s">
        <v>188</v>
      </c>
      <c r="F2334" t="s">
        <v>202</v>
      </c>
      <c r="G2334" t="s">
        <v>313</v>
      </c>
      <c r="H2334" s="168">
        <v>41666</v>
      </c>
      <c r="I2334" t="s">
        <v>106</v>
      </c>
      <c r="J2334" s="169">
        <v>3.6630136986301371</v>
      </c>
      <c r="K2334">
        <v>1</v>
      </c>
    </row>
    <row r="2335" spans="1:11" x14ac:dyDescent="0.25">
      <c r="A2335" t="s">
        <v>2769</v>
      </c>
      <c r="B2335">
        <v>81020</v>
      </c>
      <c r="C2335" t="s">
        <v>167</v>
      </c>
      <c r="D2335" s="167">
        <v>81041.66</v>
      </c>
      <c r="E2335" t="s">
        <v>188</v>
      </c>
      <c r="F2335" t="s">
        <v>169</v>
      </c>
      <c r="G2335" t="s">
        <v>598</v>
      </c>
      <c r="H2335" s="168">
        <v>39020</v>
      </c>
      <c r="I2335" t="s">
        <v>104</v>
      </c>
      <c r="J2335" s="169">
        <v>10.912328767123288</v>
      </c>
      <c r="K2335">
        <v>3</v>
      </c>
    </row>
    <row r="2336" spans="1:11" x14ac:dyDescent="0.25">
      <c r="A2336" t="s">
        <v>2770</v>
      </c>
      <c r="B2336">
        <v>60323</v>
      </c>
      <c r="C2336" t="s">
        <v>172</v>
      </c>
      <c r="D2336" s="167">
        <v>60653.84</v>
      </c>
      <c r="E2336" t="s">
        <v>199</v>
      </c>
      <c r="F2336" t="s">
        <v>169</v>
      </c>
      <c r="G2336" t="s">
        <v>539</v>
      </c>
      <c r="H2336" s="168">
        <v>36955</v>
      </c>
      <c r="I2336" t="s">
        <v>103</v>
      </c>
      <c r="J2336" s="169">
        <v>16.56986301369863</v>
      </c>
      <c r="K2336">
        <v>4</v>
      </c>
    </row>
    <row r="2337" spans="1:11" x14ac:dyDescent="0.25">
      <c r="A2337" t="s">
        <v>2771</v>
      </c>
      <c r="B2337">
        <v>51988</v>
      </c>
      <c r="C2337" t="s">
        <v>172</v>
      </c>
      <c r="D2337" s="167">
        <v>36607.480000000003</v>
      </c>
      <c r="E2337" t="s">
        <v>233</v>
      </c>
      <c r="F2337" t="s">
        <v>202</v>
      </c>
      <c r="G2337" t="s">
        <v>554</v>
      </c>
      <c r="H2337" s="168">
        <v>38474</v>
      </c>
      <c r="I2337" t="s">
        <v>107</v>
      </c>
      <c r="J2337" s="169">
        <v>12.408219178082192</v>
      </c>
      <c r="K2337">
        <v>3</v>
      </c>
    </row>
    <row r="2338" spans="1:11" x14ac:dyDescent="0.25">
      <c r="A2338" t="s">
        <v>2772</v>
      </c>
      <c r="B2338">
        <v>83493</v>
      </c>
      <c r="C2338" t="s">
        <v>167</v>
      </c>
      <c r="D2338" s="167">
        <v>97912</v>
      </c>
      <c r="E2338" t="s">
        <v>188</v>
      </c>
      <c r="F2338" t="s">
        <v>169</v>
      </c>
      <c r="G2338" t="s">
        <v>284</v>
      </c>
      <c r="H2338" s="168">
        <v>37886</v>
      </c>
      <c r="I2338" t="s">
        <v>106</v>
      </c>
      <c r="J2338" s="169">
        <v>14.019178082191781</v>
      </c>
      <c r="K2338">
        <v>3</v>
      </c>
    </row>
    <row r="2339" spans="1:11" x14ac:dyDescent="0.25">
      <c r="A2339" t="s">
        <v>2773</v>
      </c>
      <c r="B2339">
        <v>79622</v>
      </c>
      <c r="C2339" t="s">
        <v>167</v>
      </c>
      <c r="D2339" s="167">
        <v>155994.01999999999</v>
      </c>
      <c r="E2339" t="s">
        <v>233</v>
      </c>
      <c r="F2339" t="s">
        <v>169</v>
      </c>
      <c r="G2339" t="s">
        <v>231</v>
      </c>
      <c r="H2339" s="168">
        <v>37564</v>
      </c>
      <c r="I2339" t="s">
        <v>104</v>
      </c>
      <c r="J2339" s="169">
        <v>14.901369863013699</v>
      </c>
      <c r="K2339">
        <v>3</v>
      </c>
    </row>
    <row r="2340" spans="1:11" x14ac:dyDescent="0.25">
      <c r="A2340" t="s">
        <v>2774</v>
      </c>
      <c r="B2340">
        <v>42178</v>
      </c>
      <c r="C2340" t="s">
        <v>172</v>
      </c>
      <c r="D2340" s="167">
        <v>49949.25</v>
      </c>
      <c r="E2340" t="s">
        <v>199</v>
      </c>
      <c r="F2340" t="s">
        <v>169</v>
      </c>
      <c r="G2340" t="s">
        <v>330</v>
      </c>
      <c r="H2340" s="168">
        <v>38985</v>
      </c>
      <c r="I2340" t="s">
        <v>106</v>
      </c>
      <c r="J2340" s="169">
        <v>11.008219178082191</v>
      </c>
      <c r="K2340">
        <v>3</v>
      </c>
    </row>
    <row r="2341" spans="1:11" x14ac:dyDescent="0.25">
      <c r="A2341" t="s">
        <v>2775</v>
      </c>
      <c r="B2341">
        <v>17923</v>
      </c>
      <c r="C2341" t="s">
        <v>172</v>
      </c>
      <c r="D2341" s="167">
        <v>61890.9</v>
      </c>
      <c r="E2341" t="s">
        <v>199</v>
      </c>
      <c r="F2341" t="s">
        <v>169</v>
      </c>
      <c r="G2341" t="s">
        <v>750</v>
      </c>
      <c r="H2341" s="168">
        <v>36101</v>
      </c>
      <c r="I2341" t="s">
        <v>106</v>
      </c>
      <c r="J2341" s="169">
        <v>18.909589041095892</v>
      </c>
      <c r="K2341">
        <v>4</v>
      </c>
    </row>
    <row r="2342" spans="1:11" x14ac:dyDescent="0.25">
      <c r="A2342" t="s">
        <v>2776</v>
      </c>
      <c r="B2342">
        <v>62650</v>
      </c>
      <c r="C2342" t="s">
        <v>172</v>
      </c>
      <c r="D2342" s="167">
        <v>74890</v>
      </c>
      <c r="E2342" t="s">
        <v>185</v>
      </c>
      <c r="F2342" t="s">
        <v>169</v>
      </c>
      <c r="G2342" t="s">
        <v>416</v>
      </c>
      <c r="H2342" s="168">
        <v>39524</v>
      </c>
      <c r="I2342" t="s">
        <v>105</v>
      </c>
      <c r="J2342" s="169">
        <v>9.5315068493150683</v>
      </c>
      <c r="K2342">
        <v>2</v>
      </c>
    </row>
    <row r="2343" spans="1:11" x14ac:dyDescent="0.25">
      <c r="A2343" t="s">
        <v>2777</v>
      </c>
      <c r="B2343">
        <v>53533</v>
      </c>
      <c r="C2343" t="s">
        <v>172</v>
      </c>
      <c r="D2343" s="167">
        <v>63887</v>
      </c>
      <c r="E2343" t="s">
        <v>175</v>
      </c>
      <c r="F2343" t="s">
        <v>169</v>
      </c>
      <c r="G2343" t="s">
        <v>183</v>
      </c>
      <c r="H2343" s="168">
        <v>38915</v>
      </c>
      <c r="I2343" t="s">
        <v>107</v>
      </c>
      <c r="J2343" s="169">
        <v>11.2</v>
      </c>
      <c r="K2343">
        <v>3</v>
      </c>
    </row>
    <row r="2344" spans="1:11" x14ac:dyDescent="0.25">
      <c r="A2344" t="s">
        <v>2778</v>
      </c>
      <c r="B2344">
        <v>73461</v>
      </c>
      <c r="C2344" t="s">
        <v>167</v>
      </c>
      <c r="D2344" s="167">
        <v>89620</v>
      </c>
      <c r="E2344" t="s">
        <v>175</v>
      </c>
      <c r="F2344" t="s">
        <v>169</v>
      </c>
      <c r="G2344" t="s">
        <v>183</v>
      </c>
      <c r="H2344" s="168">
        <v>36262</v>
      </c>
      <c r="I2344" t="s">
        <v>108</v>
      </c>
      <c r="J2344" s="169">
        <v>18.468493150684932</v>
      </c>
      <c r="K2344">
        <v>4</v>
      </c>
    </row>
    <row r="2345" spans="1:11" x14ac:dyDescent="0.25">
      <c r="A2345" t="s">
        <v>2779</v>
      </c>
      <c r="B2345">
        <v>62787</v>
      </c>
      <c r="C2345" t="s">
        <v>172</v>
      </c>
      <c r="D2345" s="167">
        <v>86369.02</v>
      </c>
      <c r="E2345" t="s">
        <v>168</v>
      </c>
      <c r="F2345" t="s">
        <v>169</v>
      </c>
      <c r="G2345" t="s">
        <v>858</v>
      </c>
      <c r="H2345" s="168">
        <v>38320</v>
      </c>
      <c r="I2345" t="s">
        <v>104</v>
      </c>
      <c r="J2345" s="169">
        <v>12.830136986301369</v>
      </c>
      <c r="K2345">
        <v>3</v>
      </c>
    </row>
    <row r="2346" spans="1:11" x14ac:dyDescent="0.25">
      <c r="A2346" t="s">
        <v>2780</v>
      </c>
      <c r="B2346">
        <v>31388</v>
      </c>
      <c r="C2346" t="s">
        <v>167</v>
      </c>
      <c r="D2346" s="167">
        <v>54402.74</v>
      </c>
      <c r="E2346" t="s">
        <v>188</v>
      </c>
      <c r="F2346" t="s">
        <v>169</v>
      </c>
      <c r="G2346" t="s">
        <v>282</v>
      </c>
      <c r="H2346" s="168">
        <v>41162</v>
      </c>
      <c r="I2346" t="s">
        <v>106</v>
      </c>
      <c r="J2346" s="169">
        <v>5.043835616438356</v>
      </c>
      <c r="K2346">
        <v>1</v>
      </c>
    </row>
    <row r="2347" spans="1:11" x14ac:dyDescent="0.25">
      <c r="A2347" t="s">
        <v>2781</v>
      </c>
      <c r="B2347">
        <v>22129</v>
      </c>
      <c r="C2347" t="s">
        <v>172</v>
      </c>
      <c r="D2347" s="167">
        <v>70435</v>
      </c>
      <c r="E2347" t="s">
        <v>175</v>
      </c>
      <c r="F2347" t="s">
        <v>169</v>
      </c>
      <c r="G2347" t="s">
        <v>183</v>
      </c>
      <c r="H2347" s="168">
        <v>39279</v>
      </c>
      <c r="I2347" t="s">
        <v>107</v>
      </c>
      <c r="J2347" s="169">
        <v>10.202739726027398</v>
      </c>
      <c r="K2347">
        <v>3</v>
      </c>
    </row>
    <row r="2348" spans="1:11" x14ac:dyDescent="0.25">
      <c r="A2348" t="s">
        <v>2782</v>
      </c>
      <c r="B2348">
        <v>97952</v>
      </c>
      <c r="C2348" t="s">
        <v>167</v>
      </c>
      <c r="D2348" s="167">
        <v>50424.68</v>
      </c>
      <c r="E2348" t="s">
        <v>188</v>
      </c>
      <c r="F2348" t="s">
        <v>202</v>
      </c>
      <c r="G2348" t="s">
        <v>284</v>
      </c>
      <c r="H2348" s="168">
        <v>28366</v>
      </c>
      <c r="I2348" t="s">
        <v>103</v>
      </c>
      <c r="J2348" s="169">
        <v>40.101369863013701</v>
      </c>
      <c r="K2348">
        <v>8</v>
      </c>
    </row>
    <row r="2349" spans="1:11" x14ac:dyDescent="0.25">
      <c r="A2349" t="s">
        <v>2783</v>
      </c>
      <c r="B2349">
        <v>18960</v>
      </c>
      <c r="C2349" t="s">
        <v>172</v>
      </c>
      <c r="D2349" s="167">
        <v>122788.02</v>
      </c>
      <c r="E2349" t="s">
        <v>185</v>
      </c>
      <c r="F2349" t="s">
        <v>169</v>
      </c>
      <c r="G2349" t="s">
        <v>382</v>
      </c>
      <c r="H2349" s="168">
        <v>33112</v>
      </c>
      <c r="I2349" t="s">
        <v>103</v>
      </c>
      <c r="J2349" s="169">
        <v>27.098630136986301</v>
      </c>
      <c r="K2349">
        <v>6</v>
      </c>
    </row>
    <row r="2350" spans="1:11" x14ac:dyDescent="0.25">
      <c r="A2350" t="s">
        <v>2784</v>
      </c>
      <c r="B2350">
        <v>60995</v>
      </c>
      <c r="C2350" t="s">
        <v>167</v>
      </c>
      <c r="D2350" s="167">
        <v>68254.34</v>
      </c>
      <c r="E2350" t="s">
        <v>168</v>
      </c>
      <c r="F2350" t="s">
        <v>169</v>
      </c>
      <c r="G2350" t="s">
        <v>1326</v>
      </c>
      <c r="H2350" s="168">
        <v>37221</v>
      </c>
      <c r="I2350" t="s">
        <v>107</v>
      </c>
      <c r="J2350" s="169">
        <v>15.841095890410958</v>
      </c>
      <c r="K2350">
        <v>4</v>
      </c>
    </row>
    <row r="2351" spans="1:11" x14ac:dyDescent="0.25">
      <c r="A2351" t="s">
        <v>2785</v>
      </c>
      <c r="B2351">
        <v>34389</v>
      </c>
      <c r="C2351" t="s">
        <v>172</v>
      </c>
      <c r="D2351" s="167">
        <v>83905.86</v>
      </c>
      <c r="E2351" t="s">
        <v>168</v>
      </c>
      <c r="F2351" t="s">
        <v>169</v>
      </c>
      <c r="G2351" t="s">
        <v>1931</v>
      </c>
      <c r="H2351" s="168">
        <v>37466</v>
      </c>
      <c r="I2351" t="s">
        <v>104</v>
      </c>
      <c r="J2351" s="169">
        <v>15.169863013698631</v>
      </c>
      <c r="K2351">
        <v>4</v>
      </c>
    </row>
    <row r="2352" spans="1:11" x14ac:dyDescent="0.25">
      <c r="A2352" t="s">
        <v>2786</v>
      </c>
      <c r="B2352">
        <v>74668</v>
      </c>
      <c r="C2352" t="s">
        <v>167</v>
      </c>
      <c r="D2352" s="167">
        <v>89919.38</v>
      </c>
      <c r="E2352" t="s">
        <v>188</v>
      </c>
      <c r="F2352" t="s">
        <v>169</v>
      </c>
      <c r="G2352" t="s">
        <v>261</v>
      </c>
      <c r="H2352" s="168">
        <v>38796</v>
      </c>
      <c r="I2352" t="s">
        <v>106</v>
      </c>
      <c r="J2352" s="169">
        <v>11.526027397260274</v>
      </c>
      <c r="K2352">
        <v>3</v>
      </c>
    </row>
    <row r="2353" spans="1:11" x14ac:dyDescent="0.25">
      <c r="A2353" t="s">
        <v>2787</v>
      </c>
      <c r="B2353">
        <v>79548</v>
      </c>
      <c r="C2353" t="s">
        <v>172</v>
      </c>
      <c r="D2353" s="167">
        <v>69475</v>
      </c>
      <c r="E2353" t="s">
        <v>168</v>
      </c>
      <c r="F2353" t="s">
        <v>169</v>
      </c>
      <c r="G2353" t="s">
        <v>265</v>
      </c>
      <c r="H2353" s="168">
        <v>39077</v>
      </c>
      <c r="I2353" t="s">
        <v>108</v>
      </c>
      <c r="J2353" s="169">
        <v>10.756164383561643</v>
      </c>
      <c r="K2353">
        <v>3</v>
      </c>
    </row>
    <row r="2354" spans="1:11" x14ac:dyDescent="0.25">
      <c r="A2354" t="s">
        <v>2788</v>
      </c>
      <c r="B2354">
        <v>43020</v>
      </c>
      <c r="C2354" t="s">
        <v>167</v>
      </c>
      <c r="D2354" s="167">
        <v>29779.06</v>
      </c>
      <c r="E2354" t="s">
        <v>233</v>
      </c>
      <c r="F2354" t="s">
        <v>202</v>
      </c>
      <c r="G2354" t="s">
        <v>234</v>
      </c>
      <c r="H2354" s="168">
        <v>41225</v>
      </c>
      <c r="I2354" t="s">
        <v>103</v>
      </c>
      <c r="J2354" s="169">
        <v>4.8712328767123285</v>
      </c>
      <c r="K2354">
        <v>1</v>
      </c>
    </row>
    <row r="2355" spans="1:11" x14ac:dyDescent="0.25">
      <c r="A2355" t="s">
        <v>2789</v>
      </c>
      <c r="B2355">
        <v>68466</v>
      </c>
      <c r="C2355" t="s">
        <v>172</v>
      </c>
      <c r="D2355" s="167">
        <v>69222.179999999993</v>
      </c>
      <c r="E2355" t="s">
        <v>168</v>
      </c>
      <c r="F2355" t="s">
        <v>169</v>
      </c>
      <c r="G2355" t="s">
        <v>2345</v>
      </c>
      <c r="H2355" s="168">
        <v>32930</v>
      </c>
      <c r="I2355" t="s">
        <v>106</v>
      </c>
      <c r="J2355" s="169">
        <v>27.597260273972601</v>
      </c>
      <c r="K2355">
        <v>6</v>
      </c>
    </row>
    <row r="2356" spans="1:11" x14ac:dyDescent="0.25">
      <c r="A2356" t="s">
        <v>2790</v>
      </c>
      <c r="B2356">
        <v>55340</v>
      </c>
      <c r="C2356" t="s">
        <v>172</v>
      </c>
      <c r="D2356" s="167">
        <v>107657</v>
      </c>
      <c r="E2356" t="s">
        <v>188</v>
      </c>
      <c r="F2356" t="s">
        <v>169</v>
      </c>
      <c r="G2356" t="s">
        <v>240</v>
      </c>
      <c r="H2356" s="168">
        <v>36871</v>
      </c>
      <c r="I2356" t="s">
        <v>104</v>
      </c>
      <c r="J2356" s="169">
        <v>16.8</v>
      </c>
      <c r="K2356">
        <v>4</v>
      </c>
    </row>
    <row r="2357" spans="1:11" x14ac:dyDescent="0.25">
      <c r="A2357" t="s">
        <v>2791</v>
      </c>
      <c r="B2357">
        <v>56206</v>
      </c>
      <c r="C2357" t="s">
        <v>172</v>
      </c>
      <c r="D2357" s="167">
        <v>67354.100000000006</v>
      </c>
      <c r="E2357" t="s">
        <v>199</v>
      </c>
      <c r="F2357" t="s">
        <v>169</v>
      </c>
      <c r="G2357" t="s">
        <v>2792</v>
      </c>
      <c r="H2357" s="168">
        <v>35954</v>
      </c>
      <c r="I2357" t="s">
        <v>104</v>
      </c>
      <c r="J2357" s="169">
        <v>19.312328767123287</v>
      </c>
      <c r="K2357">
        <v>4</v>
      </c>
    </row>
    <row r="2358" spans="1:11" x14ac:dyDescent="0.25">
      <c r="A2358" t="s">
        <v>2793</v>
      </c>
      <c r="B2358">
        <v>77831</v>
      </c>
      <c r="C2358" t="s">
        <v>172</v>
      </c>
      <c r="D2358" s="167">
        <v>63067.93</v>
      </c>
      <c r="E2358" t="s">
        <v>199</v>
      </c>
      <c r="F2358" t="s">
        <v>169</v>
      </c>
      <c r="G2358" t="s">
        <v>295</v>
      </c>
      <c r="H2358" s="168">
        <v>34463</v>
      </c>
      <c r="I2358" t="s">
        <v>106</v>
      </c>
      <c r="J2358" s="169">
        <v>23.397260273972602</v>
      </c>
      <c r="K2358">
        <v>5</v>
      </c>
    </row>
    <row r="2359" spans="1:11" x14ac:dyDescent="0.25">
      <c r="A2359" t="s">
        <v>2794</v>
      </c>
      <c r="B2359">
        <v>68409</v>
      </c>
      <c r="C2359" t="s">
        <v>172</v>
      </c>
      <c r="D2359" s="167">
        <v>42053.83</v>
      </c>
      <c r="E2359" t="s">
        <v>199</v>
      </c>
      <c r="F2359" t="s">
        <v>169</v>
      </c>
      <c r="G2359" t="s">
        <v>220</v>
      </c>
      <c r="H2359" s="168">
        <v>41694</v>
      </c>
      <c r="I2359" t="s">
        <v>103</v>
      </c>
      <c r="J2359" s="169">
        <v>3.5863013698630137</v>
      </c>
      <c r="K2359">
        <v>1</v>
      </c>
    </row>
    <row r="2360" spans="1:11" x14ac:dyDescent="0.25">
      <c r="A2360" t="s">
        <v>2795</v>
      </c>
      <c r="B2360">
        <v>33164</v>
      </c>
      <c r="C2360" t="s">
        <v>167</v>
      </c>
      <c r="D2360" s="167">
        <v>68048.009999999995</v>
      </c>
      <c r="E2360" t="s">
        <v>168</v>
      </c>
      <c r="F2360" t="s">
        <v>169</v>
      </c>
      <c r="G2360" t="s">
        <v>1326</v>
      </c>
      <c r="H2360" s="168">
        <v>37213</v>
      </c>
      <c r="I2360" t="s">
        <v>103</v>
      </c>
      <c r="J2360" s="169">
        <v>15.863013698630137</v>
      </c>
      <c r="K2360">
        <v>4</v>
      </c>
    </row>
    <row r="2361" spans="1:11" x14ac:dyDescent="0.25">
      <c r="A2361" t="s">
        <v>2796</v>
      </c>
      <c r="B2361">
        <v>18319</v>
      </c>
      <c r="C2361" t="s">
        <v>172</v>
      </c>
      <c r="D2361" s="167">
        <v>29779.06</v>
      </c>
      <c r="E2361" t="s">
        <v>233</v>
      </c>
      <c r="F2361" t="s">
        <v>202</v>
      </c>
      <c r="G2361" t="s">
        <v>234</v>
      </c>
      <c r="H2361" s="168">
        <v>41246</v>
      </c>
      <c r="I2361" t="s">
        <v>103</v>
      </c>
      <c r="J2361" s="169">
        <v>4.8136986301369866</v>
      </c>
      <c r="K2361">
        <v>1</v>
      </c>
    </row>
    <row r="2362" spans="1:11" x14ac:dyDescent="0.25">
      <c r="A2362" t="s">
        <v>2797</v>
      </c>
      <c r="B2362">
        <v>20654</v>
      </c>
      <c r="C2362" t="s">
        <v>172</v>
      </c>
      <c r="D2362" s="167">
        <v>50910</v>
      </c>
      <c r="E2362" t="s">
        <v>191</v>
      </c>
      <c r="F2362" t="s">
        <v>169</v>
      </c>
      <c r="G2362" t="s">
        <v>354</v>
      </c>
      <c r="H2362" s="168">
        <v>41708</v>
      </c>
      <c r="I2362" t="s">
        <v>106</v>
      </c>
      <c r="J2362" s="169">
        <v>3.547945205479452</v>
      </c>
      <c r="K2362">
        <v>1</v>
      </c>
    </row>
    <row r="2363" spans="1:11" x14ac:dyDescent="0.25">
      <c r="A2363" t="s">
        <v>2798</v>
      </c>
      <c r="B2363">
        <v>44485</v>
      </c>
      <c r="C2363" t="s">
        <v>172</v>
      </c>
      <c r="D2363" s="167">
        <v>104717.28</v>
      </c>
      <c r="E2363" t="s">
        <v>268</v>
      </c>
      <c r="F2363" t="s">
        <v>169</v>
      </c>
      <c r="G2363" t="s">
        <v>397</v>
      </c>
      <c r="H2363" s="168">
        <v>32314</v>
      </c>
      <c r="I2363" t="s">
        <v>103</v>
      </c>
      <c r="J2363" s="169">
        <v>29.284931506849315</v>
      </c>
      <c r="K2363">
        <v>6</v>
      </c>
    </row>
    <row r="2364" spans="1:11" x14ac:dyDescent="0.25">
      <c r="A2364" t="s">
        <v>2799</v>
      </c>
      <c r="B2364">
        <v>73178</v>
      </c>
      <c r="C2364" t="s">
        <v>167</v>
      </c>
      <c r="D2364" s="167">
        <v>54580.28</v>
      </c>
      <c r="E2364" t="s">
        <v>168</v>
      </c>
      <c r="F2364" t="s">
        <v>169</v>
      </c>
      <c r="G2364" t="s">
        <v>178</v>
      </c>
      <c r="H2364" s="168">
        <v>41428</v>
      </c>
      <c r="I2364" t="s">
        <v>103</v>
      </c>
      <c r="J2364" s="169">
        <v>4.3150684931506849</v>
      </c>
      <c r="K2364">
        <v>1</v>
      </c>
    </row>
    <row r="2365" spans="1:11" x14ac:dyDescent="0.25">
      <c r="A2365" t="s">
        <v>2800</v>
      </c>
      <c r="B2365">
        <v>40819</v>
      </c>
      <c r="C2365" t="s">
        <v>172</v>
      </c>
      <c r="D2365" s="167">
        <v>80829</v>
      </c>
      <c r="E2365" t="s">
        <v>175</v>
      </c>
      <c r="F2365" t="s">
        <v>169</v>
      </c>
      <c r="G2365" t="s">
        <v>183</v>
      </c>
      <c r="H2365" s="168">
        <v>37774</v>
      </c>
      <c r="I2365" t="s">
        <v>103</v>
      </c>
      <c r="J2365" s="169">
        <v>14.326027397260274</v>
      </c>
      <c r="K2365">
        <v>3</v>
      </c>
    </row>
    <row r="2366" spans="1:11" x14ac:dyDescent="0.25">
      <c r="A2366" t="s">
        <v>2801</v>
      </c>
      <c r="B2366">
        <v>17875</v>
      </c>
      <c r="C2366" t="s">
        <v>172</v>
      </c>
      <c r="D2366" s="167">
        <v>76692.61</v>
      </c>
      <c r="E2366" t="s">
        <v>268</v>
      </c>
      <c r="F2366" t="s">
        <v>169</v>
      </c>
      <c r="G2366" t="s">
        <v>418</v>
      </c>
      <c r="H2366" s="168">
        <v>41652</v>
      </c>
      <c r="I2366" t="s">
        <v>103</v>
      </c>
      <c r="J2366" s="169">
        <v>3.7013698630136984</v>
      </c>
      <c r="K2366">
        <v>1</v>
      </c>
    </row>
    <row r="2367" spans="1:11" x14ac:dyDescent="0.25">
      <c r="A2367" t="s">
        <v>2802</v>
      </c>
      <c r="B2367">
        <v>47919</v>
      </c>
      <c r="C2367" t="s">
        <v>172</v>
      </c>
      <c r="D2367" s="167">
        <v>102664</v>
      </c>
      <c r="E2367" t="s">
        <v>268</v>
      </c>
      <c r="F2367" t="s">
        <v>169</v>
      </c>
      <c r="G2367" t="s">
        <v>397</v>
      </c>
      <c r="H2367" s="168">
        <v>32189</v>
      </c>
      <c r="I2367" t="s">
        <v>107</v>
      </c>
      <c r="J2367" s="169">
        <v>29.627397260273973</v>
      </c>
      <c r="K2367">
        <v>6</v>
      </c>
    </row>
    <row r="2368" spans="1:11" x14ac:dyDescent="0.25">
      <c r="A2368" t="s">
        <v>2803</v>
      </c>
      <c r="B2368">
        <v>60668</v>
      </c>
      <c r="C2368" t="s">
        <v>167</v>
      </c>
      <c r="D2368" s="167">
        <v>68054</v>
      </c>
      <c r="E2368" t="s">
        <v>175</v>
      </c>
      <c r="F2368" t="s">
        <v>169</v>
      </c>
      <c r="G2368" t="s">
        <v>183</v>
      </c>
      <c r="H2368" s="168">
        <v>40330</v>
      </c>
      <c r="I2368" t="s">
        <v>106</v>
      </c>
      <c r="J2368" s="169">
        <v>7.3232876712328769</v>
      </c>
      <c r="K2368">
        <v>2</v>
      </c>
    </row>
    <row r="2369" spans="1:11" x14ac:dyDescent="0.25">
      <c r="A2369" t="s">
        <v>2804</v>
      </c>
      <c r="B2369">
        <v>4840</v>
      </c>
      <c r="C2369" t="s">
        <v>167</v>
      </c>
      <c r="D2369" s="167">
        <v>85480.92</v>
      </c>
      <c r="E2369" t="s">
        <v>268</v>
      </c>
      <c r="F2369" t="s">
        <v>169</v>
      </c>
      <c r="G2369" t="s">
        <v>297</v>
      </c>
      <c r="H2369" s="168">
        <v>37900</v>
      </c>
      <c r="I2369" t="s">
        <v>104</v>
      </c>
      <c r="J2369" s="169">
        <v>13.980821917808219</v>
      </c>
      <c r="K2369">
        <v>3</v>
      </c>
    </row>
    <row r="2370" spans="1:11" x14ac:dyDescent="0.25">
      <c r="A2370" t="s">
        <v>2805</v>
      </c>
      <c r="B2370">
        <v>5635</v>
      </c>
      <c r="C2370" t="s">
        <v>172</v>
      </c>
      <c r="D2370" s="167">
        <v>47693</v>
      </c>
      <c r="E2370" t="s">
        <v>168</v>
      </c>
      <c r="F2370" t="s">
        <v>169</v>
      </c>
      <c r="G2370" t="s">
        <v>869</v>
      </c>
      <c r="H2370" s="168">
        <v>42562</v>
      </c>
      <c r="I2370" t="s">
        <v>103</v>
      </c>
      <c r="J2370" s="169">
        <v>1.2082191780821918</v>
      </c>
      <c r="K2370">
        <v>1</v>
      </c>
    </row>
    <row r="2371" spans="1:11" x14ac:dyDescent="0.25">
      <c r="A2371" t="s">
        <v>2806</v>
      </c>
      <c r="B2371">
        <v>71305</v>
      </c>
      <c r="C2371" t="s">
        <v>172</v>
      </c>
      <c r="D2371" s="167">
        <v>66065.23</v>
      </c>
      <c r="E2371" t="s">
        <v>233</v>
      </c>
      <c r="F2371" t="s">
        <v>169</v>
      </c>
      <c r="G2371" t="s">
        <v>514</v>
      </c>
      <c r="H2371" s="168">
        <v>34435</v>
      </c>
      <c r="I2371" t="s">
        <v>106</v>
      </c>
      <c r="J2371" s="169">
        <v>23.473972602739725</v>
      </c>
      <c r="K2371">
        <v>5</v>
      </c>
    </row>
    <row r="2372" spans="1:11" x14ac:dyDescent="0.25">
      <c r="A2372" t="s">
        <v>2807</v>
      </c>
      <c r="B2372">
        <v>33068</v>
      </c>
      <c r="C2372" t="s">
        <v>167</v>
      </c>
      <c r="D2372" s="167">
        <v>39257.31</v>
      </c>
      <c r="E2372" t="s">
        <v>199</v>
      </c>
      <c r="F2372" t="s">
        <v>169</v>
      </c>
      <c r="G2372" t="s">
        <v>200</v>
      </c>
      <c r="H2372" s="168">
        <v>42548</v>
      </c>
      <c r="I2372" t="s">
        <v>105</v>
      </c>
      <c r="J2372" s="169">
        <v>1.2465753424657535</v>
      </c>
      <c r="K2372">
        <v>1</v>
      </c>
    </row>
    <row r="2373" spans="1:11" x14ac:dyDescent="0.25">
      <c r="A2373" t="s">
        <v>2808</v>
      </c>
      <c r="B2373">
        <v>77070</v>
      </c>
      <c r="C2373" t="s">
        <v>172</v>
      </c>
      <c r="D2373" s="167">
        <v>90199</v>
      </c>
      <c r="E2373" t="s">
        <v>175</v>
      </c>
      <c r="F2373" t="s">
        <v>169</v>
      </c>
      <c r="G2373" t="s">
        <v>586</v>
      </c>
      <c r="H2373" s="168">
        <v>38012</v>
      </c>
      <c r="I2373" t="s">
        <v>104</v>
      </c>
      <c r="J2373" s="169">
        <v>13.673972602739726</v>
      </c>
      <c r="K2373">
        <v>3</v>
      </c>
    </row>
    <row r="2374" spans="1:11" x14ac:dyDescent="0.25">
      <c r="A2374" t="s">
        <v>2809</v>
      </c>
      <c r="B2374">
        <v>3423</v>
      </c>
      <c r="C2374" t="s">
        <v>167</v>
      </c>
      <c r="D2374" s="167">
        <v>65486.99</v>
      </c>
      <c r="E2374" t="s">
        <v>188</v>
      </c>
      <c r="F2374" t="s">
        <v>169</v>
      </c>
      <c r="G2374" t="s">
        <v>170</v>
      </c>
      <c r="H2374" s="168">
        <v>35436</v>
      </c>
      <c r="I2374" t="s">
        <v>103</v>
      </c>
      <c r="J2374" s="169">
        <v>20.731506849315068</v>
      </c>
      <c r="K2374">
        <v>5</v>
      </c>
    </row>
    <row r="2375" spans="1:11" x14ac:dyDescent="0.25">
      <c r="A2375" t="s">
        <v>2810</v>
      </c>
      <c r="B2375">
        <v>41066</v>
      </c>
      <c r="C2375" t="s">
        <v>172</v>
      </c>
      <c r="D2375" s="167">
        <v>26208.35</v>
      </c>
      <c r="E2375" t="s">
        <v>196</v>
      </c>
      <c r="F2375" t="s">
        <v>202</v>
      </c>
      <c r="G2375" t="s">
        <v>816</v>
      </c>
      <c r="H2375" s="168">
        <v>32776</v>
      </c>
      <c r="I2375" t="s">
        <v>106</v>
      </c>
      <c r="J2375" s="169">
        <v>28.019178082191782</v>
      </c>
      <c r="K2375">
        <v>6</v>
      </c>
    </row>
    <row r="2376" spans="1:11" x14ac:dyDescent="0.25">
      <c r="A2376" t="s">
        <v>2811</v>
      </c>
      <c r="B2376">
        <v>57714</v>
      </c>
      <c r="C2376" t="s">
        <v>172</v>
      </c>
      <c r="D2376" s="167">
        <v>52031.02</v>
      </c>
      <c r="E2376" t="s">
        <v>185</v>
      </c>
      <c r="F2376" t="s">
        <v>169</v>
      </c>
      <c r="G2376" t="s">
        <v>209</v>
      </c>
      <c r="H2376" s="168">
        <v>36108</v>
      </c>
      <c r="I2376" t="s">
        <v>105</v>
      </c>
      <c r="J2376" s="169">
        <v>18.890410958904109</v>
      </c>
      <c r="K2376">
        <v>4</v>
      </c>
    </row>
    <row r="2377" spans="1:11" x14ac:dyDescent="0.25">
      <c r="A2377" t="s">
        <v>2812</v>
      </c>
      <c r="B2377">
        <v>2258</v>
      </c>
      <c r="C2377" t="s">
        <v>167</v>
      </c>
      <c r="D2377" s="167">
        <v>58439.040000000001</v>
      </c>
      <c r="E2377" t="s">
        <v>199</v>
      </c>
      <c r="F2377" t="s">
        <v>169</v>
      </c>
      <c r="G2377" t="s">
        <v>170</v>
      </c>
      <c r="H2377" s="168">
        <v>39552</v>
      </c>
      <c r="I2377" t="s">
        <v>103</v>
      </c>
      <c r="J2377" s="169">
        <v>9.4547945205479458</v>
      </c>
      <c r="K2377">
        <v>2</v>
      </c>
    </row>
    <row r="2378" spans="1:11" x14ac:dyDescent="0.25">
      <c r="A2378" t="s">
        <v>2813</v>
      </c>
      <c r="B2378">
        <v>69157</v>
      </c>
      <c r="C2378" t="s">
        <v>167</v>
      </c>
      <c r="D2378" s="167">
        <v>43422.51</v>
      </c>
      <c r="E2378" t="s">
        <v>188</v>
      </c>
      <c r="F2378" t="s">
        <v>202</v>
      </c>
      <c r="G2378" t="s">
        <v>313</v>
      </c>
      <c r="H2378" s="168">
        <v>38239</v>
      </c>
      <c r="I2378" t="s">
        <v>103</v>
      </c>
      <c r="J2378" s="169">
        <v>13.052054794520547</v>
      </c>
      <c r="K2378">
        <v>3</v>
      </c>
    </row>
    <row r="2379" spans="1:11" x14ac:dyDescent="0.25">
      <c r="A2379" t="s">
        <v>2814</v>
      </c>
      <c r="B2379">
        <v>51924</v>
      </c>
      <c r="C2379" t="s">
        <v>172</v>
      </c>
      <c r="D2379" s="167">
        <v>64705.5</v>
      </c>
      <c r="E2379" t="s">
        <v>268</v>
      </c>
      <c r="F2379" t="s">
        <v>169</v>
      </c>
      <c r="G2379" t="s">
        <v>418</v>
      </c>
      <c r="H2379" s="168">
        <v>40168</v>
      </c>
      <c r="I2379" t="s">
        <v>103</v>
      </c>
      <c r="J2379" s="169">
        <v>7.7671232876712333</v>
      </c>
      <c r="K2379">
        <v>2</v>
      </c>
    </row>
    <row r="2380" spans="1:11" x14ac:dyDescent="0.25">
      <c r="A2380" t="s">
        <v>2815</v>
      </c>
      <c r="B2380">
        <v>26515</v>
      </c>
      <c r="C2380" t="s">
        <v>172</v>
      </c>
      <c r="D2380" s="167">
        <v>96197.88</v>
      </c>
      <c r="E2380" t="s">
        <v>199</v>
      </c>
      <c r="F2380" t="s">
        <v>169</v>
      </c>
      <c r="G2380" t="s">
        <v>328</v>
      </c>
      <c r="H2380" s="168">
        <v>29064</v>
      </c>
      <c r="I2380" t="s">
        <v>103</v>
      </c>
      <c r="J2380" s="169">
        <v>38.18904109589041</v>
      </c>
      <c r="K2380">
        <v>8</v>
      </c>
    </row>
    <row r="2381" spans="1:11" x14ac:dyDescent="0.25">
      <c r="A2381" t="s">
        <v>2816</v>
      </c>
      <c r="B2381">
        <v>27696</v>
      </c>
      <c r="C2381" t="s">
        <v>167</v>
      </c>
      <c r="D2381" s="167">
        <v>76582.820000000007</v>
      </c>
      <c r="E2381" t="s">
        <v>199</v>
      </c>
      <c r="F2381" t="s">
        <v>202</v>
      </c>
      <c r="G2381" t="s">
        <v>189</v>
      </c>
      <c r="H2381" s="168">
        <v>32986</v>
      </c>
      <c r="I2381" t="s">
        <v>107</v>
      </c>
      <c r="J2381" s="169">
        <v>27.443835616438356</v>
      </c>
      <c r="K2381">
        <v>6</v>
      </c>
    </row>
    <row r="2382" spans="1:11" x14ac:dyDescent="0.25">
      <c r="A2382" t="s">
        <v>2817</v>
      </c>
      <c r="B2382">
        <v>4627</v>
      </c>
      <c r="C2382" t="s">
        <v>167</v>
      </c>
      <c r="D2382" s="167">
        <v>18611.939999999999</v>
      </c>
      <c r="E2382" t="s">
        <v>216</v>
      </c>
      <c r="F2382" t="s">
        <v>202</v>
      </c>
      <c r="G2382" t="s">
        <v>588</v>
      </c>
      <c r="H2382" s="168">
        <v>41935</v>
      </c>
      <c r="I2382" t="s">
        <v>104</v>
      </c>
      <c r="J2382" s="169">
        <v>2.9260273972602739</v>
      </c>
      <c r="K2382">
        <v>1</v>
      </c>
    </row>
    <row r="2383" spans="1:11" x14ac:dyDescent="0.25">
      <c r="A2383" t="s">
        <v>2818</v>
      </c>
      <c r="B2383">
        <v>53748</v>
      </c>
      <c r="C2383" t="s">
        <v>172</v>
      </c>
      <c r="D2383" s="167">
        <v>44210.81</v>
      </c>
      <c r="E2383" t="s">
        <v>216</v>
      </c>
      <c r="F2383" t="s">
        <v>169</v>
      </c>
      <c r="G2383" t="s">
        <v>352</v>
      </c>
      <c r="H2383" s="168">
        <v>38985</v>
      </c>
      <c r="I2383" t="s">
        <v>103</v>
      </c>
      <c r="J2383" s="169">
        <v>11.008219178082191</v>
      </c>
      <c r="K2383">
        <v>3</v>
      </c>
    </row>
    <row r="2384" spans="1:11" x14ac:dyDescent="0.25">
      <c r="A2384" t="s">
        <v>2819</v>
      </c>
      <c r="B2384">
        <v>75836</v>
      </c>
      <c r="C2384" t="s">
        <v>172</v>
      </c>
      <c r="D2384" s="167">
        <v>45049.120000000003</v>
      </c>
      <c r="E2384" t="s">
        <v>199</v>
      </c>
      <c r="F2384" t="s">
        <v>169</v>
      </c>
      <c r="G2384" t="s">
        <v>205</v>
      </c>
      <c r="H2384" s="168">
        <v>40875</v>
      </c>
      <c r="I2384" t="s">
        <v>104</v>
      </c>
      <c r="J2384" s="169">
        <v>5.8301369863013699</v>
      </c>
      <c r="K2384">
        <v>2</v>
      </c>
    </row>
    <row r="2385" spans="1:11" x14ac:dyDescent="0.25">
      <c r="A2385" t="s">
        <v>2820</v>
      </c>
      <c r="B2385">
        <v>14939</v>
      </c>
      <c r="C2385" t="s">
        <v>172</v>
      </c>
      <c r="D2385" s="167">
        <v>73801</v>
      </c>
      <c r="E2385" t="s">
        <v>196</v>
      </c>
      <c r="F2385" t="s">
        <v>169</v>
      </c>
      <c r="G2385" t="s">
        <v>228</v>
      </c>
      <c r="H2385" s="168">
        <v>38166</v>
      </c>
      <c r="I2385" t="s">
        <v>107</v>
      </c>
      <c r="J2385" s="169">
        <v>13.252054794520548</v>
      </c>
      <c r="K2385">
        <v>3</v>
      </c>
    </row>
    <row r="2386" spans="1:11" x14ac:dyDescent="0.25">
      <c r="A2386" t="s">
        <v>2821</v>
      </c>
      <c r="B2386">
        <v>71102</v>
      </c>
      <c r="C2386" t="s">
        <v>167</v>
      </c>
      <c r="D2386" s="167">
        <v>44753</v>
      </c>
      <c r="E2386" t="s">
        <v>188</v>
      </c>
      <c r="F2386" t="s">
        <v>169</v>
      </c>
      <c r="G2386" t="s">
        <v>337</v>
      </c>
      <c r="H2386" s="168">
        <v>38477</v>
      </c>
      <c r="I2386" t="s">
        <v>107</v>
      </c>
      <c r="J2386" s="169">
        <v>12.4</v>
      </c>
      <c r="K2386">
        <v>3</v>
      </c>
    </row>
    <row r="2387" spans="1:11" x14ac:dyDescent="0.25">
      <c r="A2387" t="s">
        <v>2822</v>
      </c>
      <c r="B2387">
        <v>35985</v>
      </c>
      <c r="C2387" t="s">
        <v>167</v>
      </c>
      <c r="D2387" s="167">
        <v>81568.06</v>
      </c>
      <c r="E2387" t="s">
        <v>168</v>
      </c>
      <c r="F2387" t="s">
        <v>169</v>
      </c>
      <c r="G2387" t="s">
        <v>1533</v>
      </c>
      <c r="H2387" s="168">
        <v>32342</v>
      </c>
      <c r="I2387" t="s">
        <v>103</v>
      </c>
      <c r="J2387" s="169">
        <v>29.208219178082192</v>
      </c>
      <c r="K2387">
        <v>6</v>
      </c>
    </row>
    <row r="2388" spans="1:11" x14ac:dyDescent="0.25">
      <c r="A2388" t="s">
        <v>2823</v>
      </c>
      <c r="B2388">
        <v>49992</v>
      </c>
      <c r="C2388" t="s">
        <v>172</v>
      </c>
      <c r="D2388" s="167">
        <v>39257.31</v>
      </c>
      <c r="E2388" t="s">
        <v>199</v>
      </c>
      <c r="F2388" t="s">
        <v>169</v>
      </c>
      <c r="G2388" t="s">
        <v>200</v>
      </c>
      <c r="H2388" s="168">
        <v>42422</v>
      </c>
      <c r="I2388" t="s">
        <v>106</v>
      </c>
      <c r="J2388" s="169">
        <v>1.5917808219178082</v>
      </c>
      <c r="K2388">
        <v>1</v>
      </c>
    </row>
    <row r="2389" spans="1:11" x14ac:dyDescent="0.25">
      <c r="A2389" t="s">
        <v>2824</v>
      </c>
      <c r="B2389">
        <v>15714</v>
      </c>
      <c r="C2389" t="s">
        <v>167</v>
      </c>
      <c r="D2389" s="167">
        <v>86588</v>
      </c>
      <c r="E2389" t="s">
        <v>175</v>
      </c>
      <c r="F2389" t="s">
        <v>169</v>
      </c>
      <c r="G2389" t="s">
        <v>183</v>
      </c>
      <c r="H2389" s="168">
        <v>36907</v>
      </c>
      <c r="I2389" t="s">
        <v>105</v>
      </c>
      <c r="J2389" s="169">
        <v>16.701369863013699</v>
      </c>
      <c r="K2389">
        <v>4</v>
      </c>
    </row>
    <row r="2390" spans="1:11" x14ac:dyDescent="0.25">
      <c r="A2390" t="s">
        <v>2825</v>
      </c>
      <c r="B2390">
        <v>1706</v>
      </c>
      <c r="C2390" t="s">
        <v>167</v>
      </c>
      <c r="D2390" s="167">
        <v>69181.11</v>
      </c>
      <c r="E2390" t="s">
        <v>216</v>
      </c>
      <c r="F2390" t="s">
        <v>169</v>
      </c>
      <c r="G2390" t="s">
        <v>369</v>
      </c>
      <c r="H2390" s="168">
        <v>41946</v>
      </c>
      <c r="I2390" t="s">
        <v>103</v>
      </c>
      <c r="J2390" s="169">
        <v>2.8958904109589043</v>
      </c>
      <c r="K2390">
        <v>1</v>
      </c>
    </row>
    <row r="2391" spans="1:11" x14ac:dyDescent="0.25">
      <c r="A2391" t="s">
        <v>2826</v>
      </c>
      <c r="B2391">
        <v>72349</v>
      </c>
      <c r="C2391" t="s">
        <v>172</v>
      </c>
      <c r="D2391" s="167">
        <v>69223.649999999994</v>
      </c>
      <c r="E2391" t="s">
        <v>268</v>
      </c>
      <c r="F2391" t="s">
        <v>169</v>
      </c>
      <c r="G2391" t="s">
        <v>418</v>
      </c>
      <c r="H2391" s="168">
        <v>42240</v>
      </c>
      <c r="I2391" t="s">
        <v>103</v>
      </c>
      <c r="J2391" s="169">
        <v>2.0904109589041098</v>
      </c>
      <c r="K2391">
        <v>1</v>
      </c>
    </row>
    <row r="2392" spans="1:11" x14ac:dyDescent="0.25">
      <c r="A2392" t="s">
        <v>2827</v>
      </c>
      <c r="B2392">
        <v>30810</v>
      </c>
      <c r="C2392" t="s">
        <v>172</v>
      </c>
      <c r="D2392" s="167">
        <v>66813</v>
      </c>
      <c r="E2392" t="s">
        <v>191</v>
      </c>
      <c r="F2392" t="s">
        <v>169</v>
      </c>
      <c r="G2392" t="s">
        <v>486</v>
      </c>
      <c r="H2392" s="168">
        <v>38803</v>
      </c>
      <c r="I2392" t="s">
        <v>106</v>
      </c>
      <c r="J2392" s="169">
        <v>11.506849315068493</v>
      </c>
      <c r="K2392">
        <v>3</v>
      </c>
    </row>
    <row r="2393" spans="1:11" x14ac:dyDescent="0.25">
      <c r="A2393" t="s">
        <v>2828</v>
      </c>
      <c r="B2393">
        <v>82619</v>
      </c>
      <c r="C2393" t="s">
        <v>167</v>
      </c>
      <c r="D2393" s="167">
        <v>92756.7</v>
      </c>
      <c r="E2393" t="s">
        <v>175</v>
      </c>
      <c r="F2393" t="s">
        <v>169</v>
      </c>
      <c r="G2393" t="s">
        <v>183</v>
      </c>
      <c r="H2393" s="168">
        <v>32727</v>
      </c>
      <c r="I2393" t="s">
        <v>103</v>
      </c>
      <c r="J2393" s="169">
        <v>28.153424657534245</v>
      </c>
      <c r="K2393">
        <v>6</v>
      </c>
    </row>
    <row r="2394" spans="1:11" x14ac:dyDescent="0.25">
      <c r="A2394" t="s">
        <v>2829</v>
      </c>
      <c r="B2394">
        <v>39152</v>
      </c>
      <c r="C2394" t="s">
        <v>167</v>
      </c>
      <c r="D2394" s="167">
        <v>100849.36</v>
      </c>
      <c r="E2394" t="s">
        <v>191</v>
      </c>
      <c r="F2394" t="s">
        <v>169</v>
      </c>
      <c r="G2394" t="s">
        <v>610</v>
      </c>
      <c r="H2394" s="168">
        <v>30977</v>
      </c>
      <c r="I2394" t="s">
        <v>105</v>
      </c>
      <c r="J2394" s="169">
        <v>32.947945205479449</v>
      </c>
      <c r="K2394">
        <v>7</v>
      </c>
    </row>
    <row r="2395" spans="1:11" x14ac:dyDescent="0.25">
      <c r="A2395" t="s">
        <v>2830</v>
      </c>
      <c r="B2395">
        <v>46708</v>
      </c>
      <c r="C2395" t="s">
        <v>172</v>
      </c>
      <c r="D2395" s="167">
        <v>66106.89</v>
      </c>
      <c r="E2395" t="s">
        <v>188</v>
      </c>
      <c r="F2395" t="s">
        <v>169</v>
      </c>
      <c r="G2395" t="s">
        <v>284</v>
      </c>
      <c r="H2395" s="168">
        <v>42478</v>
      </c>
      <c r="I2395" t="s">
        <v>103</v>
      </c>
      <c r="J2395" s="169">
        <v>1.4383561643835616</v>
      </c>
      <c r="K2395">
        <v>1</v>
      </c>
    </row>
    <row r="2396" spans="1:11" x14ac:dyDescent="0.25">
      <c r="A2396" t="s">
        <v>2831</v>
      </c>
      <c r="B2396">
        <v>31435</v>
      </c>
      <c r="C2396" t="s">
        <v>172</v>
      </c>
      <c r="D2396" s="167">
        <v>65716</v>
      </c>
      <c r="E2396" t="s">
        <v>191</v>
      </c>
      <c r="F2396" t="s">
        <v>169</v>
      </c>
      <c r="G2396" t="s">
        <v>486</v>
      </c>
      <c r="H2396" s="168">
        <v>39160</v>
      </c>
      <c r="I2396" t="s">
        <v>103</v>
      </c>
      <c r="J2396" s="169">
        <v>10.528767123287672</v>
      </c>
      <c r="K2396">
        <v>3</v>
      </c>
    </row>
    <row r="2397" spans="1:11" x14ac:dyDescent="0.25">
      <c r="A2397" t="s">
        <v>2832</v>
      </c>
      <c r="B2397">
        <v>87868</v>
      </c>
      <c r="C2397" t="s">
        <v>167</v>
      </c>
      <c r="D2397" s="167">
        <v>27834.44</v>
      </c>
      <c r="E2397" t="s">
        <v>216</v>
      </c>
      <c r="F2397" t="s">
        <v>202</v>
      </c>
      <c r="G2397" t="s">
        <v>588</v>
      </c>
      <c r="H2397" s="168">
        <v>35373</v>
      </c>
      <c r="I2397" t="s">
        <v>106</v>
      </c>
      <c r="J2397" s="169">
        <v>20.904109589041095</v>
      </c>
      <c r="K2397">
        <v>5</v>
      </c>
    </row>
    <row r="2398" spans="1:11" x14ac:dyDescent="0.25">
      <c r="A2398" t="s">
        <v>2833</v>
      </c>
      <c r="B2398">
        <v>97945</v>
      </c>
      <c r="C2398" t="s">
        <v>167</v>
      </c>
      <c r="D2398" s="167">
        <v>51697.52</v>
      </c>
      <c r="E2398" t="s">
        <v>168</v>
      </c>
      <c r="F2398" t="s">
        <v>169</v>
      </c>
      <c r="G2398" t="s">
        <v>194</v>
      </c>
      <c r="H2398" s="168">
        <v>38558</v>
      </c>
      <c r="I2398" t="s">
        <v>104</v>
      </c>
      <c r="J2398" s="169">
        <v>12.178082191780822</v>
      </c>
      <c r="K2398">
        <v>3</v>
      </c>
    </row>
    <row r="2399" spans="1:11" x14ac:dyDescent="0.25">
      <c r="A2399" t="s">
        <v>2834</v>
      </c>
      <c r="B2399">
        <v>22566</v>
      </c>
      <c r="C2399" t="s">
        <v>172</v>
      </c>
      <c r="D2399" s="167">
        <v>34170</v>
      </c>
      <c r="E2399" t="s">
        <v>253</v>
      </c>
      <c r="F2399" t="s">
        <v>169</v>
      </c>
      <c r="G2399" t="s">
        <v>207</v>
      </c>
      <c r="H2399" s="168">
        <v>42396</v>
      </c>
      <c r="I2399" t="s">
        <v>103</v>
      </c>
      <c r="J2399" s="169">
        <v>1.6630136986301369</v>
      </c>
      <c r="K2399">
        <v>1</v>
      </c>
    </row>
    <row r="2400" spans="1:11" x14ac:dyDescent="0.25">
      <c r="A2400" t="s">
        <v>2835</v>
      </c>
      <c r="B2400">
        <v>72655</v>
      </c>
      <c r="C2400" t="s">
        <v>172</v>
      </c>
      <c r="D2400" s="167">
        <v>78096</v>
      </c>
      <c r="E2400" t="s">
        <v>175</v>
      </c>
      <c r="F2400" t="s">
        <v>169</v>
      </c>
      <c r="G2400" t="s">
        <v>183</v>
      </c>
      <c r="H2400" s="168">
        <v>38187</v>
      </c>
      <c r="I2400" t="s">
        <v>103</v>
      </c>
      <c r="J2400" s="169">
        <v>13.194520547945206</v>
      </c>
      <c r="K2400">
        <v>3</v>
      </c>
    </row>
    <row r="2401" spans="1:11" x14ac:dyDescent="0.25">
      <c r="A2401" t="s">
        <v>2836</v>
      </c>
      <c r="B2401">
        <v>88491</v>
      </c>
      <c r="C2401" t="s">
        <v>172</v>
      </c>
      <c r="D2401" s="167">
        <v>48258.81</v>
      </c>
      <c r="E2401" t="s">
        <v>199</v>
      </c>
      <c r="F2401" t="s">
        <v>169</v>
      </c>
      <c r="G2401" t="s">
        <v>330</v>
      </c>
      <c r="H2401" s="168">
        <v>39251</v>
      </c>
      <c r="I2401" t="s">
        <v>107</v>
      </c>
      <c r="J2401" s="169">
        <v>10.27945205479452</v>
      </c>
      <c r="K2401">
        <v>3</v>
      </c>
    </row>
    <row r="2402" spans="1:11" x14ac:dyDescent="0.25">
      <c r="A2402" t="s">
        <v>2837</v>
      </c>
      <c r="B2402">
        <v>56948</v>
      </c>
      <c r="C2402" t="s">
        <v>172</v>
      </c>
      <c r="D2402" s="167">
        <v>81618.539999999994</v>
      </c>
      <c r="E2402" t="s">
        <v>188</v>
      </c>
      <c r="F2402" t="s">
        <v>169</v>
      </c>
      <c r="G2402" t="s">
        <v>226</v>
      </c>
      <c r="H2402" s="168">
        <v>36171</v>
      </c>
      <c r="I2402" t="s">
        <v>108</v>
      </c>
      <c r="J2402" s="169">
        <v>18.717808219178082</v>
      </c>
      <c r="K2402">
        <v>4</v>
      </c>
    </row>
    <row r="2403" spans="1:11" x14ac:dyDescent="0.25">
      <c r="A2403" t="s">
        <v>2838</v>
      </c>
      <c r="B2403">
        <v>79954</v>
      </c>
      <c r="C2403" t="s">
        <v>167</v>
      </c>
      <c r="D2403" s="167">
        <v>105743.92</v>
      </c>
      <c r="E2403" t="s">
        <v>180</v>
      </c>
      <c r="F2403" t="s">
        <v>169</v>
      </c>
      <c r="G2403" t="s">
        <v>457</v>
      </c>
      <c r="H2403" s="168">
        <v>32307</v>
      </c>
      <c r="I2403" t="s">
        <v>106</v>
      </c>
      <c r="J2403" s="169">
        <v>29.304109589041097</v>
      </c>
      <c r="K2403">
        <v>6</v>
      </c>
    </row>
    <row r="2404" spans="1:11" x14ac:dyDescent="0.25">
      <c r="A2404" t="s">
        <v>2839</v>
      </c>
      <c r="B2404">
        <v>53815</v>
      </c>
      <c r="C2404" t="s">
        <v>172</v>
      </c>
      <c r="D2404" s="167">
        <v>93396</v>
      </c>
      <c r="E2404" t="s">
        <v>1258</v>
      </c>
      <c r="F2404" t="s">
        <v>169</v>
      </c>
      <c r="G2404" t="s">
        <v>418</v>
      </c>
      <c r="H2404" s="168">
        <v>38432</v>
      </c>
      <c r="I2404" t="s">
        <v>105</v>
      </c>
      <c r="J2404" s="169">
        <v>12.523287671232877</v>
      </c>
      <c r="K2404">
        <v>3</v>
      </c>
    </row>
    <row r="2405" spans="1:11" x14ac:dyDescent="0.25">
      <c r="A2405" t="s">
        <v>2840</v>
      </c>
      <c r="B2405">
        <v>98860</v>
      </c>
      <c r="C2405" t="s">
        <v>172</v>
      </c>
      <c r="D2405" s="167">
        <v>73801</v>
      </c>
      <c r="E2405" t="s">
        <v>199</v>
      </c>
      <c r="F2405" t="s">
        <v>169</v>
      </c>
      <c r="G2405" t="s">
        <v>2792</v>
      </c>
      <c r="H2405" s="168">
        <v>37900</v>
      </c>
      <c r="I2405" t="s">
        <v>107</v>
      </c>
      <c r="J2405" s="169">
        <v>13.980821917808219</v>
      </c>
      <c r="K2405">
        <v>3</v>
      </c>
    </row>
    <row r="2406" spans="1:11" x14ac:dyDescent="0.25">
      <c r="A2406" t="s">
        <v>2841</v>
      </c>
      <c r="B2406">
        <v>9350</v>
      </c>
      <c r="C2406" t="s">
        <v>172</v>
      </c>
      <c r="D2406" s="167">
        <v>73801</v>
      </c>
      <c r="E2406" t="s">
        <v>188</v>
      </c>
      <c r="F2406" t="s">
        <v>169</v>
      </c>
      <c r="G2406" t="s">
        <v>703</v>
      </c>
      <c r="H2406" s="168">
        <v>36815</v>
      </c>
      <c r="I2406" t="s">
        <v>104</v>
      </c>
      <c r="J2406" s="169">
        <v>16.953424657534246</v>
      </c>
      <c r="K2406">
        <v>4</v>
      </c>
    </row>
    <row r="2407" spans="1:11" x14ac:dyDescent="0.25">
      <c r="A2407" t="s">
        <v>2842</v>
      </c>
      <c r="B2407">
        <v>33686</v>
      </c>
      <c r="C2407" t="s">
        <v>172</v>
      </c>
      <c r="D2407" s="167">
        <v>77343</v>
      </c>
      <c r="E2407" t="s">
        <v>196</v>
      </c>
      <c r="F2407" t="s">
        <v>169</v>
      </c>
      <c r="G2407" t="s">
        <v>2843</v>
      </c>
      <c r="H2407" s="168">
        <v>37404</v>
      </c>
      <c r="I2407" t="s">
        <v>105</v>
      </c>
      <c r="J2407" s="169">
        <v>15.33972602739726</v>
      </c>
      <c r="K2407">
        <v>4</v>
      </c>
    </row>
    <row r="2408" spans="1:11" x14ac:dyDescent="0.25">
      <c r="A2408" t="s">
        <v>2844</v>
      </c>
      <c r="B2408">
        <v>17163</v>
      </c>
      <c r="C2408" t="s">
        <v>167</v>
      </c>
      <c r="D2408" s="167">
        <v>75145.119999999995</v>
      </c>
      <c r="E2408" t="s">
        <v>268</v>
      </c>
      <c r="F2408" t="s">
        <v>169</v>
      </c>
      <c r="G2408" t="s">
        <v>170</v>
      </c>
      <c r="H2408" s="168">
        <v>32440</v>
      </c>
      <c r="I2408" t="s">
        <v>108</v>
      </c>
      <c r="J2408" s="169">
        <v>28.93972602739726</v>
      </c>
      <c r="K2408">
        <v>6</v>
      </c>
    </row>
    <row r="2409" spans="1:11" x14ac:dyDescent="0.25">
      <c r="A2409" t="s">
        <v>2845</v>
      </c>
      <c r="B2409">
        <v>38896</v>
      </c>
      <c r="C2409" t="s">
        <v>172</v>
      </c>
      <c r="D2409" s="167">
        <v>117935.19</v>
      </c>
      <c r="E2409" t="s">
        <v>196</v>
      </c>
      <c r="F2409" t="s">
        <v>169</v>
      </c>
      <c r="G2409" t="s">
        <v>2060</v>
      </c>
      <c r="H2409" s="168">
        <v>38320</v>
      </c>
      <c r="I2409" t="s">
        <v>103</v>
      </c>
      <c r="J2409" s="169">
        <v>12.830136986301369</v>
      </c>
      <c r="K2409">
        <v>3</v>
      </c>
    </row>
    <row r="2410" spans="1:11" x14ac:dyDescent="0.25">
      <c r="A2410" t="s">
        <v>2846</v>
      </c>
      <c r="B2410">
        <v>28385</v>
      </c>
      <c r="C2410" t="s">
        <v>167</v>
      </c>
      <c r="D2410" s="167">
        <v>152403.29999999999</v>
      </c>
      <c r="E2410" t="s">
        <v>188</v>
      </c>
      <c r="F2410" t="s">
        <v>169</v>
      </c>
      <c r="G2410" t="s">
        <v>231</v>
      </c>
      <c r="H2410" s="168">
        <v>32363</v>
      </c>
      <c r="I2410" t="s">
        <v>104</v>
      </c>
      <c r="J2410" s="169">
        <v>29.150684931506849</v>
      </c>
      <c r="K2410">
        <v>6</v>
      </c>
    </row>
    <row r="2411" spans="1:11" x14ac:dyDescent="0.25">
      <c r="A2411" t="s">
        <v>2847</v>
      </c>
      <c r="B2411">
        <v>13738</v>
      </c>
      <c r="C2411" t="s">
        <v>172</v>
      </c>
      <c r="D2411" s="167">
        <v>72534.66</v>
      </c>
      <c r="E2411" t="s">
        <v>199</v>
      </c>
      <c r="F2411" t="s">
        <v>169</v>
      </c>
      <c r="G2411" t="s">
        <v>698</v>
      </c>
      <c r="H2411" s="168">
        <v>28912</v>
      </c>
      <c r="I2411" t="s">
        <v>107</v>
      </c>
      <c r="J2411" s="169">
        <v>38.605479452054794</v>
      </c>
      <c r="K2411">
        <v>8</v>
      </c>
    </row>
    <row r="2412" spans="1:11" x14ac:dyDescent="0.25">
      <c r="A2412" t="s">
        <v>2848</v>
      </c>
      <c r="B2412">
        <v>37594</v>
      </c>
      <c r="C2412" t="s">
        <v>172</v>
      </c>
      <c r="D2412" s="167">
        <v>75277.02</v>
      </c>
      <c r="E2412" t="s">
        <v>199</v>
      </c>
      <c r="F2412" t="s">
        <v>169</v>
      </c>
      <c r="G2412" t="s">
        <v>809</v>
      </c>
      <c r="H2412" s="168">
        <v>31356</v>
      </c>
      <c r="I2412" t="s">
        <v>106</v>
      </c>
      <c r="J2412" s="169">
        <v>31.909589041095892</v>
      </c>
      <c r="K2412">
        <v>7</v>
      </c>
    </row>
    <row r="2413" spans="1:11" x14ac:dyDescent="0.25">
      <c r="A2413" t="s">
        <v>2849</v>
      </c>
      <c r="B2413">
        <v>64422</v>
      </c>
      <c r="C2413" t="s">
        <v>172</v>
      </c>
      <c r="D2413" s="167">
        <v>91969.07</v>
      </c>
      <c r="E2413" t="s">
        <v>185</v>
      </c>
      <c r="F2413" t="s">
        <v>169</v>
      </c>
      <c r="G2413" t="s">
        <v>416</v>
      </c>
      <c r="H2413" s="168">
        <v>32475</v>
      </c>
      <c r="I2413" t="s">
        <v>106</v>
      </c>
      <c r="J2413" s="169">
        <v>28.843835616438355</v>
      </c>
      <c r="K2413">
        <v>6</v>
      </c>
    </row>
    <row r="2414" spans="1:11" x14ac:dyDescent="0.25">
      <c r="A2414" t="s">
        <v>2850</v>
      </c>
      <c r="B2414">
        <v>42294</v>
      </c>
      <c r="C2414" t="s">
        <v>172</v>
      </c>
      <c r="D2414" s="167">
        <v>50671.27</v>
      </c>
      <c r="E2414" t="s">
        <v>199</v>
      </c>
      <c r="F2414" t="s">
        <v>169</v>
      </c>
      <c r="G2414" t="s">
        <v>200</v>
      </c>
      <c r="H2414" s="168">
        <v>39509</v>
      </c>
      <c r="I2414" t="s">
        <v>106</v>
      </c>
      <c r="J2414" s="169">
        <v>9.5726027397260278</v>
      </c>
      <c r="K2414">
        <v>2</v>
      </c>
    </row>
    <row r="2415" spans="1:11" x14ac:dyDescent="0.25">
      <c r="A2415" t="s">
        <v>2851</v>
      </c>
      <c r="B2415">
        <v>53046</v>
      </c>
      <c r="C2415" t="s">
        <v>167</v>
      </c>
      <c r="D2415" s="167">
        <v>82687.320000000007</v>
      </c>
      <c r="E2415" t="s">
        <v>216</v>
      </c>
      <c r="F2415" t="s">
        <v>169</v>
      </c>
      <c r="G2415" t="s">
        <v>361</v>
      </c>
      <c r="H2415" s="168">
        <v>33063</v>
      </c>
      <c r="I2415" t="s">
        <v>105</v>
      </c>
      <c r="J2415" s="169">
        <v>27.232876712328768</v>
      </c>
      <c r="K2415">
        <v>6</v>
      </c>
    </row>
    <row r="2416" spans="1:11" x14ac:dyDescent="0.25">
      <c r="A2416" t="s">
        <v>2852</v>
      </c>
      <c r="B2416">
        <v>7080</v>
      </c>
      <c r="C2416" t="s">
        <v>172</v>
      </c>
      <c r="D2416" s="167">
        <v>75277.02</v>
      </c>
      <c r="E2416" t="s">
        <v>188</v>
      </c>
      <c r="F2416" t="s">
        <v>169</v>
      </c>
      <c r="G2416" t="s">
        <v>703</v>
      </c>
      <c r="H2416" s="168">
        <v>33772</v>
      </c>
      <c r="I2416" t="s">
        <v>107</v>
      </c>
      <c r="J2416" s="169">
        <v>25.290410958904111</v>
      </c>
      <c r="K2416">
        <v>6</v>
      </c>
    </row>
    <row r="2417" spans="1:11" x14ac:dyDescent="0.25">
      <c r="A2417" t="s">
        <v>2853</v>
      </c>
      <c r="B2417">
        <v>69418</v>
      </c>
      <c r="C2417" t="s">
        <v>172</v>
      </c>
      <c r="D2417" s="167">
        <v>46626.87</v>
      </c>
      <c r="E2417" t="s">
        <v>199</v>
      </c>
      <c r="F2417" t="s">
        <v>169</v>
      </c>
      <c r="G2417" t="s">
        <v>205</v>
      </c>
      <c r="H2417" s="168">
        <v>39412</v>
      </c>
      <c r="I2417" t="s">
        <v>103</v>
      </c>
      <c r="J2417" s="169">
        <v>9.838356164383562</v>
      </c>
      <c r="K2417">
        <v>2</v>
      </c>
    </row>
    <row r="2418" spans="1:11" x14ac:dyDescent="0.25">
      <c r="A2418" t="s">
        <v>2854</v>
      </c>
      <c r="B2418">
        <v>60320</v>
      </c>
      <c r="C2418" t="s">
        <v>172</v>
      </c>
      <c r="D2418" s="167">
        <v>58773</v>
      </c>
      <c r="E2418" t="s">
        <v>191</v>
      </c>
      <c r="F2418" t="s">
        <v>169</v>
      </c>
      <c r="G2418" t="s">
        <v>354</v>
      </c>
      <c r="H2418" s="168">
        <v>41288</v>
      </c>
      <c r="I2418" t="s">
        <v>108</v>
      </c>
      <c r="J2418" s="169">
        <v>4.6986301369863011</v>
      </c>
      <c r="K2418">
        <v>1</v>
      </c>
    </row>
    <row r="2419" spans="1:11" x14ac:dyDescent="0.25">
      <c r="A2419" t="s">
        <v>2855</v>
      </c>
      <c r="B2419">
        <v>30205</v>
      </c>
      <c r="C2419" t="s">
        <v>172</v>
      </c>
      <c r="D2419" s="167">
        <v>44757.56</v>
      </c>
      <c r="E2419" t="s">
        <v>199</v>
      </c>
      <c r="F2419" t="s">
        <v>169</v>
      </c>
      <c r="G2419" t="s">
        <v>295</v>
      </c>
      <c r="H2419" s="168">
        <v>39706</v>
      </c>
      <c r="I2419" t="s">
        <v>106</v>
      </c>
      <c r="J2419" s="169">
        <v>9.0328767123287665</v>
      </c>
      <c r="K2419">
        <v>2</v>
      </c>
    </row>
    <row r="2420" spans="1:11" x14ac:dyDescent="0.25">
      <c r="A2420" t="s">
        <v>2856</v>
      </c>
      <c r="B2420">
        <v>99377</v>
      </c>
      <c r="C2420" t="s">
        <v>172</v>
      </c>
      <c r="D2420" s="167">
        <v>154781.13</v>
      </c>
      <c r="E2420" t="s">
        <v>308</v>
      </c>
      <c r="F2420" t="s">
        <v>169</v>
      </c>
      <c r="G2420" t="s">
        <v>231</v>
      </c>
      <c r="H2420" s="168">
        <v>38894</v>
      </c>
      <c r="I2420" t="s">
        <v>104</v>
      </c>
      <c r="J2420" s="169">
        <v>11.257534246575343</v>
      </c>
      <c r="K2420">
        <v>3</v>
      </c>
    </row>
    <row r="2421" spans="1:11" x14ac:dyDescent="0.25">
      <c r="A2421" t="s">
        <v>2857</v>
      </c>
      <c r="B2421">
        <v>78915</v>
      </c>
      <c r="C2421" t="s">
        <v>172</v>
      </c>
      <c r="D2421" s="167">
        <v>79219.539999999994</v>
      </c>
      <c r="E2421" t="s">
        <v>196</v>
      </c>
      <c r="F2421" t="s">
        <v>169</v>
      </c>
      <c r="G2421" t="s">
        <v>706</v>
      </c>
      <c r="H2421" s="168">
        <v>40980</v>
      </c>
      <c r="I2421" t="s">
        <v>107</v>
      </c>
      <c r="J2421" s="169">
        <v>5.5424657534246577</v>
      </c>
      <c r="K2421">
        <v>2</v>
      </c>
    </row>
    <row r="2422" spans="1:11" x14ac:dyDescent="0.25">
      <c r="A2422" t="s">
        <v>2858</v>
      </c>
      <c r="B2422">
        <v>99997</v>
      </c>
      <c r="C2422" t="s">
        <v>167</v>
      </c>
      <c r="D2422" s="167">
        <v>45049.120000000003</v>
      </c>
      <c r="E2422" t="s">
        <v>199</v>
      </c>
      <c r="F2422" t="s">
        <v>169</v>
      </c>
      <c r="G2422" t="s">
        <v>205</v>
      </c>
      <c r="H2422" s="168">
        <v>39454</v>
      </c>
      <c r="I2422" t="s">
        <v>106</v>
      </c>
      <c r="J2422" s="169">
        <v>9.7232876712328764</v>
      </c>
      <c r="K2422">
        <v>2</v>
      </c>
    </row>
    <row r="2423" spans="1:11" x14ac:dyDescent="0.25">
      <c r="A2423" t="s">
        <v>2859</v>
      </c>
      <c r="B2423">
        <v>95864</v>
      </c>
      <c r="C2423" t="s">
        <v>167</v>
      </c>
      <c r="D2423" s="167">
        <v>91695.6</v>
      </c>
      <c r="E2423" t="s">
        <v>196</v>
      </c>
      <c r="F2423" t="s">
        <v>169</v>
      </c>
      <c r="G2423" t="s">
        <v>214</v>
      </c>
      <c r="H2423" s="168">
        <v>41428</v>
      </c>
      <c r="I2423" t="s">
        <v>108</v>
      </c>
      <c r="J2423" s="169">
        <v>4.3150684931506849</v>
      </c>
      <c r="K2423">
        <v>1</v>
      </c>
    </row>
    <row r="2424" spans="1:11" x14ac:dyDescent="0.25">
      <c r="A2424" t="s">
        <v>2860</v>
      </c>
      <c r="B2424">
        <v>64263</v>
      </c>
      <c r="C2424" t="s">
        <v>172</v>
      </c>
      <c r="D2424" s="167">
        <v>33395.15</v>
      </c>
      <c r="E2424" t="s">
        <v>199</v>
      </c>
      <c r="F2424" t="s">
        <v>169</v>
      </c>
      <c r="G2424" t="s">
        <v>295</v>
      </c>
      <c r="H2424" s="168">
        <v>42478</v>
      </c>
      <c r="I2424" t="s">
        <v>104</v>
      </c>
      <c r="J2424" s="169">
        <v>1.4383561643835616</v>
      </c>
      <c r="K2424">
        <v>1</v>
      </c>
    </row>
    <row r="2425" spans="1:11" x14ac:dyDescent="0.25">
      <c r="A2425" t="s">
        <v>2861</v>
      </c>
      <c r="B2425">
        <v>24194</v>
      </c>
      <c r="C2425" t="s">
        <v>172</v>
      </c>
      <c r="D2425" s="167">
        <v>103835</v>
      </c>
      <c r="E2425" t="s">
        <v>185</v>
      </c>
      <c r="F2425" t="s">
        <v>169</v>
      </c>
      <c r="G2425" t="s">
        <v>495</v>
      </c>
      <c r="H2425" s="168">
        <v>37683</v>
      </c>
      <c r="I2425" t="s">
        <v>106</v>
      </c>
      <c r="J2425" s="169">
        <v>14.575342465753424</v>
      </c>
      <c r="K2425">
        <v>3</v>
      </c>
    </row>
    <row r="2426" spans="1:11" x14ac:dyDescent="0.25">
      <c r="A2426" t="s">
        <v>2862</v>
      </c>
      <c r="B2426">
        <v>48384</v>
      </c>
      <c r="C2426" t="s">
        <v>172</v>
      </c>
      <c r="D2426" s="167">
        <v>92756.7</v>
      </c>
      <c r="E2426" t="s">
        <v>175</v>
      </c>
      <c r="F2426" t="s">
        <v>169</v>
      </c>
      <c r="G2426" t="s">
        <v>183</v>
      </c>
      <c r="H2426" s="168">
        <v>33791</v>
      </c>
      <c r="I2426" t="s">
        <v>106</v>
      </c>
      <c r="J2426" s="169">
        <v>25.238356164383561</v>
      </c>
      <c r="K2426">
        <v>6</v>
      </c>
    </row>
    <row r="2427" spans="1:11" x14ac:dyDescent="0.25">
      <c r="A2427" t="s">
        <v>2863</v>
      </c>
      <c r="B2427">
        <v>64232</v>
      </c>
      <c r="C2427" t="s">
        <v>167</v>
      </c>
      <c r="D2427" s="167">
        <v>37690.559999999998</v>
      </c>
      <c r="E2427" t="s">
        <v>216</v>
      </c>
      <c r="F2427" t="s">
        <v>202</v>
      </c>
      <c r="G2427" t="s">
        <v>1058</v>
      </c>
      <c r="H2427" s="168">
        <v>35009</v>
      </c>
      <c r="I2427" t="s">
        <v>103</v>
      </c>
      <c r="J2427" s="169">
        <v>21.901369863013699</v>
      </c>
      <c r="K2427">
        <v>5</v>
      </c>
    </row>
    <row r="2428" spans="1:11" x14ac:dyDescent="0.25">
      <c r="A2428" t="s">
        <v>2864</v>
      </c>
      <c r="B2428">
        <v>22531</v>
      </c>
      <c r="C2428" t="s">
        <v>167</v>
      </c>
      <c r="D2428" s="167">
        <v>73801</v>
      </c>
      <c r="E2428" t="s">
        <v>188</v>
      </c>
      <c r="F2428" t="s">
        <v>169</v>
      </c>
      <c r="G2428" t="s">
        <v>273</v>
      </c>
      <c r="H2428" s="168">
        <v>36578</v>
      </c>
      <c r="I2428" t="s">
        <v>103</v>
      </c>
      <c r="J2428" s="169">
        <v>17.602739726027398</v>
      </c>
      <c r="K2428">
        <v>4</v>
      </c>
    </row>
    <row r="2429" spans="1:11" x14ac:dyDescent="0.25">
      <c r="A2429" t="s">
        <v>2865</v>
      </c>
      <c r="B2429">
        <v>30830</v>
      </c>
      <c r="C2429" t="s">
        <v>167</v>
      </c>
      <c r="D2429" s="167">
        <v>51134.44</v>
      </c>
      <c r="E2429" t="s">
        <v>239</v>
      </c>
      <c r="F2429" t="s">
        <v>169</v>
      </c>
      <c r="G2429" t="s">
        <v>535</v>
      </c>
      <c r="H2429" s="168">
        <v>41722</v>
      </c>
      <c r="I2429" t="s">
        <v>103</v>
      </c>
      <c r="J2429" s="169">
        <v>3.5095890410958903</v>
      </c>
      <c r="K2429">
        <v>1</v>
      </c>
    </row>
    <row r="2430" spans="1:11" x14ac:dyDescent="0.25">
      <c r="A2430" t="s">
        <v>2866</v>
      </c>
      <c r="B2430">
        <v>70101</v>
      </c>
      <c r="C2430" t="s">
        <v>172</v>
      </c>
      <c r="D2430" s="167">
        <v>79520</v>
      </c>
      <c r="E2430" t="s">
        <v>185</v>
      </c>
      <c r="F2430" t="s">
        <v>169</v>
      </c>
      <c r="G2430" t="s">
        <v>495</v>
      </c>
      <c r="H2430" s="168">
        <v>39160</v>
      </c>
      <c r="I2430" t="s">
        <v>103</v>
      </c>
      <c r="J2430" s="169">
        <v>10.528767123287672</v>
      </c>
      <c r="K2430">
        <v>3</v>
      </c>
    </row>
    <row r="2431" spans="1:11" x14ac:dyDescent="0.25">
      <c r="A2431" t="s">
        <v>2867</v>
      </c>
      <c r="B2431">
        <v>30244</v>
      </c>
      <c r="C2431" t="s">
        <v>172</v>
      </c>
      <c r="D2431" s="167">
        <v>78128.34</v>
      </c>
      <c r="E2431" t="s">
        <v>188</v>
      </c>
      <c r="F2431" t="s">
        <v>169</v>
      </c>
      <c r="G2431" t="s">
        <v>284</v>
      </c>
      <c r="H2431" s="168">
        <v>42114</v>
      </c>
      <c r="I2431" t="s">
        <v>106</v>
      </c>
      <c r="J2431" s="169">
        <v>2.4356164383561643</v>
      </c>
      <c r="K2431">
        <v>1</v>
      </c>
    </row>
    <row r="2432" spans="1:11" x14ac:dyDescent="0.25">
      <c r="A2432" t="s">
        <v>2868</v>
      </c>
      <c r="B2432">
        <v>42955</v>
      </c>
      <c r="C2432" t="s">
        <v>172</v>
      </c>
      <c r="D2432" s="167">
        <v>93287.69</v>
      </c>
      <c r="E2432" t="s">
        <v>268</v>
      </c>
      <c r="F2432" t="s">
        <v>169</v>
      </c>
      <c r="G2432" t="s">
        <v>418</v>
      </c>
      <c r="H2432" s="168">
        <v>38110</v>
      </c>
      <c r="I2432" t="s">
        <v>106</v>
      </c>
      <c r="J2432" s="169">
        <v>13.405479452054795</v>
      </c>
      <c r="K2432">
        <v>3</v>
      </c>
    </row>
    <row r="2433" spans="1:11" x14ac:dyDescent="0.25">
      <c r="A2433" t="s">
        <v>2869</v>
      </c>
      <c r="B2433">
        <v>60195</v>
      </c>
      <c r="C2433" t="s">
        <v>167</v>
      </c>
      <c r="D2433" s="167">
        <v>69895.63</v>
      </c>
      <c r="E2433" t="s">
        <v>308</v>
      </c>
      <c r="F2433" t="s">
        <v>169</v>
      </c>
      <c r="G2433" t="s">
        <v>406</v>
      </c>
      <c r="H2433" s="168">
        <v>38904</v>
      </c>
      <c r="I2433" t="s">
        <v>107</v>
      </c>
      <c r="J2433" s="169">
        <v>11.230136986301369</v>
      </c>
      <c r="K2433">
        <v>3</v>
      </c>
    </row>
    <row r="2434" spans="1:11" x14ac:dyDescent="0.25">
      <c r="A2434" t="s">
        <v>2870</v>
      </c>
      <c r="B2434">
        <v>43610</v>
      </c>
      <c r="C2434" t="s">
        <v>167</v>
      </c>
      <c r="D2434" s="167">
        <v>69222.179999999993</v>
      </c>
      <c r="E2434" t="s">
        <v>188</v>
      </c>
      <c r="F2434" t="s">
        <v>169</v>
      </c>
      <c r="G2434" t="s">
        <v>170</v>
      </c>
      <c r="H2434" s="168">
        <v>32041</v>
      </c>
      <c r="I2434" t="s">
        <v>108</v>
      </c>
      <c r="J2434" s="169">
        <v>30.032876712328768</v>
      </c>
      <c r="K2434">
        <v>7</v>
      </c>
    </row>
    <row r="2435" spans="1:11" x14ac:dyDescent="0.25">
      <c r="A2435" t="s">
        <v>2871</v>
      </c>
      <c r="B2435">
        <v>88995</v>
      </c>
      <c r="C2435" t="s">
        <v>172</v>
      </c>
      <c r="D2435" s="167">
        <v>43525.72</v>
      </c>
      <c r="E2435" t="s">
        <v>199</v>
      </c>
      <c r="F2435" t="s">
        <v>169</v>
      </c>
      <c r="G2435" t="s">
        <v>220</v>
      </c>
      <c r="H2435" s="168">
        <v>40917</v>
      </c>
      <c r="I2435" t="s">
        <v>106</v>
      </c>
      <c r="J2435" s="169">
        <v>5.7150684931506852</v>
      </c>
      <c r="K2435">
        <v>2</v>
      </c>
    </row>
    <row r="2436" spans="1:11" x14ac:dyDescent="0.25">
      <c r="A2436" t="s">
        <v>2872</v>
      </c>
      <c r="B2436">
        <v>75823</v>
      </c>
      <c r="C2436" t="s">
        <v>167</v>
      </c>
      <c r="D2436" s="167">
        <v>97912</v>
      </c>
      <c r="E2436" t="s">
        <v>175</v>
      </c>
      <c r="F2436" t="s">
        <v>169</v>
      </c>
      <c r="G2436" t="s">
        <v>211</v>
      </c>
      <c r="H2436" s="168">
        <v>36920</v>
      </c>
      <c r="I2436" t="s">
        <v>103</v>
      </c>
      <c r="J2436" s="169">
        <v>16.665753424657535</v>
      </c>
      <c r="K2436">
        <v>4</v>
      </c>
    </row>
    <row r="2437" spans="1:11" x14ac:dyDescent="0.25">
      <c r="A2437" t="s">
        <v>2873</v>
      </c>
      <c r="B2437">
        <v>9624</v>
      </c>
      <c r="C2437" t="s">
        <v>172</v>
      </c>
      <c r="D2437" s="167">
        <v>43862.59</v>
      </c>
      <c r="E2437" t="s">
        <v>233</v>
      </c>
      <c r="F2437" t="s">
        <v>169</v>
      </c>
      <c r="G2437" t="s">
        <v>554</v>
      </c>
      <c r="H2437" s="168">
        <v>40505</v>
      </c>
      <c r="I2437" t="s">
        <v>108</v>
      </c>
      <c r="J2437" s="169">
        <v>6.8438356164383558</v>
      </c>
      <c r="K2437">
        <v>2</v>
      </c>
    </row>
    <row r="2438" spans="1:11" x14ac:dyDescent="0.25">
      <c r="A2438" t="s">
        <v>2874</v>
      </c>
      <c r="B2438">
        <v>43669</v>
      </c>
      <c r="C2438" t="s">
        <v>172</v>
      </c>
      <c r="D2438" s="167">
        <v>102664</v>
      </c>
      <c r="E2438" t="s">
        <v>199</v>
      </c>
      <c r="F2438" t="s">
        <v>169</v>
      </c>
      <c r="G2438" t="s">
        <v>176</v>
      </c>
      <c r="H2438" s="168">
        <v>37052</v>
      </c>
      <c r="I2438" t="s">
        <v>106</v>
      </c>
      <c r="J2438" s="169">
        <v>16.304109589041097</v>
      </c>
      <c r="K2438">
        <v>4</v>
      </c>
    </row>
    <row r="2439" spans="1:11" x14ac:dyDescent="0.25">
      <c r="A2439" t="s">
        <v>2875</v>
      </c>
      <c r="B2439">
        <v>54083</v>
      </c>
      <c r="C2439" t="s">
        <v>167</v>
      </c>
      <c r="D2439" s="167">
        <v>76311.460000000006</v>
      </c>
      <c r="E2439" t="s">
        <v>191</v>
      </c>
      <c r="F2439" t="s">
        <v>169</v>
      </c>
      <c r="G2439" t="s">
        <v>610</v>
      </c>
      <c r="H2439" s="168">
        <v>39020</v>
      </c>
      <c r="I2439" t="s">
        <v>105</v>
      </c>
      <c r="J2439" s="169">
        <v>10.912328767123288</v>
      </c>
      <c r="K2439">
        <v>3</v>
      </c>
    </row>
    <row r="2440" spans="1:11" x14ac:dyDescent="0.25">
      <c r="A2440" t="s">
        <v>2876</v>
      </c>
      <c r="B2440">
        <v>26931</v>
      </c>
      <c r="C2440" t="s">
        <v>172</v>
      </c>
      <c r="D2440" s="167">
        <v>53455.6</v>
      </c>
      <c r="E2440" t="s">
        <v>233</v>
      </c>
      <c r="F2440" t="s">
        <v>169</v>
      </c>
      <c r="G2440" t="s">
        <v>242</v>
      </c>
      <c r="H2440" s="168">
        <v>35947</v>
      </c>
      <c r="I2440" t="s">
        <v>106</v>
      </c>
      <c r="J2440" s="169">
        <v>19.331506849315069</v>
      </c>
      <c r="K2440">
        <v>4</v>
      </c>
    </row>
    <row r="2441" spans="1:11" x14ac:dyDescent="0.25">
      <c r="A2441" t="s">
        <v>2877</v>
      </c>
      <c r="B2441">
        <v>84601</v>
      </c>
      <c r="C2441" t="s">
        <v>167</v>
      </c>
      <c r="D2441" s="167">
        <v>79097</v>
      </c>
      <c r="E2441" t="s">
        <v>191</v>
      </c>
      <c r="F2441" t="s">
        <v>169</v>
      </c>
      <c r="G2441" t="s">
        <v>192</v>
      </c>
      <c r="H2441" s="168">
        <v>38488</v>
      </c>
      <c r="I2441" t="s">
        <v>107</v>
      </c>
      <c r="J2441" s="169">
        <v>12.36986301369863</v>
      </c>
      <c r="K2441">
        <v>3</v>
      </c>
    </row>
    <row r="2442" spans="1:11" x14ac:dyDescent="0.25">
      <c r="A2442" t="s">
        <v>2878</v>
      </c>
      <c r="B2442">
        <v>38461</v>
      </c>
      <c r="C2442" t="s">
        <v>172</v>
      </c>
      <c r="D2442" s="167">
        <v>93396</v>
      </c>
      <c r="E2442" t="s">
        <v>199</v>
      </c>
      <c r="F2442" t="s">
        <v>169</v>
      </c>
      <c r="G2442" t="s">
        <v>328</v>
      </c>
      <c r="H2442" s="168">
        <v>38306</v>
      </c>
      <c r="I2442" t="s">
        <v>108</v>
      </c>
      <c r="J2442" s="169">
        <v>12.868493150684932</v>
      </c>
      <c r="K2442">
        <v>3</v>
      </c>
    </row>
    <row r="2443" spans="1:11" x14ac:dyDescent="0.25">
      <c r="A2443" t="s">
        <v>2879</v>
      </c>
      <c r="B2443">
        <v>13767</v>
      </c>
      <c r="C2443" t="s">
        <v>172</v>
      </c>
      <c r="D2443" s="167">
        <v>57766.5</v>
      </c>
      <c r="E2443" t="s">
        <v>233</v>
      </c>
      <c r="F2443" t="s">
        <v>169</v>
      </c>
      <c r="G2443" t="s">
        <v>554</v>
      </c>
      <c r="H2443" s="168">
        <v>36670</v>
      </c>
      <c r="I2443" t="s">
        <v>108</v>
      </c>
      <c r="J2443" s="169">
        <v>17.350684931506848</v>
      </c>
      <c r="K2443">
        <v>4</v>
      </c>
    </row>
    <row r="2444" spans="1:11" x14ac:dyDescent="0.25">
      <c r="A2444" t="s">
        <v>2880</v>
      </c>
      <c r="B2444">
        <v>15275</v>
      </c>
      <c r="C2444" t="s">
        <v>172</v>
      </c>
      <c r="D2444" s="167">
        <v>16048.97</v>
      </c>
      <c r="E2444" t="s">
        <v>196</v>
      </c>
      <c r="F2444" t="s">
        <v>202</v>
      </c>
      <c r="G2444" t="s">
        <v>222</v>
      </c>
      <c r="H2444" s="168">
        <v>42660</v>
      </c>
      <c r="I2444" t="s">
        <v>108</v>
      </c>
      <c r="J2444" s="169">
        <v>0.9397260273972603</v>
      </c>
      <c r="K2444">
        <v>1</v>
      </c>
    </row>
    <row r="2445" spans="1:11" x14ac:dyDescent="0.25">
      <c r="A2445" t="s">
        <v>2881</v>
      </c>
      <c r="B2445">
        <v>23959</v>
      </c>
      <c r="C2445" t="s">
        <v>172</v>
      </c>
      <c r="D2445" s="167">
        <v>107128.71</v>
      </c>
      <c r="E2445" t="s">
        <v>175</v>
      </c>
      <c r="F2445" t="s">
        <v>169</v>
      </c>
      <c r="G2445" t="s">
        <v>586</v>
      </c>
      <c r="H2445" s="168">
        <v>35296</v>
      </c>
      <c r="I2445" t="s">
        <v>103</v>
      </c>
      <c r="J2445" s="169">
        <v>21.115068493150684</v>
      </c>
      <c r="K2445">
        <v>5</v>
      </c>
    </row>
    <row r="2446" spans="1:11" x14ac:dyDescent="0.25">
      <c r="A2446" t="s">
        <v>2882</v>
      </c>
      <c r="B2446">
        <v>39875</v>
      </c>
      <c r="C2446" t="s">
        <v>167</v>
      </c>
      <c r="D2446" s="167">
        <v>98420.98</v>
      </c>
      <c r="E2446" t="s">
        <v>325</v>
      </c>
      <c r="F2446" t="s">
        <v>169</v>
      </c>
      <c r="G2446" t="s">
        <v>231</v>
      </c>
      <c r="H2446" s="168">
        <v>38208</v>
      </c>
      <c r="I2446" t="s">
        <v>103</v>
      </c>
      <c r="J2446" s="169">
        <v>13.136986301369863</v>
      </c>
      <c r="K2446">
        <v>3</v>
      </c>
    </row>
    <row r="2447" spans="1:11" x14ac:dyDescent="0.25">
      <c r="A2447" t="s">
        <v>2883</v>
      </c>
      <c r="B2447">
        <v>39351</v>
      </c>
      <c r="C2447" t="s">
        <v>167</v>
      </c>
      <c r="D2447" s="167">
        <v>64141</v>
      </c>
      <c r="E2447" t="s">
        <v>168</v>
      </c>
      <c r="F2447" t="s">
        <v>169</v>
      </c>
      <c r="G2447" t="s">
        <v>194</v>
      </c>
      <c r="H2447" s="168">
        <v>38628</v>
      </c>
      <c r="I2447" t="s">
        <v>103</v>
      </c>
      <c r="J2447" s="169">
        <v>11.986301369863014</v>
      </c>
      <c r="K2447">
        <v>3</v>
      </c>
    </row>
    <row r="2448" spans="1:11" x14ac:dyDescent="0.25">
      <c r="A2448" t="s">
        <v>2884</v>
      </c>
      <c r="B2448">
        <v>98750</v>
      </c>
      <c r="C2448" t="s">
        <v>167</v>
      </c>
      <c r="D2448" s="167">
        <v>57807.08</v>
      </c>
      <c r="E2448" t="s">
        <v>188</v>
      </c>
      <c r="F2448" t="s">
        <v>202</v>
      </c>
      <c r="G2448" t="s">
        <v>313</v>
      </c>
      <c r="H2448" s="168">
        <v>34561</v>
      </c>
      <c r="I2448" t="s">
        <v>104</v>
      </c>
      <c r="J2448" s="169">
        <v>23.12876712328767</v>
      </c>
      <c r="K2448">
        <v>5</v>
      </c>
    </row>
    <row r="2449" spans="1:11" x14ac:dyDescent="0.25">
      <c r="A2449" t="s">
        <v>2885</v>
      </c>
      <c r="B2449">
        <v>80380</v>
      </c>
      <c r="C2449" t="s">
        <v>167</v>
      </c>
      <c r="D2449" s="167">
        <v>80499.91</v>
      </c>
      <c r="E2449" t="s">
        <v>308</v>
      </c>
      <c r="F2449" t="s">
        <v>169</v>
      </c>
      <c r="G2449" t="s">
        <v>181</v>
      </c>
      <c r="H2449" s="168">
        <v>41820</v>
      </c>
      <c r="I2449" t="s">
        <v>106</v>
      </c>
      <c r="J2449" s="169">
        <v>3.2410958904109588</v>
      </c>
      <c r="K2449">
        <v>1</v>
      </c>
    </row>
    <row r="2450" spans="1:11" x14ac:dyDescent="0.25">
      <c r="A2450" t="s">
        <v>2886</v>
      </c>
      <c r="B2450">
        <v>37519</v>
      </c>
      <c r="C2450" t="s">
        <v>172</v>
      </c>
      <c r="D2450" s="167">
        <v>83658</v>
      </c>
      <c r="E2450" t="s">
        <v>175</v>
      </c>
      <c r="F2450" t="s">
        <v>169</v>
      </c>
      <c r="G2450" t="s">
        <v>183</v>
      </c>
      <c r="H2450" s="168">
        <v>39098</v>
      </c>
      <c r="I2450" t="s">
        <v>107</v>
      </c>
      <c r="J2450" s="169">
        <v>10.698630136986301</v>
      </c>
      <c r="K2450">
        <v>3</v>
      </c>
    </row>
    <row r="2451" spans="1:11" x14ac:dyDescent="0.25">
      <c r="A2451" t="s">
        <v>2887</v>
      </c>
      <c r="B2451">
        <v>47203</v>
      </c>
      <c r="C2451" t="s">
        <v>167</v>
      </c>
      <c r="D2451" s="167">
        <v>51394</v>
      </c>
      <c r="E2451" t="s">
        <v>175</v>
      </c>
      <c r="F2451" t="s">
        <v>169</v>
      </c>
      <c r="G2451" t="s">
        <v>311</v>
      </c>
      <c r="H2451" s="168">
        <v>42590</v>
      </c>
      <c r="I2451" t="s">
        <v>103</v>
      </c>
      <c r="J2451" s="169">
        <v>1.1315068493150684</v>
      </c>
      <c r="K2451">
        <v>1</v>
      </c>
    </row>
    <row r="2452" spans="1:11" x14ac:dyDescent="0.25">
      <c r="A2452" t="s">
        <v>2888</v>
      </c>
      <c r="B2452">
        <v>6892</v>
      </c>
      <c r="C2452" t="s">
        <v>167</v>
      </c>
      <c r="D2452" s="167">
        <v>18611.91</v>
      </c>
      <c r="E2452" t="s">
        <v>216</v>
      </c>
      <c r="F2452" t="s">
        <v>202</v>
      </c>
      <c r="G2452" t="s">
        <v>588</v>
      </c>
      <c r="H2452" s="168">
        <v>41666</v>
      </c>
      <c r="I2452" t="s">
        <v>106</v>
      </c>
      <c r="J2452" s="169">
        <v>3.6630136986301371</v>
      </c>
      <c r="K2452">
        <v>1</v>
      </c>
    </row>
    <row r="2453" spans="1:11" x14ac:dyDescent="0.25">
      <c r="A2453" t="s">
        <v>2889</v>
      </c>
      <c r="B2453">
        <v>11769</v>
      </c>
      <c r="C2453" t="s">
        <v>167</v>
      </c>
      <c r="D2453" s="167">
        <v>37684</v>
      </c>
      <c r="E2453" t="s">
        <v>168</v>
      </c>
      <c r="F2453" t="s">
        <v>169</v>
      </c>
      <c r="G2453" t="s">
        <v>1136</v>
      </c>
      <c r="H2453" s="168">
        <v>42534</v>
      </c>
      <c r="I2453" t="s">
        <v>103</v>
      </c>
      <c r="J2453" s="169">
        <v>1.284931506849315</v>
      </c>
      <c r="K2453">
        <v>1</v>
      </c>
    </row>
    <row r="2454" spans="1:11" x14ac:dyDescent="0.25">
      <c r="A2454" t="s">
        <v>2890</v>
      </c>
      <c r="B2454">
        <v>77177</v>
      </c>
      <c r="C2454" t="s">
        <v>167</v>
      </c>
      <c r="D2454" s="167">
        <v>84278.28</v>
      </c>
      <c r="E2454" t="s">
        <v>188</v>
      </c>
      <c r="F2454" t="s">
        <v>169</v>
      </c>
      <c r="G2454" t="s">
        <v>397</v>
      </c>
      <c r="H2454" s="168">
        <v>41722</v>
      </c>
      <c r="I2454" t="s">
        <v>106</v>
      </c>
      <c r="J2454" s="169">
        <v>3.5095890410958903</v>
      </c>
      <c r="K2454">
        <v>1</v>
      </c>
    </row>
    <row r="2455" spans="1:11" x14ac:dyDescent="0.25">
      <c r="A2455" t="s">
        <v>2891</v>
      </c>
      <c r="B2455">
        <v>5350</v>
      </c>
      <c r="C2455" t="s">
        <v>167</v>
      </c>
      <c r="D2455" s="167">
        <v>17578.21</v>
      </c>
      <c r="E2455" t="s">
        <v>216</v>
      </c>
      <c r="F2455" t="s">
        <v>202</v>
      </c>
      <c r="G2455" t="s">
        <v>303</v>
      </c>
      <c r="H2455" s="168">
        <v>37874</v>
      </c>
      <c r="I2455" t="s">
        <v>106</v>
      </c>
      <c r="J2455" s="169">
        <v>14.052054794520547</v>
      </c>
      <c r="K2455">
        <v>3</v>
      </c>
    </row>
    <row r="2456" spans="1:11" x14ac:dyDescent="0.25">
      <c r="A2456" t="s">
        <v>2892</v>
      </c>
      <c r="B2456">
        <v>63200</v>
      </c>
      <c r="C2456" t="s">
        <v>167</v>
      </c>
      <c r="D2456" s="167">
        <v>85728.41</v>
      </c>
      <c r="E2456" t="s">
        <v>188</v>
      </c>
      <c r="F2456" t="s">
        <v>169</v>
      </c>
      <c r="G2456" t="s">
        <v>1210</v>
      </c>
      <c r="H2456" s="168">
        <v>40028</v>
      </c>
      <c r="I2456" t="s">
        <v>104</v>
      </c>
      <c r="J2456" s="169">
        <v>8.1506849315068486</v>
      </c>
      <c r="K2456">
        <v>2</v>
      </c>
    </row>
    <row r="2457" spans="1:11" x14ac:dyDescent="0.25">
      <c r="A2457" t="s">
        <v>2893</v>
      </c>
      <c r="B2457">
        <v>86645</v>
      </c>
      <c r="C2457" t="s">
        <v>172</v>
      </c>
      <c r="D2457" s="167">
        <v>106456</v>
      </c>
      <c r="E2457" t="s">
        <v>185</v>
      </c>
      <c r="F2457" t="s">
        <v>169</v>
      </c>
      <c r="G2457" t="s">
        <v>495</v>
      </c>
      <c r="H2457" s="168">
        <v>35751</v>
      </c>
      <c r="I2457" t="s">
        <v>106</v>
      </c>
      <c r="J2457" s="169">
        <v>19.86849315068493</v>
      </c>
      <c r="K2457">
        <v>4</v>
      </c>
    </row>
    <row r="2458" spans="1:11" x14ac:dyDescent="0.25">
      <c r="A2458" t="s">
        <v>2894</v>
      </c>
      <c r="B2458">
        <v>30091</v>
      </c>
      <c r="C2458" t="s">
        <v>167</v>
      </c>
      <c r="D2458" s="167">
        <v>58581.96</v>
      </c>
      <c r="E2458" t="s">
        <v>213</v>
      </c>
      <c r="F2458" t="s">
        <v>169</v>
      </c>
      <c r="G2458" t="s">
        <v>170</v>
      </c>
      <c r="H2458" s="168">
        <v>41442</v>
      </c>
      <c r="I2458" t="s">
        <v>105</v>
      </c>
      <c r="J2458" s="169">
        <v>4.2767123287671236</v>
      </c>
      <c r="K2458">
        <v>1</v>
      </c>
    </row>
    <row r="2459" spans="1:11" x14ac:dyDescent="0.25">
      <c r="A2459" t="s">
        <v>2895</v>
      </c>
      <c r="B2459">
        <v>59392</v>
      </c>
      <c r="C2459" t="s">
        <v>172</v>
      </c>
      <c r="D2459" s="167">
        <v>58671.02</v>
      </c>
      <c r="E2459" t="s">
        <v>199</v>
      </c>
      <c r="F2459" t="s">
        <v>169</v>
      </c>
      <c r="G2459" t="s">
        <v>200</v>
      </c>
      <c r="H2459" s="168">
        <v>37290</v>
      </c>
      <c r="I2459" t="s">
        <v>104</v>
      </c>
      <c r="J2459" s="169">
        <v>15.652054794520549</v>
      </c>
      <c r="K2459">
        <v>4</v>
      </c>
    </row>
    <row r="2460" spans="1:11" x14ac:dyDescent="0.25">
      <c r="A2460" t="s">
        <v>2896</v>
      </c>
      <c r="B2460">
        <v>3795</v>
      </c>
      <c r="C2460" t="s">
        <v>167</v>
      </c>
      <c r="D2460" s="167">
        <v>57716.72</v>
      </c>
      <c r="E2460" t="s">
        <v>188</v>
      </c>
      <c r="F2460" t="s">
        <v>169</v>
      </c>
      <c r="G2460" t="s">
        <v>170</v>
      </c>
      <c r="H2460" s="168">
        <v>37970</v>
      </c>
      <c r="I2460" t="s">
        <v>103</v>
      </c>
      <c r="J2460" s="169">
        <v>13.789041095890411</v>
      </c>
      <c r="K2460">
        <v>3</v>
      </c>
    </row>
    <row r="2461" spans="1:11" x14ac:dyDescent="0.25">
      <c r="A2461" t="s">
        <v>2897</v>
      </c>
      <c r="B2461">
        <v>71308</v>
      </c>
      <c r="C2461" t="s">
        <v>167</v>
      </c>
      <c r="D2461" s="167">
        <v>104717.28</v>
      </c>
      <c r="E2461" t="s">
        <v>175</v>
      </c>
      <c r="F2461" t="s">
        <v>169</v>
      </c>
      <c r="G2461" t="s">
        <v>176</v>
      </c>
      <c r="H2461" s="168">
        <v>31525</v>
      </c>
      <c r="I2461" t="s">
        <v>103</v>
      </c>
      <c r="J2461" s="169">
        <v>31.446575342465753</v>
      </c>
      <c r="K2461">
        <v>7</v>
      </c>
    </row>
    <row r="2462" spans="1:11" x14ac:dyDescent="0.25">
      <c r="A2462" t="s">
        <v>2898</v>
      </c>
      <c r="B2462">
        <v>7202</v>
      </c>
      <c r="C2462" t="s">
        <v>167</v>
      </c>
      <c r="D2462" s="167">
        <v>102153</v>
      </c>
      <c r="E2462" t="s">
        <v>253</v>
      </c>
      <c r="F2462" t="s">
        <v>169</v>
      </c>
      <c r="G2462" t="s">
        <v>428</v>
      </c>
      <c r="H2462" s="168">
        <v>36065</v>
      </c>
      <c r="I2462" t="s">
        <v>103</v>
      </c>
      <c r="J2462" s="169">
        <v>19.008219178082193</v>
      </c>
      <c r="K2462">
        <v>4</v>
      </c>
    </row>
    <row r="2463" spans="1:11" x14ac:dyDescent="0.25">
      <c r="A2463" t="s">
        <v>2899</v>
      </c>
      <c r="B2463">
        <v>96101</v>
      </c>
      <c r="C2463" t="s">
        <v>172</v>
      </c>
      <c r="D2463" s="167">
        <v>74815</v>
      </c>
      <c r="E2463" t="s">
        <v>185</v>
      </c>
      <c r="F2463" t="s">
        <v>169</v>
      </c>
      <c r="G2463" t="s">
        <v>416</v>
      </c>
      <c r="H2463" s="168">
        <v>38747</v>
      </c>
      <c r="I2463" t="s">
        <v>103</v>
      </c>
      <c r="J2463" s="169">
        <v>11.66027397260274</v>
      </c>
      <c r="K2463">
        <v>3</v>
      </c>
    </row>
    <row r="2464" spans="1:11" x14ac:dyDescent="0.25">
      <c r="A2464" t="s">
        <v>2900</v>
      </c>
      <c r="B2464">
        <v>83881</v>
      </c>
      <c r="C2464" t="s">
        <v>172</v>
      </c>
      <c r="D2464" s="167">
        <v>81066</v>
      </c>
      <c r="E2464" t="s">
        <v>188</v>
      </c>
      <c r="F2464" t="s">
        <v>169</v>
      </c>
      <c r="G2464" t="s">
        <v>282</v>
      </c>
      <c r="H2464" s="168">
        <v>31214</v>
      </c>
      <c r="I2464" t="s">
        <v>103</v>
      </c>
      <c r="J2464" s="169">
        <v>32.298630136986304</v>
      </c>
      <c r="K2464">
        <v>7</v>
      </c>
    </row>
    <row r="2465" spans="1:11" x14ac:dyDescent="0.25">
      <c r="A2465" t="s">
        <v>2901</v>
      </c>
      <c r="B2465">
        <v>9549</v>
      </c>
      <c r="C2465" t="s">
        <v>167</v>
      </c>
      <c r="D2465" s="167">
        <v>66463.570000000007</v>
      </c>
      <c r="E2465" t="s">
        <v>168</v>
      </c>
      <c r="F2465" t="s">
        <v>169</v>
      </c>
      <c r="G2465" t="s">
        <v>261</v>
      </c>
      <c r="H2465" s="168">
        <v>40854</v>
      </c>
      <c r="I2465" t="s">
        <v>105</v>
      </c>
      <c r="J2465" s="169">
        <v>5.8876712328767127</v>
      </c>
      <c r="K2465">
        <v>2</v>
      </c>
    </row>
    <row r="2466" spans="1:11" x14ac:dyDescent="0.25">
      <c r="A2466" t="s">
        <v>2902</v>
      </c>
      <c r="B2466">
        <v>58998</v>
      </c>
      <c r="C2466" t="s">
        <v>167</v>
      </c>
      <c r="D2466" s="167">
        <v>42500</v>
      </c>
      <c r="E2466" t="s">
        <v>199</v>
      </c>
      <c r="F2466" t="s">
        <v>169</v>
      </c>
      <c r="G2466" t="s">
        <v>2903</v>
      </c>
      <c r="H2466" s="168">
        <v>42619</v>
      </c>
      <c r="I2466" t="s">
        <v>104</v>
      </c>
      <c r="J2466" s="169">
        <v>1.0520547945205478</v>
      </c>
      <c r="K2466">
        <v>1</v>
      </c>
    </row>
    <row r="2467" spans="1:11" x14ac:dyDescent="0.25">
      <c r="A2467" t="s">
        <v>2904</v>
      </c>
      <c r="B2467">
        <v>34279</v>
      </c>
      <c r="C2467" t="s">
        <v>167</v>
      </c>
      <c r="D2467" s="167">
        <v>93396</v>
      </c>
      <c r="E2467" t="s">
        <v>199</v>
      </c>
      <c r="F2467" t="s">
        <v>169</v>
      </c>
      <c r="G2467" t="s">
        <v>261</v>
      </c>
      <c r="H2467" s="168">
        <v>30781</v>
      </c>
      <c r="I2467" t="s">
        <v>103</v>
      </c>
      <c r="J2467" s="169">
        <v>33.484931506849314</v>
      </c>
      <c r="K2467">
        <v>7</v>
      </c>
    </row>
    <row r="2468" spans="1:11" x14ac:dyDescent="0.25">
      <c r="A2468" t="s">
        <v>2905</v>
      </c>
      <c r="B2468">
        <v>12080</v>
      </c>
      <c r="C2468" t="s">
        <v>167</v>
      </c>
      <c r="D2468" s="167">
        <v>69049.16</v>
      </c>
      <c r="E2468" t="s">
        <v>188</v>
      </c>
      <c r="F2468" t="s">
        <v>169</v>
      </c>
      <c r="G2468" t="s">
        <v>282</v>
      </c>
      <c r="H2468" s="168">
        <v>36661</v>
      </c>
      <c r="I2468" t="s">
        <v>104</v>
      </c>
      <c r="J2468" s="169">
        <v>17.375342465753423</v>
      </c>
      <c r="K2468">
        <v>4</v>
      </c>
    </row>
    <row r="2469" spans="1:11" x14ac:dyDescent="0.25">
      <c r="A2469" t="s">
        <v>2906</v>
      </c>
      <c r="B2469">
        <v>14147</v>
      </c>
      <c r="C2469" t="s">
        <v>172</v>
      </c>
      <c r="D2469" s="167">
        <v>39262.42</v>
      </c>
      <c r="E2469" t="s">
        <v>253</v>
      </c>
      <c r="F2469" t="s">
        <v>169</v>
      </c>
      <c r="G2469" t="s">
        <v>207</v>
      </c>
      <c r="H2469" s="168">
        <v>38910</v>
      </c>
      <c r="I2469" t="s">
        <v>106</v>
      </c>
      <c r="J2469" s="169">
        <v>11.213698630136987</v>
      </c>
      <c r="K2469">
        <v>3</v>
      </c>
    </row>
    <row r="2470" spans="1:11" x14ac:dyDescent="0.25">
      <c r="A2470" t="s">
        <v>2907</v>
      </c>
      <c r="B2470">
        <v>55639</v>
      </c>
      <c r="C2470" t="s">
        <v>172</v>
      </c>
      <c r="D2470" s="167">
        <v>80849.42</v>
      </c>
      <c r="E2470" t="s">
        <v>180</v>
      </c>
      <c r="F2470" t="s">
        <v>169</v>
      </c>
      <c r="G2470" t="s">
        <v>397</v>
      </c>
      <c r="H2470" s="168">
        <v>39693</v>
      </c>
      <c r="I2470" t="s">
        <v>103</v>
      </c>
      <c r="J2470" s="169">
        <v>9.0684931506849313</v>
      </c>
      <c r="K2470">
        <v>2</v>
      </c>
    </row>
    <row r="2471" spans="1:11" x14ac:dyDescent="0.25">
      <c r="A2471" t="s">
        <v>2908</v>
      </c>
      <c r="B2471">
        <v>21305</v>
      </c>
      <c r="C2471" t="s">
        <v>172</v>
      </c>
      <c r="D2471" s="167">
        <v>128519</v>
      </c>
      <c r="E2471" t="s">
        <v>239</v>
      </c>
      <c r="F2471" t="s">
        <v>169</v>
      </c>
      <c r="G2471" t="s">
        <v>2909</v>
      </c>
      <c r="H2471" s="168">
        <v>39055</v>
      </c>
      <c r="I2471" t="s">
        <v>106</v>
      </c>
      <c r="J2471" s="169">
        <v>10.816438356164383</v>
      </c>
      <c r="K2471">
        <v>3</v>
      </c>
    </row>
    <row r="2472" spans="1:11" x14ac:dyDescent="0.25">
      <c r="A2472" t="s">
        <v>2910</v>
      </c>
      <c r="B2472">
        <v>31326</v>
      </c>
      <c r="C2472" t="s">
        <v>172</v>
      </c>
      <c r="D2472" s="167">
        <v>44300</v>
      </c>
      <c r="E2472" t="s">
        <v>168</v>
      </c>
      <c r="F2472" t="s">
        <v>169</v>
      </c>
      <c r="G2472" t="s">
        <v>265</v>
      </c>
      <c r="H2472" s="168">
        <v>42590</v>
      </c>
      <c r="I2472" t="s">
        <v>104</v>
      </c>
      <c r="J2472" s="169">
        <v>1.1315068493150684</v>
      </c>
      <c r="K2472">
        <v>1</v>
      </c>
    </row>
    <row r="2473" spans="1:11" x14ac:dyDescent="0.25">
      <c r="A2473" t="s">
        <v>2911</v>
      </c>
      <c r="B2473">
        <v>26751</v>
      </c>
      <c r="C2473" t="s">
        <v>167</v>
      </c>
      <c r="D2473" s="167">
        <v>57234.12</v>
      </c>
      <c r="E2473" t="s">
        <v>175</v>
      </c>
      <c r="F2473" t="s">
        <v>169</v>
      </c>
      <c r="G2473" t="s">
        <v>209</v>
      </c>
      <c r="H2473" s="168">
        <v>40330</v>
      </c>
      <c r="I2473" t="s">
        <v>103</v>
      </c>
      <c r="J2473" s="169">
        <v>7.3232876712328769</v>
      </c>
      <c r="K2473">
        <v>2</v>
      </c>
    </row>
    <row r="2474" spans="1:11" x14ac:dyDescent="0.25">
      <c r="A2474" t="s">
        <v>2912</v>
      </c>
      <c r="B2474">
        <v>24311</v>
      </c>
      <c r="C2474" t="s">
        <v>172</v>
      </c>
      <c r="D2474" s="167">
        <v>94077.3</v>
      </c>
      <c r="E2474" t="s">
        <v>268</v>
      </c>
      <c r="F2474" t="s">
        <v>169</v>
      </c>
      <c r="G2474" t="s">
        <v>297</v>
      </c>
      <c r="H2474" s="168">
        <v>40911</v>
      </c>
      <c r="I2474" t="s">
        <v>106</v>
      </c>
      <c r="J2474" s="169">
        <v>5.7315068493150685</v>
      </c>
      <c r="K2474">
        <v>2</v>
      </c>
    </row>
    <row r="2475" spans="1:11" x14ac:dyDescent="0.25">
      <c r="A2475" t="s">
        <v>2913</v>
      </c>
      <c r="B2475">
        <v>2204</v>
      </c>
      <c r="C2475" t="s">
        <v>172</v>
      </c>
      <c r="D2475" s="167">
        <v>52693</v>
      </c>
      <c r="E2475" t="s">
        <v>191</v>
      </c>
      <c r="F2475" t="s">
        <v>169</v>
      </c>
      <c r="G2475" t="s">
        <v>354</v>
      </c>
      <c r="H2475" s="168">
        <v>41484</v>
      </c>
      <c r="I2475" t="s">
        <v>104</v>
      </c>
      <c r="J2475" s="169">
        <v>4.161643835616438</v>
      </c>
      <c r="K2475">
        <v>1</v>
      </c>
    </row>
    <row r="2476" spans="1:11" x14ac:dyDescent="0.25">
      <c r="A2476" t="s">
        <v>2914</v>
      </c>
      <c r="B2476">
        <v>77981</v>
      </c>
      <c r="C2476" t="s">
        <v>172</v>
      </c>
      <c r="D2476" s="167">
        <v>107657</v>
      </c>
      <c r="E2476" t="s">
        <v>268</v>
      </c>
      <c r="F2476" t="s">
        <v>169</v>
      </c>
      <c r="G2476" t="s">
        <v>297</v>
      </c>
      <c r="H2476" s="168">
        <v>36276</v>
      </c>
      <c r="I2476" t="s">
        <v>103</v>
      </c>
      <c r="J2476" s="169">
        <v>18.43013698630137</v>
      </c>
      <c r="K2476">
        <v>4</v>
      </c>
    </row>
    <row r="2477" spans="1:11" x14ac:dyDescent="0.25">
      <c r="A2477" t="s">
        <v>2915</v>
      </c>
      <c r="B2477">
        <v>83609</v>
      </c>
      <c r="C2477" t="s">
        <v>172</v>
      </c>
      <c r="D2477" s="167">
        <v>120967</v>
      </c>
      <c r="E2477" t="s">
        <v>185</v>
      </c>
      <c r="F2477" t="s">
        <v>169</v>
      </c>
      <c r="G2477" t="s">
        <v>382</v>
      </c>
      <c r="H2477" s="168">
        <v>36570</v>
      </c>
      <c r="I2477" t="s">
        <v>103</v>
      </c>
      <c r="J2477" s="169">
        <v>17.624657534246577</v>
      </c>
      <c r="K2477">
        <v>4</v>
      </c>
    </row>
    <row r="2478" spans="1:11" x14ac:dyDescent="0.25">
      <c r="A2478" t="s">
        <v>2916</v>
      </c>
      <c r="B2478">
        <v>74024</v>
      </c>
      <c r="C2478" t="s">
        <v>172</v>
      </c>
      <c r="D2478" s="167">
        <v>66065.23</v>
      </c>
      <c r="E2478" t="s">
        <v>199</v>
      </c>
      <c r="F2478" t="s">
        <v>169</v>
      </c>
      <c r="G2478" t="s">
        <v>508</v>
      </c>
      <c r="H2478" s="168">
        <v>27169</v>
      </c>
      <c r="I2478" t="s">
        <v>108</v>
      </c>
      <c r="J2478" s="169">
        <v>43.38082191780822</v>
      </c>
      <c r="K2478">
        <v>9</v>
      </c>
    </row>
    <row r="2479" spans="1:11" x14ac:dyDescent="0.25">
      <c r="A2479" t="s">
        <v>2917</v>
      </c>
      <c r="B2479">
        <v>56122</v>
      </c>
      <c r="C2479" t="s">
        <v>172</v>
      </c>
      <c r="D2479" s="167">
        <v>61401.3</v>
      </c>
      <c r="E2479" t="s">
        <v>199</v>
      </c>
      <c r="F2479" t="s">
        <v>169</v>
      </c>
      <c r="G2479" t="s">
        <v>207</v>
      </c>
      <c r="H2479" s="168">
        <v>37795</v>
      </c>
      <c r="I2479" t="s">
        <v>107</v>
      </c>
      <c r="J2479" s="169">
        <v>14.268493150684931</v>
      </c>
      <c r="K2479">
        <v>3</v>
      </c>
    </row>
    <row r="2480" spans="1:11" x14ac:dyDescent="0.25">
      <c r="A2480" t="s">
        <v>2918</v>
      </c>
      <c r="B2480">
        <v>64966</v>
      </c>
      <c r="C2480" t="s">
        <v>167</v>
      </c>
      <c r="D2480" s="167">
        <v>93861.6</v>
      </c>
      <c r="E2480" t="s">
        <v>308</v>
      </c>
      <c r="F2480" t="s">
        <v>169</v>
      </c>
      <c r="G2480" t="s">
        <v>443</v>
      </c>
      <c r="H2480" s="168">
        <v>39077</v>
      </c>
      <c r="I2480" t="s">
        <v>105</v>
      </c>
      <c r="J2480" s="169">
        <v>10.756164383561643</v>
      </c>
      <c r="K2480">
        <v>3</v>
      </c>
    </row>
    <row r="2481" spans="1:11" x14ac:dyDescent="0.25">
      <c r="A2481" t="s">
        <v>2919</v>
      </c>
      <c r="B2481">
        <v>17726</v>
      </c>
      <c r="C2481" t="s">
        <v>167</v>
      </c>
      <c r="D2481" s="167">
        <v>96624</v>
      </c>
      <c r="E2481" t="s">
        <v>175</v>
      </c>
      <c r="F2481" t="s">
        <v>169</v>
      </c>
      <c r="G2481" t="s">
        <v>586</v>
      </c>
      <c r="H2481" s="168">
        <v>37599</v>
      </c>
      <c r="I2481" t="s">
        <v>103</v>
      </c>
      <c r="J2481" s="169">
        <v>14.805479452054794</v>
      </c>
      <c r="K2481">
        <v>3</v>
      </c>
    </row>
    <row r="2482" spans="1:11" x14ac:dyDescent="0.25">
      <c r="A2482" t="s">
        <v>2920</v>
      </c>
      <c r="B2482">
        <v>54491</v>
      </c>
      <c r="C2482" t="s">
        <v>172</v>
      </c>
      <c r="D2482" s="167">
        <v>87967.15</v>
      </c>
      <c r="E2482" t="s">
        <v>168</v>
      </c>
      <c r="F2482" t="s">
        <v>169</v>
      </c>
      <c r="G2482" t="s">
        <v>265</v>
      </c>
      <c r="H2482" s="168">
        <v>34960</v>
      </c>
      <c r="I2482" t="s">
        <v>108</v>
      </c>
      <c r="J2482" s="169">
        <v>22.035616438356165</v>
      </c>
      <c r="K2482">
        <v>5</v>
      </c>
    </row>
    <row r="2483" spans="1:11" x14ac:dyDescent="0.25">
      <c r="A2483" t="s">
        <v>2921</v>
      </c>
      <c r="B2483">
        <v>23040</v>
      </c>
      <c r="C2483" t="s">
        <v>167</v>
      </c>
      <c r="D2483" s="167">
        <v>93396</v>
      </c>
      <c r="E2483" t="s">
        <v>188</v>
      </c>
      <c r="F2483" t="s">
        <v>169</v>
      </c>
      <c r="G2483" t="s">
        <v>428</v>
      </c>
      <c r="H2483" s="168">
        <v>36339</v>
      </c>
      <c r="I2483" t="s">
        <v>104</v>
      </c>
      <c r="J2483" s="169">
        <v>18.257534246575343</v>
      </c>
      <c r="K2483">
        <v>4</v>
      </c>
    </row>
    <row r="2484" spans="1:11" x14ac:dyDescent="0.25">
      <c r="A2484" t="s">
        <v>2922</v>
      </c>
      <c r="B2484">
        <v>57257</v>
      </c>
      <c r="C2484" t="s">
        <v>167</v>
      </c>
      <c r="D2484" s="167">
        <v>86588</v>
      </c>
      <c r="E2484" t="s">
        <v>175</v>
      </c>
      <c r="F2484" t="s">
        <v>169</v>
      </c>
      <c r="G2484" t="s">
        <v>183</v>
      </c>
      <c r="H2484" s="168">
        <v>38734</v>
      </c>
      <c r="I2484" t="s">
        <v>108</v>
      </c>
      <c r="J2484" s="169">
        <v>11.695890410958905</v>
      </c>
      <c r="K2484">
        <v>3</v>
      </c>
    </row>
    <row r="2485" spans="1:11" x14ac:dyDescent="0.25">
      <c r="A2485" t="s">
        <v>2923</v>
      </c>
      <c r="B2485">
        <v>93450</v>
      </c>
      <c r="C2485" t="s">
        <v>167</v>
      </c>
      <c r="D2485" s="167">
        <v>135025.82999999999</v>
      </c>
      <c r="E2485" t="s">
        <v>188</v>
      </c>
      <c r="F2485" t="s">
        <v>169</v>
      </c>
      <c r="G2485" t="s">
        <v>275</v>
      </c>
      <c r="H2485" s="168">
        <v>38838</v>
      </c>
      <c r="I2485" t="s">
        <v>105</v>
      </c>
      <c r="J2485" s="169">
        <v>11.41095890410959</v>
      </c>
      <c r="K2485">
        <v>3</v>
      </c>
    </row>
    <row r="2486" spans="1:11" x14ac:dyDescent="0.25">
      <c r="A2486" t="s">
        <v>2924</v>
      </c>
      <c r="B2486">
        <v>79954</v>
      </c>
      <c r="C2486" t="s">
        <v>167</v>
      </c>
      <c r="D2486" s="167">
        <v>97250.65</v>
      </c>
      <c r="E2486" t="s">
        <v>308</v>
      </c>
      <c r="F2486" t="s">
        <v>169</v>
      </c>
      <c r="G2486" t="s">
        <v>443</v>
      </c>
      <c r="H2486" s="168">
        <v>39833</v>
      </c>
      <c r="I2486" t="s">
        <v>107</v>
      </c>
      <c r="J2486" s="169">
        <v>8.6849315068493151</v>
      </c>
      <c r="K2486">
        <v>2</v>
      </c>
    </row>
    <row r="2487" spans="1:11" x14ac:dyDescent="0.25">
      <c r="A2487" t="s">
        <v>2925</v>
      </c>
      <c r="B2487">
        <v>55267</v>
      </c>
      <c r="C2487" t="s">
        <v>167</v>
      </c>
      <c r="D2487" s="167">
        <v>62678.97</v>
      </c>
      <c r="E2487" t="s">
        <v>175</v>
      </c>
      <c r="F2487" t="s">
        <v>169</v>
      </c>
      <c r="G2487" t="s">
        <v>311</v>
      </c>
      <c r="H2487" s="168">
        <v>41456</v>
      </c>
      <c r="I2487" t="s">
        <v>103</v>
      </c>
      <c r="J2487" s="169">
        <v>4.2383561643835614</v>
      </c>
      <c r="K2487">
        <v>1</v>
      </c>
    </row>
    <row r="2488" spans="1:11" x14ac:dyDescent="0.25">
      <c r="A2488" t="s">
        <v>2926</v>
      </c>
      <c r="B2488">
        <v>77844</v>
      </c>
      <c r="C2488" t="s">
        <v>167</v>
      </c>
      <c r="D2488" s="167">
        <v>56475.48</v>
      </c>
      <c r="E2488" t="s">
        <v>216</v>
      </c>
      <c r="F2488" t="s">
        <v>169</v>
      </c>
      <c r="G2488" t="s">
        <v>1058</v>
      </c>
      <c r="H2488" s="168">
        <v>41312</v>
      </c>
      <c r="I2488" t="s">
        <v>107</v>
      </c>
      <c r="J2488" s="169">
        <v>4.6328767123287671</v>
      </c>
      <c r="K2488">
        <v>1</v>
      </c>
    </row>
    <row r="2489" spans="1:11" x14ac:dyDescent="0.25">
      <c r="A2489" t="s">
        <v>2927</v>
      </c>
      <c r="B2489">
        <v>77493</v>
      </c>
      <c r="C2489" t="s">
        <v>167</v>
      </c>
      <c r="D2489" s="167">
        <v>115791.71</v>
      </c>
      <c r="E2489" t="s">
        <v>308</v>
      </c>
      <c r="F2489" t="s">
        <v>169</v>
      </c>
      <c r="G2489" t="s">
        <v>275</v>
      </c>
      <c r="H2489" s="168">
        <v>39399</v>
      </c>
      <c r="I2489" t="s">
        <v>104</v>
      </c>
      <c r="J2489" s="169">
        <v>9.8739726027397268</v>
      </c>
      <c r="K2489">
        <v>2</v>
      </c>
    </row>
    <row r="2490" spans="1:11" x14ac:dyDescent="0.25">
      <c r="A2490" t="s">
        <v>2928</v>
      </c>
      <c r="B2490">
        <v>72610</v>
      </c>
      <c r="C2490" t="s">
        <v>172</v>
      </c>
      <c r="D2490" s="167">
        <v>135386.91</v>
      </c>
      <c r="E2490" t="s">
        <v>230</v>
      </c>
      <c r="F2490" t="s">
        <v>169</v>
      </c>
      <c r="G2490" t="s">
        <v>275</v>
      </c>
      <c r="H2490" s="168">
        <v>33855</v>
      </c>
      <c r="I2490" t="s">
        <v>103</v>
      </c>
      <c r="J2490" s="169">
        <v>25.063013698630137</v>
      </c>
      <c r="K2490">
        <v>6</v>
      </c>
    </row>
    <row r="2491" spans="1:11" x14ac:dyDescent="0.25">
      <c r="A2491" t="s">
        <v>2929</v>
      </c>
      <c r="B2491">
        <v>23981</v>
      </c>
      <c r="C2491" t="s">
        <v>172</v>
      </c>
      <c r="D2491" s="167">
        <v>84770.93</v>
      </c>
      <c r="E2491" t="s">
        <v>168</v>
      </c>
      <c r="F2491" t="s">
        <v>169</v>
      </c>
      <c r="G2491" t="s">
        <v>906</v>
      </c>
      <c r="H2491" s="168">
        <v>38348</v>
      </c>
      <c r="I2491" t="s">
        <v>106</v>
      </c>
      <c r="J2491" s="169">
        <v>12.753424657534246</v>
      </c>
      <c r="K2491">
        <v>3</v>
      </c>
    </row>
    <row r="2492" spans="1:11" x14ac:dyDescent="0.25">
      <c r="A2492" t="s">
        <v>2930</v>
      </c>
      <c r="B2492">
        <v>35954</v>
      </c>
      <c r="C2492" t="s">
        <v>172</v>
      </c>
      <c r="D2492" s="167">
        <v>70435</v>
      </c>
      <c r="E2492" t="s">
        <v>175</v>
      </c>
      <c r="F2492" t="s">
        <v>169</v>
      </c>
      <c r="G2492" t="s">
        <v>183</v>
      </c>
      <c r="H2492" s="168">
        <v>39279</v>
      </c>
      <c r="I2492" t="s">
        <v>104</v>
      </c>
      <c r="J2492" s="169">
        <v>10.202739726027398</v>
      </c>
      <c r="K2492">
        <v>3</v>
      </c>
    </row>
    <row r="2493" spans="1:11" x14ac:dyDescent="0.25">
      <c r="A2493" t="s">
        <v>2931</v>
      </c>
      <c r="B2493">
        <v>99837</v>
      </c>
      <c r="C2493" t="s">
        <v>172</v>
      </c>
      <c r="D2493" s="167">
        <v>56556.74</v>
      </c>
      <c r="E2493" t="s">
        <v>185</v>
      </c>
      <c r="F2493" t="s">
        <v>169</v>
      </c>
      <c r="G2493" t="s">
        <v>652</v>
      </c>
      <c r="H2493" s="168">
        <v>41288</v>
      </c>
      <c r="I2493" t="s">
        <v>103</v>
      </c>
      <c r="J2493" s="169">
        <v>4.6986301369863011</v>
      </c>
      <c r="K2493">
        <v>1</v>
      </c>
    </row>
    <row r="2494" spans="1:11" x14ac:dyDescent="0.25">
      <c r="A2494" t="s">
        <v>2932</v>
      </c>
      <c r="B2494">
        <v>13665</v>
      </c>
      <c r="C2494" t="s">
        <v>172</v>
      </c>
      <c r="D2494" s="167">
        <v>79647.839999999997</v>
      </c>
      <c r="E2494" t="s">
        <v>168</v>
      </c>
      <c r="F2494" t="s">
        <v>169</v>
      </c>
      <c r="G2494" t="s">
        <v>265</v>
      </c>
      <c r="H2494" s="168">
        <v>33069</v>
      </c>
      <c r="I2494" t="s">
        <v>106</v>
      </c>
      <c r="J2494" s="169">
        <v>27.216438356164385</v>
      </c>
      <c r="K2494">
        <v>6</v>
      </c>
    </row>
    <row r="2495" spans="1:11" x14ac:dyDescent="0.25">
      <c r="A2495" t="s">
        <v>2933</v>
      </c>
      <c r="B2495">
        <v>81710</v>
      </c>
      <c r="C2495" t="s">
        <v>167</v>
      </c>
      <c r="D2495" s="167">
        <v>17793.560000000001</v>
      </c>
      <c r="E2495" t="s">
        <v>196</v>
      </c>
      <c r="F2495" t="s">
        <v>202</v>
      </c>
      <c r="G2495" t="s">
        <v>222</v>
      </c>
      <c r="H2495" s="168">
        <v>41050</v>
      </c>
      <c r="I2495" t="s">
        <v>108</v>
      </c>
      <c r="J2495" s="169">
        <v>5.3506849315068497</v>
      </c>
      <c r="K2495">
        <v>2</v>
      </c>
    </row>
    <row r="2496" spans="1:11" x14ac:dyDescent="0.25">
      <c r="A2496" t="s">
        <v>2934</v>
      </c>
      <c r="B2496">
        <v>80354</v>
      </c>
      <c r="C2496" t="s">
        <v>167</v>
      </c>
      <c r="D2496" s="167">
        <v>69222.179999999993</v>
      </c>
      <c r="E2496" t="s">
        <v>199</v>
      </c>
      <c r="F2496" t="s">
        <v>169</v>
      </c>
      <c r="G2496" t="s">
        <v>2935</v>
      </c>
      <c r="H2496" s="168">
        <v>31117</v>
      </c>
      <c r="I2496" t="s">
        <v>103</v>
      </c>
      <c r="J2496" s="169">
        <v>32.564383561643837</v>
      </c>
      <c r="K2496">
        <v>7</v>
      </c>
    </row>
    <row r="2497" spans="1:11" x14ac:dyDescent="0.25">
      <c r="A2497" t="s">
        <v>2936</v>
      </c>
      <c r="B2497">
        <v>83182</v>
      </c>
      <c r="C2497" t="s">
        <v>167</v>
      </c>
      <c r="D2497" s="167">
        <v>110886.71</v>
      </c>
      <c r="E2497" t="s">
        <v>188</v>
      </c>
      <c r="F2497" t="s">
        <v>169</v>
      </c>
      <c r="G2497" t="s">
        <v>2937</v>
      </c>
      <c r="H2497" s="168">
        <v>33959</v>
      </c>
      <c r="I2497" t="s">
        <v>104</v>
      </c>
      <c r="J2497" s="169">
        <v>24.778082191780822</v>
      </c>
      <c r="K2497">
        <v>5</v>
      </c>
    </row>
    <row r="2498" spans="1:11" x14ac:dyDescent="0.25">
      <c r="A2498" t="s">
        <v>2938</v>
      </c>
      <c r="B2498">
        <v>92901</v>
      </c>
      <c r="C2498" t="s">
        <v>167</v>
      </c>
      <c r="D2498" s="167">
        <v>91532</v>
      </c>
      <c r="E2498" t="s">
        <v>168</v>
      </c>
      <c r="F2498" t="s">
        <v>169</v>
      </c>
      <c r="G2498" t="s">
        <v>524</v>
      </c>
      <c r="H2498" s="168">
        <v>35639</v>
      </c>
      <c r="I2498" t="s">
        <v>107</v>
      </c>
      <c r="J2498" s="169">
        <v>20.175342465753424</v>
      </c>
      <c r="K2498">
        <v>5</v>
      </c>
    </row>
    <row r="2499" spans="1:11" x14ac:dyDescent="0.25">
      <c r="A2499" t="s">
        <v>2939</v>
      </c>
      <c r="B2499">
        <v>63335</v>
      </c>
      <c r="C2499" t="s">
        <v>172</v>
      </c>
      <c r="D2499" s="167">
        <v>61434.92</v>
      </c>
      <c r="E2499" t="s">
        <v>199</v>
      </c>
      <c r="F2499" t="s">
        <v>169</v>
      </c>
      <c r="G2499" t="s">
        <v>698</v>
      </c>
      <c r="H2499" s="168">
        <v>37753</v>
      </c>
      <c r="I2499" t="s">
        <v>103</v>
      </c>
      <c r="J2499" s="169">
        <v>14.383561643835616</v>
      </c>
      <c r="K2499">
        <v>3</v>
      </c>
    </row>
    <row r="2500" spans="1:11" x14ac:dyDescent="0.25">
      <c r="A2500" t="s">
        <v>2940</v>
      </c>
      <c r="B2500">
        <v>5665</v>
      </c>
      <c r="C2500" t="s">
        <v>172</v>
      </c>
      <c r="D2500" s="167">
        <v>156525</v>
      </c>
      <c r="E2500" t="s">
        <v>199</v>
      </c>
      <c r="F2500" t="s">
        <v>169</v>
      </c>
      <c r="G2500" t="s">
        <v>231</v>
      </c>
      <c r="H2500" s="168">
        <v>37291</v>
      </c>
      <c r="I2500" t="s">
        <v>104</v>
      </c>
      <c r="J2500" s="169">
        <v>15.64931506849315</v>
      </c>
      <c r="K2500">
        <v>4</v>
      </c>
    </row>
    <row r="2501" spans="1:11" x14ac:dyDescent="0.25">
      <c r="A2501" t="s">
        <v>2941</v>
      </c>
      <c r="B2501">
        <v>69112</v>
      </c>
      <c r="C2501" t="s">
        <v>167</v>
      </c>
      <c r="D2501" s="167">
        <v>58448</v>
      </c>
      <c r="E2501" t="s">
        <v>253</v>
      </c>
      <c r="F2501" t="s">
        <v>169</v>
      </c>
      <c r="G2501" t="s">
        <v>344</v>
      </c>
      <c r="H2501" s="168">
        <v>36703</v>
      </c>
      <c r="I2501" t="s">
        <v>104</v>
      </c>
      <c r="J2501" s="169">
        <v>17.260273972602739</v>
      </c>
      <c r="K2501">
        <v>4</v>
      </c>
    </row>
    <row r="2502" spans="1:11" x14ac:dyDescent="0.25">
      <c r="A2502" t="s">
        <v>2942</v>
      </c>
      <c r="B2502">
        <v>84095</v>
      </c>
      <c r="C2502" t="s">
        <v>172</v>
      </c>
      <c r="D2502" s="167">
        <v>119031.9</v>
      </c>
      <c r="E2502" t="s">
        <v>175</v>
      </c>
      <c r="F2502" t="s">
        <v>169</v>
      </c>
      <c r="G2502" t="s">
        <v>291</v>
      </c>
      <c r="H2502" s="168">
        <v>38187</v>
      </c>
      <c r="I2502" t="s">
        <v>107</v>
      </c>
      <c r="J2502" s="169">
        <v>13.194520547945206</v>
      </c>
      <c r="K2502">
        <v>3</v>
      </c>
    </row>
    <row r="2503" spans="1:11" x14ac:dyDescent="0.25">
      <c r="A2503" t="s">
        <v>2943</v>
      </c>
      <c r="B2503">
        <v>49062</v>
      </c>
      <c r="C2503" t="s">
        <v>167</v>
      </c>
      <c r="D2503" s="167">
        <v>80554.320000000007</v>
      </c>
      <c r="E2503" t="s">
        <v>188</v>
      </c>
      <c r="F2503" t="s">
        <v>202</v>
      </c>
      <c r="G2503" t="s">
        <v>284</v>
      </c>
      <c r="H2503" s="168">
        <v>39300</v>
      </c>
      <c r="I2503" t="s">
        <v>105</v>
      </c>
      <c r="J2503" s="169">
        <v>10.145205479452056</v>
      </c>
      <c r="K2503">
        <v>3</v>
      </c>
    </row>
    <row r="2504" spans="1:11" x14ac:dyDescent="0.25">
      <c r="A2504" t="s">
        <v>2944</v>
      </c>
      <c r="B2504">
        <v>20044</v>
      </c>
      <c r="C2504" t="s">
        <v>167</v>
      </c>
      <c r="D2504" s="167">
        <v>67940.77</v>
      </c>
      <c r="E2504" t="s">
        <v>175</v>
      </c>
      <c r="F2504" t="s">
        <v>169</v>
      </c>
      <c r="G2504" t="s">
        <v>211</v>
      </c>
      <c r="H2504" s="168">
        <v>39874</v>
      </c>
      <c r="I2504" t="s">
        <v>103</v>
      </c>
      <c r="J2504" s="169">
        <v>8.5726027397260278</v>
      </c>
      <c r="K2504">
        <v>2</v>
      </c>
    </row>
    <row r="2505" spans="1:11" x14ac:dyDescent="0.25">
      <c r="A2505" t="s">
        <v>2945</v>
      </c>
      <c r="B2505">
        <v>41128</v>
      </c>
      <c r="C2505" t="s">
        <v>172</v>
      </c>
      <c r="D2505" s="167">
        <v>65716</v>
      </c>
      <c r="E2505" t="s">
        <v>191</v>
      </c>
      <c r="F2505" t="s">
        <v>169</v>
      </c>
      <c r="G2505" t="s">
        <v>486</v>
      </c>
      <c r="H2505" s="168">
        <v>39160</v>
      </c>
      <c r="I2505" t="s">
        <v>104</v>
      </c>
      <c r="J2505" s="169">
        <v>10.528767123287672</v>
      </c>
      <c r="K2505">
        <v>3</v>
      </c>
    </row>
    <row r="2506" spans="1:11" x14ac:dyDescent="0.25">
      <c r="A2506" t="s">
        <v>2946</v>
      </c>
      <c r="B2506">
        <v>10924</v>
      </c>
      <c r="C2506" t="s">
        <v>172</v>
      </c>
      <c r="D2506" s="167">
        <v>36707.050000000003</v>
      </c>
      <c r="E2506" t="s">
        <v>233</v>
      </c>
      <c r="F2506" t="s">
        <v>169</v>
      </c>
      <c r="G2506" t="s">
        <v>242</v>
      </c>
      <c r="H2506" s="168">
        <v>41848</v>
      </c>
      <c r="I2506" t="s">
        <v>104</v>
      </c>
      <c r="J2506" s="169">
        <v>3.1643835616438358</v>
      </c>
      <c r="K2506">
        <v>1</v>
      </c>
    </row>
    <row r="2507" spans="1:11" x14ac:dyDescent="0.25">
      <c r="A2507" t="s">
        <v>2947</v>
      </c>
      <c r="B2507">
        <v>35629</v>
      </c>
      <c r="C2507" t="s">
        <v>167</v>
      </c>
      <c r="D2507" s="167">
        <v>66704.77</v>
      </c>
      <c r="E2507" t="s">
        <v>325</v>
      </c>
      <c r="F2507" t="s">
        <v>169</v>
      </c>
      <c r="G2507" t="s">
        <v>457</v>
      </c>
      <c r="H2507" s="168">
        <v>42044</v>
      </c>
      <c r="I2507" t="s">
        <v>106</v>
      </c>
      <c r="J2507" s="169">
        <v>2.6273972602739728</v>
      </c>
      <c r="K2507">
        <v>1</v>
      </c>
    </row>
    <row r="2508" spans="1:11" x14ac:dyDescent="0.25">
      <c r="A2508" t="s">
        <v>2948</v>
      </c>
      <c r="B2508">
        <v>16732</v>
      </c>
      <c r="C2508" t="s">
        <v>172</v>
      </c>
      <c r="D2508" s="167">
        <v>83611.44</v>
      </c>
      <c r="E2508" t="s">
        <v>191</v>
      </c>
      <c r="F2508" t="s">
        <v>169</v>
      </c>
      <c r="G2508" t="s">
        <v>192</v>
      </c>
      <c r="H2508" s="168">
        <v>33924</v>
      </c>
      <c r="I2508" t="s">
        <v>108</v>
      </c>
      <c r="J2508" s="169">
        <v>24.873972602739727</v>
      </c>
      <c r="K2508">
        <v>5</v>
      </c>
    </row>
    <row r="2509" spans="1:11" x14ac:dyDescent="0.25">
      <c r="A2509" t="s">
        <v>2949</v>
      </c>
      <c r="B2509">
        <v>36131</v>
      </c>
      <c r="C2509" t="s">
        <v>172</v>
      </c>
      <c r="D2509" s="167">
        <v>51576</v>
      </c>
      <c r="E2509" t="s">
        <v>168</v>
      </c>
      <c r="F2509" t="s">
        <v>169</v>
      </c>
      <c r="G2509" t="s">
        <v>265</v>
      </c>
      <c r="H2509" s="168">
        <v>41540</v>
      </c>
      <c r="I2509" t="s">
        <v>107</v>
      </c>
      <c r="J2509" s="169">
        <v>4.0082191780821921</v>
      </c>
      <c r="K2509">
        <v>1</v>
      </c>
    </row>
    <row r="2510" spans="1:11" x14ac:dyDescent="0.25">
      <c r="A2510" t="s">
        <v>2950</v>
      </c>
      <c r="B2510">
        <v>30155</v>
      </c>
      <c r="C2510" t="s">
        <v>172</v>
      </c>
      <c r="D2510" s="167">
        <v>151588.87</v>
      </c>
      <c r="E2510" t="s">
        <v>230</v>
      </c>
      <c r="F2510" t="s">
        <v>169</v>
      </c>
      <c r="G2510" t="s">
        <v>565</v>
      </c>
      <c r="H2510" s="168">
        <v>38824</v>
      </c>
      <c r="I2510" t="s">
        <v>107</v>
      </c>
      <c r="J2510" s="169">
        <v>11.449315068493151</v>
      </c>
      <c r="K2510">
        <v>3</v>
      </c>
    </row>
    <row r="2511" spans="1:11" x14ac:dyDescent="0.25">
      <c r="A2511" t="s">
        <v>2951</v>
      </c>
      <c r="B2511">
        <v>27759</v>
      </c>
      <c r="C2511" t="s">
        <v>167</v>
      </c>
      <c r="D2511" s="167">
        <v>53048.93</v>
      </c>
      <c r="E2511" t="s">
        <v>188</v>
      </c>
      <c r="F2511" t="s">
        <v>169</v>
      </c>
      <c r="G2511" t="s">
        <v>703</v>
      </c>
      <c r="H2511" s="168">
        <v>42030</v>
      </c>
      <c r="I2511" t="s">
        <v>103</v>
      </c>
      <c r="J2511" s="169">
        <v>2.6657534246575341</v>
      </c>
      <c r="K2511">
        <v>1</v>
      </c>
    </row>
    <row r="2512" spans="1:11" x14ac:dyDescent="0.25">
      <c r="A2512" t="s">
        <v>2952</v>
      </c>
      <c r="B2512">
        <v>86121</v>
      </c>
      <c r="C2512" t="s">
        <v>167</v>
      </c>
      <c r="D2512" s="167">
        <v>58448</v>
      </c>
      <c r="E2512" t="s">
        <v>188</v>
      </c>
      <c r="F2512" t="s">
        <v>169</v>
      </c>
      <c r="G2512" t="s">
        <v>344</v>
      </c>
      <c r="H2512" s="168">
        <v>36191</v>
      </c>
      <c r="I2512" t="s">
        <v>104</v>
      </c>
      <c r="J2512" s="169">
        <v>18.663013698630138</v>
      </c>
      <c r="K2512">
        <v>4</v>
      </c>
    </row>
    <row r="2513" spans="1:11" x14ac:dyDescent="0.25">
      <c r="A2513" t="s">
        <v>2953</v>
      </c>
      <c r="B2513">
        <v>77041</v>
      </c>
      <c r="C2513" t="s">
        <v>167</v>
      </c>
      <c r="D2513" s="167">
        <v>43334.91</v>
      </c>
      <c r="E2513" t="s">
        <v>188</v>
      </c>
      <c r="F2513" t="s">
        <v>169</v>
      </c>
      <c r="G2513" t="s">
        <v>2903</v>
      </c>
      <c r="H2513" s="168">
        <v>39566</v>
      </c>
      <c r="I2513" t="s">
        <v>105</v>
      </c>
      <c r="J2513" s="169">
        <v>9.4164383561643827</v>
      </c>
      <c r="K2513">
        <v>2</v>
      </c>
    </row>
    <row r="2514" spans="1:11" x14ac:dyDescent="0.25">
      <c r="A2514" t="s">
        <v>2954</v>
      </c>
      <c r="B2514">
        <v>93925</v>
      </c>
      <c r="C2514" t="s">
        <v>167</v>
      </c>
      <c r="D2514" s="167">
        <v>121952</v>
      </c>
      <c r="E2514" t="s">
        <v>199</v>
      </c>
      <c r="F2514" t="s">
        <v>169</v>
      </c>
      <c r="G2514" t="s">
        <v>2060</v>
      </c>
      <c r="H2514" s="168">
        <v>32251</v>
      </c>
      <c r="I2514" t="s">
        <v>107</v>
      </c>
      <c r="J2514" s="169">
        <v>29.457534246575342</v>
      </c>
      <c r="K2514">
        <v>6</v>
      </c>
    </row>
    <row r="2515" spans="1:11" x14ac:dyDescent="0.25">
      <c r="A2515" t="s">
        <v>2955</v>
      </c>
      <c r="B2515">
        <v>5192</v>
      </c>
      <c r="C2515" t="s">
        <v>172</v>
      </c>
      <c r="D2515" s="167">
        <v>69475</v>
      </c>
      <c r="E2515" t="s">
        <v>168</v>
      </c>
      <c r="F2515" t="s">
        <v>169</v>
      </c>
      <c r="G2515" t="s">
        <v>265</v>
      </c>
      <c r="H2515" s="168">
        <v>38734</v>
      </c>
      <c r="I2515" t="s">
        <v>106</v>
      </c>
      <c r="J2515" s="169">
        <v>11.695890410958905</v>
      </c>
      <c r="K2515">
        <v>3</v>
      </c>
    </row>
    <row r="2516" spans="1:11" x14ac:dyDescent="0.25">
      <c r="A2516" t="s">
        <v>2956</v>
      </c>
      <c r="B2516">
        <v>15718</v>
      </c>
      <c r="C2516" t="s">
        <v>172</v>
      </c>
      <c r="D2516" s="167">
        <v>200000</v>
      </c>
      <c r="E2516" t="s">
        <v>230</v>
      </c>
      <c r="F2516" t="s">
        <v>169</v>
      </c>
      <c r="G2516" t="s">
        <v>2957</v>
      </c>
      <c r="H2516" s="168">
        <v>35779</v>
      </c>
      <c r="I2516" t="s">
        <v>105</v>
      </c>
      <c r="J2516" s="169">
        <v>19.791780821917808</v>
      </c>
      <c r="K2516">
        <v>4</v>
      </c>
    </row>
    <row r="2517" spans="1:11" x14ac:dyDescent="0.25">
      <c r="A2517" t="s">
        <v>2958</v>
      </c>
      <c r="B2517">
        <v>48984</v>
      </c>
      <c r="C2517" t="s">
        <v>167</v>
      </c>
      <c r="D2517" s="167">
        <v>50785.5</v>
      </c>
      <c r="E2517" t="s">
        <v>188</v>
      </c>
      <c r="F2517" t="s">
        <v>169</v>
      </c>
      <c r="G2517" t="s">
        <v>282</v>
      </c>
      <c r="H2517" s="168">
        <v>41946</v>
      </c>
      <c r="I2517" t="s">
        <v>107</v>
      </c>
      <c r="J2517" s="169">
        <v>2.8958904109589043</v>
      </c>
      <c r="K2517">
        <v>1</v>
      </c>
    </row>
    <row r="2518" spans="1:11" x14ac:dyDescent="0.25">
      <c r="A2518" t="s">
        <v>2959</v>
      </c>
      <c r="B2518">
        <v>7720</v>
      </c>
      <c r="C2518" t="s">
        <v>167</v>
      </c>
      <c r="D2518" s="167">
        <v>73801</v>
      </c>
      <c r="E2518" t="s">
        <v>188</v>
      </c>
      <c r="F2518" t="s">
        <v>169</v>
      </c>
      <c r="G2518" t="s">
        <v>273</v>
      </c>
      <c r="H2518" s="168">
        <v>36955</v>
      </c>
      <c r="I2518" t="s">
        <v>103</v>
      </c>
      <c r="J2518" s="169">
        <v>16.56986301369863</v>
      </c>
      <c r="K2518">
        <v>4</v>
      </c>
    </row>
    <row r="2519" spans="1:11" x14ac:dyDescent="0.25">
      <c r="A2519" t="s">
        <v>2960</v>
      </c>
      <c r="B2519">
        <v>64031</v>
      </c>
      <c r="C2519" t="s">
        <v>172</v>
      </c>
      <c r="D2519" s="167">
        <v>29779.07</v>
      </c>
      <c r="E2519" t="s">
        <v>233</v>
      </c>
      <c r="F2519" t="s">
        <v>202</v>
      </c>
      <c r="G2519" t="s">
        <v>234</v>
      </c>
      <c r="H2519" s="168">
        <v>41024</v>
      </c>
      <c r="I2519" t="s">
        <v>106</v>
      </c>
      <c r="J2519" s="169">
        <v>5.4219178082191783</v>
      </c>
      <c r="K2519">
        <v>2</v>
      </c>
    </row>
    <row r="2520" spans="1:11" x14ac:dyDescent="0.25">
      <c r="A2520" t="s">
        <v>2961</v>
      </c>
      <c r="B2520">
        <v>44982</v>
      </c>
      <c r="C2520" t="s">
        <v>167</v>
      </c>
      <c r="D2520" s="167">
        <v>70422</v>
      </c>
      <c r="E2520" t="s">
        <v>230</v>
      </c>
      <c r="F2520" t="s">
        <v>169</v>
      </c>
      <c r="G2520" t="s">
        <v>968</v>
      </c>
      <c r="H2520" s="168">
        <v>37095</v>
      </c>
      <c r="I2520" t="s">
        <v>103</v>
      </c>
      <c r="J2520" s="169">
        <v>16.186301369863013</v>
      </c>
      <c r="K2520">
        <v>4</v>
      </c>
    </row>
    <row r="2521" spans="1:11" x14ac:dyDescent="0.25">
      <c r="A2521" t="s">
        <v>2962</v>
      </c>
      <c r="B2521">
        <v>72695</v>
      </c>
      <c r="C2521" t="s">
        <v>172</v>
      </c>
      <c r="D2521" s="167">
        <v>89574.8</v>
      </c>
      <c r="E2521" t="s">
        <v>270</v>
      </c>
      <c r="F2521" t="s">
        <v>169</v>
      </c>
      <c r="G2521" t="s">
        <v>271</v>
      </c>
      <c r="H2521" s="168">
        <v>32972</v>
      </c>
      <c r="I2521" t="s">
        <v>105</v>
      </c>
      <c r="J2521" s="169">
        <v>27.482191780821918</v>
      </c>
      <c r="K2521">
        <v>6</v>
      </c>
    </row>
    <row r="2522" spans="1:11" x14ac:dyDescent="0.25">
      <c r="A2522" t="s">
        <v>2963</v>
      </c>
      <c r="B2522">
        <v>27303</v>
      </c>
      <c r="C2522" t="s">
        <v>172</v>
      </c>
      <c r="D2522" s="167">
        <v>57594.06</v>
      </c>
      <c r="E2522" t="s">
        <v>180</v>
      </c>
      <c r="F2522" t="s">
        <v>169</v>
      </c>
      <c r="G2522" t="s">
        <v>237</v>
      </c>
      <c r="H2522" s="168">
        <v>37193</v>
      </c>
      <c r="I2522" t="s">
        <v>104</v>
      </c>
      <c r="J2522" s="169">
        <v>15.917808219178083</v>
      </c>
      <c r="K2522">
        <v>4</v>
      </c>
    </row>
    <row r="2523" spans="1:11" x14ac:dyDescent="0.25">
      <c r="A2523" t="s">
        <v>2964</v>
      </c>
      <c r="B2523">
        <v>70369</v>
      </c>
      <c r="C2523" t="s">
        <v>172</v>
      </c>
      <c r="D2523" s="167">
        <v>45261</v>
      </c>
      <c r="E2523" t="s">
        <v>191</v>
      </c>
      <c r="F2523" t="s">
        <v>169</v>
      </c>
      <c r="G2523" t="s">
        <v>1065</v>
      </c>
      <c r="H2523" s="168">
        <v>42716</v>
      </c>
      <c r="I2523" t="s">
        <v>106</v>
      </c>
      <c r="J2523" s="169">
        <v>0.78630136986301369</v>
      </c>
      <c r="K2523">
        <v>1</v>
      </c>
    </row>
    <row r="2524" spans="1:11" x14ac:dyDescent="0.25">
      <c r="A2524" t="s">
        <v>2965</v>
      </c>
      <c r="B2524">
        <v>66694</v>
      </c>
      <c r="C2524" t="s">
        <v>172</v>
      </c>
      <c r="D2524" s="167">
        <v>48258.81</v>
      </c>
      <c r="E2524" t="s">
        <v>199</v>
      </c>
      <c r="F2524" t="s">
        <v>169</v>
      </c>
      <c r="G2524" t="s">
        <v>330</v>
      </c>
      <c r="H2524" s="168">
        <v>39251</v>
      </c>
      <c r="I2524" t="s">
        <v>106</v>
      </c>
      <c r="J2524" s="169">
        <v>10.27945205479452</v>
      </c>
      <c r="K2524">
        <v>3</v>
      </c>
    </row>
    <row r="2525" spans="1:11" x14ac:dyDescent="0.25">
      <c r="A2525" t="s">
        <v>2966</v>
      </c>
      <c r="B2525">
        <v>87268</v>
      </c>
      <c r="C2525" t="s">
        <v>172</v>
      </c>
      <c r="D2525" s="167">
        <v>56990</v>
      </c>
      <c r="E2525" t="s">
        <v>191</v>
      </c>
      <c r="F2525" t="s">
        <v>169</v>
      </c>
      <c r="G2525" t="s">
        <v>354</v>
      </c>
      <c r="H2525" s="168">
        <v>41708</v>
      </c>
      <c r="I2525" t="s">
        <v>103</v>
      </c>
      <c r="J2525" s="169">
        <v>3.547945205479452</v>
      </c>
      <c r="K2525">
        <v>1</v>
      </c>
    </row>
    <row r="2526" spans="1:11" x14ac:dyDescent="0.25">
      <c r="A2526" t="s">
        <v>2967</v>
      </c>
      <c r="B2526">
        <v>1923</v>
      </c>
      <c r="C2526" t="s">
        <v>167</v>
      </c>
      <c r="D2526" s="167">
        <v>84201</v>
      </c>
      <c r="E2526" t="s">
        <v>175</v>
      </c>
      <c r="F2526" t="s">
        <v>169</v>
      </c>
      <c r="G2526" t="s">
        <v>586</v>
      </c>
      <c r="H2526" s="168">
        <v>38734</v>
      </c>
      <c r="I2526" t="s">
        <v>107</v>
      </c>
      <c r="J2526" s="169">
        <v>11.695890410958905</v>
      </c>
      <c r="K2526">
        <v>3</v>
      </c>
    </row>
    <row r="2527" spans="1:11" x14ac:dyDescent="0.25">
      <c r="A2527" t="s">
        <v>2968</v>
      </c>
      <c r="B2527">
        <v>83053</v>
      </c>
      <c r="C2527" t="s">
        <v>167</v>
      </c>
      <c r="D2527" s="167">
        <v>83497.98</v>
      </c>
      <c r="E2527" t="s">
        <v>188</v>
      </c>
      <c r="F2527" t="s">
        <v>169</v>
      </c>
      <c r="G2527" t="s">
        <v>282</v>
      </c>
      <c r="H2527" s="168">
        <v>33917</v>
      </c>
      <c r="I2527" t="s">
        <v>106</v>
      </c>
      <c r="J2527" s="169">
        <v>24.893150684931506</v>
      </c>
      <c r="K2527">
        <v>5</v>
      </c>
    </row>
    <row r="2528" spans="1:11" x14ac:dyDescent="0.25">
      <c r="A2528" t="s">
        <v>2969</v>
      </c>
      <c r="B2528">
        <v>54587</v>
      </c>
      <c r="C2528" t="s">
        <v>172</v>
      </c>
      <c r="D2528" s="167">
        <v>45261</v>
      </c>
      <c r="E2528" t="s">
        <v>191</v>
      </c>
      <c r="F2528" t="s">
        <v>169</v>
      </c>
      <c r="G2528" t="s">
        <v>1065</v>
      </c>
      <c r="H2528" s="168">
        <v>42716</v>
      </c>
      <c r="I2528" t="s">
        <v>106</v>
      </c>
      <c r="J2528" s="169">
        <v>0.78630136986301369</v>
      </c>
      <c r="K2528">
        <v>1</v>
      </c>
    </row>
    <row r="2529" spans="1:11" x14ac:dyDescent="0.25">
      <c r="A2529" t="s">
        <v>2970</v>
      </c>
      <c r="B2529">
        <v>86319</v>
      </c>
      <c r="C2529" t="s">
        <v>172</v>
      </c>
      <c r="D2529" s="167">
        <v>135392</v>
      </c>
      <c r="E2529" t="s">
        <v>268</v>
      </c>
      <c r="F2529" t="s">
        <v>169</v>
      </c>
      <c r="G2529" t="s">
        <v>275</v>
      </c>
      <c r="H2529" s="168">
        <v>34799</v>
      </c>
      <c r="I2529" t="s">
        <v>103</v>
      </c>
      <c r="J2529" s="169">
        <v>22.476712328767125</v>
      </c>
      <c r="K2529">
        <v>5</v>
      </c>
    </row>
    <row r="2530" spans="1:11" x14ac:dyDescent="0.25">
      <c r="A2530" t="s">
        <v>2971</v>
      </c>
      <c r="B2530">
        <v>14694</v>
      </c>
      <c r="C2530" t="s">
        <v>167</v>
      </c>
      <c r="D2530" s="167">
        <v>23211.66</v>
      </c>
      <c r="E2530" t="s">
        <v>216</v>
      </c>
      <c r="F2530" t="s">
        <v>202</v>
      </c>
      <c r="G2530" t="s">
        <v>217</v>
      </c>
      <c r="H2530" s="168">
        <v>37596</v>
      </c>
      <c r="I2530" t="s">
        <v>104</v>
      </c>
      <c r="J2530" s="169">
        <v>14.813698630136987</v>
      </c>
      <c r="K2530">
        <v>3</v>
      </c>
    </row>
    <row r="2531" spans="1:11" x14ac:dyDescent="0.25">
      <c r="A2531" t="s">
        <v>2972</v>
      </c>
      <c r="B2531">
        <v>97158</v>
      </c>
      <c r="C2531" t="s">
        <v>172</v>
      </c>
      <c r="D2531" s="167">
        <v>46626.87</v>
      </c>
      <c r="E2531" t="s">
        <v>199</v>
      </c>
      <c r="F2531" t="s">
        <v>169</v>
      </c>
      <c r="G2531" t="s">
        <v>205</v>
      </c>
      <c r="H2531" s="168">
        <v>39509</v>
      </c>
      <c r="I2531" t="s">
        <v>104</v>
      </c>
      <c r="J2531" s="169">
        <v>9.5726027397260278</v>
      </c>
      <c r="K2531">
        <v>2</v>
      </c>
    </row>
    <row r="2532" spans="1:11" x14ac:dyDescent="0.25">
      <c r="A2532" t="s">
        <v>2973</v>
      </c>
      <c r="B2532">
        <v>79730</v>
      </c>
      <c r="C2532" t="s">
        <v>172</v>
      </c>
      <c r="D2532" s="167">
        <v>107128.71</v>
      </c>
      <c r="E2532" t="s">
        <v>175</v>
      </c>
      <c r="F2532" t="s">
        <v>169</v>
      </c>
      <c r="G2532" t="s">
        <v>586</v>
      </c>
      <c r="H2532" s="168">
        <v>34176</v>
      </c>
      <c r="I2532" t="s">
        <v>107</v>
      </c>
      <c r="J2532" s="169">
        <v>24.183561643835617</v>
      </c>
      <c r="K2532">
        <v>5</v>
      </c>
    </row>
    <row r="2533" spans="1:11" x14ac:dyDescent="0.25">
      <c r="A2533" t="s">
        <v>2974</v>
      </c>
      <c r="B2533">
        <v>93675</v>
      </c>
      <c r="C2533" t="s">
        <v>172</v>
      </c>
      <c r="D2533" s="167">
        <v>64547.79</v>
      </c>
      <c r="E2533" t="s">
        <v>196</v>
      </c>
      <c r="F2533" t="s">
        <v>169</v>
      </c>
      <c r="G2533" t="s">
        <v>706</v>
      </c>
      <c r="H2533" s="168">
        <v>35975</v>
      </c>
      <c r="I2533" t="s">
        <v>104</v>
      </c>
      <c r="J2533" s="169">
        <v>19.254794520547946</v>
      </c>
      <c r="K2533">
        <v>4</v>
      </c>
    </row>
    <row r="2534" spans="1:11" x14ac:dyDescent="0.25">
      <c r="A2534" t="s">
        <v>2975</v>
      </c>
      <c r="B2534">
        <v>26669</v>
      </c>
      <c r="C2534" t="s">
        <v>172</v>
      </c>
      <c r="D2534" s="167">
        <v>57265</v>
      </c>
      <c r="E2534" t="s">
        <v>191</v>
      </c>
      <c r="F2534" t="s">
        <v>169</v>
      </c>
      <c r="G2534" t="s">
        <v>354</v>
      </c>
      <c r="H2534" s="168">
        <v>40330</v>
      </c>
      <c r="I2534" t="s">
        <v>106</v>
      </c>
      <c r="J2534" s="169">
        <v>7.3232876712328769</v>
      </c>
      <c r="K2534">
        <v>2</v>
      </c>
    </row>
    <row r="2535" spans="1:11" x14ac:dyDescent="0.25">
      <c r="A2535" t="s">
        <v>2976</v>
      </c>
      <c r="B2535">
        <v>12220</v>
      </c>
      <c r="C2535" t="s">
        <v>167</v>
      </c>
      <c r="D2535" s="167">
        <v>81633.710000000006</v>
      </c>
      <c r="E2535" t="s">
        <v>308</v>
      </c>
      <c r="F2535" t="s">
        <v>169</v>
      </c>
      <c r="G2535" t="s">
        <v>181</v>
      </c>
      <c r="H2535" s="168">
        <v>41722</v>
      </c>
      <c r="I2535" t="s">
        <v>107</v>
      </c>
      <c r="J2535" s="169">
        <v>3.5095890410958903</v>
      </c>
      <c r="K2535">
        <v>1</v>
      </c>
    </row>
    <row r="2536" spans="1:11" x14ac:dyDescent="0.25">
      <c r="A2536" t="s">
        <v>2977</v>
      </c>
      <c r="B2536">
        <v>14736</v>
      </c>
      <c r="C2536" t="s">
        <v>172</v>
      </c>
      <c r="D2536" s="167">
        <v>43525.72</v>
      </c>
      <c r="E2536" t="s">
        <v>199</v>
      </c>
      <c r="F2536" t="s">
        <v>169</v>
      </c>
      <c r="G2536" t="s">
        <v>220</v>
      </c>
      <c r="H2536" s="168">
        <v>40553</v>
      </c>
      <c r="I2536" t="s">
        <v>103</v>
      </c>
      <c r="J2536" s="169">
        <v>6.7123287671232879</v>
      </c>
      <c r="K2536">
        <v>2</v>
      </c>
    </row>
    <row r="2537" spans="1:11" x14ac:dyDescent="0.25">
      <c r="A2537" t="s">
        <v>2978</v>
      </c>
      <c r="B2537">
        <v>933</v>
      </c>
      <c r="C2537" t="s">
        <v>167</v>
      </c>
      <c r="D2537" s="167">
        <v>156525</v>
      </c>
      <c r="E2537" t="s">
        <v>325</v>
      </c>
      <c r="F2537" t="s">
        <v>169</v>
      </c>
      <c r="G2537" t="s">
        <v>231</v>
      </c>
      <c r="H2537" s="168">
        <v>35919</v>
      </c>
      <c r="I2537" t="s">
        <v>103</v>
      </c>
      <c r="J2537" s="169">
        <v>19.408219178082192</v>
      </c>
      <c r="K2537">
        <v>4</v>
      </c>
    </row>
    <row r="2538" spans="1:11" x14ac:dyDescent="0.25">
      <c r="A2538" t="s">
        <v>2979</v>
      </c>
      <c r="B2538">
        <v>50358</v>
      </c>
      <c r="C2538" t="s">
        <v>167</v>
      </c>
      <c r="D2538" s="167">
        <v>109870.24</v>
      </c>
      <c r="E2538" t="s">
        <v>185</v>
      </c>
      <c r="F2538" t="s">
        <v>169</v>
      </c>
      <c r="G2538" t="s">
        <v>275</v>
      </c>
      <c r="H2538" s="168">
        <v>38754</v>
      </c>
      <c r="I2538" t="s">
        <v>108</v>
      </c>
      <c r="J2538" s="169">
        <v>11.641095890410959</v>
      </c>
      <c r="K2538">
        <v>3</v>
      </c>
    </row>
    <row r="2539" spans="1:11" x14ac:dyDescent="0.25">
      <c r="A2539" t="s">
        <v>2980</v>
      </c>
      <c r="B2539">
        <v>7891</v>
      </c>
      <c r="C2539" t="s">
        <v>172</v>
      </c>
      <c r="D2539" s="167">
        <v>70884</v>
      </c>
      <c r="E2539" t="s">
        <v>191</v>
      </c>
      <c r="F2539" t="s">
        <v>169</v>
      </c>
      <c r="G2539" t="s">
        <v>192</v>
      </c>
      <c r="H2539" s="168">
        <v>39524</v>
      </c>
      <c r="I2539" t="s">
        <v>106</v>
      </c>
      <c r="J2539" s="169">
        <v>9.5315068493150683</v>
      </c>
      <c r="K2539">
        <v>2</v>
      </c>
    </row>
    <row r="2540" spans="1:11" x14ac:dyDescent="0.25">
      <c r="A2540" t="s">
        <v>2981</v>
      </c>
      <c r="B2540">
        <v>61940</v>
      </c>
      <c r="C2540" t="s">
        <v>172</v>
      </c>
      <c r="D2540" s="167">
        <v>90205</v>
      </c>
      <c r="E2540" t="s">
        <v>185</v>
      </c>
      <c r="F2540" t="s">
        <v>169</v>
      </c>
      <c r="G2540" t="s">
        <v>495</v>
      </c>
      <c r="H2540" s="168">
        <v>38145</v>
      </c>
      <c r="I2540" t="s">
        <v>105</v>
      </c>
      <c r="J2540" s="169">
        <v>13.30958904109589</v>
      </c>
      <c r="K2540">
        <v>3</v>
      </c>
    </row>
    <row r="2541" spans="1:11" x14ac:dyDescent="0.25">
      <c r="A2541" t="s">
        <v>2982</v>
      </c>
      <c r="B2541">
        <v>78583</v>
      </c>
      <c r="C2541" t="s">
        <v>172</v>
      </c>
      <c r="D2541" s="167">
        <v>86588</v>
      </c>
      <c r="E2541" t="s">
        <v>175</v>
      </c>
      <c r="F2541" t="s">
        <v>169</v>
      </c>
      <c r="G2541" t="s">
        <v>183</v>
      </c>
      <c r="H2541" s="168">
        <v>37340</v>
      </c>
      <c r="I2541" t="s">
        <v>105</v>
      </c>
      <c r="J2541" s="169">
        <v>15.515068493150684</v>
      </c>
      <c r="K2541">
        <v>4</v>
      </c>
    </row>
    <row r="2542" spans="1:11" x14ac:dyDescent="0.25">
      <c r="A2542" t="s">
        <v>2983</v>
      </c>
      <c r="B2542">
        <v>47644</v>
      </c>
      <c r="C2542" t="s">
        <v>167</v>
      </c>
      <c r="D2542" s="167">
        <v>83429</v>
      </c>
      <c r="E2542" t="s">
        <v>175</v>
      </c>
      <c r="F2542" t="s">
        <v>169</v>
      </c>
      <c r="G2542" t="s">
        <v>904</v>
      </c>
      <c r="H2542" s="168">
        <v>32573</v>
      </c>
      <c r="I2542" t="s">
        <v>103</v>
      </c>
      <c r="J2542" s="169">
        <v>28.575342465753426</v>
      </c>
      <c r="K2542">
        <v>6</v>
      </c>
    </row>
    <row r="2543" spans="1:11" x14ac:dyDescent="0.25">
      <c r="A2543" t="s">
        <v>2984</v>
      </c>
      <c r="B2543">
        <v>23187</v>
      </c>
      <c r="C2543" t="s">
        <v>167</v>
      </c>
      <c r="D2543" s="167">
        <v>127269.16</v>
      </c>
      <c r="E2543" t="s">
        <v>188</v>
      </c>
      <c r="F2543" t="s">
        <v>169</v>
      </c>
      <c r="G2543" t="s">
        <v>275</v>
      </c>
      <c r="H2543" s="168">
        <v>36024</v>
      </c>
      <c r="I2543" t="s">
        <v>108</v>
      </c>
      <c r="J2543" s="169">
        <v>19.12054794520548</v>
      </c>
      <c r="K2543">
        <v>4</v>
      </c>
    </row>
    <row r="2544" spans="1:11" x14ac:dyDescent="0.25">
      <c r="A2544" t="s">
        <v>2985</v>
      </c>
      <c r="B2544">
        <v>31497</v>
      </c>
      <c r="C2544" t="s">
        <v>172</v>
      </c>
      <c r="D2544" s="167">
        <v>67206</v>
      </c>
      <c r="E2544" t="s">
        <v>180</v>
      </c>
      <c r="F2544" t="s">
        <v>169</v>
      </c>
      <c r="G2544" t="s">
        <v>170</v>
      </c>
      <c r="H2544" s="168">
        <v>37634</v>
      </c>
      <c r="I2544" t="s">
        <v>106</v>
      </c>
      <c r="J2544" s="169">
        <v>14.70958904109589</v>
      </c>
      <c r="K2544">
        <v>3</v>
      </c>
    </row>
    <row r="2545" spans="1:11" x14ac:dyDescent="0.25">
      <c r="A2545" t="s">
        <v>2986</v>
      </c>
      <c r="B2545">
        <v>96949</v>
      </c>
      <c r="C2545" t="s">
        <v>167</v>
      </c>
      <c r="D2545" s="167">
        <v>69657</v>
      </c>
      <c r="E2545" t="s">
        <v>188</v>
      </c>
      <c r="F2545" t="s">
        <v>169</v>
      </c>
      <c r="G2545" t="s">
        <v>284</v>
      </c>
      <c r="H2545" s="168">
        <v>42577</v>
      </c>
      <c r="I2545" t="s">
        <v>107</v>
      </c>
      <c r="J2545" s="169">
        <v>1.167123287671233</v>
      </c>
      <c r="K2545">
        <v>1</v>
      </c>
    </row>
    <row r="2546" spans="1:11" x14ac:dyDescent="0.25">
      <c r="A2546" t="s">
        <v>2987</v>
      </c>
      <c r="B2546">
        <v>96813</v>
      </c>
      <c r="C2546" t="s">
        <v>172</v>
      </c>
      <c r="D2546" s="167">
        <v>89412.72</v>
      </c>
      <c r="E2546" t="s">
        <v>185</v>
      </c>
      <c r="F2546" t="s">
        <v>169</v>
      </c>
      <c r="G2546" t="s">
        <v>397</v>
      </c>
      <c r="H2546" s="168">
        <v>42296</v>
      </c>
      <c r="I2546" t="s">
        <v>103</v>
      </c>
      <c r="J2546" s="169">
        <v>1.9369863013698629</v>
      </c>
      <c r="K2546">
        <v>1</v>
      </c>
    </row>
    <row r="2547" spans="1:11" x14ac:dyDescent="0.25">
      <c r="A2547" t="s">
        <v>2988</v>
      </c>
      <c r="B2547">
        <v>94483</v>
      </c>
      <c r="C2547" t="s">
        <v>172</v>
      </c>
      <c r="D2547" s="167">
        <v>120967</v>
      </c>
      <c r="E2547" t="s">
        <v>185</v>
      </c>
      <c r="F2547" t="s">
        <v>169</v>
      </c>
      <c r="G2547" t="s">
        <v>382</v>
      </c>
      <c r="H2547" s="168">
        <v>36199</v>
      </c>
      <c r="I2547" t="s">
        <v>103</v>
      </c>
      <c r="J2547" s="169">
        <v>18.641095890410959</v>
      </c>
      <c r="K2547">
        <v>4</v>
      </c>
    </row>
    <row r="2548" spans="1:11" x14ac:dyDescent="0.25">
      <c r="A2548" t="s">
        <v>2989</v>
      </c>
      <c r="B2548">
        <v>1425</v>
      </c>
      <c r="C2548" t="s">
        <v>172</v>
      </c>
      <c r="D2548" s="167">
        <v>40631.32</v>
      </c>
      <c r="E2548" t="s">
        <v>199</v>
      </c>
      <c r="F2548" t="s">
        <v>169</v>
      </c>
      <c r="G2548" t="s">
        <v>200</v>
      </c>
      <c r="H2548" s="168">
        <v>42065</v>
      </c>
      <c r="I2548" t="s">
        <v>106</v>
      </c>
      <c r="J2548" s="169">
        <v>2.56986301369863</v>
      </c>
      <c r="K2548">
        <v>1</v>
      </c>
    </row>
    <row r="2549" spans="1:11" x14ac:dyDescent="0.25">
      <c r="A2549" t="s">
        <v>2990</v>
      </c>
      <c r="B2549">
        <v>80227</v>
      </c>
      <c r="C2549" t="s">
        <v>167</v>
      </c>
      <c r="D2549" s="167">
        <v>39003.449999999997</v>
      </c>
      <c r="E2549" t="s">
        <v>168</v>
      </c>
      <c r="F2549" t="s">
        <v>169</v>
      </c>
      <c r="G2549" t="s">
        <v>1136</v>
      </c>
      <c r="H2549" s="168">
        <v>42255</v>
      </c>
      <c r="I2549" t="s">
        <v>103</v>
      </c>
      <c r="J2549" s="169">
        <v>2.0493150684931507</v>
      </c>
      <c r="K2549">
        <v>1</v>
      </c>
    </row>
    <row r="2550" spans="1:11" x14ac:dyDescent="0.25">
      <c r="A2550" t="s">
        <v>2991</v>
      </c>
      <c r="B2550">
        <v>19514</v>
      </c>
      <c r="C2550" t="s">
        <v>172</v>
      </c>
      <c r="D2550" s="167">
        <v>42053.42</v>
      </c>
      <c r="E2550" t="s">
        <v>199</v>
      </c>
      <c r="F2550" t="s">
        <v>169</v>
      </c>
      <c r="G2550" t="s">
        <v>220</v>
      </c>
      <c r="H2550" s="168">
        <v>41911</v>
      </c>
      <c r="I2550" t="s">
        <v>104</v>
      </c>
      <c r="J2550" s="169">
        <v>2.9917808219178084</v>
      </c>
      <c r="K2550">
        <v>1</v>
      </c>
    </row>
    <row r="2551" spans="1:11" x14ac:dyDescent="0.25">
      <c r="A2551" t="s">
        <v>2992</v>
      </c>
      <c r="B2551">
        <v>45742</v>
      </c>
      <c r="C2551" t="s">
        <v>172</v>
      </c>
      <c r="D2551" s="167">
        <v>88859</v>
      </c>
      <c r="E2551" t="s">
        <v>185</v>
      </c>
      <c r="F2551" t="s">
        <v>169</v>
      </c>
      <c r="G2551" t="s">
        <v>416</v>
      </c>
      <c r="H2551" s="168">
        <v>36024</v>
      </c>
      <c r="I2551" t="s">
        <v>107</v>
      </c>
      <c r="J2551" s="169">
        <v>19.12054794520548</v>
      </c>
      <c r="K2551">
        <v>4</v>
      </c>
    </row>
    <row r="2552" spans="1:11" x14ac:dyDescent="0.25">
      <c r="A2552" t="s">
        <v>2993</v>
      </c>
      <c r="B2552">
        <v>92111</v>
      </c>
      <c r="C2552" t="s">
        <v>167</v>
      </c>
      <c r="D2552" s="167">
        <v>69842.16</v>
      </c>
      <c r="E2552" t="s">
        <v>188</v>
      </c>
      <c r="F2552" t="s">
        <v>169</v>
      </c>
      <c r="G2552" t="s">
        <v>226</v>
      </c>
      <c r="H2552" s="168">
        <v>41722</v>
      </c>
      <c r="I2552" t="s">
        <v>103</v>
      </c>
      <c r="J2552" s="169">
        <v>3.5095890410958903</v>
      </c>
      <c r="K2552">
        <v>1</v>
      </c>
    </row>
    <row r="2553" spans="1:11" x14ac:dyDescent="0.25">
      <c r="A2553" t="s">
        <v>2994</v>
      </c>
      <c r="B2553">
        <v>5984</v>
      </c>
      <c r="C2553" t="s">
        <v>167</v>
      </c>
      <c r="D2553" s="167">
        <v>69657</v>
      </c>
      <c r="E2553" t="s">
        <v>188</v>
      </c>
      <c r="F2553" t="s">
        <v>169</v>
      </c>
      <c r="G2553" t="s">
        <v>284</v>
      </c>
      <c r="H2553" s="168">
        <v>42577</v>
      </c>
      <c r="I2553" t="s">
        <v>107</v>
      </c>
      <c r="J2553" s="169">
        <v>1.167123287671233</v>
      </c>
      <c r="K2553">
        <v>1</v>
      </c>
    </row>
    <row r="2554" spans="1:11" x14ac:dyDescent="0.25">
      <c r="A2554" t="s">
        <v>2995</v>
      </c>
      <c r="B2554">
        <v>71191</v>
      </c>
      <c r="C2554" t="s">
        <v>172</v>
      </c>
      <c r="D2554" s="167">
        <v>47034</v>
      </c>
      <c r="E2554" t="s">
        <v>196</v>
      </c>
      <c r="F2554" t="s">
        <v>169</v>
      </c>
      <c r="G2554" t="s">
        <v>228</v>
      </c>
      <c r="H2554" s="168">
        <v>42521</v>
      </c>
      <c r="I2554" t="s">
        <v>108</v>
      </c>
      <c r="J2554" s="169">
        <v>1.3205479452054794</v>
      </c>
      <c r="K2554">
        <v>1</v>
      </c>
    </row>
    <row r="2555" spans="1:11" x14ac:dyDescent="0.25">
      <c r="A2555" t="s">
        <v>2996</v>
      </c>
      <c r="B2555">
        <v>37895</v>
      </c>
      <c r="C2555" t="s">
        <v>172</v>
      </c>
      <c r="D2555" s="167">
        <v>75604.05</v>
      </c>
      <c r="E2555" t="s">
        <v>168</v>
      </c>
      <c r="F2555" t="s">
        <v>169</v>
      </c>
      <c r="G2555" t="s">
        <v>681</v>
      </c>
      <c r="H2555" s="168">
        <v>37312</v>
      </c>
      <c r="I2555" t="s">
        <v>104</v>
      </c>
      <c r="J2555" s="169">
        <v>15.591780821917808</v>
      </c>
      <c r="K2555">
        <v>4</v>
      </c>
    </row>
    <row r="2556" spans="1:11" x14ac:dyDescent="0.25">
      <c r="A2556" t="s">
        <v>2997</v>
      </c>
      <c r="B2556">
        <v>82335</v>
      </c>
      <c r="C2556" t="s">
        <v>172</v>
      </c>
      <c r="D2556" s="167">
        <v>103708.64</v>
      </c>
      <c r="E2556" t="s">
        <v>168</v>
      </c>
      <c r="F2556" t="s">
        <v>169</v>
      </c>
      <c r="G2556" t="s">
        <v>906</v>
      </c>
      <c r="H2556" s="168">
        <v>35366</v>
      </c>
      <c r="I2556" t="s">
        <v>103</v>
      </c>
      <c r="J2556" s="169">
        <v>20.923287671232877</v>
      </c>
      <c r="K2556">
        <v>5</v>
      </c>
    </row>
    <row r="2557" spans="1:11" x14ac:dyDescent="0.25">
      <c r="A2557" t="s">
        <v>2998</v>
      </c>
      <c r="B2557">
        <v>73786</v>
      </c>
      <c r="C2557" t="s">
        <v>172</v>
      </c>
      <c r="D2557" s="167">
        <v>98523</v>
      </c>
      <c r="E2557" t="s">
        <v>185</v>
      </c>
      <c r="F2557" t="s">
        <v>169</v>
      </c>
      <c r="G2557" t="s">
        <v>495</v>
      </c>
      <c r="H2557" s="168">
        <v>37298</v>
      </c>
      <c r="I2557" t="s">
        <v>106</v>
      </c>
      <c r="J2557" s="169">
        <v>15.63013698630137</v>
      </c>
      <c r="K2557">
        <v>4</v>
      </c>
    </row>
    <row r="2558" spans="1:11" x14ac:dyDescent="0.25">
      <c r="A2558" t="s">
        <v>2999</v>
      </c>
      <c r="B2558">
        <v>87709</v>
      </c>
      <c r="C2558" t="s">
        <v>167</v>
      </c>
      <c r="D2558" s="167">
        <v>59072</v>
      </c>
      <c r="E2558" t="s">
        <v>168</v>
      </c>
      <c r="F2558" t="s">
        <v>169</v>
      </c>
      <c r="G2558" t="s">
        <v>858</v>
      </c>
      <c r="H2558" s="168">
        <v>42506</v>
      </c>
      <c r="I2558" t="s">
        <v>103</v>
      </c>
      <c r="J2558" s="169">
        <v>1.3616438356164384</v>
      </c>
      <c r="K2558">
        <v>1</v>
      </c>
    </row>
    <row r="2559" spans="1:11" x14ac:dyDescent="0.25">
      <c r="A2559" t="s">
        <v>3000</v>
      </c>
      <c r="B2559">
        <v>17542</v>
      </c>
      <c r="C2559" t="s">
        <v>172</v>
      </c>
      <c r="D2559" s="167">
        <v>94449</v>
      </c>
      <c r="E2559" t="s">
        <v>185</v>
      </c>
      <c r="F2559" t="s">
        <v>169</v>
      </c>
      <c r="G2559" t="s">
        <v>495</v>
      </c>
      <c r="H2559" s="168">
        <v>37298</v>
      </c>
      <c r="I2559" t="s">
        <v>106</v>
      </c>
      <c r="J2559" s="169">
        <v>15.63013698630137</v>
      </c>
      <c r="K2559">
        <v>4</v>
      </c>
    </row>
    <row r="2560" spans="1:11" x14ac:dyDescent="0.25">
      <c r="A2560" t="s">
        <v>3001</v>
      </c>
      <c r="B2560">
        <v>75070</v>
      </c>
      <c r="C2560" t="s">
        <v>167</v>
      </c>
      <c r="D2560" s="167">
        <v>76015.03</v>
      </c>
      <c r="E2560" t="s">
        <v>308</v>
      </c>
      <c r="F2560" t="s">
        <v>169</v>
      </c>
      <c r="G2560" t="s">
        <v>539</v>
      </c>
      <c r="H2560" s="168">
        <v>28783</v>
      </c>
      <c r="I2560" t="s">
        <v>107</v>
      </c>
      <c r="J2560" s="169">
        <v>38.958904109589042</v>
      </c>
      <c r="K2560">
        <v>8</v>
      </c>
    </row>
    <row r="2561" spans="1:11" x14ac:dyDescent="0.25">
      <c r="A2561" t="s">
        <v>3002</v>
      </c>
      <c r="B2561">
        <v>96136</v>
      </c>
      <c r="C2561" t="s">
        <v>167</v>
      </c>
      <c r="D2561" s="167">
        <v>92756.7</v>
      </c>
      <c r="E2561" t="s">
        <v>175</v>
      </c>
      <c r="F2561" t="s">
        <v>169</v>
      </c>
      <c r="G2561" t="s">
        <v>183</v>
      </c>
      <c r="H2561" s="168">
        <v>31488</v>
      </c>
      <c r="I2561" t="s">
        <v>105</v>
      </c>
      <c r="J2561" s="169">
        <v>31.547945205479451</v>
      </c>
      <c r="K2561">
        <v>7</v>
      </c>
    </row>
    <row r="2562" spans="1:11" x14ac:dyDescent="0.25">
      <c r="A2562" t="s">
        <v>3003</v>
      </c>
      <c r="B2562">
        <v>51592</v>
      </c>
      <c r="C2562" t="s">
        <v>167</v>
      </c>
      <c r="D2562" s="167">
        <v>40369</v>
      </c>
      <c r="E2562" t="s">
        <v>168</v>
      </c>
      <c r="F2562" t="s">
        <v>169</v>
      </c>
      <c r="G2562" t="s">
        <v>1136</v>
      </c>
      <c r="H2562" s="168">
        <v>41750</v>
      </c>
      <c r="I2562" t="s">
        <v>103</v>
      </c>
      <c r="J2562" s="169">
        <v>3.4328767123287673</v>
      </c>
      <c r="K2562">
        <v>1</v>
      </c>
    </row>
    <row r="2563" spans="1:11" x14ac:dyDescent="0.25">
      <c r="A2563" t="s">
        <v>3004</v>
      </c>
      <c r="B2563">
        <v>93824</v>
      </c>
      <c r="C2563" t="s">
        <v>167</v>
      </c>
      <c r="D2563" s="167">
        <v>69222.179999999993</v>
      </c>
      <c r="E2563" t="s">
        <v>188</v>
      </c>
      <c r="F2563" t="s">
        <v>169</v>
      </c>
      <c r="G2563" t="s">
        <v>170</v>
      </c>
      <c r="H2563" s="168">
        <v>34539</v>
      </c>
      <c r="I2563" t="s">
        <v>105</v>
      </c>
      <c r="J2563" s="169">
        <v>23.18904109589041</v>
      </c>
      <c r="K2563">
        <v>5</v>
      </c>
    </row>
    <row r="2564" spans="1:11" x14ac:dyDescent="0.25">
      <c r="A2564" t="s">
        <v>3005</v>
      </c>
      <c r="B2564">
        <v>62764</v>
      </c>
      <c r="C2564" t="s">
        <v>167</v>
      </c>
      <c r="D2564" s="167">
        <v>90006.97</v>
      </c>
      <c r="E2564" t="s">
        <v>168</v>
      </c>
      <c r="F2564" t="s">
        <v>169</v>
      </c>
      <c r="G2564" t="s">
        <v>428</v>
      </c>
      <c r="H2564" s="168">
        <v>38460</v>
      </c>
      <c r="I2564" t="s">
        <v>107</v>
      </c>
      <c r="J2564" s="169">
        <v>12.446575342465753</v>
      </c>
      <c r="K2564">
        <v>3</v>
      </c>
    </row>
    <row r="2565" spans="1:11" x14ac:dyDescent="0.25">
      <c r="A2565" t="s">
        <v>3006</v>
      </c>
      <c r="B2565">
        <v>80350</v>
      </c>
      <c r="C2565" t="s">
        <v>172</v>
      </c>
      <c r="D2565" s="167">
        <v>89247.9</v>
      </c>
      <c r="E2565" t="s">
        <v>268</v>
      </c>
      <c r="F2565" t="s">
        <v>169</v>
      </c>
      <c r="G2565" t="s">
        <v>418</v>
      </c>
      <c r="H2565" s="168">
        <v>39706</v>
      </c>
      <c r="I2565" t="s">
        <v>103</v>
      </c>
      <c r="J2565" s="169">
        <v>9.0328767123287665</v>
      </c>
      <c r="K2565">
        <v>2</v>
      </c>
    </row>
    <row r="2566" spans="1:11" x14ac:dyDescent="0.25">
      <c r="A2566" t="s">
        <v>3007</v>
      </c>
      <c r="B2566">
        <v>28927</v>
      </c>
      <c r="C2566" t="s">
        <v>167</v>
      </c>
      <c r="D2566" s="167">
        <v>63000</v>
      </c>
      <c r="E2566" t="s">
        <v>230</v>
      </c>
      <c r="F2566" t="s">
        <v>169</v>
      </c>
      <c r="G2566" t="s">
        <v>305</v>
      </c>
      <c r="H2566" s="168">
        <v>42632</v>
      </c>
      <c r="I2566" t="s">
        <v>103</v>
      </c>
      <c r="J2566" s="169">
        <v>1.0164383561643835</v>
      </c>
      <c r="K2566">
        <v>1</v>
      </c>
    </row>
    <row r="2567" spans="1:11" x14ac:dyDescent="0.25">
      <c r="A2567" t="s">
        <v>3008</v>
      </c>
      <c r="B2567">
        <v>63862</v>
      </c>
      <c r="C2567" t="s">
        <v>172</v>
      </c>
      <c r="D2567" s="167">
        <v>155693.29</v>
      </c>
      <c r="E2567" t="s">
        <v>168</v>
      </c>
      <c r="F2567" t="s">
        <v>169</v>
      </c>
      <c r="G2567" t="s">
        <v>493</v>
      </c>
      <c r="H2567" s="168">
        <v>32216</v>
      </c>
      <c r="I2567" t="s">
        <v>104</v>
      </c>
      <c r="J2567" s="169">
        <v>29.553424657534247</v>
      </c>
      <c r="K2567">
        <v>6</v>
      </c>
    </row>
    <row r="2568" spans="1:11" x14ac:dyDescent="0.25">
      <c r="A2568" t="s">
        <v>3009</v>
      </c>
      <c r="B2568">
        <v>7358</v>
      </c>
      <c r="C2568" t="s">
        <v>172</v>
      </c>
      <c r="D2568" s="167">
        <v>87523.22</v>
      </c>
      <c r="E2568" t="s">
        <v>188</v>
      </c>
      <c r="F2568" t="s">
        <v>169</v>
      </c>
      <c r="G2568" t="s">
        <v>226</v>
      </c>
      <c r="H2568" s="168">
        <v>34147</v>
      </c>
      <c r="I2568" t="s">
        <v>104</v>
      </c>
      <c r="J2568" s="169">
        <v>24.263013698630136</v>
      </c>
      <c r="K2568">
        <v>5</v>
      </c>
    </row>
    <row r="2569" spans="1:11" x14ac:dyDescent="0.25">
      <c r="A2569" t="s">
        <v>3010</v>
      </c>
      <c r="B2569">
        <v>5736</v>
      </c>
      <c r="C2569" t="s">
        <v>172</v>
      </c>
      <c r="D2569" s="167">
        <v>114087.02</v>
      </c>
      <c r="E2569" t="s">
        <v>185</v>
      </c>
      <c r="F2569" t="s">
        <v>169</v>
      </c>
      <c r="G2569" t="s">
        <v>382</v>
      </c>
      <c r="H2569" s="168">
        <v>34232</v>
      </c>
      <c r="I2569" t="s">
        <v>107</v>
      </c>
      <c r="J2569" s="169">
        <v>24.030136986301368</v>
      </c>
      <c r="K2569">
        <v>5</v>
      </c>
    </row>
    <row r="2570" spans="1:11" x14ac:dyDescent="0.25">
      <c r="A2570" t="s">
        <v>3011</v>
      </c>
      <c r="B2570">
        <v>60562</v>
      </c>
      <c r="C2570" t="s">
        <v>167</v>
      </c>
      <c r="D2570" s="167">
        <v>70294.63</v>
      </c>
      <c r="E2570" t="s">
        <v>253</v>
      </c>
      <c r="F2570" t="s">
        <v>169</v>
      </c>
      <c r="G2570" t="s">
        <v>665</v>
      </c>
      <c r="H2570" s="168">
        <v>37452</v>
      </c>
      <c r="I2570" t="s">
        <v>107</v>
      </c>
      <c r="J2570" s="169">
        <v>15.208219178082192</v>
      </c>
      <c r="K2570">
        <v>4</v>
      </c>
    </row>
    <row r="2571" spans="1:11" x14ac:dyDescent="0.25">
      <c r="A2571" t="s">
        <v>3012</v>
      </c>
      <c r="B2571">
        <v>82857</v>
      </c>
      <c r="C2571" t="s">
        <v>167</v>
      </c>
      <c r="D2571" s="167">
        <v>65780.67</v>
      </c>
      <c r="E2571" t="s">
        <v>325</v>
      </c>
      <c r="F2571" t="s">
        <v>169</v>
      </c>
      <c r="G2571" t="s">
        <v>1506</v>
      </c>
      <c r="H2571" s="168">
        <v>42156</v>
      </c>
      <c r="I2571" t="s">
        <v>107</v>
      </c>
      <c r="J2571" s="169">
        <v>2.3205479452054796</v>
      </c>
      <c r="K2571">
        <v>1</v>
      </c>
    </row>
    <row r="2572" spans="1:11" x14ac:dyDescent="0.25">
      <c r="A2572" t="s">
        <v>3013</v>
      </c>
      <c r="B2572">
        <v>76010</v>
      </c>
      <c r="C2572" t="s">
        <v>167</v>
      </c>
      <c r="D2572" s="167">
        <v>73024.649999999994</v>
      </c>
      <c r="E2572" t="s">
        <v>185</v>
      </c>
      <c r="F2572" t="s">
        <v>169</v>
      </c>
      <c r="G2572" t="s">
        <v>189</v>
      </c>
      <c r="H2572" s="168">
        <v>38348</v>
      </c>
      <c r="I2572" t="s">
        <v>103</v>
      </c>
      <c r="J2572" s="169">
        <v>12.753424657534246</v>
      </c>
      <c r="K2572">
        <v>3</v>
      </c>
    </row>
    <row r="2573" spans="1:11" x14ac:dyDescent="0.25">
      <c r="A2573" t="s">
        <v>3014</v>
      </c>
      <c r="B2573">
        <v>28943</v>
      </c>
      <c r="C2573" t="s">
        <v>172</v>
      </c>
      <c r="D2573" s="167">
        <v>90205</v>
      </c>
      <c r="E2573" t="s">
        <v>185</v>
      </c>
      <c r="F2573" t="s">
        <v>169</v>
      </c>
      <c r="G2573" t="s">
        <v>495</v>
      </c>
      <c r="H2573" s="168">
        <v>38145</v>
      </c>
      <c r="I2573" t="s">
        <v>107</v>
      </c>
      <c r="J2573" s="169">
        <v>13.30958904109589</v>
      </c>
      <c r="K2573">
        <v>3</v>
      </c>
    </row>
    <row r="2574" spans="1:11" x14ac:dyDescent="0.25">
      <c r="A2574" t="s">
        <v>3015</v>
      </c>
      <c r="B2574">
        <v>14863</v>
      </c>
      <c r="C2574" t="s">
        <v>172</v>
      </c>
      <c r="D2574" s="167">
        <v>48722.98</v>
      </c>
      <c r="E2574" t="s">
        <v>199</v>
      </c>
      <c r="F2574" t="s">
        <v>169</v>
      </c>
      <c r="G2574" t="s">
        <v>330</v>
      </c>
      <c r="H2574" s="168">
        <v>39514</v>
      </c>
      <c r="I2574" t="s">
        <v>107</v>
      </c>
      <c r="J2574" s="169">
        <v>9.5589041095890419</v>
      </c>
      <c r="K2574">
        <v>2</v>
      </c>
    </row>
    <row r="2575" spans="1:11" x14ac:dyDescent="0.25">
      <c r="A2575" t="s">
        <v>3016</v>
      </c>
      <c r="B2575">
        <v>91113</v>
      </c>
      <c r="C2575" t="s">
        <v>167</v>
      </c>
      <c r="D2575" s="167">
        <v>76015.03</v>
      </c>
      <c r="E2575" t="s">
        <v>233</v>
      </c>
      <c r="F2575" t="s">
        <v>169</v>
      </c>
      <c r="G2575" t="s">
        <v>672</v>
      </c>
      <c r="H2575" s="168">
        <v>30851</v>
      </c>
      <c r="I2575" t="s">
        <v>104</v>
      </c>
      <c r="J2575" s="169">
        <v>33.293150684931504</v>
      </c>
      <c r="K2575">
        <v>7</v>
      </c>
    </row>
    <row r="2576" spans="1:11" x14ac:dyDescent="0.25">
      <c r="A2576" t="s">
        <v>3017</v>
      </c>
      <c r="B2576">
        <v>88443</v>
      </c>
      <c r="C2576" t="s">
        <v>172</v>
      </c>
      <c r="D2576" s="167">
        <v>103506</v>
      </c>
      <c r="E2576" t="s">
        <v>175</v>
      </c>
      <c r="F2576" t="s">
        <v>169</v>
      </c>
      <c r="G2576" t="s">
        <v>586</v>
      </c>
      <c r="H2576" s="168">
        <v>35702</v>
      </c>
      <c r="I2576" t="s">
        <v>103</v>
      </c>
      <c r="J2576" s="169">
        <v>20.002739726027396</v>
      </c>
      <c r="K2576">
        <v>5</v>
      </c>
    </row>
    <row r="2577" spans="1:11" x14ac:dyDescent="0.25">
      <c r="A2577" t="s">
        <v>3018</v>
      </c>
      <c r="B2577">
        <v>29070</v>
      </c>
      <c r="C2577" t="s">
        <v>172</v>
      </c>
      <c r="D2577" s="167">
        <v>67384</v>
      </c>
      <c r="E2577" t="s">
        <v>168</v>
      </c>
      <c r="F2577" t="s">
        <v>169</v>
      </c>
      <c r="G2577" t="s">
        <v>265</v>
      </c>
      <c r="H2577" s="168">
        <v>38601</v>
      </c>
      <c r="I2577" t="s">
        <v>103</v>
      </c>
      <c r="J2577" s="169">
        <v>12.06027397260274</v>
      </c>
      <c r="K2577">
        <v>3</v>
      </c>
    </row>
    <row r="2578" spans="1:11" x14ac:dyDescent="0.25">
      <c r="A2578" t="s">
        <v>3019</v>
      </c>
      <c r="B2578">
        <v>46468</v>
      </c>
      <c r="C2578" t="s">
        <v>167</v>
      </c>
      <c r="D2578" s="167">
        <v>58448</v>
      </c>
      <c r="E2578" t="s">
        <v>216</v>
      </c>
      <c r="F2578" t="s">
        <v>169</v>
      </c>
      <c r="G2578" t="s">
        <v>217</v>
      </c>
      <c r="H2578" s="168">
        <v>35778</v>
      </c>
      <c r="I2578" t="s">
        <v>106</v>
      </c>
      <c r="J2578" s="169">
        <v>19.794520547945204</v>
      </c>
      <c r="K2578">
        <v>4</v>
      </c>
    </row>
    <row r="2579" spans="1:11" x14ac:dyDescent="0.25">
      <c r="A2579" t="s">
        <v>3020</v>
      </c>
      <c r="B2579">
        <v>82970</v>
      </c>
      <c r="C2579" t="s">
        <v>167</v>
      </c>
      <c r="D2579" s="167">
        <v>51574.16</v>
      </c>
      <c r="E2579" t="s">
        <v>188</v>
      </c>
      <c r="F2579" t="s">
        <v>202</v>
      </c>
      <c r="G2579" t="s">
        <v>313</v>
      </c>
      <c r="H2579" s="168">
        <v>36500</v>
      </c>
      <c r="I2579" t="s">
        <v>108</v>
      </c>
      <c r="J2579" s="169">
        <v>17.816438356164383</v>
      </c>
      <c r="K2579">
        <v>4</v>
      </c>
    </row>
    <row r="2580" spans="1:11" x14ac:dyDescent="0.25">
      <c r="A2580" t="s">
        <v>3021</v>
      </c>
      <c r="B2580">
        <v>16624</v>
      </c>
      <c r="C2580" t="s">
        <v>172</v>
      </c>
      <c r="D2580" s="167">
        <v>97912</v>
      </c>
      <c r="E2580" t="s">
        <v>196</v>
      </c>
      <c r="F2580" t="s">
        <v>169</v>
      </c>
      <c r="G2580" t="s">
        <v>3022</v>
      </c>
      <c r="H2580" s="168">
        <v>37984</v>
      </c>
      <c r="I2580" t="s">
        <v>103</v>
      </c>
      <c r="J2580" s="169">
        <v>13.75068493150685</v>
      </c>
      <c r="K2580">
        <v>3</v>
      </c>
    </row>
    <row r="2581" spans="1:11" x14ac:dyDescent="0.25">
      <c r="A2581" t="s">
        <v>3023</v>
      </c>
      <c r="B2581">
        <v>55989</v>
      </c>
      <c r="C2581" t="s">
        <v>167</v>
      </c>
      <c r="D2581" s="167">
        <v>44300</v>
      </c>
      <c r="E2581" t="s">
        <v>168</v>
      </c>
      <c r="F2581" t="s">
        <v>169</v>
      </c>
      <c r="G2581" t="s">
        <v>265</v>
      </c>
      <c r="H2581" s="168">
        <v>42422</v>
      </c>
      <c r="I2581" t="s">
        <v>107</v>
      </c>
      <c r="J2581" s="169">
        <v>1.5917808219178082</v>
      </c>
      <c r="K2581">
        <v>1</v>
      </c>
    </row>
    <row r="2582" spans="1:11" x14ac:dyDescent="0.25">
      <c r="A2582" t="s">
        <v>3024</v>
      </c>
      <c r="B2582">
        <v>92496</v>
      </c>
      <c r="C2582" t="s">
        <v>167</v>
      </c>
      <c r="D2582" s="167">
        <v>112417.99</v>
      </c>
      <c r="E2582" t="s">
        <v>239</v>
      </c>
      <c r="F2582" t="s">
        <v>169</v>
      </c>
      <c r="G2582" t="s">
        <v>1463</v>
      </c>
      <c r="H2582" s="168">
        <v>39244</v>
      </c>
      <c r="I2582" t="s">
        <v>103</v>
      </c>
      <c r="J2582" s="169">
        <v>10.298630136986301</v>
      </c>
      <c r="K2582">
        <v>3</v>
      </c>
    </row>
    <row r="2583" spans="1:11" x14ac:dyDescent="0.25">
      <c r="A2583" t="s">
        <v>3025</v>
      </c>
      <c r="B2583">
        <v>53876</v>
      </c>
      <c r="C2583" t="s">
        <v>172</v>
      </c>
      <c r="D2583" s="167">
        <v>233003</v>
      </c>
      <c r="E2583" t="s">
        <v>239</v>
      </c>
      <c r="F2583" t="s">
        <v>169</v>
      </c>
      <c r="G2583" t="s">
        <v>3026</v>
      </c>
      <c r="H2583" s="168">
        <v>33545</v>
      </c>
      <c r="I2583" t="s">
        <v>105</v>
      </c>
      <c r="J2583" s="169">
        <v>25.912328767123288</v>
      </c>
      <c r="K2583">
        <v>6</v>
      </c>
    </row>
    <row r="2584" spans="1:11" x14ac:dyDescent="0.25">
      <c r="A2584" t="s">
        <v>3027</v>
      </c>
      <c r="B2584">
        <v>42822</v>
      </c>
      <c r="C2584" t="s">
        <v>167</v>
      </c>
      <c r="D2584" s="167">
        <v>61685.72</v>
      </c>
      <c r="E2584" t="s">
        <v>325</v>
      </c>
      <c r="F2584" t="s">
        <v>169</v>
      </c>
      <c r="G2584" t="s">
        <v>170</v>
      </c>
      <c r="H2584" s="168">
        <v>35883</v>
      </c>
      <c r="I2584" t="s">
        <v>104</v>
      </c>
      <c r="J2584" s="169">
        <v>19.506849315068493</v>
      </c>
      <c r="K2584">
        <v>4</v>
      </c>
    </row>
    <row r="2585" spans="1:11" x14ac:dyDescent="0.25">
      <c r="A2585" t="s">
        <v>3028</v>
      </c>
      <c r="B2585">
        <v>12756</v>
      </c>
      <c r="C2585" t="s">
        <v>172</v>
      </c>
      <c r="D2585" s="167">
        <v>72433</v>
      </c>
      <c r="E2585" t="s">
        <v>191</v>
      </c>
      <c r="F2585" t="s">
        <v>169</v>
      </c>
      <c r="G2585" t="s">
        <v>192</v>
      </c>
      <c r="H2585" s="168">
        <v>38488</v>
      </c>
      <c r="I2585" t="s">
        <v>108</v>
      </c>
      <c r="J2585" s="169">
        <v>12.36986301369863</v>
      </c>
      <c r="K2585">
        <v>3</v>
      </c>
    </row>
    <row r="2586" spans="1:11" x14ac:dyDescent="0.25">
      <c r="A2586" t="s">
        <v>3029</v>
      </c>
      <c r="B2586">
        <v>59275</v>
      </c>
      <c r="C2586" t="s">
        <v>167</v>
      </c>
      <c r="D2586" s="167">
        <v>39257.31</v>
      </c>
      <c r="E2586" t="s">
        <v>168</v>
      </c>
      <c r="F2586" t="s">
        <v>169</v>
      </c>
      <c r="G2586" t="s">
        <v>194</v>
      </c>
      <c r="H2586" s="168">
        <v>42422</v>
      </c>
      <c r="I2586" t="s">
        <v>103</v>
      </c>
      <c r="J2586" s="169">
        <v>1.5917808219178082</v>
      </c>
      <c r="K2586">
        <v>1</v>
      </c>
    </row>
    <row r="2587" spans="1:11" x14ac:dyDescent="0.25">
      <c r="A2587" t="s">
        <v>3030</v>
      </c>
      <c r="B2587">
        <v>79678</v>
      </c>
      <c r="C2587" t="s">
        <v>172</v>
      </c>
      <c r="D2587" s="167">
        <v>107657</v>
      </c>
      <c r="E2587" t="s">
        <v>268</v>
      </c>
      <c r="F2587" t="s">
        <v>169</v>
      </c>
      <c r="G2587" t="s">
        <v>297</v>
      </c>
      <c r="H2587" s="168">
        <v>38586</v>
      </c>
      <c r="I2587" t="s">
        <v>108</v>
      </c>
      <c r="J2587" s="169">
        <v>12.101369863013698</v>
      </c>
      <c r="K2587">
        <v>3</v>
      </c>
    </row>
    <row r="2588" spans="1:11" x14ac:dyDescent="0.25">
      <c r="A2588" t="s">
        <v>3031</v>
      </c>
      <c r="B2588">
        <v>66063</v>
      </c>
      <c r="C2588" t="s">
        <v>172</v>
      </c>
      <c r="D2588" s="167">
        <v>75453</v>
      </c>
      <c r="E2588" t="s">
        <v>175</v>
      </c>
      <c r="F2588" t="s">
        <v>169</v>
      </c>
      <c r="G2588" t="s">
        <v>183</v>
      </c>
      <c r="H2588" s="168">
        <v>38370</v>
      </c>
      <c r="I2588" t="s">
        <v>103</v>
      </c>
      <c r="J2588" s="169">
        <v>12.693150684931506</v>
      </c>
      <c r="K2588">
        <v>3</v>
      </c>
    </row>
    <row r="2589" spans="1:11" x14ac:dyDescent="0.25">
      <c r="A2589" t="s">
        <v>3032</v>
      </c>
      <c r="B2589">
        <v>16884</v>
      </c>
      <c r="C2589" t="s">
        <v>172</v>
      </c>
      <c r="D2589" s="167">
        <v>100670.07</v>
      </c>
      <c r="E2589" t="s">
        <v>185</v>
      </c>
      <c r="F2589" t="s">
        <v>169</v>
      </c>
      <c r="G2589" t="s">
        <v>416</v>
      </c>
      <c r="H2589" s="168">
        <v>34722</v>
      </c>
      <c r="I2589" t="s">
        <v>108</v>
      </c>
      <c r="J2589" s="169">
        <v>22.687671232876713</v>
      </c>
      <c r="K2589">
        <v>5</v>
      </c>
    </row>
    <row r="2590" spans="1:11" x14ac:dyDescent="0.25">
      <c r="A2590" t="s">
        <v>3033</v>
      </c>
      <c r="B2590">
        <v>63566</v>
      </c>
      <c r="C2590" t="s">
        <v>167</v>
      </c>
      <c r="D2590" s="167">
        <v>48571.6</v>
      </c>
      <c r="E2590" t="s">
        <v>175</v>
      </c>
      <c r="F2590" t="s">
        <v>169</v>
      </c>
      <c r="G2590" t="s">
        <v>209</v>
      </c>
      <c r="H2590" s="168">
        <v>41904</v>
      </c>
      <c r="I2590" t="s">
        <v>107</v>
      </c>
      <c r="J2590" s="169">
        <v>3.010958904109589</v>
      </c>
      <c r="K2590">
        <v>1</v>
      </c>
    </row>
    <row r="2591" spans="1:11" x14ac:dyDescent="0.25">
      <c r="A2591" t="s">
        <v>3034</v>
      </c>
      <c r="B2591">
        <v>5391</v>
      </c>
      <c r="C2591" t="s">
        <v>172</v>
      </c>
      <c r="D2591" s="167">
        <v>52160.35</v>
      </c>
      <c r="E2591" t="s">
        <v>196</v>
      </c>
      <c r="F2591" t="s">
        <v>169</v>
      </c>
      <c r="G2591" t="s">
        <v>242</v>
      </c>
      <c r="H2591" s="168">
        <v>41330</v>
      </c>
      <c r="I2591" t="s">
        <v>107</v>
      </c>
      <c r="J2591" s="169">
        <v>4.5835616438356164</v>
      </c>
      <c r="K2591">
        <v>1</v>
      </c>
    </row>
    <row r="2592" spans="1:11" x14ac:dyDescent="0.25">
      <c r="A2592" t="s">
        <v>3035</v>
      </c>
      <c r="B2592">
        <v>73493</v>
      </c>
      <c r="C2592" t="s">
        <v>172</v>
      </c>
      <c r="D2592" s="167">
        <v>65752</v>
      </c>
      <c r="E2592" t="s">
        <v>175</v>
      </c>
      <c r="F2592" t="s">
        <v>169</v>
      </c>
      <c r="G2592" t="s">
        <v>183</v>
      </c>
      <c r="H2592" s="168">
        <v>39825</v>
      </c>
      <c r="I2592" t="s">
        <v>103</v>
      </c>
      <c r="J2592" s="169">
        <v>8.706849315068494</v>
      </c>
      <c r="K2592">
        <v>2</v>
      </c>
    </row>
    <row r="2593" spans="1:11" x14ac:dyDescent="0.25">
      <c r="A2593" t="s">
        <v>3036</v>
      </c>
      <c r="B2593">
        <v>5817</v>
      </c>
      <c r="C2593" t="s">
        <v>167</v>
      </c>
      <c r="D2593" s="167">
        <v>77834.64</v>
      </c>
      <c r="E2593" t="s">
        <v>213</v>
      </c>
      <c r="F2593" t="s">
        <v>169</v>
      </c>
      <c r="G2593" t="s">
        <v>1446</v>
      </c>
      <c r="H2593" s="168">
        <v>41190</v>
      </c>
      <c r="I2593" t="s">
        <v>106</v>
      </c>
      <c r="J2593" s="169">
        <v>4.9671232876712326</v>
      </c>
      <c r="K2593">
        <v>1</v>
      </c>
    </row>
    <row r="2594" spans="1:11" x14ac:dyDescent="0.25">
      <c r="A2594" t="s">
        <v>3037</v>
      </c>
      <c r="B2594">
        <v>39010</v>
      </c>
      <c r="C2594" t="s">
        <v>172</v>
      </c>
      <c r="D2594" s="167">
        <v>63760.43</v>
      </c>
      <c r="E2594" t="s">
        <v>199</v>
      </c>
      <c r="F2594" t="s">
        <v>169</v>
      </c>
      <c r="G2594" t="s">
        <v>287</v>
      </c>
      <c r="H2594" s="168">
        <v>40330</v>
      </c>
      <c r="I2594" t="s">
        <v>104</v>
      </c>
      <c r="J2594" s="169">
        <v>7.3232876712328769</v>
      </c>
      <c r="K2594">
        <v>2</v>
      </c>
    </row>
    <row r="2595" spans="1:11" x14ac:dyDescent="0.25">
      <c r="A2595" t="s">
        <v>3038</v>
      </c>
      <c r="B2595">
        <v>50834</v>
      </c>
      <c r="C2595" t="s">
        <v>167</v>
      </c>
      <c r="D2595" s="167">
        <v>101492.79</v>
      </c>
      <c r="E2595" t="s">
        <v>1353</v>
      </c>
      <c r="F2595" t="s">
        <v>169</v>
      </c>
      <c r="G2595" t="s">
        <v>882</v>
      </c>
      <c r="H2595" s="168">
        <v>37627</v>
      </c>
      <c r="I2595" t="s">
        <v>104</v>
      </c>
      <c r="J2595" s="169">
        <v>14.728767123287671</v>
      </c>
      <c r="K2595">
        <v>3</v>
      </c>
    </row>
    <row r="2596" spans="1:11" x14ac:dyDescent="0.25">
      <c r="A2596" t="s">
        <v>3039</v>
      </c>
      <c r="B2596">
        <v>73414</v>
      </c>
      <c r="C2596" t="s">
        <v>172</v>
      </c>
      <c r="D2596" s="167">
        <v>68735</v>
      </c>
      <c r="E2596" t="s">
        <v>191</v>
      </c>
      <c r="F2596" t="s">
        <v>169</v>
      </c>
      <c r="G2596" t="s">
        <v>486</v>
      </c>
      <c r="H2596" s="168">
        <v>39693</v>
      </c>
      <c r="I2596" t="s">
        <v>105</v>
      </c>
      <c r="J2596" s="169">
        <v>9.0684931506849313</v>
      </c>
      <c r="K2596">
        <v>2</v>
      </c>
    </row>
    <row r="2597" spans="1:11" x14ac:dyDescent="0.25">
      <c r="A2597" t="s">
        <v>3040</v>
      </c>
      <c r="B2597">
        <v>8169</v>
      </c>
      <c r="C2597" t="s">
        <v>172</v>
      </c>
      <c r="D2597" s="167">
        <v>68054</v>
      </c>
      <c r="E2597" t="s">
        <v>175</v>
      </c>
      <c r="F2597" t="s">
        <v>169</v>
      </c>
      <c r="G2597" t="s">
        <v>183</v>
      </c>
      <c r="H2597" s="168">
        <v>39461</v>
      </c>
      <c r="I2597" t="s">
        <v>103</v>
      </c>
      <c r="J2597" s="169">
        <v>9.7041095890410958</v>
      </c>
      <c r="K2597">
        <v>2</v>
      </c>
    </row>
    <row r="2598" spans="1:11" x14ac:dyDescent="0.25">
      <c r="A2598" t="s">
        <v>3041</v>
      </c>
      <c r="B2598">
        <v>53581</v>
      </c>
      <c r="C2598" t="s">
        <v>167</v>
      </c>
      <c r="D2598" s="167">
        <v>22880.28</v>
      </c>
      <c r="E2598" t="s">
        <v>216</v>
      </c>
      <c r="F2598" t="s">
        <v>202</v>
      </c>
      <c r="G2598" t="s">
        <v>588</v>
      </c>
      <c r="H2598" s="168">
        <v>35732</v>
      </c>
      <c r="I2598" t="s">
        <v>104</v>
      </c>
      <c r="J2598" s="169">
        <v>19.920547945205481</v>
      </c>
      <c r="K2598">
        <v>4</v>
      </c>
    </row>
    <row r="2599" spans="1:11" x14ac:dyDescent="0.25">
      <c r="A2599" t="s">
        <v>3042</v>
      </c>
      <c r="B2599">
        <v>98004</v>
      </c>
      <c r="C2599" t="s">
        <v>172</v>
      </c>
      <c r="D2599" s="167">
        <v>45261</v>
      </c>
      <c r="E2599" t="s">
        <v>191</v>
      </c>
      <c r="F2599" t="s">
        <v>169</v>
      </c>
      <c r="G2599" t="s">
        <v>1065</v>
      </c>
      <c r="H2599" s="168">
        <v>42716</v>
      </c>
      <c r="I2599" t="s">
        <v>106</v>
      </c>
      <c r="J2599" s="169">
        <v>0.78630136986301369</v>
      </c>
      <c r="K2599">
        <v>1</v>
      </c>
    </row>
    <row r="2600" spans="1:11" x14ac:dyDescent="0.25">
      <c r="A2600" t="s">
        <v>3043</v>
      </c>
      <c r="B2600">
        <v>63587</v>
      </c>
      <c r="C2600" t="s">
        <v>167</v>
      </c>
      <c r="D2600" s="167">
        <v>83817.3</v>
      </c>
      <c r="E2600" t="s">
        <v>188</v>
      </c>
      <c r="F2600" t="s">
        <v>169</v>
      </c>
      <c r="G2600" t="s">
        <v>428</v>
      </c>
      <c r="H2600" s="168">
        <v>42170</v>
      </c>
      <c r="I2600" t="s">
        <v>104</v>
      </c>
      <c r="J2600" s="169">
        <v>2.2821917808219179</v>
      </c>
      <c r="K2600">
        <v>1</v>
      </c>
    </row>
    <row r="2601" spans="1:11" x14ac:dyDescent="0.25">
      <c r="A2601" t="s">
        <v>3044</v>
      </c>
      <c r="B2601">
        <v>8201</v>
      </c>
      <c r="C2601" t="s">
        <v>167</v>
      </c>
      <c r="D2601" s="167">
        <v>93046.48</v>
      </c>
      <c r="E2601" t="s">
        <v>188</v>
      </c>
      <c r="F2601" t="s">
        <v>169</v>
      </c>
      <c r="G2601" t="s">
        <v>284</v>
      </c>
      <c r="H2601" s="168">
        <v>38796</v>
      </c>
      <c r="I2601" t="s">
        <v>103</v>
      </c>
      <c r="J2601" s="169">
        <v>11.526027397260274</v>
      </c>
      <c r="K2601">
        <v>3</v>
      </c>
    </row>
    <row r="2602" spans="1:11" x14ac:dyDescent="0.25">
      <c r="A2602" t="s">
        <v>3045</v>
      </c>
      <c r="B2602">
        <v>35561</v>
      </c>
      <c r="C2602" t="s">
        <v>172</v>
      </c>
      <c r="D2602" s="167">
        <v>76114.95</v>
      </c>
      <c r="E2602" t="s">
        <v>233</v>
      </c>
      <c r="F2602" t="s">
        <v>169</v>
      </c>
      <c r="G2602" t="s">
        <v>637</v>
      </c>
      <c r="H2602" s="168">
        <v>36502</v>
      </c>
      <c r="I2602" t="s">
        <v>103</v>
      </c>
      <c r="J2602" s="169">
        <v>17.81095890410959</v>
      </c>
      <c r="K2602">
        <v>4</v>
      </c>
    </row>
    <row r="2603" spans="1:11" x14ac:dyDescent="0.25">
      <c r="A2603" t="s">
        <v>3046</v>
      </c>
      <c r="B2603">
        <v>85900</v>
      </c>
      <c r="C2603" t="s">
        <v>167</v>
      </c>
      <c r="D2603" s="167">
        <v>40534.480000000003</v>
      </c>
      <c r="E2603" t="s">
        <v>188</v>
      </c>
      <c r="F2603" t="s">
        <v>202</v>
      </c>
      <c r="G2603" t="s">
        <v>313</v>
      </c>
      <c r="H2603" s="168">
        <v>39104</v>
      </c>
      <c r="I2603" t="s">
        <v>107</v>
      </c>
      <c r="J2603" s="169">
        <v>10.682191780821919</v>
      </c>
      <c r="K2603">
        <v>3</v>
      </c>
    </row>
    <row r="2604" spans="1:11" x14ac:dyDescent="0.25">
      <c r="A2604" t="s">
        <v>3047</v>
      </c>
      <c r="B2604">
        <v>93583</v>
      </c>
      <c r="C2604" t="s">
        <v>172</v>
      </c>
      <c r="D2604" s="167">
        <v>47940.3</v>
      </c>
      <c r="E2604" t="s">
        <v>199</v>
      </c>
      <c r="F2604" t="s">
        <v>169</v>
      </c>
      <c r="G2604" t="s">
        <v>809</v>
      </c>
      <c r="H2604" s="168">
        <v>40826</v>
      </c>
      <c r="I2604" t="s">
        <v>103</v>
      </c>
      <c r="J2604" s="169">
        <v>5.9643835616438352</v>
      </c>
      <c r="K2604">
        <v>2</v>
      </c>
    </row>
    <row r="2605" spans="1:11" x14ac:dyDescent="0.25">
      <c r="A2605" t="s">
        <v>3048</v>
      </c>
      <c r="B2605">
        <v>59848</v>
      </c>
      <c r="C2605" t="s">
        <v>172</v>
      </c>
      <c r="D2605" s="167">
        <v>62517.39</v>
      </c>
      <c r="E2605" t="s">
        <v>308</v>
      </c>
      <c r="F2605" t="s">
        <v>169</v>
      </c>
      <c r="G2605" t="s">
        <v>350</v>
      </c>
      <c r="H2605" s="168">
        <v>40588</v>
      </c>
      <c r="I2605" t="s">
        <v>103</v>
      </c>
      <c r="J2605" s="169">
        <v>6.6164383561643838</v>
      </c>
      <c r="K2605">
        <v>2</v>
      </c>
    </row>
    <row r="2606" spans="1:11" x14ac:dyDescent="0.25">
      <c r="A2606" t="s">
        <v>3049</v>
      </c>
      <c r="B2606">
        <v>65200</v>
      </c>
      <c r="C2606" t="s">
        <v>172</v>
      </c>
      <c r="D2606" s="167">
        <v>67424</v>
      </c>
      <c r="E2606" t="s">
        <v>191</v>
      </c>
      <c r="F2606" t="s">
        <v>169</v>
      </c>
      <c r="G2606" t="s">
        <v>486</v>
      </c>
      <c r="H2606" s="168">
        <v>40085</v>
      </c>
      <c r="I2606" t="s">
        <v>107</v>
      </c>
      <c r="J2606" s="169">
        <v>7.9945205479452053</v>
      </c>
      <c r="K2606">
        <v>2</v>
      </c>
    </row>
    <row r="2607" spans="1:11" x14ac:dyDescent="0.25">
      <c r="A2607" t="s">
        <v>3050</v>
      </c>
      <c r="B2607">
        <v>87083</v>
      </c>
      <c r="C2607" t="s">
        <v>172</v>
      </c>
      <c r="D2607" s="167">
        <v>77259.31</v>
      </c>
      <c r="E2607" t="s">
        <v>233</v>
      </c>
      <c r="F2607" t="s">
        <v>169</v>
      </c>
      <c r="G2607" t="s">
        <v>637</v>
      </c>
      <c r="H2607" s="168">
        <v>34974</v>
      </c>
      <c r="I2607" t="s">
        <v>103</v>
      </c>
      <c r="J2607" s="169">
        <v>21.997260273972604</v>
      </c>
      <c r="K2607">
        <v>5</v>
      </c>
    </row>
    <row r="2608" spans="1:11" x14ac:dyDescent="0.25">
      <c r="A2608" t="s">
        <v>3051</v>
      </c>
      <c r="B2608">
        <v>11197</v>
      </c>
      <c r="C2608" t="s">
        <v>167</v>
      </c>
      <c r="D2608" s="167">
        <v>53788</v>
      </c>
      <c r="E2608" t="s">
        <v>175</v>
      </c>
      <c r="F2608" t="s">
        <v>169</v>
      </c>
      <c r="G2608" t="s">
        <v>183</v>
      </c>
      <c r="H2608" s="168">
        <v>41918</v>
      </c>
      <c r="I2608" t="s">
        <v>103</v>
      </c>
      <c r="J2608" s="169">
        <v>2.9726027397260273</v>
      </c>
      <c r="K2608">
        <v>1</v>
      </c>
    </row>
    <row r="2609" spans="1:11" x14ac:dyDescent="0.25">
      <c r="A2609" t="s">
        <v>3052</v>
      </c>
      <c r="B2609">
        <v>16558</v>
      </c>
      <c r="C2609" t="s">
        <v>172</v>
      </c>
      <c r="D2609" s="167">
        <v>99597</v>
      </c>
      <c r="E2609" t="s">
        <v>185</v>
      </c>
      <c r="F2609" t="s">
        <v>169</v>
      </c>
      <c r="G2609" t="s">
        <v>416</v>
      </c>
      <c r="H2609" s="168">
        <v>36199</v>
      </c>
      <c r="I2609" t="s">
        <v>103</v>
      </c>
      <c r="J2609" s="169">
        <v>18.641095890410959</v>
      </c>
      <c r="K2609">
        <v>4</v>
      </c>
    </row>
    <row r="2610" spans="1:11" x14ac:dyDescent="0.25">
      <c r="A2610" t="s">
        <v>3053</v>
      </c>
      <c r="B2610">
        <v>28509</v>
      </c>
      <c r="C2610" t="s">
        <v>172</v>
      </c>
      <c r="D2610" s="167">
        <v>92756.7</v>
      </c>
      <c r="E2610" t="s">
        <v>175</v>
      </c>
      <c r="F2610" t="s">
        <v>169</v>
      </c>
      <c r="G2610" t="s">
        <v>183</v>
      </c>
      <c r="H2610" s="168">
        <v>34960</v>
      </c>
      <c r="I2610" t="s">
        <v>104</v>
      </c>
      <c r="J2610" s="169">
        <v>22.035616438356165</v>
      </c>
      <c r="K2610">
        <v>5</v>
      </c>
    </row>
    <row r="2611" spans="1:11" x14ac:dyDescent="0.25">
      <c r="A2611" t="s">
        <v>3054</v>
      </c>
      <c r="B2611">
        <v>35716</v>
      </c>
      <c r="C2611" t="s">
        <v>172</v>
      </c>
      <c r="D2611" s="167">
        <v>79728</v>
      </c>
      <c r="E2611" t="s">
        <v>168</v>
      </c>
      <c r="F2611" t="s">
        <v>169</v>
      </c>
      <c r="G2611" t="s">
        <v>265</v>
      </c>
      <c r="H2611" s="168">
        <v>37459</v>
      </c>
      <c r="I2611" t="s">
        <v>108</v>
      </c>
      <c r="J2611" s="169">
        <v>15.189041095890412</v>
      </c>
      <c r="K2611">
        <v>4</v>
      </c>
    </row>
    <row r="2612" spans="1:11" x14ac:dyDescent="0.25">
      <c r="A2612" t="s">
        <v>3055</v>
      </c>
      <c r="B2612">
        <v>75122</v>
      </c>
      <c r="C2612" t="s">
        <v>172</v>
      </c>
      <c r="D2612" s="167">
        <v>61291.15</v>
      </c>
      <c r="E2612" t="s">
        <v>168</v>
      </c>
      <c r="F2612" t="s">
        <v>169</v>
      </c>
      <c r="G2612" t="s">
        <v>3056</v>
      </c>
      <c r="H2612" s="168">
        <v>39330</v>
      </c>
      <c r="I2612" t="s">
        <v>107</v>
      </c>
      <c r="J2612" s="169">
        <v>10.063013698630137</v>
      </c>
      <c r="K2612">
        <v>3</v>
      </c>
    </row>
    <row r="2613" spans="1:11" x14ac:dyDescent="0.25">
      <c r="A2613" t="s">
        <v>3057</v>
      </c>
      <c r="B2613">
        <v>61795</v>
      </c>
      <c r="C2613" t="s">
        <v>172</v>
      </c>
      <c r="D2613" s="167">
        <v>93396</v>
      </c>
      <c r="E2613" t="s">
        <v>185</v>
      </c>
      <c r="F2613" t="s">
        <v>169</v>
      </c>
      <c r="G2613" t="s">
        <v>261</v>
      </c>
      <c r="H2613" s="168">
        <v>37431</v>
      </c>
      <c r="I2613" t="s">
        <v>108</v>
      </c>
      <c r="J2613" s="169">
        <v>15.265753424657534</v>
      </c>
      <c r="K2613">
        <v>4</v>
      </c>
    </row>
    <row r="2614" spans="1:11" x14ac:dyDescent="0.25">
      <c r="A2614" t="s">
        <v>3058</v>
      </c>
      <c r="B2614">
        <v>44513</v>
      </c>
      <c r="C2614" t="s">
        <v>167</v>
      </c>
      <c r="D2614" s="167">
        <v>175127</v>
      </c>
      <c r="E2614" t="s">
        <v>196</v>
      </c>
      <c r="F2614" t="s">
        <v>169</v>
      </c>
      <c r="G2614" t="s">
        <v>637</v>
      </c>
      <c r="H2614" s="168">
        <v>32762</v>
      </c>
      <c r="I2614" t="s">
        <v>106</v>
      </c>
      <c r="J2614" s="169">
        <v>28.057534246575344</v>
      </c>
      <c r="K2614">
        <v>6</v>
      </c>
    </row>
    <row r="2615" spans="1:11" x14ac:dyDescent="0.25">
      <c r="A2615" t="s">
        <v>3059</v>
      </c>
      <c r="B2615">
        <v>28394</v>
      </c>
      <c r="C2615" t="s">
        <v>167</v>
      </c>
      <c r="D2615" s="167">
        <v>50699.14</v>
      </c>
      <c r="E2615" t="s">
        <v>199</v>
      </c>
      <c r="F2615" t="s">
        <v>169</v>
      </c>
      <c r="G2615" t="s">
        <v>200</v>
      </c>
      <c r="H2615" s="168">
        <v>36514</v>
      </c>
      <c r="I2615" t="s">
        <v>104</v>
      </c>
      <c r="J2615" s="169">
        <v>17.778082191780822</v>
      </c>
      <c r="K2615">
        <v>4</v>
      </c>
    </row>
    <row r="2616" spans="1:11" x14ac:dyDescent="0.25">
      <c r="A2616" t="s">
        <v>3060</v>
      </c>
      <c r="B2616">
        <v>56589</v>
      </c>
      <c r="C2616" t="s">
        <v>172</v>
      </c>
      <c r="D2616" s="167">
        <v>126781.06</v>
      </c>
      <c r="E2616" t="s">
        <v>185</v>
      </c>
      <c r="F2616" t="s">
        <v>169</v>
      </c>
      <c r="G2616" t="s">
        <v>382</v>
      </c>
      <c r="H2616" s="168">
        <v>30598</v>
      </c>
      <c r="I2616" t="s">
        <v>104</v>
      </c>
      <c r="J2616" s="169">
        <v>33.986301369863014</v>
      </c>
      <c r="K2616">
        <v>7</v>
      </c>
    </row>
    <row r="2617" spans="1:11" x14ac:dyDescent="0.25">
      <c r="A2617" t="s">
        <v>3061</v>
      </c>
      <c r="B2617">
        <v>21667</v>
      </c>
      <c r="C2617" t="s">
        <v>172</v>
      </c>
      <c r="D2617" s="167">
        <v>115370.7</v>
      </c>
      <c r="E2617" t="s">
        <v>3062</v>
      </c>
      <c r="F2617" t="s">
        <v>169</v>
      </c>
      <c r="G2617" t="s">
        <v>3063</v>
      </c>
      <c r="H2617" s="168">
        <v>40672</v>
      </c>
      <c r="I2617" t="s">
        <v>107</v>
      </c>
      <c r="J2617" s="169">
        <v>6.3863013698630136</v>
      </c>
      <c r="K2617">
        <v>2</v>
      </c>
    </row>
    <row r="2618" spans="1:11" x14ac:dyDescent="0.25">
      <c r="A2618" t="s">
        <v>3064</v>
      </c>
      <c r="B2618">
        <v>36705</v>
      </c>
      <c r="C2618" t="s">
        <v>172</v>
      </c>
      <c r="D2618" s="167">
        <v>67753</v>
      </c>
      <c r="E2618" t="s">
        <v>191</v>
      </c>
      <c r="F2618" t="s">
        <v>169</v>
      </c>
      <c r="G2618" t="s">
        <v>486</v>
      </c>
      <c r="H2618" s="168">
        <v>39329</v>
      </c>
      <c r="I2618" t="s">
        <v>105</v>
      </c>
      <c r="J2618" s="169">
        <v>10.065753424657535</v>
      </c>
      <c r="K2618">
        <v>3</v>
      </c>
    </row>
    <row r="2619" spans="1:11" x14ac:dyDescent="0.25">
      <c r="A2619" t="s">
        <v>3065</v>
      </c>
      <c r="B2619">
        <v>11255</v>
      </c>
      <c r="C2619" t="s">
        <v>172</v>
      </c>
      <c r="D2619" s="167">
        <v>92756.7</v>
      </c>
      <c r="E2619" t="s">
        <v>175</v>
      </c>
      <c r="F2619" t="s">
        <v>169</v>
      </c>
      <c r="G2619" t="s">
        <v>183</v>
      </c>
      <c r="H2619" s="168">
        <v>33049</v>
      </c>
      <c r="I2619" t="s">
        <v>103</v>
      </c>
      <c r="J2619" s="169">
        <v>27.271232876712329</v>
      </c>
      <c r="K2619">
        <v>6</v>
      </c>
    </row>
    <row r="2620" spans="1:11" x14ac:dyDescent="0.25">
      <c r="A2620" t="s">
        <v>3066</v>
      </c>
      <c r="B2620">
        <v>58052</v>
      </c>
      <c r="C2620" t="s">
        <v>167</v>
      </c>
      <c r="D2620" s="167">
        <v>210120</v>
      </c>
      <c r="E2620" t="s">
        <v>308</v>
      </c>
      <c r="F2620" t="s">
        <v>169</v>
      </c>
      <c r="G2620" t="s">
        <v>3067</v>
      </c>
      <c r="H2620" s="168">
        <v>42024</v>
      </c>
      <c r="I2620" t="s">
        <v>103</v>
      </c>
      <c r="J2620" s="169">
        <v>2.6821917808219178</v>
      </c>
      <c r="K2620">
        <v>1</v>
      </c>
    </row>
    <row r="2621" spans="1:11" x14ac:dyDescent="0.25">
      <c r="A2621" t="s">
        <v>3068</v>
      </c>
      <c r="B2621">
        <v>6076</v>
      </c>
      <c r="C2621" t="s">
        <v>167</v>
      </c>
      <c r="D2621" s="167">
        <v>69250.070000000007</v>
      </c>
      <c r="E2621" t="s">
        <v>216</v>
      </c>
      <c r="F2621" t="s">
        <v>169</v>
      </c>
      <c r="G2621" t="s">
        <v>1150</v>
      </c>
      <c r="H2621" s="168">
        <v>42170</v>
      </c>
      <c r="I2621" t="s">
        <v>103</v>
      </c>
      <c r="J2621" s="169">
        <v>2.2821917808219179</v>
      </c>
      <c r="K2621">
        <v>1</v>
      </c>
    </row>
    <row r="2622" spans="1:11" x14ac:dyDescent="0.25">
      <c r="A2622" t="s">
        <v>3069</v>
      </c>
      <c r="B2622">
        <v>96067</v>
      </c>
      <c r="C2622" t="s">
        <v>167</v>
      </c>
      <c r="D2622" s="167">
        <v>97912</v>
      </c>
      <c r="E2622" t="s">
        <v>191</v>
      </c>
      <c r="F2622" t="s">
        <v>169</v>
      </c>
      <c r="G2622" t="s">
        <v>610</v>
      </c>
      <c r="H2622" s="168">
        <v>36983</v>
      </c>
      <c r="I2622" t="s">
        <v>106</v>
      </c>
      <c r="J2622" s="169">
        <v>16.493150684931507</v>
      </c>
      <c r="K2622">
        <v>4</v>
      </c>
    </row>
    <row r="2623" spans="1:11" x14ac:dyDescent="0.25">
      <c r="A2623" t="s">
        <v>3070</v>
      </c>
      <c r="B2623">
        <v>71792</v>
      </c>
      <c r="C2623" t="s">
        <v>172</v>
      </c>
      <c r="D2623" s="167">
        <v>97564.74</v>
      </c>
      <c r="E2623" t="s">
        <v>191</v>
      </c>
      <c r="F2623" t="s">
        <v>169</v>
      </c>
      <c r="G2623" t="s">
        <v>610</v>
      </c>
      <c r="H2623" s="168">
        <v>39020</v>
      </c>
      <c r="I2623" t="s">
        <v>105</v>
      </c>
      <c r="J2623" s="169">
        <v>10.912328767123288</v>
      </c>
      <c r="K2623">
        <v>3</v>
      </c>
    </row>
    <row r="2624" spans="1:11" x14ac:dyDescent="0.25">
      <c r="A2624" t="s">
        <v>3071</v>
      </c>
      <c r="B2624">
        <v>77241</v>
      </c>
      <c r="C2624" t="s">
        <v>167</v>
      </c>
      <c r="D2624" s="167">
        <v>100849.36</v>
      </c>
      <c r="E2624" t="s">
        <v>188</v>
      </c>
      <c r="F2624" t="s">
        <v>169</v>
      </c>
      <c r="G2624" t="s">
        <v>284</v>
      </c>
      <c r="H2624" s="168">
        <v>33959</v>
      </c>
      <c r="I2624" t="s">
        <v>105</v>
      </c>
      <c r="J2624" s="169">
        <v>24.778082191780822</v>
      </c>
      <c r="K2624">
        <v>5</v>
      </c>
    </row>
    <row r="2625" spans="1:11" x14ac:dyDescent="0.25">
      <c r="A2625" t="s">
        <v>3072</v>
      </c>
      <c r="B2625">
        <v>81875</v>
      </c>
      <c r="C2625" t="s">
        <v>172</v>
      </c>
      <c r="D2625" s="167">
        <v>68047.16</v>
      </c>
      <c r="E2625" t="s">
        <v>188</v>
      </c>
      <c r="F2625" t="s">
        <v>169</v>
      </c>
      <c r="G2625" t="s">
        <v>226</v>
      </c>
      <c r="H2625" s="168">
        <v>38432</v>
      </c>
      <c r="I2625" t="s">
        <v>107</v>
      </c>
      <c r="J2625" s="169">
        <v>12.523287671232877</v>
      </c>
      <c r="K2625">
        <v>3</v>
      </c>
    </row>
    <row r="2626" spans="1:11" x14ac:dyDescent="0.25">
      <c r="A2626" t="s">
        <v>3073</v>
      </c>
      <c r="B2626">
        <v>22061</v>
      </c>
      <c r="C2626" t="s">
        <v>172</v>
      </c>
      <c r="D2626" s="167">
        <v>135392</v>
      </c>
      <c r="E2626" t="s">
        <v>268</v>
      </c>
      <c r="F2626" t="s">
        <v>169</v>
      </c>
      <c r="G2626" t="s">
        <v>275</v>
      </c>
      <c r="H2626" s="168">
        <v>33826</v>
      </c>
      <c r="I2626" t="s">
        <v>106</v>
      </c>
      <c r="J2626" s="169">
        <v>25.142465753424659</v>
      </c>
      <c r="K2626">
        <v>6</v>
      </c>
    </row>
    <row r="2627" spans="1:11" x14ac:dyDescent="0.25">
      <c r="A2627" t="s">
        <v>3074</v>
      </c>
      <c r="B2627">
        <v>67266</v>
      </c>
      <c r="C2627" t="s">
        <v>172</v>
      </c>
      <c r="D2627" s="167">
        <v>116707.64</v>
      </c>
      <c r="E2627" t="s">
        <v>213</v>
      </c>
      <c r="F2627" t="s">
        <v>169</v>
      </c>
      <c r="G2627" t="s">
        <v>214</v>
      </c>
      <c r="H2627" s="168">
        <v>42114</v>
      </c>
      <c r="I2627" t="s">
        <v>108</v>
      </c>
      <c r="J2627" s="169">
        <v>2.4356164383561643</v>
      </c>
      <c r="K2627">
        <v>1</v>
      </c>
    </row>
    <row r="2628" spans="1:11" x14ac:dyDescent="0.25">
      <c r="A2628" t="s">
        <v>3075</v>
      </c>
      <c r="B2628">
        <v>26108</v>
      </c>
      <c r="C2628" t="s">
        <v>172</v>
      </c>
      <c r="D2628" s="167">
        <v>141539.35999999999</v>
      </c>
      <c r="E2628" t="s">
        <v>168</v>
      </c>
      <c r="F2628" t="s">
        <v>169</v>
      </c>
      <c r="G2628" t="s">
        <v>493</v>
      </c>
      <c r="H2628" s="168">
        <v>29829</v>
      </c>
      <c r="I2628" t="s">
        <v>106</v>
      </c>
      <c r="J2628" s="169">
        <v>36.093150684931508</v>
      </c>
      <c r="K2628">
        <v>8</v>
      </c>
    </row>
    <row r="2629" spans="1:11" x14ac:dyDescent="0.25">
      <c r="A2629" t="s">
        <v>3076</v>
      </c>
      <c r="B2629">
        <v>44985</v>
      </c>
      <c r="C2629" t="s">
        <v>167</v>
      </c>
      <c r="D2629" s="167">
        <v>120768</v>
      </c>
      <c r="E2629" t="s">
        <v>239</v>
      </c>
      <c r="F2629" t="s">
        <v>169</v>
      </c>
      <c r="G2629" t="s">
        <v>1463</v>
      </c>
      <c r="H2629" s="168">
        <v>24762</v>
      </c>
      <c r="I2629" t="s">
        <v>108</v>
      </c>
      <c r="J2629" s="169">
        <v>49.975342465753428</v>
      </c>
      <c r="K2629">
        <v>9</v>
      </c>
    </row>
    <row r="2630" spans="1:11" x14ac:dyDescent="0.25">
      <c r="A2630" t="s">
        <v>3077</v>
      </c>
      <c r="B2630">
        <v>65226</v>
      </c>
      <c r="C2630" t="s">
        <v>172</v>
      </c>
      <c r="D2630" s="167">
        <v>96197.88</v>
      </c>
      <c r="E2630" t="s">
        <v>185</v>
      </c>
      <c r="F2630" t="s">
        <v>169</v>
      </c>
      <c r="G2630" t="s">
        <v>3078</v>
      </c>
      <c r="H2630" s="168">
        <v>29872</v>
      </c>
      <c r="I2630" t="s">
        <v>107</v>
      </c>
      <c r="J2630" s="169">
        <v>35.975342465753428</v>
      </c>
      <c r="K2630">
        <v>8</v>
      </c>
    </row>
    <row r="2631" spans="1:11" x14ac:dyDescent="0.25">
      <c r="A2631" t="s">
        <v>3079</v>
      </c>
      <c r="B2631">
        <v>60114</v>
      </c>
      <c r="C2631" t="s">
        <v>167</v>
      </c>
      <c r="D2631" s="167">
        <v>64662.78</v>
      </c>
      <c r="E2631" t="s">
        <v>325</v>
      </c>
      <c r="F2631" t="s">
        <v>169</v>
      </c>
      <c r="G2631" t="s">
        <v>170</v>
      </c>
      <c r="H2631" s="168">
        <v>36199</v>
      </c>
      <c r="I2631" t="s">
        <v>106</v>
      </c>
      <c r="J2631" s="169">
        <v>18.641095890410959</v>
      </c>
      <c r="K2631">
        <v>4</v>
      </c>
    </row>
    <row r="2632" spans="1:11" x14ac:dyDescent="0.25">
      <c r="A2632" t="s">
        <v>3080</v>
      </c>
      <c r="B2632">
        <v>66222</v>
      </c>
      <c r="C2632" t="s">
        <v>167</v>
      </c>
      <c r="D2632" s="167">
        <v>40534.480000000003</v>
      </c>
      <c r="E2632" t="s">
        <v>188</v>
      </c>
      <c r="F2632" t="s">
        <v>202</v>
      </c>
      <c r="G2632" t="s">
        <v>313</v>
      </c>
      <c r="H2632" s="168">
        <v>39300</v>
      </c>
      <c r="I2632" t="s">
        <v>105</v>
      </c>
      <c r="J2632" s="169">
        <v>10.145205479452056</v>
      </c>
      <c r="K2632">
        <v>3</v>
      </c>
    </row>
    <row r="2633" spans="1:11" x14ac:dyDescent="0.25">
      <c r="A2633" t="s">
        <v>3081</v>
      </c>
      <c r="B2633">
        <v>3845</v>
      </c>
      <c r="C2633" t="s">
        <v>167</v>
      </c>
      <c r="D2633" s="167">
        <v>76370.39</v>
      </c>
      <c r="E2633" t="s">
        <v>188</v>
      </c>
      <c r="F2633" t="s">
        <v>169</v>
      </c>
      <c r="G2633" t="s">
        <v>282</v>
      </c>
      <c r="H2633" s="168">
        <v>41162</v>
      </c>
      <c r="I2633" t="s">
        <v>106</v>
      </c>
      <c r="J2633" s="169">
        <v>5.043835616438356</v>
      </c>
      <c r="K2633">
        <v>1</v>
      </c>
    </row>
    <row r="2634" spans="1:11" x14ac:dyDescent="0.25">
      <c r="A2634" t="s">
        <v>3082</v>
      </c>
      <c r="B2634">
        <v>55089</v>
      </c>
      <c r="C2634" t="s">
        <v>167</v>
      </c>
      <c r="D2634" s="167">
        <v>51394</v>
      </c>
      <c r="E2634" t="s">
        <v>175</v>
      </c>
      <c r="F2634" t="s">
        <v>169</v>
      </c>
      <c r="G2634" t="s">
        <v>311</v>
      </c>
      <c r="H2634" s="168">
        <v>42380</v>
      </c>
      <c r="I2634" t="s">
        <v>103</v>
      </c>
      <c r="J2634" s="169">
        <v>1.7068493150684931</v>
      </c>
      <c r="K2634">
        <v>1</v>
      </c>
    </row>
    <row r="2635" spans="1:11" x14ac:dyDescent="0.25">
      <c r="A2635" t="s">
        <v>3083</v>
      </c>
      <c r="B2635">
        <v>3316</v>
      </c>
      <c r="C2635" t="s">
        <v>172</v>
      </c>
      <c r="D2635" s="167">
        <v>124825.02</v>
      </c>
      <c r="E2635" t="s">
        <v>185</v>
      </c>
      <c r="F2635" t="s">
        <v>169</v>
      </c>
      <c r="G2635" t="s">
        <v>382</v>
      </c>
      <c r="H2635" s="168">
        <v>34232</v>
      </c>
      <c r="I2635" t="s">
        <v>106</v>
      </c>
      <c r="J2635" s="169">
        <v>24.030136986301368</v>
      </c>
      <c r="K2635">
        <v>5</v>
      </c>
    </row>
    <row r="2636" spans="1:11" x14ac:dyDescent="0.25">
      <c r="A2636" t="s">
        <v>3084</v>
      </c>
      <c r="B2636">
        <v>92827</v>
      </c>
      <c r="C2636" t="s">
        <v>167</v>
      </c>
      <c r="D2636" s="167">
        <v>46626.87</v>
      </c>
      <c r="E2636" t="s">
        <v>199</v>
      </c>
      <c r="F2636" t="s">
        <v>169</v>
      </c>
      <c r="G2636" t="s">
        <v>205</v>
      </c>
      <c r="H2636" s="168">
        <v>39566</v>
      </c>
      <c r="I2636" t="s">
        <v>107</v>
      </c>
      <c r="J2636" s="169">
        <v>9.4164383561643827</v>
      </c>
      <c r="K2636">
        <v>2</v>
      </c>
    </row>
    <row r="2637" spans="1:11" x14ac:dyDescent="0.25">
      <c r="A2637" t="s">
        <v>3085</v>
      </c>
      <c r="B2637">
        <v>92506</v>
      </c>
      <c r="C2637" t="s">
        <v>172</v>
      </c>
      <c r="D2637" s="167">
        <v>65716</v>
      </c>
      <c r="E2637" t="s">
        <v>191</v>
      </c>
      <c r="F2637" t="s">
        <v>169</v>
      </c>
      <c r="G2637" t="s">
        <v>486</v>
      </c>
      <c r="H2637" s="168">
        <v>39223</v>
      </c>
      <c r="I2637" t="s">
        <v>107</v>
      </c>
      <c r="J2637" s="169">
        <v>10.356164383561644</v>
      </c>
      <c r="K2637">
        <v>3</v>
      </c>
    </row>
    <row r="2638" spans="1:11" x14ac:dyDescent="0.25">
      <c r="A2638" t="s">
        <v>3086</v>
      </c>
      <c r="B2638">
        <v>88587</v>
      </c>
      <c r="C2638" t="s">
        <v>172</v>
      </c>
      <c r="D2638" s="167">
        <v>48981.15</v>
      </c>
      <c r="E2638" t="s">
        <v>199</v>
      </c>
      <c r="F2638" t="s">
        <v>169</v>
      </c>
      <c r="G2638" t="s">
        <v>200</v>
      </c>
      <c r="H2638" s="168">
        <v>37795</v>
      </c>
      <c r="I2638" t="s">
        <v>103</v>
      </c>
      <c r="J2638" s="169">
        <v>14.268493150684931</v>
      </c>
      <c r="K2638">
        <v>3</v>
      </c>
    </row>
    <row r="2639" spans="1:11" x14ac:dyDescent="0.25">
      <c r="A2639" t="s">
        <v>3087</v>
      </c>
      <c r="B2639">
        <v>65196</v>
      </c>
      <c r="C2639" t="s">
        <v>172</v>
      </c>
      <c r="D2639" s="167">
        <v>68511.600000000006</v>
      </c>
      <c r="E2639" t="s">
        <v>233</v>
      </c>
      <c r="F2639" t="s">
        <v>169</v>
      </c>
      <c r="G2639" t="s">
        <v>637</v>
      </c>
      <c r="H2639" s="168">
        <v>37353</v>
      </c>
      <c r="I2639" t="s">
        <v>106</v>
      </c>
      <c r="J2639" s="169">
        <v>15.479452054794521</v>
      </c>
      <c r="K2639">
        <v>4</v>
      </c>
    </row>
    <row r="2640" spans="1:11" x14ac:dyDescent="0.25">
      <c r="A2640" t="s">
        <v>3088</v>
      </c>
      <c r="B2640">
        <v>4430</v>
      </c>
      <c r="C2640" t="s">
        <v>172</v>
      </c>
      <c r="D2640" s="167">
        <v>72902</v>
      </c>
      <c r="E2640" t="s">
        <v>175</v>
      </c>
      <c r="F2640" t="s">
        <v>169</v>
      </c>
      <c r="G2640" t="s">
        <v>183</v>
      </c>
      <c r="H2640" s="168">
        <v>39062</v>
      </c>
      <c r="I2640" t="s">
        <v>106</v>
      </c>
      <c r="J2640" s="169">
        <v>10.797260273972602</v>
      </c>
      <c r="K2640">
        <v>3</v>
      </c>
    </row>
    <row r="2641" spans="1:11" x14ac:dyDescent="0.25">
      <c r="A2641" t="s">
        <v>3089</v>
      </c>
      <c r="B2641">
        <v>83083</v>
      </c>
      <c r="C2641" t="s">
        <v>167</v>
      </c>
      <c r="D2641" s="167">
        <v>67206</v>
      </c>
      <c r="E2641" t="s">
        <v>308</v>
      </c>
      <c r="F2641" t="s">
        <v>169</v>
      </c>
      <c r="G2641" t="s">
        <v>539</v>
      </c>
      <c r="H2641" s="168">
        <v>36976</v>
      </c>
      <c r="I2641" t="s">
        <v>107</v>
      </c>
      <c r="J2641" s="169">
        <v>16.512328767123286</v>
      </c>
      <c r="K2641">
        <v>4</v>
      </c>
    </row>
    <row r="2642" spans="1:11" x14ac:dyDescent="0.25">
      <c r="A2642" t="s">
        <v>3090</v>
      </c>
      <c r="B2642">
        <v>97369</v>
      </c>
      <c r="C2642" t="s">
        <v>172</v>
      </c>
      <c r="D2642" s="167">
        <v>43882.64</v>
      </c>
      <c r="E2642" t="s">
        <v>233</v>
      </c>
      <c r="F2642" t="s">
        <v>169</v>
      </c>
      <c r="G2642" t="s">
        <v>554</v>
      </c>
      <c r="H2642" s="168">
        <v>39691</v>
      </c>
      <c r="I2642" t="s">
        <v>107</v>
      </c>
      <c r="J2642" s="169">
        <v>9.0739726027397261</v>
      </c>
      <c r="K2642">
        <v>2</v>
      </c>
    </row>
    <row r="2643" spans="1:11" x14ac:dyDescent="0.25">
      <c r="A2643" t="s">
        <v>3091</v>
      </c>
      <c r="B2643">
        <v>78120</v>
      </c>
      <c r="C2643" t="s">
        <v>172</v>
      </c>
      <c r="D2643" s="167">
        <v>43525.72</v>
      </c>
      <c r="E2643" t="s">
        <v>199</v>
      </c>
      <c r="F2643" t="s">
        <v>169</v>
      </c>
      <c r="G2643" t="s">
        <v>220</v>
      </c>
      <c r="H2643" s="168">
        <v>41330</v>
      </c>
      <c r="I2643" t="s">
        <v>107</v>
      </c>
      <c r="J2643" s="169">
        <v>4.5835616438356164</v>
      </c>
      <c r="K2643">
        <v>1</v>
      </c>
    </row>
    <row r="2644" spans="1:11" x14ac:dyDescent="0.25">
      <c r="A2644" t="s">
        <v>3092</v>
      </c>
      <c r="B2644">
        <v>54640</v>
      </c>
      <c r="C2644" t="s">
        <v>167</v>
      </c>
      <c r="D2644" s="167">
        <v>93768.72</v>
      </c>
      <c r="E2644" t="s">
        <v>188</v>
      </c>
      <c r="F2644" t="s">
        <v>169</v>
      </c>
      <c r="G2644" t="s">
        <v>275</v>
      </c>
      <c r="H2644" s="168">
        <v>38782</v>
      </c>
      <c r="I2644" t="s">
        <v>107</v>
      </c>
      <c r="J2644" s="169">
        <v>11.564383561643835</v>
      </c>
      <c r="K2644">
        <v>3</v>
      </c>
    </row>
    <row r="2645" spans="1:11" x14ac:dyDescent="0.25">
      <c r="A2645" t="s">
        <v>3093</v>
      </c>
      <c r="B2645">
        <v>81417</v>
      </c>
      <c r="C2645" t="s">
        <v>172</v>
      </c>
      <c r="D2645" s="167">
        <v>45048.5</v>
      </c>
      <c r="E2645" t="s">
        <v>233</v>
      </c>
      <c r="F2645" t="s">
        <v>169</v>
      </c>
      <c r="G2645" t="s">
        <v>514</v>
      </c>
      <c r="H2645" s="168">
        <v>40415</v>
      </c>
      <c r="I2645" t="s">
        <v>103</v>
      </c>
      <c r="J2645" s="169">
        <v>7.0904109589041093</v>
      </c>
      <c r="K2645">
        <v>2</v>
      </c>
    </row>
    <row r="2646" spans="1:11" x14ac:dyDescent="0.25">
      <c r="A2646" t="s">
        <v>3094</v>
      </c>
      <c r="B2646">
        <v>88206</v>
      </c>
      <c r="C2646" t="s">
        <v>172</v>
      </c>
      <c r="D2646" s="167">
        <v>84871</v>
      </c>
      <c r="E2646" t="s">
        <v>168</v>
      </c>
      <c r="F2646" t="s">
        <v>169</v>
      </c>
      <c r="G2646" t="s">
        <v>173</v>
      </c>
      <c r="H2646" s="168">
        <v>37788</v>
      </c>
      <c r="I2646" t="s">
        <v>103</v>
      </c>
      <c r="J2646" s="169">
        <v>14.287671232876713</v>
      </c>
      <c r="K2646">
        <v>3</v>
      </c>
    </row>
    <row r="2647" spans="1:11" x14ac:dyDescent="0.25">
      <c r="A2647" t="s">
        <v>3095</v>
      </c>
      <c r="B2647">
        <v>50732</v>
      </c>
      <c r="C2647" t="s">
        <v>167</v>
      </c>
      <c r="D2647" s="167">
        <v>57807.08</v>
      </c>
      <c r="E2647" t="s">
        <v>188</v>
      </c>
      <c r="F2647" t="s">
        <v>202</v>
      </c>
      <c r="G2647" t="s">
        <v>313</v>
      </c>
      <c r="H2647" s="168">
        <v>32363</v>
      </c>
      <c r="I2647" t="s">
        <v>104</v>
      </c>
      <c r="J2647" s="169">
        <v>29.150684931506849</v>
      </c>
      <c r="K2647">
        <v>6</v>
      </c>
    </row>
    <row r="2648" spans="1:11" x14ac:dyDescent="0.25">
      <c r="A2648" t="s">
        <v>3096</v>
      </c>
      <c r="B2648">
        <v>91865</v>
      </c>
      <c r="C2648" t="s">
        <v>172</v>
      </c>
      <c r="D2648" s="167">
        <v>150831.84</v>
      </c>
      <c r="E2648" t="s">
        <v>168</v>
      </c>
      <c r="F2648" t="s">
        <v>169</v>
      </c>
      <c r="G2648" t="s">
        <v>231</v>
      </c>
      <c r="H2648" s="168">
        <v>34001</v>
      </c>
      <c r="I2648" t="s">
        <v>103</v>
      </c>
      <c r="J2648" s="169">
        <v>24.663013698630138</v>
      </c>
      <c r="K2648">
        <v>5</v>
      </c>
    </row>
    <row r="2649" spans="1:11" x14ac:dyDescent="0.25">
      <c r="A2649" t="s">
        <v>3097</v>
      </c>
      <c r="B2649">
        <v>4104</v>
      </c>
      <c r="C2649" t="s">
        <v>172</v>
      </c>
      <c r="D2649" s="167">
        <v>91007.15</v>
      </c>
      <c r="E2649" t="s">
        <v>233</v>
      </c>
      <c r="F2649" t="s">
        <v>169</v>
      </c>
      <c r="G2649" t="s">
        <v>637</v>
      </c>
      <c r="H2649" s="168">
        <v>28667</v>
      </c>
      <c r="I2649" t="s">
        <v>104</v>
      </c>
      <c r="J2649" s="169">
        <v>39.276712328767125</v>
      </c>
      <c r="K2649">
        <v>8</v>
      </c>
    </row>
    <row r="2650" spans="1:11" x14ac:dyDescent="0.25">
      <c r="A2650" t="s">
        <v>3098</v>
      </c>
      <c r="B2650">
        <v>72008</v>
      </c>
      <c r="C2650" t="s">
        <v>167</v>
      </c>
      <c r="D2650" s="167">
        <v>107657</v>
      </c>
      <c r="E2650" t="s">
        <v>268</v>
      </c>
      <c r="F2650" t="s">
        <v>169</v>
      </c>
      <c r="G2650" t="s">
        <v>297</v>
      </c>
      <c r="H2650" s="168">
        <v>42324</v>
      </c>
      <c r="I2650" t="s">
        <v>105</v>
      </c>
      <c r="J2650" s="169">
        <v>1.8602739726027397</v>
      </c>
      <c r="K2650">
        <v>1</v>
      </c>
    </row>
    <row r="2651" spans="1:11" x14ac:dyDescent="0.25">
      <c r="A2651" t="s">
        <v>3099</v>
      </c>
      <c r="B2651">
        <v>47394</v>
      </c>
      <c r="C2651" t="s">
        <v>172</v>
      </c>
      <c r="D2651" s="167">
        <v>50448.5</v>
      </c>
      <c r="E2651" t="s">
        <v>308</v>
      </c>
      <c r="F2651" t="s">
        <v>169</v>
      </c>
      <c r="G2651" t="s">
        <v>786</v>
      </c>
      <c r="H2651" s="168">
        <v>39201</v>
      </c>
      <c r="I2651" t="s">
        <v>104</v>
      </c>
      <c r="J2651" s="169">
        <v>10.416438356164383</v>
      </c>
      <c r="K2651">
        <v>3</v>
      </c>
    </row>
    <row r="2652" spans="1:11" x14ac:dyDescent="0.25">
      <c r="A2652" t="s">
        <v>3100</v>
      </c>
      <c r="B2652">
        <v>24653</v>
      </c>
      <c r="C2652" t="s">
        <v>172</v>
      </c>
      <c r="D2652" s="167">
        <v>58455</v>
      </c>
      <c r="E2652" t="s">
        <v>175</v>
      </c>
      <c r="F2652" t="s">
        <v>169</v>
      </c>
      <c r="G2652" t="s">
        <v>183</v>
      </c>
      <c r="H2652" s="168">
        <v>41498</v>
      </c>
      <c r="I2652" t="s">
        <v>104</v>
      </c>
      <c r="J2652" s="169">
        <v>4.1232876712328768</v>
      </c>
      <c r="K2652">
        <v>1</v>
      </c>
    </row>
    <row r="2653" spans="1:11" x14ac:dyDescent="0.25">
      <c r="A2653" t="s">
        <v>3101</v>
      </c>
      <c r="B2653">
        <v>89447</v>
      </c>
      <c r="C2653" t="s">
        <v>172</v>
      </c>
      <c r="D2653" s="167">
        <v>50910</v>
      </c>
      <c r="E2653" t="s">
        <v>191</v>
      </c>
      <c r="F2653" t="s">
        <v>169</v>
      </c>
      <c r="G2653" t="s">
        <v>354</v>
      </c>
      <c r="H2653" s="168">
        <v>41904</v>
      </c>
      <c r="I2653" t="s">
        <v>104</v>
      </c>
      <c r="J2653" s="169">
        <v>3.010958904109589</v>
      </c>
      <c r="K2653">
        <v>1</v>
      </c>
    </row>
    <row r="2654" spans="1:11" x14ac:dyDescent="0.25">
      <c r="A2654" t="s">
        <v>3102</v>
      </c>
      <c r="B2654">
        <v>48832</v>
      </c>
      <c r="C2654" t="s">
        <v>172</v>
      </c>
      <c r="D2654" s="167">
        <v>61231</v>
      </c>
      <c r="E2654" t="s">
        <v>199</v>
      </c>
      <c r="F2654" t="s">
        <v>169</v>
      </c>
      <c r="G2654" t="s">
        <v>295</v>
      </c>
      <c r="H2654" s="168">
        <v>37382</v>
      </c>
      <c r="I2654" t="s">
        <v>103</v>
      </c>
      <c r="J2654" s="169">
        <v>15.4</v>
      </c>
      <c r="K2654">
        <v>4</v>
      </c>
    </row>
    <row r="2655" spans="1:11" x14ac:dyDescent="0.25">
      <c r="A2655" t="s">
        <v>3103</v>
      </c>
      <c r="B2655">
        <v>91939</v>
      </c>
      <c r="C2655" t="s">
        <v>172</v>
      </c>
      <c r="D2655" s="167">
        <v>46860.73</v>
      </c>
      <c r="E2655" t="s">
        <v>199</v>
      </c>
      <c r="F2655" t="s">
        <v>169</v>
      </c>
      <c r="G2655" t="s">
        <v>205</v>
      </c>
      <c r="H2655" s="168">
        <v>39509</v>
      </c>
      <c r="I2655" t="s">
        <v>104</v>
      </c>
      <c r="J2655" s="169">
        <v>9.5726027397260278</v>
      </c>
      <c r="K2655">
        <v>2</v>
      </c>
    </row>
    <row r="2656" spans="1:11" x14ac:dyDescent="0.25">
      <c r="A2656" t="s">
        <v>3104</v>
      </c>
      <c r="B2656">
        <v>39691</v>
      </c>
      <c r="C2656" t="s">
        <v>172</v>
      </c>
      <c r="D2656" s="167">
        <v>42053.83</v>
      </c>
      <c r="E2656" t="s">
        <v>199</v>
      </c>
      <c r="F2656" t="s">
        <v>169</v>
      </c>
      <c r="G2656" t="s">
        <v>220</v>
      </c>
      <c r="H2656" s="168">
        <v>41786</v>
      </c>
      <c r="I2656" t="s">
        <v>105</v>
      </c>
      <c r="J2656" s="169">
        <v>3.3342465753424659</v>
      </c>
      <c r="K2656">
        <v>1</v>
      </c>
    </row>
    <row r="2657" spans="1:11" x14ac:dyDescent="0.25">
      <c r="A2657" t="s">
        <v>3105</v>
      </c>
      <c r="B2657">
        <v>75207</v>
      </c>
      <c r="C2657" t="s">
        <v>172</v>
      </c>
      <c r="D2657" s="167">
        <v>94006.07</v>
      </c>
      <c r="E2657" t="s">
        <v>185</v>
      </c>
      <c r="F2657" t="s">
        <v>169</v>
      </c>
      <c r="G2657" t="s">
        <v>416</v>
      </c>
      <c r="H2657" s="168">
        <v>32699</v>
      </c>
      <c r="I2657" t="s">
        <v>104</v>
      </c>
      <c r="J2657" s="169">
        <v>28.230136986301371</v>
      </c>
      <c r="K2657">
        <v>6</v>
      </c>
    </row>
    <row r="2658" spans="1:11" x14ac:dyDescent="0.25">
      <c r="A2658" t="s">
        <v>3106</v>
      </c>
      <c r="B2658">
        <v>89160</v>
      </c>
      <c r="C2658" t="s">
        <v>172</v>
      </c>
      <c r="D2658" s="167">
        <v>41781.910000000003</v>
      </c>
      <c r="E2658" t="s">
        <v>168</v>
      </c>
      <c r="F2658" t="s">
        <v>169</v>
      </c>
      <c r="G2658" t="s">
        <v>1136</v>
      </c>
      <c r="H2658" s="168">
        <v>41638</v>
      </c>
      <c r="I2658" t="s">
        <v>105</v>
      </c>
      <c r="J2658" s="169">
        <v>3.7397260273972601</v>
      </c>
      <c r="K2658">
        <v>1</v>
      </c>
    </row>
    <row r="2659" spans="1:11" x14ac:dyDescent="0.25">
      <c r="A2659" t="s">
        <v>3107</v>
      </c>
      <c r="B2659">
        <v>51270</v>
      </c>
      <c r="C2659" t="s">
        <v>167</v>
      </c>
      <c r="D2659" s="167">
        <v>56478</v>
      </c>
      <c r="E2659" t="s">
        <v>175</v>
      </c>
      <c r="F2659" t="s">
        <v>169</v>
      </c>
      <c r="G2659" t="s">
        <v>183</v>
      </c>
      <c r="H2659" s="168">
        <v>41694</v>
      </c>
      <c r="I2659" t="s">
        <v>103</v>
      </c>
      <c r="J2659" s="169">
        <v>3.5863013698630137</v>
      </c>
      <c r="K2659">
        <v>1</v>
      </c>
    </row>
    <row r="2660" spans="1:11" x14ac:dyDescent="0.25">
      <c r="A2660" t="s">
        <v>3108</v>
      </c>
      <c r="B2660">
        <v>26464</v>
      </c>
      <c r="C2660" t="s">
        <v>172</v>
      </c>
      <c r="D2660" s="167">
        <v>83658</v>
      </c>
      <c r="E2660" t="s">
        <v>175</v>
      </c>
      <c r="F2660" t="s">
        <v>169</v>
      </c>
      <c r="G2660" t="s">
        <v>183</v>
      </c>
      <c r="H2660" s="168">
        <v>37270</v>
      </c>
      <c r="I2660" t="s">
        <v>104</v>
      </c>
      <c r="J2660" s="169">
        <v>15.706849315068494</v>
      </c>
      <c r="K2660">
        <v>4</v>
      </c>
    </row>
    <row r="2661" spans="1:11" x14ac:dyDescent="0.25">
      <c r="A2661" t="s">
        <v>3109</v>
      </c>
      <c r="B2661">
        <v>61145</v>
      </c>
      <c r="C2661" t="s">
        <v>172</v>
      </c>
      <c r="D2661" s="167">
        <v>64622</v>
      </c>
      <c r="E2661" t="s">
        <v>191</v>
      </c>
      <c r="F2661" t="s">
        <v>169</v>
      </c>
      <c r="G2661" t="s">
        <v>486</v>
      </c>
      <c r="H2661" s="168">
        <v>39160</v>
      </c>
      <c r="I2661" t="s">
        <v>103</v>
      </c>
      <c r="J2661" s="169">
        <v>10.528767123287672</v>
      </c>
      <c r="K2661">
        <v>3</v>
      </c>
    </row>
    <row r="2662" spans="1:11" x14ac:dyDescent="0.25">
      <c r="A2662" t="s">
        <v>3110</v>
      </c>
      <c r="B2662">
        <v>4111</v>
      </c>
      <c r="C2662" t="s">
        <v>167</v>
      </c>
      <c r="D2662" s="167">
        <v>83942.23</v>
      </c>
      <c r="E2662" t="s">
        <v>216</v>
      </c>
      <c r="F2662" t="s">
        <v>169</v>
      </c>
      <c r="G2662" t="s">
        <v>369</v>
      </c>
      <c r="H2662" s="168">
        <v>39020</v>
      </c>
      <c r="I2662" t="s">
        <v>104</v>
      </c>
      <c r="J2662" s="169">
        <v>10.912328767123288</v>
      </c>
      <c r="K2662">
        <v>3</v>
      </c>
    </row>
    <row r="2663" spans="1:11" x14ac:dyDescent="0.25">
      <c r="A2663" t="s">
        <v>3111</v>
      </c>
      <c r="B2663">
        <v>66288</v>
      </c>
      <c r="C2663" t="s">
        <v>167</v>
      </c>
      <c r="D2663" s="167">
        <v>138593.51999999999</v>
      </c>
      <c r="E2663" t="s">
        <v>253</v>
      </c>
      <c r="F2663" t="s">
        <v>169</v>
      </c>
      <c r="G2663" t="s">
        <v>637</v>
      </c>
      <c r="H2663" s="168">
        <v>42114</v>
      </c>
      <c r="I2663" t="s">
        <v>107</v>
      </c>
      <c r="J2663" s="169">
        <v>2.4356164383561643</v>
      </c>
      <c r="K2663">
        <v>1</v>
      </c>
    </row>
    <row r="2664" spans="1:11" x14ac:dyDescent="0.25">
      <c r="A2664" t="s">
        <v>3112</v>
      </c>
      <c r="B2664">
        <v>34198</v>
      </c>
      <c r="C2664" t="s">
        <v>172</v>
      </c>
      <c r="D2664" s="167">
        <v>92756.7</v>
      </c>
      <c r="E2664" t="s">
        <v>175</v>
      </c>
      <c r="F2664" t="s">
        <v>169</v>
      </c>
      <c r="G2664" t="s">
        <v>183</v>
      </c>
      <c r="H2664" s="168">
        <v>34736</v>
      </c>
      <c r="I2664" t="s">
        <v>106</v>
      </c>
      <c r="J2664" s="169">
        <v>22.649315068493152</v>
      </c>
      <c r="K2664">
        <v>5</v>
      </c>
    </row>
    <row r="2665" spans="1:11" x14ac:dyDescent="0.25">
      <c r="A2665" t="s">
        <v>3113</v>
      </c>
      <c r="B2665">
        <v>29534</v>
      </c>
      <c r="C2665" t="s">
        <v>167</v>
      </c>
      <c r="D2665" s="167">
        <v>88463.01</v>
      </c>
      <c r="E2665" t="s">
        <v>616</v>
      </c>
      <c r="F2665" t="s">
        <v>169</v>
      </c>
      <c r="G2665" t="s">
        <v>617</v>
      </c>
      <c r="H2665" s="168">
        <v>41134</v>
      </c>
      <c r="I2665" t="s">
        <v>103</v>
      </c>
      <c r="J2665" s="169">
        <v>5.1205479452054794</v>
      </c>
      <c r="K2665">
        <v>2</v>
      </c>
    </row>
    <row r="2666" spans="1:11" x14ac:dyDescent="0.25">
      <c r="A2666" t="s">
        <v>3114</v>
      </c>
      <c r="B2666">
        <v>62341</v>
      </c>
      <c r="C2666" t="s">
        <v>167</v>
      </c>
      <c r="D2666" s="167">
        <v>92399.14</v>
      </c>
      <c r="E2666" t="s">
        <v>268</v>
      </c>
      <c r="F2666" t="s">
        <v>169</v>
      </c>
      <c r="G2666" t="s">
        <v>297</v>
      </c>
      <c r="H2666" s="168">
        <v>41876</v>
      </c>
      <c r="I2666" t="s">
        <v>107</v>
      </c>
      <c r="J2666" s="169">
        <v>3.0876712328767124</v>
      </c>
      <c r="K2666">
        <v>1</v>
      </c>
    </row>
    <row r="2667" spans="1:11" x14ac:dyDescent="0.25">
      <c r="A2667" t="s">
        <v>3115</v>
      </c>
      <c r="B2667">
        <v>54651</v>
      </c>
      <c r="C2667" t="s">
        <v>172</v>
      </c>
      <c r="D2667" s="167">
        <v>303091</v>
      </c>
      <c r="E2667" t="s">
        <v>239</v>
      </c>
      <c r="F2667" t="s">
        <v>169</v>
      </c>
      <c r="G2667" t="s">
        <v>3116</v>
      </c>
      <c r="H2667" s="168">
        <v>29185</v>
      </c>
      <c r="I2667" t="s">
        <v>105</v>
      </c>
      <c r="J2667" s="169">
        <v>37.857534246575341</v>
      </c>
      <c r="K2667">
        <v>8</v>
      </c>
    </row>
    <row r="2668" spans="1:11" x14ac:dyDescent="0.25">
      <c r="A2668" t="s">
        <v>3117</v>
      </c>
      <c r="B2668">
        <v>88793</v>
      </c>
      <c r="C2668" t="s">
        <v>172</v>
      </c>
      <c r="D2668" s="167">
        <v>66065.23</v>
      </c>
      <c r="E2668" t="s">
        <v>199</v>
      </c>
      <c r="F2668" t="s">
        <v>169</v>
      </c>
      <c r="G2668" t="s">
        <v>750</v>
      </c>
      <c r="H2668" s="168">
        <v>34673</v>
      </c>
      <c r="I2668" t="s">
        <v>104</v>
      </c>
      <c r="J2668" s="169">
        <v>22.82191780821918</v>
      </c>
      <c r="K2668">
        <v>5</v>
      </c>
    </row>
    <row r="2669" spans="1:11" x14ac:dyDescent="0.25">
      <c r="A2669" t="s">
        <v>3118</v>
      </c>
      <c r="B2669">
        <v>25026</v>
      </c>
      <c r="C2669" t="s">
        <v>172</v>
      </c>
      <c r="D2669" s="167">
        <v>55139.73</v>
      </c>
      <c r="E2669" t="s">
        <v>188</v>
      </c>
      <c r="F2669" t="s">
        <v>169</v>
      </c>
      <c r="G2669" t="s">
        <v>344</v>
      </c>
      <c r="H2669" s="168">
        <v>36983</v>
      </c>
      <c r="I2669" t="s">
        <v>103</v>
      </c>
      <c r="J2669" s="169">
        <v>16.493150684931507</v>
      </c>
      <c r="K2669">
        <v>4</v>
      </c>
    </row>
    <row r="2670" spans="1:11" x14ac:dyDescent="0.25">
      <c r="A2670" t="s">
        <v>3119</v>
      </c>
      <c r="B2670">
        <v>13363</v>
      </c>
      <c r="C2670" t="s">
        <v>172</v>
      </c>
      <c r="D2670" s="167">
        <v>93396</v>
      </c>
      <c r="E2670" t="s">
        <v>180</v>
      </c>
      <c r="F2670" t="s">
        <v>169</v>
      </c>
      <c r="G2670" t="s">
        <v>428</v>
      </c>
      <c r="H2670" s="168">
        <v>36640</v>
      </c>
      <c r="I2670" t="s">
        <v>107</v>
      </c>
      <c r="J2670" s="169">
        <v>17.432876712328767</v>
      </c>
      <c r="K2670">
        <v>4</v>
      </c>
    </row>
    <row r="2671" spans="1:11" x14ac:dyDescent="0.25">
      <c r="A2671" t="s">
        <v>3120</v>
      </c>
      <c r="B2671">
        <v>59951</v>
      </c>
      <c r="C2671" t="s">
        <v>167</v>
      </c>
      <c r="D2671" s="167">
        <v>40534.54</v>
      </c>
      <c r="E2671" t="s">
        <v>188</v>
      </c>
      <c r="F2671" t="s">
        <v>202</v>
      </c>
      <c r="G2671" t="s">
        <v>313</v>
      </c>
      <c r="H2671" s="168">
        <v>39104</v>
      </c>
      <c r="I2671" t="s">
        <v>105</v>
      </c>
      <c r="J2671" s="169">
        <v>10.682191780821919</v>
      </c>
      <c r="K2671">
        <v>3</v>
      </c>
    </row>
    <row r="2672" spans="1:11" x14ac:dyDescent="0.25">
      <c r="A2672" t="s">
        <v>3121</v>
      </c>
      <c r="B2672">
        <v>196</v>
      </c>
      <c r="C2672" t="s">
        <v>172</v>
      </c>
      <c r="D2672" s="167">
        <v>84974</v>
      </c>
      <c r="E2672" t="s">
        <v>188</v>
      </c>
      <c r="F2672" t="s">
        <v>169</v>
      </c>
      <c r="G2672" t="s">
        <v>226</v>
      </c>
      <c r="H2672" s="168">
        <v>34483</v>
      </c>
      <c r="I2672" t="s">
        <v>106</v>
      </c>
      <c r="J2672" s="169">
        <v>23.342465753424658</v>
      </c>
      <c r="K2672">
        <v>5</v>
      </c>
    </row>
    <row r="2673" spans="1:11" x14ac:dyDescent="0.25">
      <c r="A2673" t="s">
        <v>3122</v>
      </c>
      <c r="B2673">
        <v>14091</v>
      </c>
      <c r="C2673" t="s">
        <v>172</v>
      </c>
      <c r="D2673" s="167">
        <v>70435</v>
      </c>
      <c r="E2673" t="s">
        <v>175</v>
      </c>
      <c r="F2673" t="s">
        <v>169</v>
      </c>
      <c r="G2673" t="s">
        <v>183</v>
      </c>
      <c r="H2673" s="168">
        <v>39098</v>
      </c>
      <c r="I2673" t="s">
        <v>103</v>
      </c>
      <c r="J2673" s="169">
        <v>10.698630136986301</v>
      </c>
      <c r="K2673">
        <v>3</v>
      </c>
    </row>
    <row r="2674" spans="1:11" x14ac:dyDescent="0.25">
      <c r="A2674" t="s">
        <v>3123</v>
      </c>
      <c r="B2674">
        <v>84032</v>
      </c>
      <c r="C2674" t="s">
        <v>167</v>
      </c>
      <c r="D2674" s="167">
        <v>42053.84</v>
      </c>
      <c r="E2674" t="s">
        <v>199</v>
      </c>
      <c r="F2674" t="s">
        <v>169</v>
      </c>
      <c r="G2674" t="s">
        <v>220</v>
      </c>
      <c r="H2674" s="168">
        <v>41786</v>
      </c>
      <c r="I2674" t="s">
        <v>104</v>
      </c>
      <c r="J2674" s="169">
        <v>3.3342465753424659</v>
      </c>
      <c r="K2674">
        <v>1</v>
      </c>
    </row>
    <row r="2675" spans="1:11" x14ac:dyDescent="0.25">
      <c r="A2675" t="s">
        <v>3124</v>
      </c>
      <c r="B2675">
        <v>33532</v>
      </c>
      <c r="C2675" t="s">
        <v>172</v>
      </c>
      <c r="D2675" s="167">
        <v>53192.79</v>
      </c>
      <c r="E2675" t="s">
        <v>253</v>
      </c>
      <c r="F2675" t="s">
        <v>169</v>
      </c>
      <c r="G2675" t="s">
        <v>282</v>
      </c>
      <c r="H2675" s="168">
        <v>42268</v>
      </c>
      <c r="I2675" t="s">
        <v>103</v>
      </c>
      <c r="J2675" s="169">
        <v>2.0136986301369864</v>
      </c>
      <c r="K2675">
        <v>1</v>
      </c>
    </row>
    <row r="2676" spans="1:11" x14ac:dyDescent="0.25">
      <c r="A2676" t="s">
        <v>3125</v>
      </c>
      <c r="B2676">
        <v>21189</v>
      </c>
      <c r="C2676" t="s">
        <v>167</v>
      </c>
      <c r="D2676" s="167">
        <v>80002.98</v>
      </c>
      <c r="E2676" t="s">
        <v>188</v>
      </c>
      <c r="F2676" t="s">
        <v>169</v>
      </c>
      <c r="G2676" t="s">
        <v>284</v>
      </c>
      <c r="H2676" s="168">
        <v>42296</v>
      </c>
      <c r="I2676" t="s">
        <v>106</v>
      </c>
      <c r="J2676" s="169">
        <v>1.9369863013698629</v>
      </c>
      <c r="K2676">
        <v>1</v>
      </c>
    </row>
    <row r="2677" spans="1:11" x14ac:dyDescent="0.25">
      <c r="A2677" t="s">
        <v>3126</v>
      </c>
      <c r="B2677">
        <v>28709</v>
      </c>
      <c r="C2677" t="s">
        <v>172</v>
      </c>
      <c r="D2677" s="167">
        <v>94099</v>
      </c>
      <c r="E2677" t="s">
        <v>168</v>
      </c>
      <c r="F2677" t="s">
        <v>169</v>
      </c>
      <c r="G2677" t="s">
        <v>173</v>
      </c>
      <c r="H2677" s="168">
        <v>37459</v>
      </c>
      <c r="I2677" t="s">
        <v>108</v>
      </c>
      <c r="J2677" s="169">
        <v>15.189041095890412</v>
      </c>
      <c r="K2677">
        <v>4</v>
      </c>
    </row>
    <row r="2678" spans="1:11" x14ac:dyDescent="0.25">
      <c r="A2678" t="s">
        <v>3127</v>
      </c>
      <c r="B2678">
        <v>32062</v>
      </c>
      <c r="C2678" t="s">
        <v>167</v>
      </c>
      <c r="D2678" s="167">
        <v>60201.440000000002</v>
      </c>
      <c r="E2678" t="s">
        <v>216</v>
      </c>
      <c r="F2678" t="s">
        <v>169</v>
      </c>
      <c r="G2678" t="s">
        <v>3128</v>
      </c>
      <c r="H2678" s="168">
        <v>35240</v>
      </c>
      <c r="I2678" t="s">
        <v>103</v>
      </c>
      <c r="J2678" s="169">
        <v>21.268493150684932</v>
      </c>
      <c r="K2678">
        <v>5</v>
      </c>
    </row>
    <row r="2679" spans="1:11" x14ac:dyDescent="0.25">
      <c r="A2679" t="s">
        <v>3129</v>
      </c>
      <c r="B2679">
        <v>44618</v>
      </c>
      <c r="C2679" t="s">
        <v>172</v>
      </c>
      <c r="D2679" s="167">
        <v>67922</v>
      </c>
      <c r="E2679" t="s">
        <v>168</v>
      </c>
      <c r="F2679" t="s">
        <v>169</v>
      </c>
      <c r="G2679" t="s">
        <v>265</v>
      </c>
      <c r="H2679" s="168">
        <v>37306</v>
      </c>
      <c r="I2679" t="s">
        <v>103</v>
      </c>
      <c r="J2679" s="169">
        <v>15.608219178082193</v>
      </c>
      <c r="K2679">
        <v>4</v>
      </c>
    </row>
    <row r="2680" spans="1:11" x14ac:dyDescent="0.25">
      <c r="A2680" t="s">
        <v>3130</v>
      </c>
      <c r="B2680">
        <v>84801</v>
      </c>
      <c r="C2680" t="s">
        <v>167</v>
      </c>
      <c r="D2680" s="167">
        <v>154333.26999999999</v>
      </c>
      <c r="E2680" t="s">
        <v>188</v>
      </c>
      <c r="F2680" t="s">
        <v>169</v>
      </c>
      <c r="G2680" t="s">
        <v>231</v>
      </c>
      <c r="H2680" s="168">
        <v>32944</v>
      </c>
      <c r="I2680" t="s">
        <v>103</v>
      </c>
      <c r="J2680" s="169">
        <v>27.55890410958904</v>
      </c>
      <c r="K2680">
        <v>6</v>
      </c>
    </row>
    <row r="2681" spans="1:11" x14ac:dyDescent="0.25">
      <c r="A2681" t="s">
        <v>3131</v>
      </c>
      <c r="B2681">
        <v>29940</v>
      </c>
      <c r="C2681" t="s">
        <v>167</v>
      </c>
      <c r="D2681" s="167">
        <v>55054.21</v>
      </c>
      <c r="E2681" t="s">
        <v>216</v>
      </c>
      <c r="F2681" t="s">
        <v>169</v>
      </c>
      <c r="G2681" t="s">
        <v>1058</v>
      </c>
      <c r="H2681" s="168">
        <v>41960</v>
      </c>
      <c r="I2681" t="s">
        <v>104</v>
      </c>
      <c r="J2681" s="169">
        <v>2.8575342465753426</v>
      </c>
      <c r="K2681">
        <v>1</v>
      </c>
    </row>
    <row r="2682" spans="1:11" x14ac:dyDescent="0.25">
      <c r="A2682" t="s">
        <v>3132</v>
      </c>
      <c r="B2682">
        <v>90723</v>
      </c>
      <c r="C2682" t="s">
        <v>172</v>
      </c>
      <c r="D2682" s="167">
        <v>70231.929999999993</v>
      </c>
      <c r="E2682" t="s">
        <v>196</v>
      </c>
      <c r="F2682" t="s">
        <v>169</v>
      </c>
      <c r="G2682" t="s">
        <v>426</v>
      </c>
      <c r="H2682" s="168">
        <v>32818</v>
      </c>
      <c r="I2682" t="s">
        <v>105</v>
      </c>
      <c r="J2682" s="169">
        <v>27.904109589041095</v>
      </c>
      <c r="K2682">
        <v>6</v>
      </c>
    </row>
    <row r="2683" spans="1:11" x14ac:dyDescent="0.25">
      <c r="A2683" t="s">
        <v>3133</v>
      </c>
      <c r="B2683">
        <v>69663</v>
      </c>
      <c r="C2683" t="s">
        <v>167</v>
      </c>
      <c r="D2683" s="167">
        <v>63423.44</v>
      </c>
      <c r="E2683" t="s">
        <v>191</v>
      </c>
      <c r="F2683" t="s">
        <v>169</v>
      </c>
      <c r="G2683" t="s">
        <v>610</v>
      </c>
      <c r="H2683" s="168">
        <v>41260</v>
      </c>
      <c r="I2683" t="s">
        <v>104</v>
      </c>
      <c r="J2683" s="169">
        <v>4.7753424657534245</v>
      </c>
      <c r="K2683">
        <v>1</v>
      </c>
    </row>
    <row r="2684" spans="1:11" x14ac:dyDescent="0.25">
      <c r="A2684" t="s">
        <v>3134</v>
      </c>
      <c r="B2684">
        <v>66904</v>
      </c>
      <c r="C2684" t="s">
        <v>167</v>
      </c>
      <c r="D2684" s="167">
        <v>76015.03</v>
      </c>
      <c r="E2684" t="s">
        <v>188</v>
      </c>
      <c r="F2684" t="s">
        <v>169</v>
      </c>
      <c r="G2684" t="s">
        <v>273</v>
      </c>
      <c r="H2684" s="168">
        <v>32195</v>
      </c>
      <c r="I2684" t="s">
        <v>107</v>
      </c>
      <c r="J2684" s="169">
        <v>29.610958904109587</v>
      </c>
      <c r="K2684">
        <v>6</v>
      </c>
    </row>
    <row r="2685" spans="1:11" x14ac:dyDescent="0.25">
      <c r="A2685" t="s">
        <v>3135</v>
      </c>
      <c r="B2685">
        <v>75314</v>
      </c>
      <c r="C2685" t="s">
        <v>172</v>
      </c>
      <c r="D2685" s="167">
        <v>70422</v>
      </c>
      <c r="E2685" t="s">
        <v>199</v>
      </c>
      <c r="F2685" t="s">
        <v>169</v>
      </c>
      <c r="G2685" t="s">
        <v>426</v>
      </c>
      <c r="H2685" s="168">
        <v>32727</v>
      </c>
      <c r="I2685" t="s">
        <v>107</v>
      </c>
      <c r="J2685" s="169">
        <v>28.153424657534245</v>
      </c>
      <c r="K2685">
        <v>6</v>
      </c>
    </row>
    <row r="2686" spans="1:11" x14ac:dyDescent="0.25">
      <c r="A2686" t="s">
        <v>3136</v>
      </c>
      <c r="B2686">
        <v>17830</v>
      </c>
      <c r="C2686" t="s">
        <v>167</v>
      </c>
      <c r="D2686" s="167">
        <v>86430</v>
      </c>
      <c r="E2686" t="s">
        <v>188</v>
      </c>
      <c r="F2686" t="s">
        <v>169</v>
      </c>
      <c r="G2686" t="s">
        <v>397</v>
      </c>
      <c r="H2686" s="168">
        <v>42408</v>
      </c>
      <c r="I2686" t="s">
        <v>104</v>
      </c>
      <c r="J2686" s="169">
        <v>1.6301369863013699</v>
      </c>
      <c r="K2686">
        <v>1</v>
      </c>
    </row>
    <row r="2687" spans="1:11" x14ac:dyDescent="0.25">
      <c r="A2687" t="s">
        <v>3137</v>
      </c>
      <c r="B2687">
        <v>99684</v>
      </c>
      <c r="C2687" t="s">
        <v>167</v>
      </c>
      <c r="D2687" s="167">
        <v>49364</v>
      </c>
      <c r="E2687" t="s">
        <v>168</v>
      </c>
      <c r="F2687" t="s">
        <v>169</v>
      </c>
      <c r="G2687" t="s">
        <v>265</v>
      </c>
      <c r="H2687" s="168">
        <v>42156</v>
      </c>
      <c r="I2687" t="s">
        <v>106</v>
      </c>
      <c r="J2687" s="169">
        <v>2.3205479452054796</v>
      </c>
      <c r="K2687">
        <v>1</v>
      </c>
    </row>
    <row r="2688" spans="1:11" x14ac:dyDescent="0.25">
      <c r="A2688" t="s">
        <v>3138</v>
      </c>
      <c r="B2688">
        <v>4926</v>
      </c>
      <c r="C2688" t="s">
        <v>172</v>
      </c>
      <c r="D2688" s="167">
        <v>131348.75</v>
      </c>
      <c r="E2688" t="s">
        <v>185</v>
      </c>
      <c r="F2688" t="s">
        <v>169</v>
      </c>
      <c r="G2688" t="s">
        <v>774</v>
      </c>
      <c r="H2688" s="168">
        <v>34387</v>
      </c>
      <c r="I2688" t="s">
        <v>103</v>
      </c>
      <c r="J2688" s="169">
        <v>23.605479452054794</v>
      </c>
      <c r="K2688">
        <v>5</v>
      </c>
    </row>
    <row r="2689" spans="1:11" x14ac:dyDescent="0.25">
      <c r="A2689" t="s">
        <v>3139</v>
      </c>
      <c r="B2689">
        <v>36857</v>
      </c>
      <c r="C2689" t="s">
        <v>172</v>
      </c>
      <c r="D2689" s="167">
        <v>123902.96</v>
      </c>
      <c r="E2689" t="s">
        <v>175</v>
      </c>
      <c r="F2689" t="s">
        <v>169</v>
      </c>
      <c r="G2689" t="s">
        <v>291</v>
      </c>
      <c r="H2689" s="168">
        <v>31313</v>
      </c>
      <c r="I2689" t="s">
        <v>105</v>
      </c>
      <c r="J2689" s="169">
        <v>32.027397260273972</v>
      </c>
      <c r="K2689">
        <v>7</v>
      </c>
    </row>
    <row r="2690" spans="1:11" x14ac:dyDescent="0.25">
      <c r="A2690" t="s">
        <v>3140</v>
      </c>
      <c r="B2690">
        <v>35443</v>
      </c>
      <c r="C2690" t="s">
        <v>167</v>
      </c>
      <c r="D2690" s="167">
        <v>69495.399999999994</v>
      </c>
      <c r="E2690" t="s">
        <v>168</v>
      </c>
      <c r="F2690" t="s">
        <v>169</v>
      </c>
      <c r="G2690" t="s">
        <v>397</v>
      </c>
      <c r="H2690" s="168">
        <v>39118</v>
      </c>
      <c r="I2690" t="s">
        <v>104</v>
      </c>
      <c r="J2690" s="169">
        <v>10.643835616438356</v>
      </c>
      <c r="K2690">
        <v>3</v>
      </c>
    </row>
    <row r="2691" spans="1:11" x14ac:dyDescent="0.25">
      <c r="A2691" t="s">
        <v>3141</v>
      </c>
      <c r="B2691">
        <v>23893</v>
      </c>
      <c r="C2691" t="s">
        <v>167</v>
      </c>
      <c r="D2691" s="167">
        <v>65812.12</v>
      </c>
      <c r="E2691" t="s">
        <v>175</v>
      </c>
      <c r="F2691" t="s">
        <v>169</v>
      </c>
      <c r="G2691" t="s">
        <v>211</v>
      </c>
      <c r="H2691" s="168">
        <v>41064</v>
      </c>
      <c r="I2691" t="s">
        <v>103</v>
      </c>
      <c r="J2691" s="169">
        <v>5.3123287671232875</v>
      </c>
      <c r="K2691">
        <v>2</v>
      </c>
    </row>
    <row r="2692" spans="1:11" x14ac:dyDescent="0.25">
      <c r="A2692" t="s">
        <v>3142</v>
      </c>
      <c r="B2692">
        <v>87813</v>
      </c>
      <c r="C2692" t="s">
        <v>172</v>
      </c>
      <c r="D2692" s="167">
        <v>45261</v>
      </c>
      <c r="E2692" t="s">
        <v>191</v>
      </c>
      <c r="F2692" t="s">
        <v>169</v>
      </c>
      <c r="G2692" t="s">
        <v>1065</v>
      </c>
      <c r="H2692" s="168">
        <v>42716</v>
      </c>
      <c r="I2692" t="s">
        <v>106</v>
      </c>
      <c r="J2692" s="169">
        <v>0.78630136986301369</v>
      </c>
      <c r="K2692">
        <v>1</v>
      </c>
    </row>
    <row r="2693" spans="1:11" x14ac:dyDescent="0.25">
      <c r="A2693" t="s">
        <v>3143</v>
      </c>
      <c r="B2693">
        <v>50242</v>
      </c>
      <c r="C2693" t="s">
        <v>172</v>
      </c>
      <c r="D2693" s="167">
        <v>87967.15</v>
      </c>
      <c r="E2693" t="s">
        <v>168</v>
      </c>
      <c r="F2693" t="s">
        <v>169</v>
      </c>
      <c r="G2693" t="s">
        <v>265</v>
      </c>
      <c r="H2693" s="168">
        <v>31831</v>
      </c>
      <c r="I2693" t="s">
        <v>104</v>
      </c>
      <c r="J2693" s="169">
        <v>30.608219178082191</v>
      </c>
      <c r="K2693">
        <v>7</v>
      </c>
    </row>
    <row r="2694" spans="1:11" x14ac:dyDescent="0.25">
      <c r="A2694" t="s">
        <v>3144</v>
      </c>
      <c r="B2694">
        <v>98937</v>
      </c>
      <c r="C2694" t="s">
        <v>167</v>
      </c>
      <c r="D2694" s="167">
        <v>59795.88</v>
      </c>
      <c r="E2694" t="s">
        <v>188</v>
      </c>
      <c r="F2694" t="s">
        <v>169</v>
      </c>
      <c r="G2694" t="s">
        <v>170</v>
      </c>
      <c r="H2694" s="168">
        <v>36864</v>
      </c>
      <c r="I2694" t="s">
        <v>107</v>
      </c>
      <c r="J2694" s="169">
        <v>16.81917808219178</v>
      </c>
      <c r="K2694">
        <v>4</v>
      </c>
    </row>
    <row r="2695" spans="1:11" x14ac:dyDescent="0.25">
      <c r="A2695" t="s">
        <v>3145</v>
      </c>
      <c r="B2695">
        <v>51132</v>
      </c>
      <c r="C2695" t="s">
        <v>172</v>
      </c>
      <c r="D2695" s="167">
        <v>45261</v>
      </c>
      <c r="E2695" t="s">
        <v>191</v>
      </c>
      <c r="F2695" t="s">
        <v>169</v>
      </c>
      <c r="G2695" t="s">
        <v>1065</v>
      </c>
      <c r="H2695" s="168">
        <v>42716</v>
      </c>
      <c r="I2695" t="s">
        <v>108</v>
      </c>
      <c r="J2695" s="169">
        <v>0.78630136986301369</v>
      </c>
      <c r="K2695">
        <v>1</v>
      </c>
    </row>
    <row r="2696" spans="1:11" x14ac:dyDescent="0.25">
      <c r="A2696" t="s">
        <v>3146</v>
      </c>
      <c r="B2696">
        <v>52456</v>
      </c>
      <c r="C2696" t="s">
        <v>167</v>
      </c>
      <c r="D2696" s="167">
        <v>72697.36</v>
      </c>
      <c r="E2696" t="s">
        <v>191</v>
      </c>
      <c r="F2696" t="s">
        <v>169</v>
      </c>
      <c r="G2696" t="s">
        <v>610</v>
      </c>
      <c r="H2696" s="168">
        <v>39034</v>
      </c>
      <c r="I2696" t="s">
        <v>107</v>
      </c>
      <c r="J2696" s="169">
        <v>10.873972602739727</v>
      </c>
      <c r="K2696">
        <v>3</v>
      </c>
    </row>
    <row r="2697" spans="1:11" x14ac:dyDescent="0.25">
      <c r="A2697" t="s">
        <v>3147</v>
      </c>
      <c r="B2697">
        <v>2625</v>
      </c>
      <c r="C2697" t="s">
        <v>172</v>
      </c>
      <c r="D2697" s="167">
        <v>85662.76</v>
      </c>
      <c r="E2697" t="s">
        <v>1258</v>
      </c>
      <c r="F2697" t="s">
        <v>169</v>
      </c>
      <c r="G2697" t="s">
        <v>418</v>
      </c>
      <c r="H2697" s="168">
        <v>39734</v>
      </c>
      <c r="I2697" t="s">
        <v>106</v>
      </c>
      <c r="J2697" s="169">
        <v>8.956164383561644</v>
      </c>
      <c r="K2697">
        <v>2</v>
      </c>
    </row>
    <row r="2698" spans="1:11" x14ac:dyDescent="0.25">
      <c r="A2698" t="s">
        <v>3148</v>
      </c>
      <c r="B2698">
        <v>33665</v>
      </c>
      <c r="C2698" t="s">
        <v>167</v>
      </c>
      <c r="D2698" s="167">
        <v>63955.519999999997</v>
      </c>
      <c r="E2698" t="s">
        <v>188</v>
      </c>
      <c r="F2698" t="s">
        <v>169</v>
      </c>
      <c r="G2698" t="s">
        <v>282</v>
      </c>
      <c r="H2698" s="168">
        <v>41092</v>
      </c>
      <c r="I2698" t="s">
        <v>104</v>
      </c>
      <c r="J2698" s="169">
        <v>5.2356164383561641</v>
      </c>
      <c r="K2698">
        <v>2</v>
      </c>
    </row>
    <row r="2699" spans="1:11" x14ac:dyDescent="0.25">
      <c r="A2699" t="s">
        <v>3149</v>
      </c>
      <c r="B2699">
        <v>71188</v>
      </c>
      <c r="C2699" t="s">
        <v>172</v>
      </c>
      <c r="D2699" s="167">
        <v>100849.36</v>
      </c>
      <c r="E2699" t="s">
        <v>175</v>
      </c>
      <c r="F2699" t="s">
        <v>169</v>
      </c>
      <c r="G2699" t="s">
        <v>211</v>
      </c>
      <c r="H2699" s="168">
        <v>33758</v>
      </c>
      <c r="I2699" t="s">
        <v>103</v>
      </c>
      <c r="J2699" s="169">
        <v>25.328767123287673</v>
      </c>
      <c r="K2699">
        <v>6</v>
      </c>
    </row>
    <row r="2700" spans="1:11" x14ac:dyDescent="0.25">
      <c r="A2700" t="s">
        <v>3150</v>
      </c>
      <c r="B2700">
        <v>92675</v>
      </c>
      <c r="C2700" t="s">
        <v>167</v>
      </c>
      <c r="D2700" s="167">
        <v>19727.759999999998</v>
      </c>
      <c r="E2700" t="s">
        <v>196</v>
      </c>
      <c r="F2700" t="s">
        <v>202</v>
      </c>
      <c r="G2700" t="s">
        <v>222</v>
      </c>
      <c r="H2700" s="168">
        <v>39399</v>
      </c>
      <c r="I2700" t="s">
        <v>107</v>
      </c>
      <c r="J2700" s="169">
        <v>9.8739726027397268</v>
      </c>
      <c r="K2700">
        <v>2</v>
      </c>
    </row>
    <row r="2701" spans="1:11" x14ac:dyDescent="0.25">
      <c r="A2701" t="s">
        <v>3151</v>
      </c>
      <c r="B2701">
        <v>99819</v>
      </c>
      <c r="C2701" t="s">
        <v>172</v>
      </c>
      <c r="D2701" s="167">
        <v>104717.28</v>
      </c>
      <c r="E2701" t="s">
        <v>175</v>
      </c>
      <c r="F2701" t="s">
        <v>169</v>
      </c>
      <c r="G2701" t="s">
        <v>176</v>
      </c>
      <c r="H2701" s="168">
        <v>34372</v>
      </c>
      <c r="I2701" t="s">
        <v>103</v>
      </c>
      <c r="J2701" s="169">
        <v>23.646575342465752</v>
      </c>
      <c r="K2701">
        <v>5</v>
      </c>
    </row>
    <row r="2702" spans="1:11" x14ac:dyDescent="0.25">
      <c r="A2702" t="s">
        <v>3152</v>
      </c>
      <c r="B2702">
        <v>12220</v>
      </c>
      <c r="C2702" t="s">
        <v>167</v>
      </c>
      <c r="D2702" s="167">
        <v>100849.36</v>
      </c>
      <c r="E2702" t="s">
        <v>191</v>
      </c>
      <c r="F2702" t="s">
        <v>169</v>
      </c>
      <c r="G2702" t="s">
        <v>610</v>
      </c>
      <c r="H2702" s="168">
        <v>33777</v>
      </c>
      <c r="I2702" t="s">
        <v>103</v>
      </c>
      <c r="J2702" s="169">
        <v>25.276712328767122</v>
      </c>
      <c r="K2702">
        <v>6</v>
      </c>
    </row>
    <row r="2703" spans="1:11" x14ac:dyDescent="0.25">
      <c r="A2703" t="s">
        <v>3153</v>
      </c>
      <c r="B2703">
        <v>66245</v>
      </c>
      <c r="C2703" t="s">
        <v>172</v>
      </c>
      <c r="D2703" s="167">
        <v>71941</v>
      </c>
      <c r="E2703" t="s">
        <v>168</v>
      </c>
      <c r="F2703" t="s">
        <v>169</v>
      </c>
      <c r="G2703" t="s">
        <v>524</v>
      </c>
      <c r="H2703" s="168">
        <v>39077</v>
      </c>
      <c r="I2703" t="s">
        <v>103</v>
      </c>
      <c r="J2703" s="169">
        <v>10.756164383561643</v>
      </c>
      <c r="K2703">
        <v>3</v>
      </c>
    </row>
    <row r="2704" spans="1:11" x14ac:dyDescent="0.25">
      <c r="A2704" t="s">
        <v>3154</v>
      </c>
      <c r="B2704">
        <v>53492</v>
      </c>
      <c r="C2704" t="s">
        <v>172</v>
      </c>
      <c r="D2704" s="167">
        <v>68543</v>
      </c>
      <c r="E2704" t="s">
        <v>191</v>
      </c>
      <c r="F2704" t="s">
        <v>169</v>
      </c>
      <c r="G2704" t="s">
        <v>486</v>
      </c>
      <c r="H2704" s="168">
        <v>39524</v>
      </c>
      <c r="I2704" t="s">
        <v>104</v>
      </c>
      <c r="J2704" s="169">
        <v>9.5315068493150683</v>
      </c>
      <c r="K2704">
        <v>2</v>
      </c>
    </row>
    <row r="2705" spans="1:11" x14ac:dyDescent="0.25">
      <c r="A2705" t="s">
        <v>3155</v>
      </c>
      <c r="B2705">
        <v>47013</v>
      </c>
      <c r="C2705" t="s">
        <v>167</v>
      </c>
      <c r="D2705" s="167">
        <v>69222.179999999993</v>
      </c>
      <c r="E2705" t="s">
        <v>175</v>
      </c>
      <c r="F2705" t="s">
        <v>169</v>
      </c>
      <c r="G2705" t="s">
        <v>904</v>
      </c>
      <c r="H2705" s="168">
        <v>28702</v>
      </c>
      <c r="I2705" t="s">
        <v>108</v>
      </c>
      <c r="J2705" s="169">
        <v>39.180821917808217</v>
      </c>
      <c r="K2705">
        <v>8</v>
      </c>
    </row>
    <row r="2706" spans="1:11" x14ac:dyDescent="0.25">
      <c r="A2706" t="s">
        <v>3156</v>
      </c>
      <c r="B2706">
        <v>53048</v>
      </c>
      <c r="C2706" t="s">
        <v>172</v>
      </c>
      <c r="D2706" s="167">
        <v>95475</v>
      </c>
      <c r="E2706" t="s">
        <v>268</v>
      </c>
      <c r="F2706" t="s">
        <v>169</v>
      </c>
      <c r="G2706" t="s">
        <v>297</v>
      </c>
      <c r="H2706" s="168">
        <v>42464</v>
      </c>
      <c r="I2706" t="s">
        <v>106</v>
      </c>
      <c r="J2706" s="169">
        <v>1.4767123287671233</v>
      </c>
      <c r="K2706">
        <v>1</v>
      </c>
    </row>
    <row r="2707" spans="1:11" x14ac:dyDescent="0.25">
      <c r="A2707" t="s">
        <v>3157</v>
      </c>
      <c r="B2707">
        <v>13806</v>
      </c>
      <c r="C2707" t="s">
        <v>167</v>
      </c>
      <c r="D2707" s="167">
        <v>40631.32</v>
      </c>
      <c r="E2707" t="s">
        <v>199</v>
      </c>
      <c r="F2707" t="s">
        <v>169</v>
      </c>
      <c r="G2707" t="s">
        <v>200</v>
      </c>
      <c r="H2707" s="168">
        <v>42065</v>
      </c>
      <c r="I2707" t="s">
        <v>104</v>
      </c>
      <c r="J2707" s="169">
        <v>2.56986301369863</v>
      </c>
      <c r="K2707">
        <v>1</v>
      </c>
    </row>
    <row r="2708" spans="1:11" x14ac:dyDescent="0.25">
      <c r="A2708" t="s">
        <v>3158</v>
      </c>
      <c r="B2708">
        <v>60302</v>
      </c>
      <c r="C2708" t="s">
        <v>172</v>
      </c>
      <c r="D2708" s="167">
        <v>81066</v>
      </c>
      <c r="E2708" t="s">
        <v>1258</v>
      </c>
      <c r="F2708" t="s">
        <v>169</v>
      </c>
      <c r="G2708" t="s">
        <v>418</v>
      </c>
      <c r="H2708" s="168">
        <v>36942</v>
      </c>
      <c r="I2708" t="s">
        <v>103</v>
      </c>
      <c r="J2708" s="169">
        <v>16.605479452054794</v>
      </c>
      <c r="K2708">
        <v>4</v>
      </c>
    </row>
    <row r="2709" spans="1:11" x14ac:dyDescent="0.25">
      <c r="A2709" t="s">
        <v>3159</v>
      </c>
      <c r="B2709">
        <v>45760</v>
      </c>
      <c r="C2709" t="s">
        <v>172</v>
      </c>
      <c r="D2709" s="167">
        <v>49017.51</v>
      </c>
      <c r="E2709" t="s">
        <v>268</v>
      </c>
      <c r="F2709" t="s">
        <v>169</v>
      </c>
      <c r="G2709" t="s">
        <v>630</v>
      </c>
      <c r="H2709" s="168">
        <v>35660</v>
      </c>
      <c r="I2709" t="s">
        <v>106</v>
      </c>
      <c r="J2709" s="169">
        <v>20.117808219178084</v>
      </c>
      <c r="K2709">
        <v>5</v>
      </c>
    </row>
    <row r="2710" spans="1:11" x14ac:dyDescent="0.25">
      <c r="A2710" t="s">
        <v>3160</v>
      </c>
      <c r="B2710">
        <v>10587</v>
      </c>
      <c r="C2710" t="s">
        <v>172</v>
      </c>
      <c r="D2710" s="167">
        <v>91517.5</v>
      </c>
      <c r="E2710" t="s">
        <v>268</v>
      </c>
      <c r="F2710" t="s">
        <v>169</v>
      </c>
      <c r="G2710" t="s">
        <v>418</v>
      </c>
      <c r="H2710" s="168">
        <v>35555</v>
      </c>
      <c r="I2710" t="s">
        <v>104</v>
      </c>
      <c r="J2710" s="169">
        <v>20.405479452054795</v>
      </c>
      <c r="K2710">
        <v>5</v>
      </c>
    </row>
    <row r="2711" spans="1:11" x14ac:dyDescent="0.25">
      <c r="A2711" t="s">
        <v>3161</v>
      </c>
      <c r="B2711">
        <v>28448</v>
      </c>
      <c r="C2711" t="s">
        <v>172</v>
      </c>
      <c r="D2711" s="167">
        <v>102664</v>
      </c>
      <c r="E2711" t="s">
        <v>253</v>
      </c>
      <c r="F2711" t="s">
        <v>169</v>
      </c>
      <c r="G2711" t="s">
        <v>1406</v>
      </c>
      <c r="H2711" s="168">
        <v>36493</v>
      </c>
      <c r="I2711" t="s">
        <v>106</v>
      </c>
      <c r="J2711" s="169">
        <v>17.835616438356166</v>
      </c>
      <c r="K2711">
        <v>4</v>
      </c>
    </row>
    <row r="2712" spans="1:11" x14ac:dyDescent="0.25">
      <c r="A2712" t="s">
        <v>3162</v>
      </c>
      <c r="B2712">
        <v>79471</v>
      </c>
      <c r="C2712" t="s">
        <v>167</v>
      </c>
      <c r="D2712" s="167">
        <v>90129.61</v>
      </c>
      <c r="E2712" t="s">
        <v>188</v>
      </c>
      <c r="F2712" t="s">
        <v>169</v>
      </c>
      <c r="G2712" t="s">
        <v>284</v>
      </c>
      <c r="H2712" s="168">
        <v>39146</v>
      </c>
      <c r="I2712" t="s">
        <v>106</v>
      </c>
      <c r="J2712" s="169">
        <v>10.567123287671233</v>
      </c>
      <c r="K2712">
        <v>3</v>
      </c>
    </row>
    <row r="2713" spans="1:11" x14ac:dyDescent="0.25">
      <c r="A2713" t="s">
        <v>3163</v>
      </c>
      <c r="B2713">
        <v>44545</v>
      </c>
      <c r="C2713" t="s">
        <v>167</v>
      </c>
      <c r="D2713" s="167">
        <v>128519</v>
      </c>
      <c r="E2713" t="s">
        <v>239</v>
      </c>
      <c r="F2713" t="s">
        <v>169</v>
      </c>
      <c r="G2713" t="s">
        <v>2909</v>
      </c>
      <c r="H2713" s="168">
        <v>37592</v>
      </c>
      <c r="I2713" t="s">
        <v>103</v>
      </c>
      <c r="J2713" s="169">
        <v>14.824657534246576</v>
      </c>
      <c r="K2713">
        <v>3</v>
      </c>
    </row>
    <row r="2714" spans="1:11" x14ac:dyDescent="0.25">
      <c r="A2714" t="s">
        <v>3164</v>
      </c>
      <c r="B2714">
        <v>63841</v>
      </c>
      <c r="C2714" t="s">
        <v>172</v>
      </c>
      <c r="D2714" s="167">
        <v>40369</v>
      </c>
      <c r="E2714" t="s">
        <v>168</v>
      </c>
      <c r="F2714" t="s">
        <v>169</v>
      </c>
      <c r="G2714" t="s">
        <v>1136</v>
      </c>
      <c r="H2714" s="168">
        <v>41820</v>
      </c>
      <c r="I2714" t="s">
        <v>108</v>
      </c>
      <c r="J2714" s="169">
        <v>3.2410958904109588</v>
      </c>
      <c r="K2714">
        <v>1</v>
      </c>
    </row>
    <row r="2715" spans="1:11" x14ac:dyDescent="0.25">
      <c r="A2715" t="s">
        <v>3165</v>
      </c>
      <c r="B2715">
        <v>63110</v>
      </c>
      <c r="C2715" t="s">
        <v>167</v>
      </c>
      <c r="D2715" s="167">
        <v>96929.82</v>
      </c>
      <c r="E2715" t="s">
        <v>188</v>
      </c>
      <c r="F2715" t="s">
        <v>169</v>
      </c>
      <c r="G2715" t="s">
        <v>410</v>
      </c>
      <c r="H2715" s="168">
        <v>41484</v>
      </c>
      <c r="I2715" t="s">
        <v>103</v>
      </c>
      <c r="J2715" s="169">
        <v>4.161643835616438</v>
      </c>
      <c r="K2715">
        <v>1</v>
      </c>
    </row>
    <row r="2716" spans="1:11" x14ac:dyDescent="0.25">
      <c r="A2716" t="s">
        <v>3166</v>
      </c>
      <c r="B2716">
        <v>10529</v>
      </c>
      <c r="C2716" t="s">
        <v>167</v>
      </c>
      <c r="D2716" s="167">
        <v>63453.9</v>
      </c>
      <c r="E2716" t="s">
        <v>239</v>
      </c>
      <c r="F2716" t="s">
        <v>169</v>
      </c>
      <c r="G2716" t="s">
        <v>535</v>
      </c>
      <c r="H2716" s="168">
        <v>41176</v>
      </c>
      <c r="I2716" t="s">
        <v>106</v>
      </c>
      <c r="J2716" s="169">
        <v>5.0054794520547947</v>
      </c>
      <c r="K2716">
        <v>1</v>
      </c>
    </row>
    <row r="2717" spans="1:11" x14ac:dyDescent="0.25">
      <c r="A2717" t="s">
        <v>3167</v>
      </c>
      <c r="B2717">
        <v>31564</v>
      </c>
      <c r="C2717" t="s">
        <v>167</v>
      </c>
      <c r="D2717" s="167">
        <v>57160.72</v>
      </c>
      <c r="E2717" t="s">
        <v>216</v>
      </c>
      <c r="F2717" t="s">
        <v>169</v>
      </c>
      <c r="G2717" t="s">
        <v>217</v>
      </c>
      <c r="H2717" s="168">
        <v>36283</v>
      </c>
      <c r="I2717" t="s">
        <v>103</v>
      </c>
      <c r="J2717" s="169">
        <v>18.410958904109588</v>
      </c>
      <c r="K2717">
        <v>4</v>
      </c>
    </row>
    <row r="2718" spans="1:11" x14ac:dyDescent="0.25">
      <c r="A2718" t="s">
        <v>3168</v>
      </c>
      <c r="B2718">
        <v>26367</v>
      </c>
      <c r="C2718" t="s">
        <v>172</v>
      </c>
      <c r="D2718" s="167">
        <v>43525.120000000003</v>
      </c>
      <c r="E2718" t="s">
        <v>199</v>
      </c>
      <c r="F2718" t="s">
        <v>169</v>
      </c>
      <c r="G2718" t="s">
        <v>220</v>
      </c>
      <c r="H2718" s="168">
        <v>41015</v>
      </c>
      <c r="I2718" t="s">
        <v>108</v>
      </c>
      <c r="J2718" s="169">
        <v>5.4465753424657537</v>
      </c>
      <c r="K2718">
        <v>2</v>
      </c>
    </row>
    <row r="2719" spans="1:11" x14ac:dyDescent="0.25">
      <c r="A2719" t="s">
        <v>3169</v>
      </c>
      <c r="B2719">
        <v>60400</v>
      </c>
      <c r="C2719" t="s">
        <v>172</v>
      </c>
      <c r="D2719" s="167">
        <v>61035.5</v>
      </c>
      <c r="E2719" t="s">
        <v>196</v>
      </c>
      <c r="F2719" t="s">
        <v>169</v>
      </c>
      <c r="G2719" t="s">
        <v>228</v>
      </c>
      <c r="H2719" s="168">
        <v>39482</v>
      </c>
      <c r="I2719" t="s">
        <v>104</v>
      </c>
      <c r="J2719" s="169">
        <v>9.6465753424657539</v>
      </c>
      <c r="K2719">
        <v>2</v>
      </c>
    </row>
    <row r="2720" spans="1:11" x14ac:dyDescent="0.25">
      <c r="A2720" t="s">
        <v>3170</v>
      </c>
      <c r="B2720">
        <v>9744</v>
      </c>
      <c r="C2720" t="s">
        <v>167</v>
      </c>
      <c r="D2720" s="167">
        <v>50785.5</v>
      </c>
      <c r="E2720" t="s">
        <v>188</v>
      </c>
      <c r="F2720" t="s">
        <v>169</v>
      </c>
      <c r="G2720" t="s">
        <v>282</v>
      </c>
      <c r="H2720" s="168">
        <v>41820</v>
      </c>
      <c r="I2720" t="s">
        <v>104</v>
      </c>
      <c r="J2720" s="169">
        <v>3.2410958904109588</v>
      </c>
      <c r="K2720">
        <v>1</v>
      </c>
    </row>
    <row r="2721" spans="1:11" x14ac:dyDescent="0.25">
      <c r="A2721" t="s">
        <v>3171</v>
      </c>
      <c r="B2721">
        <v>42786</v>
      </c>
      <c r="C2721" t="s">
        <v>167</v>
      </c>
      <c r="D2721" s="167">
        <v>38486.480000000003</v>
      </c>
      <c r="E2721" t="s">
        <v>188</v>
      </c>
      <c r="F2721" t="s">
        <v>169</v>
      </c>
      <c r="G2721" t="s">
        <v>344</v>
      </c>
      <c r="H2721" s="168">
        <v>42352</v>
      </c>
      <c r="I2721" t="s">
        <v>104</v>
      </c>
      <c r="J2721" s="169">
        <v>1.7835616438356163</v>
      </c>
      <c r="K2721">
        <v>1</v>
      </c>
    </row>
    <row r="2722" spans="1:11" x14ac:dyDescent="0.25">
      <c r="A2722" t="s">
        <v>3172</v>
      </c>
      <c r="B2722">
        <v>65869</v>
      </c>
      <c r="C2722" t="s">
        <v>172</v>
      </c>
      <c r="D2722" s="167">
        <v>54709.01</v>
      </c>
      <c r="E2722" t="s">
        <v>1258</v>
      </c>
      <c r="F2722" t="s">
        <v>169</v>
      </c>
      <c r="G2722" t="s">
        <v>418</v>
      </c>
      <c r="H2722" s="168">
        <v>41288</v>
      </c>
      <c r="I2722" t="s">
        <v>103</v>
      </c>
      <c r="J2722" s="169">
        <v>4.6986301369863011</v>
      </c>
      <c r="K2722">
        <v>1</v>
      </c>
    </row>
    <row r="2723" spans="1:11" x14ac:dyDescent="0.25">
      <c r="A2723" t="s">
        <v>3173</v>
      </c>
      <c r="B2723">
        <v>71896</v>
      </c>
      <c r="C2723" t="s">
        <v>172</v>
      </c>
      <c r="D2723" s="167">
        <v>60711.33</v>
      </c>
      <c r="E2723" t="s">
        <v>199</v>
      </c>
      <c r="F2723" t="s">
        <v>169</v>
      </c>
      <c r="G2723" t="s">
        <v>200</v>
      </c>
      <c r="H2723" s="168">
        <v>36842</v>
      </c>
      <c r="I2723" t="s">
        <v>103</v>
      </c>
      <c r="J2723" s="169">
        <v>16.87945205479452</v>
      </c>
      <c r="K2723">
        <v>4</v>
      </c>
    </row>
    <row r="2724" spans="1:11" x14ac:dyDescent="0.25">
      <c r="A2724" t="s">
        <v>3174</v>
      </c>
      <c r="B2724">
        <v>3782</v>
      </c>
      <c r="C2724" t="s">
        <v>167</v>
      </c>
      <c r="D2724" s="167">
        <v>39163.74</v>
      </c>
      <c r="E2724" t="s">
        <v>188</v>
      </c>
      <c r="F2724" t="s">
        <v>202</v>
      </c>
      <c r="G2724" t="s">
        <v>313</v>
      </c>
      <c r="H2724" s="168">
        <v>39497</v>
      </c>
      <c r="I2724" t="s">
        <v>105</v>
      </c>
      <c r="J2724" s="169">
        <v>9.6054794520547944</v>
      </c>
      <c r="K2724">
        <v>2</v>
      </c>
    </row>
    <row r="2725" spans="1:11" x14ac:dyDescent="0.25">
      <c r="A2725" t="s">
        <v>3175</v>
      </c>
      <c r="B2725">
        <v>84597</v>
      </c>
      <c r="C2725" t="s">
        <v>172</v>
      </c>
      <c r="D2725" s="167">
        <v>61231</v>
      </c>
      <c r="E2725" t="s">
        <v>199</v>
      </c>
      <c r="F2725" t="s">
        <v>169</v>
      </c>
      <c r="G2725" t="s">
        <v>295</v>
      </c>
      <c r="H2725" s="168">
        <v>36157</v>
      </c>
      <c r="I2725" t="s">
        <v>104</v>
      </c>
      <c r="J2725" s="169">
        <v>18.756164383561643</v>
      </c>
      <c r="K2725">
        <v>4</v>
      </c>
    </row>
    <row r="2726" spans="1:11" x14ac:dyDescent="0.25">
      <c r="A2726" t="s">
        <v>3176</v>
      </c>
      <c r="B2726">
        <v>79015</v>
      </c>
      <c r="C2726" t="s">
        <v>167</v>
      </c>
      <c r="D2726" s="167">
        <v>38756.92</v>
      </c>
      <c r="E2726" t="s">
        <v>188</v>
      </c>
      <c r="F2726" t="s">
        <v>169</v>
      </c>
      <c r="G2726" t="s">
        <v>344</v>
      </c>
      <c r="H2726" s="168">
        <v>41988</v>
      </c>
      <c r="I2726" t="s">
        <v>106</v>
      </c>
      <c r="J2726" s="169">
        <v>2.7808219178082192</v>
      </c>
      <c r="K2726">
        <v>1</v>
      </c>
    </row>
    <row r="2727" spans="1:11" x14ac:dyDescent="0.25">
      <c r="A2727" t="s">
        <v>3177</v>
      </c>
      <c r="B2727">
        <v>87392</v>
      </c>
      <c r="C2727" t="s">
        <v>172</v>
      </c>
      <c r="D2727" s="167">
        <v>39351.08</v>
      </c>
      <c r="E2727" t="s">
        <v>199</v>
      </c>
      <c r="F2727" t="s">
        <v>169</v>
      </c>
      <c r="G2727" t="s">
        <v>295</v>
      </c>
      <c r="H2727" s="168">
        <v>41666</v>
      </c>
      <c r="I2727" t="s">
        <v>104</v>
      </c>
      <c r="J2727" s="169">
        <v>3.6630136986301371</v>
      </c>
      <c r="K2727">
        <v>1</v>
      </c>
    </row>
    <row r="2728" spans="1:11" x14ac:dyDescent="0.25">
      <c r="A2728" t="s">
        <v>3178</v>
      </c>
      <c r="B2728">
        <v>41304</v>
      </c>
      <c r="C2728" t="s">
        <v>167</v>
      </c>
      <c r="D2728" s="167">
        <v>36180</v>
      </c>
      <c r="E2728" t="s">
        <v>188</v>
      </c>
      <c r="F2728" t="s">
        <v>169</v>
      </c>
      <c r="G2728" t="s">
        <v>344</v>
      </c>
      <c r="H2728" s="168">
        <v>41625</v>
      </c>
      <c r="I2728" t="s">
        <v>103</v>
      </c>
      <c r="J2728" s="169">
        <v>3.7753424657534245</v>
      </c>
      <c r="K2728">
        <v>1</v>
      </c>
    </row>
    <row r="2729" spans="1:11" x14ac:dyDescent="0.25">
      <c r="A2729" t="s">
        <v>3179</v>
      </c>
      <c r="B2729">
        <v>76334</v>
      </c>
      <c r="C2729" t="s">
        <v>167</v>
      </c>
      <c r="D2729" s="167">
        <v>135392</v>
      </c>
      <c r="E2729" t="s">
        <v>199</v>
      </c>
      <c r="F2729" t="s">
        <v>169</v>
      </c>
      <c r="G2729" t="s">
        <v>275</v>
      </c>
      <c r="H2729" s="168">
        <v>32427</v>
      </c>
      <c r="I2729" t="s">
        <v>104</v>
      </c>
      <c r="J2729" s="169">
        <v>28.975342465753425</v>
      </c>
      <c r="K2729">
        <v>6</v>
      </c>
    </row>
    <row r="2730" spans="1:11" x14ac:dyDescent="0.25">
      <c r="A2730" t="s">
        <v>3180</v>
      </c>
      <c r="B2730">
        <v>18851</v>
      </c>
      <c r="C2730" t="s">
        <v>167</v>
      </c>
      <c r="D2730" s="167">
        <v>30519.56</v>
      </c>
      <c r="E2730" t="s">
        <v>216</v>
      </c>
      <c r="F2730" t="s">
        <v>202</v>
      </c>
      <c r="G2730" t="s">
        <v>1058</v>
      </c>
      <c r="H2730" s="168">
        <v>39482</v>
      </c>
      <c r="I2730" t="s">
        <v>104</v>
      </c>
      <c r="J2730" s="169">
        <v>9.6465753424657539</v>
      </c>
      <c r="K2730">
        <v>2</v>
      </c>
    </row>
    <row r="2731" spans="1:11" x14ac:dyDescent="0.25">
      <c r="A2731" t="s">
        <v>3181</v>
      </c>
      <c r="B2731">
        <v>57214</v>
      </c>
      <c r="C2731" t="s">
        <v>167</v>
      </c>
      <c r="D2731" s="167">
        <v>66106.91</v>
      </c>
      <c r="E2731" t="s">
        <v>270</v>
      </c>
      <c r="F2731" t="s">
        <v>169</v>
      </c>
      <c r="G2731" t="s">
        <v>271</v>
      </c>
      <c r="H2731" s="168">
        <v>38250</v>
      </c>
      <c r="I2731" t="s">
        <v>103</v>
      </c>
      <c r="J2731" s="169">
        <v>13.021917808219179</v>
      </c>
      <c r="K2731">
        <v>3</v>
      </c>
    </row>
    <row r="2732" spans="1:11" x14ac:dyDescent="0.25">
      <c r="A2732" t="s">
        <v>3182</v>
      </c>
      <c r="B2732">
        <v>68328</v>
      </c>
      <c r="C2732" t="s">
        <v>167</v>
      </c>
      <c r="D2732" s="167">
        <v>107128.71</v>
      </c>
      <c r="E2732" t="s">
        <v>175</v>
      </c>
      <c r="F2732" t="s">
        <v>169</v>
      </c>
      <c r="G2732" t="s">
        <v>586</v>
      </c>
      <c r="H2732" s="168">
        <v>34722</v>
      </c>
      <c r="I2732" t="s">
        <v>104</v>
      </c>
      <c r="J2732" s="169">
        <v>22.687671232876713</v>
      </c>
      <c r="K2732">
        <v>5</v>
      </c>
    </row>
    <row r="2733" spans="1:11" x14ac:dyDescent="0.25">
      <c r="A2733" t="s">
        <v>3183</v>
      </c>
      <c r="B2733">
        <v>23236</v>
      </c>
      <c r="C2733" t="s">
        <v>167</v>
      </c>
      <c r="D2733" s="167">
        <v>65752</v>
      </c>
      <c r="E2733" t="s">
        <v>175</v>
      </c>
      <c r="F2733" t="s">
        <v>169</v>
      </c>
      <c r="G2733" t="s">
        <v>183</v>
      </c>
      <c r="H2733" s="168">
        <v>40371</v>
      </c>
      <c r="I2733" t="s">
        <v>103</v>
      </c>
      <c r="J2733" s="169">
        <v>7.2109589041095887</v>
      </c>
      <c r="K2733">
        <v>2</v>
      </c>
    </row>
    <row r="2734" spans="1:11" x14ac:dyDescent="0.25">
      <c r="A2734" t="s">
        <v>3184</v>
      </c>
      <c r="B2734">
        <v>34491</v>
      </c>
      <c r="C2734" t="s">
        <v>172</v>
      </c>
      <c r="D2734" s="167">
        <v>63067.93</v>
      </c>
      <c r="E2734" t="s">
        <v>199</v>
      </c>
      <c r="F2734" t="s">
        <v>169</v>
      </c>
      <c r="G2734" t="s">
        <v>295</v>
      </c>
      <c r="H2734" s="168">
        <v>32524</v>
      </c>
      <c r="I2734" t="s">
        <v>107</v>
      </c>
      <c r="J2734" s="169">
        <v>28.709589041095889</v>
      </c>
      <c r="K2734">
        <v>6</v>
      </c>
    </row>
    <row r="2735" spans="1:11" x14ac:dyDescent="0.25">
      <c r="A2735" t="s">
        <v>3185</v>
      </c>
      <c r="B2735">
        <v>43650</v>
      </c>
      <c r="C2735" t="s">
        <v>167</v>
      </c>
      <c r="D2735" s="167">
        <v>37578.89</v>
      </c>
      <c r="E2735" t="s">
        <v>191</v>
      </c>
      <c r="F2735" t="s">
        <v>202</v>
      </c>
      <c r="G2735" t="s">
        <v>610</v>
      </c>
      <c r="H2735" s="168">
        <v>39048</v>
      </c>
      <c r="I2735" t="s">
        <v>103</v>
      </c>
      <c r="J2735" s="169">
        <v>10.835616438356164</v>
      </c>
      <c r="K2735">
        <v>3</v>
      </c>
    </row>
    <row r="2736" spans="1:11" x14ac:dyDescent="0.25">
      <c r="A2736" t="s">
        <v>3186</v>
      </c>
      <c r="B2736">
        <v>24078</v>
      </c>
      <c r="C2736" t="s">
        <v>172</v>
      </c>
      <c r="D2736" s="167">
        <v>89620</v>
      </c>
      <c r="E2736" t="s">
        <v>175</v>
      </c>
      <c r="F2736" t="s">
        <v>169</v>
      </c>
      <c r="G2736" t="s">
        <v>183</v>
      </c>
      <c r="H2736" s="168">
        <v>36584</v>
      </c>
      <c r="I2736" t="s">
        <v>106</v>
      </c>
      <c r="J2736" s="169">
        <v>17.586301369863012</v>
      </c>
      <c r="K2736">
        <v>4</v>
      </c>
    </row>
    <row r="2737" spans="1:11" x14ac:dyDescent="0.25">
      <c r="A2737" t="s">
        <v>3187</v>
      </c>
      <c r="B2737">
        <v>25728</v>
      </c>
      <c r="C2737" t="s">
        <v>172</v>
      </c>
      <c r="D2737" s="167">
        <v>65752</v>
      </c>
      <c r="E2737" t="s">
        <v>175</v>
      </c>
      <c r="F2737" t="s">
        <v>169</v>
      </c>
      <c r="G2737" t="s">
        <v>183</v>
      </c>
      <c r="H2737" s="168">
        <v>40742</v>
      </c>
      <c r="I2737" t="s">
        <v>103</v>
      </c>
      <c r="J2737" s="169">
        <v>6.1945205479452055</v>
      </c>
      <c r="K2737">
        <v>2</v>
      </c>
    </row>
    <row r="2738" spans="1:11" x14ac:dyDescent="0.25">
      <c r="A2738" t="s">
        <v>3188</v>
      </c>
      <c r="B2738">
        <v>47624</v>
      </c>
      <c r="C2738" t="s">
        <v>172</v>
      </c>
      <c r="D2738" s="167">
        <v>125089.44</v>
      </c>
      <c r="E2738" t="s">
        <v>239</v>
      </c>
      <c r="F2738" t="s">
        <v>169</v>
      </c>
      <c r="G2738" t="s">
        <v>3189</v>
      </c>
      <c r="H2738" s="168">
        <v>40812</v>
      </c>
      <c r="I2738" t="s">
        <v>103</v>
      </c>
      <c r="J2738" s="169">
        <v>6.0027397260273974</v>
      </c>
      <c r="K2738">
        <v>2</v>
      </c>
    </row>
    <row r="2739" spans="1:11" x14ac:dyDescent="0.25">
      <c r="A2739" t="s">
        <v>3190</v>
      </c>
      <c r="B2739">
        <v>60798</v>
      </c>
      <c r="C2739" t="s">
        <v>172</v>
      </c>
      <c r="D2739" s="167">
        <v>43244.28</v>
      </c>
      <c r="E2739" t="s">
        <v>199</v>
      </c>
      <c r="F2739" t="s">
        <v>169</v>
      </c>
      <c r="G2739" t="s">
        <v>295</v>
      </c>
      <c r="H2739" s="168">
        <v>40896</v>
      </c>
      <c r="I2739" t="s">
        <v>103</v>
      </c>
      <c r="J2739" s="169">
        <v>5.7726027397260271</v>
      </c>
      <c r="K2739">
        <v>2</v>
      </c>
    </row>
    <row r="2740" spans="1:11" x14ac:dyDescent="0.25">
      <c r="A2740" t="s">
        <v>3191</v>
      </c>
      <c r="B2740">
        <v>89873</v>
      </c>
      <c r="C2740" t="s">
        <v>172</v>
      </c>
      <c r="D2740" s="167">
        <v>76015.03</v>
      </c>
      <c r="E2740" t="s">
        <v>196</v>
      </c>
      <c r="F2740" t="s">
        <v>169</v>
      </c>
      <c r="G2740" t="s">
        <v>539</v>
      </c>
      <c r="H2740" s="168">
        <v>34988</v>
      </c>
      <c r="I2740" t="s">
        <v>104</v>
      </c>
      <c r="J2740" s="169">
        <v>21.958904109589042</v>
      </c>
      <c r="K2740">
        <v>5</v>
      </c>
    </row>
    <row r="2741" spans="1:11" x14ac:dyDescent="0.25">
      <c r="A2741" t="s">
        <v>3192</v>
      </c>
      <c r="B2741">
        <v>48933</v>
      </c>
      <c r="C2741" t="s">
        <v>172</v>
      </c>
      <c r="D2741" s="167">
        <v>81066</v>
      </c>
      <c r="E2741" t="s">
        <v>213</v>
      </c>
      <c r="F2741" t="s">
        <v>169</v>
      </c>
      <c r="G2741" t="s">
        <v>3193</v>
      </c>
      <c r="H2741" s="168">
        <v>37557</v>
      </c>
      <c r="I2741" t="s">
        <v>107</v>
      </c>
      <c r="J2741" s="169">
        <v>14.920547945205479</v>
      </c>
      <c r="K2741">
        <v>3</v>
      </c>
    </row>
    <row r="2742" spans="1:11" x14ac:dyDescent="0.25">
      <c r="A2742" t="s">
        <v>3194</v>
      </c>
      <c r="B2742">
        <v>27752</v>
      </c>
      <c r="C2742" t="s">
        <v>172</v>
      </c>
      <c r="D2742" s="167">
        <v>54592.21</v>
      </c>
      <c r="E2742" t="s">
        <v>199</v>
      </c>
      <c r="F2742" t="s">
        <v>169</v>
      </c>
      <c r="G2742" t="s">
        <v>3195</v>
      </c>
      <c r="H2742" s="168">
        <v>38446</v>
      </c>
      <c r="I2742" t="s">
        <v>105</v>
      </c>
      <c r="J2742" s="169">
        <v>12.484931506849316</v>
      </c>
      <c r="K2742">
        <v>3</v>
      </c>
    </row>
    <row r="2743" spans="1:11" x14ac:dyDescent="0.25">
      <c r="A2743" t="s">
        <v>3196</v>
      </c>
      <c r="B2743">
        <v>54156</v>
      </c>
      <c r="C2743" t="s">
        <v>172</v>
      </c>
      <c r="D2743" s="167">
        <v>45048.5</v>
      </c>
      <c r="E2743" t="s">
        <v>199</v>
      </c>
      <c r="F2743" t="s">
        <v>169</v>
      </c>
      <c r="G2743" t="s">
        <v>205</v>
      </c>
      <c r="H2743" s="168">
        <v>40406</v>
      </c>
      <c r="I2743" t="s">
        <v>108</v>
      </c>
      <c r="J2743" s="169">
        <v>7.1150684931506847</v>
      </c>
      <c r="K2743">
        <v>2</v>
      </c>
    </row>
    <row r="2744" spans="1:11" x14ac:dyDescent="0.25">
      <c r="A2744" t="s">
        <v>3197</v>
      </c>
      <c r="B2744">
        <v>45631</v>
      </c>
      <c r="C2744" t="s">
        <v>172</v>
      </c>
      <c r="D2744" s="167">
        <v>58657.24</v>
      </c>
      <c r="E2744" t="s">
        <v>199</v>
      </c>
      <c r="F2744" t="s">
        <v>169</v>
      </c>
      <c r="G2744" t="s">
        <v>200</v>
      </c>
      <c r="H2744" s="168">
        <v>37164</v>
      </c>
      <c r="I2744" t="s">
        <v>107</v>
      </c>
      <c r="J2744" s="169">
        <v>15.997260273972604</v>
      </c>
      <c r="K2744">
        <v>4</v>
      </c>
    </row>
    <row r="2745" spans="1:11" x14ac:dyDescent="0.25">
      <c r="A2745" t="s">
        <v>3198</v>
      </c>
      <c r="B2745">
        <v>97835</v>
      </c>
      <c r="C2745" t="s">
        <v>172</v>
      </c>
      <c r="D2745" s="167">
        <v>50910</v>
      </c>
      <c r="E2745" t="s">
        <v>191</v>
      </c>
      <c r="F2745" t="s">
        <v>169</v>
      </c>
      <c r="G2745" t="s">
        <v>354</v>
      </c>
      <c r="H2745" s="168">
        <v>41904</v>
      </c>
      <c r="I2745" t="s">
        <v>108</v>
      </c>
      <c r="J2745" s="169">
        <v>3.010958904109589</v>
      </c>
      <c r="K2745">
        <v>1</v>
      </c>
    </row>
    <row r="2746" spans="1:11" x14ac:dyDescent="0.25">
      <c r="A2746" t="s">
        <v>3199</v>
      </c>
      <c r="B2746">
        <v>197</v>
      </c>
      <c r="C2746" t="s">
        <v>167</v>
      </c>
      <c r="D2746" s="167">
        <v>57807.08</v>
      </c>
      <c r="E2746" t="s">
        <v>188</v>
      </c>
      <c r="F2746" t="s">
        <v>202</v>
      </c>
      <c r="G2746" t="s">
        <v>313</v>
      </c>
      <c r="H2746" s="168">
        <v>33826</v>
      </c>
      <c r="I2746" t="s">
        <v>105</v>
      </c>
      <c r="J2746" s="169">
        <v>25.142465753424659</v>
      </c>
      <c r="K2746">
        <v>6</v>
      </c>
    </row>
    <row r="2747" spans="1:11" x14ac:dyDescent="0.25">
      <c r="A2747" t="s">
        <v>3200</v>
      </c>
      <c r="B2747">
        <v>27534</v>
      </c>
      <c r="C2747" t="s">
        <v>167</v>
      </c>
      <c r="D2747" s="167">
        <v>36797.11</v>
      </c>
      <c r="E2747" t="s">
        <v>188</v>
      </c>
      <c r="F2747" t="s">
        <v>202</v>
      </c>
      <c r="G2747" t="s">
        <v>313</v>
      </c>
      <c r="H2747" s="168">
        <v>41485</v>
      </c>
      <c r="I2747" t="s">
        <v>107</v>
      </c>
      <c r="J2747" s="169">
        <v>4.1589041095890407</v>
      </c>
      <c r="K2747">
        <v>1</v>
      </c>
    </row>
    <row r="2748" spans="1:11" x14ac:dyDescent="0.25">
      <c r="A2748" t="s">
        <v>3201</v>
      </c>
      <c r="B2748">
        <v>98863</v>
      </c>
      <c r="C2748" t="s">
        <v>172</v>
      </c>
      <c r="D2748" s="167">
        <v>140794</v>
      </c>
      <c r="E2748" t="s">
        <v>325</v>
      </c>
      <c r="F2748" t="s">
        <v>169</v>
      </c>
      <c r="G2748" t="s">
        <v>533</v>
      </c>
      <c r="H2748" s="168">
        <v>37123</v>
      </c>
      <c r="I2748" t="s">
        <v>105</v>
      </c>
      <c r="J2748" s="169">
        <v>16.109589041095891</v>
      </c>
      <c r="K2748">
        <v>4</v>
      </c>
    </row>
    <row r="2749" spans="1:11" x14ac:dyDescent="0.25">
      <c r="A2749" t="s">
        <v>3202</v>
      </c>
      <c r="B2749">
        <v>83079</v>
      </c>
      <c r="C2749" t="s">
        <v>172</v>
      </c>
      <c r="D2749" s="167">
        <v>54814</v>
      </c>
      <c r="E2749" t="s">
        <v>168</v>
      </c>
      <c r="F2749" t="s">
        <v>169</v>
      </c>
      <c r="G2749" t="s">
        <v>265</v>
      </c>
      <c r="H2749" s="168">
        <v>41666</v>
      </c>
      <c r="I2749" t="s">
        <v>106</v>
      </c>
      <c r="J2749" s="169">
        <v>3.6630136986301371</v>
      </c>
      <c r="K2749">
        <v>1</v>
      </c>
    </row>
    <row r="2750" spans="1:11" x14ac:dyDescent="0.25">
      <c r="A2750" t="s">
        <v>3203</v>
      </c>
      <c r="B2750">
        <v>17623</v>
      </c>
      <c r="C2750" t="s">
        <v>172</v>
      </c>
      <c r="D2750" s="167">
        <v>92756.7</v>
      </c>
      <c r="E2750" t="s">
        <v>175</v>
      </c>
      <c r="F2750" t="s">
        <v>169</v>
      </c>
      <c r="G2750" t="s">
        <v>183</v>
      </c>
      <c r="H2750" s="168">
        <v>32216</v>
      </c>
      <c r="I2750" t="s">
        <v>103</v>
      </c>
      <c r="J2750" s="169">
        <v>29.553424657534247</v>
      </c>
      <c r="K2750">
        <v>6</v>
      </c>
    </row>
    <row r="2751" spans="1:11" x14ac:dyDescent="0.25">
      <c r="A2751" t="s">
        <v>3204</v>
      </c>
      <c r="B2751">
        <v>6575</v>
      </c>
      <c r="C2751" t="s">
        <v>167</v>
      </c>
      <c r="D2751" s="167">
        <v>64872.74</v>
      </c>
      <c r="E2751" t="s">
        <v>308</v>
      </c>
      <c r="F2751" t="s">
        <v>169</v>
      </c>
      <c r="G2751" t="s">
        <v>181</v>
      </c>
      <c r="H2751" s="168">
        <v>40140</v>
      </c>
      <c r="I2751" t="s">
        <v>104</v>
      </c>
      <c r="J2751" s="169">
        <v>7.8438356164383558</v>
      </c>
      <c r="K2751">
        <v>2</v>
      </c>
    </row>
    <row r="2752" spans="1:11" x14ac:dyDescent="0.25">
      <c r="A2752" t="s">
        <v>3205</v>
      </c>
      <c r="B2752">
        <v>66094</v>
      </c>
      <c r="C2752" t="s">
        <v>172</v>
      </c>
      <c r="D2752" s="167">
        <v>55123.38</v>
      </c>
      <c r="E2752" t="s">
        <v>199</v>
      </c>
      <c r="F2752" t="s">
        <v>169</v>
      </c>
      <c r="G2752" t="s">
        <v>200</v>
      </c>
      <c r="H2752" s="168">
        <v>38215</v>
      </c>
      <c r="I2752" t="s">
        <v>106</v>
      </c>
      <c r="J2752" s="169">
        <v>13.117808219178082</v>
      </c>
      <c r="K2752">
        <v>3</v>
      </c>
    </row>
    <row r="2753" spans="1:11" x14ac:dyDescent="0.25">
      <c r="A2753" t="s">
        <v>3206</v>
      </c>
      <c r="B2753">
        <v>5324</v>
      </c>
      <c r="C2753" t="s">
        <v>167</v>
      </c>
      <c r="D2753" s="167">
        <v>55129.279999999999</v>
      </c>
      <c r="E2753" t="s">
        <v>308</v>
      </c>
      <c r="F2753" t="s">
        <v>169</v>
      </c>
      <c r="G2753" t="s">
        <v>539</v>
      </c>
      <c r="H2753" s="168">
        <v>42296</v>
      </c>
      <c r="I2753" t="s">
        <v>103</v>
      </c>
      <c r="J2753" s="169">
        <v>1.9369863013698629</v>
      </c>
      <c r="K2753">
        <v>1</v>
      </c>
    </row>
    <row r="2754" spans="1:11" x14ac:dyDescent="0.25">
      <c r="A2754" t="s">
        <v>3207</v>
      </c>
      <c r="B2754">
        <v>84233</v>
      </c>
      <c r="C2754" t="s">
        <v>172</v>
      </c>
      <c r="D2754" s="167">
        <v>40631.32</v>
      </c>
      <c r="E2754" t="s">
        <v>168</v>
      </c>
      <c r="F2754" t="s">
        <v>169</v>
      </c>
      <c r="G2754" t="s">
        <v>869</v>
      </c>
      <c r="H2754" s="168">
        <v>41498</v>
      </c>
      <c r="I2754" t="s">
        <v>106</v>
      </c>
      <c r="J2754" s="169">
        <v>4.1232876712328768</v>
      </c>
      <c r="K2754">
        <v>1</v>
      </c>
    </row>
    <row r="2755" spans="1:11" x14ac:dyDescent="0.25">
      <c r="A2755" t="s">
        <v>3208</v>
      </c>
      <c r="B2755">
        <v>3783</v>
      </c>
      <c r="C2755" t="s">
        <v>167</v>
      </c>
      <c r="D2755" s="167">
        <v>100849.36</v>
      </c>
      <c r="E2755" t="s">
        <v>188</v>
      </c>
      <c r="F2755" t="s">
        <v>169</v>
      </c>
      <c r="G2755" t="s">
        <v>284</v>
      </c>
      <c r="H2755" s="168">
        <v>31446</v>
      </c>
      <c r="I2755" t="s">
        <v>106</v>
      </c>
      <c r="J2755" s="169">
        <v>31.663013698630138</v>
      </c>
      <c r="K2755">
        <v>7</v>
      </c>
    </row>
    <row r="2756" spans="1:11" x14ac:dyDescent="0.25">
      <c r="A2756" t="s">
        <v>3209</v>
      </c>
      <c r="B2756">
        <v>70902</v>
      </c>
      <c r="C2756" t="s">
        <v>172</v>
      </c>
      <c r="D2756" s="167">
        <v>35965.22</v>
      </c>
      <c r="E2756" t="s">
        <v>199</v>
      </c>
      <c r="F2756" t="s">
        <v>169</v>
      </c>
      <c r="G2756" t="s">
        <v>630</v>
      </c>
      <c r="H2756" s="168">
        <v>42324</v>
      </c>
      <c r="I2756" t="s">
        <v>107</v>
      </c>
      <c r="J2756" s="169">
        <v>1.8602739726027397</v>
      </c>
      <c r="K2756">
        <v>1</v>
      </c>
    </row>
    <row r="2757" spans="1:11" x14ac:dyDescent="0.25">
      <c r="A2757" t="s">
        <v>3210</v>
      </c>
      <c r="B2757">
        <v>40892</v>
      </c>
      <c r="C2757" t="s">
        <v>167</v>
      </c>
      <c r="D2757" s="167">
        <v>62428.69</v>
      </c>
      <c r="E2757" t="s">
        <v>188</v>
      </c>
      <c r="F2757" t="s">
        <v>169</v>
      </c>
      <c r="G2757" t="s">
        <v>282</v>
      </c>
      <c r="H2757" s="168">
        <v>38978</v>
      </c>
      <c r="I2757" t="s">
        <v>107</v>
      </c>
      <c r="J2757" s="169">
        <v>11.027397260273972</v>
      </c>
      <c r="K2757">
        <v>3</v>
      </c>
    </row>
    <row r="2758" spans="1:11" x14ac:dyDescent="0.25">
      <c r="A2758" t="s">
        <v>3211</v>
      </c>
      <c r="B2758">
        <v>92713</v>
      </c>
      <c r="C2758" t="s">
        <v>167</v>
      </c>
      <c r="D2758" s="167">
        <v>62046.879999999997</v>
      </c>
      <c r="E2758" t="s">
        <v>325</v>
      </c>
      <c r="F2758" t="s">
        <v>169</v>
      </c>
      <c r="G2758" t="s">
        <v>170</v>
      </c>
      <c r="H2758" s="168">
        <v>40911</v>
      </c>
      <c r="I2758" t="s">
        <v>105</v>
      </c>
      <c r="J2758" s="169">
        <v>5.7315068493150685</v>
      </c>
      <c r="K2758">
        <v>2</v>
      </c>
    </row>
    <row r="2759" spans="1:11" x14ac:dyDescent="0.25">
      <c r="A2759" t="s">
        <v>3212</v>
      </c>
      <c r="B2759">
        <v>83851</v>
      </c>
      <c r="C2759" t="s">
        <v>167</v>
      </c>
      <c r="D2759" s="167">
        <v>60201.440000000002</v>
      </c>
      <c r="E2759" t="s">
        <v>188</v>
      </c>
      <c r="F2759" t="s">
        <v>169</v>
      </c>
      <c r="G2759" t="s">
        <v>344</v>
      </c>
      <c r="H2759" s="168">
        <v>32554</v>
      </c>
      <c r="I2759" t="s">
        <v>106</v>
      </c>
      <c r="J2759" s="169">
        <v>28.627397260273973</v>
      </c>
      <c r="K2759">
        <v>6</v>
      </c>
    </row>
    <row r="2760" spans="1:11" x14ac:dyDescent="0.25">
      <c r="A2760" t="s">
        <v>3213</v>
      </c>
      <c r="B2760">
        <v>54302</v>
      </c>
      <c r="C2760" t="s">
        <v>172</v>
      </c>
      <c r="D2760" s="167">
        <v>60201.440000000002</v>
      </c>
      <c r="E2760" t="s">
        <v>308</v>
      </c>
      <c r="F2760" t="s">
        <v>169</v>
      </c>
      <c r="G2760" t="s">
        <v>786</v>
      </c>
      <c r="H2760" s="168">
        <v>34016</v>
      </c>
      <c r="I2760" t="s">
        <v>103</v>
      </c>
      <c r="J2760" s="169">
        <v>24.621917808219177</v>
      </c>
      <c r="K2760">
        <v>5</v>
      </c>
    </row>
    <row r="2761" spans="1:11" x14ac:dyDescent="0.25">
      <c r="A2761" t="s">
        <v>3214</v>
      </c>
      <c r="B2761">
        <v>32563</v>
      </c>
      <c r="C2761" t="s">
        <v>172</v>
      </c>
      <c r="D2761" s="167">
        <v>58455</v>
      </c>
      <c r="E2761" t="s">
        <v>175</v>
      </c>
      <c r="F2761" t="s">
        <v>169</v>
      </c>
      <c r="G2761" t="s">
        <v>183</v>
      </c>
      <c r="H2761" s="168">
        <v>41302</v>
      </c>
      <c r="I2761" t="s">
        <v>104</v>
      </c>
      <c r="J2761" s="169">
        <v>4.6602739726027398</v>
      </c>
      <c r="K2761">
        <v>1</v>
      </c>
    </row>
    <row r="2762" spans="1:11" x14ac:dyDescent="0.25">
      <c r="A2762" t="s">
        <v>3215</v>
      </c>
      <c r="B2762">
        <v>87794</v>
      </c>
      <c r="C2762" t="s">
        <v>172</v>
      </c>
      <c r="D2762" s="167">
        <v>66065.23</v>
      </c>
      <c r="E2762" t="s">
        <v>199</v>
      </c>
      <c r="F2762" t="s">
        <v>169</v>
      </c>
      <c r="G2762" t="s">
        <v>200</v>
      </c>
      <c r="H2762" s="168">
        <v>33644</v>
      </c>
      <c r="I2762" t="s">
        <v>104</v>
      </c>
      <c r="J2762" s="169">
        <v>25.641095890410959</v>
      </c>
      <c r="K2762">
        <v>6</v>
      </c>
    </row>
    <row r="2763" spans="1:11" x14ac:dyDescent="0.25">
      <c r="A2763" t="s">
        <v>3216</v>
      </c>
      <c r="B2763">
        <v>66612</v>
      </c>
      <c r="C2763" t="s">
        <v>172</v>
      </c>
      <c r="D2763" s="167">
        <v>76716</v>
      </c>
      <c r="E2763" t="s">
        <v>191</v>
      </c>
      <c r="F2763" t="s">
        <v>169</v>
      </c>
      <c r="G2763" t="s">
        <v>192</v>
      </c>
      <c r="H2763" s="168">
        <v>38999</v>
      </c>
      <c r="I2763" t="s">
        <v>104</v>
      </c>
      <c r="J2763" s="169">
        <v>10.96986301369863</v>
      </c>
      <c r="K2763">
        <v>3</v>
      </c>
    </row>
    <row r="2764" spans="1:11" x14ac:dyDescent="0.25">
      <c r="A2764" t="s">
        <v>3217</v>
      </c>
      <c r="B2764">
        <v>85541</v>
      </c>
      <c r="C2764" t="s">
        <v>172</v>
      </c>
      <c r="D2764" s="167">
        <v>84974</v>
      </c>
      <c r="E2764" t="s">
        <v>196</v>
      </c>
      <c r="F2764" t="s">
        <v>169</v>
      </c>
      <c r="G2764" t="s">
        <v>1795</v>
      </c>
      <c r="H2764" s="168">
        <v>37536</v>
      </c>
      <c r="I2764" t="s">
        <v>105</v>
      </c>
      <c r="J2764" s="169">
        <v>14.978082191780821</v>
      </c>
      <c r="K2764">
        <v>3</v>
      </c>
    </row>
    <row r="2765" spans="1:11" x14ac:dyDescent="0.25">
      <c r="A2765" t="s">
        <v>3218</v>
      </c>
      <c r="B2765">
        <v>95040</v>
      </c>
      <c r="C2765" t="s">
        <v>172</v>
      </c>
      <c r="D2765" s="167">
        <v>33395</v>
      </c>
      <c r="E2765" t="s">
        <v>199</v>
      </c>
      <c r="F2765" t="s">
        <v>169</v>
      </c>
      <c r="G2765" t="s">
        <v>295</v>
      </c>
      <c r="H2765" s="168">
        <v>42674</v>
      </c>
      <c r="I2765" t="s">
        <v>108</v>
      </c>
      <c r="J2765" s="169">
        <v>0.90136986301369859</v>
      </c>
      <c r="K2765">
        <v>1</v>
      </c>
    </row>
    <row r="2766" spans="1:11" x14ac:dyDescent="0.25">
      <c r="A2766" t="s">
        <v>3219</v>
      </c>
      <c r="B2766">
        <v>55317</v>
      </c>
      <c r="C2766" t="s">
        <v>172</v>
      </c>
      <c r="D2766" s="167">
        <v>114087.02</v>
      </c>
      <c r="E2766" t="s">
        <v>185</v>
      </c>
      <c r="F2766" t="s">
        <v>169</v>
      </c>
      <c r="G2766" t="s">
        <v>382</v>
      </c>
      <c r="H2766" s="168">
        <v>33924</v>
      </c>
      <c r="I2766" t="s">
        <v>108</v>
      </c>
      <c r="J2766" s="169">
        <v>24.873972602739727</v>
      </c>
      <c r="K2766">
        <v>5</v>
      </c>
    </row>
    <row r="2767" spans="1:11" x14ac:dyDescent="0.25">
      <c r="A2767" t="s">
        <v>3220</v>
      </c>
      <c r="B2767">
        <v>1616</v>
      </c>
      <c r="C2767" t="s">
        <v>172</v>
      </c>
      <c r="D2767" s="167">
        <v>43525.72</v>
      </c>
      <c r="E2767" t="s">
        <v>199</v>
      </c>
      <c r="F2767" t="s">
        <v>169</v>
      </c>
      <c r="G2767" t="s">
        <v>220</v>
      </c>
      <c r="H2767" s="168">
        <v>40623</v>
      </c>
      <c r="I2767" t="s">
        <v>108</v>
      </c>
      <c r="J2767" s="169">
        <v>6.5205479452054798</v>
      </c>
      <c r="K2767">
        <v>2</v>
      </c>
    </row>
    <row r="2768" spans="1:11" x14ac:dyDescent="0.25">
      <c r="A2768" t="s">
        <v>3221</v>
      </c>
      <c r="B2768">
        <v>19479</v>
      </c>
      <c r="C2768" t="s">
        <v>172</v>
      </c>
      <c r="D2768" s="167">
        <v>84974</v>
      </c>
      <c r="E2768" t="s">
        <v>199</v>
      </c>
      <c r="F2768" t="s">
        <v>169</v>
      </c>
      <c r="G2768" t="s">
        <v>662</v>
      </c>
      <c r="H2768" s="168">
        <v>32741</v>
      </c>
      <c r="I2768" t="s">
        <v>105</v>
      </c>
      <c r="J2768" s="169">
        <v>28.115068493150684</v>
      </c>
      <c r="K2768">
        <v>6</v>
      </c>
    </row>
    <row r="2769" spans="1:11" x14ac:dyDescent="0.25">
      <c r="A2769" t="s">
        <v>3222</v>
      </c>
      <c r="B2769">
        <v>8742</v>
      </c>
      <c r="C2769" t="s">
        <v>167</v>
      </c>
      <c r="D2769" s="167">
        <v>65765.83</v>
      </c>
      <c r="E2769" t="s">
        <v>233</v>
      </c>
      <c r="F2769" t="s">
        <v>169</v>
      </c>
      <c r="G2769" t="s">
        <v>363</v>
      </c>
      <c r="H2769" s="168">
        <v>36488</v>
      </c>
      <c r="I2769" t="s">
        <v>103</v>
      </c>
      <c r="J2769" s="169">
        <v>17.849315068493151</v>
      </c>
      <c r="K2769">
        <v>4</v>
      </c>
    </row>
    <row r="2770" spans="1:11" x14ac:dyDescent="0.25">
      <c r="A2770" t="s">
        <v>3223</v>
      </c>
      <c r="B2770">
        <v>3152</v>
      </c>
      <c r="C2770" t="s">
        <v>172</v>
      </c>
      <c r="D2770" s="167">
        <v>53629.58</v>
      </c>
      <c r="E2770" t="s">
        <v>233</v>
      </c>
      <c r="F2770" t="s">
        <v>169</v>
      </c>
      <c r="G2770" t="s">
        <v>514</v>
      </c>
      <c r="H2770" s="168">
        <v>36584</v>
      </c>
      <c r="I2770" t="s">
        <v>104</v>
      </c>
      <c r="J2770" s="169">
        <v>17.586301369863012</v>
      </c>
      <c r="K2770">
        <v>4</v>
      </c>
    </row>
    <row r="2771" spans="1:11" x14ac:dyDescent="0.25">
      <c r="A2771" t="s">
        <v>3224</v>
      </c>
      <c r="B2771">
        <v>40293</v>
      </c>
      <c r="C2771" t="s">
        <v>172</v>
      </c>
      <c r="D2771" s="167">
        <v>77328</v>
      </c>
      <c r="E2771" t="s">
        <v>168</v>
      </c>
      <c r="F2771" t="s">
        <v>169</v>
      </c>
      <c r="G2771" t="s">
        <v>265</v>
      </c>
      <c r="H2771" s="168">
        <v>37040</v>
      </c>
      <c r="I2771" t="s">
        <v>106</v>
      </c>
      <c r="J2771" s="169">
        <v>16.336986301369862</v>
      </c>
      <c r="K2771">
        <v>4</v>
      </c>
    </row>
    <row r="2772" spans="1:11" x14ac:dyDescent="0.25">
      <c r="A2772" t="s">
        <v>3225</v>
      </c>
      <c r="B2772">
        <v>51258</v>
      </c>
      <c r="C2772" t="s">
        <v>172</v>
      </c>
      <c r="D2772" s="167">
        <v>94277.96</v>
      </c>
      <c r="E2772" t="s">
        <v>168</v>
      </c>
      <c r="F2772" t="s">
        <v>169</v>
      </c>
      <c r="G2772" t="s">
        <v>524</v>
      </c>
      <c r="H2772" s="168">
        <v>31509</v>
      </c>
      <c r="I2772" t="s">
        <v>104</v>
      </c>
      <c r="J2772" s="169">
        <v>31.490410958904111</v>
      </c>
      <c r="K2772">
        <v>7</v>
      </c>
    </row>
    <row r="2773" spans="1:11" x14ac:dyDescent="0.25">
      <c r="A2773" t="s">
        <v>3226</v>
      </c>
      <c r="B2773">
        <v>31020</v>
      </c>
      <c r="C2773" t="s">
        <v>167</v>
      </c>
      <c r="D2773" s="167">
        <v>50184.29</v>
      </c>
      <c r="E2773" t="s">
        <v>253</v>
      </c>
      <c r="F2773" t="s">
        <v>169</v>
      </c>
      <c r="G2773" t="s">
        <v>1406</v>
      </c>
      <c r="H2773" s="168">
        <v>42184</v>
      </c>
      <c r="I2773" t="s">
        <v>104</v>
      </c>
      <c r="J2773" s="169">
        <v>2.2438356164383562</v>
      </c>
      <c r="K2773">
        <v>1</v>
      </c>
    </row>
    <row r="2774" spans="1:11" x14ac:dyDescent="0.25">
      <c r="A2774" t="s">
        <v>3227</v>
      </c>
      <c r="B2774">
        <v>34902</v>
      </c>
      <c r="C2774" t="s">
        <v>172</v>
      </c>
      <c r="D2774" s="167">
        <v>78251.45</v>
      </c>
      <c r="E2774" t="s">
        <v>213</v>
      </c>
      <c r="F2774" t="s">
        <v>169</v>
      </c>
      <c r="G2774" t="s">
        <v>1680</v>
      </c>
      <c r="H2774" s="168">
        <v>40420</v>
      </c>
      <c r="I2774" t="s">
        <v>106</v>
      </c>
      <c r="J2774" s="169">
        <v>7.0767123287671234</v>
      </c>
      <c r="K2774">
        <v>2</v>
      </c>
    </row>
    <row r="2775" spans="1:11" x14ac:dyDescent="0.25">
      <c r="A2775" t="s">
        <v>3228</v>
      </c>
      <c r="B2775">
        <v>7468</v>
      </c>
      <c r="C2775" t="s">
        <v>167</v>
      </c>
      <c r="D2775" s="167">
        <v>64871.95</v>
      </c>
      <c r="E2775" t="s">
        <v>175</v>
      </c>
      <c r="F2775" t="s">
        <v>169</v>
      </c>
      <c r="G2775" t="s">
        <v>311</v>
      </c>
      <c r="H2775" s="168">
        <v>40729</v>
      </c>
      <c r="I2775" t="s">
        <v>105</v>
      </c>
      <c r="J2775" s="169">
        <v>6.2301369863013702</v>
      </c>
      <c r="K2775">
        <v>2</v>
      </c>
    </row>
    <row r="2776" spans="1:11" x14ac:dyDescent="0.25">
      <c r="A2776" t="s">
        <v>3229</v>
      </c>
      <c r="B2776">
        <v>44413</v>
      </c>
      <c r="C2776" t="s">
        <v>172</v>
      </c>
      <c r="D2776" s="167">
        <v>57265</v>
      </c>
      <c r="E2776" t="s">
        <v>191</v>
      </c>
      <c r="F2776" t="s">
        <v>169</v>
      </c>
      <c r="G2776" t="s">
        <v>354</v>
      </c>
      <c r="H2776" s="168">
        <v>41064</v>
      </c>
      <c r="I2776" t="s">
        <v>103</v>
      </c>
      <c r="J2776" s="169">
        <v>5.3123287671232875</v>
      </c>
      <c r="K2776">
        <v>2</v>
      </c>
    </row>
    <row r="2777" spans="1:11" x14ac:dyDescent="0.25">
      <c r="A2777" t="s">
        <v>3230</v>
      </c>
      <c r="B2777">
        <v>77038</v>
      </c>
      <c r="C2777" t="s">
        <v>172</v>
      </c>
      <c r="D2777" s="167">
        <v>63493</v>
      </c>
      <c r="E2777" t="s">
        <v>191</v>
      </c>
      <c r="F2777" t="s">
        <v>169</v>
      </c>
      <c r="G2777" t="s">
        <v>486</v>
      </c>
      <c r="H2777" s="168">
        <v>39693</v>
      </c>
      <c r="I2777" t="s">
        <v>108</v>
      </c>
      <c r="J2777" s="169">
        <v>9.0684931506849313</v>
      </c>
      <c r="K2777">
        <v>2</v>
      </c>
    </row>
    <row r="2778" spans="1:11" x14ac:dyDescent="0.25">
      <c r="A2778" t="s">
        <v>3231</v>
      </c>
      <c r="B2778">
        <v>54218</v>
      </c>
      <c r="C2778" t="s">
        <v>167</v>
      </c>
      <c r="D2778" s="167">
        <v>43425.63</v>
      </c>
      <c r="E2778" t="s">
        <v>188</v>
      </c>
      <c r="F2778" t="s">
        <v>202</v>
      </c>
      <c r="G2778" t="s">
        <v>313</v>
      </c>
      <c r="H2778" s="168">
        <v>38208</v>
      </c>
      <c r="I2778" t="s">
        <v>108</v>
      </c>
      <c r="J2778" s="169">
        <v>13.136986301369863</v>
      </c>
      <c r="K2778">
        <v>3</v>
      </c>
    </row>
    <row r="2779" spans="1:11" x14ac:dyDescent="0.25">
      <c r="A2779" t="s">
        <v>3232</v>
      </c>
      <c r="B2779">
        <v>84846</v>
      </c>
      <c r="C2779" t="s">
        <v>172</v>
      </c>
      <c r="D2779" s="167">
        <v>40631.32</v>
      </c>
      <c r="E2779" t="s">
        <v>199</v>
      </c>
      <c r="F2779" t="s">
        <v>169</v>
      </c>
      <c r="G2779" t="s">
        <v>200</v>
      </c>
      <c r="H2779" s="168">
        <v>42093</v>
      </c>
      <c r="I2779" t="s">
        <v>104</v>
      </c>
      <c r="J2779" s="169">
        <v>2.493150684931507</v>
      </c>
      <c r="K2779">
        <v>1</v>
      </c>
    </row>
    <row r="2780" spans="1:11" x14ac:dyDescent="0.25">
      <c r="A2780" t="s">
        <v>3233</v>
      </c>
      <c r="B2780">
        <v>80997</v>
      </c>
      <c r="C2780" t="s">
        <v>172</v>
      </c>
      <c r="D2780" s="167">
        <v>124084.79</v>
      </c>
      <c r="E2780" t="s">
        <v>239</v>
      </c>
      <c r="F2780" t="s">
        <v>169</v>
      </c>
      <c r="G2780" t="s">
        <v>231</v>
      </c>
      <c r="H2780" s="168">
        <v>42324</v>
      </c>
      <c r="I2780" t="s">
        <v>103</v>
      </c>
      <c r="J2780" s="169">
        <v>1.8602739726027397</v>
      </c>
      <c r="K2780">
        <v>1</v>
      </c>
    </row>
    <row r="2781" spans="1:11" x14ac:dyDescent="0.25">
      <c r="A2781" t="s">
        <v>3234</v>
      </c>
      <c r="B2781">
        <v>10727</v>
      </c>
      <c r="C2781" t="s">
        <v>167</v>
      </c>
      <c r="D2781" s="167">
        <v>57265</v>
      </c>
      <c r="E2781" t="s">
        <v>191</v>
      </c>
      <c r="F2781" t="s">
        <v>169</v>
      </c>
      <c r="G2781" t="s">
        <v>354</v>
      </c>
      <c r="H2781" s="168">
        <v>40330</v>
      </c>
      <c r="I2781" t="s">
        <v>108</v>
      </c>
      <c r="J2781" s="169">
        <v>7.3232876712328769</v>
      </c>
      <c r="K2781">
        <v>2</v>
      </c>
    </row>
    <row r="2782" spans="1:11" x14ac:dyDescent="0.25">
      <c r="A2782" t="s">
        <v>3235</v>
      </c>
      <c r="B2782">
        <v>83347</v>
      </c>
      <c r="C2782" t="s">
        <v>172</v>
      </c>
      <c r="D2782" s="167">
        <v>72534.66</v>
      </c>
      <c r="E2782" t="s">
        <v>253</v>
      </c>
      <c r="F2782" t="s">
        <v>169</v>
      </c>
      <c r="G2782" t="s">
        <v>2030</v>
      </c>
      <c r="H2782" s="168">
        <v>34295</v>
      </c>
      <c r="I2782" t="s">
        <v>107</v>
      </c>
      <c r="J2782" s="169">
        <v>23.857534246575341</v>
      </c>
      <c r="K2782">
        <v>5</v>
      </c>
    </row>
    <row r="2783" spans="1:11" x14ac:dyDescent="0.25">
      <c r="A2783" t="s">
        <v>3236</v>
      </c>
      <c r="B2783">
        <v>8672</v>
      </c>
      <c r="C2783" t="s">
        <v>172</v>
      </c>
      <c r="D2783" s="167">
        <v>78889.86</v>
      </c>
      <c r="E2783" t="s">
        <v>199</v>
      </c>
      <c r="F2783" t="s">
        <v>169</v>
      </c>
      <c r="G2783" t="s">
        <v>582</v>
      </c>
      <c r="H2783" s="168">
        <v>34183</v>
      </c>
      <c r="I2783" t="s">
        <v>106</v>
      </c>
      <c r="J2783" s="169">
        <v>24.164383561643834</v>
      </c>
      <c r="K2783">
        <v>5</v>
      </c>
    </row>
    <row r="2784" spans="1:11" x14ac:dyDescent="0.25">
      <c r="A2784" t="s">
        <v>3237</v>
      </c>
      <c r="B2784">
        <v>14572</v>
      </c>
      <c r="C2784" t="s">
        <v>172</v>
      </c>
      <c r="D2784" s="167">
        <v>46436.72</v>
      </c>
      <c r="E2784" t="s">
        <v>233</v>
      </c>
      <c r="F2784" t="s">
        <v>169</v>
      </c>
      <c r="G2784" t="s">
        <v>475</v>
      </c>
      <c r="H2784" s="168">
        <v>36464</v>
      </c>
      <c r="I2784" t="s">
        <v>106</v>
      </c>
      <c r="J2784" s="169">
        <v>17.915068493150685</v>
      </c>
      <c r="K2784">
        <v>4</v>
      </c>
    </row>
    <row r="2785" spans="1:11" x14ac:dyDescent="0.25">
      <c r="A2785" t="s">
        <v>3238</v>
      </c>
      <c r="B2785">
        <v>49549</v>
      </c>
      <c r="C2785" t="s">
        <v>172</v>
      </c>
      <c r="D2785" s="167">
        <v>114087.02</v>
      </c>
      <c r="E2785" t="s">
        <v>185</v>
      </c>
      <c r="F2785" t="s">
        <v>169</v>
      </c>
      <c r="G2785" t="s">
        <v>382</v>
      </c>
      <c r="H2785" s="168">
        <v>32734</v>
      </c>
      <c r="I2785" t="s">
        <v>106</v>
      </c>
      <c r="J2785" s="169">
        <v>28.134246575342466</v>
      </c>
      <c r="K2785">
        <v>6</v>
      </c>
    </row>
    <row r="2786" spans="1:11" x14ac:dyDescent="0.25">
      <c r="A2786" t="s">
        <v>3239</v>
      </c>
      <c r="B2786">
        <v>33161</v>
      </c>
      <c r="C2786" t="s">
        <v>167</v>
      </c>
      <c r="D2786" s="167">
        <v>60201.440000000002</v>
      </c>
      <c r="E2786" t="s">
        <v>168</v>
      </c>
      <c r="F2786" t="s">
        <v>169</v>
      </c>
      <c r="G2786" t="s">
        <v>344</v>
      </c>
      <c r="H2786" s="168">
        <v>32993</v>
      </c>
      <c r="I2786" t="s">
        <v>103</v>
      </c>
      <c r="J2786" s="169">
        <v>27.424657534246574</v>
      </c>
      <c r="K2786">
        <v>6</v>
      </c>
    </row>
    <row r="2787" spans="1:11" x14ac:dyDescent="0.25">
      <c r="A2787" t="s">
        <v>3240</v>
      </c>
      <c r="B2787">
        <v>1641</v>
      </c>
      <c r="C2787" t="s">
        <v>167</v>
      </c>
      <c r="D2787" s="167">
        <v>118400</v>
      </c>
      <c r="E2787" t="s">
        <v>213</v>
      </c>
      <c r="F2787" t="s">
        <v>169</v>
      </c>
      <c r="G2787" t="s">
        <v>214</v>
      </c>
      <c r="H2787" s="168">
        <v>35891</v>
      </c>
      <c r="I2787" t="s">
        <v>107</v>
      </c>
      <c r="J2787" s="169">
        <v>19.484931506849314</v>
      </c>
      <c r="K2787">
        <v>4</v>
      </c>
    </row>
    <row r="2788" spans="1:11" x14ac:dyDescent="0.25">
      <c r="A2788" t="s">
        <v>3241</v>
      </c>
      <c r="B2788">
        <v>89363</v>
      </c>
      <c r="C2788" t="s">
        <v>172</v>
      </c>
      <c r="D2788" s="167">
        <v>73801</v>
      </c>
      <c r="E2788" t="s">
        <v>196</v>
      </c>
      <c r="F2788" t="s">
        <v>169</v>
      </c>
      <c r="G2788" t="s">
        <v>228</v>
      </c>
      <c r="H2788" s="168">
        <v>36248</v>
      </c>
      <c r="I2788" t="s">
        <v>105</v>
      </c>
      <c r="J2788" s="169">
        <v>18.506849315068493</v>
      </c>
      <c r="K2788">
        <v>4</v>
      </c>
    </row>
    <row r="2789" spans="1:11" x14ac:dyDescent="0.25">
      <c r="A2789" t="s">
        <v>3242</v>
      </c>
      <c r="B2789">
        <v>62970</v>
      </c>
      <c r="C2789" t="s">
        <v>172</v>
      </c>
      <c r="D2789" s="167">
        <v>63171.73</v>
      </c>
      <c r="E2789" t="s">
        <v>196</v>
      </c>
      <c r="F2789" t="s">
        <v>169</v>
      </c>
      <c r="G2789" t="s">
        <v>228</v>
      </c>
      <c r="H2789" s="168">
        <v>39286</v>
      </c>
      <c r="I2789" t="s">
        <v>105</v>
      </c>
      <c r="J2789" s="169">
        <v>10.183561643835617</v>
      </c>
      <c r="K2789">
        <v>3</v>
      </c>
    </row>
    <row r="2790" spans="1:11" x14ac:dyDescent="0.25">
      <c r="A2790" t="s">
        <v>3243</v>
      </c>
      <c r="B2790">
        <v>73513</v>
      </c>
      <c r="C2790" t="s">
        <v>172</v>
      </c>
      <c r="D2790" s="167">
        <v>125875.02</v>
      </c>
      <c r="E2790" t="s">
        <v>185</v>
      </c>
      <c r="F2790" t="s">
        <v>169</v>
      </c>
      <c r="G2790" t="s">
        <v>382</v>
      </c>
      <c r="H2790" s="168">
        <v>32734</v>
      </c>
      <c r="I2790" t="s">
        <v>107</v>
      </c>
      <c r="J2790" s="169">
        <v>28.134246575342466</v>
      </c>
      <c r="K2790">
        <v>6</v>
      </c>
    </row>
    <row r="2791" spans="1:11" x14ac:dyDescent="0.25">
      <c r="A2791" t="s">
        <v>3244</v>
      </c>
      <c r="B2791">
        <v>99311</v>
      </c>
      <c r="C2791" t="s">
        <v>172</v>
      </c>
      <c r="D2791" s="167">
        <v>59154.6</v>
      </c>
      <c r="E2791" t="s">
        <v>268</v>
      </c>
      <c r="F2791" t="s">
        <v>169</v>
      </c>
      <c r="G2791" t="s">
        <v>418</v>
      </c>
      <c r="H2791" s="168">
        <v>39776</v>
      </c>
      <c r="I2791" t="s">
        <v>104</v>
      </c>
      <c r="J2791" s="169">
        <v>8.8410958904109584</v>
      </c>
      <c r="K2791">
        <v>2</v>
      </c>
    </row>
    <row r="2792" spans="1:11" x14ac:dyDescent="0.25">
      <c r="A2792" t="s">
        <v>3245</v>
      </c>
      <c r="B2792">
        <v>17731</v>
      </c>
      <c r="C2792" t="s">
        <v>172</v>
      </c>
      <c r="D2792" s="167">
        <v>62903</v>
      </c>
      <c r="E2792" t="s">
        <v>168</v>
      </c>
      <c r="F2792" t="s">
        <v>169</v>
      </c>
      <c r="G2792" t="s">
        <v>265</v>
      </c>
      <c r="H2792" s="168">
        <v>39258</v>
      </c>
      <c r="I2792" t="s">
        <v>103</v>
      </c>
      <c r="J2792" s="169">
        <v>10.260273972602739</v>
      </c>
      <c r="K2792">
        <v>3</v>
      </c>
    </row>
    <row r="2793" spans="1:11" x14ac:dyDescent="0.25">
      <c r="A2793" t="s">
        <v>3246</v>
      </c>
      <c r="B2793">
        <v>51193</v>
      </c>
      <c r="C2793" t="s">
        <v>167</v>
      </c>
      <c r="D2793" s="167">
        <v>18416.330000000002</v>
      </c>
      <c r="E2793" t="s">
        <v>196</v>
      </c>
      <c r="F2793" t="s">
        <v>202</v>
      </c>
      <c r="G2793" t="s">
        <v>222</v>
      </c>
      <c r="H2793" s="168">
        <v>40896</v>
      </c>
      <c r="I2793" t="s">
        <v>105</v>
      </c>
      <c r="J2793" s="169">
        <v>5.7726027397260271</v>
      </c>
      <c r="K2793">
        <v>2</v>
      </c>
    </row>
    <row r="2794" spans="1:11" x14ac:dyDescent="0.25">
      <c r="A2794" t="s">
        <v>3247</v>
      </c>
      <c r="B2794">
        <v>41806</v>
      </c>
      <c r="C2794" t="s">
        <v>167</v>
      </c>
      <c r="D2794" s="167">
        <v>35468.49</v>
      </c>
      <c r="E2794" t="s">
        <v>216</v>
      </c>
      <c r="F2794" t="s">
        <v>202</v>
      </c>
      <c r="G2794" t="s">
        <v>980</v>
      </c>
      <c r="H2794" s="168">
        <v>33630</v>
      </c>
      <c r="I2794" t="s">
        <v>108</v>
      </c>
      <c r="J2794" s="169">
        <v>25.67945205479452</v>
      </c>
      <c r="K2794">
        <v>6</v>
      </c>
    </row>
    <row r="2795" spans="1:11" x14ac:dyDescent="0.25">
      <c r="A2795" t="s">
        <v>3248</v>
      </c>
      <c r="B2795">
        <v>9109</v>
      </c>
      <c r="C2795" t="s">
        <v>167</v>
      </c>
      <c r="D2795" s="167">
        <v>76015.03</v>
      </c>
      <c r="E2795" t="s">
        <v>188</v>
      </c>
      <c r="F2795" t="s">
        <v>169</v>
      </c>
      <c r="G2795" t="s">
        <v>273</v>
      </c>
      <c r="H2795" s="168">
        <v>34969</v>
      </c>
      <c r="I2795" t="s">
        <v>104</v>
      </c>
      <c r="J2795" s="169">
        <v>22.010958904109589</v>
      </c>
      <c r="K2795">
        <v>5</v>
      </c>
    </row>
    <row r="2796" spans="1:11" x14ac:dyDescent="0.25">
      <c r="A2796" t="s">
        <v>3249</v>
      </c>
      <c r="B2796">
        <v>5884</v>
      </c>
      <c r="C2796" t="s">
        <v>167</v>
      </c>
      <c r="D2796" s="167">
        <v>122788.02</v>
      </c>
      <c r="E2796" t="s">
        <v>185</v>
      </c>
      <c r="F2796" t="s">
        <v>169</v>
      </c>
      <c r="G2796" t="s">
        <v>382</v>
      </c>
      <c r="H2796" s="168">
        <v>32930</v>
      </c>
      <c r="I2796" t="s">
        <v>103</v>
      </c>
      <c r="J2796" s="169">
        <v>27.597260273972601</v>
      </c>
      <c r="K2796">
        <v>6</v>
      </c>
    </row>
    <row r="2797" spans="1:11" x14ac:dyDescent="0.25">
      <c r="A2797" t="s">
        <v>3250</v>
      </c>
      <c r="B2797">
        <v>26866</v>
      </c>
      <c r="C2797" t="s">
        <v>172</v>
      </c>
      <c r="D2797" s="167">
        <v>57620</v>
      </c>
      <c r="E2797" t="s">
        <v>175</v>
      </c>
      <c r="F2797" t="s">
        <v>169</v>
      </c>
      <c r="G2797" t="s">
        <v>183</v>
      </c>
      <c r="H2797" s="168">
        <v>42156</v>
      </c>
      <c r="I2797" t="s">
        <v>103</v>
      </c>
      <c r="J2797" s="169">
        <v>2.3205479452054796</v>
      </c>
      <c r="K2797">
        <v>1</v>
      </c>
    </row>
    <row r="2798" spans="1:11" x14ac:dyDescent="0.25">
      <c r="A2798" t="s">
        <v>3251</v>
      </c>
      <c r="B2798">
        <v>57552</v>
      </c>
      <c r="C2798" t="s">
        <v>172</v>
      </c>
      <c r="D2798" s="167">
        <v>98490</v>
      </c>
      <c r="E2798" t="s">
        <v>168</v>
      </c>
      <c r="F2798" t="s">
        <v>169</v>
      </c>
      <c r="G2798" t="s">
        <v>240</v>
      </c>
      <c r="H2798" s="168">
        <v>42521</v>
      </c>
      <c r="I2798" t="s">
        <v>108</v>
      </c>
      <c r="J2798" s="169">
        <v>1.3205479452054794</v>
      </c>
      <c r="K2798">
        <v>1</v>
      </c>
    </row>
    <row r="2799" spans="1:11" x14ac:dyDescent="0.25">
      <c r="A2799" t="s">
        <v>3252</v>
      </c>
      <c r="B2799">
        <v>73660</v>
      </c>
      <c r="C2799" t="s">
        <v>167</v>
      </c>
      <c r="D2799" s="167">
        <v>39951.129999999997</v>
      </c>
      <c r="E2799" t="s">
        <v>199</v>
      </c>
      <c r="F2799" t="s">
        <v>169</v>
      </c>
      <c r="G2799" t="s">
        <v>344</v>
      </c>
      <c r="H2799" s="168">
        <v>40911</v>
      </c>
      <c r="I2799" t="s">
        <v>104</v>
      </c>
      <c r="J2799" s="169">
        <v>5.7315068493150685</v>
      </c>
      <c r="K2799">
        <v>2</v>
      </c>
    </row>
    <row r="2800" spans="1:11" x14ac:dyDescent="0.25">
      <c r="A2800" t="s">
        <v>3253</v>
      </c>
      <c r="B2800">
        <v>12506</v>
      </c>
      <c r="C2800" t="s">
        <v>172</v>
      </c>
      <c r="D2800" s="167">
        <v>56478</v>
      </c>
      <c r="E2800" t="s">
        <v>175</v>
      </c>
      <c r="F2800" t="s">
        <v>169</v>
      </c>
      <c r="G2800" t="s">
        <v>183</v>
      </c>
      <c r="H2800" s="168">
        <v>41694</v>
      </c>
      <c r="I2800" t="s">
        <v>108</v>
      </c>
      <c r="J2800" s="169">
        <v>3.5863013698630137</v>
      </c>
      <c r="K2800">
        <v>1</v>
      </c>
    </row>
    <row r="2801" spans="1:11" x14ac:dyDescent="0.25">
      <c r="A2801" t="s">
        <v>3254</v>
      </c>
      <c r="B2801">
        <v>31353</v>
      </c>
      <c r="C2801" t="s">
        <v>172</v>
      </c>
      <c r="D2801" s="167">
        <v>108493</v>
      </c>
      <c r="E2801" t="s">
        <v>185</v>
      </c>
      <c r="F2801" t="s">
        <v>169</v>
      </c>
      <c r="G2801" t="s">
        <v>495</v>
      </c>
      <c r="H2801" s="168">
        <v>37138</v>
      </c>
      <c r="I2801" t="s">
        <v>103</v>
      </c>
      <c r="J2801" s="169">
        <v>16.068493150684933</v>
      </c>
      <c r="K2801">
        <v>4</v>
      </c>
    </row>
    <row r="2802" spans="1:11" x14ac:dyDescent="0.25">
      <c r="A2802" t="s">
        <v>3255</v>
      </c>
      <c r="B2802">
        <v>31252</v>
      </c>
      <c r="C2802" t="s">
        <v>172</v>
      </c>
      <c r="D2802" s="167">
        <v>79647.839999999997</v>
      </c>
      <c r="E2802" t="s">
        <v>168</v>
      </c>
      <c r="F2802" t="s">
        <v>169</v>
      </c>
      <c r="G2802" t="s">
        <v>265</v>
      </c>
      <c r="H2802" s="168">
        <v>35142</v>
      </c>
      <c r="I2802" t="s">
        <v>106</v>
      </c>
      <c r="J2802" s="169">
        <v>21.536986301369861</v>
      </c>
      <c r="K2802">
        <v>5</v>
      </c>
    </row>
    <row r="2803" spans="1:11" x14ac:dyDescent="0.25">
      <c r="A2803" t="s">
        <v>3256</v>
      </c>
      <c r="B2803">
        <v>39224</v>
      </c>
      <c r="C2803" t="s">
        <v>167</v>
      </c>
      <c r="D2803" s="167">
        <v>67206</v>
      </c>
      <c r="E2803" t="s">
        <v>216</v>
      </c>
      <c r="F2803" t="s">
        <v>169</v>
      </c>
      <c r="G2803" t="s">
        <v>170</v>
      </c>
      <c r="H2803" s="168">
        <v>35912</v>
      </c>
      <c r="I2803" t="s">
        <v>103</v>
      </c>
      <c r="J2803" s="169">
        <v>19.427397260273974</v>
      </c>
      <c r="K2803">
        <v>4</v>
      </c>
    </row>
    <row r="2804" spans="1:11" x14ac:dyDescent="0.25">
      <c r="A2804" t="s">
        <v>3257</v>
      </c>
      <c r="B2804">
        <v>72792</v>
      </c>
      <c r="C2804" t="s">
        <v>167</v>
      </c>
      <c r="D2804" s="167">
        <v>29779.06</v>
      </c>
      <c r="E2804" t="s">
        <v>233</v>
      </c>
      <c r="F2804" t="s">
        <v>202</v>
      </c>
      <c r="G2804" t="s">
        <v>234</v>
      </c>
      <c r="H2804" s="168">
        <v>41232</v>
      </c>
      <c r="I2804" t="s">
        <v>106</v>
      </c>
      <c r="J2804" s="169">
        <v>4.8520547945205479</v>
      </c>
      <c r="K2804">
        <v>1</v>
      </c>
    </row>
    <row r="2805" spans="1:11" x14ac:dyDescent="0.25">
      <c r="A2805" t="s">
        <v>3258</v>
      </c>
      <c r="B2805">
        <v>47058</v>
      </c>
      <c r="C2805" t="s">
        <v>172</v>
      </c>
      <c r="D2805" s="167">
        <v>141539.35999999999</v>
      </c>
      <c r="E2805" t="s">
        <v>168</v>
      </c>
      <c r="F2805" t="s">
        <v>169</v>
      </c>
      <c r="G2805" t="s">
        <v>493</v>
      </c>
      <c r="H2805" s="168">
        <v>35296</v>
      </c>
      <c r="I2805" t="s">
        <v>107</v>
      </c>
      <c r="J2805" s="169">
        <v>21.115068493150684</v>
      </c>
      <c r="K2805">
        <v>5</v>
      </c>
    </row>
    <row r="2806" spans="1:11" x14ac:dyDescent="0.25">
      <c r="A2806" t="s">
        <v>3259</v>
      </c>
      <c r="B2806">
        <v>64043</v>
      </c>
      <c r="C2806" t="s">
        <v>167</v>
      </c>
      <c r="D2806" s="167">
        <v>51969</v>
      </c>
      <c r="E2806" t="s">
        <v>175</v>
      </c>
      <c r="F2806" t="s">
        <v>169</v>
      </c>
      <c r="G2806" t="s">
        <v>183</v>
      </c>
      <c r="H2806" s="168">
        <v>41470</v>
      </c>
      <c r="I2806" t="s">
        <v>105</v>
      </c>
      <c r="J2806" s="169">
        <v>4.2</v>
      </c>
      <c r="K2806">
        <v>1</v>
      </c>
    </row>
    <row r="2807" spans="1:11" x14ac:dyDescent="0.25">
      <c r="A2807" t="s">
        <v>3260</v>
      </c>
      <c r="B2807">
        <v>70372</v>
      </c>
      <c r="C2807" t="s">
        <v>167</v>
      </c>
      <c r="D2807" s="167">
        <v>69222.179999999993</v>
      </c>
      <c r="E2807" t="s">
        <v>188</v>
      </c>
      <c r="F2807" t="s">
        <v>169</v>
      </c>
      <c r="G2807" t="s">
        <v>170</v>
      </c>
      <c r="H2807" s="168">
        <v>32398</v>
      </c>
      <c r="I2807" t="s">
        <v>104</v>
      </c>
      <c r="J2807" s="169">
        <v>29.054794520547944</v>
      </c>
      <c r="K2807">
        <v>6</v>
      </c>
    </row>
    <row r="2808" spans="1:11" x14ac:dyDescent="0.25">
      <c r="A2808" t="s">
        <v>3261</v>
      </c>
      <c r="B2808">
        <v>12098</v>
      </c>
      <c r="C2808" t="s">
        <v>172</v>
      </c>
      <c r="D2808" s="167">
        <v>81784.53</v>
      </c>
      <c r="E2808" t="s">
        <v>308</v>
      </c>
      <c r="F2808" t="s">
        <v>169</v>
      </c>
      <c r="G2808" t="s">
        <v>428</v>
      </c>
      <c r="H2808" s="168">
        <v>41414</v>
      </c>
      <c r="I2808" t="s">
        <v>108</v>
      </c>
      <c r="J2808" s="169">
        <v>4.353424657534247</v>
      </c>
      <c r="K2808">
        <v>1</v>
      </c>
    </row>
    <row r="2809" spans="1:11" x14ac:dyDescent="0.25">
      <c r="A2809" t="s">
        <v>3262</v>
      </c>
      <c r="B2809">
        <v>5360</v>
      </c>
      <c r="C2809" t="s">
        <v>172</v>
      </c>
      <c r="D2809" s="167">
        <v>85524.82</v>
      </c>
      <c r="E2809" t="s">
        <v>268</v>
      </c>
      <c r="F2809" t="s">
        <v>169</v>
      </c>
      <c r="G2809" t="s">
        <v>418</v>
      </c>
      <c r="H2809" s="168">
        <v>40911</v>
      </c>
      <c r="I2809" t="s">
        <v>108</v>
      </c>
      <c r="J2809" s="169">
        <v>5.7315068493150685</v>
      </c>
      <c r="K2809">
        <v>2</v>
      </c>
    </row>
    <row r="2810" spans="1:11" x14ac:dyDescent="0.25">
      <c r="A2810" t="s">
        <v>3263</v>
      </c>
      <c r="B2810">
        <v>37081</v>
      </c>
      <c r="C2810" t="s">
        <v>167</v>
      </c>
      <c r="D2810" s="167">
        <v>36611.379999999997</v>
      </c>
      <c r="E2810" t="s">
        <v>233</v>
      </c>
      <c r="F2810" t="s">
        <v>202</v>
      </c>
      <c r="G2810" t="s">
        <v>554</v>
      </c>
      <c r="H2810" s="168">
        <v>35865</v>
      </c>
      <c r="I2810" t="s">
        <v>106</v>
      </c>
      <c r="J2810" s="169">
        <v>19.556164383561644</v>
      </c>
      <c r="K2810">
        <v>4</v>
      </c>
    </row>
    <row r="2811" spans="1:11" x14ac:dyDescent="0.25">
      <c r="A2811" t="s">
        <v>3264</v>
      </c>
      <c r="B2811">
        <v>65793</v>
      </c>
      <c r="C2811" t="s">
        <v>167</v>
      </c>
      <c r="D2811" s="167">
        <v>84009.08</v>
      </c>
      <c r="E2811" t="s">
        <v>188</v>
      </c>
      <c r="F2811" t="s">
        <v>169</v>
      </c>
      <c r="G2811" t="s">
        <v>406</v>
      </c>
      <c r="H2811" s="168">
        <v>39118</v>
      </c>
      <c r="I2811" t="s">
        <v>103</v>
      </c>
      <c r="J2811" s="169">
        <v>10.643835616438356</v>
      </c>
      <c r="K2811">
        <v>3</v>
      </c>
    </row>
    <row r="2812" spans="1:11" x14ac:dyDescent="0.25">
      <c r="A2812" t="s">
        <v>3265</v>
      </c>
      <c r="B2812">
        <v>3507</v>
      </c>
      <c r="C2812" t="s">
        <v>167</v>
      </c>
      <c r="D2812" s="167">
        <v>39257.31</v>
      </c>
      <c r="E2812" t="s">
        <v>199</v>
      </c>
      <c r="F2812" t="s">
        <v>169</v>
      </c>
      <c r="G2812" t="s">
        <v>200</v>
      </c>
      <c r="H2812" s="168">
        <v>42506</v>
      </c>
      <c r="I2812" t="s">
        <v>104</v>
      </c>
      <c r="J2812" s="169">
        <v>1.3616438356164384</v>
      </c>
      <c r="K2812">
        <v>1</v>
      </c>
    </row>
    <row r="2813" spans="1:11" x14ac:dyDescent="0.25">
      <c r="A2813" t="s">
        <v>3266</v>
      </c>
      <c r="B2813">
        <v>65280</v>
      </c>
      <c r="C2813" t="s">
        <v>172</v>
      </c>
      <c r="D2813" s="167">
        <v>50910</v>
      </c>
      <c r="E2813" t="s">
        <v>191</v>
      </c>
      <c r="F2813" t="s">
        <v>169</v>
      </c>
      <c r="G2813" t="s">
        <v>354</v>
      </c>
      <c r="H2813" s="168">
        <v>41904</v>
      </c>
      <c r="I2813" t="s">
        <v>108</v>
      </c>
      <c r="J2813" s="169">
        <v>3.010958904109589</v>
      </c>
      <c r="K2813">
        <v>1</v>
      </c>
    </row>
    <row r="2814" spans="1:11" x14ac:dyDescent="0.25">
      <c r="A2814" t="s">
        <v>3267</v>
      </c>
      <c r="B2814">
        <v>10382</v>
      </c>
      <c r="C2814" t="s">
        <v>172</v>
      </c>
      <c r="D2814" s="167">
        <v>73801</v>
      </c>
      <c r="E2814" t="s">
        <v>196</v>
      </c>
      <c r="F2814" t="s">
        <v>169</v>
      </c>
      <c r="G2814" t="s">
        <v>2178</v>
      </c>
      <c r="H2814" s="168">
        <v>37627</v>
      </c>
      <c r="I2814" t="s">
        <v>107</v>
      </c>
      <c r="J2814" s="169">
        <v>14.728767123287671</v>
      </c>
      <c r="K2814">
        <v>3</v>
      </c>
    </row>
    <row r="2815" spans="1:11" x14ac:dyDescent="0.25">
      <c r="A2815" t="s">
        <v>3268</v>
      </c>
      <c r="B2815">
        <v>39045</v>
      </c>
      <c r="C2815" t="s">
        <v>172</v>
      </c>
      <c r="D2815" s="167">
        <v>83658</v>
      </c>
      <c r="E2815" t="s">
        <v>175</v>
      </c>
      <c r="F2815" t="s">
        <v>169</v>
      </c>
      <c r="G2815" t="s">
        <v>183</v>
      </c>
      <c r="H2815" s="168">
        <v>37459</v>
      </c>
      <c r="I2815" t="s">
        <v>105</v>
      </c>
      <c r="J2815" s="169">
        <v>15.189041095890412</v>
      </c>
      <c r="K2815">
        <v>4</v>
      </c>
    </row>
    <row r="2816" spans="1:11" x14ac:dyDescent="0.25">
      <c r="A2816" t="s">
        <v>3269</v>
      </c>
      <c r="B2816">
        <v>81431</v>
      </c>
      <c r="C2816" t="s">
        <v>172</v>
      </c>
      <c r="D2816" s="167">
        <v>70422</v>
      </c>
      <c r="E2816" t="s">
        <v>199</v>
      </c>
      <c r="F2816" t="s">
        <v>169</v>
      </c>
      <c r="G2816" t="s">
        <v>698</v>
      </c>
      <c r="H2816" s="168">
        <v>36094</v>
      </c>
      <c r="I2816" t="s">
        <v>105</v>
      </c>
      <c r="J2816" s="169">
        <v>18.92876712328767</v>
      </c>
      <c r="K2816">
        <v>4</v>
      </c>
    </row>
    <row r="2817" spans="1:11" x14ac:dyDescent="0.25">
      <c r="A2817" t="s">
        <v>3270</v>
      </c>
      <c r="B2817">
        <v>52333</v>
      </c>
      <c r="C2817" t="s">
        <v>172</v>
      </c>
      <c r="D2817" s="167">
        <v>46626.87</v>
      </c>
      <c r="E2817" t="s">
        <v>199</v>
      </c>
      <c r="F2817" t="s">
        <v>169</v>
      </c>
      <c r="G2817" t="s">
        <v>205</v>
      </c>
      <c r="H2817" s="168">
        <v>39509</v>
      </c>
      <c r="I2817" t="s">
        <v>107</v>
      </c>
      <c r="J2817" s="169">
        <v>9.5726027397260278</v>
      </c>
      <c r="K2817">
        <v>2</v>
      </c>
    </row>
    <row r="2818" spans="1:11" x14ac:dyDescent="0.25">
      <c r="A2818" t="s">
        <v>3271</v>
      </c>
      <c r="B2818">
        <v>51295</v>
      </c>
      <c r="C2818" t="s">
        <v>172</v>
      </c>
      <c r="D2818" s="167">
        <v>27805.439999999999</v>
      </c>
      <c r="E2818" t="s">
        <v>233</v>
      </c>
      <c r="F2818" t="s">
        <v>202</v>
      </c>
      <c r="G2818" t="s">
        <v>234</v>
      </c>
      <c r="H2818" s="168">
        <v>42604</v>
      </c>
      <c r="I2818" t="s">
        <v>106</v>
      </c>
      <c r="J2818" s="169">
        <v>1.0931506849315069</v>
      </c>
      <c r="K2818">
        <v>1</v>
      </c>
    </row>
    <row r="2819" spans="1:11" x14ac:dyDescent="0.25">
      <c r="A2819" t="s">
        <v>3272</v>
      </c>
      <c r="B2819">
        <v>6707</v>
      </c>
      <c r="C2819" t="s">
        <v>167</v>
      </c>
      <c r="D2819" s="167">
        <v>47940.15</v>
      </c>
      <c r="E2819" t="s">
        <v>188</v>
      </c>
      <c r="F2819" t="s">
        <v>169</v>
      </c>
      <c r="G2819" t="s">
        <v>273</v>
      </c>
      <c r="H2819" s="168">
        <v>41975</v>
      </c>
      <c r="I2819" t="s">
        <v>104</v>
      </c>
      <c r="J2819" s="169">
        <v>2.8164383561643835</v>
      </c>
      <c r="K2819">
        <v>1</v>
      </c>
    </row>
    <row r="2820" spans="1:11" x14ac:dyDescent="0.25">
      <c r="A2820" t="s">
        <v>3273</v>
      </c>
      <c r="B2820">
        <v>69969</v>
      </c>
      <c r="C2820" t="s">
        <v>167</v>
      </c>
      <c r="D2820" s="167">
        <v>89620</v>
      </c>
      <c r="E2820" t="s">
        <v>175</v>
      </c>
      <c r="F2820" t="s">
        <v>169</v>
      </c>
      <c r="G2820" t="s">
        <v>183</v>
      </c>
      <c r="H2820" s="168">
        <v>36724</v>
      </c>
      <c r="I2820" t="s">
        <v>108</v>
      </c>
      <c r="J2820" s="169">
        <v>17.202739726027396</v>
      </c>
      <c r="K2820">
        <v>4</v>
      </c>
    </row>
    <row r="2821" spans="1:11" x14ac:dyDescent="0.25">
      <c r="A2821" t="s">
        <v>3274</v>
      </c>
      <c r="B2821">
        <v>20888</v>
      </c>
      <c r="C2821" t="s">
        <v>167</v>
      </c>
      <c r="D2821" s="167">
        <v>60775</v>
      </c>
      <c r="E2821" t="s">
        <v>168</v>
      </c>
      <c r="F2821" t="s">
        <v>169</v>
      </c>
      <c r="G2821" t="s">
        <v>265</v>
      </c>
      <c r="H2821" s="168">
        <v>39693</v>
      </c>
      <c r="I2821" t="s">
        <v>104</v>
      </c>
      <c r="J2821" s="169">
        <v>9.0684931506849313</v>
      </c>
      <c r="K2821">
        <v>2</v>
      </c>
    </row>
    <row r="2822" spans="1:11" x14ac:dyDescent="0.25">
      <c r="A2822" t="s">
        <v>3275</v>
      </c>
      <c r="B2822">
        <v>77356</v>
      </c>
      <c r="C2822" t="s">
        <v>172</v>
      </c>
      <c r="D2822" s="167">
        <v>135945.95000000001</v>
      </c>
      <c r="E2822" t="s">
        <v>185</v>
      </c>
      <c r="F2822" t="s">
        <v>169</v>
      </c>
      <c r="G2822" t="s">
        <v>774</v>
      </c>
      <c r="H2822" s="168">
        <v>32307</v>
      </c>
      <c r="I2822" t="s">
        <v>106</v>
      </c>
      <c r="J2822" s="169">
        <v>29.304109589041097</v>
      </c>
      <c r="K2822">
        <v>6</v>
      </c>
    </row>
    <row r="2823" spans="1:11" x14ac:dyDescent="0.25">
      <c r="A2823" t="s">
        <v>3276</v>
      </c>
      <c r="B2823">
        <v>29960</v>
      </c>
      <c r="C2823" t="s">
        <v>172</v>
      </c>
      <c r="D2823" s="167">
        <v>92756.7</v>
      </c>
      <c r="E2823" t="s">
        <v>175</v>
      </c>
      <c r="F2823" t="s">
        <v>169</v>
      </c>
      <c r="G2823" t="s">
        <v>183</v>
      </c>
      <c r="H2823" s="168">
        <v>34736</v>
      </c>
      <c r="I2823" t="s">
        <v>104</v>
      </c>
      <c r="J2823" s="169">
        <v>22.649315068493152</v>
      </c>
      <c r="K2823">
        <v>5</v>
      </c>
    </row>
    <row r="2824" spans="1:11" x14ac:dyDescent="0.25">
      <c r="A2824" t="s">
        <v>3277</v>
      </c>
      <c r="B2824">
        <v>27898</v>
      </c>
      <c r="C2824" t="s">
        <v>172</v>
      </c>
      <c r="D2824" s="167">
        <v>33395</v>
      </c>
      <c r="E2824" t="s">
        <v>199</v>
      </c>
      <c r="F2824" t="s">
        <v>169</v>
      </c>
      <c r="G2824" t="s">
        <v>295</v>
      </c>
      <c r="H2824" s="168">
        <v>42674</v>
      </c>
      <c r="I2824" t="s">
        <v>108</v>
      </c>
      <c r="J2824" s="169">
        <v>0.90136986301369859</v>
      </c>
      <c r="K2824">
        <v>1</v>
      </c>
    </row>
    <row r="2825" spans="1:11" x14ac:dyDescent="0.25">
      <c r="A2825" t="s">
        <v>3278</v>
      </c>
      <c r="B2825">
        <v>7261</v>
      </c>
      <c r="C2825" t="s">
        <v>172</v>
      </c>
      <c r="D2825" s="167">
        <v>63345</v>
      </c>
      <c r="E2825" t="s">
        <v>191</v>
      </c>
      <c r="F2825" t="s">
        <v>169</v>
      </c>
      <c r="G2825" t="s">
        <v>486</v>
      </c>
      <c r="H2825" s="168">
        <v>41064</v>
      </c>
      <c r="I2825" t="s">
        <v>107</v>
      </c>
      <c r="J2825" s="169">
        <v>5.3123287671232875</v>
      </c>
      <c r="K2825">
        <v>2</v>
      </c>
    </row>
    <row r="2826" spans="1:11" x14ac:dyDescent="0.25">
      <c r="A2826" t="s">
        <v>3279</v>
      </c>
      <c r="B2826">
        <v>25937</v>
      </c>
      <c r="C2826" t="s">
        <v>172</v>
      </c>
      <c r="D2826" s="167">
        <v>46626.87</v>
      </c>
      <c r="E2826" t="s">
        <v>199</v>
      </c>
      <c r="F2826" t="s">
        <v>169</v>
      </c>
      <c r="G2826" t="s">
        <v>205</v>
      </c>
      <c r="H2826" s="168">
        <v>39509</v>
      </c>
      <c r="I2826" t="s">
        <v>108</v>
      </c>
      <c r="J2826" s="169">
        <v>9.5726027397260278</v>
      </c>
      <c r="K2826">
        <v>2</v>
      </c>
    </row>
    <row r="2827" spans="1:11" x14ac:dyDescent="0.25">
      <c r="A2827" t="s">
        <v>3280</v>
      </c>
      <c r="B2827">
        <v>58415</v>
      </c>
      <c r="C2827" t="s">
        <v>167</v>
      </c>
      <c r="D2827" s="167">
        <v>93396</v>
      </c>
      <c r="E2827" t="s">
        <v>308</v>
      </c>
      <c r="F2827" t="s">
        <v>169</v>
      </c>
      <c r="G2827" t="s">
        <v>261</v>
      </c>
      <c r="H2827" s="168">
        <v>33451</v>
      </c>
      <c r="I2827" t="s">
        <v>107</v>
      </c>
      <c r="J2827" s="169">
        <v>26.169863013698631</v>
      </c>
      <c r="K2827">
        <v>6</v>
      </c>
    </row>
    <row r="2828" spans="1:11" x14ac:dyDescent="0.25">
      <c r="A2828" t="s">
        <v>3281</v>
      </c>
      <c r="B2828">
        <v>57475</v>
      </c>
      <c r="C2828" t="s">
        <v>172</v>
      </c>
      <c r="D2828" s="167">
        <v>91098.52</v>
      </c>
      <c r="E2828" t="s">
        <v>168</v>
      </c>
      <c r="F2828" t="s">
        <v>169</v>
      </c>
      <c r="G2828" t="s">
        <v>261</v>
      </c>
      <c r="H2828" s="168">
        <v>34861</v>
      </c>
      <c r="I2828" t="s">
        <v>107</v>
      </c>
      <c r="J2828" s="169">
        <v>22.306849315068494</v>
      </c>
      <c r="K2828">
        <v>5</v>
      </c>
    </row>
    <row r="2829" spans="1:11" x14ac:dyDescent="0.25">
      <c r="A2829" t="s">
        <v>3282</v>
      </c>
      <c r="B2829">
        <v>45278</v>
      </c>
      <c r="C2829" t="s">
        <v>172</v>
      </c>
      <c r="D2829" s="167">
        <v>143609.88</v>
      </c>
      <c r="E2829" t="s">
        <v>325</v>
      </c>
      <c r="F2829" t="s">
        <v>169</v>
      </c>
      <c r="G2829" t="s">
        <v>533</v>
      </c>
      <c r="H2829" s="168">
        <v>33049</v>
      </c>
      <c r="I2829" t="s">
        <v>106</v>
      </c>
      <c r="J2829" s="169">
        <v>27.271232876712329</v>
      </c>
      <c r="K2829">
        <v>6</v>
      </c>
    </row>
    <row r="2830" spans="1:11" x14ac:dyDescent="0.25">
      <c r="A2830" t="s">
        <v>3283</v>
      </c>
      <c r="B2830">
        <v>59953</v>
      </c>
      <c r="C2830" t="s">
        <v>172</v>
      </c>
      <c r="D2830" s="167">
        <v>45261</v>
      </c>
      <c r="E2830" t="s">
        <v>191</v>
      </c>
      <c r="F2830" t="s">
        <v>169</v>
      </c>
      <c r="G2830" t="s">
        <v>1065</v>
      </c>
      <c r="H2830" s="168">
        <v>42716</v>
      </c>
      <c r="I2830" t="s">
        <v>107</v>
      </c>
      <c r="J2830" s="169">
        <v>0.78630136986301369</v>
      </c>
      <c r="K2830">
        <v>1</v>
      </c>
    </row>
    <row r="2831" spans="1:11" x14ac:dyDescent="0.25">
      <c r="A2831" t="s">
        <v>3284</v>
      </c>
      <c r="B2831">
        <v>59281</v>
      </c>
      <c r="C2831" t="s">
        <v>172</v>
      </c>
      <c r="D2831" s="167">
        <v>62585</v>
      </c>
      <c r="E2831" t="s">
        <v>191</v>
      </c>
      <c r="F2831" t="s">
        <v>169</v>
      </c>
      <c r="G2831" t="s">
        <v>486</v>
      </c>
      <c r="H2831" s="168">
        <v>39160</v>
      </c>
      <c r="I2831" t="s">
        <v>106</v>
      </c>
      <c r="J2831" s="169">
        <v>10.528767123287672</v>
      </c>
      <c r="K2831">
        <v>3</v>
      </c>
    </row>
    <row r="2832" spans="1:11" x14ac:dyDescent="0.25">
      <c r="A2832" t="s">
        <v>3285</v>
      </c>
      <c r="B2832">
        <v>31516</v>
      </c>
      <c r="C2832" t="s">
        <v>172</v>
      </c>
      <c r="D2832" s="167">
        <v>89485</v>
      </c>
      <c r="E2832" t="s">
        <v>191</v>
      </c>
      <c r="F2832" t="s">
        <v>169</v>
      </c>
      <c r="G2832" t="s">
        <v>192</v>
      </c>
      <c r="H2832" s="168">
        <v>36780</v>
      </c>
      <c r="I2832" t="s">
        <v>103</v>
      </c>
      <c r="J2832" s="169">
        <v>17.049315068493151</v>
      </c>
      <c r="K2832">
        <v>4</v>
      </c>
    </row>
    <row r="2833" spans="1:11" x14ac:dyDescent="0.25">
      <c r="A2833" t="s">
        <v>3286</v>
      </c>
      <c r="B2833">
        <v>2524</v>
      </c>
      <c r="C2833" t="s">
        <v>172</v>
      </c>
      <c r="D2833" s="167">
        <v>95187.98</v>
      </c>
      <c r="E2833" t="s">
        <v>185</v>
      </c>
      <c r="F2833" t="s">
        <v>169</v>
      </c>
      <c r="G2833" t="s">
        <v>416</v>
      </c>
      <c r="H2833" s="168">
        <v>31453</v>
      </c>
      <c r="I2833" t="s">
        <v>106</v>
      </c>
      <c r="J2833" s="169">
        <v>31.643835616438356</v>
      </c>
      <c r="K2833">
        <v>7</v>
      </c>
    </row>
    <row r="2834" spans="1:11" x14ac:dyDescent="0.25">
      <c r="A2834" t="s">
        <v>3287</v>
      </c>
      <c r="B2834">
        <v>61382</v>
      </c>
      <c r="C2834" t="s">
        <v>172</v>
      </c>
      <c r="D2834" s="167">
        <v>63345</v>
      </c>
      <c r="E2834" t="s">
        <v>191</v>
      </c>
      <c r="F2834" t="s">
        <v>169</v>
      </c>
      <c r="G2834" t="s">
        <v>486</v>
      </c>
      <c r="H2834" s="168">
        <v>40330</v>
      </c>
      <c r="I2834" t="s">
        <v>107</v>
      </c>
      <c r="J2834" s="169">
        <v>7.3232876712328769</v>
      </c>
      <c r="K2834">
        <v>2</v>
      </c>
    </row>
    <row r="2835" spans="1:11" x14ac:dyDescent="0.25">
      <c r="A2835" t="s">
        <v>3288</v>
      </c>
      <c r="B2835">
        <v>49281</v>
      </c>
      <c r="C2835" t="s">
        <v>172</v>
      </c>
      <c r="D2835" s="167">
        <v>77434</v>
      </c>
      <c r="E2835" t="s">
        <v>185</v>
      </c>
      <c r="F2835" t="s">
        <v>169</v>
      </c>
      <c r="G2835" t="s">
        <v>416</v>
      </c>
      <c r="H2835" s="168">
        <v>38488</v>
      </c>
      <c r="I2835" t="s">
        <v>104</v>
      </c>
      <c r="J2835" s="169">
        <v>12.36986301369863</v>
      </c>
      <c r="K2835">
        <v>3</v>
      </c>
    </row>
    <row r="2836" spans="1:11" x14ac:dyDescent="0.25">
      <c r="A2836" t="s">
        <v>3289</v>
      </c>
      <c r="B2836">
        <v>33434</v>
      </c>
      <c r="C2836" t="s">
        <v>172</v>
      </c>
      <c r="D2836" s="167">
        <v>60201.440000000002</v>
      </c>
      <c r="E2836" t="s">
        <v>196</v>
      </c>
      <c r="F2836" t="s">
        <v>169</v>
      </c>
      <c r="G2836" t="s">
        <v>242</v>
      </c>
      <c r="H2836" s="168">
        <v>34274</v>
      </c>
      <c r="I2836" t="s">
        <v>105</v>
      </c>
      <c r="J2836" s="169">
        <v>23.915068493150685</v>
      </c>
      <c r="K2836">
        <v>5</v>
      </c>
    </row>
    <row r="2837" spans="1:11" x14ac:dyDescent="0.25">
      <c r="A2837" t="s">
        <v>3290</v>
      </c>
      <c r="B2837">
        <v>9814</v>
      </c>
      <c r="C2837" t="s">
        <v>167</v>
      </c>
      <c r="D2837" s="167">
        <v>91751.37</v>
      </c>
      <c r="E2837" t="s">
        <v>168</v>
      </c>
      <c r="F2837" t="s">
        <v>169</v>
      </c>
      <c r="G2837" t="s">
        <v>1364</v>
      </c>
      <c r="H2837" s="168">
        <v>35128</v>
      </c>
      <c r="I2837" t="s">
        <v>106</v>
      </c>
      <c r="J2837" s="169">
        <v>21.575342465753426</v>
      </c>
      <c r="K2837">
        <v>5</v>
      </c>
    </row>
    <row r="2838" spans="1:11" x14ac:dyDescent="0.25">
      <c r="A2838" t="s">
        <v>3291</v>
      </c>
      <c r="B2838">
        <v>85016</v>
      </c>
      <c r="C2838" t="s">
        <v>167</v>
      </c>
      <c r="D2838" s="167">
        <v>62678.98</v>
      </c>
      <c r="E2838" t="s">
        <v>175</v>
      </c>
      <c r="F2838" t="s">
        <v>169</v>
      </c>
      <c r="G2838" t="s">
        <v>311</v>
      </c>
      <c r="H2838" s="168">
        <v>41442</v>
      </c>
      <c r="I2838" t="s">
        <v>105</v>
      </c>
      <c r="J2838" s="169">
        <v>4.2767123287671236</v>
      </c>
      <c r="K2838">
        <v>1</v>
      </c>
    </row>
    <row r="2839" spans="1:11" x14ac:dyDescent="0.25">
      <c r="A2839" t="s">
        <v>3292</v>
      </c>
      <c r="B2839">
        <v>73570</v>
      </c>
      <c r="C2839" t="s">
        <v>167</v>
      </c>
      <c r="D2839" s="167">
        <v>60318.22</v>
      </c>
      <c r="E2839" t="s">
        <v>188</v>
      </c>
      <c r="F2839" t="s">
        <v>169</v>
      </c>
      <c r="G2839" t="s">
        <v>282</v>
      </c>
      <c r="H2839" s="168">
        <v>39244</v>
      </c>
      <c r="I2839" t="s">
        <v>103</v>
      </c>
      <c r="J2839" s="169">
        <v>10.298630136986301</v>
      </c>
      <c r="K2839">
        <v>3</v>
      </c>
    </row>
    <row r="2840" spans="1:11" x14ac:dyDescent="0.25">
      <c r="A2840" t="s">
        <v>3293</v>
      </c>
      <c r="B2840">
        <v>67452</v>
      </c>
      <c r="C2840" t="s">
        <v>172</v>
      </c>
      <c r="D2840" s="167">
        <v>36832.1</v>
      </c>
      <c r="E2840" t="s">
        <v>253</v>
      </c>
      <c r="F2840" t="s">
        <v>169</v>
      </c>
      <c r="G2840" t="s">
        <v>895</v>
      </c>
      <c r="H2840" s="168">
        <v>41036</v>
      </c>
      <c r="I2840" t="s">
        <v>106</v>
      </c>
      <c r="J2840" s="169">
        <v>5.3890410958904109</v>
      </c>
      <c r="K2840">
        <v>2</v>
      </c>
    </row>
    <row r="2841" spans="1:11" x14ac:dyDescent="0.25">
      <c r="A2841" t="s">
        <v>3294</v>
      </c>
      <c r="B2841">
        <v>3180</v>
      </c>
      <c r="C2841" t="s">
        <v>172</v>
      </c>
      <c r="D2841" s="167">
        <v>103506</v>
      </c>
      <c r="E2841" t="s">
        <v>175</v>
      </c>
      <c r="F2841" t="s">
        <v>169</v>
      </c>
      <c r="G2841" t="s">
        <v>586</v>
      </c>
      <c r="H2841" s="168">
        <v>36472</v>
      </c>
      <c r="I2841" t="s">
        <v>107</v>
      </c>
      <c r="J2841" s="169">
        <v>17.893150684931506</v>
      </c>
      <c r="K2841">
        <v>4</v>
      </c>
    </row>
    <row r="2842" spans="1:11" x14ac:dyDescent="0.25">
      <c r="A2842" t="s">
        <v>3295</v>
      </c>
      <c r="B2842">
        <v>15060</v>
      </c>
      <c r="C2842" t="s">
        <v>172</v>
      </c>
      <c r="D2842" s="167">
        <v>156525</v>
      </c>
      <c r="E2842" t="s">
        <v>188</v>
      </c>
      <c r="F2842" t="s">
        <v>169</v>
      </c>
      <c r="G2842" t="s">
        <v>231</v>
      </c>
      <c r="H2842" s="168">
        <v>37424</v>
      </c>
      <c r="I2842" t="s">
        <v>105</v>
      </c>
      <c r="J2842" s="169">
        <v>15.284931506849315</v>
      </c>
      <c r="K2842">
        <v>4</v>
      </c>
    </row>
    <row r="2843" spans="1:11" x14ac:dyDescent="0.25">
      <c r="A2843" t="s">
        <v>3296</v>
      </c>
      <c r="B2843">
        <v>9705</v>
      </c>
      <c r="C2843" t="s">
        <v>167</v>
      </c>
      <c r="D2843" s="167">
        <v>94695.12</v>
      </c>
      <c r="E2843" t="s">
        <v>188</v>
      </c>
      <c r="F2843" t="s">
        <v>169</v>
      </c>
      <c r="G2843" t="s">
        <v>3297</v>
      </c>
      <c r="H2843" s="168">
        <v>42422</v>
      </c>
      <c r="I2843" t="s">
        <v>103</v>
      </c>
      <c r="J2843" s="169">
        <v>1.5917808219178082</v>
      </c>
      <c r="K2843">
        <v>1</v>
      </c>
    </row>
    <row r="2844" spans="1:11" x14ac:dyDescent="0.25">
      <c r="A2844" t="s">
        <v>3298</v>
      </c>
      <c r="B2844">
        <v>7121</v>
      </c>
      <c r="C2844" t="s">
        <v>172</v>
      </c>
      <c r="D2844" s="167">
        <v>58448</v>
      </c>
      <c r="E2844" t="s">
        <v>239</v>
      </c>
      <c r="F2844" t="s">
        <v>169</v>
      </c>
      <c r="G2844" t="s">
        <v>344</v>
      </c>
      <c r="H2844" s="168">
        <v>31343</v>
      </c>
      <c r="I2844" t="s">
        <v>104</v>
      </c>
      <c r="J2844" s="169">
        <v>31.945205479452056</v>
      </c>
      <c r="K2844">
        <v>7</v>
      </c>
    </row>
    <row r="2845" spans="1:11" x14ac:dyDescent="0.25">
      <c r="A2845" t="s">
        <v>3299</v>
      </c>
      <c r="B2845">
        <v>74223</v>
      </c>
      <c r="C2845" t="s">
        <v>172</v>
      </c>
      <c r="D2845" s="167">
        <v>165288</v>
      </c>
      <c r="E2845" t="s">
        <v>325</v>
      </c>
      <c r="F2845" t="s">
        <v>169</v>
      </c>
      <c r="G2845" t="s">
        <v>1928</v>
      </c>
      <c r="H2845" s="168">
        <v>29402</v>
      </c>
      <c r="I2845" t="s">
        <v>104</v>
      </c>
      <c r="J2845" s="169">
        <v>37.263013698630139</v>
      </c>
      <c r="K2845">
        <v>8</v>
      </c>
    </row>
    <row r="2846" spans="1:11" x14ac:dyDescent="0.25">
      <c r="A2846" t="s">
        <v>3300</v>
      </c>
      <c r="B2846">
        <v>38527</v>
      </c>
      <c r="C2846" t="s">
        <v>167</v>
      </c>
      <c r="D2846" s="167">
        <v>26208.35</v>
      </c>
      <c r="E2846" t="s">
        <v>196</v>
      </c>
      <c r="F2846" t="s">
        <v>202</v>
      </c>
      <c r="G2846" t="s">
        <v>816</v>
      </c>
      <c r="H2846" s="168">
        <v>34337</v>
      </c>
      <c r="I2846" t="s">
        <v>103</v>
      </c>
      <c r="J2846" s="169">
        <v>23.742465753424657</v>
      </c>
      <c r="K2846">
        <v>5</v>
      </c>
    </row>
    <row r="2847" spans="1:11" x14ac:dyDescent="0.25">
      <c r="A2847" t="s">
        <v>3301</v>
      </c>
      <c r="B2847">
        <v>97146</v>
      </c>
      <c r="C2847" t="s">
        <v>172</v>
      </c>
      <c r="D2847" s="167">
        <v>135945.95000000001</v>
      </c>
      <c r="E2847" t="s">
        <v>185</v>
      </c>
      <c r="F2847" t="s">
        <v>169</v>
      </c>
      <c r="G2847" t="s">
        <v>774</v>
      </c>
      <c r="H2847" s="168">
        <v>31229</v>
      </c>
      <c r="I2847" t="s">
        <v>104</v>
      </c>
      <c r="J2847" s="169">
        <v>32.257534246575339</v>
      </c>
      <c r="K2847">
        <v>7</v>
      </c>
    </row>
    <row r="2848" spans="1:11" x14ac:dyDescent="0.25">
      <c r="A2848" t="s">
        <v>3302</v>
      </c>
      <c r="B2848">
        <v>48650</v>
      </c>
      <c r="C2848" t="s">
        <v>172</v>
      </c>
      <c r="D2848" s="167">
        <v>68015</v>
      </c>
      <c r="E2848" t="s">
        <v>191</v>
      </c>
      <c r="F2848" t="s">
        <v>169</v>
      </c>
      <c r="G2848" t="s">
        <v>486</v>
      </c>
      <c r="H2848" s="168">
        <v>38999</v>
      </c>
      <c r="I2848" t="s">
        <v>107</v>
      </c>
      <c r="J2848" s="169">
        <v>10.96986301369863</v>
      </c>
      <c r="K2848">
        <v>3</v>
      </c>
    </row>
    <row r="2849" spans="1:11" x14ac:dyDescent="0.25">
      <c r="A2849" t="s">
        <v>3303</v>
      </c>
      <c r="B2849">
        <v>29441</v>
      </c>
      <c r="C2849" t="s">
        <v>167</v>
      </c>
      <c r="D2849" s="167">
        <v>56589.34</v>
      </c>
      <c r="E2849" t="s">
        <v>216</v>
      </c>
      <c r="F2849" t="s">
        <v>169</v>
      </c>
      <c r="G2849" t="s">
        <v>217</v>
      </c>
      <c r="H2849" s="168">
        <v>36150</v>
      </c>
      <c r="I2849" t="s">
        <v>103</v>
      </c>
      <c r="J2849" s="169">
        <v>18.775342465753425</v>
      </c>
      <c r="K2849">
        <v>4</v>
      </c>
    </row>
    <row r="2850" spans="1:11" x14ac:dyDescent="0.25">
      <c r="A2850" t="s">
        <v>3304</v>
      </c>
      <c r="B2850">
        <v>4753</v>
      </c>
      <c r="C2850" t="s">
        <v>167</v>
      </c>
      <c r="D2850" s="167">
        <v>88272.4</v>
      </c>
      <c r="E2850" t="s">
        <v>191</v>
      </c>
      <c r="F2850" t="s">
        <v>169</v>
      </c>
      <c r="G2850" t="s">
        <v>610</v>
      </c>
      <c r="H2850" s="168">
        <v>37578</v>
      </c>
      <c r="I2850" t="s">
        <v>107</v>
      </c>
      <c r="J2850" s="169">
        <v>14.863013698630137</v>
      </c>
      <c r="K2850">
        <v>3</v>
      </c>
    </row>
    <row r="2851" spans="1:11" x14ac:dyDescent="0.25">
      <c r="A2851" t="s">
        <v>3305</v>
      </c>
      <c r="B2851">
        <v>79330</v>
      </c>
      <c r="C2851" t="s">
        <v>172</v>
      </c>
      <c r="D2851" s="167">
        <v>58455</v>
      </c>
      <c r="E2851" t="s">
        <v>175</v>
      </c>
      <c r="F2851" t="s">
        <v>169</v>
      </c>
      <c r="G2851" t="s">
        <v>183</v>
      </c>
      <c r="H2851" s="168">
        <v>41302</v>
      </c>
      <c r="I2851" t="s">
        <v>104</v>
      </c>
      <c r="J2851" s="169">
        <v>4.6602739726027398</v>
      </c>
      <c r="K2851">
        <v>1</v>
      </c>
    </row>
    <row r="2852" spans="1:11" x14ac:dyDescent="0.25">
      <c r="A2852" t="s">
        <v>3306</v>
      </c>
      <c r="B2852">
        <v>98549</v>
      </c>
      <c r="C2852" t="s">
        <v>172</v>
      </c>
      <c r="D2852" s="167">
        <v>110229</v>
      </c>
      <c r="E2852" t="s">
        <v>185</v>
      </c>
      <c r="F2852" t="s">
        <v>169</v>
      </c>
      <c r="G2852" t="s">
        <v>382</v>
      </c>
      <c r="H2852" s="168">
        <v>37138</v>
      </c>
      <c r="I2852" t="s">
        <v>106</v>
      </c>
      <c r="J2852" s="169">
        <v>16.068493150684933</v>
      </c>
      <c r="K2852">
        <v>4</v>
      </c>
    </row>
    <row r="2853" spans="1:11" x14ac:dyDescent="0.25">
      <c r="A2853" t="s">
        <v>3307</v>
      </c>
      <c r="B2853">
        <v>70506</v>
      </c>
      <c r="C2853" t="s">
        <v>172</v>
      </c>
      <c r="D2853" s="167">
        <v>103506</v>
      </c>
      <c r="E2853" t="s">
        <v>175</v>
      </c>
      <c r="F2853" t="s">
        <v>169</v>
      </c>
      <c r="G2853" t="s">
        <v>586</v>
      </c>
      <c r="H2853" s="168">
        <v>34352</v>
      </c>
      <c r="I2853" t="s">
        <v>105</v>
      </c>
      <c r="J2853" s="169">
        <v>23.701369863013699</v>
      </c>
      <c r="K2853">
        <v>5</v>
      </c>
    </row>
    <row r="2854" spans="1:11" x14ac:dyDescent="0.25">
      <c r="A2854" t="s">
        <v>3308</v>
      </c>
      <c r="B2854">
        <v>53230</v>
      </c>
      <c r="C2854" t="s">
        <v>167</v>
      </c>
      <c r="D2854" s="167">
        <v>96624</v>
      </c>
      <c r="E2854" t="s">
        <v>168</v>
      </c>
      <c r="F2854" t="s">
        <v>169</v>
      </c>
      <c r="G2854" t="s">
        <v>173</v>
      </c>
      <c r="H2854" s="168">
        <v>37823</v>
      </c>
      <c r="I2854" t="s">
        <v>103</v>
      </c>
      <c r="J2854" s="169">
        <v>14.191780821917808</v>
      </c>
      <c r="K2854">
        <v>3</v>
      </c>
    </row>
    <row r="2855" spans="1:11" x14ac:dyDescent="0.25">
      <c r="A2855" t="s">
        <v>3309</v>
      </c>
      <c r="B2855">
        <v>45617</v>
      </c>
      <c r="C2855" t="s">
        <v>167</v>
      </c>
      <c r="D2855" s="167">
        <v>33534.54</v>
      </c>
      <c r="E2855" t="s">
        <v>239</v>
      </c>
      <c r="F2855" t="s">
        <v>202</v>
      </c>
      <c r="G2855" t="s">
        <v>344</v>
      </c>
      <c r="H2855" s="168">
        <v>33126</v>
      </c>
      <c r="I2855" t="s">
        <v>107</v>
      </c>
      <c r="J2855" s="169">
        <v>27.06027397260274</v>
      </c>
      <c r="K2855">
        <v>6</v>
      </c>
    </row>
    <row r="2856" spans="1:11" x14ac:dyDescent="0.25">
      <c r="A2856" t="s">
        <v>3310</v>
      </c>
      <c r="B2856">
        <v>56098</v>
      </c>
      <c r="C2856" t="s">
        <v>172</v>
      </c>
      <c r="D2856" s="167">
        <v>61781.01</v>
      </c>
      <c r="E2856" t="s">
        <v>196</v>
      </c>
      <c r="F2856" t="s">
        <v>169</v>
      </c>
      <c r="G2856" t="s">
        <v>2476</v>
      </c>
      <c r="H2856" s="168">
        <v>37900</v>
      </c>
      <c r="I2856" t="s">
        <v>103</v>
      </c>
      <c r="J2856" s="169">
        <v>13.980821917808219</v>
      </c>
      <c r="K2856">
        <v>3</v>
      </c>
    </row>
    <row r="2857" spans="1:11" x14ac:dyDescent="0.25">
      <c r="A2857" t="s">
        <v>3311</v>
      </c>
      <c r="B2857">
        <v>99363</v>
      </c>
      <c r="C2857" t="s">
        <v>167</v>
      </c>
      <c r="D2857" s="167">
        <v>66522.960000000006</v>
      </c>
      <c r="E2857" t="s">
        <v>168</v>
      </c>
      <c r="F2857" t="s">
        <v>169</v>
      </c>
      <c r="G2857" t="s">
        <v>170</v>
      </c>
      <c r="H2857" s="168">
        <v>37117</v>
      </c>
      <c r="I2857" t="s">
        <v>103</v>
      </c>
      <c r="J2857" s="169">
        <v>16.126027397260273</v>
      </c>
      <c r="K2857">
        <v>4</v>
      </c>
    </row>
    <row r="2858" spans="1:11" x14ac:dyDescent="0.25">
      <c r="A2858" t="s">
        <v>3312</v>
      </c>
      <c r="B2858">
        <v>31554</v>
      </c>
      <c r="C2858" t="s">
        <v>167</v>
      </c>
      <c r="D2858" s="167">
        <v>89000</v>
      </c>
      <c r="E2858" t="s">
        <v>325</v>
      </c>
      <c r="F2858" t="s">
        <v>169</v>
      </c>
      <c r="G2858" t="s">
        <v>533</v>
      </c>
      <c r="H2858" s="168">
        <v>42576</v>
      </c>
      <c r="I2858" t="s">
        <v>105</v>
      </c>
      <c r="J2858" s="169">
        <v>1.1698630136986301</v>
      </c>
      <c r="K2858">
        <v>1</v>
      </c>
    </row>
    <row r="2859" spans="1:11" x14ac:dyDescent="0.25">
      <c r="A2859" t="s">
        <v>3313</v>
      </c>
      <c r="B2859">
        <v>27843</v>
      </c>
      <c r="C2859" t="s">
        <v>167</v>
      </c>
      <c r="D2859" s="167">
        <v>53968.5</v>
      </c>
      <c r="E2859" t="s">
        <v>188</v>
      </c>
      <c r="F2859" t="s">
        <v>169</v>
      </c>
      <c r="G2859" t="s">
        <v>282</v>
      </c>
      <c r="H2859" s="168">
        <v>42450</v>
      </c>
      <c r="I2859" t="s">
        <v>105</v>
      </c>
      <c r="J2859" s="169">
        <v>1.515068493150685</v>
      </c>
      <c r="K2859">
        <v>1</v>
      </c>
    </row>
    <row r="2860" spans="1:11" x14ac:dyDescent="0.25">
      <c r="A2860" t="s">
        <v>3314</v>
      </c>
      <c r="B2860">
        <v>89105</v>
      </c>
      <c r="C2860" t="s">
        <v>172</v>
      </c>
      <c r="D2860" s="167">
        <v>69222.179999999993</v>
      </c>
      <c r="E2860" t="s">
        <v>253</v>
      </c>
      <c r="F2860" t="s">
        <v>169</v>
      </c>
      <c r="G2860" t="s">
        <v>357</v>
      </c>
      <c r="H2860" s="168">
        <v>32020</v>
      </c>
      <c r="I2860" t="s">
        <v>106</v>
      </c>
      <c r="J2860" s="169">
        <v>30.090410958904108</v>
      </c>
      <c r="K2860">
        <v>7</v>
      </c>
    </row>
    <row r="2861" spans="1:11" x14ac:dyDescent="0.25">
      <c r="A2861" t="s">
        <v>3315</v>
      </c>
      <c r="B2861">
        <v>39116</v>
      </c>
      <c r="C2861" t="s">
        <v>172</v>
      </c>
      <c r="D2861" s="167">
        <v>45261</v>
      </c>
      <c r="E2861" t="s">
        <v>191</v>
      </c>
      <c r="F2861" t="s">
        <v>169</v>
      </c>
      <c r="G2861" t="s">
        <v>1065</v>
      </c>
      <c r="H2861" s="168">
        <v>42716</v>
      </c>
      <c r="I2861" t="s">
        <v>107</v>
      </c>
      <c r="J2861" s="169">
        <v>0.78630136986301369</v>
      </c>
      <c r="K2861">
        <v>1</v>
      </c>
    </row>
    <row r="2862" spans="1:11" x14ac:dyDescent="0.25">
      <c r="A2862" t="s">
        <v>3316</v>
      </c>
      <c r="B2862">
        <v>33953</v>
      </c>
      <c r="C2862" t="s">
        <v>167</v>
      </c>
      <c r="D2862" s="167">
        <v>94745.69</v>
      </c>
      <c r="E2862" t="s">
        <v>191</v>
      </c>
      <c r="F2862" t="s">
        <v>169</v>
      </c>
      <c r="G2862" t="s">
        <v>610</v>
      </c>
      <c r="H2862" s="168">
        <v>36774</v>
      </c>
      <c r="I2862" t="s">
        <v>106</v>
      </c>
      <c r="J2862" s="169">
        <v>17.065753424657533</v>
      </c>
      <c r="K2862">
        <v>4</v>
      </c>
    </row>
    <row r="2863" spans="1:11" x14ac:dyDescent="0.25">
      <c r="A2863" t="s">
        <v>3317</v>
      </c>
      <c r="B2863">
        <v>96183</v>
      </c>
      <c r="C2863" t="s">
        <v>167</v>
      </c>
      <c r="D2863" s="167">
        <v>41428.300000000003</v>
      </c>
      <c r="E2863" t="s">
        <v>199</v>
      </c>
      <c r="F2863" t="s">
        <v>169</v>
      </c>
      <c r="G2863" t="s">
        <v>3318</v>
      </c>
      <c r="H2863" s="168">
        <v>39342</v>
      </c>
      <c r="I2863" t="s">
        <v>103</v>
      </c>
      <c r="J2863" s="169">
        <v>10.03013698630137</v>
      </c>
      <c r="K2863">
        <v>3</v>
      </c>
    </row>
    <row r="2864" spans="1:11" x14ac:dyDescent="0.25">
      <c r="A2864" t="s">
        <v>3319</v>
      </c>
      <c r="B2864">
        <v>48389</v>
      </c>
      <c r="C2864" t="s">
        <v>172</v>
      </c>
      <c r="D2864" s="167">
        <v>42792</v>
      </c>
      <c r="E2864" t="s">
        <v>233</v>
      </c>
      <c r="F2864" t="s">
        <v>169</v>
      </c>
      <c r="G2864" t="s">
        <v>426</v>
      </c>
      <c r="H2864" s="168">
        <v>41107</v>
      </c>
      <c r="I2864" t="s">
        <v>103</v>
      </c>
      <c r="J2864" s="169">
        <v>5.1945205479452055</v>
      </c>
      <c r="K2864">
        <v>2</v>
      </c>
    </row>
    <row r="2865" spans="1:11" x14ac:dyDescent="0.25">
      <c r="A2865" t="s">
        <v>3320</v>
      </c>
      <c r="B2865">
        <v>96309</v>
      </c>
      <c r="C2865" t="s">
        <v>172</v>
      </c>
      <c r="D2865" s="167">
        <v>67206</v>
      </c>
      <c r="E2865" t="s">
        <v>175</v>
      </c>
      <c r="F2865" t="s">
        <v>169</v>
      </c>
      <c r="G2865" t="s">
        <v>904</v>
      </c>
      <c r="H2865" s="168">
        <v>37270</v>
      </c>
      <c r="I2865" t="s">
        <v>104</v>
      </c>
      <c r="J2865" s="169">
        <v>15.706849315068494</v>
      </c>
      <c r="K2865">
        <v>4</v>
      </c>
    </row>
    <row r="2866" spans="1:11" x14ac:dyDescent="0.25">
      <c r="A2866" t="s">
        <v>3321</v>
      </c>
      <c r="B2866">
        <v>41663</v>
      </c>
      <c r="C2866" t="s">
        <v>167</v>
      </c>
      <c r="D2866" s="167">
        <v>152652.89000000001</v>
      </c>
      <c r="E2866" t="s">
        <v>188</v>
      </c>
      <c r="F2866" t="s">
        <v>169</v>
      </c>
      <c r="G2866" t="s">
        <v>231</v>
      </c>
      <c r="H2866" s="168">
        <v>36696</v>
      </c>
      <c r="I2866" t="s">
        <v>103</v>
      </c>
      <c r="J2866" s="169">
        <v>17.279452054794522</v>
      </c>
      <c r="K2866">
        <v>4</v>
      </c>
    </row>
    <row r="2867" spans="1:11" x14ac:dyDescent="0.25">
      <c r="A2867" t="s">
        <v>3322</v>
      </c>
      <c r="B2867">
        <v>70845</v>
      </c>
      <c r="C2867" t="s">
        <v>172</v>
      </c>
      <c r="D2867" s="167">
        <v>88859</v>
      </c>
      <c r="E2867" t="s">
        <v>185</v>
      </c>
      <c r="F2867" t="s">
        <v>169</v>
      </c>
      <c r="G2867" t="s">
        <v>416</v>
      </c>
      <c r="H2867" s="168">
        <v>36942</v>
      </c>
      <c r="I2867" t="s">
        <v>104</v>
      </c>
      <c r="J2867" s="169">
        <v>16.605479452054794</v>
      </c>
      <c r="K2867">
        <v>4</v>
      </c>
    </row>
    <row r="2868" spans="1:11" x14ac:dyDescent="0.25">
      <c r="A2868" t="s">
        <v>3323</v>
      </c>
      <c r="B2868">
        <v>49268</v>
      </c>
      <c r="C2868" t="s">
        <v>167</v>
      </c>
      <c r="D2868" s="167">
        <v>67724.61</v>
      </c>
      <c r="E2868" t="s">
        <v>188</v>
      </c>
      <c r="F2868" t="s">
        <v>169</v>
      </c>
      <c r="G2868" t="s">
        <v>3324</v>
      </c>
      <c r="H2868" s="168">
        <v>38796</v>
      </c>
      <c r="I2868" t="s">
        <v>103</v>
      </c>
      <c r="J2868" s="169">
        <v>11.526027397260274</v>
      </c>
      <c r="K2868">
        <v>3</v>
      </c>
    </row>
    <row r="2869" spans="1:11" x14ac:dyDescent="0.25">
      <c r="A2869" t="s">
        <v>3325</v>
      </c>
      <c r="B2869">
        <v>37277</v>
      </c>
      <c r="C2869" t="s">
        <v>167</v>
      </c>
      <c r="D2869" s="167">
        <v>18611.939999999999</v>
      </c>
      <c r="E2869" t="s">
        <v>216</v>
      </c>
      <c r="F2869" t="s">
        <v>202</v>
      </c>
      <c r="G2869" t="s">
        <v>588</v>
      </c>
      <c r="H2869" s="168">
        <v>41581</v>
      </c>
      <c r="I2869" t="s">
        <v>105</v>
      </c>
      <c r="J2869" s="169">
        <v>3.8958904109589043</v>
      </c>
      <c r="K2869">
        <v>1</v>
      </c>
    </row>
    <row r="2870" spans="1:11" x14ac:dyDescent="0.25">
      <c r="A2870" t="s">
        <v>3326</v>
      </c>
      <c r="B2870">
        <v>73778</v>
      </c>
      <c r="C2870" t="s">
        <v>172</v>
      </c>
      <c r="D2870" s="167">
        <v>62585</v>
      </c>
      <c r="E2870" t="s">
        <v>191</v>
      </c>
      <c r="F2870" t="s">
        <v>169</v>
      </c>
      <c r="G2870" t="s">
        <v>486</v>
      </c>
      <c r="H2870" s="168">
        <v>39160</v>
      </c>
      <c r="I2870" t="s">
        <v>103</v>
      </c>
      <c r="J2870" s="169">
        <v>10.528767123287672</v>
      </c>
      <c r="K2870">
        <v>3</v>
      </c>
    </row>
    <row r="2871" spans="1:11" x14ac:dyDescent="0.25">
      <c r="A2871" t="s">
        <v>3327</v>
      </c>
      <c r="B2871">
        <v>37262</v>
      </c>
      <c r="C2871" t="s">
        <v>172</v>
      </c>
      <c r="D2871" s="167">
        <v>59740.47</v>
      </c>
      <c r="E2871" t="s">
        <v>199</v>
      </c>
      <c r="F2871" t="s">
        <v>169</v>
      </c>
      <c r="G2871" t="s">
        <v>2357</v>
      </c>
      <c r="H2871" s="168">
        <v>38397</v>
      </c>
      <c r="I2871" t="s">
        <v>103</v>
      </c>
      <c r="J2871" s="169">
        <v>12.61917808219178</v>
      </c>
      <c r="K2871">
        <v>3</v>
      </c>
    </row>
    <row r="2872" spans="1:11" x14ac:dyDescent="0.25">
      <c r="A2872" t="s">
        <v>3328</v>
      </c>
      <c r="B2872">
        <v>22123</v>
      </c>
      <c r="C2872" t="s">
        <v>172</v>
      </c>
      <c r="D2872" s="167">
        <v>56733</v>
      </c>
      <c r="E2872" t="s">
        <v>168</v>
      </c>
      <c r="F2872" t="s">
        <v>169</v>
      </c>
      <c r="G2872" t="s">
        <v>265</v>
      </c>
      <c r="H2872" s="168">
        <v>41624</v>
      </c>
      <c r="I2872" t="s">
        <v>107</v>
      </c>
      <c r="J2872" s="169">
        <v>3.7780821917808218</v>
      </c>
      <c r="K2872">
        <v>1</v>
      </c>
    </row>
    <row r="2873" spans="1:11" x14ac:dyDescent="0.25">
      <c r="A2873" t="s">
        <v>3329</v>
      </c>
      <c r="B2873">
        <v>25429</v>
      </c>
      <c r="C2873" t="s">
        <v>172</v>
      </c>
      <c r="D2873" s="167">
        <v>107128.71</v>
      </c>
      <c r="E2873" t="s">
        <v>175</v>
      </c>
      <c r="F2873" t="s">
        <v>169</v>
      </c>
      <c r="G2873" t="s">
        <v>586</v>
      </c>
      <c r="H2873" s="168">
        <v>34352</v>
      </c>
      <c r="I2873" t="s">
        <v>106</v>
      </c>
      <c r="J2873" s="169">
        <v>23.701369863013699</v>
      </c>
      <c r="K2873">
        <v>5</v>
      </c>
    </row>
    <row r="2874" spans="1:11" x14ac:dyDescent="0.25">
      <c r="A2874" t="s">
        <v>3330</v>
      </c>
      <c r="B2874">
        <v>94148</v>
      </c>
      <c r="C2874" t="s">
        <v>167</v>
      </c>
      <c r="D2874" s="167">
        <v>55734.65</v>
      </c>
      <c r="E2874" t="s">
        <v>199</v>
      </c>
      <c r="F2874" t="s">
        <v>169</v>
      </c>
      <c r="G2874" t="s">
        <v>170</v>
      </c>
      <c r="H2874" s="168">
        <v>41372</v>
      </c>
      <c r="I2874" t="s">
        <v>107</v>
      </c>
      <c r="J2874" s="169">
        <v>4.4684931506849317</v>
      </c>
      <c r="K2874">
        <v>1</v>
      </c>
    </row>
    <row r="2875" spans="1:11" x14ac:dyDescent="0.25">
      <c r="A2875" t="s">
        <v>3331</v>
      </c>
      <c r="B2875">
        <v>27653</v>
      </c>
      <c r="C2875" t="s">
        <v>167</v>
      </c>
      <c r="D2875" s="167">
        <v>49068.12</v>
      </c>
      <c r="E2875" t="s">
        <v>188</v>
      </c>
      <c r="F2875" t="s">
        <v>169</v>
      </c>
      <c r="G2875" t="s">
        <v>282</v>
      </c>
      <c r="H2875" s="168">
        <v>42408</v>
      </c>
      <c r="I2875" t="s">
        <v>103</v>
      </c>
      <c r="J2875" s="169">
        <v>1.6301369863013699</v>
      </c>
      <c r="K2875">
        <v>1</v>
      </c>
    </row>
    <row r="2876" spans="1:11" x14ac:dyDescent="0.25">
      <c r="A2876" t="s">
        <v>3332</v>
      </c>
      <c r="B2876">
        <v>39072</v>
      </c>
      <c r="C2876" t="s">
        <v>167</v>
      </c>
      <c r="D2876" s="167">
        <v>54270.46</v>
      </c>
      <c r="E2876" t="s">
        <v>188</v>
      </c>
      <c r="F2876" t="s">
        <v>169</v>
      </c>
      <c r="G2876" t="s">
        <v>273</v>
      </c>
      <c r="H2876" s="168">
        <v>39342</v>
      </c>
      <c r="I2876" t="s">
        <v>106</v>
      </c>
      <c r="J2876" s="169">
        <v>10.03013698630137</v>
      </c>
      <c r="K2876">
        <v>3</v>
      </c>
    </row>
    <row r="2877" spans="1:11" x14ac:dyDescent="0.25">
      <c r="A2877" t="s">
        <v>3333</v>
      </c>
      <c r="B2877">
        <v>5932</v>
      </c>
      <c r="C2877" t="s">
        <v>167</v>
      </c>
      <c r="D2877" s="167">
        <v>69222.179999999993</v>
      </c>
      <c r="E2877" t="s">
        <v>185</v>
      </c>
      <c r="F2877" t="s">
        <v>169</v>
      </c>
      <c r="G2877" t="s">
        <v>170</v>
      </c>
      <c r="H2877" s="168">
        <v>31579</v>
      </c>
      <c r="I2877" t="s">
        <v>106</v>
      </c>
      <c r="J2877" s="169">
        <v>31.298630136986301</v>
      </c>
      <c r="K2877">
        <v>7</v>
      </c>
    </row>
    <row r="2878" spans="1:11" x14ac:dyDescent="0.25">
      <c r="A2878" t="s">
        <v>3334</v>
      </c>
      <c r="B2878">
        <v>24256</v>
      </c>
      <c r="C2878" t="s">
        <v>167</v>
      </c>
      <c r="D2878" s="167">
        <v>83611.44</v>
      </c>
      <c r="E2878" t="s">
        <v>191</v>
      </c>
      <c r="F2878" t="s">
        <v>169</v>
      </c>
      <c r="G2878" t="s">
        <v>192</v>
      </c>
      <c r="H2878" s="168">
        <v>34387</v>
      </c>
      <c r="I2878" t="s">
        <v>103</v>
      </c>
      <c r="J2878" s="169">
        <v>23.605479452054794</v>
      </c>
      <c r="K2878">
        <v>5</v>
      </c>
    </row>
    <row r="2879" spans="1:11" x14ac:dyDescent="0.25">
      <c r="A2879" t="s">
        <v>3335</v>
      </c>
      <c r="B2879">
        <v>98134</v>
      </c>
      <c r="C2879" t="s">
        <v>172</v>
      </c>
      <c r="D2879" s="167">
        <v>70295.69</v>
      </c>
      <c r="E2879" t="s">
        <v>196</v>
      </c>
      <c r="F2879" t="s">
        <v>169</v>
      </c>
      <c r="G2879" t="s">
        <v>706</v>
      </c>
      <c r="H2879" s="168">
        <v>41820</v>
      </c>
      <c r="I2879" t="s">
        <v>107</v>
      </c>
      <c r="J2879" s="169">
        <v>3.2410958904109588</v>
      </c>
      <c r="K2879">
        <v>1</v>
      </c>
    </row>
    <row r="2880" spans="1:11" x14ac:dyDescent="0.25">
      <c r="A2880" t="s">
        <v>3336</v>
      </c>
      <c r="B2880">
        <v>19419</v>
      </c>
      <c r="C2880" t="s">
        <v>167</v>
      </c>
      <c r="D2880" s="167">
        <v>106448.44</v>
      </c>
      <c r="E2880" t="s">
        <v>168</v>
      </c>
      <c r="F2880" t="s">
        <v>169</v>
      </c>
      <c r="G2880" t="s">
        <v>1166</v>
      </c>
      <c r="H2880" s="168">
        <v>32696</v>
      </c>
      <c r="I2880" t="s">
        <v>103</v>
      </c>
      <c r="J2880" s="169">
        <v>28.238356164383561</v>
      </c>
      <c r="K2880">
        <v>6</v>
      </c>
    </row>
    <row r="2881" spans="1:11" x14ac:dyDescent="0.25">
      <c r="A2881" t="s">
        <v>3337</v>
      </c>
      <c r="B2881">
        <v>94670</v>
      </c>
      <c r="C2881" t="s">
        <v>167</v>
      </c>
      <c r="D2881" s="167">
        <v>64141</v>
      </c>
      <c r="E2881" t="s">
        <v>188</v>
      </c>
      <c r="F2881" t="s">
        <v>169</v>
      </c>
      <c r="G2881" t="s">
        <v>313</v>
      </c>
      <c r="H2881" s="168">
        <v>35772</v>
      </c>
      <c r="I2881" t="s">
        <v>108</v>
      </c>
      <c r="J2881" s="169">
        <v>19.81095890410959</v>
      </c>
      <c r="K2881">
        <v>4</v>
      </c>
    </row>
    <row r="2882" spans="1:11" x14ac:dyDescent="0.25">
      <c r="A2882" t="s">
        <v>3338</v>
      </c>
      <c r="B2882">
        <v>91559</v>
      </c>
      <c r="C2882" t="s">
        <v>167</v>
      </c>
      <c r="D2882" s="167">
        <v>106456</v>
      </c>
      <c r="E2882" t="s">
        <v>185</v>
      </c>
      <c r="F2882" t="s">
        <v>169</v>
      </c>
      <c r="G2882" t="s">
        <v>495</v>
      </c>
      <c r="H2882" s="168">
        <v>36780</v>
      </c>
      <c r="I2882" t="s">
        <v>103</v>
      </c>
      <c r="J2882" s="169">
        <v>17.049315068493151</v>
      </c>
      <c r="K2882">
        <v>4</v>
      </c>
    </row>
    <row r="2883" spans="1:11" x14ac:dyDescent="0.25">
      <c r="A2883" t="s">
        <v>3339</v>
      </c>
      <c r="B2883">
        <v>70813</v>
      </c>
      <c r="C2883" t="s">
        <v>172</v>
      </c>
      <c r="D2883" s="167">
        <v>106456</v>
      </c>
      <c r="E2883" t="s">
        <v>185</v>
      </c>
      <c r="F2883" t="s">
        <v>169</v>
      </c>
      <c r="G2883" t="s">
        <v>495</v>
      </c>
      <c r="H2883" s="168">
        <v>36942</v>
      </c>
      <c r="I2883" t="s">
        <v>103</v>
      </c>
      <c r="J2883" s="169">
        <v>16.605479452054794</v>
      </c>
      <c r="K2883">
        <v>4</v>
      </c>
    </row>
    <row r="2884" spans="1:11" x14ac:dyDescent="0.25">
      <c r="A2884" t="s">
        <v>3340</v>
      </c>
      <c r="B2884">
        <v>13392</v>
      </c>
      <c r="C2884" t="s">
        <v>167</v>
      </c>
      <c r="D2884" s="167">
        <v>24134.31</v>
      </c>
      <c r="E2884" t="s">
        <v>196</v>
      </c>
      <c r="F2884" t="s">
        <v>202</v>
      </c>
      <c r="G2884" t="s">
        <v>367</v>
      </c>
      <c r="H2884" s="168">
        <v>36801</v>
      </c>
      <c r="I2884" t="s">
        <v>108</v>
      </c>
      <c r="J2884" s="169">
        <v>16.991780821917807</v>
      </c>
      <c r="K2884">
        <v>4</v>
      </c>
    </row>
    <row r="2885" spans="1:11" x14ac:dyDescent="0.25">
      <c r="A2885" t="s">
        <v>3341</v>
      </c>
      <c r="B2885">
        <v>74875</v>
      </c>
      <c r="C2885" t="s">
        <v>167</v>
      </c>
      <c r="D2885" s="167">
        <v>109943.21</v>
      </c>
      <c r="E2885" t="s">
        <v>268</v>
      </c>
      <c r="F2885" t="s">
        <v>169</v>
      </c>
      <c r="G2885" t="s">
        <v>452</v>
      </c>
      <c r="H2885" s="168">
        <v>33112</v>
      </c>
      <c r="I2885" t="s">
        <v>103</v>
      </c>
      <c r="J2885" s="169">
        <v>27.098630136986301</v>
      </c>
      <c r="K2885">
        <v>6</v>
      </c>
    </row>
    <row r="2886" spans="1:11" x14ac:dyDescent="0.25">
      <c r="A2886" t="s">
        <v>3342</v>
      </c>
      <c r="B2886">
        <v>83552</v>
      </c>
      <c r="C2886" t="s">
        <v>172</v>
      </c>
      <c r="D2886" s="167">
        <v>135392</v>
      </c>
      <c r="E2886" t="s">
        <v>199</v>
      </c>
      <c r="F2886" t="s">
        <v>169</v>
      </c>
      <c r="G2886" t="s">
        <v>275</v>
      </c>
      <c r="H2886" s="168">
        <v>32244</v>
      </c>
      <c r="I2886" t="s">
        <v>103</v>
      </c>
      <c r="J2886" s="169">
        <v>29.476712328767125</v>
      </c>
      <c r="K2886">
        <v>6</v>
      </c>
    </row>
    <row r="2887" spans="1:11" x14ac:dyDescent="0.25">
      <c r="A2887" t="s">
        <v>3343</v>
      </c>
      <c r="B2887">
        <v>33411</v>
      </c>
      <c r="C2887" t="s">
        <v>167</v>
      </c>
      <c r="D2887" s="167">
        <v>53495.77</v>
      </c>
      <c r="E2887" t="s">
        <v>233</v>
      </c>
      <c r="F2887" t="s">
        <v>169</v>
      </c>
      <c r="G2887" t="s">
        <v>363</v>
      </c>
      <c r="H2887" s="168">
        <v>38726</v>
      </c>
      <c r="I2887" t="s">
        <v>107</v>
      </c>
      <c r="J2887" s="169">
        <v>11.717808219178082</v>
      </c>
      <c r="K2887">
        <v>3</v>
      </c>
    </row>
    <row r="2888" spans="1:11" x14ac:dyDescent="0.25">
      <c r="A2888" t="s">
        <v>3344</v>
      </c>
      <c r="B2888">
        <v>60566</v>
      </c>
      <c r="C2888" t="s">
        <v>167</v>
      </c>
      <c r="D2888" s="167">
        <v>58455</v>
      </c>
      <c r="E2888" t="s">
        <v>175</v>
      </c>
      <c r="F2888" t="s">
        <v>169</v>
      </c>
      <c r="G2888" t="s">
        <v>183</v>
      </c>
      <c r="H2888" s="168">
        <v>41498</v>
      </c>
      <c r="I2888" t="s">
        <v>104</v>
      </c>
      <c r="J2888" s="169">
        <v>4.1232876712328768</v>
      </c>
      <c r="K2888">
        <v>1</v>
      </c>
    </row>
    <row r="2889" spans="1:11" x14ac:dyDescent="0.25">
      <c r="A2889" t="s">
        <v>3345</v>
      </c>
      <c r="B2889">
        <v>35528</v>
      </c>
      <c r="C2889" t="s">
        <v>172</v>
      </c>
      <c r="D2889" s="167">
        <v>84974</v>
      </c>
      <c r="E2889" t="s">
        <v>308</v>
      </c>
      <c r="F2889" t="s">
        <v>169</v>
      </c>
      <c r="G2889" t="s">
        <v>282</v>
      </c>
      <c r="H2889" s="168">
        <v>36983</v>
      </c>
      <c r="I2889" t="s">
        <v>103</v>
      </c>
      <c r="J2889" s="169">
        <v>16.493150684931507</v>
      </c>
      <c r="K2889">
        <v>4</v>
      </c>
    </row>
    <row r="2890" spans="1:11" x14ac:dyDescent="0.25">
      <c r="A2890" t="s">
        <v>3346</v>
      </c>
      <c r="B2890">
        <v>65522</v>
      </c>
      <c r="C2890" t="s">
        <v>167</v>
      </c>
      <c r="D2890" s="167">
        <v>28490.44</v>
      </c>
      <c r="E2890" t="s">
        <v>216</v>
      </c>
      <c r="F2890" t="s">
        <v>202</v>
      </c>
      <c r="G2890" t="s">
        <v>1058</v>
      </c>
      <c r="H2890" s="168">
        <v>39498</v>
      </c>
      <c r="I2890" t="s">
        <v>103</v>
      </c>
      <c r="J2890" s="169">
        <v>9.6027397260273979</v>
      </c>
      <c r="K2890">
        <v>2</v>
      </c>
    </row>
    <row r="2891" spans="1:11" x14ac:dyDescent="0.25">
      <c r="A2891" t="s">
        <v>3347</v>
      </c>
      <c r="B2891">
        <v>22231</v>
      </c>
      <c r="C2891" t="s">
        <v>172</v>
      </c>
      <c r="D2891" s="167">
        <v>62482.02</v>
      </c>
      <c r="E2891" t="s">
        <v>168</v>
      </c>
      <c r="F2891" t="s">
        <v>169</v>
      </c>
      <c r="G2891" t="s">
        <v>649</v>
      </c>
      <c r="H2891" s="168">
        <v>37683</v>
      </c>
      <c r="I2891" t="s">
        <v>103</v>
      </c>
      <c r="J2891" s="169">
        <v>14.575342465753424</v>
      </c>
      <c r="K2891">
        <v>3</v>
      </c>
    </row>
    <row r="2892" spans="1:11" x14ac:dyDescent="0.25">
      <c r="A2892" t="s">
        <v>3348</v>
      </c>
      <c r="B2892">
        <v>18509</v>
      </c>
      <c r="C2892" t="s">
        <v>172</v>
      </c>
      <c r="D2892" s="167">
        <v>58455</v>
      </c>
      <c r="E2892" t="s">
        <v>175</v>
      </c>
      <c r="F2892" t="s">
        <v>169</v>
      </c>
      <c r="G2892" t="s">
        <v>183</v>
      </c>
      <c r="H2892" s="168">
        <v>41302</v>
      </c>
      <c r="I2892" t="s">
        <v>106</v>
      </c>
      <c r="J2892" s="169">
        <v>4.6602739726027398</v>
      </c>
      <c r="K2892">
        <v>1</v>
      </c>
    </row>
    <row r="2893" spans="1:11" x14ac:dyDescent="0.25">
      <c r="A2893" t="s">
        <v>3349</v>
      </c>
      <c r="B2893">
        <v>28288</v>
      </c>
      <c r="C2893" t="s">
        <v>167</v>
      </c>
      <c r="D2893" s="167">
        <v>51958.37</v>
      </c>
      <c r="E2893" t="s">
        <v>168</v>
      </c>
      <c r="F2893" t="s">
        <v>169</v>
      </c>
      <c r="G2893" t="s">
        <v>3350</v>
      </c>
      <c r="H2893" s="168">
        <v>41638</v>
      </c>
      <c r="I2893" t="s">
        <v>105</v>
      </c>
      <c r="J2893" s="169">
        <v>3.7397260273972601</v>
      </c>
      <c r="K2893">
        <v>1</v>
      </c>
    </row>
    <row r="2894" spans="1:11" x14ac:dyDescent="0.25">
      <c r="A2894" t="s">
        <v>3351</v>
      </c>
      <c r="B2894">
        <v>59495</v>
      </c>
      <c r="C2894" t="s">
        <v>172</v>
      </c>
      <c r="D2894" s="167">
        <v>58718.92</v>
      </c>
      <c r="E2894" t="s">
        <v>168</v>
      </c>
      <c r="F2894" t="s">
        <v>169</v>
      </c>
      <c r="G2894" t="s">
        <v>178</v>
      </c>
      <c r="H2894" s="168">
        <v>40756</v>
      </c>
      <c r="I2894" t="s">
        <v>107</v>
      </c>
      <c r="J2894" s="169">
        <v>6.1561643835616442</v>
      </c>
      <c r="K2894">
        <v>2</v>
      </c>
    </row>
    <row r="2895" spans="1:11" x14ac:dyDescent="0.25">
      <c r="A2895" t="s">
        <v>3352</v>
      </c>
      <c r="B2895">
        <v>30080</v>
      </c>
      <c r="C2895" t="s">
        <v>167</v>
      </c>
      <c r="D2895" s="167">
        <v>38756.92</v>
      </c>
      <c r="E2895" t="s">
        <v>168</v>
      </c>
      <c r="F2895" t="s">
        <v>169</v>
      </c>
      <c r="G2895" t="s">
        <v>344</v>
      </c>
      <c r="H2895" s="168">
        <v>41834</v>
      </c>
      <c r="I2895" t="s">
        <v>106</v>
      </c>
      <c r="J2895" s="169">
        <v>3.2027397260273971</v>
      </c>
      <c r="K2895">
        <v>1</v>
      </c>
    </row>
    <row r="2896" spans="1:11" x14ac:dyDescent="0.25">
      <c r="A2896" t="s">
        <v>3353</v>
      </c>
      <c r="B2896">
        <v>78008</v>
      </c>
      <c r="C2896" t="s">
        <v>167</v>
      </c>
      <c r="D2896" s="167">
        <v>62300.19</v>
      </c>
      <c r="E2896" t="s">
        <v>239</v>
      </c>
      <c r="F2896" t="s">
        <v>169</v>
      </c>
      <c r="G2896" t="s">
        <v>2466</v>
      </c>
      <c r="H2896" s="168">
        <v>39706</v>
      </c>
      <c r="I2896" t="s">
        <v>103</v>
      </c>
      <c r="J2896" s="169">
        <v>9.0328767123287665</v>
      </c>
      <c r="K2896">
        <v>2</v>
      </c>
    </row>
    <row r="2897" spans="1:11" x14ac:dyDescent="0.25">
      <c r="A2897" t="s">
        <v>3354</v>
      </c>
      <c r="B2897">
        <v>36344</v>
      </c>
      <c r="C2897" t="s">
        <v>167</v>
      </c>
      <c r="D2897" s="167">
        <v>33395.15</v>
      </c>
      <c r="E2897" t="s">
        <v>199</v>
      </c>
      <c r="F2897" t="s">
        <v>169</v>
      </c>
      <c r="G2897" t="s">
        <v>3318</v>
      </c>
      <c r="H2897" s="168">
        <v>42506</v>
      </c>
      <c r="I2897" t="s">
        <v>104</v>
      </c>
      <c r="J2897" s="169">
        <v>1.3616438356164384</v>
      </c>
      <c r="K2897">
        <v>1</v>
      </c>
    </row>
    <row r="2898" spans="1:11" x14ac:dyDescent="0.25">
      <c r="A2898" t="s">
        <v>3355</v>
      </c>
      <c r="B2898">
        <v>46384</v>
      </c>
      <c r="C2898" t="s">
        <v>167</v>
      </c>
      <c r="D2898" s="167">
        <v>20419.48</v>
      </c>
      <c r="E2898" t="s">
        <v>196</v>
      </c>
      <c r="F2898" t="s">
        <v>202</v>
      </c>
      <c r="G2898" t="s">
        <v>222</v>
      </c>
      <c r="H2898" s="168">
        <v>38965</v>
      </c>
      <c r="I2898" t="s">
        <v>103</v>
      </c>
      <c r="J2898" s="169">
        <v>11.063013698630137</v>
      </c>
      <c r="K2898">
        <v>3</v>
      </c>
    </row>
    <row r="2899" spans="1:11" x14ac:dyDescent="0.25">
      <c r="A2899" t="s">
        <v>3356</v>
      </c>
      <c r="B2899">
        <v>42703</v>
      </c>
      <c r="C2899" t="s">
        <v>172</v>
      </c>
      <c r="D2899" s="167">
        <v>123902.96</v>
      </c>
      <c r="E2899" t="s">
        <v>175</v>
      </c>
      <c r="F2899" t="s">
        <v>169</v>
      </c>
      <c r="G2899" t="s">
        <v>291</v>
      </c>
      <c r="H2899" s="168">
        <v>32651</v>
      </c>
      <c r="I2899" t="s">
        <v>103</v>
      </c>
      <c r="J2899" s="169">
        <v>28.361643835616437</v>
      </c>
      <c r="K2899">
        <v>6</v>
      </c>
    </row>
    <row r="2900" spans="1:11" x14ac:dyDescent="0.25">
      <c r="A2900" t="s">
        <v>3357</v>
      </c>
      <c r="B2900">
        <v>19896</v>
      </c>
      <c r="C2900" t="s">
        <v>172</v>
      </c>
      <c r="D2900" s="167">
        <v>50910</v>
      </c>
      <c r="E2900" t="s">
        <v>191</v>
      </c>
      <c r="F2900" t="s">
        <v>169</v>
      </c>
      <c r="G2900" t="s">
        <v>354</v>
      </c>
      <c r="H2900" s="168">
        <v>41708</v>
      </c>
      <c r="I2900" t="s">
        <v>106</v>
      </c>
      <c r="J2900" s="169">
        <v>3.547945205479452</v>
      </c>
      <c r="K2900">
        <v>1</v>
      </c>
    </row>
    <row r="2901" spans="1:11" x14ac:dyDescent="0.25">
      <c r="A2901" t="s">
        <v>3358</v>
      </c>
      <c r="B2901">
        <v>11875</v>
      </c>
      <c r="C2901" t="s">
        <v>172</v>
      </c>
      <c r="D2901" s="167">
        <v>74095</v>
      </c>
      <c r="E2901" t="s">
        <v>191</v>
      </c>
      <c r="F2901" t="s">
        <v>169</v>
      </c>
      <c r="G2901" t="s">
        <v>192</v>
      </c>
      <c r="H2901" s="168">
        <v>38803</v>
      </c>
      <c r="I2901" t="s">
        <v>104</v>
      </c>
      <c r="J2901" s="169">
        <v>11.506849315068493</v>
      </c>
      <c r="K2901">
        <v>3</v>
      </c>
    </row>
    <row r="2902" spans="1:11" x14ac:dyDescent="0.25">
      <c r="A2902" t="s">
        <v>3359</v>
      </c>
      <c r="B2902">
        <v>63603</v>
      </c>
      <c r="C2902" t="s">
        <v>172</v>
      </c>
      <c r="D2902" s="167">
        <v>91969.07</v>
      </c>
      <c r="E2902" t="s">
        <v>185</v>
      </c>
      <c r="F2902" t="s">
        <v>169</v>
      </c>
      <c r="G2902" t="s">
        <v>416</v>
      </c>
      <c r="H2902" s="168">
        <v>34736</v>
      </c>
      <c r="I2902" t="s">
        <v>106</v>
      </c>
      <c r="J2902" s="169">
        <v>22.649315068493152</v>
      </c>
      <c r="K2902">
        <v>5</v>
      </c>
    </row>
    <row r="2903" spans="1:11" x14ac:dyDescent="0.25">
      <c r="A2903" t="s">
        <v>3360</v>
      </c>
      <c r="B2903">
        <v>67173</v>
      </c>
      <c r="C2903" t="s">
        <v>167</v>
      </c>
      <c r="D2903" s="167">
        <v>23317.67</v>
      </c>
      <c r="E2903" t="s">
        <v>196</v>
      </c>
      <c r="F2903" t="s">
        <v>202</v>
      </c>
      <c r="G2903" t="s">
        <v>367</v>
      </c>
      <c r="H2903" s="168">
        <v>37053</v>
      </c>
      <c r="I2903" t="s">
        <v>103</v>
      </c>
      <c r="J2903" s="169">
        <v>16.301369863013697</v>
      </c>
      <c r="K2903">
        <v>4</v>
      </c>
    </row>
    <row r="2904" spans="1:11" x14ac:dyDescent="0.25">
      <c r="A2904" t="s">
        <v>3361</v>
      </c>
      <c r="B2904">
        <v>13396</v>
      </c>
      <c r="C2904" t="s">
        <v>167</v>
      </c>
      <c r="D2904" s="167">
        <v>57186</v>
      </c>
      <c r="E2904" t="s">
        <v>168</v>
      </c>
      <c r="F2904" t="s">
        <v>169</v>
      </c>
      <c r="G2904" t="s">
        <v>265</v>
      </c>
      <c r="H2904" s="168">
        <v>37059</v>
      </c>
      <c r="I2904" t="s">
        <v>105</v>
      </c>
      <c r="J2904" s="169">
        <v>16.284931506849315</v>
      </c>
      <c r="K2904">
        <v>4</v>
      </c>
    </row>
    <row r="2905" spans="1:11" x14ac:dyDescent="0.25">
      <c r="A2905" t="s">
        <v>3362</v>
      </c>
      <c r="B2905">
        <v>31908</v>
      </c>
      <c r="C2905" t="s">
        <v>172</v>
      </c>
      <c r="D2905" s="167">
        <v>42053.42</v>
      </c>
      <c r="E2905" t="s">
        <v>199</v>
      </c>
      <c r="F2905" t="s">
        <v>169</v>
      </c>
      <c r="G2905" t="s">
        <v>220</v>
      </c>
      <c r="H2905" s="168">
        <v>41911</v>
      </c>
      <c r="I2905" t="s">
        <v>106</v>
      </c>
      <c r="J2905" s="169">
        <v>2.9917808219178084</v>
      </c>
      <c r="K2905">
        <v>1</v>
      </c>
    </row>
    <row r="2906" spans="1:11" x14ac:dyDescent="0.25">
      <c r="A2906" t="s">
        <v>3363</v>
      </c>
      <c r="B2906">
        <v>37049</v>
      </c>
      <c r="C2906" t="s">
        <v>172</v>
      </c>
      <c r="D2906" s="167">
        <v>48260.15</v>
      </c>
      <c r="E2906" t="s">
        <v>199</v>
      </c>
      <c r="F2906" t="s">
        <v>169</v>
      </c>
      <c r="G2906" t="s">
        <v>330</v>
      </c>
      <c r="H2906" s="168">
        <v>39090</v>
      </c>
      <c r="I2906" t="s">
        <v>104</v>
      </c>
      <c r="J2906" s="169">
        <v>10.72054794520548</v>
      </c>
      <c r="K2906">
        <v>3</v>
      </c>
    </row>
    <row r="2907" spans="1:11" x14ac:dyDescent="0.25">
      <c r="A2907" t="s">
        <v>3364</v>
      </c>
      <c r="B2907">
        <v>79873</v>
      </c>
      <c r="C2907" t="s">
        <v>167</v>
      </c>
      <c r="D2907" s="167">
        <v>56850</v>
      </c>
      <c r="E2907" t="s">
        <v>188</v>
      </c>
      <c r="F2907" t="s">
        <v>169</v>
      </c>
      <c r="G2907" t="s">
        <v>226</v>
      </c>
      <c r="H2907" s="168">
        <v>42702</v>
      </c>
      <c r="I2907" t="s">
        <v>104</v>
      </c>
      <c r="J2907" s="169">
        <v>0.8246575342465754</v>
      </c>
      <c r="K2907">
        <v>1</v>
      </c>
    </row>
    <row r="2908" spans="1:11" x14ac:dyDescent="0.25">
      <c r="A2908" t="s">
        <v>3365</v>
      </c>
      <c r="B2908">
        <v>50887</v>
      </c>
      <c r="C2908" t="s">
        <v>172</v>
      </c>
      <c r="D2908" s="167">
        <v>42386.82</v>
      </c>
      <c r="E2908" t="s">
        <v>233</v>
      </c>
      <c r="F2908" t="s">
        <v>169</v>
      </c>
      <c r="G2908" t="s">
        <v>554</v>
      </c>
      <c r="H2908" s="168">
        <v>39691</v>
      </c>
      <c r="I2908" t="s">
        <v>103</v>
      </c>
      <c r="J2908" s="169">
        <v>9.0739726027397261</v>
      </c>
      <c r="K2908">
        <v>2</v>
      </c>
    </row>
    <row r="2909" spans="1:11" x14ac:dyDescent="0.25">
      <c r="A2909" t="s">
        <v>3366</v>
      </c>
      <c r="B2909">
        <v>75731</v>
      </c>
      <c r="C2909" t="s">
        <v>167</v>
      </c>
      <c r="D2909" s="167">
        <v>23318.28</v>
      </c>
      <c r="E2909" t="s">
        <v>196</v>
      </c>
      <c r="F2909" t="s">
        <v>202</v>
      </c>
      <c r="G2909" t="s">
        <v>367</v>
      </c>
      <c r="H2909" s="168">
        <v>37235</v>
      </c>
      <c r="I2909" t="s">
        <v>104</v>
      </c>
      <c r="J2909" s="169">
        <v>15.802739726027397</v>
      </c>
      <c r="K2909">
        <v>4</v>
      </c>
    </row>
    <row r="2910" spans="1:11" x14ac:dyDescent="0.25">
      <c r="A2910" t="s">
        <v>3367</v>
      </c>
      <c r="B2910">
        <v>56094</v>
      </c>
      <c r="C2910" t="s">
        <v>172</v>
      </c>
      <c r="D2910" s="167">
        <v>110886.71</v>
      </c>
      <c r="E2910" t="s">
        <v>268</v>
      </c>
      <c r="F2910" t="s">
        <v>169</v>
      </c>
      <c r="G2910" t="s">
        <v>297</v>
      </c>
      <c r="H2910" s="168">
        <v>32195</v>
      </c>
      <c r="I2910" t="s">
        <v>106</v>
      </c>
      <c r="J2910" s="169">
        <v>29.610958904109587</v>
      </c>
      <c r="K2910">
        <v>6</v>
      </c>
    </row>
    <row r="2911" spans="1:11" x14ac:dyDescent="0.25">
      <c r="A2911" t="s">
        <v>3368</v>
      </c>
      <c r="B2911">
        <v>71302</v>
      </c>
      <c r="C2911" t="s">
        <v>172</v>
      </c>
      <c r="D2911" s="167">
        <v>57234.14</v>
      </c>
      <c r="E2911" t="s">
        <v>175</v>
      </c>
      <c r="F2911" t="s">
        <v>169</v>
      </c>
      <c r="G2911" t="s">
        <v>209</v>
      </c>
      <c r="H2911" s="168">
        <v>40365</v>
      </c>
      <c r="I2911" t="s">
        <v>108</v>
      </c>
      <c r="J2911" s="169">
        <v>7.2273972602739729</v>
      </c>
      <c r="K2911">
        <v>2</v>
      </c>
    </row>
    <row r="2912" spans="1:11" x14ac:dyDescent="0.25">
      <c r="A2912" t="s">
        <v>3369</v>
      </c>
      <c r="B2912">
        <v>33395</v>
      </c>
      <c r="C2912" t="s">
        <v>172</v>
      </c>
      <c r="D2912" s="167">
        <v>91969.07</v>
      </c>
      <c r="E2912" t="s">
        <v>185</v>
      </c>
      <c r="F2912" t="s">
        <v>169</v>
      </c>
      <c r="G2912" t="s">
        <v>416</v>
      </c>
      <c r="H2912" s="168">
        <v>33770</v>
      </c>
      <c r="I2912" t="s">
        <v>106</v>
      </c>
      <c r="J2912" s="169">
        <v>25.295890410958904</v>
      </c>
      <c r="K2912">
        <v>6</v>
      </c>
    </row>
    <row r="2913" spans="1:11" x14ac:dyDescent="0.25">
      <c r="A2913" t="s">
        <v>3370</v>
      </c>
      <c r="B2913">
        <v>23905</v>
      </c>
      <c r="C2913" t="s">
        <v>167</v>
      </c>
      <c r="D2913" s="167">
        <v>156525</v>
      </c>
      <c r="E2913" t="s">
        <v>216</v>
      </c>
      <c r="F2913" t="s">
        <v>169</v>
      </c>
      <c r="G2913" t="s">
        <v>231</v>
      </c>
      <c r="H2913" s="168">
        <v>31684</v>
      </c>
      <c r="I2913" t="s">
        <v>105</v>
      </c>
      <c r="J2913" s="169">
        <v>31.010958904109589</v>
      </c>
      <c r="K2913">
        <v>7</v>
      </c>
    </row>
    <row r="2914" spans="1:11" x14ac:dyDescent="0.25">
      <c r="A2914" t="s">
        <v>3371</v>
      </c>
      <c r="B2914">
        <v>25484</v>
      </c>
      <c r="C2914" t="s">
        <v>172</v>
      </c>
      <c r="D2914" s="167">
        <v>54523.02</v>
      </c>
      <c r="E2914" t="s">
        <v>188</v>
      </c>
      <c r="F2914" t="s">
        <v>169</v>
      </c>
      <c r="G2914" t="s">
        <v>344</v>
      </c>
      <c r="H2914" s="168">
        <v>41386</v>
      </c>
      <c r="I2914" t="s">
        <v>104</v>
      </c>
      <c r="J2914" s="169">
        <v>4.4301369863013695</v>
      </c>
      <c r="K2914">
        <v>1</v>
      </c>
    </row>
    <row r="2915" spans="1:11" x14ac:dyDescent="0.25">
      <c r="A2915" t="s">
        <v>3372</v>
      </c>
      <c r="B2915">
        <v>60235</v>
      </c>
      <c r="C2915" t="s">
        <v>172</v>
      </c>
      <c r="D2915" s="167">
        <v>36707.050000000003</v>
      </c>
      <c r="E2915" t="s">
        <v>233</v>
      </c>
      <c r="F2915" t="s">
        <v>169</v>
      </c>
      <c r="G2915" t="s">
        <v>242</v>
      </c>
      <c r="H2915" s="168">
        <v>41848</v>
      </c>
      <c r="I2915" t="s">
        <v>104</v>
      </c>
      <c r="J2915" s="169">
        <v>3.1643835616438358</v>
      </c>
      <c r="K2915">
        <v>1</v>
      </c>
    </row>
    <row r="2916" spans="1:11" x14ac:dyDescent="0.25">
      <c r="A2916" t="s">
        <v>3373</v>
      </c>
      <c r="B2916">
        <v>96893</v>
      </c>
      <c r="C2916" t="s">
        <v>172</v>
      </c>
      <c r="D2916" s="167">
        <v>118400</v>
      </c>
      <c r="E2916" t="s">
        <v>199</v>
      </c>
      <c r="F2916" t="s">
        <v>169</v>
      </c>
      <c r="G2916" t="s">
        <v>214</v>
      </c>
      <c r="H2916" s="168">
        <v>36507</v>
      </c>
      <c r="I2916" t="s">
        <v>103</v>
      </c>
      <c r="J2916" s="169">
        <v>17.797260273972604</v>
      </c>
      <c r="K2916">
        <v>4</v>
      </c>
    </row>
    <row r="2917" spans="1:11" x14ac:dyDescent="0.25">
      <c r="A2917" t="s">
        <v>3374</v>
      </c>
      <c r="B2917">
        <v>25114</v>
      </c>
      <c r="C2917" t="s">
        <v>172</v>
      </c>
      <c r="D2917" s="167">
        <v>72497.95</v>
      </c>
      <c r="E2917" t="s">
        <v>253</v>
      </c>
      <c r="F2917" t="s">
        <v>169</v>
      </c>
      <c r="G2917" t="s">
        <v>282</v>
      </c>
      <c r="H2917" s="168">
        <v>36345</v>
      </c>
      <c r="I2917" t="s">
        <v>104</v>
      </c>
      <c r="J2917" s="169">
        <v>18.241095890410961</v>
      </c>
      <c r="K2917">
        <v>4</v>
      </c>
    </row>
    <row r="2918" spans="1:11" x14ac:dyDescent="0.25">
      <c r="A2918" t="s">
        <v>3375</v>
      </c>
      <c r="B2918">
        <v>71569</v>
      </c>
      <c r="C2918" t="s">
        <v>172</v>
      </c>
      <c r="D2918" s="167">
        <v>156509.22</v>
      </c>
      <c r="E2918" t="s">
        <v>213</v>
      </c>
      <c r="F2918" t="s">
        <v>169</v>
      </c>
      <c r="G2918" t="s">
        <v>231</v>
      </c>
      <c r="H2918" s="168">
        <v>37417</v>
      </c>
      <c r="I2918" t="s">
        <v>103</v>
      </c>
      <c r="J2918" s="169">
        <v>15.304109589041095</v>
      </c>
      <c r="K2918">
        <v>4</v>
      </c>
    </row>
    <row r="2919" spans="1:11" x14ac:dyDescent="0.25">
      <c r="A2919" t="s">
        <v>3376</v>
      </c>
      <c r="B2919">
        <v>596</v>
      </c>
      <c r="C2919" t="s">
        <v>172</v>
      </c>
      <c r="D2919" s="167">
        <v>87148</v>
      </c>
      <c r="E2919" t="s">
        <v>175</v>
      </c>
      <c r="F2919" t="s">
        <v>169</v>
      </c>
      <c r="G2919" t="s">
        <v>586</v>
      </c>
      <c r="H2919" s="168">
        <v>38370</v>
      </c>
      <c r="I2919" t="s">
        <v>107</v>
      </c>
      <c r="J2919" s="169">
        <v>12.693150684931506</v>
      </c>
      <c r="K2919">
        <v>3</v>
      </c>
    </row>
    <row r="2920" spans="1:11" x14ac:dyDescent="0.25">
      <c r="A2920" t="s">
        <v>3377</v>
      </c>
      <c r="B2920">
        <v>97601</v>
      </c>
      <c r="C2920" t="s">
        <v>167</v>
      </c>
      <c r="D2920" s="167">
        <v>64189.2</v>
      </c>
      <c r="E2920" t="s">
        <v>188</v>
      </c>
      <c r="F2920" t="s">
        <v>169</v>
      </c>
      <c r="G2920" t="s">
        <v>226</v>
      </c>
      <c r="H2920" s="168">
        <v>38534</v>
      </c>
      <c r="I2920" t="s">
        <v>107</v>
      </c>
      <c r="J2920" s="169">
        <v>12.243835616438357</v>
      </c>
      <c r="K2920">
        <v>3</v>
      </c>
    </row>
    <row r="2921" spans="1:11" x14ac:dyDescent="0.25">
      <c r="A2921" t="s">
        <v>3378</v>
      </c>
      <c r="B2921">
        <v>32979</v>
      </c>
      <c r="C2921" t="s">
        <v>167</v>
      </c>
      <c r="D2921" s="167">
        <v>49831.17</v>
      </c>
      <c r="E2921" t="s">
        <v>188</v>
      </c>
      <c r="F2921" t="s">
        <v>202</v>
      </c>
      <c r="G2921" t="s">
        <v>313</v>
      </c>
      <c r="H2921" s="168">
        <v>36955</v>
      </c>
      <c r="I2921" t="s">
        <v>103</v>
      </c>
      <c r="J2921" s="169">
        <v>16.56986301369863</v>
      </c>
      <c r="K2921">
        <v>4</v>
      </c>
    </row>
    <row r="2922" spans="1:11" x14ac:dyDescent="0.25">
      <c r="A2922" t="s">
        <v>3379</v>
      </c>
      <c r="B2922">
        <v>93045</v>
      </c>
      <c r="C2922" t="s">
        <v>172</v>
      </c>
      <c r="D2922" s="167">
        <v>89620</v>
      </c>
      <c r="E2922" t="s">
        <v>175</v>
      </c>
      <c r="F2922" t="s">
        <v>169</v>
      </c>
      <c r="G2922" t="s">
        <v>183</v>
      </c>
      <c r="H2922" s="168">
        <v>36038</v>
      </c>
      <c r="I2922" t="s">
        <v>103</v>
      </c>
      <c r="J2922" s="169">
        <v>19.082191780821919</v>
      </c>
      <c r="K2922">
        <v>4</v>
      </c>
    </row>
    <row r="2923" spans="1:11" x14ac:dyDescent="0.25">
      <c r="A2923" t="s">
        <v>3380</v>
      </c>
      <c r="B2923">
        <v>86469</v>
      </c>
      <c r="C2923" t="s">
        <v>167</v>
      </c>
      <c r="D2923" s="167">
        <v>50785.5</v>
      </c>
      <c r="E2923" t="s">
        <v>168</v>
      </c>
      <c r="F2923" t="s">
        <v>169</v>
      </c>
      <c r="G2923" t="s">
        <v>560</v>
      </c>
      <c r="H2923" s="168">
        <v>42170</v>
      </c>
      <c r="I2923" t="s">
        <v>106</v>
      </c>
      <c r="J2923" s="169">
        <v>2.2821917808219179</v>
      </c>
      <c r="K2923">
        <v>1</v>
      </c>
    </row>
    <row r="2924" spans="1:11" x14ac:dyDescent="0.25">
      <c r="A2924" t="s">
        <v>3381</v>
      </c>
      <c r="B2924">
        <v>77717</v>
      </c>
      <c r="C2924" t="s">
        <v>167</v>
      </c>
      <c r="D2924" s="167">
        <v>104717.28</v>
      </c>
      <c r="E2924" t="s">
        <v>188</v>
      </c>
      <c r="F2924" t="s">
        <v>169</v>
      </c>
      <c r="G2924" t="s">
        <v>397</v>
      </c>
      <c r="H2924" s="168">
        <v>28409</v>
      </c>
      <c r="I2924" t="s">
        <v>103</v>
      </c>
      <c r="J2924" s="169">
        <v>39.983561643835614</v>
      </c>
      <c r="K2924">
        <v>8</v>
      </c>
    </row>
    <row r="2925" spans="1:11" x14ac:dyDescent="0.25">
      <c r="A2925" t="s">
        <v>3382</v>
      </c>
      <c r="B2925">
        <v>56458</v>
      </c>
      <c r="C2925" t="s">
        <v>167</v>
      </c>
      <c r="D2925" s="167">
        <v>87236.83</v>
      </c>
      <c r="E2925" t="s">
        <v>188</v>
      </c>
      <c r="F2925" t="s">
        <v>169</v>
      </c>
      <c r="G2925" t="s">
        <v>181</v>
      </c>
      <c r="H2925" s="168">
        <v>41372</v>
      </c>
      <c r="I2925" t="s">
        <v>103</v>
      </c>
      <c r="J2925" s="169">
        <v>4.4684931506849317</v>
      </c>
      <c r="K2925">
        <v>1</v>
      </c>
    </row>
    <row r="2926" spans="1:11" x14ac:dyDescent="0.25">
      <c r="A2926" t="s">
        <v>3383</v>
      </c>
      <c r="B2926">
        <v>56781</v>
      </c>
      <c r="C2926" t="s">
        <v>172</v>
      </c>
      <c r="D2926" s="167">
        <v>149529.07999999999</v>
      </c>
      <c r="E2926" t="s">
        <v>185</v>
      </c>
      <c r="F2926" t="s">
        <v>169</v>
      </c>
      <c r="G2926" t="s">
        <v>728</v>
      </c>
      <c r="H2926" s="168">
        <v>30809</v>
      </c>
      <c r="I2926" t="s">
        <v>104</v>
      </c>
      <c r="J2926" s="169">
        <v>33.408219178082192</v>
      </c>
      <c r="K2926">
        <v>7</v>
      </c>
    </row>
    <row r="2927" spans="1:11" x14ac:dyDescent="0.25">
      <c r="A2927" t="s">
        <v>3384</v>
      </c>
      <c r="B2927">
        <v>56569</v>
      </c>
      <c r="C2927" t="s">
        <v>172</v>
      </c>
      <c r="D2927" s="167">
        <v>76716</v>
      </c>
      <c r="E2927" t="s">
        <v>191</v>
      </c>
      <c r="F2927" t="s">
        <v>169</v>
      </c>
      <c r="G2927" t="s">
        <v>192</v>
      </c>
      <c r="H2927" s="168">
        <v>38999</v>
      </c>
      <c r="I2927" t="s">
        <v>105</v>
      </c>
      <c r="J2927" s="169">
        <v>10.96986301369863</v>
      </c>
      <c r="K2927">
        <v>3</v>
      </c>
    </row>
    <row r="2928" spans="1:11" x14ac:dyDescent="0.25">
      <c r="A2928" t="s">
        <v>3385</v>
      </c>
      <c r="B2928">
        <v>8605</v>
      </c>
      <c r="C2928" t="s">
        <v>172</v>
      </c>
      <c r="D2928" s="167">
        <v>49618.43</v>
      </c>
      <c r="E2928" t="s">
        <v>168</v>
      </c>
      <c r="F2928" t="s">
        <v>169</v>
      </c>
      <c r="G2928" t="s">
        <v>539</v>
      </c>
      <c r="H2928" s="168">
        <v>41512</v>
      </c>
      <c r="I2928" t="s">
        <v>106</v>
      </c>
      <c r="J2928" s="169">
        <v>4.0849315068493155</v>
      </c>
      <c r="K2928">
        <v>1</v>
      </c>
    </row>
    <row r="2929" spans="1:11" x14ac:dyDescent="0.25">
      <c r="A2929" t="s">
        <v>3386</v>
      </c>
      <c r="B2929">
        <v>15325</v>
      </c>
      <c r="C2929" t="s">
        <v>172</v>
      </c>
      <c r="D2929" s="167">
        <v>72861</v>
      </c>
      <c r="E2929" t="s">
        <v>191</v>
      </c>
      <c r="F2929" t="s">
        <v>169</v>
      </c>
      <c r="G2929" t="s">
        <v>192</v>
      </c>
      <c r="H2929" s="168">
        <v>38334</v>
      </c>
      <c r="I2929" t="s">
        <v>108</v>
      </c>
      <c r="J2929" s="169">
        <v>12.791780821917808</v>
      </c>
      <c r="K2929">
        <v>3</v>
      </c>
    </row>
    <row r="2930" spans="1:11" x14ac:dyDescent="0.25">
      <c r="A2930" t="s">
        <v>3387</v>
      </c>
      <c r="B2930">
        <v>62275</v>
      </c>
      <c r="C2930" t="s">
        <v>172</v>
      </c>
      <c r="D2930" s="167">
        <v>70052</v>
      </c>
      <c r="E2930" t="s">
        <v>191</v>
      </c>
      <c r="F2930" t="s">
        <v>169</v>
      </c>
      <c r="G2930" t="s">
        <v>192</v>
      </c>
      <c r="H2930" s="168">
        <v>38747</v>
      </c>
      <c r="I2930" t="s">
        <v>104</v>
      </c>
      <c r="J2930" s="169">
        <v>11.66027397260274</v>
      </c>
      <c r="K2930">
        <v>3</v>
      </c>
    </row>
    <row r="2931" spans="1:11" x14ac:dyDescent="0.25">
      <c r="A2931" t="s">
        <v>3388</v>
      </c>
      <c r="B2931">
        <v>24484</v>
      </c>
      <c r="C2931" t="s">
        <v>167</v>
      </c>
      <c r="D2931" s="167">
        <v>43850.22</v>
      </c>
      <c r="E2931" t="s">
        <v>188</v>
      </c>
      <c r="F2931" t="s">
        <v>169</v>
      </c>
      <c r="G2931" t="s">
        <v>170</v>
      </c>
      <c r="H2931" s="168">
        <v>41890</v>
      </c>
      <c r="I2931" t="s">
        <v>103</v>
      </c>
      <c r="J2931" s="169">
        <v>3.0493150684931507</v>
      </c>
      <c r="K2931">
        <v>1</v>
      </c>
    </row>
    <row r="2932" spans="1:11" x14ac:dyDescent="0.25">
      <c r="A2932" t="s">
        <v>3389</v>
      </c>
      <c r="B2932">
        <v>43777</v>
      </c>
      <c r="C2932" t="s">
        <v>167</v>
      </c>
      <c r="D2932" s="167">
        <v>73958</v>
      </c>
      <c r="E2932" t="s">
        <v>168</v>
      </c>
      <c r="F2932" t="s">
        <v>169</v>
      </c>
      <c r="G2932" t="s">
        <v>173</v>
      </c>
      <c r="H2932" s="168">
        <v>39279</v>
      </c>
      <c r="I2932" t="s">
        <v>105</v>
      </c>
      <c r="J2932" s="169">
        <v>10.202739726027398</v>
      </c>
      <c r="K2932">
        <v>3</v>
      </c>
    </row>
    <row r="2933" spans="1:11" x14ac:dyDescent="0.25">
      <c r="A2933" t="s">
        <v>3390</v>
      </c>
      <c r="B2933">
        <v>2447</v>
      </c>
      <c r="C2933" t="s">
        <v>172</v>
      </c>
      <c r="D2933" s="167">
        <v>135392</v>
      </c>
      <c r="E2933" t="s">
        <v>188</v>
      </c>
      <c r="F2933" t="s">
        <v>169</v>
      </c>
      <c r="G2933" t="s">
        <v>275</v>
      </c>
      <c r="H2933" s="168">
        <v>38040</v>
      </c>
      <c r="I2933" t="s">
        <v>103</v>
      </c>
      <c r="J2933" s="169">
        <v>13.597260273972603</v>
      </c>
      <c r="K2933">
        <v>3</v>
      </c>
    </row>
    <row r="2934" spans="1:11" x14ac:dyDescent="0.25">
      <c r="A2934" t="s">
        <v>3391</v>
      </c>
      <c r="B2934">
        <v>12961</v>
      </c>
      <c r="C2934" t="s">
        <v>167</v>
      </c>
      <c r="D2934" s="167">
        <v>49104.52</v>
      </c>
      <c r="E2934" t="s">
        <v>168</v>
      </c>
      <c r="F2934" t="s">
        <v>169</v>
      </c>
      <c r="G2934" t="s">
        <v>649</v>
      </c>
      <c r="H2934" s="168">
        <v>41316</v>
      </c>
      <c r="I2934" t="s">
        <v>108</v>
      </c>
      <c r="J2934" s="169">
        <v>4.6219178082191785</v>
      </c>
      <c r="K2934">
        <v>1</v>
      </c>
    </row>
    <row r="2935" spans="1:11" x14ac:dyDescent="0.25">
      <c r="A2935" t="s">
        <v>3392</v>
      </c>
      <c r="B2935">
        <v>51277</v>
      </c>
      <c r="C2935" t="s">
        <v>172</v>
      </c>
      <c r="D2935" s="167">
        <v>74333</v>
      </c>
      <c r="E2935" t="s">
        <v>191</v>
      </c>
      <c r="F2935" t="s">
        <v>169</v>
      </c>
      <c r="G2935" t="s">
        <v>192</v>
      </c>
      <c r="H2935" s="168">
        <v>37502</v>
      </c>
      <c r="I2935" t="s">
        <v>103</v>
      </c>
      <c r="J2935" s="169">
        <v>15.07123287671233</v>
      </c>
      <c r="K2935">
        <v>4</v>
      </c>
    </row>
    <row r="2936" spans="1:11" x14ac:dyDescent="0.25">
      <c r="A2936" t="s">
        <v>3393</v>
      </c>
      <c r="B2936">
        <v>85781</v>
      </c>
      <c r="C2936" t="s">
        <v>167</v>
      </c>
      <c r="D2936" s="167">
        <v>57307.14</v>
      </c>
      <c r="E2936" t="s">
        <v>233</v>
      </c>
      <c r="F2936" t="s">
        <v>169</v>
      </c>
      <c r="G2936" t="s">
        <v>363</v>
      </c>
      <c r="H2936" s="168">
        <v>38237</v>
      </c>
      <c r="I2936" t="s">
        <v>107</v>
      </c>
      <c r="J2936" s="169">
        <v>13.057534246575342</v>
      </c>
      <c r="K2936">
        <v>3</v>
      </c>
    </row>
    <row r="2937" spans="1:11" x14ac:dyDescent="0.25">
      <c r="A2937" t="s">
        <v>3394</v>
      </c>
      <c r="B2937">
        <v>35713</v>
      </c>
      <c r="C2937" t="s">
        <v>172</v>
      </c>
      <c r="D2937" s="167">
        <v>67922</v>
      </c>
      <c r="E2937" t="s">
        <v>168</v>
      </c>
      <c r="F2937" t="s">
        <v>169</v>
      </c>
      <c r="G2937" t="s">
        <v>265</v>
      </c>
      <c r="H2937" s="168">
        <v>37306</v>
      </c>
      <c r="I2937" t="s">
        <v>103</v>
      </c>
      <c r="J2937" s="169">
        <v>15.608219178082193</v>
      </c>
      <c r="K2937">
        <v>4</v>
      </c>
    </row>
    <row r="2938" spans="1:11" x14ac:dyDescent="0.25">
      <c r="A2938" t="s">
        <v>3395</v>
      </c>
      <c r="B2938">
        <v>95462</v>
      </c>
      <c r="C2938" t="s">
        <v>167</v>
      </c>
      <c r="D2938" s="167">
        <v>18416.48</v>
      </c>
      <c r="E2938" t="s">
        <v>196</v>
      </c>
      <c r="F2938" t="s">
        <v>202</v>
      </c>
      <c r="G2938" t="s">
        <v>222</v>
      </c>
      <c r="H2938" s="168">
        <v>41246</v>
      </c>
      <c r="I2938" t="s">
        <v>103</v>
      </c>
      <c r="J2938" s="169">
        <v>4.8136986301369866</v>
      </c>
      <c r="K2938">
        <v>1</v>
      </c>
    </row>
    <row r="2939" spans="1:11" x14ac:dyDescent="0.25">
      <c r="A2939" t="s">
        <v>3396</v>
      </c>
      <c r="B2939">
        <v>962</v>
      </c>
      <c r="C2939" t="s">
        <v>172</v>
      </c>
      <c r="D2939" s="167">
        <v>48572.17</v>
      </c>
      <c r="E2939" t="s">
        <v>175</v>
      </c>
      <c r="F2939" t="s">
        <v>169</v>
      </c>
      <c r="G2939" t="s">
        <v>209</v>
      </c>
      <c r="H2939" s="168">
        <v>41694</v>
      </c>
      <c r="I2939" t="s">
        <v>108</v>
      </c>
      <c r="J2939" s="169">
        <v>3.5863013698630137</v>
      </c>
      <c r="K2939">
        <v>1</v>
      </c>
    </row>
    <row r="2940" spans="1:11" x14ac:dyDescent="0.25">
      <c r="A2940" t="s">
        <v>3397</v>
      </c>
      <c r="B2940">
        <v>55996</v>
      </c>
      <c r="C2940" t="s">
        <v>167</v>
      </c>
      <c r="D2940" s="167">
        <v>72534.66</v>
      </c>
      <c r="E2940" t="s">
        <v>268</v>
      </c>
      <c r="F2940" t="s">
        <v>169</v>
      </c>
      <c r="G2940" t="s">
        <v>630</v>
      </c>
      <c r="H2940" s="168">
        <v>32209</v>
      </c>
      <c r="I2940" t="s">
        <v>104</v>
      </c>
      <c r="J2940" s="169">
        <v>29.572602739726026</v>
      </c>
      <c r="K2940">
        <v>6</v>
      </c>
    </row>
    <row r="2941" spans="1:11" x14ac:dyDescent="0.25">
      <c r="A2941" t="s">
        <v>3398</v>
      </c>
      <c r="B2941">
        <v>46481</v>
      </c>
      <c r="C2941" t="s">
        <v>172</v>
      </c>
      <c r="D2941" s="167">
        <v>48260.26</v>
      </c>
      <c r="E2941" t="s">
        <v>233</v>
      </c>
      <c r="F2941" t="s">
        <v>169</v>
      </c>
      <c r="G2941" t="s">
        <v>363</v>
      </c>
      <c r="H2941" s="168">
        <v>39607</v>
      </c>
      <c r="I2941" t="s">
        <v>107</v>
      </c>
      <c r="J2941" s="169">
        <v>9.3041095890410954</v>
      </c>
      <c r="K2941">
        <v>2</v>
      </c>
    </row>
    <row r="2942" spans="1:11" x14ac:dyDescent="0.25">
      <c r="A2942" t="s">
        <v>3399</v>
      </c>
      <c r="B2942">
        <v>47069</v>
      </c>
      <c r="C2942" t="s">
        <v>167</v>
      </c>
      <c r="D2942" s="167">
        <v>34743.89</v>
      </c>
      <c r="E2942" t="s">
        <v>188</v>
      </c>
      <c r="F2942" t="s">
        <v>202</v>
      </c>
      <c r="G2942" t="s">
        <v>313</v>
      </c>
      <c r="H2942" s="168">
        <v>38264</v>
      </c>
      <c r="I2942" t="s">
        <v>103</v>
      </c>
      <c r="J2942" s="169">
        <v>12.983561643835616</v>
      </c>
      <c r="K2942">
        <v>3</v>
      </c>
    </row>
    <row r="2943" spans="1:11" x14ac:dyDescent="0.25">
      <c r="A2943" t="s">
        <v>3400</v>
      </c>
      <c r="B2943">
        <v>54391</v>
      </c>
      <c r="C2943" t="s">
        <v>167</v>
      </c>
      <c r="D2943" s="167">
        <v>29779.06</v>
      </c>
      <c r="E2943" t="s">
        <v>233</v>
      </c>
      <c r="F2943" t="s">
        <v>202</v>
      </c>
      <c r="G2943" t="s">
        <v>234</v>
      </c>
      <c r="H2943" s="168">
        <v>41222</v>
      </c>
      <c r="I2943" t="s">
        <v>103</v>
      </c>
      <c r="J2943" s="169">
        <v>4.8794520547945206</v>
      </c>
      <c r="K2943">
        <v>1</v>
      </c>
    </row>
    <row r="2944" spans="1:11" x14ac:dyDescent="0.25">
      <c r="A2944" t="s">
        <v>3401</v>
      </c>
      <c r="B2944">
        <v>13839</v>
      </c>
      <c r="C2944" t="s">
        <v>167</v>
      </c>
      <c r="D2944" s="167">
        <v>36992.050000000003</v>
      </c>
      <c r="E2944" t="s">
        <v>196</v>
      </c>
      <c r="F2944" t="s">
        <v>169</v>
      </c>
      <c r="G2944" t="s">
        <v>503</v>
      </c>
      <c r="H2944" s="168">
        <v>39244</v>
      </c>
      <c r="I2944" t="s">
        <v>104</v>
      </c>
      <c r="J2944" s="169">
        <v>10.298630136986301</v>
      </c>
      <c r="K2944">
        <v>3</v>
      </c>
    </row>
    <row r="2945" spans="1:11" x14ac:dyDescent="0.25">
      <c r="A2945" t="s">
        <v>3402</v>
      </c>
      <c r="B2945">
        <v>91480</v>
      </c>
      <c r="C2945" t="s">
        <v>172</v>
      </c>
      <c r="D2945" s="167">
        <v>68054</v>
      </c>
      <c r="E2945" t="s">
        <v>175</v>
      </c>
      <c r="F2945" t="s">
        <v>169</v>
      </c>
      <c r="G2945" t="s">
        <v>183</v>
      </c>
      <c r="H2945" s="168">
        <v>39643</v>
      </c>
      <c r="I2945" t="s">
        <v>103</v>
      </c>
      <c r="J2945" s="169">
        <v>9.205479452054794</v>
      </c>
      <c r="K2945">
        <v>2</v>
      </c>
    </row>
    <row r="2946" spans="1:11" x14ac:dyDescent="0.25">
      <c r="A2946" t="s">
        <v>3403</v>
      </c>
      <c r="B2946">
        <v>92757</v>
      </c>
      <c r="C2946" t="s">
        <v>172</v>
      </c>
      <c r="D2946" s="167">
        <v>51355.08</v>
      </c>
      <c r="E2946" t="s">
        <v>188</v>
      </c>
      <c r="F2946" t="s">
        <v>169</v>
      </c>
      <c r="G2946" t="s">
        <v>273</v>
      </c>
      <c r="H2946" s="168">
        <v>41260</v>
      </c>
      <c r="I2946" t="s">
        <v>107</v>
      </c>
      <c r="J2946" s="169">
        <v>4.7753424657534245</v>
      </c>
      <c r="K2946">
        <v>1</v>
      </c>
    </row>
    <row r="2947" spans="1:11" x14ac:dyDescent="0.25">
      <c r="A2947" t="s">
        <v>3404</v>
      </c>
      <c r="B2947">
        <v>46224</v>
      </c>
      <c r="C2947" t="s">
        <v>172</v>
      </c>
      <c r="D2947" s="167">
        <v>43525.72</v>
      </c>
      <c r="E2947" t="s">
        <v>199</v>
      </c>
      <c r="F2947" t="s">
        <v>169</v>
      </c>
      <c r="G2947" t="s">
        <v>220</v>
      </c>
      <c r="H2947" s="168">
        <v>39671</v>
      </c>
      <c r="I2947" t="s">
        <v>103</v>
      </c>
      <c r="J2947" s="169">
        <v>9.1287671232876715</v>
      </c>
      <c r="K2947">
        <v>2</v>
      </c>
    </row>
    <row r="2948" spans="1:11" x14ac:dyDescent="0.25">
      <c r="A2948" t="s">
        <v>3405</v>
      </c>
      <c r="B2948">
        <v>73310</v>
      </c>
      <c r="C2948" t="s">
        <v>167</v>
      </c>
      <c r="D2948" s="167">
        <v>76015.03</v>
      </c>
      <c r="E2948" t="s">
        <v>188</v>
      </c>
      <c r="F2948" t="s">
        <v>169</v>
      </c>
      <c r="G2948" t="s">
        <v>677</v>
      </c>
      <c r="H2948" s="168">
        <v>33112</v>
      </c>
      <c r="I2948" t="s">
        <v>103</v>
      </c>
      <c r="J2948" s="169">
        <v>27.098630136986301</v>
      </c>
      <c r="K2948">
        <v>6</v>
      </c>
    </row>
    <row r="2949" spans="1:11" x14ac:dyDescent="0.25">
      <c r="A2949" t="s">
        <v>3406</v>
      </c>
      <c r="B2949">
        <v>76414</v>
      </c>
      <c r="C2949" t="s">
        <v>172</v>
      </c>
      <c r="D2949" s="167">
        <v>58455</v>
      </c>
      <c r="E2949" t="s">
        <v>175</v>
      </c>
      <c r="F2949" t="s">
        <v>169</v>
      </c>
      <c r="G2949" t="s">
        <v>183</v>
      </c>
      <c r="H2949" s="168">
        <v>41498</v>
      </c>
      <c r="I2949" t="s">
        <v>103</v>
      </c>
      <c r="J2949" s="169">
        <v>4.1232876712328768</v>
      </c>
      <c r="K2949">
        <v>1</v>
      </c>
    </row>
    <row r="2950" spans="1:11" x14ac:dyDescent="0.25">
      <c r="A2950" t="s">
        <v>3407</v>
      </c>
      <c r="B2950">
        <v>84491</v>
      </c>
      <c r="C2950" t="s">
        <v>167</v>
      </c>
      <c r="D2950" s="167">
        <v>41954.12</v>
      </c>
      <c r="E2950" t="s">
        <v>188</v>
      </c>
      <c r="F2950" t="s">
        <v>202</v>
      </c>
      <c r="G2950" t="s">
        <v>313</v>
      </c>
      <c r="H2950" s="168">
        <v>38572</v>
      </c>
      <c r="I2950" t="s">
        <v>103</v>
      </c>
      <c r="J2950" s="169">
        <v>12.139726027397261</v>
      </c>
      <c r="K2950">
        <v>3</v>
      </c>
    </row>
    <row r="2951" spans="1:11" x14ac:dyDescent="0.25">
      <c r="A2951" t="s">
        <v>3408</v>
      </c>
      <c r="B2951">
        <v>84412</v>
      </c>
      <c r="C2951" t="s">
        <v>172</v>
      </c>
      <c r="D2951" s="167">
        <v>43433.04</v>
      </c>
      <c r="E2951" t="s">
        <v>199</v>
      </c>
      <c r="F2951" t="s">
        <v>169</v>
      </c>
      <c r="G2951" t="s">
        <v>3409</v>
      </c>
      <c r="H2951" s="168">
        <v>37416</v>
      </c>
      <c r="I2951" t="s">
        <v>103</v>
      </c>
      <c r="J2951" s="169">
        <v>15.306849315068494</v>
      </c>
      <c r="K2951">
        <v>4</v>
      </c>
    </row>
    <row r="2952" spans="1:11" x14ac:dyDescent="0.25">
      <c r="A2952" t="s">
        <v>3410</v>
      </c>
      <c r="B2952">
        <v>2290</v>
      </c>
      <c r="C2952" t="s">
        <v>172</v>
      </c>
      <c r="D2952" s="167">
        <v>46626.87</v>
      </c>
      <c r="E2952" t="s">
        <v>199</v>
      </c>
      <c r="F2952" t="s">
        <v>169</v>
      </c>
      <c r="G2952" t="s">
        <v>205</v>
      </c>
      <c r="H2952" s="168">
        <v>39524</v>
      </c>
      <c r="I2952" t="s">
        <v>104</v>
      </c>
      <c r="J2952" s="169">
        <v>9.5315068493150683</v>
      </c>
      <c r="K2952">
        <v>2</v>
      </c>
    </row>
    <row r="2953" spans="1:11" x14ac:dyDescent="0.25">
      <c r="A2953" t="s">
        <v>3411</v>
      </c>
      <c r="B2953">
        <v>10134</v>
      </c>
      <c r="C2953" t="s">
        <v>172</v>
      </c>
      <c r="D2953" s="167">
        <v>52693</v>
      </c>
      <c r="E2953" t="s">
        <v>191</v>
      </c>
      <c r="F2953" t="s">
        <v>169</v>
      </c>
      <c r="G2953" t="s">
        <v>354</v>
      </c>
      <c r="H2953" s="168">
        <v>41484</v>
      </c>
      <c r="I2953" t="s">
        <v>107</v>
      </c>
      <c r="J2953" s="169">
        <v>4.161643835616438</v>
      </c>
      <c r="K2953">
        <v>1</v>
      </c>
    </row>
    <row r="2954" spans="1:11" x14ac:dyDescent="0.25">
      <c r="A2954" t="s">
        <v>3412</v>
      </c>
      <c r="B2954">
        <v>90235</v>
      </c>
      <c r="C2954" t="s">
        <v>172</v>
      </c>
      <c r="D2954" s="167">
        <v>62835.65</v>
      </c>
      <c r="E2954" t="s">
        <v>199</v>
      </c>
      <c r="F2954" t="s">
        <v>169</v>
      </c>
      <c r="G2954" t="s">
        <v>200</v>
      </c>
      <c r="H2954" s="168">
        <v>36730</v>
      </c>
      <c r="I2954" t="s">
        <v>104</v>
      </c>
      <c r="J2954" s="169">
        <v>17.186301369863013</v>
      </c>
      <c r="K2954">
        <v>4</v>
      </c>
    </row>
    <row r="2955" spans="1:11" x14ac:dyDescent="0.25">
      <c r="A2955" t="s">
        <v>3413</v>
      </c>
      <c r="B2955">
        <v>24779</v>
      </c>
      <c r="C2955" t="s">
        <v>172</v>
      </c>
      <c r="D2955" s="167">
        <v>39351.089999999997</v>
      </c>
      <c r="E2955" t="s">
        <v>199</v>
      </c>
      <c r="F2955" t="s">
        <v>169</v>
      </c>
      <c r="G2955" t="s">
        <v>295</v>
      </c>
      <c r="H2955" s="168">
        <v>41932</v>
      </c>
      <c r="I2955" t="s">
        <v>103</v>
      </c>
      <c r="J2955" s="169">
        <v>2.9342465753424656</v>
      </c>
      <c r="K2955">
        <v>1</v>
      </c>
    </row>
    <row r="2956" spans="1:11" x14ac:dyDescent="0.25">
      <c r="A2956" t="s">
        <v>3414</v>
      </c>
      <c r="B2956">
        <v>53452</v>
      </c>
      <c r="C2956" t="s">
        <v>167</v>
      </c>
      <c r="D2956" s="167">
        <v>106461.04</v>
      </c>
      <c r="E2956" t="s">
        <v>325</v>
      </c>
      <c r="F2956" t="s">
        <v>169</v>
      </c>
      <c r="G2956" t="s">
        <v>275</v>
      </c>
      <c r="H2956" s="168">
        <v>40168</v>
      </c>
      <c r="I2956" t="s">
        <v>106</v>
      </c>
      <c r="J2956" s="169">
        <v>7.7671232876712333</v>
      </c>
      <c r="K2956">
        <v>2</v>
      </c>
    </row>
    <row r="2957" spans="1:11" x14ac:dyDescent="0.25">
      <c r="A2957" t="s">
        <v>3415</v>
      </c>
      <c r="B2957">
        <v>39410</v>
      </c>
      <c r="C2957" t="s">
        <v>172</v>
      </c>
      <c r="D2957" s="167">
        <v>117174.02</v>
      </c>
      <c r="E2957" t="s">
        <v>185</v>
      </c>
      <c r="F2957" t="s">
        <v>169</v>
      </c>
      <c r="G2957" t="s">
        <v>382</v>
      </c>
      <c r="H2957" s="168">
        <v>32734</v>
      </c>
      <c r="I2957" t="s">
        <v>103</v>
      </c>
      <c r="J2957" s="169">
        <v>28.134246575342466</v>
      </c>
      <c r="K2957">
        <v>6</v>
      </c>
    </row>
    <row r="2958" spans="1:11" x14ac:dyDescent="0.25">
      <c r="A2958" t="s">
        <v>3416</v>
      </c>
      <c r="B2958">
        <v>51304</v>
      </c>
      <c r="C2958" t="s">
        <v>167</v>
      </c>
      <c r="D2958" s="167">
        <v>115189.01</v>
      </c>
      <c r="E2958" t="s">
        <v>188</v>
      </c>
      <c r="F2958" t="s">
        <v>169</v>
      </c>
      <c r="G2958" t="s">
        <v>397</v>
      </c>
      <c r="H2958" s="168">
        <v>33014</v>
      </c>
      <c r="I2958" t="s">
        <v>104</v>
      </c>
      <c r="J2958" s="169">
        <v>27.367123287671234</v>
      </c>
      <c r="K2958">
        <v>6</v>
      </c>
    </row>
    <row r="2959" spans="1:11" x14ac:dyDescent="0.25">
      <c r="A2959" t="s">
        <v>3417</v>
      </c>
      <c r="B2959">
        <v>13664</v>
      </c>
      <c r="C2959" t="s">
        <v>167</v>
      </c>
      <c r="D2959" s="167">
        <v>87523.22</v>
      </c>
      <c r="E2959" t="s">
        <v>188</v>
      </c>
      <c r="F2959" t="s">
        <v>169</v>
      </c>
      <c r="G2959" t="s">
        <v>282</v>
      </c>
      <c r="H2959" s="168">
        <v>33288</v>
      </c>
      <c r="I2959" t="s">
        <v>104</v>
      </c>
      <c r="J2959" s="169">
        <v>26.616438356164384</v>
      </c>
      <c r="K2959">
        <v>6</v>
      </c>
    </row>
    <row r="2960" spans="1:11" x14ac:dyDescent="0.25">
      <c r="A2960" t="s">
        <v>3418</v>
      </c>
      <c r="B2960">
        <v>75560</v>
      </c>
      <c r="C2960" t="s">
        <v>167</v>
      </c>
      <c r="D2960" s="167">
        <v>44300</v>
      </c>
      <c r="E2960" t="s">
        <v>168</v>
      </c>
      <c r="F2960" t="s">
        <v>169</v>
      </c>
      <c r="G2960" t="s">
        <v>265</v>
      </c>
      <c r="H2960" s="168">
        <v>42436</v>
      </c>
      <c r="I2960" t="s">
        <v>107</v>
      </c>
      <c r="J2960" s="169">
        <v>1.5534246575342465</v>
      </c>
      <c r="K2960">
        <v>1</v>
      </c>
    </row>
    <row r="2961" spans="1:11" x14ac:dyDescent="0.25">
      <c r="A2961" t="s">
        <v>3419</v>
      </c>
      <c r="B2961">
        <v>62953</v>
      </c>
      <c r="C2961" t="s">
        <v>172</v>
      </c>
      <c r="D2961" s="167">
        <v>46626.87</v>
      </c>
      <c r="E2961" t="s">
        <v>253</v>
      </c>
      <c r="F2961" t="s">
        <v>169</v>
      </c>
      <c r="G2961" t="s">
        <v>895</v>
      </c>
      <c r="H2961" s="168">
        <v>39509</v>
      </c>
      <c r="I2961" t="s">
        <v>103</v>
      </c>
      <c r="J2961" s="169">
        <v>9.5726027397260278</v>
      </c>
      <c r="K2961">
        <v>2</v>
      </c>
    </row>
    <row r="2962" spans="1:11" x14ac:dyDescent="0.25">
      <c r="A2962" t="s">
        <v>3420</v>
      </c>
      <c r="B2962">
        <v>9897</v>
      </c>
      <c r="C2962" t="s">
        <v>172</v>
      </c>
      <c r="D2962" s="167">
        <v>88859</v>
      </c>
      <c r="E2962" t="s">
        <v>185</v>
      </c>
      <c r="F2962" t="s">
        <v>169</v>
      </c>
      <c r="G2962" t="s">
        <v>416</v>
      </c>
      <c r="H2962" s="168">
        <v>36493</v>
      </c>
      <c r="I2962" t="s">
        <v>107</v>
      </c>
      <c r="J2962" s="169">
        <v>17.835616438356166</v>
      </c>
      <c r="K2962">
        <v>4</v>
      </c>
    </row>
    <row r="2963" spans="1:11" x14ac:dyDescent="0.25">
      <c r="A2963" t="s">
        <v>3421</v>
      </c>
      <c r="B2963">
        <v>91240</v>
      </c>
      <c r="C2963" t="s">
        <v>167</v>
      </c>
      <c r="D2963" s="167">
        <v>73801</v>
      </c>
      <c r="E2963" t="s">
        <v>196</v>
      </c>
      <c r="F2963" t="s">
        <v>169</v>
      </c>
      <c r="G2963" t="s">
        <v>665</v>
      </c>
      <c r="H2963" s="168">
        <v>38950</v>
      </c>
      <c r="I2963" t="s">
        <v>106</v>
      </c>
      <c r="J2963" s="169">
        <v>11.104109589041096</v>
      </c>
      <c r="K2963">
        <v>3</v>
      </c>
    </row>
    <row r="2964" spans="1:11" x14ac:dyDescent="0.25">
      <c r="A2964" t="s">
        <v>3422</v>
      </c>
      <c r="B2964">
        <v>6924</v>
      </c>
      <c r="C2964" t="s">
        <v>172</v>
      </c>
      <c r="D2964" s="167">
        <v>43525.120000000003</v>
      </c>
      <c r="E2964" t="s">
        <v>199</v>
      </c>
      <c r="F2964" t="s">
        <v>169</v>
      </c>
      <c r="G2964" t="s">
        <v>220</v>
      </c>
      <c r="H2964" s="168">
        <v>40994</v>
      </c>
      <c r="I2964" t="s">
        <v>106</v>
      </c>
      <c r="J2964" s="169">
        <v>5.5041095890410956</v>
      </c>
      <c r="K2964">
        <v>2</v>
      </c>
    </row>
    <row r="2965" spans="1:11" x14ac:dyDescent="0.25">
      <c r="A2965" t="s">
        <v>3423</v>
      </c>
      <c r="B2965">
        <v>90633</v>
      </c>
      <c r="C2965" t="s">
        <v>167</v>
      </c>
      <c r="D2965" s="167">
        <v>42662.89</v>
      </c>
      <c r="E2965" t="s">
        <v>175</v>
      </c>
      <c r="F2965" t="s">
        <v>169</v>
      </c>
      <c r="G2965" t="s">
        <v>209</v>
      </c>
      <c r="H2965" s="168">
        <v>42338</v>
      </c>
      <c r="I2965" t="s">
        <v>106</v>
      </c>
      <c r="J2965" s="169">
        <v>1.821917808219178</v>
      </c>
      <c r="K2965">
        <v>1</v>
      </c>
    </row>
    <row r="2966" spans="1:11" x14ac:dyDescent="0.25">
      <c r="A2966" t="s">
        <v>3424</v>
      </c>
      <c r="B2966">
        <v>80681</v>
      </c>
      <c r="C2966" t="s">
        <v>172</v>
      </c>
      <c r="D2966" s="167">
        <v>62836.91</v>
      </c>
      <c r="E2966" t="s">
        <v>199</v>
      </c>
      <c r="F2966" t="s">
        <v>169</v>
      </c>
      <c r="G2966" t="s">
        <v>200</v>
      </c>
      <c r="H2966" s="168">
        <v>36604</v>
      </c>
      <c r="I2966" t="s">
        <v>108</v>
      </c>
      <c r="J2966" s="169">
        <v>17.531506849315068</v>
      </c>
      <c r="K2966">
        <v>4</v>
      </c>
    </row>
    <row r="2967" spans="1:11" x14ac:dyDescent="0.25">
      <c r="A2967" t="s">
        <v>3425</v>
      </c>
      <c r="B2967">
        <v>46018</v>
      </c>
      <c r="C2967" t="s">
        <v>167</v>
      </c>
      <c r="D2967" s="167">
        <v>53050.89</v>
      </c>
      <c r="E2967" t="s">
        <v>168</v>
      </c>
      <c r="F2967" t="s">
        <v>169</v>
      </c>
      <c r="G2967" t="s">
        <v>194</v>
      </c>
      <c r="H2967" s="168">
        <v>36758</v>
      </c>
      <c r="I2967" t="s">
        <v>104</v>
      </c>
      <c r="J2967" s="169">
        <v>17.109589041095891</v>
      </c>
      <c r="K2967">
        <v>4</v>
      </c>
    </row>
    <row r="2968" spans="1:11" x14ac:dyDescent="0.25">
      <c r="A2968" t="s">
        <v>3426</v>
      </c>
      <c r="B2968">
        <v>52683</v>
      </c>
      <c r="C2968" t="s">
        <v>167</v>
      </c>
      <c r="D2968" s="167">
        <v>35552.43</v>
      </c>
      <c r="E2968" t="s">
        <v>188</v>
      </c>
      <c r="F2968" t="s">
        <v>202</v>
      </c>
      <c r="G2968" t="s">
        <v>313</v>
      </c>
      <c r="H2968" s="168">
        <v>41067</v>
      </c>
      <c r="I2968" t="s">
        <v>106</v>
      </c>
      <c r="J2968" s="169">
        <v>5.3041095890410963</v>
      </c>
      <c r="K2968">
        <v>2</v>
      </c>
    </row>
    <row r="2969" spans="1:11" x14ac:dyDescent="0.25">
      <c r="A2969" t="s">
        <v>3427</v>
      </c>
      <c r="B2969">
        <v>14968</v>
      </c>
      <c r="C2969" t="s">
        <v>172</v>
      </c>
      <c r="D2969" s="167">
        <v>70396</v>
      </c>
      <c r="E2969" t="s">
        <v>191</v>
      </c>
      <c r="F2969" t="s">
        <v>169</v>
      </c>
      <c r="G2969" t="s">
        <v>192</v>
      </c>
      <c r="H2969" s="168">
        <v>38488</v>
      </c>
      <c r="I2969" t="s">
        <v>103</v>
      </c>
      <c r="J2969" s="169">
        <v>12.36986301369863</v>
      </c>
      <c r="K2969">
        <v>3</v>
      </c>
    </row>
    <row r="2970" spans="1:11" x14ac:dyDescent="0.25">
      <c r="A2970" t="s">
        <v>3428</v>
      </c>
      <c r="B2970">
        <v>9694</v>
      </c>
      <c r="C2970" t="s">
        <v>172</v>
      </c>
      <c r="D2970" s="167">
        <v>87967.15</v>
      </c>
      <c r="E2970" t="s">
        <v>168</v>
      </c>
      <c r="F2970" t="s">
        <v>169</v>
      </c>
      <c r="G2970" t="s">
        <v>265</v>
      </c>
      <c r="H2970" s="168">
        <v>34498</v>
      </c>
      <c r="I2970" t="s">
        <v>103</v>
      </c>
      <c r="J2970" s="169">
        <v>23.301369863013697</v>
      </c>
      <c r="K2970">
        <v>5</v>
      </c>
    </row>
    <row r="2971" spans="1:11" x14ac:dyDescent="0.25">
      <c r="A2971" t="s">
        <v>3429</v>
      </c>
      <c r="B2971">
        <v>71967</v>
      </c>
      <c r="C2971" t="s">
        <v>172</v>
      </c>
      <c r="D2971" s="167">
        <v>59120.89</v>
      </c>
      <c r="E2971" t="s">
        <v>188</v>
      </c>
      <c r="F2971" t="s">
        <v>169</v>
      </c>
      <c r="G2971" t="s">
        <v>226</v>
      </c>
      <c r="H2971" s="168">
        <v>38698</v>
      </c>
      <c r="I2971" t="s">
        <v>105</v>
      </c>
      <c r="J2971" s="169">
        <v>11.794520547945206</v>
      </c>
      <c r="K2971">
        <v>3</v>
      </c>
    </row>
    <row r="2972" spans="1:11" x14ac:dyDescent="0.25">
      <c r="A2972" t="s">
        <v>3430</v>
      </c>
      <c r="B2972">
        <v>67446</v>
      </c>
      <c r="C2972" t="s">
        <v>167</v>
      </c>
      <c r="D2972" s="167">
        <v>104733.06</v>
      </c>
      <c r="E2972" t="s">
        <v>199</v>
      </c>
      <c r="F2972" t="s">
        <v>169</v>
      </c>
      <c r="G2972" t="s">
        <v>275</v>
      </c>
      <c r="H2972" s="168">
        <v>42492</v>
      </c>
      <c r="I2972" t="s">
        <v>103</v>
      </c>
      <c r="J2972" s="169">
        <v>1.4</v>
      </c>
      <c r="K2972">
        <v>1</v>
      </c>
    </row>
    <row r="2973" spans="1:11" x14ac:dyDescent="0.25">
      <c r="A2973" t="s">
        <v>3431</v>
      </c>
      <c r="B2973">
        <v>23780</v>
      </c>
      <c r="C2973" t="s">
        <v>172</v>
      </c>
      <c r="D2973" s="167">
        <v>80895</v>
      </c>
      <c r="E2973" t="s">
        <v>185</v>
      </c>
      <c r="F2973" t="s">
        <v>169</v>
      </c>
      <c r="G2973" t="s">
        <v>416</v>
      </c>
      <c r="H2973" s="168">
        <v>38803</v>
      </c>
      <c r="I2973" t="s">
        <v>107</v>
      </c>
      <c r="J2973" s="169">
        <v>11.506849315068493</v>
      </c>
      <c r="K2973">
        <v>3</v>
      </c>
    </row>
    <row r="2974" spans="1:11" x14ac:dyDescent="0.25">
      <c r="A2974" t="s">
        <v>3432</v>
      </c>
      <c r="B2974">
        <v>6062</v>
      </c>
      <c r="C2974" t="s">
        <v>167</v>
      </c>
      <c r="D2974" s="167">
        <v>54698.82</v>
      </c>
      <c r="E2974" t="s">
        <v>188</v>
      </c>
      <c r="F2974" t="s">
        <v>169</v>
      </c>
      <c r="G2974" t="s">
        <v>968</v>
      </c>
      <c r="H2974" s="168">
        <v>38082</v>
      </c>
      <c r="I2974" t="s">
        <v>103</v>
      </c>
      <c r="J2974" s="169">
        <v>13.482191780821918</v>
      </c>
      <c r="K2974">
        <v>3</v>
      </c>
    </row>
    <row r="2975" spans="1:11" x14ac:dyDescent="0.25">
      <c r="A2975" t="s">
        <v>3433</v>
      </c>
      <c r="B2975">
        <v>29356</v>
      </c>
      <c r="C2975" t="s">
        <v>167</v>
      </c>
      <c r="D2975" s="167">
        <v>64433.29</v>
      </c>
      <c r="E2975" t="s">
        <v>188</v>
      </c>
      <c r="F2975" t="s">
        <v>169</v>
      </c>
      <c r="G2975" t="s">
        <v>273</v>
      </c>
      <c r="H2975" s="168">
        <v>38558</v>
      </c>
      <c r="I2975" t="s">
        <v>106</v>
      </c>
      <c r="J2975" s="169">
        <v>12.178082191780822</v>
      </c>
      <c r="K2975">
        <v>3</v>
      </c>
    </row>
    <row r="2976" spans="1:11" x14ac:dyDescent="0.25">
      <c r="A2976" t="s">
        <v>3434</v>
      </c>
      <c r="B2976">
        <v>88305</v>
      </c>
      <c r="C2976" t="s">
        <v>167</v>
      </c>
      <c r="D2976" s="167">
        <v>69222.179999999993</v>
      </c>
      <c r="E2976" t="s">
        <v>230</v>
      </c>
      <c r="F2976" t="s">
        <v>169</v>
      </c>
      <c r="G2976" t="s">
        <v>357</v>
      </c>
      <c r="H2976" s="168">
        <v>34365</v>
      </c>
      <c r="I2976" t="s">
        <v>107</v>
      </c>
      <c r="J2976" s="169">
        <v>23.665753424657535</v>
      </c>
      <c r="K2976">
        <v>5</v>
      </c>
    </row>
    <row r="2977" spans="1:11" x14ac:dyDescent="0.25">
      <c r="A2977" t="s">
        <v>3435</v>
      </c>
      <c r="B2977">
        <v>42340</v>
      </c>
      <c r="C2977" t="s">
        <v>172</v>
      </c>
      <c r="D2977" s="167">
        <v>96763.35</v>
      </c>
      <c r="E2977" t="s">
        <v>168</v>
      </c>
      <c r="F2977" t="s">
        <v>169</v>
      </c>
      <c r="G2977" t="s">
        <v>384</v>
      </c>
      <c r="H2977" s="168">
        <v>32797</v>
      </c>
      <c r="I2977" t="s">
        <v>106</v>
      </c>
      <c r="J2977" s="169">
        <v>27.961643835616439</v>
      </c>
      <c r="K2977">
        <v>6</v>
      </c>
    </row>
    <row r="2978" spans="1:11" x14ac:dyDescent="0.25">
      <c r="A2978" t="s">
        <v>3436</v>
      </c>
      <c r="B2978">
        <v>68494</v>
      </c>
      <c r="C2978" t="s">
        <v>167</v>
      </c>
      <c r="D2978" s="167">
        <v>98060</v>
      </c>
      <c r="E2978" t="s">
        <v>185</v>
      </c>
      <c r="F2978" t="s">
        <v>169</v>
      </c>
      <c r="G2978" t="s">
        <v>416</v>
      </c>
      <c r="H2978" s="168">
        <v>36024</v>
      </c>
      <c r="I2978" t="s">
        <v>107</v>
      </c>
      <c r="J2978" s="169">
        <v>19.12054794520548</v>
      </c>
      <c r="K2978">
        <v>4</v>
      </c>
    </row>
    <row r="2979" spans="1:11" x14ac:dyDescent="0.25">
      <c r="A2979" t="s">
        <v>3437</v>
      </c>
      <c r="B2979">
        <v>32944</v>
      </c>
      <c r="C2979" t="s">
        <v>172</v>
      </c>
      <c r="D2979" s="167">
        <v>121167.06</v>
      </c>
      <c r="E2979" t="s">
        <v>185</v>
      </c>
      <c r="F2979" t="s">
        <v>169</v>
      </c>
      <c r="G2979" t="s">
        <v>382</v>
      </c>
      <c r="H2979" s="168">
        <v>31485</v>
      </c>
      <c r="I2979" t="s">
        <v>104</v>
      </c>
      <c r="J2979" s="169">
        <v>31.556164383561644</v>
      </c>
      <c r="K2979">
        <v>7</v>
      </c>
    </row>
    <row r="2980" spans="1:11" x14ac:dyDescent="0.25">
      <c r="A2980" t="s">
        <v>3438</v>
      </c>
      <c r="B2980">
        <v>82268</v>
      </c>
      <c r="C2980" t="s">
        <v>172</v>
      </c>
      <c r="D2980" s="167">
        <v>97912</v>
      </c>
      <c r="E2980" t="s">
        <v>196</v>
      </c>
      <c r="F2980" t="s">
        <v>169</v>
      </c>
      <c r="G2980" t="s">
        <v>3022</v>
      </c>
      <c r="H2980" s="168">
        <v>38503</v>
      </c>
      <c r="I2980" t="s">
        <v>106</v>
      </c>
      <c r="J2980" s="169">
        <v>12.328767123287671</v>
      </c>
      <c r="K2980">
        <v>3</v>
      </c>
    </row>
    <row r="2981" spans="1:11" x14ac:dyDescent="0.25">
      <c r="A2981" t="s">
        <v>3439</v>
      </c>
      <c r="B2981">
        <v>89156</v>
      </c>
      <c r="C2981" t="s">
        <v>167</v>
      </c>
      <c r="D2981" s="167">
        <v>49831</v>
      </c>
      <c r="E2981" t="s">
        <v>168</v>
      </c>
      <c r="F2981" t="s">
        <v>169</v>
      </c>
      <c r="G2981" t="s">
        <v>265</v>
      </c>
      <c r="H2981" s="168">
        <v>41792</v>
      </c>
      <c r="I2981" t="s">
        <v>103</v>
      </c>
      <c r="J2981" s="169">
        <v>3.3178082191780822</v>
      </c>
      <c r="K2981">
        <v>1</v>
      </c>
    </row>
    <row r="2982" spans="1:11" x14ac:dyDescent="0.25">
      <c r="A2982" t="s">
        <v>3440</v>
      </c>
      <c r="B2982">
        <v>29410</v>
      </c>
      <c r="C2982" t="s">
        <v>167</v>
      </c>
      <c r="D2982" s="167">
        <v>58720</v>
      </c>
      <c r="E2982" t="s">
        <v>168</v>
      </c>
      <c r="F2982" t="s">
        <v>169</v>
      </c>
      <c r="G2982" t="s">
        <v>265</v>
      </c>
      <c r="H2982" s="168">
        <v>41176</v>
      </c>
      <c r="I2982" t="s">
        <v>103</v>
      </c>
      <c r="J2982" s="169">
        <v>5.0054794520547947</v>
      </c>
      <c r="K2982">
        <v>1</v>
      </c>
    </row>
    <row r="2983" spans="1:11" x14ac:dyDescent="0.25">
      <c r="A2983" t="s">
        <v>3441</v>
      </c>
      <c r="B2983">
        <v>2353</v>
      </c>
      <c r="C2983" t="s">
        <v>172</v>
      </c>
      <c r="D2983" s="167">
        <v>73801</v>
      </c>
      <c r="E2983" t="s">
        <v>196</v>
      </c>
      <c r="F2983" t="s">
        <v>169</v>
      </c>
      <c r="G2983" t="s">
        <v>228</v>
      </c>
      <c r="H2983" s="168">
        <v>37697</v>
      </c>
      <c r="I2983" t="s">
        <v>107</v>
      </c>
      <c r="J2983" s="169">
        <v>14.536986301369863</v>
      </c>
      <c r="K2983">
        <v>3</v>
      </c>
    </row>
    <row r="2984" spans="1:11" x14ac:dyDescent="0.25">
      <c r="A2984" t="s">
        <v>3442</v>
      </c>
      <c r="B2984">
        <v>45515</v>
      </c>
      <c r="C2984" t="s">
        <v>172</v>
      </c>
      <c r="D2984" s="167">
        <v>56688.39</v>
      </c>
      <c r="E2984" t="s">
        <v>199</v>
      </c>
      <c r="F2984" t="s">
        <v>169</v>
      </c>
      <c r="G2984" t="s">
        <v>200</v>
      </c>
      <c r="H2984" s="168">
        <v>37753</v>
      </c>
      <c r="I2984" t="s">
        <v>108</v>
      </c>
      <c r="J2984" s="169">
        <v>14.383561643835616</v>
      </c>
      <c r="K2984">
        <v>3</v>
      </c>
    </row>
    <row r="2985" spans="1:11" x14ac:dyDescent="0.25">
      <c r="A2985" t="s">
        <v>3443</v>
      </c>
      <c r="B2985">
        <v>54373</v>
      </c>
      <c r="C2985" t="s">
        <v>172</v>
      </c>
      <c r="D2985" s="167">
        <v>110000</v>
      </c>
      <c r="E2985" t="s">
        <v>213</v>
      </c>
      <c r="F2985" t="s">
        <v>169</v>
      </c>
      <c r="G2985" t="s">
        <v>214</v>
      </c>
      <c r="H2985" s="168">
        <v>42590</v>
      </c>
      <c r="I2985" t="s">
        <v>103</v>
      </c>
      <c r="J2985" s="169">
        <v>1.1315068493150684</v>
      </c>
      <c r="K2985">
        <v>1</v>
      </c>
    </row>
    <row r="2986" spans="1:11" x14ac:dyDescent="0.25">
      <c r="A2986" t="s">
        <v>3444</v>
      </c>
      <c r="B2986">
        <v>71948</v>
      </c>
      <c r="C2986" t="s">
        <v>172</v>
      </c>
      <c r="D2986" s="167">
        <v>55328</v>
      </c>
      <c r="E2986" t="s">
        <v>191</v>
      </c>
      <c r="F2986" t="s">
        <v>169</v>
      </c>
      <c r="G2986" t="s">
        <v>354</v>
      </c>
      <c r="H2986" s="168">
        <v>41288</v>
      </c>
      <c r="I2986" t="s">
        <v>103</v>
      </c>
      <c r="J2986" s="169">
        <v>4.6986301369863011</v>
      </c>
      <c r="K2986">
        <v>1</v>
      </c>
    </row>
    <row r="2987" spans="1:11" x14ac:dyDescent="0.25">
      <c r="A2987" t="s">
        <v>3445</v>
      </c>
      <c r="B2987">
        <v>94034</v>
      </c>
      <c r="C2987" t="s">
        <v>167</v>
      </c>
      <c r="D2987" s="167">
        <v>72185</v>
      </c>
      <c r="E2987" t="s">
        <v>168</v>
      </c>
      <c r="F2987" t="s">
        <v>169</v>
      </c>
      <c r="G2987" t="s">
        <v>265</v>
      </c>
      <c r="H2987" s="168">
        <v>37802</v>
      </c>
      <c r="I2987" t="s">
        <v>104</v>
      </c>
      <c r="J2987" s="169">
        <v>14.24931506849315</v>
      </c>
      <c r="K2987">
        <v>3</v>
      </c>
    </row>
    <row r="2988" spans="1:11" x14ac:dyDescent="0.25">
      <c r="A2988" t="s">
        <v>3446</v>
      </c>
      <c r="B2988">
        <v>50222</v>
      </c>
      <c r="C2988" t="s">
        <v>172</v>
      </c>
      <c r="D2988" s="167">
        <v>79138.34</v>
      </c>
      <c r="E2988" t="s">
        <v>168</v>
      </c>
      <c r="F2988" t="s">
        <v>169</v>
      </c>
      <c r="G2988" t="s">
        <v>178</v>
      </c>
      <c r="H2988" s="168">
        <v>37306</v>
      </c>
      <c r="I2988" t="s">
        <v>106</v>
      </c>
      <c r="J2988" s="169">
        <v>15.608219178082193</v>
      </c>
      <c r="K2988">
        <v>4</v>
      </c>
    </row>
    <row r="2989" spans="1:11" x14ac:dyDescent="0.25">
      <c r="A2989" t="s">
        <v>3447</v>
      </c>
      <c r="B2989">
        <v>44713</v>
      </c>
      <c r="C2989" t="s">
        <v>172</v>
      </c>
      <c r="D2989" s="167">
        <v>80784</v>
      </c>
      <c r="E2989" t="s">
        <v>191</v>
      </c>
      <c r="F2989" t="s">
        <v>169</v>
      </c>
      <c r="G2989" t="s">
        <v>192</v>
      </c>
      <c r="H2989" s="168">
        <v>37138</v>
      </c>
      <c r="I2989" t="s">
        <v>107</v>
      </c>
      <c r="J2989" s="169">
        <v>16.068493150684933</v>
      </c>
      <c r="K2989">
        <v>4</v>
      </c>
    </row>
    <row r="2990" spans="1:11" x14ac:dyDescent="0.25">
      <c r="A2990" t="s">
        <v>3448</v>
      </c>
      <c r="B2990">
        <v>36024</v>
      </c>
      <c r="C2990" t="s">
        <v>172</v>
      </c>
      <c r="D2990" s="167">
        <v>51069.59</v>
      </c>
      <c r="E2990" t="s">
        <v>196</v>
      </c>
      <c r="F2990" t="s">
        <v>169</v>
      </c>
      <c r="G2990" t="s">
        <v>2178</v>
      </c>
      <c r="H2990" s="168">
        <v>41834</v>
      </c>
      <c r="I2990" t="s">
        <v>107</v>
      </c>
      <c r="J2990" s="169">
        <v>3.2027397260273971</v>
      </c>
      <c r="K2990">
        <v>1</v>
      </c>
    </row>
    <row r="2991" spans="1:11" x14ac:dyDescent="0.25">
      <c r="A2991" t="s">
        <v>3449</v>
      </c>
      <c r="B2991">
        <v>87710</v>
      </c>
      <c r="C2991" t="s">
        <v>167</v>
      </c>
      <c r="D2991" s="167">
        <v>38085.01</v>
      </c>
      <c r="E2991" t="s">
        <v>188</v>
      </c>
      <c r="F2991" t="s">
        <v>202</v>
      </c>
      <c r="G2991" t="s">
        <v>313</v>
      </c>
      <c r="H2991" s="168">
        <v>41345</v>
      </c>
      <c r="I2991" t="s">
        <v>104</v>
      </c>
      <c r="J2991" s="169">
        <v>4.5424657534246577</v>
      </c>
      <c r="K2991">
        <v>1</v>
      </c>
    </row>
    <row r="2992" spans="1:11" x14ac:dyDescent="0.25">
      <c r="A2992" t="s">
        <v>3450</v>
      </c>
      <c r="B2992">
        <v>70953</v>
      </c>
      <c r="C2992" t="s">
        <v>167</v>
      </c>
      <c r="D2992" s="167">
        <v>77328</v>
      </c>
      <c r="E2992" t="s">
        <v>168</v>
      </c>
      <c r="F2992" t="s">
        <v>169</v>
      </c>
      <c r="G2992" t="s">
        <v>265</v>
      </c>
      <c r="H2992" s="168">
        <v>36913</v>
      </c>
      <c r="I2992" t="s">
        <v>104</v>
      </c>
      <c r="J2992" s="169">
        <v>16.684931506849313</v>
      </c>
      <c r="K2992">
        <v>4</v>
      </c>
    </row>
    <row r="2993" spans="1:11" x14ac:dyDescent="0.25">
      <c r="A2993" t="s">
        <v>3451</v>
      </c>
      <c r="B2993">
        <v>27165</v>
      </c>
      <c r="C2993" t="s">
        <v>172</v>
      </c>
      <c r="D2993" s="167">
        <v>45048.5</v>
      </c>
      <c r="E2993" t="s">
        <v>199</v>
      </c>
      <c r="F2993" t="s">
        <v>169</v>
      </c>
      <c r="G2993" t="s">
        <v>205</v>
      </c>
      <c r="H2993" s="168">
        <v>39412</v>
      </c>
      <c r="I2993" t="s">
        <v>107</v>
      </c>
      <c r="J2993" s="169">
        <v>9.838356164383562</v>
      </c>
      <c r="K2993">
        <v>2</v>
      </c>
    </row>
    <row r="2994" spans="1:11" x14ac:dyDescent="0.25">
      <c r="A2994" t="s">
        <v>3452</v>
      </c>
      <c r="B2994">
        <v>98969</v>
      </c>
      <c r="C2994" t="s">
        <v>172</v>
      </c>
      <c r="D2994" s="167">
        <v>78855.570000000007</v>
      </c>
      <c r="E2994" t="s">
        <v>199</v>
      </c>
      <c r="F2994" t="s">
        <v>169</v>
      </c>
      <c r="G2994" t="s">
        <v>3453</v>
      </c>
      <c r="H2994" s="168">
        <v>39258</v>
      </c>
      <c r="I2994" t="s">
        <v>104</v>
      </c>
      <c r="J2994" s="169">
        <v>10.260273972602739</v>
      </c>
      <c r="K2994">
        <v>3</v>
      </c>
    </row>
    <row r="2995" spans="1:11" x14ac:dyDescent="0.25">
      <c r="A2995" t="s">
        <v>3454</v>
      </c>
      <c r="B2995">
        <v>16925</v>
      </c>
      <c r="C2995" t="s">
        <v>167</v>
      </c>
      <c r="D2995" s="167">
        <v>140794</v>
      </c>
      <c r="E2995" t="s">
        <v>325</v>
      </c>
      <c r="F2995" t="s">
        <v>169</v>
      </c>
      <c r="G2995" t="s">
        <v>533</v>
      </c>
      <c r="H2995" s="168">
        <v>36807</v>
      </c>
      <c r="I2995" t="s">
        <v>103</v>
      </c>
      <c r="J2995" s="169">
        <v>16.975342465753425</v>
      </c>
      <c r="K2995">
        <v>4</v>
      </c>
    </row>
    <row r="2996" spans="1:11" x14ac:dyDescent="0.25">
      <c r="A2996" t="s">
        <v>3455</v>
      </c>
      <c r="B2996">
        <v>49222</v>
      </c>
      <c r="C2996" t="s">
        <v>167</v>
      </c>
      <c r="D2996" s="167">
        <v>85405</v>
      </c>
      <c r="E2996" t="s">
        <v>168</v>
      </c>
      <c r="F2996" t="s">
        <v>169</v>
      </c>
      <c r="G2996" t="s">
        <v>265</v>
      </c>
      <c r="H2996" s="168">
        <v>36472</v>
      </c>
      <c r="I2996" t="s">
        <v>103</v>
      </c>
      <c r="J2996" s="169">
        <v>17.893150684931506</v>
      </c>
      <c r="K2996">
        <v>4</v>
      </c>
    </row>
    <row r="2997" spans="1:11" x14ac:dyDescent="0.25">
      <c r="A2997" t="s">
        <v>3456</v>
      </c>
      <c r="B2997">
        <v>45147</v>
      </c>
      <c r="C2997" t="s">
        <v>172</v>
      </c>
      <c r="D2997" s="167">
        <v>83497.98</v>
      </c>
      <c r="E2997" t="s">
        <v>213</v>
      </c>
      <c r="F2997" t="s">
        <v>169</v>
      </c>
      <c r="G2997" t="s">
        <v>3457</v>
      </c>
      <c r="H2997" s="168">
        <v>33056</v>
      </c>
      <c r="I2997" t="s">
        <v>103</v>
      </c>
      <c r="J2997" s="169">
        <v>27.252054794520546</v>
      </c>
      <c r="K2997">
        <v>6</v>
      </c>
    </row>
    <row r="2998" spans="1:11" x14ac:dyDescent="0.25">
      <c r="A2998" t="s">
        <v>3458</v>
      </c>
      <c r="B2998">
        <v>65788</v>
      </c>
      <c r="C2998" t="s">
        <v>167</v>
      </c>
      <c r="D2998" s="167">
        <v>100849.36</v>
      </c>
      <c r="E2998" t="s">
        <v>188</v>
      </c>
      <c r="F2998" t="s">
        <v>169</v>
      </c>
      <c r="G2998" t="s">
        <v>284</v>
      </c>
      <c r="H2998" s="168">
        <v>32468</v>
      </c>
      <c r="I2998" t="s">
        <v>103</v>
      </c>
      <c r="J2998" s="169">
        <v>28.863013698630137</v>
      </c>
      <c r="K2998">
        <v>6</v>
      </c>
    </row>
    <row r="2999" spans="1:11" x14ac:dyDescent="0.25">
      <c r="A2999" t="s">
        <v>3459</v>
      </c>
      <c r="B2999">
        <v>41924</v>
      </c>
      <c r="C2999" t="s">
        <v>172</v>
      </c>
      <c r="D2999" s="167">
        <v>55122.12</v>
      </c>
      <c r="E2999" t="s">
        <v>199</v>
      </c>
      <c r="F2999" t="s">
        <v>169</v>
      </c>
      <c r="G2999" t="s">
        <v>200</v>
      </c>
      <c r="H2999" s="168">
        <v>37991</v>
      </c>
      <c r="I2999" t="s">
        <v>106</v>
      </c>
      <c r="J2999" s="169">
        <v>13.731506849315069</v>
      </c>
      <c r="K2999">
        <v>3</v>
      </c>
    </row>
    <row r="3000" spans="1:11" x14ac:dyDescent="0.25">
      <c r="A3000" t="s">
        <v>3460</v>
      </c>
      <c r="B3000">
        <v>63409</v>
      </c>
      <c r="C3000" t="s">
        <v>167</v>
      </c>
      <c r="D3000" s="167">
        <v>120600</v>
      </c>
      <c r="E3000" t="s">
        <v>230</v>
      </c>
      <c r="F3000" t="s">
        <v>169</v>
      </c>
      <c r="G3000" t="s">
        <v>275</v>
      </c>
      <c r="H3000" s="168">
        <v>32791</v>
      </c>
      <c r="I3000" t="s">
        <v>105</v>
      </c>
      <c r="J3000" s="169">
        <v>27.978082191780821</v>
      </c>
      <c r="K3000">
        <v>6</v>
      </c>
    </row>
    <row r="3001" spans="1:11" x14ac:dyDescent="0.25">
      <c r="A3001" t="s">
        <v>3461</v>
      </c>
      <c r="B3001">
        <v>21849</v>
      </c>
      <c r="C3001" t="s">
        <v>172</v>
      </c>
      <c r="D3001" s="167">
        <v>89620</v>
      </c>
      <c r="E3001" t="s">
        <v>175</v>
      </c>
      <c r="F3001" t="s">
        <v>169</v>
      </c>
      <c r="G3001" t="s">
        <v>183</v>
      </c>
      <c r="H3001" s="168">
        <v>36262</v>
      </c>
      <c r="I3001" t="s">
        <v>105</v>
      </c>
      <c r="J3001" s="169">
        <v>18.468493150684932</v>
      </c>
      <c r="K3001">
        <v>4</v>
      </c>
    </row>
    <row r="3002" spans="1:11" x14ac:dyDescent="0.25">
      <c r="A3002" t="s">
        <v>3462</v>
      </c>
      <c r="B3002">
        <v>95670</v>
      </c>
      <c r="C3002" t="s">
        <v>172</v>
      </c>
      <c r="D3002" s="167">
        <v>58657.24</v>
      </c>
      <c r="E3002" t="s">
        <v>199</v>
      </c>
      <c r="F3002" t="s">
        <v>169</v>
      </c>
      <c r="G3002" t="s">
        <v>200</v>
      </c>
      <c r="H3002" s="168">
        <v>37199</v>
      </c>
      <c r="I3002" t="s">
        <v>107</v>
      </c>
      <c r="J3002" s="169">
        <v>15.901369863013699</v>
      </c>
      <c r="K3002">
        <v>4</v>
      </c>
    </row>
    <row r="3003" spans="1:11" x14ac:dyDescent="0.25">
      <c r="A3003" t="s">
        <v>3463</v>
      </c>
      <c r="B3003">
        <v>34138</v>
      </c>
      <c r="C3003" t="s">
        <v>172</v>
      </c>
      <c r="D3003" s="167">
        <v>78889.86</v>
      </c>
      <c r="E3003" t="s">
        <v>199</v>
      </c>
      <c r="F3003" t="s">
        <v>169</v>
      </c>
      <c r="G3003" t="s">
        <v>582</v>
      </c>
      <c r="H3003" s="168">
        <v>28765</v>
      </c>
      <c r="I3003" t="s">
        <v>103</v>
      </c>
      <c r="J3003" s="169">
        <v>39.008219178082193</v>
      </c>
      <c r="K3003">
        <v>8</v>
      </c>
    </row>
    <row r="3004" spans="1:11" x14ac:dyDescent="0.25">
      <c r="A3004" t="s">
        <v>3464</v>
      </c>
      <c r="B3004">
        <v>79198</v>
      </c>
      <c r="C3004" t="s">
        <v>172</v>
      </c>
      <c r="D3004" s="167">
        <v>48260.15</v>
      </c>
      <c r="E3004" t="s">
        <v>199</v>
      </c>
      <c r="F3004" t="s">
        <v>169</v>
      </c>
      <c r="G3004" t="s">
        <v>330</v>
      </c>
      <c r="H3004" s="168">
        <v>39055</v>
      </c>
      <c r="I3004" t="s">
        <v>108</v>
      </c>
      <c r="J3004" s="169">
        <v>10.816438356164383</v>
      </c>
      <c r="K3004">
        <v>3</v>
      </c>
    </row>
    <row r="3005" spans="1:11" x14ac:dyDescent="0.25">
      <c r="A3005" t="s">
        <v>3465</v>
      </c>
      <c r="B3005">
        <v>54493</v>
      </c>
      <c r="C3005" t="s">
        <v>167</v>
      </c>
      <c r="D3005" s="167">
        <v>92663.69</v>
      </c>
      <c r="E3005" t="s">
        <v>175</v>
      </c>
      <c r="F3005" t="s">
        <v>169</v>
      </c>
      <c r="G3005" t="s">
        <v>211</v>
      </c>
      <c r="H3005" s="168">
        <v>35100</v>
      </c>
      <c r="I3005" t="s">
        <v>106</v>
      </c>
      <c r="J3005" s="169">
        <v>21.652054794520549</v>
      </c>
      <c r="K3005">
        <v>5</v>
      </c>
    </row>
    <row r="3006" spans="1:11" x14ac:dyDescent="0.25">
      <c r="A3006" t="s">
        <v>3466</v>
      </c>
      <c r="B3006">
        <v>95366</v>
      </c>
      <c r="C3006" t="s">
        <v>167</v>
      </c>
      <c r="D3006" s="167">
        <v>43761.61</v>
      </c>
      <c r="E3006" t="s">
        <v>216</v>
      </c>
      <c r="F3006" t="s">
        <v>202</v>
      </c>
      <c r="G3006" t="s">
        <v>1058</v>
      </c>
      <c r="H3006" s="168">
        <v>34189</v>
      </c>
      <c r="I3006" t="s">
        <v>103</v>
      </c>
      <c r="J3006" s="169">
        <v>24.147945205479452</v>
      </c>
      <c r="K3006">
        <v>5</v>
      </c>
    </row>
    <row r="3007" spans="1:11" x14ac:dyDescent="0.25">
      <c r="A3007" t="s">
        <v>3467</v>
      </c>
      <c r="B3007">
        <v>30728</v>
      </c>
      <c r="C3007" t="s">
        <v>172</v>
      </c>
      <c r="D3007" s="167">
        <v>48503.21</v>
      </c>
      <c r="E3007" t="s">
        <v>199</v>
      </c>
      <c r="F3007" t="s">
        <v>169</v>
      </c>
      <c r="G3007" t="s">
        <v>887</v>
      </c>
      <c r="H3007" s="168">
        <v>41540</v>
      </c>
      <c r="I3007" t="s">
        <v>104</v>
      </c>
      <c r="J3007" s="169">
        <v>4.0082191780821921</v>
      </c>
      <c r="K3007">
        <v>1</v>
      </c>
    </row>
    <row r="3008" spans="1:11" x14ac:dyDescent="0.25">
      <c r="A3008" t="s">
        <v>3468</v>
      </c>
      <c r="B3008">
        <v>30555</v>
      </c>
      <c r="C3008" t="s">
        <v>167</v>
      </c>
      <c r="D3008" s="167">
        <v>43525.72</v>
      </c>
      <c r="E3008" t="s">
        <v>199</v>
      </c>
      <c r="F3008" t="s">
        <v>169</v>
      </c>
      <c r="G3008" t="s">
        <v>220</v>
      </c>
      <c r="H3008" s="168">
        <v>41456</v>
      </c>
      <c r="I3008" t="s">
        <v>107</v>
      </c>
      <c r="J3008" s="169">
        <v>4.2383561643835614</v>
      </c>
      <c r="K3008">
        <v>1</v>
      </c>
    </row>
    <row r="3009" spans="1:11" x14ac:dyDescent="0.25">
      <c r="A3009" t="s">
        <v>3469</v>
      </c>
      <c r="B3009">
        <v>10546</v>
      </c>
      <c r="C3009" t="s">
        <v>172</v>
      </c>
      <c r="D3009" s="167">
        <v>33017</v>
      </c>
      <c r="E3009" t="s">
        <v>233</v>
      </c>
      <c r="F3009" t="s">
        <v>202</v>
      </c>
      <c r="G3009" t="s">
        <v>554</v>
      </c>
      <c r="H3009" s="168">
        <v>38698</v>
      </c>
      <c r="I3009" t="s">
        <v>106</v>
      </c>
      <c r="J3009" s="169">
        <v>11.794520547945206</v>
      </c>
      <c r="K3009">
        <v>3</v>
      </c>
    </row>
    <row r="3010" spans="1:11" x14ac:dyDescent="0.25">
      <c r="A3010" t="s">
        <v>3470</v>
      </c>
      <c r="B3010">
        <v>95219</v>
      </c>
      <c r="C3010" t="s">
        <v>172</v>
      </c>
      <c r="D3010" s="167">
        <v>45048.5</v>
      </c>
      <c r="E3010" t="s">
        <v>199</v>
      </c>
      <c r="F3010" t="s">
        <v>169</v>
      </c>
      <c r="G3010" t="s">
        <v>205</v>
      </c>
      <c r="H3010" s="168">
        <v>41107</v>
      </c>
      <c r="I3010" t="s">
        <v>107</v>
      </c>
      <c r="J3010" s="169">
        <v>5.1945205479452055</v>
      </c>
      <c r="K3010">
        <v>2</v>
      </c>
    </row>
    <row r="3011" spans="1:11" x14ac:dyDescent="0.25">
      <c r="A3011" t="s">
        <v>3471</v>
      </c>
      <c r="B3011">
        <v>45412</v>
      </c>
      <c r="C3011" t="s">
        <v>172</v>
      </c>
      <c r="D3011" s="167">
        <v>39561.58</v>
      </c>
      <c r="E3011" t="s">
        <v>233</v>
      </c>
      <c r="F3011" t="s">
        <v>169</v>
      </c>
      <c r="G3011" t="s">
        <v>554</v>
      </c>
      <c r="H3011" s="168">
        <v>41063</v>
      </c>
      <c r="I3011" t="s">
        <v>103</v>
      </c>
      <c r="J3011" s="169">
        <v>5.3150684931506849</v>
      </c>
      <c r="K3011">
        <v>2</v>
      </c>
    </row>
    <row r="3012" spans="1:11" x14ac:dyDescent="0.25">
      <c r="A3012" t="s">
        <v>3472</v>
      </c>
      <c r="B3012">
        <v>88264</v>
      </c>
      <c r="C3012" t="s">
        <v>167</v>
      </c>
      <c r="D3012" s="167">
        <v>53493.02</v>
      </c>
      <c r="E3012" t="s">
        <v>233</v>
      </c>
      <c r="F3012" t="s">
        <v>169</v>
      </c>
      <c r="G3012" t="s">
        <v>672</v>
      </c>
      <c r="H3012" s="168">
        <v>39077</v>
      </c>
      <c r="I3012" t="s">
        <v>106</v>
      </c>
      <c r="J3012" s="169">
        <v>10.756164383561643</v>
      </c>
      <c r="K3012">
        <v>3</v>
      </c>
    </row>
    <row r="3013" spans="1:11" x14ac:dyDescent="0.25">
      <c r="A3013" t="s">
        <v>3473</v>
      </c>
      <c r="B3013">
        <v>47934</v>
      </c>
      <c r="C3013" t="s">
        <v>172</v>
      </c>
      <c r="D3013" s="167">
        <v>40919</v>
      </c>
      <c r="E3013" t="s">
        <v>188</v>
      </c>
      <c r="F3013" t="s">
        <v>169</v>
      </c>
      <c r="G3013" t="s">
        <v>224</v>
      </c>
      <c r="H3013" s="168">
        <v>36724</v>
      </c>
      <c r="I3013" t="s">
        <v>107</v>
      </c>
      <c r="J3013" s="169">
        <v>17.202739726027396</v>
      </c>
      <c r="K3013">
        <v>4</v>
      </c>
    </row>
    <row r="3014" spans="1:11" x14ac:dyDescent="0.25">
      <c r="A3014" t="s">
        <v>3474</v>
      </c>
      <c r="B3014">
        <v>99423</v>
      </c>
      <c r="C3014" t="s">
        <v>172</v>
      </c>
      <c r="D3014" s="167">
        <v>110886.71</v>
      </c>
      <c r="E3014" t="s">
        <v>268</v>
      </c>
      <c r="F3014" t="s">
        <v>169</v>
      </c>
      <c r="G3014" t="s">
        <v>297</v>
      </c>
      <c r="H3014" s="168">
        <v>32161</v>
      </c>
      <c r="I3014" t="s">
        <v>107</v>
      </c>
      <c r="J3014" s="169">
        <v>29.704109589041096</v>
      </c>
      <c r="K3014">
        <v>6</v>
      </c>
    </row>
    <row r="3015" spans="1:11" x14ac:dyDescent="0.25">
      <c r="A3015" t="s">
        <v>3475</v>
      </c>
      <c r="B3015">
        <v>35010</v>
      </c>
      <c r="C3015" t="s">
        <v>172</v>
      </c>
      <c r="D3015" s="167">
        <v>52693</v>
      </c>
      <c r="E3015" t="s">
        <v>191</v>
      </c>
      <c r="F3015" t="s">
        <v>169</v>
      </c>
      <c r="G3015" t="s">
        <v>354</v>
      </c>
      <c r="H3015" s="168">
        <v>41288</v>
      </c>
      <c r="I3015" t="s">
        <v>104</v>
      </c>
      <c r="J3015" s="169">
        <v>4.6986301369863011</v>
      </c>
      <c r="K3015">
        <v>1</v>
      </c>
    </row>
    <row r="3016" spans="1:11" x14ac:dyDescent="0.25">
      <c r="A3016" t="s">
        <v>3476</v>
      </c>
      <c r="B3016">
        <v>33737</v>
      </c>
      <c r="C3016" t="s">
        <v>167</v>
      </c>
      <c r="D3016" s="167">
        <v>80829</v>
      </c>
      <c r="E3016" t="s">
        <v>175</v>
      </c>
      <c r="F3016" t="s">
        <v>169</v>
      </c>
      <c r="G3016" t="s">
        <v>183</v>
      </c>
      <c r="H3016" s="168">
        <v>37655</v>
      </c>
      <c r="I3016" t="s">
        <v>104</v>
      </c>
      <c r="J3016" s="169">
        <v>14.652054794520549</v>
      </c>
      <c r="K3016">
        <v>3</v>
      </c>
    </row>
    <row r="3017" spans="1:11" x14ac:dyDescent="0.25">
      <c r="A3017" t="s">
        <v>3477</v>
      </c>
      <c r="B3017">
        <v>46628</v>
      </c>
      <c r="C3017" t="s">
        <v>172</v>
      </c>
      <c r="D3017" s="167">
        <v>92756.7</v>
      </c>
      <c r="E3017" t="s">
        <v>175</v>
      </c>
      <c r="F3017" t="s">
        <v>169</v>
      </c>
      <c r="G3017" t="s">
        <v>183</v>
      </c>
      <c r="H3017" s="168">
        <v>34077</v>
      </c>
      <c r="I3017" t="s">
        <v>106</v>
      </c>
      <c r="J3017" s="169">
        <v>24.454794520547946</v>
      </c>
      <c r="K3017">
        <v>5</v>
      </c>
    </row>
    <row r="3018" spans="1:11" x14ac:dyDescent="0.25">
      <c r="A3018" t="s">
        <v>3478</v>
      </c>
      <c r="B3018">
        <v>23358</v>
      </c>
      <c r="C3018" t="s">
        <v>172</v>
      </c>
      <c r="D3018" s="167">
        <v>57265</v>
      </c>
      <c r="E3018" t="s">
        <v>191</v>
      </c>
      <c r="F3018" t="s">
        <v>169</v>
      </c>
      <c r="G3018" t="s">
        <v>354</v>
      </c>
      <c r="H3018" s="168">
        <v>40966</v>
      </c>
      <c r="I3018" t="s">
        <v>104</v>
      </c>
      <c r="J3018" s="169">
        <v>5.580821917808219</v>
      </c>
      <c r="K3018">
        <v>2</v>
      </c>
    </row>
    <row r="3019" spans="1:11" x14ac:dyDescent="0.25">
      <c r="A3019" t="s">
        <v>3479</v>
      </c>
      <c r="B3019">
        <v>58639</v>
      </c>
      <c r="C3019" t="s">
        <v>167</v>
      </c>
      <c r="D3019" s="167">
        <v>52953.440000000002</v>
      </c>
      <c r="E3019" t="s">
        <v>188</v>
      </c>
      <c r="F3019" t="s">
        <v>202</v>
      </c>
      <c r="G3019" t="s">
        <v>313</v>
      </c>
      <c r="H3019" s="168">
        <v>37186</v>
      </c>
      <c r="I3019" t="s">
        <v>103</v>
      </c>
      <c r="J3019" s="169">
        <v>15.936986301369863</v>
      </c>
      <c r="K3019">
        <v>4</v>
      </c>
    </row>
    <row r="3020" spans="1:11" x14ac:dyDescent="0.25">
      <c r="A3020" t="s">
        <v>3480</v>
      </c>
      <c r="B3020">
        <v>7857</v>
      </c>
      <c r="C3020" t="s">
        <v>172</v>
      </c>
      <c r="D3020" s="167">
        <v>29779.07</v>
      </c>
      <c r="E3020" t="s">
        <v>233</v>
      </c>
      <c r="F3020" t="s">
        <v>202</v>
      </c>
      <c r="G3020" t="s">
        <v>234</v>
      </c>
      <c r="H3020" s="168">
        <v>40547</v>
      </c>
      <c r="I3020" t="s">
        <v>108</v>
      </c>
      <c r="J3020" s="169">
        <v>6.7287671232876711</v>
      </c>
      <c r="K3020">
        <v>2</v>
      </c>
    </row>
    <row r="3021" spans="1:11" x14ac:dyDescent="0.25">
      <c r="A3021" t="s">
        <v>3481</v>
      </c>
      <c r="B3021">
        <v>95485</v>
      </c>
      <c r="C3021" t="s">
        <v>172</v>
      </c>
      <c r="D3021" s="167">
        <v>87523.22</v>
      </c>
      <c r="E3021" t="s">
        <v>308</v>
      </c>
      <c r="F3021" t="s">
        <v>169</v>
      </c>
      <c r="G3021" t="s">
        <v>282</v>
      </c>
      <c r="H3021" s="168">
        <v>32706</v>
      </c>
      <c r="I3021" t="s">
        <v>104</v>
      </c>
      <c r="J3021" s="169">
        <v>28.210958904109589</v>
      </c>
      <c r="K3021">
        <v>6</v>
      </c>
    </row>
    <row r="3022" spans="1:11" x14ac:dyDescent="0.25">
      <c r="A3022" t="s">
        <v>3482</v>
      </c>
      <c r="B3022">
        <v>11284</v>
      </c>
      <c r="C3022" t="s">
        <v>172</v>
      </c>
      <c r="D3022" s="167">
        <v>110213.2</v>
      </c>
      <c r="E3022" t="s">
        <v>199</v>
      </c>
      <c r="F3022" t="s">
        <v>169</v>
      </c>
      <c r="G3022" t="s">
        <v>275</v>
      </c>
      <c r="H3022" s="168">
        <v>40966</v>
      </c>
      <c r="I3022" t="s">
        <v>108</v>
      </c>
      <c r="J3022" s="169">
        <v>5.580821917808219</v>
      </c>
      <c r="K3022">
        <v>2</v>
      </c>
    </row>
    <row r="3023" spans="1:11" x14ac:dyDescent="0.25">
      <c r="A3023" t="s">
        <v>3483</v>
      </c>
      <c r="B3023">
        <v>34259</v>
      </c>
      <c r="C3023" t="s">
        <v>167</v>
      </c>
      <c r="D3023" s="167">
        <v>100849.36</v>
      </c>
      <c r="E3023" t="s">
        <v>175</v>
      </c>
      <c r="F3023" t="s">
        <v>169</v>
      </c>
      <c r="G3023" t="s">
        <v>211</v>
      </c>
      <c r="H3023" s="168">
        <v>34400</v>
      </c>
      <c r="I3023" t="s">
        <v>108</v>
      </c>
      <c r="J3023" s="169">
        <v>23.56986301369863</v>
      </c>
      <c r="K3023">
        <v>5</v>
      </c>
    </row>
    <row r="3024" spans="1:11" x14ac:dyDescent="0.25">
      <c r="A3024" t="s">
        <v>3484</v>
      </c>
      <c r="B3024">
        <v>96813</v>
      </c>
      <c r="C3024" t="s">
        <v>167</v>
      </c>
      <c r="D3024" s="167">
        <v>73000</v>
      </c>
      <c r="E3024" t="s">
        <v>175</v>
      </c>
      <c r="F3024" t="s">
        <v>169</v>
      </c>
      <c r="G3024" t="s">
        <v>211</v>
      </c>
      <c r="H3024" s="168">
        <v>42576</v>
      </c>
      <c r="I3024" t="s">
        <v>108</v>
      </c>
      <c r="J3024" s="169">
        <v>1.1698630136986301</v>
      </c>
      <c r="K3024">
        <v>1</v>
      </c>
    </row>
    <row r="3025" spans="1:11" x14ac:dyDescent="0.25">
      <c r="A3025" t="s">
        <v>3485</v>
      </c>
      <c r="B3025">
        <v>20838</v>
      </c>
      <c r="C3025" t="s">
        <v>167</v>
      </c>
      <c r="D3025" s="167">
        <v>95236.02</v>
      </c>
      <c r="E3025" t="s">
        <v>188</v>
      </c>
      <c r="F3025" t="s">
        <v>169</v>
      </c>
      <c r="G3025" t="s">
        <v>284</v>
      </c>
      <c r="H3025" s="168">
        <v>38936</v>
      </c>
      <c r="I3025" t="s">
        <v>103</v>
      </c>
      <c r="J3025" s="169">
        <v>11.142465753424657</v>
      </c>
      <c r="K3025">
        <v>3</v>
      </c>
    </row>
    <row r="3026" spans="1:11" x14ac:dyDescent="0.25">
      <c r="A3026" t="s">
        <v>3486</v>
      </c>
      <c r="B3026">
        <v>29972</v>
      </c>
      <c r="C3026" t="s">
        <v>167</v>
      </c>
      <c r="D3026" s="167">
        <v>52563.37</v>
      </c>
      <c r="E3026" t="s">
        <v>188</v>
      </c>
      <c r="F3026" t="s">
        <v>169</v>
      </c>
      <c r="G3026" t="s">
        <v>282</v>
      </c>
      <c r="H3026" s="168">
        <v>41862</v>
      </c>
      <c r="I3026" t="s">
        <v>108</v>
      </c>
      <c r="J3026" s="169">
        <v>3.1260273972602741</v>
      </c>
      <c r="K3026">
        <v>1</v>
      </c>
    </row>
    <row r="3027" spans="1:11" x14ac:dyDescent="0.25">
      <c r="A3027" t="s">
        <v>3487</v>
      </c>
      <c r="B3027">
        <v>43974</v>
      </c>
      <c r="C3027" t="s">
        <v>167</v>
      </c>
      <c r="D3027" s="167">
        <v>60775</v>
      </c>
      <c r="E3027" t="s">
        <v>168</v>
      </c>
      <c r="F3027" t="s">
        <v>169</v>
      </c>
      <c r="G3027" t="s">
        <v>265</v>
      </c>
      <c r="H3027" s="168">
        <v>39622</v>
      </c>
      <c r="I3027" t="s">
        <v>104</v>
      </c>
      <c r="J3027" s="169">
        <v>9.2630136986301377</v>
      </c>
      <c r="K3027">
        <v>2</v>
      </c>
    </row>
    <row r="3028" spans="1:11" x14ac:dyDescent="0.25">
      <c r="A3028" t="s">
        <v>3488</v>
      </c>
      <c r="B3028">
        <v>4822</v>
      </c>
      <c r="C3028" t="s">
        <v>167</v>
      </c>
      <c r="D3028" s="167">
        <v>69222.179999999993</v>
      </c>
      <c r="E3028" t="s">
        <v>213</v>
      </c>
      <c r="F3028" t="s">
        <v>169</v>
      </c>
      <c r="G3028" t="s">
        <v>170</v>
      </c>
      <c r="H3028" s="168">
        <v>32405</v>
      </c>
      <c r="I3028" t="s">
        <v>106</v>
      </c>
      <c r="J3028" s="169">
        <v>29.035616438356165</v>
      </c>
      <c r="K3028">
        <v>6</v>
      </c>
    </row>
    <row r="3029" spans="1:11" x14ac:dyDescent="0.25">
      <c r="A3029" t="s">
        <v>3489</v>
      </c>
      <c r="B3029">
        <v>59554</v>
      </c>
      <c r="C3029" t="s">
        <v>172</v>
      </c>
      <c r="D3029" s="167">
        <v>68423.48</v>
      </c>
      <c r="E3029" t="s">
        <v>270</v>
      </c>
      <c r="F3029" t="s">
        <v>169</v>
      </c>
      <c r="G3029" t="s">
        <v>271</v>
      </c>
      <c r="H3029" s="168">
        <v>39818</v>
      </c>
      <c r="I3029" t="s">
        <v>104</v>
      </c>
      <c r="J3029" s="169">
        <v>8.7260273972602747</v>
      </c>
      <c r="K3029">
        <v>2</v>
      </c>
    </row>
    <row r="3030" spans="1:11" x14ac:dyDescent="0.25">
      <c r="A3030" t="s">
        <v>3490</v>
      </c>
      <c r="B3030">
        <v>96131</v>
      </c>
      <c r="C3030" t="s">
        <v>167</v>
      </c>
      <c r="D3030" s="167">
        <v>73888.38</v>
      </c>
      <c r="E3030" t="s">
        <v>168</v>
      </c>
      <c r="F3030" t="s">
        <v>169</v>
      </c>
      <c r="G3030" t="s">
        <v>560</v>
      </c>
      <c r="H3030" s="168">
        <v>38867</v>
      </c>
      <c r="I3030" t="s">
        <v>105</v>
      </c>
      <c r="J3030" s="169">
        <v>11.331506849315069</v>
      </c>
      <c r="K3030">
        <v>3</v>
      </c>
    </row>
    <row r="3031" spans="1:11" x14ac:dyDescent="0.25">
      <c r="A3031" t="s">
        <v>3491</v>
      </c>
      <c r="B3031">
        <v>25075</v>
      </c>
      <c r="C3031" t="s">
        <v>172</v>
      </c>
      <c r="D3031" s="167">
        <v>42378.720000000001</v>
      </c>
      <c r="E3031" t="s">
        <v>233</v>
      </c>
      <c r="F3031" t="s">
        <v>169</v>
      </c>
      <c r="G3031" t="s">
        <v>554</v>
      </c>
      <c r="H3031" s="168">
        <v>39593</v>
      </c>
      <c r="I3031" t="s">
        <v>103</v>
      </c>
      <c r="J3031" s="169">
        <v>9.3424657534246567</v>
      </c>
      <c r="K3031">
        <v>2</v>
      </c>
    </row>
    <row r="3032" spans="1:11" x14ac:dyDescent="0.25">
      <c r="A3032" t="s">
        <v>3492</v>
      </c>
      <c r="B3032">
        <v>87488</v>
      </c>
      <c r="C3032" t="s">
        <v>172</v>
      </c>
      <c r="D3032" s="167">
        <v>55370.43</v>
      </c>
      <c r="E3032" t="s">
        <v>168</v>
      </c>
      <c r="F3032" t="s">
        <v>169</v>
      </c>
      <c r="G3032" t="s">
        <v>869</v>
      </c>
      <c r="H3032" s="168">
        <v>38264</v>
      </c>
      <c r="I3032" t="s">
        <v>106</v>
      </c>
      <c r="J3032" s="169">
        <v>12.983561643835616</v>
      </c>
      <c r="K3032">
        <v>3</v>
      </c>
    </row>
    <row r="3033" spans="1:11" x14ac:dyDescent="0.25">
      <c r="A3033" t="s">
        <v>3493</v>
      </c>
      <c r="B3033">
        <v>38556</v>
      </c>
      <c r="C3033" t="s">
        <v>167</v>
      </c>
      <c r="D3033" s="167">
        <v>90510.64</v>
      </c>
      <c r="E3033" t="s">
        <v>216</v>
      </c>
      <c r="F3033" t="s">
        <v>169</v>
      </c>
      <c r="G3033" t="s">
        <v>369</v>
      </c>
      <c r="H3033" s="168">
        <v>34105</v>
      </c>
      <c r="I3033" t="s">
        <v>103</v>
      </c>
      <c r="J3033" s="169">
        <v>24.378082191780823</v>
      </c>
      <c r="K3033">
        <v>5</v>
      </c>
    </row>
    <row r="3034" spans="1:11" x14ac:dyDescent="0.25">
      <c r="A3034" t="s">
        <v>3494</v>
      </c>
      <c r="B3034">
        <v>59007</v>
      </c>
      <c r="C3034" t="s">
        <v>172</v>
      </c>
      <c r="D3034" s="167">
        <v>87354</v>
      </c>
      <c r="E3034" t="s">
        <v>185</v>
      </c>
      <c r="F3034" t="s">
        <v>169</v>
      </c>
      <c r="G3034" t="s">
        <v>495</v>
      </c>
      <c r="H3034" s="168">
        <v>38803</v>
      </c>
      <c r="I3034" t="s">
        <v>106</v>
      </c>
      <c r="J3034" s="169">
        <v>11.506849315068493</v>
      </c>
      <c r="K3034">
        <v>3</v>
      </c>
    </row>
    <row r="3035" spans="1:11" x14ac:dyDescent="0.25">
      <c r="A3035" t="s">
        <v>3495</v>
      </c>
      <c r="B3035">
        <v>27374</v>
      </c>
      <c r="C3035" t="s">
        <v>172</v>
      </c>
      <c r="D3035" s="167">
        <v>69222.179999999993</v>
      </c>
      <c r="E3035" t="s">
        <v>199</v>
      </c>
      <c r="F3035" t="s">
        <v>169</v>
      </c>
      <c r="G3035" t="s">
        <v>3195</v>
      </c>
      <c r="H3035" s="168">
        <v>31313</v>
      </c>
      <c r="I3035" t="s">
        <v>105</v>
      </c>
      <c r="J3035" s="169">
        <v>32.027397260273972</v>
      </c>
      <c r="K3035">
        <v>7</v>
      </c>
    </row>
    <row r="3036" spans="1:11" x14ac:dyDescent="0.25">
      <c r="A3036" t="s">
        <v>3496</v>
      </c>
      <c r="B3036">
        <v>10272</v>
      </c>
      <c r="C3036" t="s">
        <v>172</v>
      </c>
      <c r="D3036" s="167">
        <v>50910</v>
      </c>
      <c r="E3036" t="s">
        <v>191</v>
      </c>
      <c r="F3036" t="s">
        <v>169</v>
      </c>
      <c r="G3036" t="s">
        <v>354</v>
      </c>
      <c r="H3036" s="168">
        <v>41904</v>
      </c>
      <c r="I3036" t="s">
        <v>107</v>
      </c>
      <c r="J3036" s="169">
        <v>3.010958904109589</v>
      </c>
      <c r="K3036">
        <v>1</v>
      </c>
    </row>
    <row r="3037" spans="1:11" x14ac:dyDescent="0.25">
      <c r="A3037" t="s">
        <v>3497</v>
      </c>
      <c r="B3037">
        <v>90986</v>
      </c>
      <c r="C3037" t="s">
        <v>167</v>
      </c>
      <c r="D3037" s="167">
        <v>89952.8</v>
      </c>
      <c r="E3037" t="s">
        <v>188</v>
      </c>
      <c r="F3037" t="s">
        <v>169</v>
      </c>
      <c r="G3037" t="s">
        <v>284</v>
      </c>
      <c r="H3037" s="168">
        <v>39524</v>
      </c>
      <c r="I3037" t="s">
        <v>104</v>
      </c>
      <c r="J3037" s="169">
        <v>9.5315068493150683</v>
      </c>
      <c r="K3037">
        <v>2</v>
      </c>
    </row>
    <row r="3038" spans="1:11" x14ac:dyDescent="0.25">
      <c r="A3038" t="s">
        <v>3498</v>
      </c>
      <c r="B3038">
        <v>97726</v>
      </c>
      <c r="C3038" t="s">
        <v>172</v>
      </c>
      <c r="D3038" s="167">
        <v>65530</v>
      </c>
      <c r="E3038" t="s">
        <v>191</v>
      </c>
      <c r="F3038" t="s">
        <v>169</v>
      </c>
      <c r="G3038" t="s">
        <v>486</v>
      </c>
      <c r="H3038" s="168">
        <v>39693</v>
      </c>
      <c r="I3038" t="s">
        <v>103</v>
      </c>
      <c r="J3038" s="169">
        <v>9.0684931506849313</v>
      </c>
      <c r="K3038">
        <v>2</v>
      </c>
    </row>
    <row r="3039" spans="1:11" x14ac:dyDescent="0.25">
      <c r="A3039" t="s">
        <v>3499</v>
      </c>
      <c r="B3039">
        <v>54064</v>
      </c>
      <c r="C3039" t="s">
        <v>172</v>
      </c>
      <c r="D3039" s="167">
        <v>50785.5</v>
      </c>
      <c r="E3039" t="s">
        <v>216</v>
      </c>
      <c r="F3039" t="s">
        <v>169</v>
      </c>
      <c r="G3039" t="s">
        <v>361</v>
      </c>
      <c r="H3039" s="168">
        <v>39330</v>
      </c>
      <c r="I3039" t="s">
        <v>105</v>
      </c>
      <c r="J3039" s="169">
        <v>10.063013698630137</v>
      </c>
      <c r="K3039">
        <v>3</v>
      </c>
    </row>
    <row r="3040" spans="1:11" x14ac:dyDescent="0.25">
      <c r="A3040" t="s">
        <v>3500</v>
      </c>
      <c r="B3040">
        <v>34104</v>
      </c>
      <c r="C3040" t="s">
        <v>167</v>
      </c>
      <c r="D3040" s="167">
        <v>66477.89</v>
      </c>
      <c r="E3040" t="s">
        <v>253</v>
      </c>
      <c r="F3040" t="s">
        <v>169</v>
      </c>
      <c r="G3040" t="s">
        <v>189</v>
      </c>
      <c r="H3040" s="168">
        <v>41540</v>
      </c>
      <c r="I3040" t="s">
        <v>108</v>
      </c>
      <c r="J3040" s="169">
        <v>4.0082191780821921</v>
      </c>
      <c r="K3040">
        <v>1</v>
      </c>
    </row>
    <row r="3041" spans="1:11" x14ac:dyDescent="0.25">
      <c r="A3041" t="s">
        <v>3501</v>
      </c>
      <c r="B3041">
        <v>57143</v>
      </c>
      <c r="C3041" t="s">
        <v>167</v>
      </c>
      <c r="D3041" s="167">
        <v>54000</v>
      </c>
      <c r="E3041" t="s">
        <v>199</v>
      </c>
      <c r="F3041" t="s">
        <v>169</v>
      </c>
      <c r="G3041" t="s">
        <v>887</v>
      </c>
      <c r="H3041" s="168">
        <v>42632</v>
      </c>
      <c r="I3041" t="s">
        <v>107</v>
      </c>
      <c r="J3041" s="169">
        <v>1.0164383561643835</v>
      </c>
      <c r="K3041">
        <v>1</v>
      </c>
    </row>
    <row r="3042" spans="1:11" x14ac:dyDescent="0.25">
      <c r="A3042" t="s">
        <v>3502</v>
      </c>
      <c r="B3042">
        <v>7010</v>
      </c>
      <c r="C3042" t="s">
        <v>172</v>
      </c>
      <c r="D3042" s="167">
        <v>99792</v>
      </c>
      <c r="E3042" t="s">
        <v>185</v>
      </c>
      <c r="F3042" t="s">
        <v>169</v>
      </c>
      <c r="G3042" t="s">
        <v>495</v>
      </c>
      <c r="H3042" s="168">
        <v>36570</v>
      </c>
      <c r="I3042" t="s">
        <v>108</v>
      </c>
      <c r="J3042" s="169">
        <v>17.624657534246577</v>
      </c>
      <c r="K3042">
        <v>4</v>
      </c>
    </row>
    <row r="3043" spans="1:11" x14ac:dyDescent="0.25">
      <c r="A3043" t="s">
        <v>3503</v>
      </c>
      <c r="B3043">
        <v>22578</v>
      </c>
      <c r="C3043" t="s">
        <v>172</v>
      </c>
      <c r="D3043" s="167">
        <v>56733</v>
      </c>
      <c r="E3043" t="s">
        <v>168</v>
      </c>
      <c r="F3043" t="s">
        <v>169</v>
      </c>
      <c r="G3043" t="s">
        <v>265</v>
      </c>
      <c r="H3043" s="168">
        <v>41540</v>
      </c>
      <c r="I3043" t="s">
        <v>105</v>
      </c>
      <c r="J3043" s="169">
        <v>4.0082191780821921</v>
      </c>
      <c r="K3043">
        <v>1</v>
      </c>
    </row>
    <row r="3044" spans="1:11" x14ac:dyDescent="0.25">
      <c r="A3044" t="s">
        <v>3504</v>
      </c>
      <c r="B3044">
        <v>33662</v>
      </c>
      <c r="C3044" t="s">
        <v>172</v>
      </c>
      <c r="D3044" s="167">
        <v>118400</v>
      </c>
      <c r="E3044" t="s">
        <v>196</v>
      </c>
      <c r="F3044" t="s">
        <v>169</v>
      </c>
      <c r="G3044" t="s">
        <v>2060</v>
      </c>
      <c r="H3044" s="168">
        <v>38488</v>
      </c>
      <c r="I3044" t="s">
        <v>106</v>
      </c>
      <c r="J3044" s="169">
        <v>12.36986301369863</v>
      </c>
      <c r="K3044">
        <v>3</v>
      </c>
    </row>
    <row r="3045" spans="1:11" x14ac:dyDescent="0.25">
      <c r="A3045" t="s">
        <v>3505</v>
      </c>
      <c r="B3045">
        <v>73437</v>
      </c>
      <c r="C3045" t="s">
        <v>172</v>
      </c>
      <c r="D3045" s="167">
        <v>46626.87</v>
      </c>
      <c r="E3045" t="s">
        <v>199</v>
      </c>
      <c r="F3045" t="s">
        <v>169</v>
      </c>
      <c r="G3045" t="s">
        <v>205</v>
      </c>
      <c r="H3045" s="168">
        <v>39509</v>
      </c>
      <c r="I3045" t="s">
        <v>103</v>
      </c>
      <c r="J3045" s="169">
        <v>9.5726027397260278</v>
      </c>
      <c r="K3045">
        <v>2</v>
      </c>
    </row>
    <row r="3046" spans="1:11" x14ac:dyDescent="0.25">
      <c r="A3046" t="s">
        <v>3506</v>
      </c>
      <c r="B3046">
        <v>52844</v>
      </c>
      <c r="C3046" t="s">
        <v>172</v>
      </c>
      <c r="D3046" s="167">
        <v>54814</v>
      </c>
      <c r="E3046" t="s">
        <v>168</v>
      </c>
      <c r="F3046" t="s">
        <v>169</v>
      </c>
      <c r="G3046" t="s">
        <v>265</v>
      </c>
      <c r="H3046" s="168">
        <v>41680</v>
      </c>
      <c r="I3046" t="s">
        <v>104</v>
      </c>
      <c r="J3046" s="169">
        <v>3.6246575342465754</v>
      </c>
      <c r="K3046">
        <v>1</v>
      </c>
    </row>
    <row r="3047" spans="1:11" x14ac:dyDescent="0.25">
      <c r="A3047" t="s">
        <v>3507</v>
      </c>
      <c r="B3047">
        <v>99954</v>
      </c>
      <c r="C3047" t="s">
        <v>172</v>
      </c>
      <c r="D3047" s="167">
        <v>70422</v>
      </c>
      <c r="E3047" t="s">
        <v>199</v>
      </c>
      <c r="F3047" t="s">
        <v>169</v>
      </c>
      <c r="G3047" t="s">
        <v>698</v>
      </c>
      <c r="H3047" s="168">
        <v>36037</v>
      </c>
      <c r="I3047" t="s">
        <v>105</v>
      </c>
      <c r="J3047" s="169">
        <v>19.084931506849315</v>
      </c>
      <c r="K3047">
        <v>4</v>
      </c>
    </row>
    <row r="3048" spans="1:11" x14ac:dyDescent="0.25">
      <c r="A3048" t="s">
        <v>3508</v>
      </c>
      <c r="B3048">
        <v>27798</v>
      </c>
      <c r="C3048" t="s">
        <v>172</v>
      </c>
      <c r="D3048" s="167">
        <v>60501</v>
      </c>
      <c r="E3048" t="s">
        <v>175</v>
      </c>
      <c r="F3048" t="s">
        <v>169</v>
      </c>
      <c r="G3048" t="s">
        <v>183</v>
      </c>
      <c r="H3048" s="168">
        <v>41106</v>
      </c>
      <c r="I3048" t="s">
        <v>104</v>
      </c>
      <c r="J3048" s="169">
        <v>5.1972602739726028</v>
      </c>
      <c r="K3048">
        <v>2</v>
      </c>
    </row>
    <row r="3049" spans="1:11" x14ac:dyDescent="0.25">
      <c r="A3049" t="s">
        <v>3509</v>
      </c>
      <c r="B3049">
        <v>38618</v>
      </c>
      <c r="C3049" t="s">
        <v>172</v>
      </c>
      <c r="D3049" s="167">
        <v>85218.86</v>
      </c>
      <c r="E3049" t="s">
        <v>188</v>
      </c>
      <c r="F3049" t="s">
        <v>169</v>
      </c>
      <c r="G3049" t="s">
        <v>305</v>
      </c>
      <c r="H3049" s="168">
        <v>36801</v>
      </c>
      <c r="I3049" t="s">
        <v>107</v>
      </c>
      <c r="J3049" s="169">
        <v>16.991780821917807</v>
      </c>
      <c r="K3049">
        <v>4</v>
      </c>
    </row>
    <row r="3050" spans="1:11" x14ac:dyDescent="0.25">
      <c r="A3050" t="s">
        <v>3510</v>
      </c>
      <c r="B3050">
        <v>47161</v>
      </c>
      <c r="C3050" t="s">
        <v>172</v>
      </c>
      <c r="D3050" s="167">
        <v>102664</v>
      </c>
      <c r="E3050" t="s">
        <v>253</v>
      </c>
      <c r="F3050" t="s">
        <v>169</v>
      </c>
      <c r="G3050" t="s">
        <v>397</v>
      </c>
      <c r="H3050" s="168">
        <v>38348</v>
      </c>
      <c r="I3050" t="s">
        <v>104</v>
      </c>
      <c r="J3050" s="169">
        <v>12.753424657534246</v>
      </c>
      <c r="K3050">
        <v>3</v>
      </c>
    </row>
    <row r="3051" spans="1:11" x14ac:dyDescent="0.25">
      <c r="A3051" t="s">
        <v>3511</v>
      </c>
      <c r="B3051">
        <v>54678</v>
      </c>
      <c r="C3051" t="s">
        <v>167</v>
      </c>
      <c r="D3051" s="167">
        <v>60711.33</v>
      </c>
      <c r="E3051" t="s">
        <v>199</v>
      </c>
      <c r="F3051" t="s">
        <v>169</v>
      </c>
      <c r="G3051" t="s">
        <v>200</v>
      </c>
      <c r="H3051" s="168">
        <v>36800</v>
      </c>
      <c r="I3051" t="s">
        <v>106</v>
      </c>
      <c r="J3051" s="169">
        <v>16.994520547945207</v>
      </c>
      <c r="K3051">
        <v>4</v>
      </c>
    </row>
    <row r="3052" spans="1:11" x14ac:dyDescent="0.25">
      <c r="A3052" t="s">
        <v>3512</v>
      </c>
      <c r="B3052">
        <v>16165</v>
      </c>
      <c r="C3052" t="s">
        <v>172</v>
      </c>
      <c r="D3052" s="167">
        <v>110229</v>
      </c>
      <c r="E3052" t="s">
        <v>185</v>
      </c>
      <c r="F3052" t="s">
        <v>169</v>
      </c>
      <c r="G3052" t="s">
        <v>382</v>
      </c>
      <c r="H3052" s="168">
        <v>36024</v>
      </c>
      <c r="I3052" t="s">
        <v>105</v>
      </c>
      <c r="J3052" s="169">
        <v>19.12054794520548</v>
      </c>
      <c r="K3052">
        <v>4</v>
      </c>
    </row>
    <row r="3053" spans="1:11" x14ac:dyDescent="0.25">
      <c r="A3053" t="s">
        <v>3513</v>
      </c>
      <c r="B3053">
        <v>50389</v>
      </c>
      <c r="C3053" t="s">
        <v>172</v>
      </c>
      <c r="D3053" s="167">
        <v>102664</v>
      </c>
      <c r="E3053" t="s">
        <v>270</v>
      </c>
      <c r="F3053" t="s">
        <v>169</v>
      </c>
      <c r="G3053" t="s">
        <v>2394</v>
      </c>
      <c r="H3053" s="168">
        <v>35282</v>
      </c>
      <c r="I3053" t="s">
        <v>107</v>
      </c>
      <c r="J3053" s="169">
        <v>21.153424657534245</v>
      </c>
      <c r="K3053">
        <v>5</v>
      </c>
    </row>
    <row r="3054" spans="1:11" x14ac:dyDescent="0.25">
      <c r="A3054" t="s">
        <v>3514</v>
      </c>
      <c r="B3054">
        <v>39607</v>
      </c>
      <c r="C3054" t="s">
        <v>167</v>
      </c>
      <c r="D3054" s="167">
        <v>60601.73</v>
      </c>
      <c r="E3054" t="s">
        <v>199</v>
      </c>
      <c r="F3054" t="s">
        <v>169</v>
      </c>
      <c r="G3054" t="s">
        <v>200</v>
      </c>
      <c r="H3054" s="168">
        <v>39509</v>
      </c>
      <c r="I3054" t="s">
        <v>105</v>
      </c>
      <c r="J3054" s="169">
        <v>9.5726027397260278</v>
      </c>
      <c r="K3054">
        <v>2</v>
      </c>
    </row>
    <row r="3055" spans="1:11" x14ac:dyDescent="0.25">
      <c r="A3055" t="s">
        <v>3515</v>
      </c>
      <c r="B3055">
        <v>69602</v>
      </c>
      <c r="C3055" t="s">
        <v>167</v>
      </c>
      <c r="D3055" s="167">
        <v>143590.60999999999</v>
      </c>
      <c r="E3055" t="s">
        <v>239</v>
      </c>
      <c r="F3055" t="s">
        <v>169</v>
      </c>
      <c r="G3055" t="s">
        <v>3189</v>
      </c>
      <c r="H3055" s="168">
        <v>39103</v>
      </c>
      <c r="I3055" t="s">
        <v>103</v>
      </c>
      <c r="J3055" s="169">
        <v>10.684931506849315</v>
      </c>
      <c r="K3055">
        <v>3</v>
      </c>
    </row>
    <row r="3056" spans="1:11" x14ac:dyDescent="0.25">
      <c r="A3056" t="s">
        <v>3516</v>
      </c>
      <c r="B3056">
        <v>14540</v>
      </c>
      <c r="C3056" t="s">
        <v>172</v>
      </c>
      <c r="D3056" s="167">
        <v>42053.42</v>
      </c>
      <c r="E3056" t="s">
        <v>233</v>
      </c>
      <c r="F3056" t="s">
        <v>169</v>
      </c>
      <c r="G3056" t="s">
        <v>514</v>
      </c>
      <c r="H3056" s="168">
        <v>41988</v>
      </c>
      <c r="I3056" t="s">
        <v>103</v>
      </c>
      <c r="J3056" s="169">
        <v>2.7808219178082192</v>
      </c>
      <c r="K3056">
        <v>1</v>
      </c>
    </row>
    <row r="3057" spans="1:11" x14ac:dyDescent="0.25">
      <c r="A3057" t="s">
        <v>3517</v>
      </c>
      <c r="B3057">
        <v>32674</v>
      </c>
      <c r="C3057" t="s">
        <v>172</v>
      </c>
      <c r="D3057" s="167">
        <v>70884</v>
      </c>
      <c r="E3057" t="s">
        <v>191</v>
      </c>
      <c r="F3057" t="s">
        <v>169</v>
      </c>
      <c r="G3057" t="s">
        <v>192</v>
      </c>
      <c r="H3057" s="168">
        <v>39524</v>
      </c>
      <c r="I3057" t="s">
        <v>105</v>
      </c>
      <c r="J3057" s="169">
        <v>9.5315068493150683</v>
      </c>
      <c r="K3057">
        <v>2</v>
      </c>
    </row>
    <row r="3058" spans="1:11" x14ac:dyDescent="0.25">
      <c r="A3058" t="s">
        <v>3518</v>
      </c>
      <c r="B3058">
        <v>68516</v>
      </c>
      <c r="C3058" t="s">
        <v>172</v>
      </c>
      <c r="D3058" s="167">
        <v>95559</v>
      </c>
      <c r="E3058" t="s">
        <v>185</v>
      </c>
      <c r="F3058" t="s">
        <v>169</v>
      </c>
      <c r="G3058" t="s">
        <v>495</v>
      </c>
      <c r="H3058" s="168">
        <v>38334</v>
      </c>
      <c r="I3058" t="s">
        <v>104</v>
      </c>
      <c r="J3058" s="169">
        <v>12.791780821917808</v>
      </c>
      <c r="K3058">
        <v>3</v>
      </c>
    </row>
    <row r="3059" spans="1:11" x14ac:dyDescent="0.25">
      <c r="A3059" t="s">
        <v>3519</v>
      </c>
      <c r="B3059">
        <v>68299</v>
      </c>
      <c r="C3059" t="s">
        <v>167</v>
      </c>
      <c r="D3059" s="167">
        <v>52260</v>
      </c>
      <c r="E3059" t="s">
        <v>188</v>
      </c>
      <c r="F3059" t="s">
        <v>169</v>
      </c>
      <c r="G3059" t="s">
        <v>282</v>
      </c>
      <c r="H3059" s="168">
        <v>42506</v>
      </c>
      <c r="I3059" t="s">
        <v>103</v>
      </c>
      <c r="J3059" s="169">
        <v>1.3616438356164384</v>
      </c>
      <c r="K3059">
        <v>1</v>
      </c>
    </row>
    <row r="3060" spans="1:11" x14ac:dyDescent="0.25">
      <c r="A3060" t="s">
        <v>3520</v>
      </c>
      <c r="B3060">
        <v>4116</v>
      </c>
      <c r="C3060" t="s">
        <v>172</v>
      </c>
      <c r="D3060" s="167">
        <v>85828.93</v>
      </c>
      <c r="E3060" t="s">
        <v>188</v>
      </c>
      <c r="F3060" t="s">
        <v>169</v>
      </c>
      <c r="G3060" t="s">
        <v>244</v>
      </c>
      <c r="H3060" s="168">
        <v>34743</v>
      </c>
      <c r="I3060" t="s">
        <v>104</v>
      </c>
      <c r="J3060" s="169">
        <v>22.63013698630137</v>
      </c>
      <c r="K3060">
        <v>5</v>
      </c>
    </row>
    <row r="3061" spans="1:11" x14ac:dyDescent="0.25">
      <c r="A3061" t="s">
        <v>3521</v>
      </c>
      <c r="B3061">
        <v>30483</v>
      </c>
      <c r="C3061" t="s">
        <v>172</v>
      </c>
      <c r="D3061" s="167">
        <v>102664</v>
      </c>
      <c r="E3061" t="s">
        <v>185</v>
      </c>
      <c r="F3061" t="s">
        <v>169</v>
      </c>
      <c r="G3061" t="s">
        <v>397</v>
      </c>
      <c r="H3061" s="168">
        <v>32840</v>
      </c>
      <c r="I3061" t="s">
        <v>108</v>
      </c>
      <c r="J3061" s="169">
        <v>27.843835616438355</v>
      </c>
      <c r="K3061">
        <v>6</v>
      </c>
    </row>
    <row r="3062" spans="1:11" x14ac:dyDescent="0.25">
      <c r="A3062" t="s">
        <v>3522</v>
      </c>
      <c r="B3062">
        <v>49655</v>
      </c>
      <c r="C3062" t="s">
        <v>167</v>
      </c>
      <c r="D3062" s="167">
        <v>47940.15</v>
      </c>
      <c r="E3062" t="s">
        <v>216</v>
      </c>
      <c r="F3062" t="s">
        <v>169</v>
      </c>
      <c r="G3062" t="s">
        <v>980</v>
      </c>
      <c r="H3062" s="168">
        <v>40874</v>
      </c>
      <c r="I3062" t="s">
        <v>108</v>
      </c>
      <c r="J3062" s="169">
        <v>5.8328767123287673</v>
      </c>
      <c r="K3062">
        <v>2</v>
      </c>
    </row>
    <row r="3063" spans="1:11" x14ac:dyDescent="0.25">
      <c r="A3063" t="s">
        <v>3523</v>
      </c>
      <c r="B3063">
        <v>12657</v>
      </c>
      <c r="C3063" t="s">
        <v>172</v>
      </c>
      <c r="D3063" s="167">
        <v>87523.22</v>
      </c>
      <c r="E3063" t="s">
        <v>308</v>
      </c>
      <c r="F3063" t="s">
        <v>169</v>
      </c>
      <c r="G3063" t="s">
        <v>282</v>
      </c>
      <c r="H3063" s="168">
        <v>32373</v>
      </c>
      <c r="I3063" t="s">
        <v>107</v>
      </c>
      <c r="J3063" s="169">
        <v>29.123287671232877</v>
      </c>
      <c r="K3063">
        <v>6</v>
      </c>
    </row>
    <row r="3064" spans="1:11" x14ac:dyDescent="0.25">
      <c r="A3064" t="s">
        <v>3524</v>
      </c>
      <c r="B3064">
        <v>15159</v>
      </c>
      <c r="C3064" t="s">
        <v>172</v>
      </c>
      <c r="D3064" s="167">
        <v>74448.929999999993</v>
      </c>
      <c r="E3064" t="s">
        <v>233</v>
      </c>
      <c r="F3064" t="s">
        <v>169</v>
      </c>
      <c r="G3064" t="s">
        <v>637</v>
      </c>
      <c r="H3064" s="168">
        <v>37311</v>
      </c>
      <c r="I3064" t="s">
        <v>105</v>
      </c>
      <c r="J3064" s="169">
        <v>15.594520547945205</v>
      </c>
      <c r="K3064">
        <v>4</v>
      </c>
    </row>
    <row r="3065" spans="1:11" x14ac:dyDescent="0.25">
      <c r="A3065" t="s">
        <v>3525</v>
      </c>
      <c r="B3065">
        <v>89422</v>
      </c>
      <c r="C3065" t="s">
        <v>172</v>
      </c>
      <c r="D3065" s="167">
        <v>75277.02</v>
      </c>
      <c r="E3065" t="s">
        <v>199</v>
      </c>
      <c r="F3065" t="s">
        <v>169</v>
      </c>
      <c r="G3065" t="s">
        <v>809</v>
      </c>
      <c r="H3065" s="168">
        <v>32818</v>
      </c>
      <c r="I3065" t="s">
        <v>105</v>
      </c>
      <c r="J3065" s="169">
        <v>27.904109589041095</v>
      </c>
      <c r="K3065">
        <v>6</v>
      </c>
    </row>
    <row r="3066" spans="1:11" x14ac:dyDescent="0.25">
      <c r="A3066" t="s">
        <v>3526</v>
      </c>
      <c r="B3066">
        <v>19266</v>
      </c>
      <c r="C3066" t="s">
        <v>172</v>
      </c>
      <c r="D3066" s="167">
        <v>74424</v>
      </c>
      <c r="E3066" t="s">
        <v>168</v>
      </c>
      <c r="F3066" t="s">
        <v>169</v>
      </c>
      <c r="G3066" t="s">
        <v>265</v>
      </c>
      <c r="H3066" s="168">
        <v>38187</v>
      </c>
      <c r="I3066" t="s">
        <v>106</v>
      </c>
      <c r="J3066" s="169">
        <v>13.194520547945206</v>
      </c>
      <c r="K3066">
        <v>3</v>
      </c>
    </row>
    <row r="3067" spans="1:11" x14ac:dyDescent="0.25">
      <c r="A3067" t="s">
        <v>3527</v>
      </c>
      <c r="B3067">
        <v>23180</v>
      </c>
      <c r="C3067" t="s">
        <v>172</v>
      </c>
      <c r="D3067" s="167">
        <v>73801</v>
      </c>
      <c r="E3067" t="s">
        <v>196</v>
      </c>
      <c r="F3067" t="s">
        <v>169</v>
      </c>
      <c r="G3067" t="s">
        <v>228</v>
      </c>
      <c r="H3067" s="168">
        <v>38012</v>
      </c>
      <c r="I3067" t="s">
        <v>108</v>
      </c>
      <c r="J3067" s="169">
        <v>13.673972602739726</v>
      </c>
      <c r="K3067">
        <v>3</v>
      </c>
    </row>
    <row r="3068" spans="1:11" x14ac:dyDescent="0.25">
      <c r="A3068" t="s">
        <v>3528</v>
      </c>
      <c r="B3068">
        <v>74502</v>
      </c>
      <c r="C3068" t="s">
        <v>172</v>
      </c>
      <c r="D3068" s="167">
        <v>73801</v>
      </c>
      <c r="E3068" t="s">
        <v>196</v>
      </c>
      <c r="F3068" t="s">
        <v>169</v>
      </c>
      <c r="G3068" t="s">
        <v>228</v>
      </c>
      <c r="H3068" s="168">
        <v>36717</v>
      </c>
      <c r="I3068" t="s">
        <v>103</v>
      </c>
      <c r="J3068" s="169">
        <v>17.221917808219178</v>
      </c>
      <c r="K3068">
        <v>4</v>
      </c>
    </row>
    <row r="3069" spans="1:11" x14ac:dyDescent="0.25">
      <c r="A3069" t="s">
        <v>3529</v>
      </c>
      <c r="B3069">
        <v>31988</v>
      </c>
      <c r="C3069" t="s">
        <v>172</v>
      </c>
      <c r="D3069" s="167">
        <v>80145</v>
      </c>
      <c r="E3069" t="s">
        <v>185</v>
      </c>
      <c r="F3069" t="s">
        <v>169</v>
      </c>
      <c r="G3069" t="s">
        <v>416</v>
      </c>
      <c r="H3069" s="168">
        <v>38145</v>
      </c>
      <c r="I3069" t="s">
        <v>106</v>
      </c>
      <c r="J3069" s="169">
        <v>13.30958904109589</v>
      </c>
      <c r="K3069">
        <v>3</v>
      </c>
    </row>
    <row r="3070" spans="1:11" x14ac:dyDescent="0.25">
      <c r="A3070" t="s">
        <v>3530</v>
      </c>
      <c r="B3070">
        <v>55838</v>
      </c>
      <c r="C3070" t="s">
        <v>167</v>
      </c>
      <c r="D3070" s="167">
        <v>54797.79</v>
      </c>
      <c r="E3070" t="s">
        <v>1258</v>
      </c>
      <c r="F3070" t="s">
        <v>169</v>
      </c>
      <c r="G3070" t="s">
        <v>418</v>
      </c>
      <c r="H3070" s="168">
        <v>41414</v>
      </c>
      <c r="I3070" t="s">
        <v>108</v>
      </c>
      <c r="J3070" s="169">
        <v>4.353424657534247</v>
      </c>
      <c r="K3070">
        <v>1</v>
      </c>
    </row>
    <row r="3071" spans="1:11" x14ac:dyDescent="0.25">
      <c r="A3071" t="s">
        <v>3531</v>
      </c>
      <c r="B3071">
        <v>1927</v>
      </c>
      <c r="C3071" t="s">
        <v>167</v>
      </c>
      <c r="D3071" s="167">
        <v>83198.5</v>
      </c>
      <c r="E3071" t="s">
        <v>188</v>
      </c>
      <c r="F3071" t="s">
        <v>169</v>
      </c>
      <c r="G3071" t="s">
        <v>226</v>
      </c>
      <c r="H3071" s="168">
        <v>31047</v>
      </c>
      <c r="I3071" t="s">
        <v>104</v>
      </c>
      <c r="J3071" s="169">
        <v>32.756164383561647</v>
      </c>
      <c r="K3071">
        <v>7</v>
      </c>
    </row>
    <row r="3072" spans="1:11" x14ac:dyDescent="0.25">
      <c r="A3072" t="s">
        <v>3532</v>
      </c>
      <c r="B3072">
        <v>93134</v>
      </c>
      <c r="C3072" t="s">
        <v>172</v>
      </c>
      <c r="D3072" s="167">
        <v>155693.29</v>
      </c>
      <c r="E3072" t="s">
        <v>168</v>
      </c>
      <c r="F3072" t="s">
        <v>169</v>
      </c>
      <c r="G3072" t="s">
        <v>493</v>
      </c>
      <c r="H3072" s="168">
        <v>32727</v>
      </c>
      <c r="I3072" t="s">
        <v>105</v>
      </c>
      <c r="J3072" s="169">
        <v>28.153424657534245</v>
      </c>
      <c r="K3072">
        <v>6</v>
      </c>
    </row>
    <row r="3073" spans="1:11" x14ac:dyDescent="0.25">
      <c r="A3073" t="s">
        <v>3533</v>
      </c>
      <c r="B3073">
        <v>95414</v>
      </c>
      <c r="C3073" t="s">
        <v>172</v>
      </c>
      <c r="D3073" s="167">
        <v>135392</v>
      </c>
      <c r="E3073" t="s">
        <v>168</v>
      </c>
      <c r="F3073" t="s">
        <v>169</v>
      </c>
      <c r="G3073" t="s">
        <v>275</v>
      </c>
      <c r="H3073" s="168">
        <v>30976</v>
      </c>
      <c r="I3073" t="s">
        <v>104</v>
      </c>
      <c r="J3073" s="169">
        <v>32.950684931506849</v>
      </c>
      <c r="K3073">
        <v>7</v>
      </c>
    </row>
    <row r="3074" spans="1:11" x14ac:dyDescent="0.25">
      <c r="A3074" t="s">
        <v>3534</v>
      </c>
      <c r="B3074">
        <v>98916</v>
      </c>
      <c r="C3074" t="s">
        <v>172</v>
      </c>
      <c r="D3074" s="167">
        <v>135063.16</v>
      </c>
      <c r="E3074" t="s">
        <v>213</v>
      </c>
      <c r="F3074" t="s">
        <v>169</v>
      </c>
      <c r="G3074" t="s">
        <v>275</v>
      </c>
      <c r="H3074" s="168">
        <v>37760</v>
      </c>
      <c r="I3074" t="s">
        <v>106</v>
      </c>
      <c r="J3074" s="169">
        <v>14.364383561643836</v>
      </c>
      <c r="K3074">
        <v>3</v>
      </c>
    </row>
    <row r="3075" spans="1:11" x14ac:dyDescent="0.25">
      <c r="A3075" t="s">
        <v>3535</v>
      </c>
      <c r="B3075">
        <v>85674</v>
      </c>
      <c r="C3075" t="s">
        <v>172</v>
      </c>
      <c r="D3075" s="167">
        <v>69472.11</v>
      </c>
      <c r="E3075" t="s">
        <v>239</v>
      </c>
      <c r="F3075" t="s">
        <v>169</v>
      </c>
      <c r="G3075" t="s">
        <v>535</v>
      </c>
      <c r="H3075" s="168">
        <v>39160</v>
      </c>
      <c r="I3075" t="s">
        <v>104</v>
      </c>
      <c r="J3075" s="169">
        <v>10.528767123287672</v>
      </c>
      <c r="K3075">
        <v>3</v>
      </c>
    </row>
    <row r="3076" spans="1:11" x14ac:dyDescent="0.25">
      <c r="A3076" t="s">
        <v>3536</v>
      </c>
      <c r="B3076">
        <v>95554</v>
      </c>
      <c r="C3076" t="s">
        <v>172</v>
      </c>
      <c r="D3076" s="167">
        <v>98523</v>
      </c>
      <c r="E3076" t="s">
        <v>185</v>
      </c>
      <c r="F3076" t="s">
        <v>169</v>
      </c>
      <c r="G3076" t="s">
        <v>495</v>
      </c>
      <c r="H3076" s="168">
        <v>37502</v>
      </c>
      <c r="I3076" t="s">
        <v>104</v>
      </c>
      <c r="J3076" s="169">
        <v>15.07123287671233</v>
      </c>
      <c r="K3076">
        <v>4</v>
      </c>
    </row>
    <row r="3077" spans="1:11" x14ac:dyDescent="0.25">
      <c r="A3077" t="s">
        <v>3537</v>
      </c>
      <c r="B3077">
        <v>86427</v>
      </c>
      <c r="C3077" t="s">
        <v>172</v>
      </c>
      <c r="D3077" s="167">
        <v>90558.17</v>
      </c>
      <c r="E3077" t="s">
        <v>188</v>
      </c>
      <c r="F3077" t="s">
        <v>169</v>
      </c>
      <c r="G3077" t="s">
        <v>410</v>
      </c>
      <c r="H3077" s="168">
        <v>37139</v>
      </c>
      <c r="I3077" t="s">
        <v>107</v>
      </c>
      <c r="J3077" s="169">
        <v>16.065753424657533</v>
      </c>
      <c r="K3077">
        <v>4</v>
      </c>
    </row>
    <row r="3078" spans="1:11" x14ac:dyDescent="0.25">
      <c r="A3078" t="s">
        <v>3538</v>
      </c>
      <c r="B3078">
        <v>22815</v>
      </c>
      <c r="C3078" t="s">
        <v>167</v>
      </c>
      <c r="D3078" s="167">
        <v>47344.63</v>
      </c>
      <c r="E3078" t="s">
        <v>253</v>
      </c>
      <c r="F3078" t="s">
        <v>169</v>
      </c>
      <c r="G3078" t="s">
        <v>895</v>
      </c>
      <c r="H3078" s="168">
        <v>38306</v>
      </c>
      <c r="I3078" t="s">
        <v>104</v>
      </c>
      <c r="J3078" s="169">
        <v>12.868493150684932</v>
      </c>
      <c r="K3078">
        <v>3</v>
      </c>
    </row>
    <row r="3079" spans="1:11" x14ac:dyDescent="0.25">
      <c r="A3079" t="s">
        <v>3539</v>
      </c>
      <c r="B3079">
        <v>16400</v>
      </c>
      <c r="C3079" t="s">
        <v>167</v>
      </c>
      <c r="D3079" s="167">
        <v>97392.47</v>
      </c>
      <c r="E3079" t="s">
        <v>168</v>
      </c>
      <c r="F3079" t="s">
        <v>169</v>
      </c>
      <c r="G3079" t="s">
        <v>173</v>
      </c>
      <c r="H3079" s="168">
        <v>34352</v>
      </c>
      <c r="I3079" t="s">
        <v>107</v>
      </c>
      <c r="J3079" s="169">
        <v>23.701369863013699</v>
      </c>
      <c r="K3079">
        <v>5</v>
      </c>
    </row>
    <row r="3080" spans="1:11" x14ac:dyDescent="0.25">
      <c r="A3080" t="s">
        <v>3540</v>
      </c>
      <c r="B3080">
        <v>68713</v>
      </c>
      <c r="C3080" t="s">
        <v>167</v>
      </c>
      <c r="D3080" s="167">
        <v>52944.77</v>
      </c>
      <c r="E3080" t="s">
        <v>1258</v>
      </c>
      <c r="F3080" t="s">
        <v>169</v>
      </c>
      <c r="G3080" t="s">
        <v>418</v>
      </c>
      <c r="H3080" s="168">
        <v>41722</v>
      </c>
      <c r="I3080" t="s">
        <v>103</v>
      </c>
      <c r="J3080" s="169">
        <v>3.5095890410958903</v>
      </c>
      <c r="K3080">
        <v>1</v>
      </c>
    </row>
    <row r="3081" spans="1:11" x14ac:dyDescent="0.25">
      <c r="A3081" t="s">
        <v>3541</v>
      </c>
      <c r="B3081">
        <v>78476</v>
      </c>
      <c r="C3081" t="s">
        <v>167</v>
      </c>
      <c r="D3081" s="167">
        <v>34350.14</v>
      </c>
      <c r="E3081" t="s">
        <v>188</v>
      </c>
      <c r="F3081" t="s">
        <v>202</v>
      </c>
      <c r="G3081" t="s">
        <v>313</v>
      </c>
      <c r="H3081" s="168">
        <v>42311</v>
      </c>
      <c r="I3081" t="s">
        <v>106</v>
      </c>
      <c r="J3081" s="169">
        <v>1.8958904109589041</v>
      </c>
      <c r="K3081">
        <v>1</v>
      </c>
    </row>
    <row r="3082" spans="1:11" x14ac:dyDescent="0.25">
      <c r="A3082" t="s">
        <v>3542</v>
      </c>
      <c r="B3082">
        <v>75900</v>
      </c>
      <c r="C3082" t="s">
        <v>167</v>
      </c>
      <c r="D3082" s="167">
        <v>46000</v>
      </c>
      <c r="E3082" t="s">
        <v>308</v>
      </c>
      <c r="F3082" t="s">
        <v>169</v>
      </c>
      <c r="G3082" t="s">
        <v>786</v>
      </c>
      <c r="H3082" s="168">
        <v>42590</v>
      </c>
      <c r="I3082" t="s">
        <v>108</v>
      </c>
      <c r="J3082" s="169">
        <v>1.1315068493150684</v>
      </c>
      <c r="K3082">
        <v>1</v>
      </c>
    </row>
    <row r="3083" spans="1:11" x14ac:dyDescent="0.25">
      <c r="A3083" t="s">
        <v>3543</v>
      </c>
      <c r="B3083">
        <v>34976</v>
      </c>
      <c r="C3083" t="s">
        <v>167</v>
      </c>
      <c r="D3083" s="167">
        <v>89620</v>
      </c>
      <c r="E3083" t="s">
        <v>175</v>
      </c>
      <c r="F3083" t="s">
        <v>169</v>
      </c>
      <c r="G3083" t="s">
        <v>183</v>
      </c>
      <c r="H3083" s="168">
        <v>36038</v>
      </c>
      <c r="I3083" t="s">
        <v>107</v>
      </c>
      <c r="J3083" s="169">
        <v>19.082191780821919</v>
      </c>
      <c r="K3083">
        <v>4</v>
      </c>
    </row>
    <row r="3084" spans="1:11" x14ac:dyDescent="0.25">
      <c r="A3084" t="s">
        <v>3544</v>
      </c>
      <c r="B3084">
        <v>93643</v>
      </c>
      <c r="C3084" t="s">
        <v>167</v>
      </c>
      <c r="D3084" s="167">
        <v>93396</v>
      </c>
      <c r="E3084" t="s">
        <v>188</v>
      </c>
      <c r="F3084" t="s">
        <v>169</v>
      </c>
      <c r="G3084" t="s">
        <v>428</v>
      </c>
      <c r="H3084" s="168">
        <v>37788</v>
      </c>
      <c r="I3084" t="s">
        <v>104</v>
      </c>
      <c r="J3084" s="169">
        <v>14.287671232876713</v>
      </c>
      <c r="K3084">
        <v>3</v>
      </c>
    </row>
    <row r="3085" spans="1:11" x14ac:dyDescent="0.25">
      <c r="A3085" t="s">
        <v>3545</v>
      </c>
      <c r="B3085">
        <v>57180</v>
      </c>
      <c r="C3085" t="s">
        <v>172</v>
      </c>
      <c r="D3085" s="167">
        <v>110886.71</v>
      </c>
      <c r="E3085" t="s">
        <v>268</v>
      </c>
      <c r="F3085" t="s">
        <v>169</v>
      </c>
      <c r="G3085" t="s">
        <v>297</v>
      </c>
      <c r="H3085" s="168">
        <v>25265</v>
      </c>
      <c r="I3085" t="s">
        <v>103</v>
      </c>
      <c r="J3085" s="169">
        <v>48.597260273972601</v>
      </c>
      <c r="K3085">
        <v>9</v>
      </c>
    </row>
    <row r="3086" spans="1:11" x14ac:dyDescent="0.25">
      <c r="A3086" t="s">
        <v>3546</v>
      </c>
      <c r="B3086">
        <v>89660</v>
      </c>
      <c r="C3086" t="s">
        <v>167</v>
      </c>
      <c r="D3086" s="167">
        <v>66266.06</v>
      </c>
      <c r="E3086" t="s">
        <v>168</v>
      </c>
      <c r="F3086" t="s">
        <v>169</v>
      </c>
      <c r="G3086" t="s">
        <v>1326</v>
      </c>
      <c r="H3086" s="168">
        <v>36410</v>
      </c>
      <c r="I3086" t="s">
        <v>106</v>
      </c>
      <c r="J3086" s="169">
        <v>18.063013698630137</v>
      </c>
      <c r="K3086">
        <v>4</v>
      </c>
    </row>
    <row r="3087" spans="1:11" x14ac:dyDescent="0.25">
      <c r="A3087" t="s">
        <v>3547</v>
      </c>
      <c r="B3087">
        <v>11307</v>
      </c>
      <c r="C3087" t="s">
        <v>172</v>
      </c>
      <c r="D3087" s="167">
        <v>118400</v>
      </c>
      <c r="E3087" t="s">
        <v>213</v>
      </c>
      <c r="F3087" t="s">
        <v>169</v>
      </c>
      <c r="G3087" t="s">
        <v>214</v>
      </c>
      <c r="H3087" s="168">
        <v>35366</v>
      </c>
      <c r="I3087" t="s">
        <v>103</v>
      </c>
      <c r="J3087" s="169">
        <v>20.923287671232877</v>
      </c>
      <c r="K3087">
        <v>5</v>
      </c>
    </row>
    <row r="3088" spans="1:11" x14ac:dyDescent="0.25">
      <c r="A3088" t="s">
        <v>3548</v>
      </c>
      <c r="B3088">
        <v>39545</v>
      </c>
      <c r="C3088" t="s">
        <v>172</v>
      </c>
      <c r="D3088" s="167">
        <v>53722.42</v>
      </c>
      <c r="E3088" t="s">
        <v>196</v>
      </c>
      <c r="F3088" t="s">
        <v>169</v>
      </c>
      <c r="G3088" t="s">
        <v>228</v>
      </c>
      <c r="H3088" s="168">
        <v>41890</v>
      </c>
      <c r="I3088" t="s">
        <v>103</v>
      </c>
      <c r="J3088" s="169">
        <v>3.0493150684931507</v>
      </c>
      <c r="K3088">
        <v>1</v>
      </c>
    </row>
    <row r="3089" spans="1:11" x14ac:dyDescent="0.25">
      <c r="A3089" t="s">
        <v>3549</v>
      </c>
      <c r="B3089">
        <v>98419</v>
      </c>
      <c r="C3089" t="s">
        <v>167</v>
      </c>
      <c r="D3089" s="167">
        <v>77328</v>
      </c>
      <c r="E3089" t="s">
        <v>168</v>
      </c>
      <c r="F3089" t="s">
        <v>169</v>
      </c>
      <c r="G3089" t="s">
        <v>265</v>
      </c>
      <c r="H3089" s="168">
        <v>36570</v>
      </c>
      <c r="I3089" t="s">
        <v>104</v>
      </c>
      <c r="J3089" s="169">
        <v>17.624657534246577</v>
      </c>
      <c r="K3089">
        <v>4</v>
      </c>
    </row>
    <row r="3090" spans="1:11" x14ac:dyDescent="0.25">
      <c r="A3090" t="s">
        <v>3550</v>
      </c>
      <c r="B3090">
        <v>50038</v>
      </c>
      <c r="C3090" t="s">
        <v>172</v>
      </c>
      <c r="D3090" s="167">
        <v>118930</v>
      </c>
      <c r="E3090" t="s">
        <v>185</v>
      </c>
      <c r="F3090" t="s">
        <v>169</v>
      </c>
      <c r="G3090" t="s">
        <v>382</v>
      </c>
      <c r="H3090" s="168">
        <v>36780</v>
      </c>
      <c r="I3090" t="s">
        <v>104</v>
      </c>
      <c r="J3090" s="169">
        <v>17.049315068493151</v>
      </c>
      <c r="K3090">
        <v>4</v>
      </c>
    </row>
    <row r="3091" spans="1:11" x14ac:dyDescent="0.25">
      <c r="A3091" t="s">
        <v>3551</v>
      </c>
      <c r="B3091">
        <v>49699</v>
      </c>
      <c r="C3091" t="s">
        <v>167</v>
      </c>
      <c r="D3091" s="167">
        <v>43422.51</v>
      </c>
      <c r="E3091" t="s">
        <v>188</v>
      </c>
      <c r="F3091" t="s">
        <v>202</v>
      </c>
      <c r="G3091" t="s">
        <v>313</v>
      </c>
      <c r="H3091" s="168">
        <v>38264</v>
      </c>
      <c r="I3091" t="s">
        <v>108</v>
      </c>
      <c r="J3091" s="169">
        <v>12.983561643835616</v>
      </c>
      <c r="K3091">
        <v>3</v>
      </c>
    </row>
    <row r="3092" spans="1:11" x14ac:dyDescent="0.25">
      <c r="A3092" t="s">
        <v>3552</v>
      </c>
      <c r="B3092">
        <v>52264</v>
      </c>
      <c r="C3092" t="s">
        <v>167</v>
      </c>
      <c r="D3092" s="167">
        <v>29779.09</v>
      </c>
      <c r="E3092" t="s">
        <v>233</v>
      </c>
      <c r="F3092" t="s">
        <v>202</v>
      </c>
      <c r="G3092" t="s">
        <v>234</v>
      </c>
      <c r="H3092" s="168">
        <v>41974</v>
      </c>
      <c r="I3092" t="s">
        <v>106</v>
      </c>
      <c r="J3092" s="169">
        <v>2.8191780821917809</v>
      </c>
      <c r="K3092">
        <v>1</v>
      </c>
    </row>
    <row r="3093" spans="1:11" x14ac:dyDescent="0.25">
      <c r="A3093" t="s">
        <v>3553</v>
      </c>
      <c r="B3093">
        <v>1171</v>
      </c>
      <c r="C3093" t="s">
        <v>167</v>
      </c>
      <c r="D3093" s="167">
        <v>58455</v>
      </c>
      <c r="E3093" t="s">
        <v>175</v>
      </c>
      <c r="F3093" t="s">
        <v>169</v>
      </c>
      <c r="G3093" t="s">
        <v>183</v>
      </c>
      <c r="H3093" s="168">
        <v>41302</v>
      </c>
      <c r="I3093" t="s">
        <v>103</v>
      </c>
      <c r="J3093" s="169">
        <v>4.6602739726027398</v>
      </c>
      <c r="K3093">
        <v>1</v>
      </c>
    </row>
    <row r="3094" spans="1:11" x14ac:dyDescent="0.25">
      <c r="A3094" t="s">
        <v>3554</v>
      </c>
      <c r="B3094">
        <v>69444</v>
      </c>
      <c r="C3094" t="s">
        <v>172</v>
      </c>
      <c r="D3094" s="167">
        <v>105585.3</v>
      </c>
      <c r="E3094" t="s">
        <v>188</v>
      </c>
      <c r="F3094" t="s">
        <v>169</v>
      </c>
      <c r="G3094" t="s">
        <v>275</v>
      </c>
      <c r="H3094" s="168">
        <v>35828</v>
      </c>
      <c r="I3094" t="s">
        <v>104</v>
      </c>
      <c r="J3094" s="169">
        <v>19.657534246575342</v>
      </c>
      <c r="K3094">
        <v>4</v>
      </c>
    </row>
    <row r="3095" spans="1:11" x14ac:dyDescent="0.25">
      <c r="A3095" t="s">
        <v>3555</v>
      </c>
      <c r="B3095">
        <v>78359</v>
      </c>
      <c r="C3095" t="s">
        <v>172</v>
      </c>
      <c r="D3095" s="167">
        <v>69429</v>
      </c>
      <c r="E3095" t="s">
        <v>175</v>
      </c>
      <c r="F3095" t="s">
        <v>169</v>
      </c>
      <c r="G3095" t="s">
        <v>183</v>
      </c>
      <c r="H3095" s="168">
        <v>41498</v>
      </c>
      <c r="I3095" t="s">
        <v>106</v>
      </c>
      <c r="J3095" s="169">
        <v>4.1232876712328768</v>
      </c>
      <c r="K3095">
        <v>1</v>
      </c>
    </row>
    <row r="3096" spans="1:11" x14ac:dyDescent="0.25">
      <c r="A3096" t="s">
        <v>3556</v>
      </c>
      <c r="B3096">
        <v>55261</v>
      </c>
      <c r="C3096" t="s">
        <v>172</v>
      </c>
      <c r="D3096" s="167">
        <v>27571.09</v>
      </c>
      <c r="E3096" t="s">
        <v>216</v>
      </c>
      <c r="F3096" t="s">
        <v>202</v>
      </c>
      <c r="G3096" t="s">
        <v>217</v>
      </c>
      <c r="H3096" s="168">
        <v>35807</v>
      </c>
      <c r="I3096" t="s">
        <v>105</v>
      </c>
      <c r="J3096" s="169">
        <v>19.715068493150685</v>
      </c>
      <c r="K3096">
        <v>4</v>
      </c>
    </row>
    <row r="3097" spans="1:11" x14ac:dyDescent="0.25">
      <c r="A3097" t="s">
        <v>3557</v>
      </c>
      <c r="B3097">
        <v>81193</v>
      </c>
      <c r="C3097" t="s">
        <v>172</v>
      </c>
      <c r="D3097" s="167">
        <v>77343</v>
      </c>
      <c r="E3097" t="s">
        <v>199</v>
      </c>
      <c r="F3097" t="s">
        <v>169</v>
      </c>
      <c r="G3097" t="s">
        <v>3558</v>
      </c>
      <c r="H3097" s="168">
        <v>38852</v>
      </c>
      <c r="I3097" t="s">
        <v>103</v>
      </c>
      <c r="J3097" s="169">
        <v>11.372602739726027</v>
      </c>
      <c r="K3097">
        <v>3</v>
      </c>
    </row>
    <row r="3098" spans="1:11" x14ac:dyDescent="0.25">
      <c r="A3098" t="s">
        <v>3559</v>
      </c>
      <c r="B3098">
        <v>78210</v>
      </c>
      <c r="C3098" t="s">
        <v>172</v>
      </c>
      <c r="D3098" s="167">
        <v>122788.02</v>
      </c>
      <c r="E3098" t="s">
        <v>185</v>
      </c>
      <c r="F3098" t="s">
        <v>169</v>
      </c>
      <c r="G3098" t="s">
        <v>382</v>
      </c>
      <c r="H3098" s="168">
        <v>33112</v>
      </c>
      <c r="I3098" t="s">
        <v>104</v>
      </c>
      <c r="J3098" s="169">
        <v>27.098630136986301</v>
      </c>
      <c r="K3098">
        <v>6</v>
      </c>
    </row>
    <row r="3099" spans="1:11" x14ac:dyDescent="0.25">
      <c r="A3099" t="s">
        <v>3560</v>
      </c>
      <c r="B3099">
        <v>90220</v>
      </c>
      <c r="C3099" t="s">
        <v>172</v>
      </c>
      <c r="D3099" s="167">
        <v>73628.44</v>
      </c>
      <c r="E3099" t="s">
        <v>199</v>
      </c>
      <c r="F3099" t="s">
        <v>169</v>
      </c>
      <c r="G3099" t="s">
        <v>809</v>
      </c>
      <c r="H3099" s="168">
        <v>37256</v>
      </c>
      <c r="I3099" t="s">
        <v>107</v>
      </c>
      <c r="J3099" s="169">
        <v>15.745205479452055</v>
      </c>
      <c r="K3099">
        <v>4</v>
      </c>
    </row>
    <row r="3100" spans="1:11" x14ac:dyDescent="0.25">
      <c r="A3100" t="s">
        <v>3561</v>
      </c>
      <c r="B3100">
        <v>51380</v>
      </c>
      <c r="C3100" t="s">
        <v>167</v>
      </c>
      <c r="D3100" s="167">
        <v>156525</v>
      </c>
      <c r="E3100" t="s">
        <v>188</v>
      </c>
      <c r="F3100" t="s">
        <v>169</v>
      </c>
      <c r="G3100" t="s">
        <v>231</v>
      </c>
      <c r="H3100" s="168">
        <v>33826</v>
      </c>
      <c r="I3100" t="s">
        <v>103</v>
      </c>
      <c r="J3100" s="169">
        <v>25.142465753424659</v>
      </c>
      <c r="K3100">
        <v>6</v>
      </c>
    </row>
    <row r="3101" spans="1:11" x14ac:dyDescent="0.25">
      <c r="A3101" t="s">
        <v>3562</v>
      </c>
      <c r="B3101">
        <v>31026</v>
      </c>
      <c r="C3101" t="s">
        <v>172</v>
      </c>
      <c r="D3101" s="167">
        <v>89620</v>
      </c>
      <c r="E3101" t="s">
        <v>175</v>
      </c>
      <c r="F3101" t="s">
        <v>169</v>
      </c>
      <c r="G3101" t="s">
        <v>183</v>
      </c>
      <c r="H3101" s="168">
        <v>36248</v>
      </c>
      <c r="I3101" t="s">
        <v>108</v>
      </c>
      <c r="J3101" s="169">
        <v>18.506849315068493</v>
      </c>
      <c r="K3101">
        <v>4</v>
      </c>
    </row>
    <row r="3102" spans="1:11" x14ac:dyDescent="0.25">
      <c r="A3102" t="s">
        <v>3563</v>
      </c>
      <c r="B3102">
        <v>17459</v>
      </c>
      <c r="C3102" t="s">
        <v>172</v>
      </c>
      <c r="D3102" s="167">
        <v>72861</v>
      </c>
      <c r="E3102" t="s">
        <v>191</v>
      </c>
      <c r="F3102" t="s">
        <v>169</v>
      </c>
      <c r="G3102" t="s">
        <v>192</v>
      </c>
      <c r="H3102" s="168">
        <v>38334</v>
      </c>
      <c r="I3102" t="s">
        <v>106</v>
      </c>
      <c r="J3102" s="169">
        <v>12.791780821917808</v>
      </c>
      <c r="K3102">
        <v>3</v>
      </c>
    </row>
    <row r="3103" spans="1:11" x14ac:dyDescent="0.25">
      <c r="A3103" t="s">
        <v>3564</v>
      </c>
      <c r="B3103">
        <v>34521</v>
      </c>
      <c r="C3103" t="s">
        <v>172</v>
      </c>
      <c r="D3103" s="167">
        <v>97392.47</v>
      </c>
      <c r="E3103" t="s">
        <v>168</v>
      </c>
      <c r="F3103" t="s">
        <v>169</v>
      </c>
      <c r="G3103" t="s">
        <v>173</v>
      </c>
      <c r="H3103" s="168">
        <v>31103</v>
      </c>
      <c r="I3103" t="s">
        <v>108</v>
      </c>
      <c r="J3103" s="169">
        <v>32.602739726027394</v>
      </c>
      <c r="K3103">
        <v>7</v>
      </c>
    </row>
    <row r="3104" spans="1:11" x14ac:dyDescent="0.25">
      <c r="A3104" t="s">
        <v>3565</v>
      </c>
      <c r="B3104">
        <v>96705</v>
      </c>
      <c r="C3104" t="s">
        <v>167</v>
      </c>
      <c r="D3104" s="167">
        <v>96370.05</v>
      </c>
      <c r="E3104" t="s">
        <v>175</v>
      </c>
      <c r="F3104" t="s">
        <v>169</v>
      </c>
      <c r="G3104" t="s">
        <v>211</v>
      </c>
      <c r="H3104" s="168">
        <v>38124</v>
      </c>
      <c r="I3104" t="s">
        <v>104</v>
      </c>
      <c r="J3104" s="169">
        <v>13.367123287671232</v>
      </c>
      <c r="K3104">
        <v>3</v>
      </c>
    </row>
    <row r="3105" spans="1:11" x14ac:dyDescent="0.25">
      <c r="A3105" t="s">
        <v>3566</v>
      </c>
      <c r="B3105">
        <v>24498</v>
      </c>
      <c r="C3105" t="s">
        <v>167</v>
      </c>
      <c r="D3105" s="167">
        <v>66985.25</v>
      </c>
      <c r="E3105" t="s">
        <v>188</v>
      </c>
      <c r="F3105" t="s">
        <v>169</v>
      </c>
      <c r="G3105" t="s">
        <v>282</v>
      </c>
      <c r="H3105" s="168">
        <v>38180</v>
      </c>
      <c r="I3105" t="s">
        <v>107</v>
      </c>
      <c r="J3105" s="169">
        <v>13.213698630136987</v>
      </c>
      <c r="K3105">
        <v>3</v>
      </c>
    </row>
    <row r="3106" spans="1:11" x14ac:dyDescent="0.25">
      <c r="A3106" t="s">
        <v>3567</v>
      </c>
      <c r="B3106">
        <v>62879</v>
      </c>
      <c r="C3106" t="s">
        <v>167</v>
      </c>
      <c r="D3106" s="167">
        <v>69222.179999999993</v>
      </c>
      <c r="E3106" t="s">
        <v>216</v>
      </c>
      <c r="F3106" t="s">
        <v>169</v>
      </c>
      <c r="G3106" t="s">
        <v>1091</v>
      </c>
      <c r="H3106" s="168">
        <v>28738</v>
      </c>
      <c r="I3106" t="s">
        <v>104</v>
      </c>
      <c r="J3106" s="169">
        <v>39.082191780821915</v>
      </c>
      <c r="K3106">
        <v>8</v>
      </c>
    </row>
    <row r="3107" spans="1:11" x14ac:dyDescent="0.25">
      <c r="A3107" t="s">
        <v>3568</v>
      </c>
      <c r="B3107">
        <v>31833</v>
      </c>
      <c r="C3107" t="s">
        <v>172</v>
      </c>
      <c r="D3107" s="167">
        <v>70884</v>
      </c>
      <c r="E3107" t="s">
        <v>191</v>
      </c>
      <c r="F3107" t="s">
        <v>169</v>
      </c>
      <c r="G3107" t="s">
        <v>192</v>
      </c>
      <c r="H3107" s="168">
        <v>39693</v>
      </c>
      <c r="I3107" t="s">
        <v>103</v>
      </c>
      <c r="J3107" s="169">
        <v>9.0684931506849313</v>
      </c>
      <c r="K3107">
        <v>2</v>
      </c>
    </row>
    <row r="3108" spans="1:11" x14ac:dyDescent="0.25">
      <c r="A3108" t="s">
        <v>3569</v>
      </c>
      <c r="B3108">
        <v>4595</v>
      </c>
      <c r="C3108" t="s">
        <v>172</v>
      </c>
      <c r="D3108" s="167">
        <v>28772.07</v>
      </c>
      <c r="E3108" t="s">
        <v>233</v>
      </c>
      <c r="F3108" t="s">
        <v>202</v>
      </c>
      <c r="G3108" t="s">
        <v>234</v>
      </c>
      <c r="H3108" s="168">
        <v>42100</v>
      </c>
      <c r="I3108" t="s">
        <v>107</v>
      </c>
      <c r="J3108" s="169">
        <v>2.473972602739726</v>
      </c>
      <c r="K3108">
        <v>1</v>
      </c>
    </row>
    <row r="3109" spans="1:11" x14ac:dyDescent="0.25">
      <c r="A3109" t="s">
        <v>3570</v>
      </c>
      <c r="B3109">
        <v>5214</v>
      </c>
      <c r="C3109" t="s">
        <v>172</v>
      </c>
      <c r="D3109" s="167">
        <v>60711.33</v>
      </c>
      <c r="E3109" t="s">
        <v>199</v>
      </c>
      <c r="F3109" t="s">
        <v>169</v>
      </c>
      <c r="G3109" t="s">
        <v>200</v>
      </c>
      <c r="H3109" s="168">
        <v>37094</v>
      </c>
      <c r="I3109" t="s">
        <v>105</v>
      </c>
      <c r="J3109" s="169">
        <v>16.18904109589041</v>
      </c>
      <c r="K3109">
        <v>4</v>
      </c>
    </row>
    <row r="3110" spans="1:11" x14ac:dyDescent="0.25">
      <c r="A3110" t="s">
        <v>3571</v>
      </c>
      <c r="B3110">
        <v>74710</v>
      </c>
      <c r="C3110" t="s">
        <v>167</v>
      </c>
      <c r="D3110" s="167">
        <v>78059.570000000007</v>
      </c>
      <c r="E3110" t="s">
        <v>239</v>
      </c>
      <c r="F3110" t="s">
        <v>169</v>
      </c>
      <c r="G3110" t="s">
        <v>189</v>
      </c>
      <c r="H3110" s="168">
        <v>38670</v>
      </c>
      <c r="I3110" t="s">
        <v>107</v>
      </c>
      <c r="J3110" s="169">
        <v>11.871232876712329</v>
      </c>
      <c r="K3110">
        <v>3</v>
      </c>
    </row>
    <row r="3111" spans="1:11" x14ac:dyDescent="0.25">
      <c r="A3111" t="s">
        <v>3572</v>
      </c>
      <c r="B3111">
        <v>25812</v>
      </c>
      <c r="C3111" t="s">
        <v>172</v>
      </c>
      <c r="D3111" s="167">
        <v>46626.87</v>
      </c>
      <c r="E3111" t="s">
        <v>199</v>
      </c>
      <c r="F3111" t="s">
        <v>169</v>
      </c>
      <c r="G3111" t="s">
        <v>205</v>
      </c>
      <c r="H3111" s="168">
        <v>36359</v>
      </c>
      <c r="I3111" t="s">
        <v>103</v>
      </c>
      <c r="J3111" s="169">
        <v>18.202739726027396</v>
      </c>
      <c r="K3111">
        <v>4</v>
      </c>
    </row>
    <row r="3112" spans="1:11" x14ac:dyDescent="0.25">
      <c r="A3112" t="s">
        <v>3573</v>
      </c>
      <c r="B3112">
        <v>19533</v>
      </c>
      <c r="C3112" t="s">
        <v>172</v>
      </c>
      <c r="D3112" s="167">
        <v>54730</v>
      </c>
      <c r="E3112" t="s">
        <v>191</v>
      </c>
      <c r="F3112" t="s">
        <v>169</v>
      </c>
      <c r="G3112" t="s">
        <v>354</v>
      </c>
      <c r="H3112" s="168">
        <v>41288</v>
      </c>
      <c r="I3112" t="s">
        <v>104</v>
      </c>
      <c r="J3112" s="169">
        <v>4.6986301369863011</v>
      </c>
      <c r="K3112">
        <v>1</v>
      </c>
    </row>
    <row r="3113" spans="1:11" x14ac:dyDescent="0.25">
      <c r="A3113" t="s">
        <v>3574</v>
      </c>
      <c r="B3113">
        <v>8639</v>
      </c>
      <c r="C3113" t="s">
        <v>172</v>
      </c>
      <c r="D3113" s="167">
        <v>56460.17</v>
      </c>
      <c r="E3113" t="s">
        <v>196</v>
      </c>
      <c r="F3113" t="s">
        <v>169</v>
      </c>
      <c r="G3113" t="s">
        <v>228</v>
      </c>
      <c r="H3113" s="168">
        <v>39734</v>
      </c>
      <c r="I3113" t="s">
        <v>105</v>
      </c>
      <c r="J3113" s="169">
        <v>8.956164383561644</v>
      </c>
      <c r="K3113">
        <v>2</v>
      </c>
    </row>
    <row r="3114" spans="1:11" x14ac:dyDescent="0.25">
      <c r="A3114" t="s">
        <v>3575</v>
      </c>
      <c r="B3114">
        <v>75302</v>
      </c>
      <c r="C3114" t="s">
        <v>167</v>
      </c>
      <c r="D3114" s="167">
        <v>56478</v>
      </c>
      <c r="E3114" t="s">
        <v>175</v>
      </c>
      <c r="F3114" t="s">
        <v>169</v>
      </c>
      <c r="G3114" t="s">
        <v>183</v>
      </c>
      <c r="H3114" s="168">
        <v>41694</v>
      </c>
      <c r="I3114" t="s">
        <v>105</v>
      </c>
      <c r="J3114" s="169">
        <v>3.5863013698630137</v>
      </c>
      <c r="K3114">
        <v>1</v>
      </c>
    </row>
    <row r="3115" spans="1:11" x14ac:dyDescent="0.25">
      <c r="A3115" t="s">
        <v>3576</v>
      </c>
      <c r="B3115">
        <v>76768</v>
      </c>
      <c r="C3115" t="s">
        <v>172</v>
      </c>
      <c r="D3115" s="167">
        <v>132160.95000000001</v>
      </c>
      <c r="E3115" t="s">
        <v>180</v>
      </c>
      <c r="F3115" t="s">
        <v>169</v>
      </c>
      <c r="G3115" t="s">
        <v>231</v>
      </c>
      <c r="H3115" s="168">
        <v>38950</v>
      </c>
      <c r="I3115" t="s">
        <v>108</v>
      </c>
      <c r="J3115" s="169">
        <v>11.104109589041096</v>
      </c>
      <c r="K3115">
        <v>3</v>
      </c>
    </row>
    <row r="3116" spans="1:11" x14ac:dyDescent="0.25">
      <c r="A3116" t="s">
        <v>3577</v>
      </c>
      <c r="B3116">
        <v>17709</v>
      </c>
      <c r="C3116" t="s">
        <v>172</v>
      </c>
      <c r="D3116" s="167">
        <v>102664</v>
      </c>
      <c r="E3116" t="s">
        <v>180</v>
      </c>
      <c r="F3116" t="s">
        <v>169</v>
      </c>
      <c r="G3116" t="s">
        <v>397</v>
      </c>
      <c r="H3116" s="168">
        <v>38867</v>
      </c>
      <c r="I3116" t="s">
        <v>103</v>
      </c>
      <c r="J3116" s="169">
        <v>11.331506849315069</v>
      </c>
      <c r="K3116">
        <v>3</v>
      </c>
    </row>
    <row r="3117" spans="1:11" x14ac:dyDescent="0.25">
      <c r="A3117" t="s">
        <v>3578</v>
      </c>
      <c r="B3117">
        <v>99133</v>
      </c>
      <c r="C3117" t="s">
        <v>172</v>
      </c>
      <c r="D3117" s="167">
        <v>118422.7</v>
      </c>
      <c r="E3117" t="s">
        <v>188</v>
      </c>
      <c r="F3117" t="s">
        <v>169</v>
      </c>
      <c r="G3117" t="s">
        <v>3579</v>
      </c>
      <c r="H3117" s="168">
        <v>36676</v>
      </c>
      <c r="I3117" t="s">
        <v>105</v>
      </c>
      <c r="J3117" s="169">
        <v>17.334246575342465</v>
      </c>
      <c r="K3117">
        <v>4</v>
      </c>
    </row>
    <row r="3118" spans="1:11" x14ac:dyDescent="0.25">
      <c r="A3118" t="s">
        <v>3580</v>
      </c>
      <c r="B3118">
        <v>93631</v>
      </c>
      <c r="C3118" t="s">
        <v>172</v>
      </c>
      <c r="D3118" s="167">
        <v>52097.35</v>
      </c>
      <c r="E3118" t="s">
        <v>168</v>
      </c>
      <c r="F3118" t="s">
        <v>169</v>
      </c>
      <c r="G3118" t="s">
        <v>869</v>
      </c>
      <c r="H3118" s="168">
        <v>37066</v>
      </c>
      <c r="I3118" t="s">
        <v>103</v>
      </c>
      <c r="J3118" s="169">
        <v>16.265753424657536</v>
      </c>
      <c r="K3118">
        <v>4</v>
      </c>
    </row>
    <row r="3119" spans="1:11" x14ac:dyDescent="0.25">
      <c r="A3119" t="s">
        <v>3581</v>
      </c>
      <c r="B3119">
        <v>21472</v>
      </c>
      <c r="C3119" t="s">
        <v>167</v>
      </c>
      <c r="D3119" s="167">
        <v>75737.100000000006</v>
      </c>
      <c r="E3119" t="s">
        <v>188</v>
      </c>
      <c r="F3119" t="s">
        <v>169</v>
      </c>
      <c r="G3119" t="s">
        <v>284</v>
      </c>
      <c r="H3119" s="168">
        <v>40490</v>
      </c>
      <c r="I3119" t="s">
        <v>107</v>
      </c>
      <c r="J3119" s="169">
        <v>6.8849315068493153</v>
      </c>
      <c r="K3119">
        <v>2</v>
      </c>
    </row>
    <row r="3120" spans="1:11" x14ac:dyDescent="0.25">
      <c r="A3120" t="s">
        <v>3582</v>
      </c>
      <c r="B3120">
        <v>73194</v>
      </c>
      <c r="C3120" t="s">
        <v>167</v>
      </c>
      <c r="D3120" s="167">
        <v>100849.36</v>
      </c>
      <c r="E3120" t="s">
        <v>188</v>
      </c>
      <c r="F3120" t="s">
        <v>169</v>
      </c>
      <c r="G3120" t="s">
        <v>284</v>
      </c>
      <c r="H3120" s="168">
        <v>32916</v>
      </c>
      <c r="I3120" t="s">
        <v>104</v>
      </c>
      <c r="J3120" s="169">
        <v>27.635616438356163</v>
      </c>
      <c r="K3120">
        <v>6</v>
      </c>
    </row>
    <row r="3121" spans="1:11" x14ac:dyDescent="0.25">
      <c r="A3121" t="s">
        <v>3583</v>
      </c>
      <c r="B3121">
        <v>48570</v>
      </c>
      <c r="C3121" t="s">
        <v>172</v>
      </c>
      <c r="D3121" s="167">
        <v>70396</v>
      </c>
      <c r="E3121" t="s">
        <v>191</v>
      </c>
      <c r="F3121" t="s">
        <v>169</v>
      </c>
      <c r="G3121" t="s">
        <v>192</v>
      </c>
      <c r="H3121" s="168">
        <v>38642</v>
      </c>
      <c r="I3121" t="s">
        <v>103</v>
      </c>
      <c r="J3121" s="169">
        <v>11.947945205479453</v>
      </c>
      <c r="K3121">
        <v>3</v>
      </c>
    </row>
    <row r="3122" spans="1:11" x14ac:dyDescent="0.25">
      <c r="A3122" t="s">
        <v>3584</v>
      </c>
      <c r="B3122">
        <v>1946</v>
      </c>
      <c r="C3122" t="s">
        <v>172</v>
      </c>
      <c r="D3122" s="167">
        <v>70435</v>
      </c>
      <c r="E3122" t="s">
        <v>175</v>
      </c>
      <c r="F3122" t="s">
        <v>169</v>
      </c>
      <c r="G3122" t="s">
        <v>183</v>
      </c>
      <c r="H3122" s="168">
        <v>39279</v>
      </c>
      <c r="I3122" t="s">
        <v>107</v>
      </c>
      <c r="J3122" s="169">
        <v>10.202739726027398</v>
      </c>
      <c r="K3122">
        <v>3</v>
      </c>
    </row>
    <row r="3123" spans="1:11" x14ac:dyDescent="0.25">
      <c r="A3123" t="s">
        <v>3585</v>
      </c>
      <c r="B3123">
        <v>31041</v>
      </c>
      <c r="C3123" t="s">
        <v>172</v>
      </c>
      <c r="D3123" s="167">
        <v>40000</v>
      </c>
      <c r="E3123" t="s">
        <v>168</v>
      </c>
      <c r="F3123" t="s">
        <v>169</v>
      </c>
      <c r="G3123" t="s">
        <v>237</v>
      </c>
      <c r="H3123" s="168">
        <v>42632</v>
      </c>
      <c r="I3123" t="s">
        <v>108</v>
      </c>
      <c r="J3123" s="169">
        <v>1.0164383561643835</v>
      </c>
      <c r="K3123">
        <v>1</v>
      </c>
    </row>
    <row r="3124" spans="1:11" x14ac:dyDescent="0.25">
      <c r="A3124" t="s">
        <v>3586</v>
      </c>
      <c r="B3124">
        <v>10849</v>
      </c>
      <c r="C3124" t="s">
        <v>167</v>
      </c>
      <c r="D3124" s="167">
        <v>88136.06</v>
      </c>
      <c r="E3124" t="s">
        <v>199</v>
      </c>
      <c r="F3124" t="s">
        <v>169</v>
      </c>
      <c r="G3124" t="s">
        <v>397</v>
      </c>
      <c r="H3124" s="168">
        <v>41652</v>
      </c>
      <c r="I3124" t="s">
        <v>103</v>
      </c>
      <c r="J3124" s="169">
        <v>3.7013698630136984</v>
      </c>
      <c r="K3124">
        <v>1</v>
      </c>
    </row>
    <row r="3125" spans="1:11" x14ac:dyDescent="0.25">
      <c r="A3125" t="s">
        <v>3587</v>
      </c>
      <c r="B3125">
        <v>10967</v>
      </c>
      <c r="C3125" t="s">
        <v>172</v>
      </c>
      <c r="D3125" s="167">
        <v>67095.600000000006</v>
      </c>
      <c r="E3125" t="s">
        <v>308</v>
      </c>
      <c r="F3125" t="s">
        <v>169</v>
      </c>
      <c r="G3125" t="s">
        <v>282</v>
      </c>
      <c r="H3125" s="168">
        <v>37452</v>
      </c>
      <c r="I3125" t="s">
        <v>106</v>
      </c>
      <c r="J3125" s="169">
        <v>15.208219178082192</v>
      </c>
      <c r="K3125">
        <v>4</v>
      </c>
    </row>
    <row r="3126" spans="1:11" x14ac:dyDescent="0.25">
      <c r="A3126" t="s">
        <v>3588</v>
      </c>
      <c r="B3126">
        <v>55970</v>
      </c>
      <c r="C3126" t="s">
        <v>172</v>
      </c>
      <c r="D3126" s="167">
        <v>107028.37</v>
      </c>
      <c r="E3126" t="s">
        <v>168</v>
      </c>
      <c r="F3126" t="s">
        <v>169</v>
      </c>
      <c r="G3126" t="s">
        <v>275</v>
      </c>
      <c r="H3126" s="168">
        <v>40434</v>
      </c>
      <c r="I3126" t="s">
        <v>107</v>
      </c>
      <c r="J3126" s="169">
        <v>7.0383561643835613</v>
      </c>
      <c r="K3126">
        <v>2</v>
      </c>
    </row>
    <row r="3127" spans="1:11" x14ac:dyDescent="0.25">
      <c r="A3127" t="s">
        <v>3589</v>
      </c>
      <c r="B3127">
        <v>7324</v>
      </c>
      <c r="C3127" t="s">
        <v>167</v>
      </c>
      <c r="D3127" s="167">
        <v>83150.929999999993</v>
      </c>
      <c r="E3127" t="s">
        <v>188</v>
      </c>
      <c r="F3127" t="s">
        <v>169</v>
      </c>
      <c r="G3127" t="s">
        <v>428</v>
      </c>
      <c r="H3127" s="168">
        <v>39286</v>
      </c>
      <c r="I3127" t="s">
        <v>108</v>
      </c>
      <c r="J3127" s="169">
        <v>10.183561643835617</v>
      </c>
      <c r="K3127">
        <v>3</v>
      </c>
    </row>
    <row r="3128" spans="1:11" x14ac:dyDescent="0.25">
      <c r="A3128" t="s">
        <v>3590</v>
      </c>
      <c r="B3128">
        <v>26926</v>
      </c>
      <c r="C3128" t="s">
        <v>167</v>
      </c>
      <c r="D3128" s="167">
        <v>100849.36</v>
      </c>
      <c r="E3128" t="s">
        <v>188</v>
      </c>
      <c r="F3128" t="s">
        <v>169</v>
      </c>
      <c r="G3128" t="s">
        <v>284</v>
      </c>
      <c r="H3128" s="168">
        <v>28493</v>
      </c>
      <c r="I3128" t="s">
        <v>106</v>
      </c>
      <c r="J3128" s="169">
        <v>39.753424657534246</v>
      </c>
      <c r="K3128">
        <v>8</v>
      </c>
    </row>
    <row r="3129" spans="1:11" x14ac:dyDescent="0.25">
      <c r="A3129" t="s">
        <v>3591</v>
      </c>
      <c r="B3129">
        <v>61404</v>
      </c>
      <c r="C3129" t="s">
        <v>167</v>
      </c>
      <c r="D3129" s="167">
        <v>96486.29</v>
      </c>
      <c r="E3129" t="s">
        <v>175</v>
      </c>
      <c r="F3129" t="s">
        <v>169</v>
      </c>
      <c r="G3129" t="s">
        <v>211</v>
      </c>
      <c r="H3129" s="168">
        <v>39454</v>
      </c>
      <c r="I3129" t="s">
        <v>106</v>
      </c>
      <c r="J3129" s="169">
        <v>9.7232876712328764</v>
      </c>
      <c r="K3129">
        <v>2</v>
      </c>
    </row>
    <row r="3130" spans="1:11" x14ac:dyDescent="0.25">
      <c r="A3130" t="s">
        <v>3592</v>
      </c>
      <c r="B3130">
        <v>90078</v>
      </c>
      <c r="C3130" t="s">
        <v>172</v>
      </c>
      <c r="D3130" s="167">
        <v>50211</v>
      </c>
      <c r="E3130" t="s">
        <v>168</v>
      </c>
      <c r="F3130" t="s">
        <v>169</v>
      </c>
      <c r="G3130" t="s">
        <v>466</v>
      </c>
      <c r="H3130" s="168">
        <v>42562</v>
      </c>
      <c r="I3130" t="s">
        <v>104</v>
      </c>
      <c r="J3130" s="169">
        <v>1.2082191780821918</v>
      </c>
      <c r="K3130">
        <v>1</v>
      </c>
    </row>
    <row r="3131" spans="1:11" x14ac:dyDescent="0.25">
      <c r="A3131" t="s">
        <v>3593</v>
      </c>
      <c r="B3131">
        <v>44606</v>
      </c>
      <c r="C3131" t="s">
        <v>167</v>
      </c>
      <c r="D3131" s="167">
        <v>96197.88</v>
      </c>
      <c r="E3131" t="s">
        <v>188</v>
      </c>
      <c r="F3131" t="s">
        <v>169</v>
      </c>
      <c r="G3131" t="s">
        <v>428</v>
      </c>
      <c r="H3131" s="168">
        <v>27960</v>
      </c>
      <c r="I3131" t="s">
        <v>103</v>
      </c>
      <c r="J3131" s="169">
        <v>41.213698630136989</v>
      </c>
      <c r="K3131">
        <v>9</v>
      </c>
    </row>
    <row r="3132" spans="1:11" x14ac:dyDescent="0.25">
      <c r="A3132" t="s">
        <v>3594</v>
      </c>
      <c r="B3132">
        <v>46704</v>
      </c>
      <c r="C3132" t="s">
        <v>172</v>
      </c>
      <c r="D3132" s="167">
        <v>112899</v>
      </c>
      <c r="E3132" t="s">
        <v>616</v>
      </c>
      <c r="F3132" t="s">
        <v>169</v>
      </c>
      <c r="G3132" t="s">
        <v>617</v>
      </c>
      <c r="H3132" s="168">
        <v>37536</v>
      </c>
      <c r="I3132" t="s">
        <v>104</v>
      </c>
      <c r="J3132" s="169">
        <v>14.978082191780821</v>
      </c>
      <c r="K3132">
        <v>3</v>
      </c>
    </row>
    <row r="3133" spans="1:11" x14ac:dyDescent="0.25">
      <c r="A3133" t="s">
        <v>3595</v>
      </c>
      <c r="B3133">
        <v>95079</v>
      </c>
      <c r="C3133" t="s">
        <v>172</v>
      </c>
      <c r="D3133" s="167">
        <v>208997.66</v>
      </c>
      <c r="E3133" t="s">
        <v>188</v>
      </c>
      <c r="F3133" t="s">
        <v>169</v>
      </c>
      <c r="G3133" t="s">
        <v>3596</v>
      </c>
      <c r="H3133" s="168">
        <v>34896</v>
      </c>
      <c r="I3133" t="s">
        <v>103</v>
      </c>
      <c r="J3133" s="169">
        <v>22.210958904109589</v>
      </c>
      <c r="K3133">
        <v>5</v>
      </c>
    </row>
    <row r="3134" spans="1:11" x14ac:dyDescent="0.25">
      <c r="A3134" t="s">
        <v>3597</v>
      </c>
      <c r="B3134">
        <v>85896</v>
      </c>
      <c r="C3134" t="s">
        <v>172</v>
      </c>
      <c r="D3134" s="167">
        <v>206000</v>
      </c>
      <c r="E3134" t="s">
        <v>185</v>
      </c>
      <c r="F3134" t="s">
        <v>169</v>
      </c>
      <c r="G3134" t="s">
        <v>3598</v>
      </c>
      <c r="H3134" s="168">
        <v>33112</v>
      </c>
      <c r="I3134" t="s">
        <v>107</v>
      </c>
      <c r="J3134" s="169">
        <v>27.098630136986301</v>
      </c>
      <c r="K3134">
        <v>6</v>
      </c>
    </row>
    <row r="3135" spans="1:11" x14ac:dyDescent="0.25">
      <c r="A3135" t="s">
        <v>3599</v>
      </c>
      <c r="B3135">
        <v>90545</v>
      </c>
      <c r="C3135" t="s">
        <v>172</v>
      </c>
      <c r="D3135" s="167">
        <v>144551.85</v>
      </c>
      <c r="E3135" t="s">
        <v>239</v>
      </c>
      <c r="F3135" t="s">
        <v>169</v>
      </c>
      <c r="G3135" t="s">
        <v>3189</v>
      </c>
      <c r="H3135" s="168">
        <v>40504</v>
      </c>
      <c r="I3135" t="s">
        <v>106</v>
      </c>
      <c r="J3135" s="169">
        <v>6.8465753424657532</v>
      </c>
      <c r="K3135">
        <v>2</v>
      </c>
    </row>
    <row r="3136" spans="1:11" x14ac:dyDescent="0.25">
      <c r="A3136" t="s">
        <v>3600</v>
      </c>
      <c r="B3136">
        <v>94965</v>
      </c>
      <c r="C3136" t="s">
        <v>172</v>
      </c>
      <c r="D3136" s="167">
        <v>90000</v>
      </c>
      <c r="E3136" t="s">
        <v>308</v>
      </c>
      <c r="F3136" t="s">
        <v>169</v>
      </c>
      <c r="G3136" t="s">
        <v>397</v>
      </c>
      <c r="H3136" s="168">
        <v>42590</v>
      </c>
      <c r="I3136" t="s">
        <v>106</v>
      </c>
      <c r="J3136" s="169">
        <v>1.1315068493150684</v>
      </c>
      <c r="K3136">
        <v>1</v>
      </c>
    </row>
    <row r="3137" spans="1:11" x14ac:dyDescent="0.25">
      <c r="A3137" t="s">
        <v>3601</v>
      </c>
      <c r="B3137">
        <v>72004</v>
      </c>
      <c r="C3137" t="s">
        <v>167</v>
      </c>
      <c r="D3137" s="167">
        <v>67206</v>
      </c>
      <c r="E3137" t="s">
        <v>168</v>
      </c>
      <c r="F3137" t="s">
        <v>169</v>
      </c>
      <c r="G3137" t="s">
        <v>1054</v>
      </c>
      <c r="H3137" s="168">
        <v>36360</v>
      </c>
      <c r="I3137" t="s">
        <v>103</v>
      </c>
      <c r="J3137" s="169">
        <v>18.2</v>
      </c>
      <c r="K3137">
        <v>4</v>
      </c>
    </row>
    <row r="3138" spans="1:11" x14ac:dyDescent="0.25">
      <c r="A3138" t="s">
        <v>3602</v>
      </c>
      <c r="B3138">
        <v>47978</v>
      </c>
      <c r="C3138" t="s">
        <v>172</v>
      </c>
      <c r="D3138" s="167">
        <v>54675.7</v>
      </c>
      <c r="E3138" t="s">
        <v>188</v>
      </c>
      <c r="F3138" t="s">
        <v>169</v>
      </c>
      <c r="G3138" t="s">
        <v>273</v>
      </c>
      <c r="H3138" s="168">
        <v>36283</v>
      </c>
      <c r="I3138" t="s">
        <v>106</v>
      </c>
      <c r="J3138" s="169">
        <v>18.410958904109588</v>
      </c>
      <c r="K3138">
        <v>4</v>
      </c>
    </row>
    <row r="3139" spans="1:11" x14ac:dyDescent="0.25">
      <c r="A3139" t="s">
        <v>3603</v>
      </c>
      <c r="B3139">
        <v>52354</v>
      </c>
      <c r="C3139" t="s">
        <v>172</v>
      </c>
      <c r="D3139" s="167">
        <v>16049</v>
      </c>
      <c r="E3139" t="s">
        <v>168</v>
      </c>
      <c r="F3139" t="s">
        <v>202</v>
      </c>
      <c r="G3139" t="s">
        <v>246</v>
      </c>
      <c r="H3139" s="168">
        <v>42674</v>
      </c>
      <c r="I3139" t="s">
        <v>104</v>
      </c>
      <c r="J3139" s="169">
        <v>0.90136986301369859</v>
      </c>
      <c r="K3139">
        <v>1</v>
      </c>
    </row>
    <row r="3140" spans="1:11" x14ac:dyDescent="0.25">
      <c r="A3140" t="s">
        <v>3604</v>
      </c>
      <c r="B3140">
        <v>22686</v>
      </c>
      <c r="C3140" t="s">
        <v>172</v>
      </c>
      <c r="D3140" s="167">
        <v>89620</v>
      </c>
      <c r="E3140" t="s">
        <v>175</v>
      </c>
      <c r="F3140" t="s">
        <v>169</v>
      </c>
      <c r="G3140" t="s">
        <v>183</v>
      </c>
      <c r="H3140" s="168">
        <v>36430</v>
      </c>
      <c r="I3140" t="s">
        <v>103</v>
      </c>
      <c r="J3140" s="169">
        <v>18.008219178082193</v>
      </c>
      <c r="K3140">
        <v>4</v>
      </c>
    </row>
    <row r="3141" spans="1:11" x14ac:dyDescent="0.25">
      <c r="A3141" t="s">
        <v>3605</v>
      </c>
      <c r="B3141">
        <v>8470</v>
      </c>
      <c r="C3141" t="s">
        <v>172</v>
      </c>
      <c r="D3141" s="167">
        <v>42053.42</v>
      </c>
      <c r="E3141" t="s">
        <v>233</v>
      </c>
      <c r="F3141" t="s">
        <v>169</v>
      </c>
      <c r="G3141" t="s">
        <v>514</v>
      </c>
      <c r="H3141" s="168">
        <v>41988</v>
      </c>
      <c r="I3141" t="s">
        <v>106</v>
      </c>
      <c r="J3141" s="169">
        <v>2.7808219178082192</v>
      </c>
      <c r="K3141">
        <v>1</v>
      </c>
    </row>
    <row r="3142" spans="1:11" x14ac:dyDescent="0.25">
      <c r="A3142" t="s">
        <v>3606</v>
      </c>
      <c r="B3142">
        <v>49592</v>
      </c>
      <c r="C3142" t="s">
        <v>172</v>
      </c>
      <c r="D3142" s="167">
        <v>62517.38</v>
      </c>
      <c r="E3142" t="s">
        <v>191</v>
      </c>
      <c r="F3142" t="s">
        <v>169</v>
      </c>
      <c r="G3142" t="s">
        <v>610</v>
      </c>
      <c r="H3142" s="168">
        <v>39608</v>
      </c>
      <c r="I3142" t="s">
        <v>107</v>
      </c>
      <c r="J3142" s="169">
        <v>9.3013698630136989</v>
      </c>
      <c r="K3142">
        <v>2</v>
      </c>
    </row>
    <row r="3143" spans="1:11" x14ac:dyDescent="0.25">
      <c r="A3143" t="s">
        <v>3607</v>
      </c>
      <c r="B3143">
        <v>35336</v>
      </c>
      <c r="C3143" t="s">
        <v>167</v>
      </c>
      <c r="D3143" s="167">
        <v>112899</v>
      </c>
      <c r="E3143" t="s">
        <v>230</v>
      </c>
      <c r="F3143" t="s">
        <v>169</v>
      </c>
      <c r="G3143" t="s">
        <v>617</v>
      </c>
      <c r="H3143" s="168">
        <v>38474</v>
      </c>
      <c r="I3143" t="s">
        <v>104</v>
      </c>
      <c r="J3143" s="169">
        <v>12.408219178082192</v>
      </c>
      <c r="K3143">
        <v>3</v>
      </c>
    </row>
    <row r="3144" spans="1:11" x14ac:dyDescent="0.25">
      <c r="A3144" t="s">
        <v>3608</v>
      </c>
      <c r="B3144">
        <v>9195</v>
      </c>
      <c r="C3144" t="s">
        <v>167</v>
      </c>
      <c r="D3144" s="167">
        <v>55956.05</v>
      </c>
      <c r="E3144" t="s">
        <v>1684</v>
      </c>
      <c r="F3144" t="s">
        <v>169</v>
      </c>
      <c r="G3144" t="s">
        <v>170</v>
      </c>
      <c r="H3144" s="168">
        <v>36586</v>
      </c>
      <c r="I3144" t="s">
        <v>104</v>
      </c>
      <c r="J3144" s="169">
        <v>17.580821917808219</v>
      </c>
      <c r="K3144">
        <v>4</v>
      </c>
    </row>
    <row r="3145" spans="1:11" x14ac:dyDescent="0.25">
      <c r="A3145" t="s">
        <v>3609</v>
      </c>
      <c r="B3145">
        <v>67133</v>
      </c>
      <c r="C3145" t="s">
        <v>167</v>
      </c>
      <c r="D3145" s="167">
        <v>56588.09</v>
      </c>
      <c r="E3145" t="s">
        <v>1684</v>
      </c>
      <c r="F3145" t="s">
        <v>169</v>
      </c>
      <c r="G3145" t="s">
        <v>170</v>
      </c>
      <c r="H3145" s="168">
        <v>36402</v>
      </c>
      <c r="I3145" t="s">
        <v>104</v>
      </c>
      <c r="J3145" s="169">
        <v>18.084931506849315</v>
      </c>
      <c r="K3145">
        <v>4</v>
      </c>
    </row>
    <row r="3146" spans="1:11" x14ac:dyDescent="0.25">
      <c r="A3146" t="s">
        <v>3610</v>
      </c>
      <c r="B3146">
        <v>50091</v>
      </c>
      <c r="C3146" t="s">
        <v>167</v>
      </c>
      <c r="D3146" s="167">
        <v>73176.100000000006</v>
      </c>
      <c r="E3146" t="s">
        <v>188</v>
      </c>
      <c r="F3146" t="s">
        <v>169</v>
      </c>
      <c r="G3146" t="s">
        <v>284</v>
      </c>
      <c r="H3146" s="168">
        <v>42437</v>
      </c>
      <c r="I3146" t="s">
        <v>107</v>
      </c>
      <c r="J3146" s="169">
        <v>1.5506849315068494</v>
      </c>
      <c r="K3146">
        <v>1</v>
      </c>
    </row>
    <row r="3147" spans="1:11" x14ac:dyDescent="0.25">
      <c r="A3147" t="s">
        <v>3611</v>
      </c>
      <c r="B3147">
        <v>43674</v>
      </c>
      <c r="C3147" t="s">
        <v>167</v>
      </c>
      <c r="D3147" s="167">
        <v>175110.54</v>
      </c>
      <c r="E3147" t="s">
        <v>253</v>
      </c>
      <c r="F3147" t="s">
        <v>169</v>
      </c>
      <c r="G3147" t="s">
        <v>637</v>
      </c>
      <c r="H3147" s="168">
        <v>35954</v>
      </c>
      <c r="I3147" t="s">
        <v>108</v>
      </c>
      <c r="J3147" s="169">
        <v>19.312328767123287</v>
      </c>
      <c r="K3147">
        <v>4</v>
      </c>
    </row>
    <row r="3148" spans="1:11" x14ac:dyDescent="0.25">
      <c r="A3148" t="s">
        <v>3612</v>
      </c>
      <c r="B3148">
        <v>33725</v>
      </c>
      <c r="C3148" t="s">
        <v>172</v>
      </c>
      <c r="D3148" s="167">
        <v>48260.15</v>
      </c>
      <c r="E3148" t="s">
        <v>199</v>
      </c>
      <c r="F3148" t="s">
        <v>169</v>
      </c>
      <c r="G3148" t="s">
        <v>330</v>
      </c>
      <c r="H3148" s="168">
        <v>39125</v>
      </c>
      <c r="I3148" t="s">
        <v>103</v>
      </c>
      <c r="J3148" s="169">
        <v>10.624657534246575</v>
      </c>
      <c r="K3148">
        <v>3</v>
      </c>
    </row>
    <row r="3149" spans="1:11" x14ac:dyDescent="0.25">
      <c r="A3149" t="s">
        <v>3613</v>
      </c>
      <c r="B3149">
        <v>38950</v>
      </c>
      <c r="C3149" t="s">
        <v>172</v>
      </c>
      <c r="D3149" s="167">
        <v>105743.92</v>
      </c>
      <c r="E3149" t="s">
        <v>199</v>
      </c>
      <c r="F3149" t="s">
        <v>169</v>
      </c>
      <c r="G3149" t="s">
        <v>176</v>
      </c>
      <c r="H3149" s="168">
        <v>35115</v>
      </c>
      <c r="I3149" t="s">
        <v>106</v>
      </c>
      <c r="J3149" s="169">
        <v>21.610958904109587</v>
      </c>
      <c r="K3149">
        <v>5</v>
      </c>
    </row>
    <row r="3150" spans="1:11" x14ac:dyDescent="0.25">
      <c r="A3150" t="s">
        <v>3614</v>
      </c>
      <c r="B3150">
        <v>44448</v>
      </c>
      <c r="C3150" t="s">
        <v>172</v>
      </c>
      <c r="D3150" s="167">
        <v>27799.200000000001</v>
      </c>
      <c r="E3150" t="s">
        <v>233</v>
      </c>
      <c r="F3150" t="s">
        <v>202</v>
      </c>
      <c r="G3150" t="s">
        <v>234</v>
      </c>
      <c r="H3150" s="168">
        <v>42436</v>
      </c>
      <c r="I3150" t="s">
        <v>103</v>
      </c>
      <c r="J3150" s="169">
        <v>1.5534246575342465</v>
      </c>
      <c r="K3150">
        <v>1</v>
      </c>
    </row>
    <row r="3151" spans="1:11" x14ac:dyDescent="0.25">
      <c r="A3151" t="s">
        <v>3615</v>
      </c>
      <c r="B3151">
        <v>97243</v>
      </c>
      <c r="C3151" t="s">
        <v>167</v>
      </c>
      <c r="D3151" s="167">
        <v>41781.910000000003</v>
      </c>
      <c r="E3151" t="s">
        <v>168</v>
      </c>
      <c r="F3151" t="s">
        <v>169</v>
      </c>
      <c r="G3151" t="s">
        <v>1136</v>
      </c>
      <c r="H3151" s="168">
        <v>41638</v>
      </c>
      <c r="I3151" t="s">
        <v>106</v>
      </c>
      <c r="J3151" s="169">
        <v>3.7397260273972601</v>
      </c>
      <c r="K3151">
        <v>1</v>
      </c>
    </row>
    <row r="3152" spans="1:11" x14ac:dyDescent="0.25">
      <c r="A3152" t="s">
        <v>3616</v>
      </c>
      <c r="B3152">
        <v>92273</v>
      </c>
      <c r="C3152" t="s">
        <v>172</v>
      </c>
      <c r="D3152" s="167">
        <v>175127</v>
      </c>
      <c r="E3152" t="s">
        <v>233</v>
      </c>
      <c r="F3152" t="s">
        <v>169</v>
      </c>
      <c r="G3152" t="s">
        <v>637</v>
      </c>
      <c r="H3152" s="168">
        <v>28907</v>
      </c>
      <c r="I3152" t="s">
        <v>106</v>
      </c>
      <c r="J3152" s="169">
        <v>38.61917808219178</v>
      </c>
      <c r="K3152">
        <v>8</v>
      </c>
    </row>
    <row r="3153" spans="1:11" x14ac:dyDescent="0.25">
      <c r="A3153" t="s">
        <v>3617</v>
      </c>
      <c r="B3153">
        <v>90063</v>
      </c>
      <c r="C3153" t="s">
        <v>172</v>
      </c>
      <c r="D3153" s="167">
        <v>42053.33</v>
      </c>
      <c r="E3153" t="s">
        <v>199</v>
      </c>
      <c r="F3153" t="s">
        <v>169</v>
      </c>
      <c r="G3153" t="s">
        <v>220</v>
      </c>
      <c r="H3153" s="168">
        <v>39749</v>
      </c>
      <c r="I3153" t="s">
        <v>107</v>
      </c>
      <c r="J3153" s="169">
        <v>8.9150684931506845</v>
      </c>
      <c r="K3153">
        <v>2</v>
      </c>
    </row>
    <row r="3154" spans="1:11" x14ac:dyDescent="0.25">
      <c r="A3154" t="s">
        <v>3618</v>
      </c>
      <c r="B3154">
        <v>40891</v>
      </c>
      <c r="C3154" t="s">
        <v>172</v>
      </c>
      <c r="D3154" s="167">
        <v>45048.5</v>
      </c>
      <c r="E3154" t="s">
        <v>199</v>
      </c>
      <c r="F3154" t="s">
        <v>169</v>
      </c>
      <c r="G3154" t="s">
        <v>205</v>
      </c>
      <c r="H3154" s="168">
        <v>41036</v>
      </c>
      <c r="I3154" t="s">
        <v>108</v>
      </c>
      <c r="J3154" s="169">
        <v>5.3890410958904109</v>
      </c>
      <c r="K3154">
        <v>2</v>
      </c>
    </row>
    <row r="3155" spans="1:11" x14ac:dyDescent="0.25">
      <c r="A3155" t="s">
        <v>3619</v>
      </c>
      <c r="B3155">
        <v>93746</v>
      </c>
      <c r="C3155" t="s">
        <v>172</v>
      </c>
      <c r="D3155" s="167">
        <v>80784</v>
      </c>
      <c r="E3155" t="s">
        <v>191</v>
      </c>
      <c r="F3155" t="s">
        <v>169</v>
      </c>
      <c r="G3155" t="s">
        <v>192</v>
      </c>
      <c r="H3155" s="168">
        <v>36570</v>
      </c>
      <c r="I3155" t="s">
        <v>103</v>
      </c>
      <c r="J3155" s="169">
        <v>17.624657534246577</v>
      </c>
      <c r="K3155">
        <v>4</v>
      </c>
    </row>
    <row r="3156" spans="1:11" x14ac:dyDescent="0.25">
      <c r="A3156" t="s">
        <v>3620</v>
      </c>
      <c r="B3156">
        <v>58804</v>
      </c>
      <c r="C3156" t="s">
        <v>172</v>
      </c>
      <c r="D3156" s="167">
        <v>39257.31</v>
      </c>
      <c r="E3156" t="s">
        <v>199</v>
      </c>
      <c r="F3156" t="s">
        <v>169</v>
      </c>
      <c r="G3156" t="s">
        <v>200</v>
      </c>
      <c r="H3156" s="168">
        <v>42464</v>
      </c>
      <c r="I3156" t="s">
        <v>106</v>
      </c>
      <c r="J3156" s="169">
        <v>1.4767123287671233</v>
      </c>
      <c r="K3156">
        <v>1</v>
      </c>
    </row>
    <row r="3157" spans="1:11" x14ac:dyDescent="0.25">
      <c r="A3157" t="s">
        <v>3621</v>
      </c>
      <c r="B3157">
        <v>97105</v>
      </c>
      <c r="C3157" t="s">
        <v>167</v>
      </c>
      <c r="D3157" s="167">
        <v>59676.38</v>
      </c>
      <c r="E3157" t="s">
        <v>168</v>
      </c>
      <c r="F3157" t="s">
        <v>169</v>
      </c>
      <c r="G3157" t="s">
        <v>1364</v>
      </c>
      <c r="H3157" s="168">
        <v>41064</v>
      </c>
      <c r="I3157" t="s">
        <v>103</v>
      </c>
      <c r="J3157" s="169">
        <v>5.3123287671232875</v>
      </c>
      <c r="K3157">
        <v>2</v>
      </c>
    </row>
    <row r="3158" spans="1:11" x14ac:dyDescent="0.25">
      <c r="A3158" t="s">
        <v>3622</v>
      </c>
      <c r="B3158">
        <v>55127</v>
      </c>
      <c r="C3158" t="s">
        <v>172</v>
      </c>
      <c r="D3158" s="167">
        <v>92756.7</v>
      </c>
      <c r="E3158" t="s">
        <v>175</v>
      </c>
      <c r="F3158" t="s">
        <v>169</v>
      </c>
      <c r="G3158" t="s">
        <v>183</v>
      </c>
      <c r="H3158" s="168">
        <v>34498</v>
      </c>
      <c r="I3158" t="s">
        <v>106</v>
      </c>
      <c r="J3158" s="169">
        <v>23.301369863013697</v>
      </c>
      <c r="K3158">
        <v>5</v>
      </c>
    </row>
    <row r="3159" spans="1:11" x14ac:dyDescent="0.25">
      <c r="A3159" t="s">
        <v>3623</v>
      </c>
      <c r="B3159">
        <v>72071</v>
      </c>
      <c r="C3159" t="s">
        <v>172</v>
      </c>
      <c r="D3159" s="167">
        <v>86911</v>
      </c>
      <c r="E3159" t="s">
        <v>185</v>
      </c>
      <c r="F3159" t="s">
        <v>169</v>
      </c>
      <c r="G3159" t="s">
        <v>495</v>
      </c>
      <c r="H3159" s="168">
        <v>39160</v>
      </c>
      <c r="I3159" t="s">
        <v>105</v>
      </c>
      <c r="J3159" s="169">
        <v>10.528767123287672</v>
      </c>
      <c r="K3159">
        <v>3</v>
      </c>
    </row>
    <row r="3160" spans="1:11" x14ac:dyDescent="0.25">
      <c r="A3160" t="s">
        <v>3624</v>
      </c>
      <c r="B3160">
        <v>25264</v>
      </c>
      <c r="C3160" t="s">
        <v>172</v>
      </c>
      <c r="D3160" s="167">
        <v>60501</v>
      </c>
      <c r="E3160" t="s">
        <v>175</v>
      </c>
      <c r="F3160" t="s">
        <v>169</v>
      </c>
      <c r="G3160" t="s">
        <v>183</v>
      </c>
      <c r="H3160" s="168">
        <v>41106</v>
      </c>
      <c r="I3160" t="s">
        <v>104</v>
      </c>
      <c r="J3160" s="169">
        <v>5.1972602739726028</v>
      </c>
      <c r="K3160">
        <v>2</v>
      </c>
    </row>
    <row r="3161" spans="1:11" x14ac:dyDescent="0.25">
      <c r="A3161" t="s">
        <v>3625</v>
      </c>
      <c r="B3161">
        <v>84454</v>
      </c>
      <c r="C3161" t="s">
        <v>172</v>
      </c>
      <c r="D3161" s="167">
        <v>42053.83</v>
      </c>
      <c r="E3161" t="s">
        <v>199</v>
      </c>
      <c r="F3161" t="s">
        <v>169</v>
      </c>
      <c r="G3161" t="s">
        <v>220</v>
      </c>
      <c r="H3161" s="168">
        <v>41666</v>
      </c>
      <c r="I3161" t="s">
        <v>107</v>
      </c>
      <c r="J3161" s="169">
        <v>3.6630136986301371</v>
      </c>
      <c r="K3161">
        <v>1</v>
      </c>
    </row>
    <row r="3162" spans="1:11" x14ac:dyDescent="0.25">
      <c r="A3162" t="s">
        <v>3626</v>
      </c>
      <c r="B3162">
        <v>75443</v>
      </c>
      <c r="C3162" t="s">
        <v>172</v>
      </c>
      <c r="D3162" s="167">
        <v>112266</v>
      </c>
      <c r="E3162" t="s">
        <v>185</v>
      </c>
      <c r="F3162" t="s">
        <v>169</v>
      </c>
      <c r="G3162" t="s">
        <v>382</v>
      </c>
      <c r="H3162" s="168">
        <v>35751</v>
      </c>
      <c r="I3162" t="s">
        <v>105</v>
      </c>
      <c r="J3162" s="169">
        <v>19.86849315068493</v>
      </c>
      <c r="K3162">
        <v>4</v>
      </c>
    </row>
    <row r="3163" spans="1:11" x14ac:dyDescent="0.25">
      <c r="A3163" t="s">
        <v>3627</v>
      </c>
      <c r="B3163">
        <v>46411</v>
      </c>
      <c r="C3163" t="s">
        <v>172</v>
      </c>
      <c r="D3163" s="167">
        <v>92756.7</v>
      </c>
      <c r="E3163" t="s">
        <v>175</v>
      </c>
      <c r="F3163" t="s">
        <v>169</v>
      </c>
      <c r="G3163" t="s">
        <v>183</v>
      </c>
      <c r="H3163" s="168">
        <v>34352</v>
      </c>
      <c r="I3163" t="s">
        <v>103</v>
      </c>
      <c r="J3163" s="169">
        <v>23.701369863013699</v>
      </c>
      <c r="K3163">
        <v>5</v>
      </c>
    </row>
    <row r="3164" spans="1:11" x14ac:dyDescent="0.25">
      <c r="A3164" t="s">
        <v>3628</v>
      </c>
      <c r="B3164">
        <v>90237</v>
      </c>
      <c r="C3164" t="s">
        <v>167</v>
      </c>
      <c r="D3164" s="167">
        <v>61325.8</v>
      </c>
      <c r="E3164" t="s">
        <v>196</v>
      </c>
      <c r="F3164" t="s">
        <v>169</v>
      </c>
      <c r="G3164" t="s">
        <v>170</v>
      </c>
      <c r="H3164" s="168">
        <v>36752</v>
      </c>
      <c r="I3164" t="s">
        <v>106</v>
      </c>
      <c r="J3164" s="169">
        <v>17.126027397260273</v>
      </c>
      <c r="K3164">
        <v>4</v>
      </c>
    </row>
    <row r="3165" spans="1:11" x14ac:dyDescent="0.25">
      <c r="A3165" t="s">
        <v>3629</v>
      </c>
      <c r="B3165">
        <v>59268</v>
      </c>
      <c r="C3165" t="s">
        <v>172</v>
      </c>
      <c r="D3165" s="167">
        <v>100849.36</v>
      </c>
      <c r="E3165" t="s">
        <v>191</v>
      </c>
      <c r="F3165" t="s">
        <v>169</v>
      </c>
      <c r="G3165" t="s">
        <v>610</v>
      </c>
      <c r="H3165" s="168">
        <v>32468</v>
      </c>
      <c r="I3165" t="s">
        <v>108</v>
      </c>
      <c r="J3165" s="169">
        <v>28.863013698630137</v>
      </c>
      <c r="K3165">
        <v>6</v>
      </c>
    </row>
    <row r="3166" spans="1:11" x14ac:dyDescent="0.25">
      <c r="A3166" t="s">
        <v>3630</v>
      </c>
      <c r="B3166">
        <v>46092</v>
      </c>
      <c r="C3166" t="s">
        <v>167</v>
      </c>
      <c r="D3166" s="167">
        <v>77328</v>
      </c>
      <c r="E3166" t="s">
        <v>168</v>
      </c>
      <c r="F3166" t="s">
        <v>169</v>
      </c>
      <c r="G3166" t="s">
        <v>265</v>
      </c>
      <c r="H3166" s="168">
        <v>37011</v>
      </c>
      <c r="I3166" t="s">
        <v>107</v>
      </c>
      <c r="J3166" s="169">
        <v>16.416438356164385</v>
      </c>
      <c r="K3166">
        <v>4</v>
      </c>
    </row>
    <row r="3167" spans="1:11" x14ac:dyDescent="0.25">
      <c r="A3167" t="s">
        <v>3631</v>
      </c>
      <c r="B3167">
        <v>40241</v>
      </c>
      <c r="C3167" t="s">
        <v>172</v>
      </c>
      <c r="D3167" s="167">
        <v>42053.42</v>
      </c>
      <c r="E3167" t="s">
        <v>199</v>
      </c>
      <c r="F3167" t="s">
        <v>169</v>
      </c>
      <c r="G3167" t="s">
        <v>220</v>
      </c>
      <c r="H3167" s="168">
        <v>42009</v>
      </c>
      <c r="I3167" t="s">
        <v>108</v>
      </c>
      <c r="J3167" s="169">
        <v>2.7232876712328768</v>
      </c>
      <c r="K3167">
        <v>1</v>
      </c>
    </row>
    <row r="3168" spans="1:11" x14ac:dyDescent="0.25">
      <c r="A3168" t="s">
        <v>3632</v>
      </c>
      <c r="B3168">
        <v>84949</v>
      </c>
      <c r="C3168" t="s">
        <v>167</v>
      </c>
      <c r="D3168" s="167">
        <v>112337</v>
      </c>
      <c r="E3168" t="s">
        <v>168</v>
      </c>
      <c r="F3168" t="s">
        <v>169</v>
      </c>
      <c r="G3168" t="s">
        <v>189</v>
      </c>
      <c r="H3168" s="168">
        <v>36990</v>
      </c>
      <c r="I3168" t="s">
        <v>108</v>
      </c>
      <c r="J3168" s="169">
        <v>16.473972602739725</v>
      </c>
      <c r="K3168">
        <v>4</v>
      </c>
    </row>
    <row r="3169" spans="1:11" x14ac:dyDescent="0.25">
      <c r="A3169" t="s">
        <v>3633</v>
      </c>
      <c r="B3169">
        <v>95489</v>
      </c>
      <c r="C3169" t="s">
        <v>172</v>
      </c>
      <c r="D3169" s="167">
        <v>112899</v>
      </c>
      <c r="E3169" t="s">
        <v>308</v>
      </c>
      <c r="F3169" t="s">
        <v>169</v>
      </c>
      <c r="G3169" t="s">
        <v>620</v>
      </c>
      <c r="H3169" s="168">
        <v>37627</v>
      </c>
      <c r="I3169" t="s">
        <v>108</v>
      </c>
      <c r="J3169" s="169">
        <v>14.728767123287671</v>
      </c>
      <c r="K3169">
        <v>3</v>
      </c>
    </row>
    <row r="3170" spans="1:11" x14ac:dyDescent="0.25">
      <c r="A3170" t="s">
        <v>3634</v>
      </c>
      <c r="B3170">
        <v>31397</v>
      </c>
      <c r="C3170" t="s">
        <v>172</v>
      </c>
      <c r="D3170" s="167">
        <v>100849.36</v>
      </c>
      <c r="E3170" t="s">
        <v>268</v>
      </c>
      <c r="F3170" t="s">
        <v>169</v>
      </c>
      <c r="G3170" t="s">
        <v>297</v>
      </c>
      <c r="H3170" s="168">
        <v>32405</v>
      </c>
      <c r="I3170" t="s">
        <v>107</v>
      </c>
      <c r="J3170" s="169">
        <v>29.035616438356165</v>
      </c>
      <c r="K3170">
        <v>6</v>
      </c>
    </row>
    <row r="3171" spans="1:11" x14ac:dyDescent="0.25">
      <c r="A3171" t="s">
        <v>3635</v>
      </c>
      <c r="B3171">
        <v>86000</v>
      </c>
      <c r="C3171" t="s">
        <v>172</v>
      </c>
      <c r="D3171" s="167">
        <v>77343</v>
      </c>
      <c r="E3171" t="s">
        <v>196</v>
      </c>
      <c r="F3171" t="s">
        <v>169</v>
      </c>
      <c r="G3171" t="s">
        <v>2843</v>
      </c>
      <c r="H3171" s="168">
        <v>36821</v>
      </c>
      <c r="I3171" t="s">
        <v>103</v>
      </c>
      <c r="J3171" s="169">
        <v>16.936986301369863</v>
      </c>
      <c r="K3171">
        <v>4</v>
      </c>
    </row>
    <row r="3172" spans="1:11" x14ac:dyDescent="0.25">
      <c r="A3172" t="s">
        <v>3636</v>
      </c>
      <c r="B3172">
        <v>58683</v>
      </c>
      <c r="C3172" t="s">
        <v>172</v>
      </c>
      <c r="D3172" s="167">
        <v>40631.32</v>
      </c>
      <c r="E3172" t="s">
        <v>199</v>
      </c>
      <c r="F3172" t="s">
        <v>169</v>
      </c>
      <c r="G3172" t="s">
        <v>200</v>
      </c>
      <c r="H3172" s="168">
        <v>42373</v>
      </c>
      <c r="I3172" t="s">
        <v>105</v>
      </c>
      <c r="J3172" s="169">
        <v>1.726027397260274</v>
      </c>
      <c r="K3172">
        <v>1</v>
      </c>
    </row>
    <row r="3173" spans="1:11" x14ac:dyDescent="0.25">
      <c r="A3173" t="s">
        <v>3637</v>
      </c>
      <c r="B3173">
        <v>8941</v>
      </c>
      <c r="C3173" t="s">
        <v>172</v>
      </c>
      <c r="D3173" s="167">
        <v>109394.17</v>
      </c>
      <c r="E3173" t="s">
        <v>168</v>
      </c>
      <c r="F3173" t="s">
        <v>169</v>
      </c>
      <c r="G3173" t="s">
        <v>275</v>
      </c>
      <c r="H3173" s="168">
        <v>38782</v>
      </c>
      <c r="I3173" t="s">
        <v>103</v>
      </c>
      <c r="J3173" s="169">
        <v>11.564383561643835</v>
      </c>
      <c r="K3173">
        <v>3</v>
      </c>
    </row>
    <row r="3174" spans="1:11" x14ac:dyDescent="0.25">
      <c r="A3174" t="s">
        <v>3638</v>
      </c>
      <c r="B3174">
        <v>76592</v>
      </c>
      <c r="C3174" t="s">
        <v>167</v>
      </c>
      <c r="D3174" s="167">
        <v>78588.77</v>
      </c>
      <c r="E3174" t="s">
        <v>175</v>
      </c>
      <c r="F3174" t="s">
        <v>169</v>
      </c>
      <c r="G3174" t="s">
        <v>211</v>
      </c>
      <c r="H3174" s="168">
        <v>38698</v>
      </c>
      <c r="I3174" t="s">
        <v>103</v>
      </c>
      <c r="J3174" s="169">
        <v>11.794520547945206</v>
      </c>
      <c r="K3174">
        <v>3</v>
      </c>
    </row>
    <row r="3175" spans="1:11" x14ac:dyDescent="0.25">
      <c r="A3175" t="s">
        <v>3639</v>
      </c>
      <c r="B3175">
        <v>57659</v>
      </c>
      <c r="C3175" t="s">
        <v>172</v>
      </c>
      <c r="D3175" s="167">
        <v>168936.48</v>
      </c>
      <c r="E3175" t="s">
        <v>188</v>
      </c>
      <c r="F3175" t="s">
        <v>169</v>
      </c>
      <c r="G3175" t="s">
        <v>637</v>
      </c>
      <c r="H3175" s="168">
        <v>42142</v>
      </c>
      <c r="I3175" t="s">
        <v>107</v>
      </c>
      <c r="J3175" s="169">
        <v>2.3589041095890413</v>
      </c>
      <c r="K3175">
        <v>1</v>
      </c>
    </row>
    <row r="3176" spans="1:11" x14ac:dyDescent="0.25">
      <c r="A3176" t="s">
        <v>3640</v>
      </c>
      <c r="B3176">
        <v>94229</v>
      </c>
      <c r="C3176" t="s">
        <v>172</v>
      </c>
      <c r="D3176" s="167">
        <v>56990</v>
      </c>
      <c r="E3176" t="s">
        <v>191</v>
      </c>
      <c r="F3176" t="s">
        <v>169</v>
      </c>
      <c r="G3176" t="s">
        <v>354</v>
      </c>
      <c r="H3176" s="168">
        <v>41708</v>
      </c>
      <c r="I3176" t="s">
        <v>106</v>
      </c>
      <c r="J3176" s="169">
        <v>3.547945205479452</v>
      </c>
      <c r="K3176">
        <v>1</v>
      </c>
    </row>
    <row r="3177" spans="1:11" x14ac:dyDescent="0.25">
      <c r="A3177" t="s">
        <v>3641</v>
      </c>
      <c r="B3177">
        <v>9993</v>
      </c>
      <c r="C3177" t="s">
        <v>172</v>
      </c>
      <c r="D3177" s="167">
        <v>92756.7</v>
      </c>
      <c r="E3177" t="s">
        <v>175</v>
      </c>
      <c r="F3177" t="s">
        <v>169</v>
      </c>
      <c r="G3177" t="s">
        <v>183</v>
      </c>
      <c r="H3177" s="168">
        <v>32398</v>
      </c>
      <c r="I3177" t="s">
        <v>108</v>
      </c>
      <c r="J3177" s="169">
        <v>29.054794520547944</v>
      </c>
      <c r="K3177">
        <v>6</v>
      </c>
    </row>
    <row r="3178" spans="1:11" x14ac:dyDescent="0.25">
      <c r="A3178" t="s">
        <v>3642</v>
      </c>
      <c r="B3178">
        <v>30196</v>
      </c>
      <c r="C3178" t="s">
        <v>172</v>
      </c>
      <c r="D3178" s="167">
        <v>92756.7</v>
      </c>
      <c r="E3178" t="s">
        <v>175</v>
      </c>
      <c r="F3178" t="s">
        <v>169</v>
      </c>
      <c r="G3178" t="s">
        <v>183</v>
      </c>
      <c r="H3178" s="168">
        <v>32398</v>
      </c>
      <c r="I3178" t="s">
        <v>103</v>
      </c>
      <c r="J3178" s="169">
        <v>29.054794520547944</v>
      </c>
      <c r="K3178">
        <v>6</v>
      </c>
    </row>
    <row r="3179" spans="1:11" x14ac:dyDescent="0.25">
      <c r="A3179" t="s">
        <v>3643</v>
      </c>
      <c r="B3179">
        <v>50328</v>
      </c>
      <c r="C3179" t="s">
        <v>172</v>
      </c>
      <c r="D3179" s="167">
        <v>149015.57999999999</v>
      </c>
      <c r="E3179" t="s">
        <v>239</v>
      </c>
      <c r="F3179" t="s">
        <v>169</v>
      </c>
      <c r="G3179" t="s">
        <v>231</v>
      </c>
      <c r="H3179" s="168">
        <v>41246</v>
      </c>
      <c r="I3179" t="s">
        <v>103</v>
      </c>
      <c r="J3179" s="169">
        <v>4.8136986301369866</v>
      </c>
      <c r="K3179">
        <v>1</v>
      </c>
    </row>
    <row r="3180" spans="1:11" x14ac:dyDescent="0.25">
      <c r="A3180" t="s">
        <v>3644</v>
      </c>
      <c r="B3180">
        <v>73815</v>
      </c>
      <c r="C3180" t="s">
        <v>167</v>
      </c>
      <c r="D3180" s="167">
        <v>97912</v>
      </c>
      <c r="E3180" t="s">
        <v>268</v>
      </c>
      <c r="F3180" t="s">
        <v>169</v>
      </c>
      <c r="G3180" t="s">
        <v>297</v>
      </c>
      <c r="H3180" s="168">
        <v>37872</v>
      </c>
      <c r="I3180" t="s">
        <v>105</v>
      </c>
      <c r="J3180" s="169">
        <v>14.057534246575342</v>
      </c>
      <c r="K3180">
        <v>3</v>
      </c>
    </row>
    <row r="3181" spans="1:11" x14ac:dyDescent="0.25">
      <c r="A3181" t="s">
        <v>3645</v>
      </c>
      <c r="B3181">
        <v>25128</v>
      </c>
      <c r="C3181" t="s">
        <v>172</v>
      </c>
      <c r="D3181" s="167">
        <v>60468</v>
      </c>
      <c r="E3181" t="s">
        <v>191</v>
      </c>
      <c r="F3181" t="s">
        <v>169</v>
      </c>
      <c r="G3181" t="s">
        <v>354</v>
      </c>
      <c r="H3181" s="168">
        <v>39693</v>
      </c>
      <c r="I3181" t="s">
        <v>108</v>
      </c>
      <c r="J3181" s="169">
        <v>9.0684931506849313</v>
      </c>
      <c r="K3181">
        <v>2</v>
      </c>
    </row>
    <row r="3182" spans="1:11" x14ac:dyDescent="0.25">
      <c r="A3182" t="s">
        <v>3646</v>
      </c>
      <c r="B3182">
        <v>60906</v>
      </c>
      <c r="C3182" t="s">
        <v>172</v>
      </c>
      <c r="D3182" s="167">
        <v>100849.36</v>
      </c>
      <c r="E3182" t="s">
        <v>191</v>
      </c>
      <c r="F3182" t="s">
        <v>169</v>
      </c>
      <c r="G3182" t="s">
        <v>610</v>
      </c>
      <c r="H3182" s="168">
        <v>32279</v>
      </c>
      <c r="I3182" t="s">
        <v>103</v>
      </c>
      <c r="J3182" s="169">
        <v>29.38082191780822</v>
      </c>
      <c r="K3182">
        <v>6</v>
      </c>
    </row>
    <row r="3183" spans="1:11" x14ac:dyDescent="0.25">
      <c r="A3183" t="s">
        <v>3647</v>
      </c>
      <c r="B3183">
        <v>92909</v>
      </c>
      <c r="C3183" t="s">
        <v>172</v>
      </c>
      <c r="D3183" s="167">
        <v>66548</v>
      </c>
      <c r="E3183" t="s">
        <v>191</v>
      </c>
      <c r="F3183" t="s">
        <v>169</v>
      </c>
      <c r="G3183" t="s">
        <v>486</v>
      </c>
      <c r="H3183" s="168">
        <v>39693</v>
      </c>
      <c r="I3183" t="s">
        <v>105</v>
      </c>
      <c r="J3183" s="169">
        <v>9.0684931506849313</v>
      </c>
      <c r="K3183">
        <v>2</v>
      </c>
    </row>
    <row r="3184" spans="1:11" x14ac:dyDescent="0.25">
      <c r="A3184" t="s">
        <v>3648</v>
      </c>
      <c r="B3184">
        <v>40678</v>
      </c>
      <c r="C3184" t="s">
        <v>167</v>
      </c>
      <c r="D3184" s="167">
        <v>72360</v>
      </c>
      <c r="E3184" t="s">
        <v>268</v>
      </c>
      <c r="F3184" t="s">
        <v>169</v>
      </c>
      <c r="G3184" t="s">
        <v>297</v>
      </c>
      <c r="H3184" s="168">
        <v>42478</v>
      </c>
      <c r="I3184" t="s">
        <v>107</v>
      </c>
      <c r="J3184" s="169">
        <v>1.4383561643835616</v>
      </c>
      <c r="K3184">
        <v>1</v>
      </c>
    </row>
    <row r="3185" spans="1:11" x14ac:dyDescent="0.25">
      <c r="A3185" t="s">
        <v>3649</v>
      </c>
      <c r="B3185">
        <v>58535</v>
      </c>
      <c r="C3185" t="s">
        <v>167</v>
      </c>
      <c r="D3185" s="167">
        <v>80381.48</v>
      </c>
      <c r="E3185" t="s">
        <v>216</v>
      </c>
      <c r="F3185" t="s">
        <v>169</v>
      </c>
      <c r="G3185" t="s">
        <v>1058</v>
      </c>
      <c r="H3185" s="168">
        <v>36199</v>
      </c>
      <c r="I3185" t="s">
        <v>103</v>
      </c>
      <c r="J3185" s="169">
        <v>18.641095890410959</v>
      </c>
      <c r="K3185">
        <v>4</v>
      </c>
    </row>
    <row r="3186" spans="1:11" x14ac:dyDescent="0.25">
      <c r="A3186" t="s">
        <v>3650</v>
      </c>
      <c r="B3186">
        <v>75788</v>
      </c>
      <c r="C3186" t="s">
        <v>172</v>
      </c>
      <c r="D3186" s="167">
        <v>63445</v>
      </c>
      <c r="E3186" t="s">
        <v>191</v>
      </c>
      <c r="F3186" t="s">
        <v>169</v>
      </c>
      <c r="G3186" t="s">
        <v>486</v>
      </c>
      <c r="H3186" s="168">
        <v>41288</v>
      </c>
      <c r="I3186" t="s">
        <v>103</v>
      </c>
      <c r="J3186" s="169">
        <v>4.6986301369863011</v>
      </c>
      <c r="K3186">
        <v>1</v>
      </c>
    </row>
    <row r="3187" spans="1:11" x14ac:dyDescent="0.25">
      <c r="A3187" t="s">
        <v>3651</v>
      </c>
      <c r="B3187">
        <v>12757</v>
      </c>
      <c r="C3187" t="s">
        <v>172</v>
      </c>
      <c r="D3187" s="167">
        <v>33395</v>
      </c>
      <c r="E3187" t="s">
        <v>199</v>
      </c>
      <c r="F3187" t="s">
        <v>169</v>
      </c>
      <c r="G3187" t="s">
        <v>295</v>
      </c>
      <c r="H3187" s="168">
        <v>42674</v>
      </c>
      <c r="I3187" t="s">
        <v>106</v>
      </c>
      <c r="J3187" s="169">
        <v>0.90136986301369859</v>
      </c>
      <c r="K3187">
        <v>1</v>
      </c>
    </row>
    <row r="3188" spans="1:11" x14ac:dyDescent="0.25">
      <c r="A3188" t="s">
        <v>3652</v>
      </c>
      <c r="B3188">
        <v>58673</v>
      </c>
      <c r="C3188" t="s">
        <v>172</v>
      </c>
      <c r="D3188" s="167">
        <v>65010.94</v>
      </c>
      <c r="E3188" t="s">
        <v>199</v>
      </c>
      <c r="F3188" t="s">
        <v>169</v>
      </c>
      <c r="G3188" t="s">
        <v>887</v>
      </c>
      <c r="H3188" s="168">
        <v>42226</v>
      </c>
      <c r="I3188" t="s">
        <v>103</v>
      </c>
      <c r="J3188" s="169">
        <v>2.128767123287671</v>
      </c>
      <c r="K3188">
        <v>1</v>
      </c>
    </row>
    <row r="3189" spans="1:11" x14ac:dyDescent="0.25">
      <c r="A3189" t="s">
        <v>3653</v>
      </c>
      <c r="B3189">
        <v>40783</v>
      </c>
      <c r="C3189" t="s">
        <v>172</v>
      </c>
      <c r="D3189" s="167">
        <v>72921</v>
      </c>
      <c r="E3189" t="s">
        <v>191</v>
      </c>
      <c r="F3189" t="s">
        <v>169</v>
      </c>
      <c r="G3189" t="s">
        <v>192</v>
      </c>
      <c r="H3189" s="168">
        <v>39693</v>
      </c>
      <c r="I3189" t="s">
        <v>108</v>
      </c>
      <c r="J3189" s="169">
        <v>9.0684931506849313</v>
      </c>
      <c r="K3189">
        <v>2</v>
      </c>
    </row>
    <row r="3190" spans="1:11" x14ac:dyDescent="0.25">
      <c r="A3190" t="s">
        <v>3654</v>
      </c>
      <c r="B3190">
        <v>23088</v>
      </c>
      <c r="C3190" t="s">
        <v>172</v>
      </c>
      <c r="D3190" s="167">
        <v>42053.42</v>
      </c>
      <c r="E3190" t="s">
        <v>199</v>
      </c>
      <c r="F3190" t="s">
        <v>169</v>
      </c>
      <c r="G3190" t="s">
        <v>220</v>
      </c>
      <c r="H3190" s="168">
        <v>41911</v>
      </c>
      <c r="I3190" t="s">
        <v>106</v>
      </c>
      <c r="J3190" s="169">
        <v>2.9917808219178084</v>
      </c>
      <c r="K3190">
        <v>1</v>
      </c>
    </row>
    <row r="3191" spans="1:11" x14ac:dyDescent="0.25">
      <c r="A3191" t="s">
        <v>3655</v>
      </c>
      <c r="B3191">
        <v>74354</v>
      </c>
      <c r="C3191" t="s">
        <v>167</v>
      </c>
      <c r="D3191" s="167">
        <v>102049.83</v>
      </c>
      <c r="E3191" t="s">
        <v>175</v>
      </c>
      <c r="F3191" t="s">
        <v>169</v>
      </c>
      <c r="G3191" t="s">
        <v>176</v>
      </c>
      <c r="H3191" s="168">
        <v>36955</v>
      </c>
      <c r="I3191" t="s">
        <v>103</v>
      </c>
      <c r="J3191" s="169">
        <v>16.56986301369863</v>
      </c>
      <c r="K3191">
        <v>4</v>
      </c>
    </row>
    <row r="3192" spans="1:11" x14ac:dyDescent="0.25">
      <c r="A3192" t="s">
        <v>3656</v>
      </c>
      <c r="B3192">
        <v>64229</v>
      </c>
      <c r="C3192" t="s">
        <v>172</v>
      </c>
      <c r="D3192" s="167">
        <v>79471</v>
      </c>
      <c r="E3192" t="s">
        <v>185</v>
      </c>
      <c r="F3192" t="s">
        <v>169</v>
      </c>
      <c r="G3192" t="s">
        <v>416</v>
      </c>
      <c r="H3192" s="168">
        <v>38642</v>
      </c>
      <c r="I3192" t="s">
        <v>108</v>
      </c>
      <c r="J3192" s="169">
        <v>11.947945205479453</v>
      </c>
      <c r="K3192">
        <v>3</v>
      </c>
    </row>
    <row r="3193" spans="1:11" x14ac:dyDescent="0.25">
      <c r="A3193" t="s">
        <v>3657</v>
      </c>
      <c r="B3193">
        <v>67854</v>
      </c>
      <c r="C3193" t="s">
        <v>172</v>
      </c>
      <c r="D3193" s="167">
        <v>107657</v>
      </c>
      <c r="E3193" t="s">
        <v>213</v>
      </c>
      <c r="F3193" t="s">
        <v>169</v>
      </c>
      <c r="G3193" t="s">
        <v>240</v>
      </c>
      <c r="H3193" s="168">
        <v>39188</v>
      </c>
      <c r="I3193" t="s">
        <v>108</v>
      </c>
      <c r="J3193" s="169">
        <v>10.452054794520548</v>
      </c>
      <c r="K3193">
        <v>3</v>
      </c>
    </row>
    <row r="3194" spans="1:11" x14ac:dyDescent="0.25">
      <c r="A3194" t="s">
        <v>3658</v>
      </c>
      <c r="B3194">
        <v>39607</v>
      </c>
      <c r="C3194" t="s">
        <v>172</v>
      </c>
      <c r="D3194" s="167">
        <v>40631.32</v>
      </c>
      <c r="E3194" t="s">
        <v>199</v>
      </c>
      <c r="F3194" t="s">
        <v>169</v>
      </c>
      <c r="G3194" t="s">
        <v>200</v>
      </c>
      <c r="H3194" s="168">
        <v>42275</v>
      </c>
      <c r="I3194" t="s">
        <v>103</v>
      </c>
      <c r="J3194" s="169">
        <v>1.9945205479452055</v>
      </c>
      <c r="K3194">
        <v>1</v>
      </c>
    </row>
    <row r="3195" spans="1:11" x14ac:dyDescent="0.25">
      <c r="A3195" t="s">
        <v>3659</v>
      </c>
      <c r="B3195">
        <v>22909</v>
      </c>
      <c r="C3195" t="s">
        <v>172</v>
      </c>
      <c r="D3195" s="167">
        <v>70422</v>
      </c>
      <c r="E3195" t="s">
        <v>199</v>
      </c>
      <c r="F3195" t="s">
        <v>169</v>
      </c>
      <c r="G3195" t="s">
        <v>698</v>
      </c>
      <c r="H3195" s="168">
        <v>36296</v>
      </c>
      <c r="I3195" t="s">
        <v>103</v>
      </c>
      <c r="J3195" s="169">
        <v>18.375342465753423</v>
      </c>
      <c r="K3195">
        <v>4</v>
      </c>
    </row>
    <row r="3196" spans="1:11" x14ac:dyDescent="0.25">
      <c r="A3196" t="s">
        <v>3660</v>
      </c>
      <c r="B3196">
        <v>58948</v>
      </c>
      <c r="C3196" t="s">
        <v>167</v>
      </c>
      <c r="D3196" s="167">
        <v>37838.46</v>
      </c>
      <c r="E3196" t="s">
        <v>188</v>
      </c>
      <c r="F3196" t="s">
        <v>202</v>
      </c>
      <c r="G3196" t="s">
        <v>313</v>
      </c>
      <c r="H3196" s="168">
        <v>40392</v>
      </c>
      <c r="I3196" t="s">
        <v>105</v>
      </c>
      <c r="J3196" s="169">
        <v>7.1534246575342468</v>
      </c>
      <c r="K3196">
        <v>2</v>
      </c>
    </row>
    <row r="3197" spans="1:11" x14ac:dyDescent="0.25">
      <c r="A3197" t="s">
        <v>3661</v>
      </c>
      <c r="B3197">
        <v>53249</v>
      </c>
      <c r="C3197" t="s">
        <v>167</v>
      </c>
      <c r="D3197" s="167">
        <v>46985.75</v>
      </c>
      <c r="E3197" t="s">
        <v>233</v>
      </c>
      <c r="F3197" t="s">
        <v>169</v>
      </c>
      <c r="G3197" t="s">
        <v>554</v>
      </c>
      <c r="H3197" s="168">
        <v>39313</v>
      </c>
      <c r="I3197" t="s">
        <v>108</v>
      </c>
      <c r="J3197" s="169">
        <v>10.109589041095891</v>
      </c>
      <c r="K3197">
        <v>3</v>
      </c>
    </row>
    <row r="3198" spans="1:11" x14ac:dyDescent="0.25">
      <c r="A3198" t="s">
        <v>3662</v>
      </c>
      <c r="B3198">
        <v>37469</v>
      </c>
      <c r="C3198" t="s">
        <v>167</v>
      </c>
      <c r="D3198" s="167">
        <v>73801</v>
      </c>
      <c r="E3198" t="s">
        <v>188</v>
      </c>
      <c r="F3198" t="s">
        <v>169</v>
      </c>
      <c r="G3198" t="s">
        <v>273</v>
      </c>
      <c r="H3198" s="168">
        <v>36907</v>
      </c>
      <c r="I3198" t="s">
        <v>107</v>
      </c>
      <c r="J3198" s="169">
        <v>16.701369863013699</v>
      </c>
      <c r="K3198">
        <v>4</v>
      </c>
    </row>
    <row r="3199" spans="1:11" x14ac:dyDescent="0.25">
      <c r="A3199" t="s">
        <v>3663</v>
      </c>
      <c r="B3199">
        <v>6616</v>
      </c>
      <c r="C3199" t="s">
        <v>167</v>
      </c>
      <c r="D3199" s="167">
        <v>79663.289999999994</v>
      </c>
      <c r="E3199" t="s">
        <v>268</v>
      </c>
      <c r="F3199" t="s">
        <v>169</v>
      </c>
      <c r="G3199" t="s">
        <v>630</v>
      </c>
      <c r="H3199" s="168">
        <v>34666</v>
      </c>
      <c r="I3199" t="s">
        <v>103</v>
      </c>
      <c r="J3199" s="169">
        <v>22.841095890410958</v>
      </c>
      <c r="K3199">
        <v>5</v>
      </c>
    </row>
    <row r="3200" spans="1:11" x14ac:dyDescent="0.25">
      <c r="A3200" t="s">
        <v>3664</v>
      </c>
      <c r="B3200">
        <v>94176</v>
      </c>
      <c r="C3200" t="s">
        <v>167</v>
      </c>
      <c r="D3200" s="167">
        <v>26208.35</v>
      </c>
      <c r="E3200" t="s">
        <v>196</v>
      </c>
      <c r="F3200" t="s">
        <v>202</v>
      </c>
      <c r="G3200" t="s">
        <v>816</v>
      </c>
      <c r="H3200" s="168">
        <v>33742</v>
      </c>
      <c r="I3200" t="s">
        <v>104</v>
      </c>
      <c r="J3200" s="169">
        <v>25.372602739726027</v>
      </c>
      <c r="K3200">
        <v>6</v>
      </c>
    </row>
    <row r="3201" spans="1:11" x14ac:dyDescent="0.25">
      <c r="A3201" t="s">
        <v>3665</v>
      </c>
      <c r="B3201">
        <v>1354</v>
      </c>
      <c r="C3201" t="s">
        <v>172</v>
      </c>
      <c r="D3201" s="167">
        <v>64854</v>
      </c>
      <c r="E3201" t="s">
        <v>168</v>
      </c>
      <c r="F3201" t="s">
        <v>169</v>
      </c>
      <c r="G3201" t="s">
        <v>265</v>
      </c>
      <c r="H3201" s="168">
        <v>38656</v>
      </c>
      <c r="I3201" t="s">
        <v>106</v>
      </c>
      <c r="J3201" s="169">
        <v>11.90958904109589</v>
      </c>
      <c r="K3201">
        <v>3</v>
      </c>
    </row>
    <row r="3202" spans="1:11" x14ac:dyDescent="0.25">
      <c r="A3202" t="s">
        <v>3666</v>
      </c>
      <c r="B3202">
        <v>11208</v>
      </c>
      <c r="C3202" t="s">
        <v>167</v>
      </c>
      <c r="D3202" s="167">
        <v>61344</v>
      </c>
      <c r="E3202" t="s">
        <v>191</v>
      </c>
      <c r="F3202" t="s">
        <v>169</v>
      </c>
      <c r="G3202" t="s">
        <v>486</v>
      </c>
      <c r="H3202" s="168">
        <v>40085</v>
      </c>
      <c r="I3202" t="s">
        <v>108</v>
      </c>
      <c r="J3202" s="169">
        <v>7.9945205479452053</v>
      </c>
      <c r="K3202">
        <v>2</v>
      </c>
    </row>
    <row r="3203" spans="1:11" x14ac:dyDescent="0.25">
      <c r="A3203" t="s">
        <v>3667</v>
      </c>
      <c r="B3203">
        <v>58444</v>
      </c>
      <c r="C3203" t="s">
        <v>167</v>
      </c>
      <c r="D3203" s="167">
        <v>68015</v>
      </c>
      <c r="E3203" t="s">
        <v>191</v>
      </c>
      <c r="F3203" t="s">
        <v>169</v>
      </c>
      <c r="G3203" t="s">
        <v>486</v>
      </c>
      <c r="H3203" s="168">
        <v>38747</v>
      </c>
      <c r="I3203" t="s">
        <v>107</v>
      </c>
      <c r="J3203" s="169">
        <v>11.66027397260274</v>
      </c>
      <c r="K3203">
        <v>3</v>
      </c>
    </row>
    <row r="3204" spans="1:11" x14ac:dyDescent="0.25">
      <c r="A3204" t="s">
        <v>3668</v>
      </c>
      <c r="B3204">
        <v>14064</v>
      </c>
      <c r="C3204" t="s">
        <v>172</v>
      </c>
      <c r="D3204" s="167">
        <v>55328</v>
      </c>
      <c r="E3204" t="s">
        <v>191</v>
      </c>
      <c r="F3204" t="s">
        <v>169</v>
      </c>
      <c r="G3204" t="s">
        <v>354</v>
      </c>
      <c r="H3204" s="168">
        <v>41288</v>
      </c>
      <c r="I3204" t="s">
        <v>104</v>
      </c>
      <c r="J3204" s="169">
        <v>4.6986301369863011</v>
      </c>
      <c r="K3204">
        <v>1</v>
      </c>
    </row>
    <row r="3205" spans="1:11" x14ac:dyDescent="0.25">
      <c r="A3205" t="s">
        <v>3669</v>
      </c>
      <c r="B3205">
        <v>48742</v>
      </c>
      <c r="C3205" t="s">
        <v>167</v>
      </c>
      <c r="D3205" s="167">
        <v>56688.39</v>
      </c>
      <c r="E3205" t="s">
        <v>199</v>
      </c>
      <c r="F3205" t="s">
        <v>169</v>
      </c>
      <c r="G3205" t="s">
        <v>200</v>
      </c>
      <c r="H3205" s="168">
        <v>37717</v>
      </c>
      <c r="I3205" t="s">
        <v>104</v>
      </c>
      <c r="J3205" s="169">
        <v>14.482191780821918</v>
      </c>
      <c r="K3205">
        <v>3</v>
      </c>
    </row>
    <row r="3206" spans="1:11" x14ac:dyDescent="0.25">
      <c r="A3206" t="s">
        <v>3670</v>
      </c>
      <c r="B3206">
        <v>98285</v>
      </c>
      <c r="C3206" t="s">
        <v>172</v>
      </c>
      <c r="D3206" s="167">
        <v>61408</v>
      </c>
      <c r="E3206" t="s">
        <v>191</v>
      </c>
      <c r="F3206" t="s">
        <v>169</v>
      </c>
      <c r="G3206" t="s">
        <v>486</v>
      </c>
      <c r="H3206" s="168">
        <v>41484</v>
      </c>
      <c r="I3206" t="s">
        <v>103</v>
      </c>
      <c r="J3206" s="169">
        <v>4.161643835616438</v>
      </c>
      <c r="K3206">
        <v>1</v>
      </c>
    </row>
    <row r="3207" spans="1:11" x14ac:dyDescent="0.25">
      <c r="A3207" t="s">
        <v>3671</v>
      </c>
      <c r="B3207">
        <v>27650</v>
      </c>
      <c r="C3207" t="s">
        <v>172</v>
      </c>
      <c r="D3207" s="167">
        <v>106448.44</v>
      </c>
      <c r="E3207" t="s">
        <v>168</v>
      </c>
      <c r="F3207" t="s">
        <v>169</v>
      </c>
      <c r="G3207" t="s">
        <v>1166</v>
      </c>
      <c r="H3207" s="168">
        <v>32727</v>
      </c>
      <c r="I3207" t="s">
        <v>107</v>
      </c>
      <c r="J3207" s="169">
        <v>28.153424657534245</v>
      </c>
      <c r="K3207">
        <v>6</v>
      </c>
    </row>
    <row r="3208" spans="1:11" x14ac:dyDescent="0.25">
      <c r="A3208" t="s">
        <v>3672</v>
      </c>
      <c r="B3208">
        <v>8963</v>
      </c>
      <c r="C3208" t="s">
        <v>172</v>
      </c>
      <c r="D3208" s="167">
        <v>75277.02</v>
      </c>
      <c r="E3208" t="s">
        <v>233</v>
      </c>
      <c r="F3208" t="s">
        <v>169</v>
      </c>
      <c r="G3208" t="s">
        <v>809</v>
      </c>
      <c r="H3208" s="168">
        <v>33238</v>
      </c>
      <c r="I3208" t="s">
        <v>104</v>
      </c>
      <c r="J3208" s="169">
        <v>26.753424657534246</v>
      </c>
      <c r="K3208">
        <v>6</v>
      </c>
    </row>
    <row r="3209" spans="1:11" x14ac:dyDescent="0.25">
      <c r="A3209" t="s">
        <v>3673</v>
      </c>
      <c r="B3209">
        <v>92034</v>
      </c>
      <c r="C3209" t="s">
        <v>167</v>
      </c>
      <c r="D3209" s="167">
        <v>67977.179999999993</v>
      </c>
      <c r="E3209" t="s">
        <v>175</v>
      </c>
      <c r="F3209" t="s">
        <v>169</v>
      </c>
      <c r="G3209" t="s">
        <v>209</v>
      </c>
      <c r="H3209" s="168">
        <v>38096</v>
      </c>
      <c r="I3209" t="s">
        <v>104</v>
      </c>
      <c r="J3209" s="169">
        <v>13.443835616438356</v>
      </c>
      <c r="K3209">
        <v>3</v>
      </c>
    </row>
    <row r="3210" spans="1:11" x14ac:dyDescent="0.25">
      <c r="A3210" t="s">
        <v>3674</v>
      </c>
      <c r="B3210">
        <v>38151</v>
      </c>
      <c r="C3210" t="s">
        <v>167</v>
      </c>
      <c r="D3210" s="167">
        <v>57186</v>
      </c>
      <c r="E3210" t="s">
        <v>168</v>
      </c>
      <c r="F3210" t="s">
        <v>169</v>
      </c>
      <c r="G3210" t="s">
        <v>265</v>
      </c>
      <c r="H3210" s="168">
        <v>39384</v>
      </c>
      <c r="I3210" t="s">
        <v>103</v>
      </c>
      <c r="J3210" s="169">
        <v>9.9150684931506845</v>
      </c>
      <c r="K3210">
        <v>2</v>
      </c>
    </row>
    <row r="3211" spans="1:11" x14ac:dyDescent="0.25">
      <c r="A3211" t="s">
        <v>3675</v>
      </c>
      <c r="B3211">
        <v>72961</v>
      </c>
      <c r="C3211" t="s">
        <v>172</v>
      </c>
      <c r="D3211" s="167">
        <v>74815</v>
      </c>
      <c r="E3211" t="s">
        <v>185</v>
      </c>
      <c r="F3211" t="s">
        <v>169</v>
      </c>
      <c r="G3211" t="s">
        <v>416</v>
      </c>
      <c r="H3211" s="168">
        <v>38803</v>
      </c>
      <c r="I3211" t="s">
        <v>108</v>
      </c>
      <c r="J3211" s="169">
        <v>11.506849315068493</v>
      </c>
      <c r="K3211">
        <v>3</v>
      </c>
    </row>
    <row r="3212" spans="1:11" x14ac:dyDescent="0.25">
      <c r="A3212" t="s">
        <v>3676</v>
      </c>
      <c r="B3212">
        <v>17262</v>
      </c>
      <c r="C3212" t="s">
        <v>172</v>
      </c>
      <c r="D3212" s="167">
        <v>71593.570000000007</v>
      </c>
      <c r="E3212" t="s">
        <v>1258</v>
      </c>
      <c r="F3212" t="s">
        <v>169</v>
      </c>
      <c r="G3212" t="s">
        <v>418</v>
      </c>
      <c r="H3212" s="168">
        <v>38642</v>
      </c>
      <c r="I3212" t="s">
        <v>106</v>
      </c>
      <c r="J3212" s="169">
        <v>11.947945205479453</v>
      </c>
      <c r="K3212">
        <v>3</v>
      </c>
    </row>
    <row r="3213" spans="1:11" x14ac:dyDescent="0.25">
      <c r="A3213" t="s">
        <v>3677</v>
      </c>
      <c r="B3213">
        <v>3309</v>
      </c>
      <c r="C3213" t="s">
        <v>172</v>
      </c>
      <c r="D3213" s="167">
        <v>57378.12</v>
      </c>
      <c r="E3213" t="s">
        <v>233</v>
      </c>
      <c r="F3213" t="s">
        <v>169</v>
      </c>
      <c r="G3213" t="s">
        <v>514</v>
      </c>
      <c r="H3213" s="168">
        <v>36801</v>
      </c>
      <c r="I3213" t="s">
        <v>104</v>
      </c>
      <c r="J3213" s="169">
        <v>16.991780821917807</v>
      </c>
      <c r="K3213">
        <v>4</v>
      </c>
    </row>
    <row r="3214" spans="1:11" x14ac:dyDescent="0.25">
      <c r="A3214" t="s">
        <v>3678</v>
      </c>
      <c r="B3214">
        <v>97161</v>
      </c>
      <c r="C3214" t="s">
        <v>172</v>
      </c>
      <c r="D3214" s="167">
        <v>68054</v>
      </c>
      <c r="E3214" t="s">
        <v>175</v>
      </c>
      <c r="F3214" t="s">
        <v>169</v>
      </c>
      <c r="G3214" t="s">
        <v>183</v>
      </c>
      <c r="H3214" s="168">
        <v>39643</v>
      </c>
      <c r="I3214" t="s">
        <v>105</v>
      </c>
      <c r="J3214" s="169">
        <v>9.205479452054794</v>
      </c>
      <c r="K3214">
        <v>2</v>
      </c>
    </row>
    <row r="3215" spans="1:11" x14ac:dyDescent="0.25">
      <c r="A3215" t="s">
        <v>3679</v>
      </c>
      <c r="B3215">
        <v>38287</v>
      </c>
      <c r="C3215" t="s">
        <v>172</v>
      </c>
      <c r="D3215" s="167">
        <v>68054</v>
      </c>
      <c r="E3215" t="s">
        <v>175</v>
      </c>
      <c r="F3215" t="s">
        <v>169</v>
      </c>
      <c r="G3215" t="s">
        <v>183</v>
      </c>
      <c r="H3215" s="168">
        <v>41162</v>
      </c>
      <c r="I3215" t="s">
        <v>103</v>
      </c>
      <c r="J3215" s="169">
        <v>5.043835616438356</v>
      </c>
      <c r="K3215">
        <v>1</v>
      </c>
    </row>
    <row r="3216" spans="1:11" x14ac:dyDescent="0.25">
      <c r="A3216" t="s">
        <v>3680</v>
      </c>
      <c r="B3216">
        <v>78371</v>
      </c>
      <c r="C3216" t="s">
        <v>167</v>
      </c>
      <c r="D3216" s="167">
        <v>64141</v>
      </c>
      <c r="E3216" t="s">
        <v>199</v>
      </c>
      <c r="F3216" t="s">
        <v>169</v>
      </c>
      <c r="G3216" t="s">
        <v>200</v>
      </c>
      <c r="H3216" s="168">
        <v>36163</v>
      </c>
      <c r="I3216" t="s">
        <v>106</v>
      </c>
      <c r="J3216" s="169">
        <v>18.739726027397261</v>
      </c>
      <c r="K3216">
        <v>4</v>
      </c>
    </row>
    <row r="3217" spans="1:11" x14ac:dyDescent="0.25">
      <c r="A3217" t="s">
        <v>3681</v>
      </c>
      <c r="B3217">
        <v>16360</v>
      </c>
      <c r="C3217" t="s">
        <v>167</v>
      </c>
      <c r="D3217" s="167">
        <v>35552.39</v>
      </c>
      <c r="E3217" t="s">
        <v>188</v>
      </c>
      <c r="F3217" t="s">
        <v>202</v>
      </c>
      <c r="G3217" t="s">
        <v>313</v>
      </c>
      <c r="H3217" s="168">
        <v>42101</v>
      </c>
      <c r="I3217" t="s">
        <v>105</v>
      </c>
      <c r="J3217" s="169">
        <v>2.4712328767123286</v>
      </c>
      <c r="K3217">
        <v>1</v>
      </c>
    </row>
    <row r="3218" spans="1:11" x14ac:dyDescent="0.25">
      <c r="A3218" t="s">
        <v>3682</v>
      </c>
      <c r="B3218">
        <v>62873</v>
      </c>
      <c r="C3218" t="s">
        <v>172</v>
      </c>
      <c r="D3218" s="167">
        <v>92756.7</v>
      </c>
      <c r="E3218" t="s">
        <v>175</v>
      </c>
      <c r="F3218" t="s">
        <v>169</v>
      </c>
      <c r="G3218" t="s">
        <v>183</v>
      </c>
      <c r="H3218" s="168">
        <v>33793</v>
      </c>
      <c r="I3218" t="s">
        <v>107</v>
      </c>
      <c r="J3218" s="169">
        <v>25.232876712328768</v>
      </c>
      <c r="K3218">
        <v>6</v>
      </c>
    </row>
    <row r="3219" spans="1:11" x14ac:dyDescent="0.25">
      <c r="A3219" t="s">
        <v>3683</v>
      </c>
      <c r="B3219">
        <v>96389</v>
      </c>
      <c r="C3219" t="s">
        <v>167</v>
      </c>
      <c r="D3219" s="167">
        <v>70662.8</v>
      </c>
      <c r="E3219" t="s">
        <v>233</v>
      </c>
      <c r="F3219" t="s">
        <v>169</v>
      </c>
      <c r="G3219" t="s">
        <v>672</v>
      </c>
      <c r="H3219" s="168">
        <v>35577</v>
      </c>
      <c r="I3219" t="s">
        <v>106</v>
      </c>
      <c r="J3219" s="169">
        <v>20.345205479452055</v>
      </c>
      <c r="K3219">
        <v>5</v>
      </c>
    </row>
    <row r="3220" spans="1:11" x14ac:dyDescent="0.25">
      <c r="A3220" t="s">
        <v>3684</v>
      </c>
      <c r="B3220">
        <v>26995</v>
      </c>
      <c r="C3220" t="s">
        <v>172</v>
      </c>
      <c r="D3220" s="167">
        <v>48260.15</v>
      </c>
      <c r="E3220" t="s">
        <v>199</v>
      </c>
      <c r="F3220" t="s">
        <v>169</v>
      </c>
      <c r="G3220" t="s">
        <v>330</v>
      </c>
      <c r="H3220" s="168">
        <v>39020</v>
      </c>
      <c r="I3220" t="s">
        <v>104</v>
      </c>
      <c r="J3220" s="169">
        <v>10.912328767123288</v>
      </c>
      <c r="K3220">
        <v>3</v>
      </c>
    </row>
    <row r="3221" spans="1:11" x14ac:dyDescent="0.25">
      <c r="A3221" t="s">
        <v>3685</v>
      </c>
      <c r="B3221">
        <v>49839</v>
      </c>
      <c r="C3221" t="s">
        <v>172</v>
      </c>
      <c r="D3221" s="167">
        <v>29779.07</v>
      </c>
      <c r="E3221" t="s">
        <v>233</v>
      </c>
      <c r="F3221" t="s">
        <v>202</v>
      </c>
      <c r="G3221" t="s">
        <v>234</v>
      </c>
      <c r="H3221" s="168">
        <v>39077</v>
      </c>
      <c r="I3221" t="s">
        <v>108</v>
      </c>
      <c r="J3221" s="169">
        <v>10.756164383561643</v>
      </c>
      <c r="K3221">
        <v>3</v>
      </c>
    </row>
    <row r="3222" spans="1:11" x14ac:dyDescent="0.25">
      <c r="A3222" t="s">
        <v>3686</v>
      </c>
      <c r="B3222">
        <v>71313</v>
      </c>
      <c r="C3222" t="s">
        <v>172</v>
      </c>
      <c r="D3222" s="167">
        <v>63445</v>
      </c>
      <c r="E3222" t="s">
        <v>191</v>
      </c>
      <c r="F3222" t="s">
        <v>169</v>
      </c>
      <c r="G3222" t="s">
        <v>486</v>
      </c>
      <c r="H3222" s="168">
        <v>41288</v>
      </c>
      <c r="I3222" t="s">
        <v>103</v>
      </c>
      <c r="J3222" s="169">
        <v>4.6986301369863011</v>
      </c>
      <c r="K3222">
        <v>1</v>
      </c>
    </row>
    <row r="3223" spans="1:11" x14ac:dyDescent="0.25">
      <c r="A3223" t="s">
        <v>3687</v>
      </c>
      <c r="B3223">
        <v>27771</v>
      </c>
      <c r="C3223" t="s">
        <v>172</v>
      </c>
      <c r="D3223" s="167">
        <v>68015</v>
      </c>
      <c r="E3223" t="s">
        <v>191</v>
      </c>
      <c r="F3223" t="s">
        <v>169</v>
      </c>
      <c r="G3223" t="s">
        <v>486</v>
      </c>
      <c r="H3223" s="168">
        <v>38999</v>
      </c>
      <c r="I3223" t="s">
        <v>108</v>
      </c>
      <c r="J3223" s="169">
        <v>10.96986301369863</v>
      </c>
      <c r="K3223">
        <v>3</v>
      </c>
    </row>
    <row r="3224" spans="1:11" x14ac:dyDescent="0.25">
      <c r="A3224" t="s">
        <v>3688</v>
      </c>
      <c r="B3224">
        <v>73353</v>
      </c>
      <c r="C3224" t="s">
        <v>167</v>
      </c>
      <c r="D3224" s="167">
        <v>77328</v>
      </c>
      <c r="E3224" t="s">
        <v>168</v>
      </c>
      <c r="F3224" t="s">
        <v>169</v>
      </c>
      <c r="G3224" t="s">
        <v>265</v>
      </c>
      <c r="H3224" s="168">
        <v>36731</v>
      </c>
      <c r="I3224" t="s">
        <v>107</v>
      </c>
      <c r="J3224" s="169">
        <v>17.183561643835617</v>
      </c>
      <c r="K3224">
        <v>4</v>
      </c>
    </row>
    <row r="3225" spans="1:11" x14ac:dyDescent="0.25">
      <c r="A3225" t="s">
        <v>3689</v>
      </c>
      <c r="B3225">
        <v>59509</v>
      </c>
      <c r="C3225" t="s">
        <v>172</v>
      </c>
      <c r="D3225" s="167">
        <v>131654.51</v>
      </c>
      <c r="E3225" t="s">
        <v>188</v>
      </c>
      <c r="F3225" t="s">
        <v>169</v>
      </c>
      <c r="G3225" t="s">
        <v>275</v>
      </c>
      <c r="H3225" s="168">
        <v>40952</v>
      </c>
      <c r="I3225" t="s">
        <v>104</v>
      </c>
      <c r="J3225" s="169">
        <v>5.6191780821917812</v>
      </c>
      <c r="K3225">
        <v>2</v>
      </c>
    </row>
    <row r="3226" spans="1:11" x14ac:dyDescent="0.25">
      <c r="A3226" t="s">
        <v>3690</v>
      </c>
      <c r="B3226">
        <v>8565</v>
      </c>
      <c r="C3226" t="s">
        <v>167</v>
      </c>
      <c r="D3226" s="167">
        <v>66518.09</v>
      </c>
      <c r="E3226" t="s">
        <v>191</v>
      </c>
      <c r="F3226" t="s">
        <v>169</v>
      </c>
      <c r="G3226" t="s">
        <v>610</v>
      </c>
      <c r="H3226" s="168">
        <v>41386</v>
      </c>
      <c r="I3226" t="s">
        <v>106</v>
      </c>
      <c r="J3226" s="169">
        <v>4.4301369863013695</v>
      </c>
      <c r="K3226">
        <v>1</v>
      </c>
    </row>
    <row r="3227" spans="1:11" x14ac:dyDescent="0.25">
      <c r="A3227" t="s">
        <v>3691</v>
      </c>
      <c r="B3227">
        <v>75200</v>
      </c>
      <c r="C3227" t="s">
        <v>167</v>
      </c>
      <c r="D3227" s="167">
        <v>33548.42</v>
      </c>
      <c r="E3227" t="s">
        <v>216</v>
      </c>
      <c r="F3227" t="s">
        <v>202</v>
      </c>
      <c r="G3227" t="s">
        <v>422</v>
      </c>
      <c r="H3227" s="168">
        <v>37596</v>
      </c>
      <c r="I3227" t="s">
        <v>107</v>
      </c>
      <c r="J3227" s="169">
        <v>14.813698630136987</v>
      </c>
      <c r="K3227">
        <v>3</v>
      </c>
    </row>
    <row r="3228" spans="1:11" x14ac:dyDescent="0.25">
      <c r="A3228" t="s">
        <v>3692</v>
      </c>
      <c r="B3228">
        <v>45188</v>
      </c>
      <c r="C3228" t="s">
        <v>167</v>
      </c>
      <c r="D3228" s="167">
        <v>40631.32</v>
      </c>
      <c r="E3228" t="s">
        <v>199</v>
      </c>
      <c r="F3228" t="s">
        <v>169</v>
      </c>
      <c r="G3228" t="s">
        <v>200</v>
      </c>
      <c r="H3228" s="168">
        <v>42275</v>
      </c>
      <c r="I3228" t="s">
        <v>104</v>
      </c>
      <c r="J3228" s="169">
        <v>1.9945205479452055</v>
      </c>
      <c r="K3228">
        <v>1</v>
      </c>
    </row>
    <row r="3229" spans="1:11" x14ac:dyDescent="0.25">
      <c r="A3229" t="s">
        <v>3693</v>
      </c>
      <c r="B3229">
        <v>9849</v>
      </c>
      <c r="C3229" t="s">
        <v>172</v>
      </c>
      <c r="D3229" s="167">
        <v>29224</v>
      </c>
      <c r="E3229" t="s">
        <v>216</v>
      </c>
      <c r="F3229" t="s">
        <v>202</v>
      </c>
      <c r="G3229" t="s">
        <v>217</v>
      </c>
      <c r="H3229" s="168">
        <v>36878</v>
      </c>
      <c r="I3229" t="s">
        <v>108</v>
      </c>
      <c r="J3229" s="169">
        <v>16.780821917808218</v>
      </c>
      <c r="K3229">
        <v>4</v>
      </c>
    </row>
    <row r="3230" spans="1:11" x14ac:dyDescent="0.25">
      <c r="A3230" t="s">
        <v>3694</v>
      </c>
      <c r="B3230">
        <v>60411</v>
      </c>
      <c r="C3230" t="s">
        <v>172</v>
      </c>
      <c r="D3230" s="167">
        <v>45049.120000000003</v>
      </c>
      <c r="E3230" t="s">
        <v>199</v>
      </c>
      <c r="F3230" t="s">
        <v>169</v>
      </c>
      <c r="G3230" t="s">
        <v>205</v>
      </c>
      <c r="H3230" s="168">
        <v>41281</v>
      </c>
      <c r="I3230" t="s">
        <v>103</v>
      </c>
      <c r="J3230" s="169">
        <v>4.7178082191780826</v>
      </c>
      <c r="K3230">
        <v>1</v>
      </c>
    </row>
    <row r="3231" spans="1:11" x14ac:dyDescent="0.25">
      <c r="A3231" t="s">
        <v>3695</v>
      </c>
      <c r="B3231">
        <v>51645</v>
      </c>
      <c r="C3231" t="s">
        <v>167</v>
      </c>
      <c r="D3231" s="167">
        <v>29779.06</v>
      </c>
      <c r="E3231" t="s">
        <v>233</v>
      </c>
      <c r="F3231" t="s">
        <v>202</v>
      </c>
      <c r="G3231" t="s">
        <v>234</v>
      </c>
      <c r="H3231" s="168">
        <v>41374</v>
      </c>
      <c r="I3231" t="s">
        <v>108</v>
      </c>
      <c r="J3231" s="169">
        <v>4.463013698630137</v>
      </c>
      <c r="K3231">
        <v>1</v>
      </c>
    </row>
    <row r="3232" spans="1:11" x14ac:dyDescent="0.25">
      <c r="A3232" t="s">
        <v>3696</v>
      </c>
      <c r="B3232">
        <v>11429</v>
      </c>
      <c r="C3232" t="s">
        <v>172</v>
      </c>
      <c r="D3232" s="167">
        <v>89122.19</v>
      </c>
      <c r="E3232" t="s">
        <v>188</v>
      </c>
      <c r="F3232" t="s">
        <v>169</v>
      </c>
      <c r="G3232" t="s">
        <v>428</v>
      </c>
      <c r="H3232" s="168">
        <v>42072</v>
      </c>
      <c r="I3232" t="s">
        <v>103</v>
      </c>
      <c r="J3232" s="169">
        <v>2.5506849315068494</v>
      </c>
      <c r="K3232">
        <v>1</v>
      </c>
    </row>
    <row r="3233" spans="1:11" x14ac:dyDescent="0.25">
      <c r="A3233" t="s">
        <v>3697</v>
      </c>
      <c r="B3233">
        <v>99883</v>
      </c>
      <c r="C3233" t="s">
        <v>172</v>
      </c>
      <c r="D3233" s="167">
        <v>39257.31</v>
      </c>
      <c r="E3233" t="s">
        <v>233</v>
      </c>
      <c r="F3233" t="s">
        <v>169</v>
      </c>
      <c r="G3233" t="s">
        <v>514</v>
      </c>
      <c r="H3233" s="168">
        <v>42534</v>
      </c>
      <c r="I3233" t="s">
        <v>106</v>
      </c>
      <c r="J3233" s="169">
        <v>1.284931506849315</v>
      </c>
      <c r="K3233">
        <v>1</v>
      </c>
    </row>
    <row r="3234" spans="1:11" x14ac:dyDescent="0.25">
      <c r="A3234" t="s">
        <v>3698</v>
      </c>
      <c r="B3234">
        <v>73437</v>
      </c>
      <c r="C3234" t="s">
        <v>172</v>
      </c>
      <c r="D3234" s="167">
        <v>100006</v>
      </c>
      <c r="E3234" t="s">
        <v>175</v>
      </c>
      <c r="F3234" t="s">
        <v>169</v>
      </c>
      <c r="G3234" t="s">
        <v>586</v>
      </c>
      <c r="H3234" s="168">
        <v>36962</v>
      </c>
      <c r="I3234" t="s">
        <v>104</v>
      </c>
      <c r="J3234" s="169">
        <v>16.550684931506851</v>
      </c>
      <c r="K3234">
        <v>4</v>
      </c>
    </row>
    <row r="3235" spans="1:11" x14ac:dyDescent="0.25">
      <c r="A3235" t="s">
        <v>3699</v>
      </c>
      <c r="B3235">
        <v>71733</v>
      </c>
      <c r="C3235" t="s">
        <v>172</v>
      </c>
      <c r="D3235" s="167">
        <v>87967.15</v>
      </c>
      <c r="E3235" t="s">
        <v>168</v>
      </c>
      <c r="F3235" t="s">
        <v>169</v>
      </c>
      <c r="G3235" t="s">
        <v>265</v>
      </c>
      <c r="H3235" s="168">
        <v>34246</v>
      </c>
      <c r="I3235" t="s">
        <v>108</v>
      </c>
      <c r="J3235" s="169">
        <v>23.991780821917807</v>
      </c>
      <c r="K3235">
        <v>5</v>
      </c>
    </row>
    <row r="3236" spans="1:11" x14ac:dyDescent="0.25">
      <c r="A3236" t="s">
        <v>3700</v>
      </c>
      <c r="B3236">
        <v>32554</v>
      </c>
      <c r="C3236" t="s">
        <v>172</v>
      </c>
      <c r="D3236" s="167">
        <v>77753.08</v>
      </c>
      <c r="E3236" t="s">
        <v>199</v>
      </c>
      <c r="F3236" t="s">
        <v>169</v>
      </c>
      <c r="G3236" t="s">
        <v>3701</v>
      </c>
      <c r="H3236" s="168">
        <v>42226</v>
      </c>
      <c r="I3236" t="s">
        <v>103</v>
      </c>
      <c r="J3236" s="169">
        <v>2.128767123287671</v>
      </c>
      <c r="K3236">
        <v>1</v>
      </c>
    </row>
    <row r="3237" spans="1:11" x14ac:dyDescent="0.25">
      <c r="A3237" t="s">
        <v>3702</v>
      </c>
      <c r="B3237">
        <v>14441</v>
      </c>
      <c r="C3237" t="s">
        <v>167</v>
      </c>
      <c r="D3237" s="167">
        <v>102664</v>
      </c>
      <c r="E3237" t="s">
        <v>1353</v>
      </c>
      <c r="F3237" t="s">
        <v>169</v>
      </c>
      <c r="G3237" t="s">
        <v>882</v>
      </c>
      <c r="H3237" s="168">
        <v>38530</v>
      </c>
      <c r="I3237" t="s">
        <v>105</v>
      </c>
      <c r="J3237" s="169">
        <v>12.254794520547945</v>
      </c>
      <c r="K3237">
        <v>3</v>
      </c>
    </row>
    <row r="3238" spans="1:11" x14ac:dyDescent="0.25">
      <c r="A3238" t="s">
        <v>3703</v>
      </c>
      <c r="B3238">
        <v>93626</v>
      </c>
      <c r="C3238" t="s">
        <v>167</v>
      </c>
      <c r="D3238" s="167">
        <v>87523.22</v>
      </c>
      <c r="E3238" t="s">
        <v>216</v>
      </c>
      <c r="F3238" t="s">
        <v>169</v>
      </c>
      <c r="G3238" t="s">
        <v>1058</v>
      </c>
      <c r="H3238" s="168">
        <v>35155</v>
      </c>
      <c r="I3238" t="s">
        <v>104</v>
      </c>
      <c r="J3238" s="169">
        <v>21.5013698630137</v>
      </c>
      <c r="K3238">
        <v>5</v>
      </c>
    </row>
    <row r="3239" spans="1:11" x14ac:dyDescent="0.25">
      <c r="A3239" t="s">
        <v>3704</v>
      </c>
      <c r="B3239">
        <v>70260</v>
      </c>
      <c r="C3239" t="s">
        <v>172</v>
      </c>
      <c r="D3239" s="167">
        <v>119211.02</v>
      </c>
      <c r="E3239" t="s">
        <v>185</v>
      </c>
      <c r="F3239" t="s">
        <v>169</v>
      </c>
      <c r="G3239" t="s">
        <v>382</v>
      </c>
      <c r="H3239" s="168">
        <v>32734</v>
      </c>
      <c r="I3239" t="s">
        <v>108</v>
      </c>
      <c r="J3239" s="169">
        <v>28.134246575342466</v>
      </c>
      <c r="K3239">
        <v>6</v>
      </c>
    </row>
    <row r="3240" spans="1:11" x14ac:dyDescent="0.25">
      <c r="A3240" t="s">
        <v>3705</v>
      </c>
      <c r="B3240">
        <v>59944</v>
      </c>
      <c r="C3240" t="s">
        <v>172</v>
      </c>
      <c r="D3240" s="167">
        <v>118930</v>
      </c>
      <c r="E3240" t="s">
        <v>185</v>
      </c>
      <c r="F3240" t="s">
        <v>169</v>
      </c>
      <c r="G3240" t="s">
        <v>382</v>
      </c>
      <c r="H3240" s="168">
        <v>37138</v>
      </c>
      <c r="I3240" t="s">
        <v>104</v>
      </c>
      <c r="J3240" s="169">
        <v>16.068493150684933</v>
      </c>
      <c r="K3240">
        <v>4</v>
      </c>
    </row>
    <row r="3241" spans="1:11" x14ac:dyDescent="0.25">
      <c r="A3241" t="s">
        <v>3706</v>
      </c>
      <c r="B3241">
        <v>59695</v>
      </c>
      <c r="C3241" t="s">
        <v>172</v>
      </c>
      <c r="D3241" s="167">
        <v>206000</v>
      </c>
      <c r="E3241" t="s">
        <v>168</v>
      </c>
      <c r="F3241" t="s">
        <v>169</v>
      </c>
      <c r="G3241" t="s">
        <v>3707</v>
      </c>
      <c r="H3241" s="168">
        <v>36864</v>
      </c>
      <c r="I3241" t="s">
        <v>103</v>
      </c>
      <c r="J3241" s="169">
        <v>16.81917808219178</v>
      </c>
      <c r="K3241">
        <v>4</v>
      </c>
    </row>
    <row r="3242" spans="1:11" x14ac:dyDescent="0.25">
      <c r="A3242" t="s">
        <v>3708</v>
      </c>
      <c r="B3242">
        <v>8799</v>
      </c>
      <c r="C3242" t="s">
        <v>172</v>
      </c>
      <c r="D3242" s="167">
        <v>86588</v>
      </c>
      <c r="E3242" t="s">
        <v>175</v>
      </c>
      <c r="F3242" t="s">
        <v>169</v>
      </c>
      <c r="G3242" t="s">
        <v>183</v>
      </c>
      <c r="H3242" s="168">
        <v>38734</v>
      </c>
      <c r="I3242" t="s">
        <v>105</v>
      </c>
      <c r="J3242" s="169">
        <v>11.695890410958905</v>
      </c>
      <c r="K3242">
        <v>3</v>
      </c>
    </row>
    <row r="3243" spans="1:11" x14ac:dyDescent="0.25">
      <c r="A3243" t="s">
        <v>3709</v>
      </c>
      <c r="B3243">
        <v>94244</v>
      </c>
      <c r="C3243" t="s">
        <v>167</v>
      </c>
      <c r="D3243" s="167">
        <v>73801</v>
      </c>
      <c r="E3243" t="s">
        <v>253</v>
      </c>
      <c r="F3243" t="s">
        <v>169</v>
      </c>
      <c r="G3243" t="s">
        <v>539</v>
      </c>
      <c r="H3243" s="168">
        <v>38375</v>
      </c>
      <c r="I3243" t="s">
        <v>104</v>
      </c>
      <c r="J3243" s="169">
        <v>12.67945205479452</v>
      </c>
      <c r="K3243">
        <v>3</v>
      </c>
    </row>
    <row r="3244" spans="1:11" x14ac:dyDescent="0.25">
      <c r="A3244" t="s">
        <v>3710</v>
      </c>
      <c r="B3244">
        <v>87619</v>
      </c>
      <c r="C3244" t="s">
        <v>167</v>
      </c>
      <c r="D3244" s="167">
        <v>57569.24</v>
      </c>
      <c r="E3244" t="s">
        <v>270</v>
      </c>
      <c r="F3244" t="s">
        <v>169</v>
      </c>
      <c r="G3244" t="s">
        <v>801</v>
      </c>
      <c r="H3244" s="168">
        <v>40826</v>
      </c>
      <c r="I3244" t="s">
        <v>104</v>
      </c>
      <c r="J3244" s="169">
        <v>5.9643835616438352</v>
      </c>
      <c r="K3244">
        <v>2</v>
      </c>
    </row>
    <row r="3245" spans="1:11" x14ac:dyDescent="0.25">
      <c r="A3245" t="s">
        <v>3711</v>
      </c>
      <c r="B3245">
        <v>35584</v>
      </c>
      <c r="C3245" t="s">
        <v>172</v>
      </c>
      <c r="D3245" s="167">
        <v>46626.87</v>
      </c>
      <c r="E3245" t="s">
        <v>199</v>
      </c>
      <c r="F3245" t="s">
        <v>169</v>
      </c>
      <c r="G3245" t="s">
        <v>205</v>
      </c>
      <c r="H3245" s="168">
        <v>39370</v>
      </c>
      <c r="I3245" t="s">
        <v>104</v>
      </c>
      <c r="J3245" s="169">
        <v>9.9534246575342458</v>
      </c>
      <c r="K3245">
        <v>3</v>
      </c>
    </row>
    <row r="3246" spans="1:11" x14ac:dyDescent="0.25">
      <c r="A3246" t="s">
        <v>3712</v>
      </c>
      <c r="B3246">
        <v>77413</v>
      </c>
      <c r="C3246" t="s">
        <v>172</v>
      </c>
      <c r="D3246" s="167">
        <v>63398.15</v>
      </c>
      <c r="E3246" t="s">
        <v>308</v>
      </c>
      <c r="F3246" t="s">
        <v>169</v>
      </c>
      <c r="G3246" t="s">
        <v>3713</v>
      </c>
      <c r="H3246" s="168">
        <v>38152</v>
      </c>
      <c r="I3246" t="s">
        <v>103</v>
      </c>
      <c r="J3246" s="169">
        <v>13.29041095890411</v>
      </c>
      <c r="K3246">
        <v>3</v>
      </c>
    </row>
    <row r="3247" spans="1:11" x14ac:dyDescent="0.25">
      <c r="A3247" t="s">
        <v>3714</v>
      </c>
      <c r="B3247">
        <v>79283</v>
      </c>
      <c r="C3247" t="s">
        <v>167</v>
      </c>
      <c r="D3247" s="167">
        <v>69222.179999999993</v>
      </c>
      <c r="E3247" t="s">
        <v>213</v>
      </c>
      <c r="F3247" t="s">
        <v>169</v>
      </c>
      <c r="G3247" t="s">
        <v>357</v>
      </c>
      <c r="H3247" s="168">
        <v>32853</v>
      </c>
      <c r="I3247" t="s">
        <v>105</v>
      </c>
      <c r="J3247" s="169">
        <v>27.80821917808219</v>
      </c>
      <c r="K3247">
        <v>6</v>
      </c>
    </row>
    <row r="3248" spans="1:11" x14ac:dyDescent="0.25">
      <c r="A3248" t="s">
        <v>3715</v>
      </c>
      <c r="B3248">
        <v>48863</v>
      </c>
      <c r="C3248" t="s">
        <v>172</v>
      </c>
      <c r="D3248" s="167">
        <v>148090.9</v>
      </c>
      <c r="E3248" t="s">
        <v>239</v>
      </c>
      <c r="F3248" t="s">
        <v>169</v>
      </c>
      <c r="G3248" t="s">
        <v>231</v>
      </c>
      <c r="H3248" s="168">
        <v>39133</v>
      </c>
      <c r="I3248" t="s">
        <v>103</v>
      </c>
      <c r="J3248" s="169">
        <v>10.602739726027398</v>
      </c>
      <c r="K3248">
        <v>3</v>
      </c>
    </row>
    <row r="3249" spans="1:11" x14ac:dyDescent="0.25">
      <c r="A3249" t="s">
        <v>3716</v>
      </c>
      <c r="B3249">
        <v>82632</v>
      </c>
      <c r="C3249" t="s">
        <v>167</v>
      </c>
      <c r="D3249" s="167">
        <v>26208.35</v>
      </c>
      <c r="E3249" t="s">
        <v>196</v>
      </c>
      <c r="F3249" t="s">
        <v>202</v>
      </c>
      <c r="G3249" t="s">
        <v>816</v>
      </c>
      <c r="H3249" s="168">
        <v>34393</v>
      </c>
      <c r="I3249" t="s">
        <v>107</v>
      </c>
      <c r="J3249" s="169">
        <v>23.589041095890412</v>
      </c>
      <c r="K3249">
        <v>5</v>
      </c>
    </row>
    <row r="3250" spans="1:11" x14ac:dyDescent="0.25">
      <c r="A3250" t="s">
        <v>3717</v>
      </c>
      <c r="B3250">
        <v>78609</v>
      </c>
      <c r="C3250" t="s">
        <v>172</v>
      </c>
      <c r="D3250" s="167">
        <v>69222.179999999993</v>
      </c>
      <c r="E3250" t="s">
        <v>216</v>
      </c>
      <c r="F3250" t="s">
        <v>169</v>
      </c>
      <c r="G3250" t="s">
        <v>1091</v>
      </c>
      <c r="H3250" s="168">
        <v>30187</v>
      </c>
      <c r="I3250" t="s">
        <v>105</v>
      </c>
      <c r="J3250" s="169">
        <v>35.112328767123287</v>
      </c>
      <c r="K3250">
        <v>8</v>
      </c>
    </row>
    <row r="3251" spans="1:11" x14ac:dyDescent="0.25">
      <c r="A3251" t="s">
        <v>3718</v>
      </c>
      <c r="B3251">
        <v>85861</v>
      </c>
      <c r="C3251" t="s">
        <v>172</v>
      </c>
      <c r="D3251" s="167">
        <v>92756.7</v>
      </c>
      <c r="E3251" t="s">
        <v>175</v>
      </c>
      <c r="F3251" t="s">
        <v>169</v>
      </c>
      <c r="G3251" t="s">
        <v>183</v>
      </c>
      <c r="H3251" s="168">
        <v>31761</v>
      </c>
      <c r="I3251" t="s">
        <v>108</v>
      </c>
      <c r="J3251" s="169">
        <v>30.8</v>
      </c>
      <c r="K3251">
        <v>7</v>
      </c>
    </row>
    <row r="3252" spans="1:11" x14ac:dyDescent="0.25">
      <c r="A3252" t="s">
        <v>3719</v>
      </c>
      <c r="B3252">
        <v>11197</v>
      </c>
      <c r="C3252" t="s">
        <v>167</v>
      </c>
      <c r="D3252" s="167">
        <v>45048.5</v>
      </c>
      <c r="E3252" t="s">
        <v>168</v>
      </c>
      <c r="F3252" t="s">
        <v>169</v>
      </c>
      <c r="G3252" t="s">
        <v>344</v>
      </c>
      <c r="H3252" s="168">
        <v>39286</v>
      </c>
      <c r="I3252" t="s">
        <v>104</v>
      </c>
      <c r="J3252" s="169">
        <v>10.183561643835617</v>
      </c>
      <c r="K3252">
        <v>3</v>
      </c>
    </row>
    <row r="3253" spans="1:11" x14ac:dyDescent="0.25">
      <c r="A3253" t="s">
        <v>3720</v>
      </c>
      <c r="B3253">
        <v>49349</v>
      </c>
      <c r="C3253" t="s">
        <v>167</v>
      </c>
      <c r="D3253" s="167">
        <v>95372.89</v>
      </c>
      <c r="E3253" t="s">
        <v>325</v>
      </c>
      <c r="F3253" t="s">
        <v>169</v>
      </c>
      <c r="G3253" t="s">
        <v>457</v>
      </c>
      <c r="H3253" s="168">
        <v>36598</v>
      </c>
      <c r="I3253" t="s">
        <v>103</v>
      </c>
      <c r="J3253" s="169">
        <v>17.547945205479451</v>
      </c>
      <c r="K3253">
        <v>4</v>
      </c>
    </row>
    <row r="3254" spans="1:11" x14ac:dyDescent="0.25">
      <c r="A3254" t="s">
        <v>3721</v>
      </c>
      <c r="B3254">
        <v>88687</v>
      </c>
      <c r="C3254" t="s">
        <v>172</v>
      </c>
      <c r="D3254" s="167">
        <v>153412.57</v>
      </c>
      <c r="E3254" t="s">
        <v>180</v>
      </c>
      <c r="F3254" t="s">
        <v>169</v>
      </c>
      <c r="G3254" t="s">
        <v>231</v>
      </c>
      <c r="H3254" s="168">
        <v>41008</v>
      </c>
      <c r="I3254" t="s">
        <v>103</v>
      </c>
      <c r="J3254" s="169">
        <v>5.4657534246575343</v>
      </c>
      <c r="K3254">
        <v>2</v>
      </c>
    </row>
    <row r="3255" spans="1:11" x14ac:dyDescent="0.25">
      <c r="A3255" t="s">
        <v>3722</v>
      </c>
      <c r="B3255">
        <v>71570</v>
      </c>
      <c r="C3255" t="s">
        <v>172</v>
      </c>
      <c r="D3255" s="167">
        <v>92756.7</v>
      </c>
      <c r="E3255" t="s">
        <v>175</v>
      </c>
      <c r="F3255" t="s">
        <v>169</v>
      </c>
      <c r="G3255" t="s">
        <v>183</v>
      </c>
      <c r="H3255" s="168">
        <v>29347</v>
      </c>
      <c r="I3255" t="s">
        <v>104</v>
      </c>
      <c r="J3255" s="169">
        <v>37.413698630136984</v>
      </c>
      <c r="K3255">
        <v>8</v>
      </c>
    </row>
    <row r="3256" spans="1:11" x14ac:dyDescent="0.25">
      <c r="A3256" t="s">
        <v>3723</v>
      </c>
      <c r="B3256">
        <v>56841</v>
      </c>
      <c r="C3256" t="s">
        <v>167</v>
      </c>
      <c r="D3256" s="167">
        <v>97912</v>
      </c>
      <c r="E3256" t="s">
        <v>188</v>
      </c>
      <c r="F3256" t="s">
        <v>169</v>
      </c>
      <c r="G3256" t="s">
        <v>284</v>
      </c>
      <c r="H3256" s="168">
        <v>38139</v>
      </c>
      <c r="I3256" t="s">
        <v>106</v>
      </c>
      <c r="J3256" s="169">
        <v>13.326027397260274</v>
      </c>
      <c r="K3256">
        <v>3</v>
      </c>
    </row>
    <row r="3257" spans="1:11" x14ac:dyDescent="0.25">
      <c r="A3257" t="s">
        <v>3724</v>
      </c>
      <c r="B3257">
        <v>42333</v>
      </c>
      <c r="C3257" t="s">
        <v>172</v>
      </c>
      <c r="D3257" s="167">
        <v>102664</v>
      </c>
      <c r="E3257" t="s">
        <v>180</v>
      </c>
      <c r="F3257" t="s">
        <v>169</v>
      </c>
      <c r="G3257" t="s">
        <v>443</v>
      </c>
      <c r="H3257" s="168">
        <v>38769</v>
      </c>
      <c r="I3257" t="s">
        <v>104</v>
      </c>
      <c r="J3257" s="169">
        <v>11.6</v>
      </c>
      <c r="K3257">
        <v>3</v>
      </c>
    </row>
    <row r="3258" spans="1:11" x14ac:dyDescent="0.25">
      <c r="A3258" t="s">
        <v>3725</v>
      </c>
      <c r="B3258">
        <v>39018</v>
      </c>
      <c r="C3258" t="s">
        <v>167</v>
      </c>
      <c r="D3258" s="167">
        <v>58975.22</v>
      </c>
      <c r="E3258" t="s">
        <v>188</v>
      </c>
      <c r="F3258" t="s">
        <v>169</v>
      </c>
      <c r="G3258" t="s">
        <v>282</v>
      </c>
      <c r="H3258" s="168">
        <v>41260</v>
      </c>
      <c r="I3258" t="s">
        <v>107</v>
      </c>
      <c r="J3258" s="169">
        <v>4.7753424657534245</v>
      </c>
      <c r="K3258">
        <v>1</v>
      </c>
    </row>
    <row r="3259" spans="1:11" x14ac:dyDescent="0.25">
      <c r="A3259" t="s">
        <v>3726</v>
      </c>
      <c r="B3259">
        <v>99068</v>
      </c>
      <c r="C3259" t="s">
        <v>172</v>
      </c>
      <c r="D3259" s="167">
        <v>43525.72</v>
      </c>
      <c r="E3259" t="s">
        <v>199</v>
      </c>
      <c r="F3259" t="s">
        <v>169</v>
      </c>
      <c r="G3259" t="s">
        <v>220</v>
      </c>
      <c r="H3259" s="168">
        <v>41590</v>
      </c>
      <c r="I3259" t="s">
        <v>104</v>
      </c>
      <c r="J3259" s="169">
        <v>3.871232876712329</v>
      </c>
      <c r="K3259">
        <v>1</v>
      </c>
    </row>
    <row r="3260" spans="1:11" x14ac:dyDescent="0.25">
      <c r="A3260" t="s">
        <v>3727</v>
      </c>
      <c r="B3260">
        <v>22901</v>
      </c>
      <c r="C3260" t="s">
        <v>167</v>
      </c>
      <c r="D3260" s="167">
        <v>135392</v>
      </c>
      <c r="E3260" t="s">
        <v>196</v>
      </c>
      <c r="F3260" t="s">
        <v>169</v>
      </c>
      <c r="G3260" t="s">
        <v>275</v>
      </c>
      <c r="H3260" s="168">
        <v>30503</v>
      </c>
      <c r="I3260" t="s">
        <v>105</v>
      </c>
      <c r="J3260" s="169">
        <v>34.246575342465754</v>
      </c>
      <c r="K3260">
        <v>7</v>
      </c>
    </row>
    <row r="3261" spans="1:11" x14ac:dyDescent="0.25">
      <c r="A3261" t="s">
        <v>3728</v>
      </c>
      <c r="B3261">
        <v>15045</v>
      </c>
      <c r="C3261" t="s">
        <v>172</v>
      </c>
      <c r="D3261" s="167">
        <v>67206</v>
      </c>
      <c r="E3261" t="s">
        <v>188</v>
      </c>
      <c r="F3261" t="s">
        <v>169</v>
      </c>
      <c r="G3261" t="s">
        <v>170</v>
      </c>
      <c r="H3261" s="168">
        <v>36079</v>
      </c>
      <c r="I3261" t="s">
        <v>106</v>
      </c>
      <c r="J3261" s="169">
        <v>18.969863013698632</v>
      </c>
      <c r="K3261">
        <v>4</v>
      </c>
    </row>
    <row r="3262" spans="1:11" x14ac:dyDescent="0.25">
      <c r="A3262" t="s">
        <v>3729</v>
      </c>
      <c r="B3262">
        <v>69887</v>
      </c>
      <c r="C3262" t="s">
        <v>172</v>
      </c>
      <c r="D3262" s="167">
        <v>156404.85</v>
      </c>
      <c r="E3262" t="s">
        <v>188</v>
      </c>
      <c r="F3262" t="s">
        <v>169</v>
      </c>
      <c r="G3262" t="s">
        <v>231</v>
      </c>
      <c r="H3262" s="168">
        <v>36948</v>
      </c>
      <c r="I3262" t="s">
        <v>103</v>
      </c>
      <c r="J3262" s="169">
        <v>16.589041095890412</v>
      </c>
      <c r="K3262">
        <v>4</v>
      </c>
    </row>
    <row r="3263" spans="1:11" x14ac:dyDescent="0.25">
      <c r="A3263" t="s">
        <v>3730</v>
      </c>
      <c r="B3263">
        <v>67591</v>
      </c>
      <c r="C3263" t="s">
        <v>167</v>
      </c>
      <c r="D3263" s="167">
        <v>19060.61</v>
      </c>
      <c r="E3263" t="s">
        <v>196</v>
      </c>
      <c r="F3263" t="s">
        <v>202</v>
      </c>
      <c r="G3263" t="s">
        <v>222</v>
      </c>
      <c r="H3263" s="168">
        <v>39702</v>
      </c>
      <c r="I3263" t="s">
        <v>106</v>
      </c>
      <c r="J3263" s="169">
        <v>9.043835616438356</v>
      </c>
      <c r="K3263">
        <v>2</v>
      </c>
    </row>
    <row r="3264" spans="1:11" x14ac:dyDescent="0.25">
      <c r="A3264" t="s">
        <v>3731</v>
      </c>
      <c r="B3264">
        <v>433</v>
      </c>
      <c r="C3264" t="s">
        <v>167</v>
      </c>
      <c r="D3264" s="167">
        <v>69222.179999999993</v>
      </c>
      <c r="E3264" t="s">
        <v>188</v>
      </c>
      <c r="F3264" t="s">
        <v>169</v>
      </c>
      <c r="G3264" t="s">
        <v>170</v>
      </c>
      <c r="H3264" s="168">
        <v>30935</v>
      </c>
      <c r="I3264" t="s">
        <v>106</v>
      </c>
      <c r="J3264" s="169">
        <v>33.063013698630137</v>
      </c>
      <c r="K3264">
        <v>7</v>
      </c>
    </row>
    <row r="3265" spans="1:11" x14ac:dyDescent="0.25">
      <c r="A3265" t="s">
        <v>3732</v>
      </c>
      <c r="B3265">
        <v>92856</v>
      </c>
      <c r="C3265" t="s">
        <v>167</v>
      </c>
      <c r="D3265" s="167">
        <v>104717.28</v>
      </c>
      <c r="E3265" t="s">
        <v>188</v>
      </c>
      <c r="F3265" t="s">
        <v>169</v>
      </c>
      <c r="G3265" t="s">
        <v>397</v>
      </c>
      <c r="H3265" s="168">
        <v>33266</v>
      </c>
      <c r="I3265" t="s">
        <v>104</v>
      </c>
      <c r="J3265" s="169">
        <v>26.676712328767124</v>
      </c>
      <c r="K3265">
        <v>6</v>
      </c>
    </row>
    <row r="3266" spans="1:11" x14ac:dyDescent="0.25">
      <c r="A3266" t="s">
        <v>3733</v>
      </c>
      <c r="B3266">
        <v>43511</v>
      </c>
      <c r="C3266" t="s">
        <v>172</v>
      </c>
      <c r="D3266" s="167">
        <v>78096</v>
      </c>
      <c r="E3266" t="s">
        <v>175</v>
      </c>
      <c r="F3266" t="s">
        <v>169</v>
      </c>
      <c r="G3266" t="s">
        <v>183</v>
      </c>
      <c r="H3266" s="168">
        <v>38012</v>
      </c>
      <c r="I3266" t="s">
        <v>103</v>
      </c>
      <c r="J3266" s="169">
        <v>13.673972602739726</v>
      </c>
      <c r="K3266">
        <v>3</v>
      </c>
    </row>
    <row r="3267" spans="1:11" x14ac:dyDescent="0.25">
      <c r="A3267" t="s">
        <v>3734</v>
      </c>
      <c r="B3267">
        <v>84459</v>
      </c>
      <c r="C3267" t="s">
        <v>167</v>
      </c>
      <c r="D3267" s="167">
        <v>58941.9</v>
      </c>
      <c r="E3267" t="s">
        <v>199</v>
      </c>
      <c r="F3267" t="s">
        <v>169</v>
      </c>
      <c r="G3267" t="s">
        <v>295</v>
      </c>
      <c r="H3267" s="168">
        <v>35001</v>
      </c>
      <c r="I3267" t="s">
        <v>106</v>
      </c>
      <c r="J3267" s="169">
        <v>21.923287671232877</v>
      </c>
      <c r="K3267">
        <v>5</v>
      </c>
    </row>
    <row r="3268" spans="1:11" x14ac:dyDescent="0.25">
      <c r="A3268" t="s">
        <v>3735</v>
      </c>
      <c r="B3268">
        <v>82281</v>
      </c>
      <c r="C3268" t="s">
        <v>172</v>
      </c>
      <c r="D3268" s="167">
        <v>70296.399999999994</v>
      </c>
      <c r="E3268" t="s">
        <v>196</v>
      </c>
      <c r="F3268" t="s">
        <v>169</v>
      </c>
      <c r="G3268" t="s">
        <v>706</v>
      </c>
      <c r="H3268" s="168">
        <v>39552</v>
      </c>
      <c r="I3268" t="s">
        <v>103</v>
      </c>
      <c r="J3268" s="169">
        <v>9.4547945205479458</v>
      </c>
      <c r="K3268">
        <v>2</v>
      </c>
    </row>
    <row r="3269" spans="1:11" x14ac:dyDescent="0.25">
      <c r="A3269" t="s">
        <v>3736</v>
      </c>
      <c r="B3269">
        <v>50206</v>
      </c>
      <c r="C3269" t="s">
        <v>172</v>
      </c>
      <c r="D3269" s="167">
        <v>107128.71</v>
      </c>
      <c r="E3269" t="s">
        <v>175</v>
      </c>
      <c r="F3269" t="s">
        <v>169</v>
      </c>
      <c r="G3269" t="s">
        <v>586</v>
      </c>
      <c r="H3269" s="168">
        <v>34352</v>
      </c>
      <c r="I3269" t="s">
        <v>104</v>
      </c>
      <c r="J3269" s="169">
        <v>23.701369863013699</v>
      </c>
      <c r="K3269">
        <v>5</v>
      </c>
    </row>
    <row r="3270" spans="1:11" x14ac:dyDescent="0.25">
      <c r="A3270" t="s">
        <v>3737</v>
      </c>
      <c r="B3270">
        <v>60032</v>
      </c>
      <c r="C3270" t="s">
        <v>172</v>
      </c>
      <c r="D3270" s="167">
        <v>50910</v>
      </c>
      <c r="E3270" t="s">
        <v>191</v>
      </c>
      <c r="F3270" t="s">
        <v>169</v>
      </c>
      <c r="G3270" t="s">
        <v>354</v>
      </c>
      <c r="H3270" s="168">
        <v>41904</v>
      </c>
      <c r="I3270" t="s">
        <v>106</v>
      </c>
      <c r="J3270" s="169">
        <v>3.010958904109589</v>
      </c>
      <c r="K3270">
        <v>1</v>
      </c>
    </row>
    <row r="3271" spans="1:11" x14ac:dyDescent="0.25">
      <c r="A3271" t="s">
        <v>3738</v>
      </c>
      <c r="B3271">
        <v>47438</v>
      </c>
      <c r="C3271" t="s">
        <v>172</v>
      </c>
      <c r="D3271" s="167">
        <v>93396</v>
      </c>
      <c r="E3271" t="s">
        <v>1258</v>
      </c>
      <c r="F3271" t="s">
        <v>169</v>
      </c>
      <c r="G3271" t="s">
        <v>418</v>
      </c>
      <c r="H3271" s="168">
        <v>37144</v>
      </c>
      <c r="I3271" t="s">
        <v>103</v>
      </c>
      <c r="J3271" s="169">
        <v>16.052054794520547</v>
      </c>
      <c r="K3271">
        <v>4</v>
      </c>
    </row>
    <row r="3272" spans="1:11" x14ac:dyDescent="0.25">
      <c r="A3272" t="s">
        <v>3739</v>
      </c>
      <c r="B3272">
        <v>58187</v>
      </c>
      <c r="C3272" t="s">
        <v>172</v>
      </c>
      <c r="D3272" s="167">
        <v>48399.27</v>
      </c>
      <c r="E3272" t="s">
        <v>199</v>
      </c>
      <c r="F3272" t="s">
        <v>169</v>
      </c>
      <c r="G3272" t="s">
        <v>630</v>
      </c>
      <c r="H3272" s="168">
        <v>38601</v>
      </c>
      <c r="I3272" t="s">
        <v>103</v>
      </c>
      <c r="J3272" s="169">
        <v>12.06027397260274</v>
      </c>
      <c r="K3272">
        <v>3</v>
      </c>
    </row>
    <row r="3273" spans="1:11" x14ac:dyDescent="0.25">
      <c r="A3273" t="s">
        <v>3740</v>
      </c>
      <c r="B3273">
        <v>80968</v>
      </c>
      <c r="C3273" t="s">
        <v>167</v>
      </c>
      <c r="D3273" s="167">
        <v>36036.11</v>
      </c>
      <c r="E3273" t="s">
        <v>216</v>
      </c>
      <c r="F3273" t="s">
        <v>202</v>
      </c>
      <c r="G3273" t="s">
        <v>217</v>
      </c>
      <c r="H3273" s="168">
        <v>37502</v>
      </c>
      <c r="I3273" t="s">
        <v>108</v>
      </c>
      <c r="J3273" s="169">
        <v>15.07123287671233</v>
      </c>
      <c r="K3273">
        <v>4</v>
      </c>
    </row>
    <row r="3274" spans="1:11" x14ac:dyDescent="0.25">
      <c r="A3274" t="s">
        <v>3741</v>
      </c>
      <c r="B3274">
        <v>61487</v>
      </c>
      <c r="C3274" t="s">
        <v>167</v>
      </c>
      <c r="D3274" s="167">
        <v>60201.440000000002</v>
      </c>
      <c r="E3274" t="s">
        <v>216</v>
      </c>
      <c r="F3274" t="s">
        <v>169</v>
      </c>
      <c r="G3274" t="s">
        <v>217</v>
      </c>
      <c r="H3274" s="168">
        <v>33830</v>
      </c>
      <c r="I3274" t="s">
        <v>106</v>
      </c>
      <c r="J3274" s="169">
        <v>25.13150684931507</v>
      </c>
      <c r="K3274">
        <v>6</v>
      </c>
    </row>
    <row r="3275" spans="1:11" x14ac:dyDescent="0.25">
      <c r="A3275" t="s">
        <v>3742</v>
      </c>
      <c r="B3275">
        <v>53915</v>
      </c>
      <c r="C3275" t="s">
        <v>167</v>
      </c>
      <c r="D3275" s="167">
        <v>56306.54</v>
      </c>
      <c r="E3275" t="s">
        <v>188</v>
      </c>
      <c r="F3275" t="s">
        <v>169</v>
      </c>
      <c r="G3275" t="s">
        <v>282</v>
      </c>
      <c r="H3275" s="168">
        <v>39944</v>
      </c>
      <c r="I3275" t="s">
        <v>105</v>
      </c>
      <c r="J3275" s="169">
        <v>8.3808219178082197</v>
      </c>
      <c r="K3275">
        <v>2</v>
      </c>
    </row>
    <row r="3276" spans="1:11" x14ac:dyDescent="0.25">
      <c r="A3276" t="s">
        <v>3743</v>
      </c>
      <c r="B3276">
        <v>40025</v>
      </c>
      <c r="C3276" t="s">
        <v>172</v>
      </c>
      <c r="D3276" s="167">
        <v>77957</v>
      </c>
      <c r="E3276" t="s">
        <v>185</v>
      </c>
      <c r="F3276" t="s">
        <v>169</v>
      </c>
      <c r="G3276" t="s">
        <v>416</v>
      </c>
      <c r="H3276" s="168">
        <v>39693</v>
      </c>
      <c r="I3276" t="s">
        <v>104</v>
      </c>
      <c r="J3276" s="169">
        <v>9.0684931506849313</v>
      </c>
      <c r="K3276">
        <v>2</v>
      </c>
    </row>
    <row r="3277" spans="1:11" x14ac:dyDescent="0.25">
      <c r="A3277" t="s">
        <v>3744</v>
      </c>
      <c r="B3277">
        <v>10514</v>
      </c>
      <c r="C3277" t="s">
        <v>167</v>
      </c>
      <c r="D3277" s="167">
        <v>60201.440000000002</v>
      </c>
      <c r="E3277" t="s">
        <v>216</v>
      </c>
      <c r="F3277" t="s">
        <v>169</v>
      </c>
      <c r="G3277" t="s">
        <v>217</v>
      </c>
      <c r="H3277" s="168">
        <v>30615</v>
      </c>
      <c r="I3277" t="s">
        <v>103</v>
      </c>
      <c r="J3277" s="169">
        <v>33.939726027397263</v>
      </c>
      <c r="K3277">
        <v>7</v>
      </c>
    </row>
    <row r="3278" spans="1:11" x14ac:dyDescent="0.25">
      <c r="A3278" t="s">
        <v>3745</v>
      </c>
      <c r="B3278">
        <v>26895</v>
      </c>
      <c r="C3278" t="s">
        <v>172</v>
      </c>
      <c r="D3278" s="167">
        <v>92756.7</v>
      </c>
      <c r="E3278" t="s">
        <v>175</v>
      </c>
      <c r="F3278" t="s">
        <v>169</v>
      </c>
      <c r="G3278" t="s">
        <v>183</v>
      </c>
      <c r="H3278" s="168">
        <v>34736</v>
      </c>
      <c r="I3278" t="s">
        <v>107</v>
      </c>
      <c r="J3278" s="169">
        <v>22.649315068493152</v>
      </c>
      <c r="K3278">
        <v>5</v>
      </c>
    </row>
    <row r="3279" spans="1:11" x14ac:dyDescent="0.25">
      <c r="A3279" t="s">
        <v>3746</v>
      </c>
      <c r="B3279">
        <v>39665</v>
      </c>
      <c r="C3279" t="s">
        <v>167</v>
      </c>
      <c r="D3279" s="167">
        <v>37838.480000000003</v>
      </c>
      <c r="E3279" t="s">
        <v>188</v>
      </c>
      <c r="F3279" t="s">
        <v>202</v>
      </c>
      <c r="G3279" t="s">
        <v>313</v>
      </c>
      <c r="H3279" s="168">
        <v>41127</v>
      </c>
      <c r="I3279" t="s">
        <v>108</v>
      </c>
      <c r="J3279" s="169">
        <v>5.13972602739726</v>
      </c>
      <c r="K3279">
        <v>2</v>
      </c>
    </row>
    <row r="3280" spans="1:11" x14ac:dyDescent="0.25">
      <c r="A3280" t="s">
        <v>3747</v>
      </c>
      <c r="B3280">
        <v>47953</v>
      </c>
      <c r="C3280" t="s">
        <v>172</v>
      </c>
      <c r="D3280" s="167">
        <v>73801</v>
      </c>
      <c r="E3280" t="s">
        <v>253</v>
      </c>
      <c r="F3280" t="s">
        <v>169</v>
      </c>
      <c r="G3280" t="s">
        <v>1406</v>
      </c>
      <c r="H3280" s="168">
        <v>37228</v>
      </c>
      <c r="I3280" t="s">
        <v>104</v>
      </c>
      <c r="J3280" s="169">
        <v>15.821917808219178</v>
      </c>
      <c r="K3280">
        <v>4</v>
      </c>
    </row>
    <row r="3281" spans="1:11" x14ac:dyDescent="0.25">
      <c r="A3281" t="s">
        <v>3748</v>
      </c>
      <c r="B3281">
        <v>29189</v>
      </c>
      <c r="C3281" t="s">
        <v>172</v>
      </c>
      <c r="D3281" s="167">
        <v>92756.7</v>
      </c>
      <c r="E3281" t="s">
        <v>175</v>
      </c>
      <c r="F3281" t="s">
        <v>169</v>
      </c>
      <c r="G3281" t="s">
        <v>183</v>
      </c>
      <c r="H3281" s="168">
        <v>34352</v>
      </c>
      <c r="I3281" t="s">
        <v>106</v>
      </c>
      <c r="J3281" s="169">
        <v>23.701369863013699</v>
      </c>
      <c r="K3281">
        <v>5</v>
      </c>
    </row>
    <row r="3282" spans="1:11" x14ac:dyDescent="0.25">
      <c r="A3282" t="s">
        <v>3749</v>
      </c>
      <c r="B3282">
        <v>71082</v>
      </c>
      <c r="C3282" t="s">
        <v>167</v>
      </c>
      <c r="D3282" s="167">
        <v>55123.38</v>
      </c>
      <c r="E3282" t="s">
        <v>199</v>
      </c>
      <c r="F3282" t="s">
        <v>169</v>
      </c>
      <c r="G3282" t="s">
        <v>200</v>
      </c>
      <c r="H3282" s="168">
        <v>38201</v>
      </c>
      <c r="I3282" t="s">
        <v>103</v>
      </c>
      <c r="J3282" s="169">
        <v>13.156164383561643</v>
      </c>
      <c r="K3282">
        <v>3</v>
      </c>
    </row>
    <row r="3283" spans="1:11" x14ac:dyDescent="0.25">
      <c r="A3283" t="s">
        <v>3750</v>
      </c>
      <c r="B3283">
        <v>21985</v>
      </c>
      <c r="C3283" t="s">
        <v>167</v>
      </c>
      <c r="D3283" s="167">
        <v>58448</v>
      </c>
      <c r="E3283" t="s">
        <v>168</v>
      </c>
      <c r="F3283" t="s">
        <v>169</v>
      </c>
      <c r="G3283" t="s">
        <v>344</v>
      </c>
      <c r="H3283" s="168">
        <v>37333</v>
      </c>
      <c r="I3283" t="s">
        <v>103</v>
      </c>
      <c r="J3283" s="169">
        <v>15.534246575342467</v>
      </c>
      <c r="K3283">
        <v>4</v>
      </c>
    </row>
    <row r="3284" spans="1:11" x14ac:dyDescent="0.25">
      <c r="A3284" t="s">
        <v>3751</v>
      </c>
      <c r="B3284">
        <v>29485</v>
      </c>
      <c r="C3284" t="s">
        <v>167</v>
      </c>
      <c r="D3284" s="167">
        <v>116340.64</v>
      </c>
      <c r="E3284" t="s">
        <v>188</v>
      </c>
      <c r="F3284" t="s">
        <v>169</v>
      </c>
      <c r="G3284" t="s">
        <v>275</v>
      </c>
      <c r="H3284" s="168">
        <v>32701</v>
      </c>
      <c r="I3284" t="s">
        <v>107</v>
      </c>
      <c r="J3284" s="169">
        <v>28.224657534246575</v>
      </c>
      <c r="K3284">
        <v>6</v>
      </c>
    </row>
    <row r="3285" spans="1:11" x14ac:dyDescent="0.25">
      <c r="A3285" t="s">
        <v>3752</v>
      </c>
      <c r="B3285">
        <v>42034</v>
      </c>
      <c r="C3285" t="s">
        <v>172</v>
      </c>
      <c r="D3285" s="167">
        <v>73477</v>
      </c>
      <c r="E3285" t="s">
        <v>191</v>
      </c>
      <c r="F3285" t="s">
        <v>169</v>
      </c>
      <c r="G3285" t="s">
        <v>192</v>
      </c>
      <c r="H3285" s="168">
        <v>38999</v>
      </c>
      <c r="I3285" t="s">
        <v>103</v>
      </c>
      <c r="J3285" s="169">
        <v>10.96986301369863</v>
      </c>
      <c r="K3285">
        <v>3</v>
      </c>
    </row>
    <row r="3286" spans="1:11" x14ac:dyDescent="0.25">
      <c r="A3286" t="s">
        <v>3753</v>
      </c>
      <c r="B3286">
        <v>10490</v>
      </c>
      <c r="C3286" t="s">
        <v>172</v>
      </c>
      <c r="D3286" s="167">
        <v>71610</v>
      </c>
      <c r="E3286" t="s">
        <v>191</v>
      </c>
      <c r="F3286" t="s">
        <v>169</v>
      </c>
      <c r="G3286" t="s">
        <v>192</v>
      </c>
      <c r="H3286" s="168">
        <v>39524</v>
      </c>
      <c r="I3286" t="s">
        <v>106</v>
      </c>
      <c r="J3286" s="169">
        <v>9.5315068493150683</v>
      </c>
      <c r="K3286">
        <v>2</v>
      </c>
    </row>
    <row r="3287" spans="1:11" x14ac:dyDescent="0.25">
      <c r="A3287" t="s">
        <v>3754</v>
      </c>
      <c r="B3287">
        <v>26470</v>
      </c>
      <c r="C3287" t="s">
        <v>167</v>
      </c>
      <c r="D3287" s="167">
        <v>82821</v>
      </c>
      <c r="E3287" t="s">
        <v>191</v>
      </c>
      <c r="F3287" t="s">
        <v>169</v>
      </c>
      <c r="G3287" t="s">
        <v>192</v>
      </c>
      <c r="H3287" s="168">
        <v>36942</v>
      </c>
      <c r="I3287" t="s">
        <v>107</v>
      </c>
      <c r="J3287" s="169">
        <v>16.605479452054794</v>
      </c>
      <c r="K3287">
        <v>4</v>
      </c>
    </row>
    <row r="3288" spans="1:11" x14ac:dyDescent="0.25">
      <c r="A3288" t="s">
        <v>3755</v>
      </c>
      <c r="B3288">
        <v>49527</v>
      </c>
      <c r="C3288" t="s">
        <v>172</v>
      </c>
      <c r="D3288" s="167">
        <v>52693</v>
      </c>
      <c r="E3288" t="s">
        <v>191</v>
      </c>
      <c r="F3288" t="s">
        <v>169</v>
      </c>
      <c r="G3288" t="s">
        <v>354</v>
      </c>
      <c r="H3288" s="168">
        <v>41288</v>
      </c>
      <c r="I3288" t="s">
        <v>107</v>
      </c>
      <c r="J3288" s="169">
        <v>4.6986301369863011</v>
      </c>
      <c r="K3288">
        <v>1</v>
      </c>
    </row>
    <row r="3289" spans="1:11" x14ac:dyDescent="0.25">
      <c r="A3289" t="s">
        <v>3756</v>
      </c>
      <c r="B3289">
        <v>5867</v>
      </c>
      <c r="C3289" t="s">
        <v>172</v>
      </c>
      <c r="D3289" s="167">
        <v>56687.16</v>
      </c>
      <c r="E3289" t="s">
        <v>199</v>
      </c>
      <c r="F3289" t="s">
        <v>169</v>
      </c>
      <c r="G3289" t="s">
        <v>200</v>
      </c>
      <c r="H3289" s="168">
        <v>37514</v>
      </c>
      <c r="I3289" t="s">
        <v>103</v>
      </c>
      <c r="J3289" s="169">
        <v>15.038356164383561</v>
      </c>
      <c r="K3289">
        <v>3</v>
      </c>
    </row>
    <row r="3290" spans="1:11" x14ac:dyDescent="0.25">
      <c r="A3290" t="s">
        <v>3757</v>
      </c>
      <c r="B3290">
        <v>34337</v>
      </c>
      <c r="C3290" t="s">
        <v>172</v>
      </c>
      <c r="D3290" s="167">
        <v>65716</v>
      </c>
      <c r="E3290" t="s">
        <v>191</v>
      </c>
      <c r="F3290" t="s">
        <v>169</v>
      </c>
      <c r="G3290" t="s">
        <v>486</v>
      </c>
      <c r="H3290" s="168">
        <v>39329</v>
      </c>
      <c r="I3290" t="s">
        <v>108</v>
      </c>
      <c r="J3290" s="169">
        <v>10.065753424657535</v>
      </c>
      <c r="K3290">
        <v>3</v>
      </c>
    </row>
    <row r="3291" spans="1:11" x14ac:dyDescent="0.25">
      <c r="A3291" t="s">
        <v>3758</v>
      </c>
      <c r="B3291">
        <v>97978</v>
      </c>
      <c r="C3291" t="s">
        <v>172</v>
      </c>
      <c r="D3291" s="167">
        <v>79647.839999999997</v>
      </c>
      <c r="E3291" t="s">
        <v>168</v>
      </c>
      <c r="F3291" t="s">
        <v>169</v>
      </c>
      <c r="G3291" t="s">
        <v>265</v>
      </c>
      <c r="H3291" s="168">
        <v>34078</v>
      </c>
      <c r="I3291" t="s">
        <v>104</v>
      </c>
      <c r="J3291" s="169">
        <v>24.452054794520549</v>
      </c>
      <c r="K3291">
        <v>5</v>
      </c>
    </row>
    <row r="3292" spans="1:11" x14ac:dyDescent="0.25">
      <c r="A3292" t="s">
        <v>3759</v>
      </c>
      <c r="B3292">
        <v>67414</v>
      </c>
      <c r="C3292" t="s">
        <v>172</v>
      </c>
      <c r="D3292" s="167">
        <v>70301</v>
      </c>
      <c r="E3292" t="s">
        <v>168</v>
      </c>
      <c r="F3292" t="s">
        <v>169</v>
      </c>
      <c r="G3292" t="s">
        <v>265</v>
      </c>
      <c r="H3292" s="168">
        <v>36983</v>
      </c>
      <c r="I3292" t="s">
        <v>107</v>
      </c>
      <c r="J3292" s="169">
        <v>16.493150684931507</v>
      </c>
      <c r="K3292">
        <v>4</v>
      </c>
    </row>
    <row r="3293" spans="1:11" x14ac:dyDescent="0.25">
      <c r="A3293" t="s">
        <v>3760</v>
      </c>
      <c r="B3293">
        <v>80966</v>
      </c>
      <c r="C3293" t="s">
        <v>172</v>
      </c>
      <c r="D3293" s="167">
        <v>93396</v>
      </c>
      <c r="E3293" t="s">
        <v>268</v>
      </c>
      <c r="F3293" t="s">
        <v>169</v>
      </c>
      <c r="G3293" t="s">
        <v>418</v>
      </c>
      <c r="H3293" s="168">
        <v>41218</v>
      </c>
      <c r="I3293" t="s">
        <v>106</v>
      </c>
      <c r="J3293" s="169">
        <v>4.8904109589041092</v>
      </c>
      <c r="K3293">
        <v>1</v>
      </c>
    </row>
    <row r="3294" spans="1:11" x14ac:dyDescent="0.25">
      <c r="A3294" t="s">
        <v>3761</v>
      </c>
      <c r="B3294">
        <v>74013</v>
      </c>
      <c r="C3294" t="s">
        <v>167</v>
      </c>
      <c r="D3294" s="167">
        <v>22529.52</v>
      </c>
      <c r="E3294" t="s">
        <v>196</v>
      </c>
      <c r="F3294" t="s">
        <v>202</v>
      </c>
      <c r="G3294" t="s">
        <v>222</v>
      </c>
      <c r="H3294" s="168">
        <v>37760</v>
      </c>
      <c r="I3294" t="s">
        <v>105</v>
      </c>
      <c r="J3294" s="169">
        <v>14.364383561643836</v>
      </c>
      <c r="K3294">
        <v>3</v>
      </c>
    </row>
    <row r="3295" spans="1:11" x14ac:dyDescent="0.25">
      <c r="A3295" t="s">
        <v>3762</v>
      </c>
      <c r="B3295">
        <v>57363</v>
      </c>
      <c r="C3295" t="s">
        <v>167</v>
      </c>
      <c r="D3295" s="167">
        <v>22529.52</v>
      </c>
      <c r="E3295" t="s">
        <v>196</v>
      </c>
      <c r="F3295" t="s">
        <v>202</v>
      </c>
      <c r="G3295" t="s">
        <v>222</v>
      </c>
      <c r="H3295" s="168">
        <v>37564</v>
      </c>
      <c r="I3295" t="s">
        <v>103</v>
      </c>
      <c r="J3295" s="169">
        <v>14.901369863013699</v>
      </c>
      <c r="K3295">
        <v>3</v>
      </c>
    </row>
    <row r="3296" spans="1:11" x14ac:dyDescent="0.25">
      <c r="A3296" t="s">
        <v>3763</v>
      </c>
      <c r="B3296">
        <v>70656</v>
      </c>
      <c r="C3296" t="s">
        <v>167</v>
      </c>
      <c r="D3296" s="167">
        <v>104717.28</v>
      </c>
      <c r="E3296" t="s">
        <v>175</v>
      </c>
      <c r="F3296" t="s">
        <v>169</v>
      </c>
      <c r="G3296" t="s">
        <v>176</v>
      </c>
      <c r="H3296" s="168">
        <v>34101</v>
      </c>
      <c r="I3296" t="s">
        <v>108</v>
      </c>
      <c r="J3296" s="169">
        <v>24.389041095890413</v>
      </c>
      <c r="K3296">
        <v>5</v>
      </c>
    </row>
    <row r="3297" spans="1:11" x14ac:dyDescent="0.25">
      <c r="A3297" t="s">
        <v>3764</v>
      </c>
      <c r="B3297">
        <v>16207</v>
      </c>
      <c r="C3297" t="s">
        <v>172</v>
      </c>
      <c r="D3297" s="167">
        <v>27805.439999999999</v>
      </c>
      <c r="E3297" t="s">
        <v>233</v>
      </c>
      <c r="F3297" t="s">
        <v>202</v>
      </c>
      <c r="G3297" t="s">
        <v>234</v>
      </c>
      <c r="H3297" s="168">
        <v>42590</v>
      </c>
      <c r="I3297" t="s">
        <v>107</v>
      </c>
      <c r="J3297" s="169">
        <v>1.1315068493150684</v>
      </c>
      <c r="K3297">
        <v>1</v>
      </c>
    </row>
    <row r="3298" spans="1:11" x14ac:dyDescent="0.25">
      <c r="A3298" t="s">
        <v>3765</v>
      </c>
      <c r="B3298">
        <v>36569</v>
      </c>
      <c r="C3298" t="s">
        <v>172</v>
      </c>
      <c r="D3298" s="167">
        <v>50910</v>
      </c>
      <c r="E3298" t="s">
        <v>191</v>
      </c>
      <c r="F3298" t="s">
        <v>169</v>
      </c>
      <c r="G3298" t="s">
        <v>354</v>
      </c>
      <c r="H3298" s="168">
        <v>41708</v>
      </c>
      <c r="I3298" t="s">
        <v>106</v>
      </c>
      <c r="J3298" s="169">
        <v>3.547945205479452</v>
      </c>
      <c r="K3298">
        <v>1</v>
      </c>
    </row>
    <row r="3299" spans="1:11" x14ac:dyDescent="0.25">
      <c r="A3299" t="s">
        <v>3766</v>
      </c>
      <c r="B3299">
        <v>51135</v>
      </c>
      <c r="C3299" t="s">
        <v>172</v>
      </c>
      <c r="D3299" s="167">
        <v>46626.87</v>
      </c>
      <c r="E3299" t="s">
        <v>199</v>
      </c>
      <c r="F3299" t="s">
        <v>169</v>
      </c>
      <c r="G3299" t="s">
        <v>295</v>
      </c>
      <c r="H3299" s="168">
        <v>39454</v>
      </c>
      <c r="I3299" t="s">
        <v>106</v>
      </c>
      <c r="J3299" s="169">
        <v>9.7232876712328764</v>
      </c>
      <c r="K3299">
        <v>2</v>
      </c>
    </row>
    <row r="3300" spans="1:11" x14ac:dyDescent="0.25">
      <c r="A3300" t="s">
        <v>3767</v>
      </c>
      <c r="B3300">
        <v>70861</v>
      </c>
      <c r="C3300" t="s">
        <v>172</v>
      </c>
      <c r="D3300" s="167">
        <v>46626.06</v>
      </c>
      <c r="E3300" t="s">
        <v>233</v>
      </c>
      <c r="F3300" t="s">
        <v>169</v>
      </c>
      <c r="G3300" t="s">
        <v>514</v>
      </c>
      <c r="H3300" s="168">
        <v>39001</v>
      </c>
      <c r="I3300" t="s">
        <v>103</v>
      </c>
      <c r="J3300" s="169">
        <v>10.964383561643835</v>
      </c>
      <c r="K3300">
        <v>3</v>
      </c>
    </row>
    <row r="3301" spans="1:11" x14ac:dyDescent="0.25">
      <c r="A3301" t="s">
        <v>3768</v>
      </c>
      <c r="B3301">
        <v>54854</v>
      </c>
      <c r="C3301" t="s">
        <v>172</v>
      </c>
      <c r="D3301" s="167">
        <v>92756.7</v>
      </c>
      <c r="E3301" t="s">
        <v>175</v>
      </c>
      <c r="F3301" t="s">
        <v>169</v>
      </c>
      <c r="G3301" t="s">
        <v>183</v>
      </c>
      <c r="H3301" s="168">
        <v>32727</v>
      </c>
      <c r="I3301" t="s">
        <v>103</v>
      </c>
      <c r="J3301" s="169">
        <v>28.153424657534245</v>
      </c>
      <c r="K3301">
        <v>6</v>
      </c>
    </row>
    <row r="3302" spans="1:11" x14ac:dyDescent="0.25">
      <c r="A3302" t="s">
        <v>3769</v>
      </c>
      <c r="B3302">
        <v>88102</v>
      </c>
      <c r="C3302" t="s">
        <v>167</v>
      </c>
      <c r="D3302" s="167">
        <v>79663.289999999994</v>
      </c>
      <c r="E3302" t="s">
        <v>175</v>
      </c>
      <c r="F3302" t="s">
        <v>169</v>
      </c>
      <c r="G3302" t="s">
        <v>209</v>
      </c>
      <c r="H3302" s="168">
        <v>32860</v>
      </c>
      <c r="I3302" t="s">
        <v>104</v>
      </c>
      <c r="J3302" s="169">
        <v>27.789041095890411</v>
      </c>
      <c r="K3302">
        <v>6</v>
      </c>
    </row>
    <row r="3303" spans="1:11" x14ac:dyDescent="0.25">
      <c r="A3303" t="s">
        <v>3770</v>
      </c>
      <c r="B3303">
        <v>72326</v>
      </c>
      <c r="C3303" t="s">
        <v>167</v>
      </c>
      <c r="D3303" s="167">
        <v>48145.17</v>
      </c>
      <c r="E3303" t="s">
        <v>188</v>
      </c>
      <c r="F3303" t="s">
        <v>202</v>
      </c>
      <c r="G3303" t="s">
        <v>313</v>
      </c>
      <c r="H3303" s="168">
        <v>37144</v>
      </c>
      <c r="I3303" t="s">
        <v>107</v>
      </c>
      <c r="J3303" s="169">
        <v>16.052054794520547</v>
      </c>
      <c r="K3303">
        <v>4</v>
      </c>
    </row>
    <row r="3304" spans="1:11" x14ac:dyDescent="0.25">
      <c r="A3304" t="s">
        <v>3771</v>
      </c>
      <c r="B3304">
        <v>39094</v>
      </c>
      <c r="C3304" t="s">
        <v>172</v>
      </c>
      <c r="D3304" s="167">
        <v>107128.71</v>
      </c>
      <c r="E3304" t="s">
        <v>175</v>
      </c>
      <c r="F3304" t="s">
        <v>169</v>
      </c>
      <c r="G3304" t="s">
        <v>586</v>
      </c>
      <c r="H3304" s="168">
        <v>34176</v>
      </c>
      <c r="I3304" t="s">
        <v>107</v>
      </c>
      <c r="J3304" s="169">
        <v>24.183561643835617</v>
      </c>
      <c r="K3304">
        <v>5</v>
      </c>
    </row>
    <row r="3305" spans="1:11" x14ac:dyDescent="0.25">
      <c r="A3305" t="s">
        <v>3772</v>
      </c>
      <c r="B3305">
        <v>78607</v>
      </c>
      <c r="C3305" t="s">
        <v>172</v>
      </c>
      <c r="D3305" s="167">
        <v>52693</v>
      </c>
      <c r="E3305" t="s">
        <v>191</v>
      </c>
      <c r="F3305" t="s">
        <v>169</v>
      </c>
      <c r="G3305" t="s">
        <v>354</v>
      </c>
      <c r="H3305" s="168">
        <v>41484</v>
      </c>
      <c r="I3305" t="s">
        <v>107</v>
      </c>
      <c r="J3305" s="169">
        <v>4.161643835616438</v>
      </c>
      <c r="K3305">
        <v>1</v>
      </c>
    </row>
    <row r="3306" spans="1:11" x14ac:dyDescent="0.25">
      <c r="A3306" t="s">
        <v>3773</v>
      </c>
      <c r="B3306">
        <v>63709</v>
      </c>
      <c r="C3306" t="s">
        <v>172</v>
      </c>
      <c r="D3306" s="167">
        <v>110229</v>
      </c>
      <c r="E3306" t="s">
        <v>185</v>
      </c>
      <c r="F3306" t="s">
        <v>169</v>
      </c>
      <c r="G3306" t="s">
        <v>382</v>
      </c>
      <c r="H3306" s="168">
        <v>36942</v>
      </c>
      <c r="I3306" t="s">
        <v>105</v>
      </c>
      <c r="J3306" s="169">
        <v>16.605479452054794</v>
      </c>
      <c r="K3306">
        <v>4</v>
      </c>
    </row>
    <row r="3307" spans="1:11" x14ac:dyDescent="0.25">
      <c r="A3307" t="s">
        <v>3774</v>
      </c>
      <c r="B3307">
        <v>61436</v>
      </c>
      <c r="C3307" t="s">
        <v>172</v>
      </c>
      <c r="D3307" s="167">
        <v>55328</v>
      </c>
      <c r="E3307" t="s">
        <v>191</v>
      </c>
      <c r="F3307" t="s">
        <v>169</v>
      </c>
      <c r="G3307" t="s">
        <v>354</v>
      </c>
      <c r="H3307" s="168">
        <v>41288</v>
      </c>
      <c r="I3307" t="s">
        <v>103</v>
      </c>
      <c r="J3307" s="169">
        <v>4.6986301369863011</v>
      </c>
      <c r="K3307">
        <v>1</v>
      </c>
    </row>
    <row r="3308" spans="1:11" x14ac:dyDescent="0.25">
      <c r="A3308" t="s">
        <v>3775</v>
      </c>
      <c r="B3308">
        <v>94394</v>
      </c>
      <c r="C3308" t="s">
        <v>167</v>
      </c>
      <c r="D3308" s="167">
        <v>82803.199999999997</v>
      </c>
      <c r="E3308" t="s">
        <v>188</v>
      </c>
      <c r="F3308" t="s">
        <v>169</v>
      </c>
      <c r="G3308" t="s">
        <v>284</v>
      </c>
      <c r="H3308" s="168">
        <v>41975</v>
      </c>
      <c r="I3308" t="s">
        <v>104</v>
      </c>
      <c r="J3308" s="169">
        <v>2.8164383561643835</v>
      </c>
      <c r="K3308">
        <v>1</v>
      </c>
    </row>
    <row r="3309" spans="1:11" x14ac:dyDescent="0.25">
      <c r="A3309" t="s">
        <v>3776</v>
      </c>
      <c r="B3309">
        <v>57222</v>
      </c>
      <c r="C3309" t="s">
        <v>167</v>
      </c>
      <c r="D3309" s="167">
        <v>83971.06</v>
      </c>
      <c r="E3309" t="s">
        <v>188</v>
      </c>
      <c r="F3309" t="s">
        <v>169</v>
      </c>
      <c r="G3309" t="s">
        <v>284</v>
      </c>
      <c r="H3309" s="168">
        <v>40392</v>
      </c>
      <c r="I3309" t="s">
        <v>103</v>
      </c>
      <c r="J3309" s="169">
        <v>7.1534246575342468</v>
      </c>
      <c r="K3309">
        <v>2</v>
      </c>
    </row>
    <row r="3310" spans="1:11" x14ac:dyDescent="0.25">
      <c r="A3310" t="s">
        <v>3777</v>
      </c>
      <c r="B3310">
        <v>21583</v>
      </c>
      <c r="C3310" t="s">
        <v>172</v>
      </c>
      <c r="D3310" s="167">
        <v>58455</v>
      </c>
      <c r="E3310" t="s">
        <v>175</v>
      </c>
      <c r="F3310" t="s">
        <v>169</v>
      </c>
      <c r="G3310" t="s">
        <v>183</v>
      </c>
      <c r="H3310" s="168">
        <v>41302</v>
      </c>
      <c r="I3310" t="s">
        <v>108</v>
      </c>
      <c r="J3310" s="169">
        <v>4.6602739726027398</v>
      </c>
      <c r="K3310">
        <v>1</v>
      </c>
    </row>
    <row r="3311" spans="1:11" x14ac:dyDescent="0.25">
      <c r="A3311" t="s">
        <v>3778</v>
      </c>
      <c r="B3311">
        <v>90278</v>
      </c>
      <c r="C3311" t="s">
        <v>172</v>
      </c>
      <c r="D3311" s="167">
        <v>59187</v>
      </c>
      <c r="E3311" t="s">
        <v>168</v>
      </c>
      <c r="F3311" t="s">
        <v>169</v>
      </c>
      <c r="G3311" t="s">
        <v>265</v>
      </c>
      <c r="H3311" s="168">
        <v>38867</v>
      </c>
      <c r="I3311" t="s">
        <v>104</v>
      </c>
      <c r="J3311" s="169">
        <v>11.331506849315069</v>
      </c>
      <c r="K3311">
        <v>3</v>
      </c>
    </row>
    <row r="3312" spans="1:11" x14ac:dyDescent="0.25">
      <c r="A3312" t="s">
        <v>3779</v>
      </c>
      <c r="B3312">
        <v>11876</v>
      </c>
      <c r="C3312" t="s">
        <v>167</v>
      </c>
      <c r="D3312" s="167">
        <v>16047.2</v>
      </c>
      <c r="E3312" t="s">
        <v>196</v>
      </c>
      <c r="F3312" t="s">
        <v>202</v>
      </c>
      <c r="G3312" t="s">
        <v>222</v>
      </c>
      <c r="H3312" s="168">
        <v>42716</v>
      </c>
      <c r="I3312" t="s">
        <v>104</v>
      </c>
      <c r="J3312" s="169">
        <v>0.78630136986301369</v>
      </c>
      <c r="K3312">
        <v>1</v>
      </c>
    </row>
    <row r="3313" spans="1:11" x14ac:dyDescent="0.25">
      <c r="A3313" t="s">
        <v>3780</v>
      </c>
      <c r="B3313">
        <v>1639</v>
      </c>
      <c r="C3313" t="s">
        <v>167</v>
      </c>
      <c r="D3313" s="167">
        <v>47940.3</v>
      </c>
      <c r="E3313" t="s">
        <v>168</v>
      </c>
      <c r="F3313" t="s">
        <v>169</v>
      </c>
      <c r="G3313" t="s">
        <v>539</v>
      </c>
      <c r="H3313" s="168">
        <v>41890</v>
      </c>
      <c r="I3313" t="s">
        <v>103</v>
      </c>
      <c r="J3313" s="169">
        <v>3.0493150684931507</v>
      </c>
      <c r="K3313">
        <v>1</v>
      </c>
    </row>
    <row r="3314" spans="1:11" x14ac:dyDescent="0.25">
      <c r="A3314" t="s">
        <v>3781</v>
      </c>
      <c r="B3314">
        <v>99591</v>
      </c>
      <c r="C3314" t="s">
        <v>167</v>
      </c>
      <c r="D3314" s="167">
        <v>99870.24</v>
      </c>
      <c r="E3314" t="s">
        <v>188</v>
      </c>
      <c r="F3314" t="s">
        <v>169</v>
      </c>
      <c r="G3314" t="s">
        <v>244</v>
      </c>
      <c r="H3314" s="168">
        <v>30755</v>
      </c>
      <c r="I3314" t="s">
        <v>103</v>
      </c>
      <c r="J3314" s="169">
        <v>33.556164383561644</v>
      </c>
      <c r="K3314">
        <v>7</v>
      </c>
    </row>
    <row r="3315" spans="1:11" x14ac:dyDescent="0.25">
      <c r="A3315" t="s">
        <v>3782</v>
      </c>
      <c r="B3315">
        <v>74471</v>
      </c>
      <c r="C3315" t="s">
        <v>172</v>
      </c>
      <c r="D3315" s="167">
        <v>110229</v>
      </c>
      <c r="E3315" t="s">
        <v>185</v>
      </c>
      <c r="F3315" t="s">
        <v>169</v>
      </c>
      <c r="G3315" t="s">
        <v>382</v>
      </c>
      <c r="H3315" s="168">
        <v>36942</v>
      </c>
      <c r="I3315" t="s">
        <v>103</v>
      </c>
      <c r="J3315" s="169">
        <v>16.605479452054794</v>
      </c>
      <c r="K3315">
        <v>4</v>
      </c>
    </row>
    <row r="3316" spans="1:11" x14ac:dyDescent="0.25">
      <c r="A3316" t="s">
        <v>3783</v>
      </c>
      <c r="B3316">
        <v>33343</v>
      </c>
      <c r="C3316" t="s">
        <v>172</v>
      </c>
      <c r="D3316" s="167">
        <v>176003</v>
      </c>
      <c r="E3316" t="s">
        <v>325</v>
      </c>
      <c r="F3316" t="s">
        <v>169</v>
      </c>
      <c r="G3316" t="s">
        <v>3784</v>
      </c>
      <c r="H3316" s="168">
        <v>37858</v>
      </c>
      <c r="I3316" t="s">
        <v>103</v>
      </c>
      <c r="J3316" s="169">
        <v>14.095890410958905</v>
      </c>
      <c r="K3316">
        <v>3</v>
      </c>
    </row>
    <row r="3317" spans="1:11" x14ac:dyDescent="0.25">
      <c r="A3317" t="s">
        <v>3785</v>
      </c>
      <c r="B3317">
        <v>24234</v>
      </c>
      <c r="C3317" t="s">
        <v>172</v>
      </c>
      <c r="D3317" s="167">
        <v>70766</v>
      </c>
      <c r="E3317" t="s">
        <v>191</v>
      </c>
      <c r="F3317" t="s">
        <v>169</v>
      </c>
      <c r="G3317" t="s">
        <v>192</v>
      </c>
      <c r="H3317" s="168">
        <v>39160</v>
      </c>
      <c r="I3317" t="s">
        <v>108</v>
      </c>
      <c r="J3317" s="169">
        <v>10.528767123287672</v>
      </c>
      <c r="K3317">
        <v>3</v>
      </c>
    </row>
    <row r="3318" spans="1:11" x14ac:dyDescent="0.25">
      <c r="A3318" t="s">
        <v>3786</v>
      </c>
      <c r="B3318">
        <v>10573</v>
      </c>
      <c r="C3318" t="s">
        <v>172</v>
      </c>
      <c r="D3318" s="167">
        <v>75453</v>
      </c>
      <c r="E3318" t="s">
        <v>175</v>
      </c>
      <c r="F3318" t="s">
        <v>169</v>
      </c>
      <c r="G3318" t="s">
        <v>183</v>
      </c>
      <c r="H3318" s="168">
        <v>38551</v>
      </c>
      <c r="I3318" t="s">
        <v>103</v>
      </c>
      <c r="J3318" s="169">
        <v>12.197260273972603</v>
      </c>
      <c r="K3318">
        <v>3</v>
      </c>
    </row>
    <row r="3319" spans="1:11" x14ac:dyDescent="0.25">
      <c r="A3319" t="s">
        <v>3787</v>
      </c>
      <c r="B3319">
        <v>37999</v>
      </c>
      <c r="C3319" t="s">
        <v>167</v>
      </c>
      <c r="D3319" s="167">
        <v>97197.58</v>
      </c>
      <c r="E3319" t="s">
        <v>188</v>
      </c>
      <c r="F3319" t="s">
        <v>169</v>
      </c>
      <c r="G3319" t="s">
        <v>284</v>
      </c>
      <c r="H3319" s="168">
        <v>37522</v>
      </c>
      <c r="I3319" t="s">
        <v>103</v>
      </c>
      <c r="J3319" s="169">
        <v>15.016438356164384</v>
      </c>
      <c r="K3319">
        <v>3</v>
      </c>
    </row>
    <row r="3320" spans="1:11" x14ac:dyDescent="0.25">
      <c r="A3320" t="s">
        <v>3788</v>
      </c>
      <c r="B3320">
        <v>43471</v>
      </c>
      <c r="C3320" t="s">
        <v>172</v>
      </c>
      <c r="D3320" s="167">
        <v>104388.57</v>
      </c>
      <c r="E3320" t="s">
        <v>213</v>
      </c>
      <c r="F3320" t="s">
        <v>169</v>
      </c>
      <c r="G3320" t="s">
        <v>240</v>
      </c>
      <c r="H3320" s="168">
        <v>39090</v>
      </c>
      <c r="I3320" t="s">
        <v>103</v>
      </c>
      <c r="J3320" s="169">
        <v>10.72054794520548</v>
      </c>
      <c r="K3320">
        <v>3</v>
      </c>
    </row>
    <row r="3321" spans="1:11" x14ac:dyDescent="0.25">
      <c r="A3321" t="s">
        <v>3789</v>
      </c>
      <c r="B3321">
        <v>31095</v>
      </c>
      <c r="C3321" t="s">
        <v>172</v>
      </c>
      <c r="D3321" s="167">
        <v>70396</v>
      </c>
      <c r="E3321" t="s">
        <v>191</v>
      </c>
      <c r="F3321" t="s">
        <v>169</v>
      </c>
      <c r="G3321" t="s">
        <v>192</v>
      </c>
      <c r="H3321" s="168">
        <v>38488</v>
      </c>
      <c r="I3321" t="s">
        <v>106</v>
      </c>
      <c r="J3321" s="169">
        <v>12.36986301369863</v>
      </c>
      <c r="K3321">
        <v>3</v>
      </c>
    </row>
    <row r="3322" spans="1:11" x14ac:dyDescent="0.25">
      <c r="A3322" t="s">
        <v>3790</v>
      </c>
      <c r="B3322">
        <v>69522</v>
      </c>
      <c r="C3322" t="s">
        <v>172</v>
      </c>
      <c r="D3322" s="167">
        <v>68054</v>
      </c>
      <c r="E3322" t="s">
        <v>175</v>
      </c>
      <c r="F3322" t="s">
        <v>169</v>
      </c>
      <c r="G3322" t="s">
        <v>183</v>
      </c>
      <c r="H3322" s="168">
        <v>39643</v>
      </c>
      <c r="I3322" t="s">
        <v>103</v>
      </c>
      <c r="J3322" s="169">
        <v>9.205479452054794</v>
      </c>
      <c r="K3322">
        <v>2</v>
      </c>
    </row>
    <row r="3323" spans="1:11" x14ac:dyDescent="0.25">
      <c r="A3323" t="s">
        <v>3791</v>
      </c>
      <c r="B3323">
        <v>79298</v>
      </c>
      <c r="C3323" t="s">
        <v>172</v>
      </c>
      <c r="D3323" s="167">
        <v>58455</v>
      </c>
      <c r="E3323" t="s">
        <v>175</v>
      </c>
      <c r="F3323" t="s">
        <v>169</v>
      </c>
      <c r="G3323" t="s">
        <v>183</v>
      </c>
      <c r="H3323" s="168">
        <v>41498</v>
      </c>
      <c r="I3323" t="s">
        <v>104</v>
      </c>
      <c r="J3323" s="169">
        <v>4.1232876712328768</v>
      </c>
      <c r="K3323">
        <v>1</v>
      </c>
    </row>
    <row r="3324" spans="1:11" x14ac:dyDescent="0.25">
      <c r="A3324" t="s">
        <v>3792</v>
      </c>
      <c r="B3324">
        <v>34373</v>
      </c>
      <c r="C3324" t="s">
        <v>172</v>
      </c>
      <c r="D3324" s="167">
        <v>97912</v>
      </c>
      <c r="E3324" t="s">
        <v>196</v>
      </c>
      <c r="F3324" t="s">
        <v>169</v>
      </c>
      <c r="G3324" t="s">
        <v>3022</v>
      </c>
      <c r="H3324" s="168">
        <v>37697</v>
      </c>
      <c r="I3324" t="s">
        <v>103</v>
      </c>
      <c r="J3324" s="169">
        <v>14.536986301369863</v>
      </c>
      <c r="K3324">
        <v>3</v>
      </c>
    </row>
    <row r="3325" spans="1:11" x14ac:dyDescent="0.25">
      <c r="A3325" t="s">
        <v>3793</v>
      </c>
      <c r="B3325">
        <v>51356</v>
      </c>
      <c r="C3325" t="s">
        <v>172</v>
      </c>
      <c r="D3325" s="167">
        <v>107657</v>
      </c>
      <c r="E3325" t="s">
        <v>199</v>
      </c>
      <c r="F3325" t="s">
        <v>169</v>
      </c>
      <c r="G3325" t="s">
        <v>240</v>
      </c>
      <c r="H3325" s="168">
        <v>38474</v>
      </c>
      <c r="I3325" t="s">
        <v>105</v>
      </c>
      <c r="J3325" s="169">
        <v>12.408219178082192</v>
      </c>
      <c r="K3325">
        <v>3</v>
      </c>
    </row>
    <row r="3326" spans="1:11" x14ac:dyDescent="0.25">
      <c r="A3326" t="s">
        <v>3794</v>
      </c>
      <c r="B3326">
        <v>7323</v>
      </c>
      <c r="C3326" t="s">
        <v>172</v>
      </c>
      <c r="D3326" s="167">
        <v>39351.07</v>
      </c>
      <c r="E3326" t="s">
        <v>270</v>
      </c>
      <c r="F3326" t="s">
        <v>169</v>
      </c>
      <c r="G3326" t="s">
        <v>1758</v>
      </c>
      <c r="H3326" s="168">
        <v>41694</v>
      </c>
      <c r="I3326" t="s">
        <v>107</v>
      </c>
      <c r="J3326" s="169">
        <v>3.5863013698630137</v>
      </c>
      <c r="K3326">
        <v>1</v>
      </c>
    </row>
    <row r="3327" spans="1:11" x14ac:dyDescent="0.25">
      <c r="A3327" t="s">
        <v>3795</v>
      </c>
      <c r="B3327">
        <v>62065</v>
      </c>
      <c r="C3327" t="s">
        <v>167</v>
      </c>
      <c r="D3327" s="167">
        <v>63459.95</v>
      </c>
      <c r="E3327" t="s">
        <v>175</v>
      </c>
      <c r="F3327" t="s">
        <v>169</v>
      </c>
      <c r="G3327" t="s">
        <v>209</v>
      </c>
      <c r="H3327" s="168">
        <v>38754</v>
      </c>
      <c r="I3327" t="s">
        <v>106</v>
      </c>
      <c r="J3327" s="169">
        <v>11.641095890410959</v>
      </c>
      <c r="K3327">
        <v>3</v>
      </c>
    </row>
    <row r="3328" spans="1:11" x14ac:dyDescent="0.25">
      <c r="A3328" t="s">
        <v>3796</v>
      </c>
      <c r="B3328">
        <v>81821</v>
      </c>
      <c r="C3328" t="s">
        <v>172</v>
      </c>
      <c r="D3328" s="167">
        <v>56478</v>
      </c>
      <c r="E3328" t="s">
        <v>175</v>
      </c>
      <c r="F3328" t="s">
        <v>169</v>
      </c>
      <c r="G3328" t="s">
        <v>183</v>
      </c>
      <c r="H3328" s="168">
        <v>41694</v>
      </c>
      <c r="I3328" t="s">
        <v>103</v>
      </c>
      <c r="J3328" s="169">
        <v>3.5863013698630137</v>
      </c>
      <c r="K3328">
        <v>1</v>
      </c>
    </row>
    <row r="3329" spans="1:11" x14ac:dyDescent="0.25">
      <c r="A3329" t="s">
        <v>3797</v>
      </c>
      <c r="B3329">
        <v>74544</v>
      </c>
      <c r="C3329" t="s">
        <v>167</v>
      </c>
      <c r="D3329" s="167">
        <v>77210.64</v>
      </c>
      <c r="E3329" t="s">
        <v>188</v>
      </c>
      <c r="F3329" t="s">
        <v>169</v>
      </c>
      <c r="G3329" t="s">
        <v>261</v>
      </c>
      <c r="H3329" s="168">
        <v>39595</v>
      </c>
      <c r="I3329" t="s">
        <v>105</v>
      </c>
      <c r="J3329" s="169">
        <v>9.3369863013698637</v>
      </c>
      <c r="K3329">
        <v>2</v>
      </c>
    </row>
    <row r="3330" spans="1:11" x14ac:dyDescent="0.25">
      <c r="A3330" t="s">
        <v>3798</v>
      </c>
      <c r="B3330">
        <v>66798</v>
      </c>
      <c r="C3330" t="s">
        <v>172</v>
      </c>
      <c r="D3330" s="167">
        <v>52514.15</v>
      </c>
      <c r="E3330" t="s">
        <v>199</v>
      </c>
      <c r="F3330" t="s">
        <v>169</v>
      </c>
      <c r="G3330" t="s">
        <v>200</v>
      </c>
      <c r="H3330" s="168">
        <v>37290</v>
      </c>
      <c r="I3330" t="s">
        <v>106</v>
      </c>
      <c r="J3330" s="169">
        <v>15.652054794520549</v>
      </c>
      <c r="K3330">
        <v>4</v>
      </c>
    </row>
    <row r="3331" spans="1:11" x14ac:dyDescent="0.25">
      <c r="A3331" t="s">
        <v>3799</v>
      </c>
      <c r="B3331">
        <v>90098</v>
      </c>
      <c r="C3331" t="s">
        <v>167</v>
      </c>
      <c r="D3331" s="167">
        <v>81066</v>
      </c>
      <c r="E3331" t="s">
        <v>188</v>
      </c>
      <c r="F3331" t="s">
        <v>169</v>
      </c>
      <c r="G3331" t="s">
        <v>282</v>
      </c>
      <c r="H3331" s="168">
        <v>36367</v>
      </c>
      <c r="I3331" t="s">
        <v>103</v>
      </c>
      <c r="J3331" s="169">
        <v>18.18082191780822</v>
      </c>
      <c r="K3331">
        <v>4</v>
      </c>
    </row>
    <row r="3332" spans="1:11" x14ac:dyDescent="0.25">
      <c r="A3332" t="s">
        <v>3800</v>
      </c>
      <c r="B3332">
        <v>77038</v>
      </c>
      <c r="C3332" t="s">
        <v>172</v>
      </c>
      <c r="D3332" s="167">
        <v>72902</v>
      </c>
      <c r="E3332" t="s">
        <v>175</v>
      </c>
      <c r="F3332" t="s">
        <v>169</v>
      </c>
      <c r="G3332" t="s">
        <v>183</v>
      </c>
      <c r="H3332" s="168">
        <v>36094</v>
      </c>
      <c r="I3332" t="s">
        <v>106</v>
      </c>
      <c r="J3332" s="169">
        <v>18.92876712328767</v>
      </c>
      <c r="K3332">
        <v>4</v>
      </c>
    </row>
    <row r="3333" spans="1:11" x14ac:dyDescent="0.25">
      <c r="A3333" t="s">
        <v>3801</v>
      </c>
      <c r="B3333">
        <v>24824</v>
      </c>
      <c r="C3333" t="s">
        <v>172</v>
      </c>
      <c r="D3333" s="167">
        <v>65699.03</v>
      </c>
      <c r="E3333" t="s">
        <v>196</v>
      </c>
      <c r="F3333" t="s">
        <v>169</v>
      </c>
      <c r="G3333" t="s">
        <v>228</v>
      </c>
      <c r="H3333" s="168">
        <v>39133</v>
      </c>
      <c r="I3333" t="s">
        <v>107</v>
      </c>
      <c r="J3333" s="169">
        <v>10.602739726027398</v>
      </c>
      <c r="K3333">
        <v>3</v>
      </c>
    </row>
    <row r="3334" spans="1:11" x14ac:dyDescent="0.25">
      <c r="A3334" t="s">
        <v>3802</v>
      </c>
      <c r="B3334">
        <v>31585</v>
      </c>
      <c r="C3334" t="s">
        <v>172</v>
      </c>
      <c r="D3334" s="167">
        <v>50870.97</v>
      </c>
      <c r="E3334" t="s">
        <v>199</v>
      </c>
      <c r="F3334" t="s">
        <v>169</v>
      </c>
      <c r="G3334" t="s">
        <v>295</v>
      </c>
      <c r="H3334" s="168">
        <v>34470</v>
      </c>
      <c r="I3334" t="s">
        <v>104</v>
      </c>
      <c r="J3334" s="169">
        <v>23.378082191780823</v>
      </c>
      <c r="K3334">
        <v>5</v>
      </c>
    </row>
    <row r="3335" spans="1:11" x14ac:dyDescent="0.25">
      <c r="A3335" t="s">
        <v>3803</v>
      </c>
      <c r="B3335">
        <v>60965</v>
      </c>
      <c r="C3335" t="s">
        <v>172</v>
      </c>
      <c r="D3335" s="167">
        <v>80829</v>
      </c>
      <c r="E3335" t="s">
        <v>175</v>
      </c>
      <c r="F3335" t="s">
        <v>169</v>
      </c>
      <c r="G3335" t="s">
        <v>183</v>
      </c>
      <c r="H3335" s="168">
        <v>38734</v>
      </c>
      <c r="I3335" t="s">
        <v>103</v>
      </c>
      <c r="J3335" s="169">
        <v>11.695890410958905</v>
      </c>
      <c r="K3335">
        <v>3</v>
      </c>
    </row>
    <row r="3336" spans="1:11" x14ac:dyDescent="0.25">
      <c r="A3336" t="s">
        <v>3804</v>
      </c>
      <c r="B3336">
        <v>25241</v>
      </c>
      <c r="C3336" t="s">
        <v>167</v>
      </c>
      <c r="D3336" s="167">
        <v>92756.7</v>
      </c>
      <c r="E3336" t="s">
        <v>175</v>
      </c>
      <c r="F3336" t="s">
        <v>169</v>
      </c>
      <c r="G3336" t="s">
        <v>183</v>
      </c>
      <c r="H3336" s="168">
        <v>32727</v>
      </c>
      <c r="I3336" t="s">
        <v>105</v>
      </c>
      <c r="J3336" s="169">
        <v>28.153424657534245</v>
      </c>
      <c r="K3336">
        <v>6</v>
      </c>
    </row>
    <row r="3337" spans="1:11" x14ac:dyDescent="0.25">
      <c r="A3337" t="s">
        <v>3805</v>
      </c>
      <c r="B3337">
        <v>11611</v>
      </c>
      <c r="C3337" t="s">
        <v>167</v>
      </c>
      <c r="D3337" s="167">
        <v>89079</v>
      </c>
      <c r="E3337" t="s">
        <v>188</v>
      </c>
      <c r="F3337" t="s">
        <v>169</v>
      </c>
      <c r="G3337" t="s">
        <v>375</v>
      </c>
      <c r="H3337" s="168">
        <v>36710</v>
      </c>
      <c r="I3337" t="s">
        <v>104</v>
      </c>
      <c r="J3337" s="169">
        <v>17.241095890410961</v>
      </c>
      <c r="K3337">
        <v>4</v>
      </c>
    </row>
    <row r="3338" spans="1:11" x14ac:dyDescent="0.25">
      <c r="A3338" t="s">
        <v>3806</v>
      </c>
      <c r="B3338">
        <v>16415</v>
      </c>
      <c r="C3338" t="s">
        <v>167</v>
      </c>
      <c r="D3338" s="167">
        <v>46860.73</v>
      </c>
      <c r="E3338" t="s">
        <v>199</v>
      </c>
      <c r="F3338" t="s">
        <v>169</v>
      </c>
      <c r="G3338" t="s">
        <v>205</v>
      </c>
      <c r="H3338" s="168">
        <v>39509</v>
      </c>
      <c r="I3338" t="s">
        <v>104</v>
      </c>
      <c r="J3338" s="169">
        <v>9.5726027397260278</v>
      </c>
      <c r="K3338">
        <v>2</v>
      </c>
    </row>
    <row r="3339" spans="1:11" x14ac:dyDescent="0.25">
      <c r="A3339" t="s">
        <v>3807</v>
      </c>
      <c r="B3339">
        <v>4340</v>
      </c>
      <c r="C3339" t="s">
        <v>172</v>
      </c>
      <c r="D3339" s="167">
        <v>51670.26</v>
      </c>
      <c r="E3339" t="s">
        <v>180</v>
      </c>
      <c r="F3339" t="s">
        <v>169</v>
      </c>
      <c r="G3339" t="s">
        <v>386</v>
      </c>
      <c r="H3339" s="168">
        <v>41218</v>
      </c>
      <c r="I3339" t="s">
        <v>104</v>
      </c>
      <c r="J3339" s="169">
        <v>4.8904109589041092</v>
      </c>
      <c r="K3339">
        <v>1</v>
      </c>
    </row>
    <row r="3340" spans="1:11" x14ac:dyDescent="0.25">
      <c r="A3340" t="s">
        <v>3808</v>
      </c>
      <c r="B3340">
        <v>53532</v>
      </c>
      <c r="C3340" t="s">
        <v>167</v>
      </c>
      <c r="D3340" s="167">
        <v>118400</v>
      </c>
      <c r="E3340" t="s">
        <v>196</v>
      </c>
      <c r="F3340" t="s">
        <v>169</v>
      </c>
      <c r="G3340" t="s">
        <v>391</v>
      </c>
      <c r="H3340" s="168">
        <v>36632</v>
      </c>
      <c r="I3340" t="s">
        <v>104</v>
      </c>
      <c r="J3340" s="169">
        <v>17.454794520547946</v>
      </c>
      <c r="K3340">
        <v>4</v>
      </c>
    </row>
    <row r="3341" spans="1:11" x14ac:dyDescent="0.25">
      <c r="A3341" t="s">
        <v>3809</v>
      </c>
      <c r="B3341">
        <v>6397</v>
      </c>
      <c r="C3341" t="s">
        <v>167</v>
      </c>
      <c r="D3341" s="167">
        <v>69222.179999999993</v>
      </c>
      <c r="E3341" t="s">
        <v>196</v>
      </c>
      <c r="F3341" t="s">
        <v>169</v>
      </c>
      <c r="G3341" t="s">
        <v>170</v>
      </c>
      <c r="H3341" s="168">
        <v>32279</v>
      </c>
      <c r="I3341" t="s">
        <v>103</v>
      </c>
      <c r="J3341" s="169">
        <v>29.38082191780822</v>
      </c>
      <c r="K3341">
        <v>6</v>
      </c>
    </row>
    <row r="3342" spans="1:11" x14ac:dyDescent="0.25">
      <c r="A3342" t="s">
        <v>3810</v>
      </c>
      <c r="B3342">
        <v>29842</v>
      </c>
      <c r="C3342" t="s">
        <v>167</v>
      </c>
      <c r="D3342" s="167">
        <v>69222.179999999993</v>
      </c>
      <c r="E3342" t="s">
        <v>175</v>
      </c>
      <c r="F3342" t="s">
        <v>169</v>
      </c>
      <c r="G3342" t="s">
        <v>904</v>
      </c>
      <c r="H3342" s="168">
        <v>34540</v>
      </c>
      <c r="I3342" t="s">
        <v>103</v>
      </c>
      <c r="J3342" s="169">
        <v>23.186301369863013</v>
      </c>
      <c r="K3342">
        <v>5</v>
      </c>
    </row>
    <row r="3343" spans="1:11" x14ac:dyDescent="0.25">
      <c r="A3343" t="s">
        <v>3811</v>
      </c>
      <c r="B3343">
        <v>34354</v>
      </c>
      <c r="C3343" t="s">
        <v>167</v>
      </c>
      <c r="D3343" s="167">
        <v>66690.399999999994</v>
      </c>
      <c r="E3343" t="s">
        <v>188</v>
      </c>
      <c r="F3343" t="s">
        <v>202</v>
      </c>
      <c r="G3343" t="s">
        <v>284</v>
      </c>
      <c r="H3343" s="168">
        <v>41863</v>
      </c>
      <c r="I3343" t="s">
        <v>107</v>
      </c>
      <c r="J3343" s="169">
        <v>3.1232876712328768</v>
      </c>
      <c r="K3343">
        <v>1</v>
      </c>
    </row>
    <row r="3344" spans="1:11" x14ac:dyDescent="0.25">
      <c r="A3344" t="s">
        <v>3812</v>
      </c>
      <c r="B3344">
        <v>16088</v>
      </c>
      <c r="C3344" t="s">
        <v>172</v>
      </c>
      <c r="D3344" s="167">
        <v>53069.08</v>
      </c>
      <c r="E3344" t="s">
        <v>196</v>
      </c>
      <c r="F3344" t="s">
        <v>169</v>
      </c>
      <c r="G3344" t="s">
        <v>3813</v>
      </c>
      <c r="H3344" s="168">
        <v>41358</v>
      </c>
      <c r="I3344" t="s">
        <v>106</v>
      </c>
      <c r="J3344" s="169">
        <v>4.506849315068493</v>
      </c>
      <c r="K3344">
        <v>1</v>
      </c>
    </row>
    <row r="3345" spans="1:11" x14ac:dyDescent="0.25">
      <c r="A3345" t="s">
        <v>3814</v>
      </c>
      <c r="B3345">
        <v>86174</v>
      </c>
      <c r="C3345" t="s">
        <v>172</v>
      </c>
      <c r="D3345" s="167">
        <v>89620</v>
      </c>
      <c r="E3345" t="s">
        <v>175</v>
      </c>
      <c r="F3345" t="s">
        <v>169</v>
      </c>
      <c r="G3345" t="s">
        <v>183</v>
      </c>
      <c r="H3345" s="168">
        <v>35002</v>
      </c>
      <c r="I3345" t="s">
        <v>107</v>
      </c>
      <c r="J3345" s="169">
        <v>21.920547945205481</v>
      </c>
      <c r="K3345">
        <v>5</v>
      </c>
    </row>
    <row r="3346" spans="1:11" x14ac:dyDescent="0.25">
      <c r="A3346" t="s">
        <v>3815</v>
      </c>
      <c r="B3346">
        <v>37080</v>
      </c>
      <c r="C3346" t="s">
        <v>172</v>
      </c>
      <c r="D3346" s="167">
        <v>71796</v>
      </c>
      <c r="E3346" t="s">
        <v>191</v>
      </c>
      <c r="F3346" t="s">
        <v>169</v>
      </c>
      <c r="G3346" t="s">
        <v>192</v>
      </c>
      <c r="H3346" s="168">
        <v>39329</v>
      </c>
      <c r="I3346" t="s">
        <v>104</v>
      </c>
      <c r="J3346" s="169">
        <v>10.065753424657535</v>
      </c>
      <c r="K3346">
        <v>3</v>
      </c>
    </row>
    <row r="3347" spans="1:11" x14ac:dyDescent="0.25">
      <c r="A3347" t="s">
        <v>3816</v>
      </c>
      <c r="B3347">
        <v>17579</v>
      </c>
      <c r="C3347" t="s">
        <v>167</v>
      </c>
      <c r="D3347" s="167">
        <v>19060.62</v>
      </c>
      <c r="E3347" t="s">
        <v>196</v>
      </c>
      <c r="F3347" t="s">
        <v>202</v>
      </c>
      <c r="G3347" t="s">
        <v>222</v>
      </c>
      <c r="H3347" s="168">
        <v>39693</v>
      </c>
      <c r="I3347" t="s">
        <v>105</v>
      </c>
      <c r="J3347" s="169">
        <v>9.0684931506849313</v>
      </c>
      <c r="K3347">
        <v>2</v>
      </c>
    </row>
    <row r="3348" spans="1:11" x14ac:dyDescent="0.25">
      <c r="A3348" t="s">
        <v>3817</v>
      </c>
      <c r="B3348">
        <v>122</v>
      </c>
      <c r="C3348" t="s">
        <v>167</v>
      </c>
      <c r="D3348" s="167">
        <v>91220.65</v>
      </c>
      <c r="E3348" t="s">
        <v>188</v>
      </c>
      <c r="F3348" t="s">
        <v>169</v>
      </c>
      <c r="G3348" t="s">
        <v>410</v>
      </c>
      <c r="H3348" s="168">
        <v>41022</v>
      </c>
      <c r="I3348" t="s">
        <v>106</v>
      </c>
      <c r="J3348" s="169">
        <v>5.4273972602739722</v>
      </c>
      <c r="K3348">
        <v>2</v>
      </c>
    </row>
    <row r="3349" spans="1:11" x14ac:dyDescent="0.25">
      <c r="A3349" t="s">
        <v>3818</v>
      </c>
      <c r="B3349">
        <v>28296</v>
      </c>
      <c r="C3349" t="s">
        <v>167</v>
      </c>
      <c r="D3349" s="167">
        <v>84974</v>
      </c>
      <c r="E3349" t="s">
        <v>308</v>
      </c>
      <c r="F3349" t="s">
        <v>169</v>
      </c>
      <c r="G3349" t="s">
        <v>282</v>
      </c>
      <c r="H3349" s="168">
        <v>36360</v>
      </c>
      <c r="I3349" t="s">
        <v>103</v>
      </c>
      <c r="J3349" s="169">
        <v>18.2</v>
      </c>
      <c r="K3349">
        <v>4</v>
      </c>
    </row>
    <row r="3350" spans="1:11" x14ac:dyDescent="0.25">
      <c r="A3350" t="s">
        <v>3819</v>
      </c>
      <c r="B3350">
        <v>73599</v>
      </c>
      <c r="C3350" t="s">
        <v>167</v>
      </c>
      <c r="D3350" s="167">
        <v>100849.36</v>
      </c>
      <c r="E3350" t="s">
        <v>191</v>
      </c>
      <c r="F3350" t="s">
        <v>169</v>
      </c>
      <c r="G3350" t="s">
        <v>610</v>
      </c>
      <c r="H3350" s="168">
        <v>31761</v>
      </c>
      <c r="I3350" t="s">
        <v>106</v>
      </c>
      <c r="J3350" s="169">
        <v>30.8</v>
      </c>
      <c r="K3350">
        <v>7</v>
      </c>
    </row>
    <row r="3351" spans="1:11" x14ac:dyDescent="0.25">
      <c r="A3351" t="s">
        <v>3820</v>
      </c>
      <c r="B3351">
        <v>5113</v>
      </c>
      <c r="C3351" t="s">
        <v>167</v>
      </c>
      <c r="D3351" s="167">
        <v>69222.179999999993</v>
      </c>
      <c r="E3351" t="s">
        <v>168</v>
      </c>
      <c r="F3351" t="s">
        <v>169</v>
      </c>
      <c r="G3351" t="s">
        <v>170</v>
      </c>
      <c r="H3351" s="168">
        <v>34553</v>
      </c>
      <c r="I3351" t="s">
        <v>103</v>
      </c>
      <c r="J3351" s="169">
        <v>23.150684931506849</v>
      </c>
      <c r="K3351">
        <v>5</v>
      </c>
    </row>
    <row r="3352" spans="1:11" x14ac:dyDescent="0.25">
      <c r="A3352" t="s">
        <v>3821</v>
      </c>
      <c r="B3352">
        <v>77602</v>
      </c>
      <c r="C3352" t="s">
        <v>172</v>
      </c>
      <c r="D3352" s="167">
        <v>48258.81</v>
      </c>
      <c r="E3352" t="s">
        <v>199</v>
      </c>
      <c r="F3352" t="s">
        <v>169</v>
      </c>
      <c r="G3352" t="s">
        <v>330</v>
      </c>
      <c r="H3352" s="168">
        <v>39216</v>
      </c>
      <c r="I3352" t="s">
        <v>104</v>
      </c>
      <c r="J3352" s="169">
        <v>10.375342465753425</v>
      </c>
      <c r="K3352">
        <v>3</v>
      </c>
    </row>
    <row r="3353" spans="1:11" x14ac:dyDescent="0.25">
      <c r="A3353" t="s">
        <v>3822</v>
      </c>
      <c r="B3353">
        <v>9859</v>
      </c>
      <c r="C3353" t="s">
        <v>167</v>
      </c>
      <c r="D3353" s="167">
        <v>71830.44</v>
      </c>
      <c r="E3353" t="s">
        <v>239</v>
      </c>
      <c r="F3353" t="s">
        <v>169</v>
      </c>
      <c r="G3353" t="s">
        <v>2466</v>
      </c>
      <c r="H3353" s="168">
        <v>32356</v>
      </c>
      <c r="I3353" t="s">
        <v>107</v>
      </c>
      <c r="J3353" s="169">
        <v>29.169863013698631</v>
      </c>
      <c r="K3353">
        <v>6</v>
      </c>
    </row>
    <row r="3354" spans="1:11" x14ac:dyDescent="0.25">
      <c r="A3354" t="s">
        <v>3823</v>
      </c>
      <c r="B3354">
        <v>50239</v>
      </c>
      <c r="C3354" t="s">
        <v>172</v>
      </c>
      <c r="D3354" s="167">
        <v>57276.800000000003</v>
      </c>
      <c r="E3354" t="s">
        <v>199</v>
      </c>
      <c r="F3354" t="s">
        <v>169</v>
      </c>
      <c r="G3354" t="s">
        <v>3824</v>
      </c>
      <c r="H3354" s="168">
        <v>38572</v>
      </c>
      <c r="I3354" t="s">
        <v>107</v>
      </c>
      <c r="J3354" s="169">
        <v>12.139726027397261</v>
      </c>
      <c r="K3354">
        <v>3</v>
      </c>
    </row>
    <row r="3355" spans="1:11" x14ac:dyDescent="0.25">
      <c r="A3355" t="s">
        <v>3825</v>
      </c>
      <c r="B3355">
        <v>62029</v>
      </c>
      <c r="C3355" t="s">
        <v>172</v>
      </c>
      <c r="D3355" s="167">
        <v>43525.72</v>
      </c>
      <c r="E3355" t="s">
        <v>199</v>
      </c>
      <c r="F3355" t="s">
        <v>169</v>
      </c>
      <c r="G3355" t="s">
        <v>220</v>
      </c>
      <c r="H3355" s="168">
        <v>41414</v>
      </c>
      <c r="I3355" t="s">
        <v>107</v>
      </c>
      <c r="J3355" s="169">
        <v>4.353424657534247</v>
      </c>
      <c r="K3355">
        <v>1</v>
      </c>
    </row>
    <row r="3356" spans="1:11" x14ac:dyDescent="0.25">
      <c r="A3356" t="s">
        <v>3826</v>
      </c>
      <c r="B3356">
        <v>51622</v>
      </c>
      <c r="C3356" t="s">
        <v>172</v>
      </c>
      <c r="D3356" s="167">
        <v>42792</v>
      </c>
      <c r="E3356" t="s">
        <v>188</v>
      </c>
      <c r="F3356" t="s">
        <v>169</v>
      </c>
      <c r="G3356" t="s">
        <v>282</v>
      </c>
      <c r="H3356" s="168">
        <v>41737</v>
      </c>
      <c r="I3356" t="s">
        <v>104</v>
      </c>
      <c r="J3356" s="169">
        <v>3.4684931506849317</v>
      </c>
      <c r="K3356">
        <v>1</v>
      </c>
    </row>
    <row r="3357" spans="1:11" x14ac:dyDescent="0.25">
      <c r="A3357" t="s">
        <v>3827</v>
      </c>
      <c r="B3357">
        <v>65924</v>
      </c>
      <c r="C3357" t="s">
        <v>167</v>
      </c>
      <c r="D3357" s="167">
        <v>112930.4</v>
      </c>
      <c r="E3357" t="s">
        <v>168</v>
      </c>
      <c r="F3357" t="s">
        <v>169</v>
      </c>
      <c r="G3357" t="s">
        <v>397</v>
      </c>
      <c r="H3357" s="168">
        <v>31964</v>
      </c>
      <c r="I3357" t="s">
        <v>103</v>
      </c>
      <c r="J3357" s="169">
        <v>30.243835616438357</v>
      </c>
      <c r="K3357">
        <v>7</v>
      </c>
    </row>
    <row r="3358" spans="1:11" x14ac:dyDescent="0.25">
      <c r="A3358" t="s">
        <v>3828</v>
      </c>
      <c r="B3358">
        <v>17230</v>
      </c>
      <c r="C3358" t="s">
        <v>167</v>
      </c>
      <c r="D3358" s="167">
        <v>46400</v>
      </c>
      <c r="E3358" t="s">
        <v>188</v>
      </c>
      <c r="F3358" t="s">
        <v>169</v>
      </c>
      <c r="G3358" t="s">
        <v>273</v>
      </c>
      <c r="H3358" s="168">
        <v>39822</v>
      </c>
      <c r="I3358" t="s">
        <v>105</v>
      </c>
      <c r="J3358" s="169">
        <v>8.7150684931506852</v>
      </c>
      <c r="K3358">
        <v>2</v>
      </c>
    </row>
    <row r="3359" spans="1:11" x14ac:dyDescent="0.25">
      <c r="A3359" t="s">
        <v>3829</v>
      </c>
      <c r="B3359">
        <v>92031</v>
      </c>
      <c r="C3359" t="s">
        <v>172</v>
      </c>
      <c r="D3359" s="167">
        <v>135380.88</v>
      </c>
      <c r="E3359" t="s">
        <v>185</v>
      </c>
      <c r="F3359" t="s">
        <v>169</v>
      </c>
      <c r="G3359" t="s">
        <v>275</v>
      </c>
      <c r="H3359" s="168">
        <v>34973</v>
      </c>
      <c r="I3359" t="s">
        <v>103</v>
      </c>
      <c r="J3359" s="169">
        <v>22</v>
      </c>
      <c r="K3359">
        <v>5</v>
      </c>
    </row>
    <row r="3360" spans="1:11" x14ac:dyDescent="0.25">
      <c r="A3360" t="s">
        <v>3830</v>
      </c>
      <c r="B3360">
        <v>90810</v>
      </c>
      <c r="C3360" t="s">
        <v>167</v>
      </c>
      <c r="D3360" s="167">
        <v>58360.06</v>
      </c>
      <c r="E3360" t="s">
        <v>168</v>
      </c>
      <c r="F3360" t="s">
        <v>169</v>
      </c>
      <c r="G3360" t="s">
        <v>261</v>
      </c>
      <c r="H3360" s="168">
        <v>41330</v>
      </c>
      <c r="I3360" t="s">
        <v>104</v>
      </c>
      <c r="J3360" s="169">
        <v>4.5835616438356164</v>
      </c>
      <c r="K3360">
        <v>1</v>
      </c>
    </row>
    <row r="3361" spans="1:11" x14ac:dyDescent="0.25">
      <c r="A3361" t="s">
        <v>3831</v>
      </c>
      <c r="B3361">
        <v>46713</v>
      </c>
      <c r="C3361" t="s">
        <v>172</v>
      </c>
      <c r="D3361" s="167">
        <v>89620</v>
      </c>
      <c r="E3361" t="s">
        <v>175</v>
      </c>
      <c r="F3361" t="s">
        <v>169</v>
      </c>
      <c r="G3361" t="s">
        <v>183</v>
      </c>
      <c r="H3361" s="168">
        <v>35870</v>
      </c>
      <c r="I3361" t="s">
        <v>108</v>
      </c>
      <c r="J3361" s="169">
        <v>19.542465753424658</v>
      </c>
      <c r="K3361">
        <v>4</v>
      </c>
    </row>
    <row r="3362" spans="1:11" x14ac:dyDescent="0.25">
      <c r="A3362" t="s">
        <v>3832</v>
      </c>
      <c r="B3362">
        <v>66790</v>
      </c>
      <c r="C3362" t="s">
        <v>167</v>
      </c>
      <c r="D3362" s="167">
        <v>58769.89</v>
      </c>
      <c r="E3362" t="s">
        <v>233</v>
      </c>
      <c r="F3362" t="s">
        <v>169</v>
      </c>
      <c r="G3362" t="s">
        <v>672</v>
      </c>
      <c r="H3362" s="168">
        <v>39919</v>
      </c>
      <c r="I3362" t="s">
        <v>108</v>
      </c>
      <c r="J3362" s="169">
        <v>8.4493150684931511</v>
      </c>
      <c r="K3362">
        <v>2</v>
      </c>
    </row>
    <row r="3363" spans="1:11" x14ac:dyDescent="0.25">
      <c r="A3363" t="s">
        <v>3833</v>
      </c>
      <c r="B3363">
        <v>86486</v>
      </c>
      <c r="C3363" t="s">
        <v>172</v>
      </c>
      <c r="D3363" s="167">
        <v>89620</v>
      </c>
      <c r="E3363" t="s">
        <v>175</v>
      </c>
      <c r="F3363" t="s">
        <v>169</v>
      </c>
      <c r="G3363" t="s">
        <v>183</v>
      </c>
      <c r="H3363" s="168">
        <v>35492</v>
      </c>
      <c r="I3363" t="s">
        <v>103</v>
      </c>
      <c r="J3363" s="169">
        <v>20.578082191780823</v>
      </c>
      <c r="K3363">
        <v>5</v>
      </c>
    </row>
    <row r="3364" spans="1:11" x14ac:dyDescent="0.25">
      <c r="A3364" t="s">
        <v>3834</v>
      </c>
      <c r="B3364">
        <v>21507</v>
      </c>
      <c r="C3364" t="s">
        <v>172</v>
      </c>
      <c r="D3364" s="167">
        <v>60501</v>
      </c>
      <c r="E3364" t="s">
        <v>175</v>
      </c>
      <c r="F3364" t="s">
        <v>169</v>
      </c>
      <c r="G3364" t="s">
        <v>183</v>
      </c>
      <c r="H3364" s="168">
        <v>41106</v>
      </c>
      <c r="I3364" t="s">
        <v>104</v>
      </c>
      <c r="J3364" s="169">
        <v>5.1972602739726028</v>
      </c>
      <c r="K3364">
        <v>2</v>
      </c>
    </row>
    <row r="3365" spans="1:11" x14ac:dyDescent="0.25">
      <c r="A3365" t="s">
        <v>3835</v>
      </c>
      <c r="B3365">
        <v>72505</v>
      </c>
      <c r="C3365" t="s">
        <v>172</v>
      </c>
      <c r="D3365" s="167">
        <v>66065.23</v>
      </c>
      <c r="E3365" t="s">
        <v>199</v>
      </c>
      <c r="F3365" t="s">
        <v>169</v>
      </c>
      <c r="G3365" t="s">
        <v>200</v>
      </c>
      <c r="H3365" s="168">
        <v>32671</v>
      </c>
      <c r="I3365" t="s">
        <v>104</v>
      </c>
      <c r="J3365" s="169">
        <v>28.306849315068494</v>
      </c>
      <c r="K3365">
        <v>6</v>
      </c>
    </row>
    <row r="3366" spans="1:11" x14ac:dyDescent="0.25">
      <c r="A3366" t="s">
        <v>3836</v>
      </c>
      <c r="B3366">
        <v>78328</v>
      </c>
      <c r="C3366" t="s">
        <v>167</v>
      </c>
      <c r="D3366" s="167">
        <v>73272.88</v>
      </c>
      <c r="E3366" t="s">
        <v>175</v>
      </c>
      <c r="F3366" t="s">
        <v>169</v>
      </c>
      <c r="G3366" t="s">
        <v>211</v>
      </c>
      <c r="H3366" s="168">
        <v>41484</v>
      </c>
      <c r="I3366" t="s">
        <v>107</v>
      </c>
      <c r="J3366" s="169">
        <v>4.161643835616438</v>
      </c>
      <c r="K3366">
        <v>1</v>
      </c>
    </row>
    <row r="3367" spans="1:11" x14ac:dyDescent="0.25">
      <c r="A3367" t="s">
        <v>3837</v>
      </c>
      <c r="B3367">
        <v>98680</v>
      </c>
      <c r="C3367" t="s">
        <v>167</v>
      </c>
      <c r="D3367" s="167">
        <v>75453</v>
      </c>
      <c r="E3367" t="s">
        <v>175</v>
      </c>
      <c r="F3367" t="s">
        <v>169</v>
      </c>
      <c r="G3367" t="s">
        <v>183</v>
      </c>
      <c r="H3367" s="168">
        <v>38734</v>
      </c>
      <c r="I3367" t="s">
        <v>103</v>
      </c>
      <c r="J3367" s="169">
        <v>11.695890410958905</v>
      </c>
      <c r="K3367">
        <v>3</v>
      </c>
    </row>
    <row r="3368" spans="1:11" x14ac:dyDescent="0.25">
      <c r="A3368" t="s">
        <v>3838</v>
      </c>
      <c r="B3368">
        <v>36950</v>
      </c>
      <c r="C3368" t="s">
        <v>172</v>
      </c>
      <c r="D3368" s="167">
        <v>49831</v>
      </c>
      <c r="E3368" t="s">
        <v>168</v>
      </c>
      <c r="F3368" t="s">
        <v>169</v>
      </c>
      <c r="G3368" t="s">
        <v>265</v>
      </c>
      <c r="H3368" s="168">
        <v>41904</v>
      </c>
      <c r="I3368" t="s">
        <v>107</v>
      </c>
      <c r="J3368" s="169">
        <v>3.010958904109589</v>
      </c>
      <c r="K3368">
        <v>1</v>
      </c>
    </row>
    <row r="3369" spans="1:11" x14ac:dyDescent="0.25">
      <c r="A3369" t="s">
        <v>3839</v>
      </c>
      <c r="B3369">
        <v>62534</v>
      </c>
      <c r="C3369" t="s">
        <v>172</v>
      </c>
      <c r="D3369" s="167">
        <v>96111.95</v>
      </c>
      <c r="E3369" t="s">
        <v>188</v>
      </c>
      <c r="F3369" t="s">
        <v>169</v>
      </c>
      <c r="G3369" t="s">
        <v>244</v>
      </c>
      <c r="H3369" s="168">
        <v>35011</v>
      </c>
      <c r="I3369" t="s">
        <v>106</v>
      </c>
      <c r="J3369" s="169">
        <v>21.895890410958906</v>
      </c>
      <c r="K3369">
        <v>5</v>
      </c>
    </row>
    <row r="3370" spans="1:11" x14ac:dyDescent="0.25">
      <c r="A3370" t="s">
        <v>3840</v>
      </c>
      <c r="B3370">
        <v>93666</v>
      </c>
      <c r="C3370" t="s">
        <v>167</v>
      </c>
      <c r="D3370" s="167">
        <v>63315</v>
      </c>
      <c r="E3370" t="s">
        <v>239</v>
      </c>
      <c r="F3370" t="s">
        <v>169</v>
      </c>
      <c r="G3370" t="s">
        <v>665</v>
      </c>
      <c r="H3370" s="168">
        <v>42534</v>
      </c>
      <c r="I3370" t="s">
        <v>104</v>
      </c>
      <c r="J3370" s="169">
        <v>1.284931506849315</v>
      </c>
      <c r="K3370">
        <v>1</v>
      </c>
    </row>
    <row r="3371" spans="1:11" x14ac:dyDescent="0.25">
      <c r="A3371" t="s">
        <v>3841</v>
      </c>
      <c r="B3371">
        <v>25456</v>
      </c>
      <c r="C3371" t="s">
        <v>172</v>
      </c>
      <c r="D3371" s="167">
        <v>121371.84</v>
      </c>
      <c r="E3371" t="s">
        <v>253</v>
      </c>
      <c r="F3371" t="s">
        <v>169</v>
      </c>
      <c r="G3371" t="s">
        <v>231</v>
      </c>
      <c r="H3371" s="168">
        <v>41904</v>
      </c>
      <c r="I3371" t="s">
        <v>104</v>
      </c>
      <c r="J3371" s="169">
        <v>3.010958904109589</v>
      </c>
      <c r="K3371">
        <v>1</v>
      </c>
    </row>
    <row r="3372" spans="1:11" x14ac:dyDescent="0.25">
      <c r="A3372" t="s">
        <v>3842</v>
      </c>
      <c r="B3372">
        <v>45343</v>
      </c>
      <c r="C3372" t="s">
        <v>172</v>
      </c>
      <c r="D3372" s="167">
        <v>94099</v>
      </c>
      <c r="E3372" t="s">
        <v>168</v>
      </c>
      <c r="F3372" t="s">
        <v>169</v>
      </c>
      <c r="G3372" t="s">
        <v>173</v>
      </c>
      <c r="H3372" s="168">
        <v>36962</v>
      </c>
      <c r="I3372" t="s">
        <v>105</v>
      </c>
      <c r="J3372" s="169">
        <v>16.550684931506851</v>
      </c>
      <c r="K3372">
        <v>4</v>
      </c>
    </row>
    <row r="3373" spans="1:11" x14ac:dyDescent="0.25">
      <c r="A3373" t="s">
        <v>3843</v>
      </c>
      <c r="B3373">
        <v>75274</v>
      </c>
      <c r="C3373" t="s">
        <v>172</v>
      </c>
      <c r="D3373" s="167">
        <v>66294.16</v>
      </c>
      <c r="E3373" t="s">
        <v>1353</v>
      </c>
      <c r="F3373" t="s">
        <v>169</v>
      </c>
      <c r="G3373" t="s">
        <v>882</v>
      </c>
      <c r="H3373" s="168">
        <v>41372</v>
      </c>
      <c r="I3373" t="s">
        <v>106</v>
      </c>
      <c r="J3373" s="169">
        <v>4.4684931506849317</v>
      </c>
      <c r="K3373">
        <v>1</v>
      </c>
    </row>
    <row r="3374" spans="1:11" x14ac:dyDescent="0.25">
      <c r="A3374" t="s">
        <v>3844</v>
      </c>
      <c r="B3374">
        <v>71343</v>
      </c>
      <c r="C3374" t="s">
        <v>172</v>
      </c>
      <c r="D3374" s="167">
        <v>99870.24</v>
      </c>
      <c r="E3374" t="s">
        <v>185</v>
      </c>
      <c r="F3374" t="s">
        <v>169</v>
      </c>
      <c r="G3374" t="s">
        <v>3022</v>
      </c>
      <c r="H3374" s="168">
        <v>34092</v>
      </c>
      <c r="I3374" t="s">
        <v>108</v>
      </c>
      <c r="J3374" s="169">
        <v>24.413698630136988</v>
      </c>
      <c r="K3374">
        <v>5</v>
      </c>
    </row>
    <row r="3375" spans="1:11" x14ac:dyDescent="0.25">
      <c r="A3375" t="s">
        <v>3845</v>
      </c>
      <c r="B3375">
        <v>15936</v>
      </c>
      <c r="C3375" t="s">
        <v>167</v>
      </c>
      <c r="D3375" s="167">
        <v>107128.71</v>
      </c>
      <c r="E3375" t="s">
        <v>175</v>
      </c>
      <c r="F3375" t="s">
        <v>169</v>
      </c>
      <c r="G3375" t="s">
        <v>586</v>
      </c>
      <c r="H3375" s="168">
        <v>32167</v>
      </c>
      <c r="I3375" t="s">
        <v>106</v>
      </c>
      <c r="J3375" s="169">
        <v>29.687671232876713</v>
      </c>
      <c r="K3375">
        <v>6</v>
      </c>
    </row>
    <row r="3376" spans="1:11" x14ac:dyDescent="0.25">
      <c r="A3376" t="s">
        <v>3846</v>
      </c>
      <c r="B3376">
        <v>35928</v>
      </c>
      <c r="C3376" t="s">
        <v>172</v>
      </c>
      <c r="D3376" s="167">
        <v>94006.07</v>
      </c>
      <c r="E3376" t="s">
        <v>185</v>
      </c>
      <c r="F3376" t="s">
        <v>169</v>
      </c>
      <c r="G3376" t="s">
        <v>416</v>
      </c>
      <c r="H3376" s="168">
        <v>34352</v>
      </c>
      <c r="I3376" t="s">
        <v>106</v>
      </c>
      <c r="J3376" s="169">
        <v>23.701369863013699</v>
      </c>
      <c r="K3376">
        <v>5</v>
      </c>
    </row>
    <row r="3377" spans="1:11" x14ac:dyDescent="0.25">
      <c r="A3377" t="s">
        <v>3847</v>
      </c>
      <c r="B3377">
        <v>25291</v>
      </c>
      <c r="C3377" t="s">
        <v>172</v>
      </c>
      <c r="D3377" s="167">
        <v>47301.58</v>
      </c>
      <c r="E3377" t="s">
        <v>199</v>
      </c>
      <c r="F3377" t="s">
        <v>169</v>
      </c>
      <c r="G3377" t="s">
        <v>2935</v>
      </c>
      <c r="H3377" s="168">
        <v>41281</v>
      </c>
      <c r="I3377" t="s">
        <v>103</v>
      </c>
      <c r="J3377" s="169">
        <v>4.7178082191780826</v>
      </c>
      <c r="K3377">
        <v>1</v>
      </c>
    </row>
    <row r="3378" spans="1:11" x14ac:dyDescent="0.25">
      <c r="A3378" t="s">
        <v>3848</v>
      </c>
      <c r="B3378">
        <v>61094</v>
      </c>
      <c r="C3378" t="s">
        <v>167</v>
      </c>
      <c r="D3378" s="167">
        <v>127566.5</v>
      </c>
      <c r="E3378" t="s">
        <v>253</v>
      </c>
      <c r="F3378" t="s">
        <v>169</v>
      </c>
      <c r="G3378" t="s">
        <v>275</v>
      </c>
      <c r="H3378" s="168">
        <v>31363</v>
      </c>
      <c r="I3378" t="s">
        <v>106</v>
      </c>
      <c r="J3378" s="169">
        <v>31.890410958904109</v>
      </c>
      <c r="K3378">
        <v>7</v>
      </c>
    </row>
    <row r="3379" spans="1:11" x14ac:dyDescent="0.25">
      <c r="A3379" t="s">
        <v>3849</v>
      </c>
      <c r="B3379">
        <v>55873</v>
      </c>
      <c r="C3379" t="s">
        <v>167</v>
      </c>
      <c r="D3379" s="167">
        <v>95696.1</v>
      </c>
      <c r="E3379" t="s">
        <v>325</v>
      </c>
      <c r="F3379" t="s">
        <v>169</v>
      </c>
      <c r="G3379" t="s">
        <v>3850</v>
      </c>
      <c r="H3379" s="168">
        <v>40798</v>
      </c>
      <c r="I3379" t="s">
        <v>106</v>
      </c>
      <c r="J3379" s="169">
        <v>6.0410958904109586</v>
      </c>
      <c r="K3379">
        <v>2</v>
      </c>
    </row>
    <row r="3380" spans="1:11" x14ac:dyDescent="0.25">
      <c r="A3380" t="s">
        <v>3851</v>
      </c>
      <c r="B3380">
        <v>9388</v>
      </c>
      <c r="C3380" t="s">
        <v>167</v>
      </c>
      <c r="D3380" s="167">
        <v>32695.06</v>
      </c>
      <c r="E3380" t="s">
        <v>216</v>
      </c>
      <c r="F3380" t="s">
        <v>202</v>
      </c>
      <c r="G3380" t="s">
        <v>1058</v>
      </c>
      <c r="H3380" s="168">
        <v>32342</v>
      </c>
      <c r="I3380" t="s">
        <v>105</v>
      </c>
      <c r="J3380" s="169">
        <v>29.208219178082192</v>
      </c>
      <c r="K3380">
        <v>6</v>
      </c>
    </row>
    <row r="3381" spans="1:11" x14ac:dyDescent="0.25">
      <c r="A3381" t="s">
        <v>3852</v>
      </c>
      <c r="B3381">
        <v>54845</v>
      </c>
      <c r="C3381" t="s">
        <v>172</v>
      </c>
      <c r="D3381" s="167">
        <v>73801</v>
      </c>
      <c r="E3381" t="s">
        <v>196</v>
      </c>
      <c r="F3381" t="s">
        <v>169</v>
      </c>
      <c r="G3381" t="s">
        <v>2178</v>
      </c>
      <c r="H3381" s="168">
        <v>38824</v>
      </c>
      <c r="I3381" t="s">
        <v>107</v>
      </c>
      <c r="J3381" s="169">
        <v>11.449315068493151</v>
      </c>
      <c r="K3381">
        <v>3</v>
      </c>
    </row>
    <row r="3382" spans="1:11" x14ac:dyDescent="0.25">
      <c r="A3382" t="s">
        <v>3853</v>
      </c>
      <c r="B3382">
        <v>25795</v>
      </c>
      <c r="C3382" t="s">
        <v>167</v>
      </c>
      <c r="D3382" s="167">
        <v>71830.44</v>
      </c>
      <c r="E3382" t="s">
        <v>188</v>
      </c>
      <c r="F3382" t="s">
        <v>169</v>
      </c>
      <c r="G3382" t="s">
        <v>968</v>
      </c>
      <c r="H3382" s="168">
        <v>26415</v>
      </c>
      <c r="I3382" t="s">
        <v>108</v>
      </c>
      <c r="J3382" s="169">
        <v>45.446575342465756</v>
      </c>
      <c r="K3382">
        <v>9</v>
      </c>
    </row>
    <row r="3383" spans="1:11" x14ac:dyDescent="0.25">
      <c r="A3383" t="s">
        <v>3854</v>
      </c>
      <c r="B3383">
        <v>93138</v>
      </c>
      <c r="C3383" t="s">
        <v>172</v>
      </c>
      <c r="D3383" s="167">
        <v>84201</v>
      </c>
      <c r="E3383" t="s">
        <v>175</v>
      </c>
      <c r="F3383" t="s">
        <v>169</v>
      </c>
      <c r="G3383" t="s">
        <v>586</v>
      </c>
      <c r="H3383" s="168">
        <v>38915</v>
      </c>
      <c r="I3383" t="s">
        <v>104</v>
      </c>
      <c r="J3383" s="169">
        <v>11.2</v>
      </c>
      <c r="K3383">
        <v>3</v>
      </c>
    </row>
    <row r="3384" spans="1:11" x14ac:dyDescent="0.25">
      <c r="A3384" t="s">
        <v>3855</v>
      </c>
      <c r="B3384">
        <v>57481</v>
      </c>
      <c r="C3384" t="s">
        <v>167</v>
      </c>
      <c r="D3384" s="167">
        <v>40113.279999999999</v>
      </c>
      <c r="E3384" t="s">
        <v>168</v>
      </c>
      <c r="F3384" t="s">
        <v>169</v>
      </c>
      <c r="G3384" t="s">
        <v>344</v>
      </c>
      <c r="H3384" s="168">
        <v>41638</v>
      </c>
      <c r="I3384" t="s">
        <v>104</v>
      </c>
      <c r="J3384" s="169">
        <v>3.7397260273972601</v>
      </c>
      <c r="K3384">
        <v>1</v>
      </c>
    </row>
    <row r="3385" spans="1:11" x14ac:dyDescent="0.25">
      <c r="A3385" t="s">
        <v>3856</v>
      </c>
      <c r="B3385">
        <v>4819</v>
      </c>
      <c r="C3385" t="s">
        <v>172</v>
      </c>
      <c r="D3385" s="167">
        <v>29779.06</v>
      </c>
      <c r="E3385" t="s">
        <v>233</v>
      </c>
      <c r="F3385" t="s">
        <v>202</v>
      </c>
      <c r="G3385" t="s">
        <v>234</v>
      </c>
      <c r="H3385" s="168">
        <v>41497</v>
      </c>
      <c r="I3385" t="s">
        <v>108</v>
      </c>
      <c r="J3385" s="169">
        <v>4.1260273972602741</v>
      </c>
      <c r="K3385">
        <v>1</v>
      </c>
    </row>
    <row r="3386" spans="1:11" x14ac:dyDescent="0.25">
      <c r="A3386" t="s">
        <v>3857</v>
      </c>
      <c r="B3386">
        <v>14314</v>
      </c>
      <c r="C3386" t="s">
        <v>172</v>
      </c>
      <c r="D3386" s="167">
        <v>79367.710000000006</v>
      </c>
      <c r="E3386" t="s">
        <v>233</v>
      </c>
      <c r="F3386" t="s">
        <v>169</v>
      </c>
      <c r="G3386" t="s">
        <v>637</v>
      </c>
      <c r="H3386" s="168">
        <v>36137</v>
      </c>
      <c r="I3386" t="s">
        <v>107</v>
      </c>
      <c r="J3386" s="169">
        <v>18.81095890410959</v>
      </c>
      <c r="K3386">
        <v>4</v>
      </c>
    </row>
    <row r="3387" spans="1:11" x14ac:dyDescent="0.25">
      <c r="A3387" t="s">
        <v>3858</v>
      </c>
      <c r="B3387">
        <v>87703</v>
      </c>
      <c r="C3387" t="s">
        <v>167</v>
      </c>
      <c r="D3387" s="167">
        <v>70821.350000000006</v>
      </c>
      <c r="E3387" t="s">
        <v>1353</v>
      </c>
      <c r="F3387" t="s">
        <v>169</v>
      </c>
      <c r="G3387" t="s">
        <v>882</v>
      </c>
      <c r="H3387" s="168">
        <v>42464</v>
      </c>
      <c r="I3387" t="s">
        <v>103</v>
      </c>
      <c r="J3387" s="169">
        <v>1.4767123287671233</v>
      </c>
      <c r="K3387">
        <v>1</v>
      </c>
    </row>
    <row r="3388" spans="1:11" x14ac:dyDescent="0.25">
      <c r="A3388" t="s">
        <v>3859</v>
      </c>
      <c r="B3388">
        <v>64928</v>
      </c>
      <c r="C3388" t="s">
        <v>172</v>
      </c>
      <c r="D3388" s="167">
        <v>102805</v>
      </c>
      <c r="E3388" t="s">
        <v>185</v>
      </c>
      <c r="F3388" t="s">
        <v>169</v>
      </c>
      <c r="G3388" t="s">
        <v>495</v>
      </c>
      <c r="H3388" s="168">
        <v>37138</v>
      </c>
      <c r="I3388" t="s">
        <v>104</v>
      </c>
      <c r="J3388" s="169">
        <v>16.068493150684933</v>
      </c>
      <c r="K3388">
        <v>4</v>
      </c>
    </row>
    <row r="3389" spans="1:11" x14ac:dyDescent="0.25">
      <c r="A3389" t="s">
        <v>3860</v>
      </c>
      <c r="B3389">
        <v>57080</v>
      </c>
      <c r="C3389" t="s">
        <v>172</v>
      </c>
      <c r="D3389" s="167">
        <v>77328</v>
      </c>
      <c r="E3389" t="s">
        <v>168</v>
      </c>
      <c r="F3389" t="s">
        <v>169</v>
      </c>
      <c r="G3389" t="s">
        <v>265</v>
      </c>
      <c r="H3389" s="168">
        <v>36794</v>
      </c>
      <c r="I3389" t="s">
        <v>105</v>
      </c>
      <c r="J3389" s="169">
        <v>17.010958904109589</v>
      </c>
      <c r="K3389">
        <v>4</v>
      </c>
    </row>
    <row r="3390" spans="1:11" x14ac:dyDescent="0.25">
      <c r="A3390" t="s">
        <v>3861</v>
      </c>
      <c r="B3390">
        <v>8979</v>
      </c>
      <c r="C3390" t="s">
        <v>167</v>
      </c>
      <c r="D3390" s="167">
        <v>96197.88</v>
      </c>
      <c r="E3390" t="s">
        <v>180</v>
      </c>
      <c r="F3390" t="s">
        <v>169</v>
      </c>
      <c r="G3390" t="s">
        <v>386</v>
      </c>
      <c r="H3390" s="168">
        <v>34583</v>
      </c>
      <c r="I3390" t="s">
        <v>107</v>
      </c>
      <c r="J3390" s="169">
        <v>23.068493150684933</v>
      </c>
      <c r="K3390">
        <v>5</v>
      </c>
    </row>
    <row r="3391" spans="1:11" x14ac:dyDescent="0.25">
      <c r="A3391" t="s">
        <v>3862</v>
      </c>
      <c r="B3391">
        <v>43240</v>
      </c>
      <c r="C3391" t="s">
        <v>172</v>
      </c>
      <c r="D3391" s="167">
        <v>110550</v>
      </c>
      <c r="E3391" t="s">
        <v>325</v>
      </c>
      <c r="F3391" t="s">
        <v>169</v>
      </c>
      <c r="G3391" t="s">
        <v>533</v>
      </c>
      <c r="H3391" s="168">
        <v>42534</v>
      </c>
      <c r="I3391" t="s">
        <v>103</v>
      </c>
      <c r="J3391" s="169">
        <v>1.284931506849315</v>
      </c>
      <c r="K3391">
        <v>1</v>
      </c>
    </row>
    <row r="3392" spans="1:11" x14ac:dyDescent="0.25">
      <c r="A3392" t="s">
        <v>3863</v>
      </c>
      <c r="B3392">
        <v>45563</v>
      </c>
      <c r="C3392" t="s">
        <v>172</v>
      </c>
      <c r="D3392" s="167">
        <v>68015</v>
      </c>
      <c r="E3392" t="s">
        <v>191</v>
      </c>
      <c r="F3392" t="s">
        <v>169</v>
      </c>
      <c r="G3392" t="s">
        <v>486</v>
      </c>
      <c r="H3392" s="168">
        <v>38803</v>
      </c>
      <c r="I3392" t="s">
        <v>106</v>
      </c>
      <c r="J3392" s="169">
        <v>11.506849315068493</v>
      </c>
      <c r="K3392">
        <v>3</v>
      </c>
    </row>
    <row r="3393" spans="1:11" x14ac:dyDescent="0.25">
      <c r="A3393" t="s">
        <v>3864</v>
      </c>
      <c r="B3393">
        <v>20277</v>
      </c>
      <c r="C3393" t="s">
        <v>172</v>
      </c>
      <c r="D3393" s="167">
        <v>156525</v>
      </c>
      <c r="E3393" t="s">
        <v>230</v>
      </c>
      <c r="F3393" t="s">
        <v>169</v>
      </c>
      <c r="G3393" t="s">
        <v>231</v>
      </c>
      <c r="H3393" s="168">
        <v>35311</v>
      </c>
      <c r="I3393" t="s">
        <v>108</v>
      </c>
      <c r="J3393" s="169">
        <v>21.073972602739726</v>
      </c>
      <c r="K3393">
        <v>5</v>
      </c>
    </row>
    <row r="3394" spans="1:11" x14ac:dyDescent="0.25">
      <c r="A3394" t="s">
        <v>3865</v>
      </c>
      <c r="B3394">
        <v>50408</v>
      </c>
      <c r="C3394" t="s">
        <v>167</v>
      </c>
      <c r="D3394" s="167">
        <v>52031.02</v>
      </c>
      <c r="E3394" t="s">
        <v>185</v>
      </c>
      <c r="F3394" t="s">
        <v>169</v>
      </c>
      <c r="G3394" t="s">
        <v>209</v>
      </c>
      <c r="H3394" s="168">
        <v>41134</v>
      </c>
      <c r="I3394" t="s">
        <v>103</v>
      </c>
      <c r="J3394" s="169">
        <v>5.1205479452054794</v>
      </c>
      <c r="K3394">
        <v>2</v>
      </c>
    </row>
    <row r="3395" spans="1:11" x14ac:dyDescent="0.25">
      <c r="A3395" t="s">
        <v>3866</v>
      </c>
      <c r="B3395">
        <v>26449</v>
      </c>
      <c r="C3395" t="s">
        <v>167</v>
      </c>
      <c r="D3395" s="167">
        <v>76942.23</v>
      </c>
      <c r="E3395" t="s">
        <v>188</v>
      </c>
      <c r="F3395" t="s">
        <v>169</v>
      </c>
      <c r="G3395" t="s">
        <v>282</v>
      </c>
      <c r="H3395" s="168">
        <v>37088</v>
      </c>
      <c r="I3395" t="s">
        <v>108</v>
      </c>
      <c r="J3395" s="169">
        <v>16.205479452054796</v>
      </c>
      <c r="K3395">
        <v>4</v>
      </c>
    </row>
    <row r="3396" spans="1:11" x14ac:dyDescent="0.25">
      <c r="A3396" t="s">
        <v>3867</v>
      </c>
      <c r="B3396">
        <v>97182</v>
      </c>
      <c r="C3396" t="s">
        <v>172</v>
      </c>
      <c r="D3396" s="167">
        <v>65752</v>
      </c>
      <c r="E3396" t="s">
        <v>175</v>
      </c>
      <c r="F3396" t="s">
        <v>169</v>
      </c>
      <c r="G3396" t="s">
        <v>183</v>
      </c>
      <c r="H3396" s="168">
        <v>36681</v>
      </c>
      <c r="I3396" t="s">
        <v>106</v>
      </c>
      <c r="J3396" s="169">
        <v>17.32054794520548</v>
      </c>
      <c r="K3396">
        <v>4</v>
      </c>
    </row>
    <row r="3397" spans="1:11" x14ac:dyDescent="0.25">
      <c r="A3397" t="s">
        <v>3868</v>
      </c>
      <c r="B3397">
        <v>32870</v>
      </c>
      <c r="C3397" t="s">
        <v>172</v>
      </c>
      <c r="D3397" s="167">
        <v>52693</v>
      </c>
      <c r="E3397" t="s">
        <v>191</v>
      </c>
      <c r="F3397" t="s">
        <v>169</v>
      </c>
      <c r="G3397" t="s">
        <v>354</v>
      </c>
      <c r="H3397" s="168">
        <v>41288</v>
      </c>
      <c r="I3397" t="s">
        <v>106</v>
      </c>
      <c r="J3397" s="169">
        <v>4.6986301369863011</v>
      </c>
      <c r="K3397">
        <v>1</v>
      </c>
    </row>
    <row r="3398" spans="1:11" x14ac:dyDescent="0.25">
      <c r="A3398" t="s">
        <v>3869</v>
      </c>
      <c r="B3398">
        <v>41865</v>
      </c>
      <c r="C3398" t="s">
        <v>167</v>
      </c>
      <c r="D3398" s="167">
        <v>98816.63</v>
      </c>
      <c r="E3398" t="s">
        <v>325</v>
      </c>
      <c r="F3398" t="s">
        <v>169</v>
      </c>
      <c r="G3398" t="s">
        <v>533</v>
      </c>
      <c r="H3398" s="168">
        <v>42324</v>
      </c>
      <c r="I3398" t="s">
        <v>106</v>
      </c>
      <c r="J3398" s="169">
        <v>1.8602739726027397</v>
      </c>
      <c r="K3398">
        <v>1</v>
      </c>
    </row>
    <row r="3399" spans="1:11" x14ac:dyDescent="0.25">
      <c r="A3399" t="s">
        <v>3870</v>
      </c>
      <c r="B3399">
        <v>74443</v>
      </c>
      <c r="C3399" t="s">
        <v>172</v>
      </c>
      <c r="D3399" s="167">
        <v>45413.56</v>
      </c>
      <c r="E3399" t="s">
        <v>233</v>
      </c>
      <c r="F3399" t="s">
        <v>169</v>
      </c>
      <c r="G3399" t="s">
        <v>554</v>
      </c>
      <c r="H3399" s="168">
        <v>39832</v>
      </c>
      <c r="I3399" t="s">
        <v>105</v>
      </c>
      <c r="J3399" s="169">
        <v>8.6876712328767116</v>
      </c>
      <c r="K3399">
        <v>2</v>
      </c>
    </row>
    <row r="3400" spans="1:11" x14ac:dyDescent="0.25">
      <c r="A3400" t="s">
        <v>3871</v>
      </c>
      <c r="B3400">
        <v>22865</v>
      </c>
      <c r="C3400" t="s">
        <v>172</v>
      </c>
      <c r="D3400" s="167">
        <v>80829</v>
      </c>
      <c r="E3400" t="s">
        <v>175</v>
      </c>
      <c r="F3400" t="s">
        <v>169</v>
      </c>
      <c r="G3400" t="s">
        <v>183</v>
      </c>
      <c r="H3400" s="168">
        <v>37823</v>
      </c>
      <c r="I3400" t="s">
        <v>104</v>
      </c>
      <c r="J3400" s="169">
        <v>14.191780821917808</v>
      </c>
      <c r="K3400">
        <v>3</v>
      </c>
    </row>
    <row r="3401" spans="1:11" x14ac:dyDescent="0.25">
      <c r="A3401" t="s">
        <v>3872</v>
      </c>
      <c r="B3401">
        <v>51281</v>
      </c>
      <c r="C3401" t="s">
        <v>167</v>
      </c>
      <c r="D3401" s="167">
        <v>93396</v>
      </c>
      <c r="E3401" t="s">
        <v>196</v>
      </c>
      <c r="F3401" t="s">
        <v>169</v>
      </c>
      <c r="G3401" t="s">
        <v>261</v>
      </c>
      <c r="H3401" s="168">
        <v>35717</v>
      </c>
      <c r="I3401" t="s">
        <v>103</v>
      </c>
      <c r="J3401" s="169">
        <v>19.961643835616439</v>
      </c>
      <c r="K3401">
        <v>5</v>
      </c>
    </row>
    <row r="3402" spans="1:11" x14ac:dyDescent="0.25">
      <c r="A3402" t="s">
        <v>3873</v>
      </c>
      <c r="B3402">
        <v>84489</v>
      </c>
      <c r="C3402" t="s">
        <v>172</v>
      </c>
      <c r="D3402" s="167">
        <v>82821</v>
      </c>
      <c r="E3402" t="s">
        <v>191</v>
      </c>
      <c r="F3402" t="s">
        <v>169</v>
      </c>
      <c r="G3402" t="s">
        <v>192</v>
      </c>
      <c r="H3402" s="168">
        <v>37138</v>
      </c>
      <c r="I3402" t="s">
        <v>106</v>
      </c>
      <c r="J3402" s="169">
        <v>16.068493150684933</v>
      </c>
      <c r="K3402">
        <v>4</v>
      </c>
    </row>
    <row r="3403" spans="1:11" x14ac:dyDescent="0.25">
      <c r="A3403" t="s">
        <v>3874</v>
      </c>
      <c r="B3403">
        <v>99346</v>
      </c>
      <c r="C3403" t="s">
        <v>172</v>
      </c>
      <c r="D3403" s="167">
        <v>42053.42</v>
      </c>
      <c r="E3403" t="s">
        <v>199</v>
      </c>
      <c r="F3403" t="s">
        <v>169</v>
      </c>
      <c r="G3403" t="s">
        <v>220</v>
      </c>
      <c r="H3403" s="168">
        <v>41911</v>
      </c>
      <c r="I3403" t="s">
        <v>103</v>
      </c>
      <c r="J3403" s="169">
        <v>2.9917808219178084</v>
      </c>
      <c r="K3403">
        <v>1</v>
      </c>
    </row>
    <row r="3404" spans="1:11" x14ac:dyDescent="0.25">
      <c r="A3404" t="s">
        <v>3875</v>
      </c>
      <c r="B3404">
        <v>37379</v>
      </c>
      <c r="C3404" t="s">
        <v>172</v>
      </c>
      <c r="D3404" s="167">
        <v>66548</v>
      </c>
      <c r="E3404" t="s">
        <v>191</v>
      </c>
      <c r="F3404" t="s">
        <v>169</v>
      </c>
      <c r="G3404" t="s">
        <v>486</v>
      </c>
      <c r="H3404" s="168">
        <v>39524</v>
      </c>
      <c r="I3404" t="s">
        <v>107</v>
      </c>
      <c r="J3404" s="169">
        <v>9.5315068493150683</v>
      </c>
      <c r="K3404">
        <v>2</v>
      </c>
    </row>
    <row r="3405" spans="1:11" x14ac:dyDescent="0.25">
      <c r="A3405" t="s">
        <v>3876</v>
      </c>
      <c r="B3405">
        <v>70356</v>
      </c>
      <c r="C3405" t="s">
        <v>172</v>
      </c>
      <c r="D3405" s="167">
        <v>55123.38</v>
      </c>
      <c r="E3405" t="s">
        <v>199</v>
      </c>
      <c r="F3405" t="s">
        <v>169</v>
      </c>
      <c r="G3405" t="s">
        <v>200</v>
      </c>
      <c r="H3405" s="168">
        <v>38250</v>
      </c>
      <c r="I3405" t="s">
        <v>107</v>
      </c>
      <c r="J3405" s="169">
        <v>13.021917808219179</v>
      </c>
      <c r="K3405">
        <v>3</v>
      </c>
    </row>
    <row r="3406" spans="1:11" x14ac:dyDescent="0.25">
      <c r="A3406" t="s">
        <v>3877</v>
      </c>
      <c r="B3406">
        <v>19032</v>
      </c>
      <c r="C3406" t="s">
        <v>172</v>
      </c>
      <c r="D3406" s="167">
        <v>63541.86</v>
      </c>
      <c r="E3406" t="s">
        <v>233</v>
      </c>
      <c r="F3406" t="s">
        <v>169</v>
      </c>
      <c r="G3406" t="s">
        <v>363</v>
      </c>
      <c r="H3406" s="168">
        <v>36382</v>
      </c>
      <c r="I3406" t="s">
        <v>106</v>
      </c>
      <c r="J3406" s="169">
        <v>18.139726027397259</v>
      </c>
      <c r="K3406">
        <v>4</v>
      </c>
    </row>
    <row r="3407" spans="1:11" x14ac:dyDescent="0.25">
      <c r="A3407" t="s">
        <v>3878</v>
      </c>
      <c r="B3407">
        <v>60423</v>
      </c>
      <c r="C3407" t="s">
        <v>172</v>
      </c>
      <c r="D3407" s="167">
        <v>43525.72</v>
      </c>
      <c r="E3407" t="s">
        <v>199</v>
      </c>
      <c r="F3407" t="s">
        <v>169</v>
      </c>
      <c r="G3407" t="s">
        <v>220</v>
      </c>
      <c r="H3407" s="168">
        <v>40553</v>
      </c>
      <c r="I3407" t="s">
        <v>107</v>
      </c>
      <c r="J3407" s="169">
        <v>6.7123287671232879</v>
      </c>
      <c r="K3407">
        <v>2</v>
      </c>
    </row>
    <row r="3408" spans="1:11" x14ac:dyDescent="0.25">
      <c r="A3408" t="s">
        <v>3879</v>
      </c>
      <c r="B3408">
        <v>2262</v>
      </c>
      <c r="C3408" t="s">
        <v>172</v>
      </c>
      <c r="D3408" s="167">
        <v>72902</v>
      </c>
      <c r="E3408" t="s">
        <v>175</v>
      </c>
      <c r="F3408" t="s">
        <v>169</v>
      </c>
      <c r="G3408" t="s">
        <v>183</v>
      </c>
      <c r="H3408" s="168">
        <v>38915</v>
      </c>
      <c r="I3408" t="s">
        <v>105</v>
      </c>
      <c r="J3408" s="169">
        <v>11.2</v>
      </c>
      <c r="K3408">
        <v>3</v>
      </c>
    </row>
    <row r="3409" spans="1:11" x14ac:dyDescent="0.25">
      <c r="A3409" t="s">
        <v>3880</v>
      </c>
      <c r="B3409">
        <v>46868</v>
      </c>
      <c r="C3409" t="s">
        <v>167</v>
      </c>
      <c r="D3409" s="167">
        <v>25703.77</v>
      </c>
      <c r="E3409" t="s">
        <v>216</v>
      </c>
      <c r="F3409" t="s">
        <v>202</v>
      </c>
      <c r="G3409" t="s">
        <v>1058</v>
      </c>
      <c r="H3409" s="168">
        <v>41978</v>
      </c>
      <c r="I3409" t="s">
        <v>103</v>
      </c>
      <c r="J3409" s="169">
        <v>2.8082191780821919</v>
      </c>
      <c r="K3409">
        <v>1</v>
      </c>
    </row>
    <row r="3410" spans="1:11" x14ac:dyDescent="0.25">
      <c r="A3410" t="s">
        <v>3881</v>
      </c>
      <c r="B3410">
        <v>80368</v>
      </c>
      <c r="C3410" t="s">
        <v>172</v>
      </c>
      <c r="D3410" s="167">
        <v>55328</v>
      </c>
      <c r="E3410" t="s">
        <v>191</v>
      </c>
      <c r="F3410" t="s">
        <v>169</v>
      </c>
      <c r="G3410" t="s">
        <v>354</v>
      </c>
      <c r="H3410" s="168">
        <v>41288</v>
      </c>
      <c r="I3410" t="s">
        <v>103</v>
      </c>
      <c r="J3410" s="169">
        <v>4.6986301369863011</v>
      </c>
      <c r="K3410">
        <v>1</v>
      </c>
    </row>
    <row r="3411" spans="1:11" x14ac:dyDescent="0.25">
      <c r="A3411" t="s">
        <v>3882</v>
      </c>
      <c r="B3411">
        <v>36642</v>
      </c>
      <c r="C3411" t="s">
        <v>172</v>
      </c>
      <c r="D3411" s="167">
        <v>103506</v>
      </c>
      <c r="E3411" t="s">
        <v>175</v>
      </c>
      <c r="F3411" t="s">
        <v>169</v>
      </c>
      <c r="G3411" t="s">
        <v>586</v>
      </c>
      <c r="H3411" s="168">
        <v>37480</v>
      </c>
      <c r="I3411" t="s">
        <v>103</v>
      </c>
      <c r="J3411" s="169">
        <v>15.131506849315068</v>
      </c>
      <c r="K3411">
        <v>4</v>
      </c>
    </row>
    <row r="3412" spans="1:11" x14ac:dyDescent="0.25">
      <c r="A3412" t="s">
        <v>3883</v>
      </c>
      <c r="B3412">
        <v>45003</v>
      </c>
      <c r="C3412" t="s">
        <v>167</v>
      </c>
      <c r="D3412" s="167">
        <v>81695.34</v>
      </c>
      <c r="E3412" t="s">
        <v>199</v>
      </c>
      <c r="F3412" t="s">
        <v>169</v>
      </c>
      <c r="G3412" t="s">
        <v>328</v>
      </c>
      <c r="H3412" s="168">
        <v>42030</v>
      </c>
      <c r="I3412" t="s">
        <v>108</v>
      </c>
      <c r="J3412" s="169">
        <v>2.6657534246575341</v>
      </c>
      <c r="K3412">
        <v>1</v>
      </c>
    </row>
    <row r="3413" spans="1:11" x14ac:dyDescent="0.25">
      <c r="A3413" t="s">
        <v>3884</v>
      </c>
      <c r="B3413">
        <v>57976</v>
      </c>
      <c r="C3413" t="s">
        <v>172</v>
      </c>
      <c r="D3413" s="167">
        <v>84871</v>
      </c>
      <c r="E3413" t="s">
        <v>168</v>
      </c>
      <c r="F3413" t="s">
        <v>169</v>
      </c>
      <c r="G3413" t="s">
        <v>173</v>
      </c>
      <c r="H3413" s="168">
        <v>37788</v>
      </c>
      <c r="I3413" t="s">
        <v>103</v>
      </c>
      <c r="J3413" s="169">
        <v>14.287671232876713</v>
      </c>
      <c r="K3413">
        <v>3</v>
      </c>
    </row>
    <row r="3414" spans="1:11" x14ac:dyDescent="0.25">
      <c r="A3414" t="s">
        <v>3885</v>
      </c>
      <c r="B3414">
        <v>72813</v>
      </c>
      <c r="C3414" t="s">
        <v>172</v>
      </c>
      <c r="D3414" s="167">
        <v>42053.83</v>
      </c>
      <c r="E3414" t="s">
        <v>199</v>
      </c>
      <c r="F3414" t="s">
        <v>169</v>
      </c>
      <c r="G3414" t="s">
        <v>220</v>
      </c>
      <c r="H3414" s="168">
        <v>41786</v>
      </c>
      <c r="I3414" t="s">
        <v>106</v>
      </c>
      <c r="J3414" s="169">
        <v>3.3342465753424659</v>
      </c>
      <c r="K3414">
        <v>1</v>
      </c>
    </row>
    <row r="3415" spans="1:11" x14ac:dyDescent="0.25">
      <c r="A3415" t="s">
        <v>3886</v>
      </c>
      <c r="B3415">
        <v>4643</v>
      </c>
      <c r="C3415" t="s">
        <v>172</v>
      </c>
      <c r="D3415" s="167">
        <v>58455</v>
      </c>
      <c r="E3415" t="s">
        <v>175</v>
      </c>
      <c r="F3415" t="s">
        <v>169</v>
      </c>
      <c r="G3415" t="s">
        <v>183</v>
      </c>
      <c r="H3415" s="168">
        <v>41498</v>
      </c>
      <c r="I3415" t="s">
        <v>103</v>
      </c>
      <c r="J3415" s="169">
        <v>4.1232876712328768</v>
      </c>
      <c r="K3415">
        <v>1</v>
      </c>
    </row>
    <row r="3416" spans="1:11" x14ac:dyDescent="0.25">
      <c r="A3416" t="s">
        <v>3887</v>
      </c>
      <c r="B3416">
        <v>85719</v>
      </c>
      <c r="C3416" t="s">
        <v>172</v>
      </c>
      <c r="D3416" s="167">
        <v>50211</v>
      </c>
      <c r="E3416" t="s">
        <v>168</v>
      </c>
      <c r="F3416" t="s">
        <v>169</v>
      </c>
      <c r="G3416" t="s">
        <v>466</v>
      </c>
      <c r="H3416" s="168">
        <v>42562</v>
      </c>
      <c r="I3416" t="s">
        <v>107</v>
      </c>
      <c r="J3416" s="169">
        <v>1.2082191780821918</v>
      </c>
      <c r="K3416">
        <v>1</v>
      </c>
    </row>
    <row r="3417" spans="1:11" x14ac:dyDescent="0.25">
      <c r="A3417" t="s">
        <v>3888</v>
      </c>
      <c r="B3417">
        <v>28838</v>
      </c>
      <c r="C3417" t="s">
        <v>172</v>
      </c>
      <c r="D3417" s="167">
        <v>73107</v>
      </c>
      <c r="E3417" t="s">
        <v>191</v>
      </c>
      <c r="F3417" t="s">
        <v>169</v>
      </c>
      <c r="G3417" t="s">
        <v>192</v>
      </c>
      <c r="H3417" s="168">
        <v>39329</v>
      </c>
      <c r="I3417" t="s">
        <v>103</v>
      </c>
      <c r="J3417" s="169">
        <v>10.065753424657535</v>
      </c>
      <c r="K3417">
        <v>3</v>
      </c>
    </row>
    <row r="3418" spans="1:11" x14ac:dyDescent="0.25">
      <c r="A3418" t="s">
        <v>3889</v>
      </c>
      <c r="B3418">
        <v>28273</v>
      </c>
      <c r="C3418" t="s">
        <v>172</v>
      </c>
      <c r="D3418" s="167">
        <v>45397.36</v>
      </c>
      <c r="E3418" t="s">
        <v>233</v>
      </c>
      <c r="F3418" t="s">
        <v>169</v>
      </c>
      <c r="G3418" t="s">
        <v>554</v>
      </c>
      <c r="H3418" s="168">
        <v>39751</v>
      </c>
      <c r="I3418" t="s">
        <v>106</v>
      </c>
      <c r="J3418" s="169">
        <v>8.9095890410958898</v>
      </c>
      <c r="K3418">
        <v>2</v>
      </c>
    </row>
    <row r="3419" spans="1:11" x14ac:dyDescent="0.25">
      <c r="A3419" t="s">
        <v>3890</v>
      </c>
      <c r="B3419">
        <v>12870</v>
      </c>
      <c r="C3419" t="s">
        <v>172</v>
      </c>
      <c r="D3419" s="167">
        <v>70396</v>
      </c>
      <c r="E3419" t="s">
        <v>191</v>
      </c>
      <c r="F3419" t="s">
        <v>169</v>
      </c>
      <c r="G3419" t="s">
        <v>192</v>
      </c>
      <c r="H3419" s="168">
        <v>38642</v>
      </c>
      <c r="I3419" t="s">
        <v>107</v>
      </c>
      <c r="J3419" s="169">
        <v>11.947945205479453</v>
      </c>
      <c r="K3419">
        <v>3</v>
      </c>
    </row>
    <row r="3420" spans="1:11" x14ac:dyDescent="0.25">
      <c r="A3420" t="s">
        <v>3891</v>
      </c>
      <c r="B3420">
        <v>14887</v>
      </c>
      <c r="C3420" t="s">
        <v>172</v>
      </c>
      <c r="D3420" s="167">
        <v>88168</v>
      </c>
      <c r="E3420" t="s">
        <v>185</v>
      </c>
      <c r="F3420" t="s">
        <v>169</v>
      </c>
      <c r="G3420" t="s">
        <v>495</v>
      </c>
      <c r="H3420" s="168">
        <v>38334</v>
      </c>
      <c r="I3420" t="s">
        <v>107</v>
      </c>
      <c r="J3420" s="169">
        <v>12.791780821917808</v>
      </c>
      <c r="K3420">
        <v>3</v>
      </c>
    </row>
    <row r="3421" spans="1:11" x14ac:dyDescent="0.25">
      <c r="A3421" t="s">
        <v>3892</v>
      </c>
      <c r="B3421">
        <v>86531</v>
      </c>
      <c r="C3421" t="s">
        <v>172</v>
      </c>
      <c r="D3421" s="167">
        <v>52701.95</v>
      </c>
      <c r="E3421" t="s">
        <v>199</v>
      </c>
      <c r="F3421" t="s">
        <v>169</v>
      </c>
      <c r="G3421" t="s">
        <v>200</v>
      </c>
      <c r="H3421" s="168">
        <v>39509</v>
      </c>
      <c r="I3421" t="s">
        <v>103</v>
      </c>
      <c r="J3421" s="169">
        <v>9.5726027397260278</v>
      </c>
      <c r="K3421">
        <v>2</v>
      </c>
    </row>
    <row r="3422" spans="1:11" x14ac:dyDescent="0.25">
      <c r="A3422" t="s">
        <v>3893</v>
      </c>
      <c r="B3422">
        <v>59232</v>
      </c>
      <c r="C3422" t="s">
        <v>172</v>
      </c>
      <c r="D3422" s="167">
        <v>40369</v>
      </c>
      <c r="E3422" t="s">
        <v>199</v>
      </c>
      <c r="F3422" t="s">
        <v>169</v>
      </c>
      <c r="G3422" t="s">
        <v>295</v>
      </c>
      <c r="H3422" s="168">
        <v>41666</v>
      </c>
      <c r="I3422" t="s">
        <v>105</v>
      </c>
      <c r="J3422" s="169">
        <v>3.6630136986301371</v>
      </c>
      <c r="K3422">
        <v>1</v>
      </c>
    </row>
    <row r="3423" spans="1:11" x14ac:dyDescent="0.25">
      <c r="A3423" t="s">
        <v>3894</v>
      </c>
      <c r="B3423">
        <v>15942</v>
      </c>
      <c r="C3423" t="s">
        <v>172</v>
      </c>
      <c r="D3423" s="167">
        <v>88168</v>
      </c>
      <c r="E3423" t="s">
        <v>185</v>
      </c>
      <c r="F3423" t="s">
        <v>169</v>
      </c>
      <c r="G3423" t="s">
        <v>495</v>
      </c>
      <c r="H3423" s="168">
        <v>38145</v>
      </c>
      <c r="I3423" t="s">
        <v>107</v>
      </c>
      <c r="J3423" s="169">
        <v>13.30958904109589</v>
      </c>
      <c r="K3423">
        <v>3</v>
      </c>
    </row>
    <row r="3424" spans="1:11" x14ac:dyDescent="0.25">
      <c r="A3424" t="s">
        <v>3895</v>
      </c>
      <c r="B3424">
        <v>4078</v>
      </c>
      <c r="C3424" t="s">
        <v>167</v>
      </c>
      <c r="D3424" s="167">
        <v>33221.360000000001</v>
      </c>
      <c r="E3424" t="s">
        <v>216</v>
      </c>
      <c r="F3424" t="s">
        <v>169</v>
      </c>
      <c r="G3424" t="s">
        <v>3896</v>
      </c>
      <c r="H3424" s="168">
        <v>42170</v>
      </c>
      <c r="I3424" t="s">
        <v>104</v>
      </c>
      <c r="J3424" s="169">
        <v>2.2821917808219179</v>
      </c>
      <c r="K3424">
        <v>1</v>
      </c>
    </row>
    <row r="3425" spans="1:11" x14ac:dyDescent="0.25">
      <c r="A3425" t="s">
        <v>3897</v>
      </c>
      <c r="B3425">
        <v>15248</v>
      </c>
      <c r="C3425" t="s">
        <v>167</v>
      </c>
      <c r="D3425" s="167">
        <v>70403.73</v>
      </c>
      <c r="E3425" t="s">
        <v>188</v>
      </c>
      <c r="F3425" t="s">
        <v>169</v>
      </c>
      <c r="G3425" t="s">
        <v>539</v>
      </c>
      <c r="H3425" s="168">
        <v>39678</v>
      </c>
      <c r="I3425" t="s">
        <v>103</v>
      </c>
      <c r="J3425" s="169">
        <v>9.1095890410958908</v>
      </c>
      <c r="K3425">
        <v>2</v>
      </c>
    </row>
    <row r="3426" spans="1:11" x14ac:dyDescent="0.25">
      <c r="A3426" t="s">
        <v>3898</v>
      </c>
      <c r="B3426">
        <v>40905</v>
      </c>
      <c r="C3426" t="s">
        <v>172</v>
      </c>
      <c r="D3426" s="167">
        <v>69790</v>
      </c>
      <c r="E3426" t="s">
        <v>191</v>
      </c>
      <c r="F3426" t="s">
        <v>169</v>
      </c>
      <c r="G3426" t="s">
        <v>486</v>
      </c>
      <c r="H3426" s="168">
        <v>39329</v>
      </c>
      <c r="I3426" t="s">
        <v>103</v>
      </c>
      <c r="J3426" s="169">
        <v>10.065753424657535</v>
      </c>
      <c r="K3426">
        <v>3</v>
      </c>
    </row>
    <row r="3427" spans="1:11" x14ac:dyDescent="0.25">
      <c r="A3427" t="s">
        <v>3899</v>
      </c>
      <c r="B3427">
        <v>94296</v>
      </c>
      <c r="C3427" t="s">
        <v>167</v>
      </c>
      <c r="D3427" s="167">
        <v>75277.02</v>
      </c>
      <c r="E3427" t="s">
        <v>216</v>
      </c>
      <c r="F3427" t="s">
        <v>169</v>
      </c>
      <c r="G3427" t="s">
        <v>703</v>
      </c>
      <c r="H3427" s="168">
        <v>28324</v>
      </c>
      <c r="I3427" t="s">
        <v>106</v>
      </c>
      <c r="J3427" s="169">
        <v>40.216438356164382</v>
      </c>
      <c r="K3427">
        <v>8</v>
      </c>
    </row>
    <row r="3428" spans="1:11" x14ac:dyDescent="0.25">
      <c r="A3428" t="s">
        <v>3900</v>
      </c>
      <c r="B3428">
        <v>20072</v>
      </c>
      <c r="C3428" t="s">
        <v>172</v>
      </c>
      <c r="D3428" s="167">
        <v>80784</v>
      </c>
      <c r="E3428" t="s">
        <v>191</v>
      </c>
      <c r="F3428" t="s">
        <v>169</v>
      </c>
      <c r="G3428" t="s">
        <v>192</v>
      </c>
      <c r="H3428" s="168">
        <v>36570</v>
      </c>
      <c r="I3428" t="s">
        <v>105</v>
      </c>
      <c r="J3428" s="169">
        <v>17.624657534246577</v>
      </c>
      <c r="K3428">
        <v>4</v>
      </c>
    </row>
    <row r="3429" spans="1:11" x14ac:dyDescent="0.25">
      <c r="A3429" t="s">
        <v>3901</v>
      </c>
      <c r="B3429">
        <v>78270</v>
      </c>
      <c r="C3429" t="s">
        <v>167</v>
      </c>
      <c r="D3429" s="167">
        <v>73801</v>
      </c>
      <c r="E3429" t="s">
        <v>188</v>
      </c>
      <c r="F3429" t="s">
        <v>169</v>
      </c>
      <c r="G3429" t="s">
        <v>273</v>
      </c>
      <c r="H3429" s="168">
        <v>36696</v>
      </c>
      <c r="I3429" t="s">
        <v>106</v>
      </c>
      <c r="J3429" s="169">
        <v>17.279452054794522</v>
      </c>
      <c r="K3429">
        <v>4</v>
      </c>
    </row>
    <row r="3430" spans="1:11" x14ac:dyDescent="0.25">
      <c r="A3430" t="s">
        <v>3902</v>
      </c>
      <c r="B3430">
        <v>62718</v>
      </c>
      <c r="C3430" t="s">
        <v>172</v>
      </c>
      <c r="D3430" s="167">
        <v>82556</v>
      </c>
      <c r="E3430" t="s">
        <v>168</v>
      </c>
      <c r="F3430" t="s">
        <v>169</v>
      </c>
      <c r="G3430" t="s">
        <v>524</v>
      </c>
      <c r="H3430" s="168">
        <v>37375</v>
      </c>
      <c r="I3430" t="s">
        <v>103</v>
      </c>
      <c r="J3430" s="169">
        <v>15.419178082191781</v>
      </c>
      <c r="K3430">
        <v>4</v>
      </c>
    </row>
    <row r="3431" spans="1:11" x14ac:dyDescent="0.25">
      <c r="A3431" t="s">
        <v>3903</v>
      </c>
      <c r="B3431">
        <v>69297</v>
      </c>
      <c r="C3431" t="s">
        <v>172</v>
      </c>
      <c r="D3431" s="167">
        <v>71264.02</v>
      </c>
      <c r="E3431" t="s">
        <v>199</v>
      </c>
      <c r="F3431" t="s">
        <v>169</v>
      </c>
      <c r="G3431" t="s">
        <v>2276</v>
      </c>
      <c r="H3431" s="168">
        <v>35561</v>
      </c>
      <c r="I3431" t="s">
        <v>103</v>
      </c>
      <c r="J3431" s="169">
        <v>20.389041095890413</v>
      </c>
      <c r="K3431">
        <v>5</v>
      </c>
    </row>
    <row r="3432" spans="1:11" x14ac:dyDescent="0.25">
      <c r="A3432" t="s">
        <v>3904</v>
      </c>
      <c r="B3432">
        <v>17135</v>
      </c>
      <c r="C3432" t="s">
        <v>172</v>
      </c>
      <c r="D3432" s="167">
        <v>130650</v>
      </c>
      <c r="E3432" t="s">
        <v>188</v>
      </c>
      <c r="F3432" t="s">
        <v>169</v>
      </c>
      <c r="G3432" t="s">
        <v>275</v>
      </c>
      <c r="H3432" s="168">
        <v>42422</v>
      </c>
      <c r="I3432" t="s">
        <v>107</v>
      </c>
      <c r="J3432" s="169">
        <v>1.5917808219178082</v>
      </c>
      <c r="K3432">
        <v>1</v>
      </c>
    </row>
    <row r="3433" spans="1:11" x14ac:dyDescent="0.25">
      <c r="A3433" t="s">
        <v>3905</v>
      </c>
      <c r="B3433">
        <v>33662</v>
      </c>
      <c r="C3433" t="s">
        <v>167</v>
      </c>
      <c r="D3433" s="167">
        <v>51574.16</v>
      </c>
      <c r="E3433" t="s">
        <v>188</v>
      </c>
      <c r="F3433" t="s">
        <v>202</v>
      </c>
      <c r="G3433" t="s">
        <v>313</v>
      </c>
      <c r="H3433" s="168">
        <v>36437</v>
      </c>
      <c r="I3433" t="s">
        <v>107</v>
      </c>
      <c r="J3433" s="169">
        <v>17.989041095890411</v>
      </c>
      <c r="K3433">
        <v>4</v>
      </c>
    </row>
    <row r="3434" spans="1:11" x14ac:dyDescent="0.25">
      <c r="A3434" t="s">
        <v>3906</v>
      </c>
      <c r="B3434">
        <v>19656</v>
      </c>
      <c r="C3434" t="s">
        <v>167</v>
      </c>
      <c r="D3434" s="167">
        <v>72866.64</v>
      </c>
      <c r="E3434" t="s">
        <v>1684</v>
      </c>
      <c r="F3434" t="s">
        <v>169</v>
      </c>
      <c r="G3434" t="s">
        <v>703</v>
      </c>
      <c r="H3434" s="168">
        <v>39349</v>
      </c>
      <c r="I3434" t="s">
        <v>107</v>
      </c>
      <c r="J3434" s="169">
        <v>10.010958904109589</v>
      </c>
      <c r="K3434">
        <v>3</v>
      </c>
    </row>
    <row r="3435" spans="1:11" x14ac:dyDescent="0.25">
      <c r="A3435" t="s">
        <v>3907</v>
      </c>
      <c r="B3435">
        <v>40321</v>
      </c>
      <c r="C3435" t="s">
        <v>167</v>
      </c>
      <c r="D3435" s="167">
        <v>92756.7</v>
      </c>
      <c r="E3435" t="s">
        <v>175</v>
      </c>
      <c r="F3435" t="s">
        <v>169</v>
      </c>
      <c r="G3435" t="s">
        <v>183</v>
      </c>
      <c r="H3435" s="168">
        <v>31754</v>
      </c>
      <c r="I3435" t="s">
        <v>107</v>
      </c>
      <c r="J3435" s="169">
        <v>30.81917808219178</v>
      </c>
      <c r="K3435">
        <v>7</v>
      </c>
    </row>
    <row r="3436" spans="1:11" x14ac:dyDescent="0.25">
      <c r="A3436" t="s">
        <v>3908</v>
      </c>
      <c r="B3436">
        <v>17551</v>
      </c>
      <c r="C3436" t="s">
        <v>172</v>
      </c>
      <c r="D3436" s="167">
        <v>174166</v>
      </c>
      <c r="E3436" t="s">
        <v>168</v>
      </c>
      <c r="F3436" t="s">
        <v>169</v>
      </c>
      <c r="G3436" t="s">
        <v>2352</v>
      </c>
      <c r="H3436" s="168">
        <v>30704</v>
      </c>
      <c r="I3436" t="s">
        <v>106</v>
      </c>
      <c r="J3436" s="169">
        <v>33.695890410958903</v>
      </c>
      <c r="K3436">
        <v>7</v>
      </c>
    </row>
    <row r="3437" spans="1:11" x14ac:dyDescent="0.25">
      <c r="A3437" t="s">
        <v>3909</v>
      </c>
      <c r="B3437">
        <v>27978</v>
      </c>
      <c r="C3437" t="s">
        <v>167</v>
      </c>
      <c r="D3437" s="167">
        <v>51332</v>
      </c>
      <c r="E3437" t="s">
        <v>180</v>
      </c>
      <c r="F3437" t="s">
        <v>202</v>
      </c>
      <c r="G3437" t="s">
        <v>397</v>
      </c>
      <c r="H3437" s="168">
        <v>39622</v>
      </c>
      <c r="I3437" t="s">
        <v>105</v>
      </c>
      <c r="J3437" s="169">
        <v>9.2630136986301377</v>
      </c>
      <c r="K3437">
        <v>2</v>
      </c>
    </row>
    <row r="3438" spans="1:11" x14ac:dyDescent="0.25">
      <c r="A3438" t="s">
        <v>3910</v>
      </c>
      <c r="B3438">
        <v>68734</v>
      </c>
      <c r="C3438" t="s">
        <v>167</v>
      </c>
      <c r="D3438" s="167">
        <v>210143</v>
      </c>
      <c r="E3438" t="s">
        <v>216</v>
      </c>
      <c r="F3438" t="s">
        <v>169</v>
      </c>
      <c r="G3438" t="s">
        <v>3911</v>
      </c>
      <c r="H3438" s="168">
        <v>29913</v>
      </c>
      <c r="I3438" t="s">
        <v>104</v>
      </c>
      <c r="J3438" s="169">
        <v>35.863013698630134</v>
      </c>
      <c r="K3438">
        <v>8</v>
      </c>
    </row>
    <row r="3439" spans="1:11" x14ac:dyDescent="0.25">
      <c r="A3439" t="s">
        <v>3912</v>
      </c>
      <c r="B3439">
        <v>75005</v>
      </c>
      <c r="C3439" t="s">
        <v>167</v>
      </c>
      <c r="D3439" s="167">
        <v>84974</v>
      </c>
      <c r="E3439" t="s">
        <v>188</v>
      </c>
      <c r="F3439" t="s">
        <v>169</v>
      </c>
      <c r="G3439" t="s">
        <v>282</v>
      </c>
      <c r="H3439" s="168">
        <v>36905</v>
      </c>
      <c r="I3439" t="s">
        <v>103</v>
      </c>
      <c r="J3439" s="169">
        <v>16.706849315068492</v>
      </c>
      <c r="K3439">
        <v>4</v>
      </c>
    </row>
    <row r="3440" spans="1:11" x14ac:dyDescent="0.25">
      <c r="A3440" t="s">
        <v>3913</v>
      </c>
      <c r="B3440">
        <v>48293</v>
      </c>
      <c r="C3440" t="s">
        <v>167</v>
      </c>
      <c r="D3440" s="167">
        <v>42053.42</v>
      </c>
      <c r="E3440" t="s">
        <v>199</v>
      </c>
      <c r="F3440" t="s">
        <v>169</v>
      </c>
      <c r="G3440" t="s">
        <v>220</v>
      </c>
      <c r="H3440" s="168">
        <v>41953</v>
      </c>
      <c r="I3440" t="s">
        <v>106</v>
      </c>
      <c r="J3440" s="169">
        <v>2.8767123287671232</v>
      </c>
      <c r="K3440">
        <v>1</v>
      </c>
    </row>
    <row r="3441" spans="1:11" x14ac:dyDescent="0.25">
      <c r="A3441" t="s">
        <v>3914</v>
      </c>
      <c r="B3441">
        <v>74742</v>
      </c>
      <c r="C3441" t="s">
        <v>172</v>
      </c>
      <c r="D3441" s="167">
        <v>70884</v>
      </c>
      <c r="E3441" t="s">
        <v>191</v>
      </c>
      <c r="F3441" t="s">
        <v>169</v>
      </c>
      <c r="G3441" t="s">
        <v>192</v>
      </c>
      <c r="H3441" s="168">
        <v>39329</v>
      </c>
      <c r="I3441" t="s">
        <v>104</v>
      </c>
      <c r="J3441" s="169">
        <v>10.065753424657535</v>
      </c>
      <c r="K3441">
        <v>3</v>
      </c>
    </row>
    <row r="3442" spans="1:11" x14ac:dyDescent="0.25">
      <c r="A3442" t="s">
        <v>3915</v>
      </c>
      <c r="B3442">
        <v>37697</v>
      </c>
      <c r="C3442" t="s">
        <v>172</v>
      </c>
      <c r="D3442" s="167">
        <v>86588</v>
      </c>
      <c r="E3442" t="s">
        <v>175</v>
      </c>
      <c r="F3442" t="s">
        <v>169</v>
      </c>
      <c r="G3442" t="s">
        <v>183</v>
      </c>
      <c r="H3442" s="168">
        <v>36934</v>
      </c>
      <c r="I3442" t="s">
        <v>107</v>
      </c>
      <c r="J3442" s="169">
        <v>16.627397260273973</v>
      </c>
      <c r="K3442">
        <v>4</v>
      </c>
    </row>
    <row r="3443" spans="1:11" x14ac:dyDescent="0.25">
      <c r="A3443" t="s">
        <v>3916</v>
      </c>
      <c r="B3443">
        <v>55397</v>
      </c>
      <c r="C3443" t="s">
        <v>172</v>
      </c>
      <c r="D3443" s="167">
        <v>70422</v>
      </c>
      <c r="E3443" t="s">
        <v>188</v>
      </c>
      <c r="F3443" t="s">
        <v>169</v>
      </c>
      <c r="G3443" t="s">
        <v>3917</v>
      </c>
      <c r="H3443" s="168">
        <v>36864</v>
      </c>
      <c r="I3443" t="s">
        <v>103</v>
      </c>
      <c r="J3443" s="169">
        <v>16.81917808219178</v>
      </c>
      <c r="K3443">
        <v>4</v>
      </c>
    </row>
    <row r="3444" spans="1:11" x14ac:dyDescent="0.25">
      <c r="A3444" t="s">
        <v>3918</v>
      </c>
      <c r="B3444">
        <v>72485</v>
      </c>
      <c r="C3444" t="s">
        <v>172</v>
      </c>
      <c r="D3444" s="167">
        <v>75277.02</v>
      </c>
      <c r="E3444" t="s">
        <v>199</v>
      </c>
      <c r="F3444" t="s">
        <v>169</v>
      </c>
      <c r="G3444" t="s">
        <v>809</v>
      </c>
      <c r="H3444" s="168">
        <v>31943</v>
      </c>
      <c r="I3444" t="s">
        <v>103</v>
      </c>
      <c r="J3444" s="169">
        <v>30.301369863013697</v>
      </c>
      <c r="K3444">
        <v>7</v>
      </c>
    </row>
    <row r="3445" spans="1:11" x14ac:dyDescent="0.25">
      <c r="A3445" t="s">
        <v>3919</v>
      </c>
      <c r="B3445">
        <v>16203</v>
      </c>
      <c r="C3445" t="s">
        <v>172</v>
      </c>
      <c r="D3445" s="167">
        <v>141027.78</v>
      </c>
      <c r="E3445" t="s">
        <v>185</v>
      </c>
      <c r="F3445" t="s">
        <v>169</v>
      </c>
      <c r="G3445" t="s">
        <v>774</v>
      </c>
      <c r="H3445" s="168">
        <v>27169</v>
      </c>
      <c r="I3445" t="s">
        <v>106</v>
      </c>
      <c r="J3445" s="169">
        <v>43.38082191780822</v>
      </c>
      <c r="K3445">
        <v>9</v>
      </c>
    </row>
    <row r="3446" spans="1:11" x14ac:dyDescent="0.25">
      <c r="A3446" t="s">
        <v>3920</v>
      </c>
      <c r="B3446">
        <v>80929</v>
      </c>
      <c r="C3446" t="s">
        <v>172</v>
      </c>
      <c r="D3446" s="167">
        <v>56990</v>
      </c>
      <c r="E3446" t="s">
        <v>191</v>
      </c>
      <c r="F3446" t="s">
        <v>169</v>
      </c>
      <c r="G3446" t="s">
        <v>354</v>
      </c>
      <c r="H3446" s="168">
        <v>41708</v>
      </c>
      <c r="I3446" t="s">
        <v>104</v>
      </c>
      <c r="J3446" s="169">
        <v>3.547945205479452</v>
      </c>
      <c r="K3446">
        <v>1</v>
      </c>
    </row>
    <row r="3447" spans="1:11" x14ac:dyDescent="0.25">
      <c r="A3447" t="s">
        <v>3921</v>
      </c>
      <c r="B3447">
        <v>48796</v>
      </c>
      <c r="C3447" t="s">
        <v>172</v>
      </c>
      <c r="D3447" s="167">
        <v>45261</v>
      </c>
      <c r="E3447" t="s">
        <v>191</v>
      </c>
      <c r="F3447" t="s">
        <v>169</v>
      </c>
      <c r="G3447" t="s">
        <v>1065</v>
      </c>
      <c r="H3447" s="168">
        <v>42716</v>
      </c>
      <c r="I3447" t="s">
        <v>105</v>
      </c>
      <c r="J3447" s="169">
        <v>0.78630136986301369</v>
      </c>
      <c r="K3447">
        <v>1</v>
      </c>
    </row>
    <row r="3448" spans="1:11" x14ac:dyDescent="0.25">
      <c r="A3448" t="s">
        <v>3922</v>
      </c>
      <c r="B3448">
        <v>30354</v>
      </c>
      <c r="C3448" t="s">
        <v>172</v>
      </c>
      <c r="D3448" s="167">
        <v>40515.910000000003</v>
      </c>
      <c r="E3448" t="s">
        <v>233</v>
      </c>
      <c r="F3448" t="s">
        <v>169</v>
      </c>
      <c r="G3448" t="s">
        <v>1241</v>
      </c>
      <c r="H3448" s="168">
        <v>41183</v>
      </c>
      <c r="I3448" t="s">
        <v>104</v>
      </c>
      <c r="J3448" s="169">
        <v>4.9863013698630141</v>
      </c>
      <c r="K3448">
        <v>1</v>
      </c>
    </row>
    <row r="3449" spans="1:11" x14ac:dyDescent="0.25">
      <c r="A3449" t="s">
        <v>3923</v>
      </c>
      <c r="B3449">
        <v>55863</v>
      </c>
      <c r="C3449" t="s">
        <v>172</v>
      </c>
      <c r="D3449" s="167">
        <v>40631.32</v>
      </c>
      <c r="E3449" t="s">
        <v>199</v>
      </c>
      <c r="F3449" t="s">
        <v>169</v>
      </c>
      <c r="G3449" t="s">
        <v>200</v>
      </c>
      <c r="H3449" s="168">
        <v>42373</v>
      </c>
      <c r="I3449" t="s">
        <v>104</v>
      </c>
      <c r="J3449" s="169">
        <v>1.726027397260274</v>
      </c>
      <c r="K3449">
        <v>1</v>
      </c>
    </row>
    <row r="3450" spans="1:11" x14ac:dyDescent="0.25">
      <c r="A3450" t="s">
        <v>3924</v>
      </c>
      <c r="B3450">
        <v>30615</v>
      </c>
      <c r="C3450" t="s">
        <v>172</v>
      </c>
      <c r="D3450" s="167">
        <v>125058.86</v>
      </c>
      <c r="E3450" t="s">
        <v>239</v>
      </c>
      <c r="F3450" t="s">
        <v>169</v>
      </c>
      <c r="G3450" t="s">
        <v>3925</v>
      </c>
      <c r="H3450" s="168">
        <v>41470</v>
      </c>
      <c r="I3450" t="s">
        <v>103</v>
      </c>
      <c r="J3450" s="169">
        <v>4.2</v>
      </c>
      <c r="K3450">
        <v>1</v>
      </c>
    </row>
    <row r="3451" spans="1:11" x14ac:dyDescent="0.25">
      <c r="A3451" t="s">
        <v>3926</v>
      </c>
      <c r="B3451">
        <v>35525</v>
      </c>
      <c r="C3451" t="s">
        <v>167</v>
      </c>
      <c r="D3451" s="167">
        <v>116499.46</v>
      </c>
      <c r="E3451" t="s">
        <v>253</v>
      </c>
      <c r="F3451" t="s">
        <v>169</v>
      </c>
      <c r="G3451" t="s">
        <v>231</v>
      </c>
      <c r="H3451" s="168">
        <v>36899</v>
      </c>
      <c r="I3451" t="s">
        <v>103</v>
      </c>
      <c r="J3451" s="169">
        <v>16.723287671232878</v>
      </c>
      <c r="K3451">
        <v>4</v>
      </c>
    </row>
    <row r="3452" spans="1:11" x14ac:dyDescent="0.25">
      <c r="A3452" t="s">
        <v>3927</v>
      </c>
      <c r="B3452">
        <v>26716</v>
      </c>
      <c r="C3452" t="s">
        <v>172</v>
      </c>
      <c r="D3452" s="167">
        <v>96624</v>
      </c>
      <c r="E3452" t="s">
        <v>175</v>
      </c>
      <c r="F3452" t="s">
        <v>169</v>
      </c>
      <c r="G3452" t="s">
        <v>586</v>
      </c>
      <c r="H3452" s="168">
        <v>37606</v>
      </c>
      <c r="I3452" t="s">
        <v>103</v>
      </c>
      <c r="J3452" s="169">
        <v>14.786301369863013</v>
      </c>
      <c r="K3452">
        <v>3</v>
      </c>
    </row>
    <row r="3453" spans="1:11" x14ac:dyDescent="0.25">
      <c r="A3453" t="s">
        <v>3928</v>
      </c>
      <c r="B3453">
        <v>82525</v>
      </c>
      <c r="C3453" t="s">
        <v>167</v>
      </c>
      <c r="D3453" s="167">
        <v>70435</v>
      </c>
      <c r="E3453" t="s">
        <v>175</v>
      </c>
      <c r="F3453" t="s">
        <v>169</v>
      </c>
      <c r="G3453" t="s">
        <v>183</v>
      </c>
      <c r="H3453" s="168">
        <v>39279</v>
      </c>
      <c r="I3453" t="s">
        <v>106</v>
      </c>
      <c r="J3453" s="169">
        <v>10.202739726027398</v>
      </c>
      <c r="K3453">
        <v>3</v>
      </c>
    </row>
    <row r="3454" spans="1:11" x14ac:dyDescent="0.25">
      <c r="A3454" t="s">
        <v>3929</v>
      </c>
      <c r="B3454">
        <v>74146</v>
      </c>
      <c r="C3454" t="s">
        <v>172</v>
      </c>
      <c r="D3454" s="167">
        <v>41781.910000000003</v>
      </c>
      <c r="E3454" t="s">
        <v>199</v>
      </c>
      <c r="F3454" t="s">
        <v>169</v>
      </c>
      <c r="G3454" t="s">
        <v>295</v>
      </c>
      <c r="H3454" s="168">
        <v>41078</v>
      </c>
      <c r="I3454" t="s">
        <v>107</v>
      </c>
      <c r="J3454" s="169">
        <v>5.2739726027397262</v>
      </c>
      <c r="K3454">
        <v>2</v>
      </c>
    </row>
    <row r="3455" spans="1:11" x14ac:dyDescent="0.25">
      <c r="A3455" t="s">
        <v>3930</v>
      </c>
      <c r="B3455">
        <v>39774</v>
      </c>
      <c r="C3455" t="s">
        <v>167</v>
      </c>
      <c r="D3455" s="167">
        <v>69222.179999999993</v>
      </c>
      <c r="E3455" t="s">
        <v>168</v>
      </c>
      <c r="F3455" t="s">
        <v>169</v>
      </c>
      <c r="G3455" t="s">
        <v>170</v>
      </c>
      <c r="H3455" s="168">
        <v>31972</v>
      </c>
      <c r="I3455" t="s">
        <v>107</v>
      </c>
      <c r="J3455" s="169">
        <v>30.221917808219178</v>
      </c>
      <c r="K3455">
        <v>7</v>
      </c>
    </row>
    <row r="3456" spans="1:11" x14ac:dyDescent="0.25">
      <c r="A3456" t="s">
        <v>3931</v>
      </c>
      <c r="B3456">
        <v>97832</v>
      </c>
      <c r="C3456" t="s">
        <v>172</v>
      </c>
      <c r="D3456" s="167">
        <v>62585</v>
      </c>
      <c r="E3456" t="s">
        <v>191</v>
      </c>
      <c r="F3456" t="s">
        <v>169</v>
      </c>
      <c r="G3456" t="s">
        <v>486</v>
      </c>
      <c r="H3456" s="168">
        <v>39160</v>
      </c>
      <c r="I3456" t="s">
        <v>104</v>
      </c>
      <c r="J3456" s="169">
        <v>10.528767123287672</v>
      </c>
      <c r="K3456">
        <v>3</v>
      </c>
    </row>
    <row r="3457" spans="1:11" x14ac:dyDescent="0.25">
      <c r="A3457" t="s">
        <v>3932</v>
      </c>
      <c r="B3457">
        <v>30101</v>
      </c>
      <c r="C3457" t="s">
        <v>172</v>
      </c>
      <c r="D3457" s="167">
        <v>112930.4</v>
      </c>
      <c r="E3457" t="s">
        <v>199</v>
      </c>
      <c r="F3457" t="s">
        <v>169</v>
      </c>
      <c r="G3457" t="s">
        <v>176</v>
      </c>
      <c r="H3457" s="168">
        <v>38530</v>
      </c>
      <c r="I3457" t="s">
        <v>104</v>
      </c>
      <c r="J3457" s="169">
        <v>12.254794520547945</v>
      </c>
      <c r="K3457">
        <v>3</v>
      </c>
    </row>
    <row r="3458" spans="1:11" x14ac:dyDescent="0.25">
      <c r="A3458" t="s">
        <v>3933</v>
      </c>
      <c r="B3458">
        <v>14473</v>
      </c>
      <c r="C3458" t="s">
        <v>172</v>
      </c>
      <c r="D3458" s="167">
        <v>56478</v>
      </c>
      <c r="E3458" t="s">
        <v>175</v>
      </c>
      <c r="F3458" t="s">
        <v>169</v>
      </c>
      <c r="G3458" t="s">
        <v>183</v>
      </c>
      <c r="H3458" s="168">
        <v>41694</v>
      </c>
      <c r="I3458" t="s">
        <v>107</v>
      </c>
      <c r="J3458" s="169">
        <v>3.5863013698630137</v>
      </c>
      <c r="K3458">
        <v>1</v>
      </c>
    </row>
    <row r="3459" spans="1:11" x14ac:dyDescent="0.25">
      <c r="A3459" t="s">
        <v>3934</v>
      </c>
      <c r="B3459">
        <v>96463</v>
      </c>
      <c r="C3459" t="s">
        <v>167</v>
      </c>
      <c r="D3459" s="167">
        <v>82821</v>
      </c>
      <c r="E3459" t="s">
        <v>191</v>
      </c>
      <c r="F3459" t="s">
        <v>169</v>
      </c>
      <c r="G3459" t="s">
        <v>192</v>
      </c>
      <c r="H3459" s="168">
        <v>36332</v>
      </c>
      <c r="I3459" t="s">
        <v>106</v>
      </c>
      <c r="J3459" s="169">
        <v>18.276712328767122</v>
      </c>
      <c r="K3459">
        <v>4</v>
      </c>
    </row>
    <row r="3460" spans="1:11" x14ac:dyDescent="0.25">
      <c r="A3460" t="s">
        <v>3935</v>
      </c>
      <c r="B3460">
        <v>48820</v>
      </c>
      <c r="C3460" t="s">
        <v>167</v>
      </c>
      <c r="D3460" s="167">
        <v>52563.37</v>
      </c>
      <c r="E3460" t="s">
        <v>168</v>
      </c>
      <c r="F3460" t="s">
        <v>169</v>
      </c>
      <c r="G3460" t="s">
        <v>560</v>
      </c>
      <c r="H3460" s="168">
        <v>41582</v>
      </c>
      <c r="I3460" t="s">
        <v>103</v>
      </c>
      <c r="J3460" s="169">
        <v>3.893150684931507</v>
      </c>
      <c r="K3460">
        <v>1</v>
      </c>
    </row>
    <row r="3461" spans="1:11" x14ac:dyDescent="0.25">
      <c r="A3461" t="s">
        <v>3936</v>
      </c>
      <c r="B3461">
        <v>4776</v>
      </c>
      <c r="C3461" t="s">
        <v>172</v>
      </c>
      <c r="D3461" s="167">
        <v>104717.28</v>
      </c>
      <c r="E3461" t="s">
        <v>308</v>
      </c>
      <c r="F3461" t="s">
        <v>169</v>
      </c>
      <c r="G3461" t="s">
        <v>840</v>
      </c>
      <c r="H3461" s="168">
        <v>34407</v>
      </c>
      <c r="I3461" t="s">
        <v>106</v>
      </c>
      <c r="J3461" s="169">
        <v>23.550684931506851</v>
      </c>
      <c r="K3461">
        <v>5</v>
      </c>
    </row>
    <row r="3462" spans="1:11" x14ac:dyDescent="0.25">
      <c r="A3462" t="s">
        <v>3937</v>
      </c>
      <c r="B3462">
        <v>62297</v>
      </c>
      <c r="C3462" t="s">
        <v>172</v>
      </c>
      <c r="D3462" s="167">
        <v>96197.88</v>
      </c>
      <c r="E3462" t="s">
        <v>199</v>
      </c>
      <c r="F3462" t="s">
        <v>169</v>
      </c>
      <c r="G3462" t="s">
        <v>328</v>
      </c>
      <c r="H3462" s="168">
        <v>27213</v>
      </c>
      <c r="I3462" t="s">
        <v>105</v>
      </c>
      <c r="J3462" s="169">
        <v>43.260273972602739</v>
      </c>
      <c r="K3462">
        <v>9</v>
      </c>
    </row>
    <row r="3463" spans="1:11" x14ac:dyDescent="0.25">
      <c r="A3463" t="s">
        <v>3938</v>
      </c>
      <c r="B3463">
        <v>87132</v>
      </c>
      <c r="C3463" t="s">
        <v>172</v>
      </c>
      <c r="D3463" s="167">
        <v>76936</v>
      </c>
      <c r="E3463" t="s">
        <v>191</v>
      </c>
      <c r="F3463" t="s">
        <v>169</v>
      </c>
      <c r="G3463" t="s">
        <v>192</v>
      </c>
      <c r="H3463" s="168">
        <v>37138</v>
      </c>
      <c r="I3463" t="s">
        <v>108</v>
      </c>
      <c r="J3463" s="169">
        <v>16.068493150684933</v>
      </c>
      <c r="K3463">
        <v>4</v>
      </c>
    </row>
    <row r="3464" spans="1:11" x14ac:dyDescent="0.25">
      <c r="A3464" t="s">
        <v>3939</v>
      </c>
      <c r="B3464">
        <v>50313</v>
      </c>
      <c r="C3464" t="s">
        <v>167</v>
      </c>
      <c r="D3464" s="167">
        <v>46516.83</v>
      </c>
      <c r="E3464" t="s">
        <v>188</v>
      </c>
      <c r="F3464" t="s">
        <v>202</v>
      </c>
      <c r="G3464" t="s">
        <v>313</v>
      </c>
      <c r="H3464" s="168">
        <v>37690</v>
      </c>
      <c r="I3464" t="s">
        <v>106</v>
      </c>
      <c r="J3464" s="169">
        <v>14.556164383561644</v>
      </c>
      <c r="K3464">
        <v>3</v>
      </c>
    </row>
    <row r="3465" spans="1:11" x14ac:dyDescent="0.25">
      <c r="A3465" t="s">
        <v>3940</v>
      </c>
      <c r="B3465">
        <v>65804</v>
      </c>
      <c r="C3465" t="s">
        <v>167</v>
      </c>
      <c r="D3465" s="167">
        <v>87523.22</v>
      </c>
      <c r="E3465" t="s">
        <v>175</v>
      </c>
      <c r="F3465" t="s">
        <v>169</v>
      </c>
      <c r="G3465" t="s">
        <v>882</v>
      </c>
      <c r="H3465" s="168">
        <v>32468</v>
      </c>
      <c r="I3465" t="s">
        <v>103</v>
      </c>
      <c r="J3465" s="169">
        <v>28.863013698630137</v>
      </c>
      <c r="K3465">
        <v>6</v>
      </c>
    </row>
    <row r="3466" spans="1:11" x14ac:dyDescent="0.25">
      <c r="A3466" t="s">
        <v>3941</v>
      </c>
      <c r="B3466">
        <v>77454</v>
      </c>
      <c r="C3466" t="s">
        <v>172</v>
      </c>
      <c r="D3466" s="167">
        <v>60945.26</v>
      </c>
      <c r="E3466" t="s">
        <v>188</v>
      </c>
      <c r="F3466" t="s">
        <v>169</v>
      </c>
      <c r="G3466" t="s">
        <v>226</v>
      </c>
      <c r="H3466" s="168">
        <v>41974</v>
      </c>
      <c r="I3466" t="s">
        <v>108</v>
      </c>
      <c r="J3466" s="169">
        <v>2.8191780821917809</v>
      </c>
      <c r="K3466">
        <v>1</v>
      </c>
    </row>
    <row r="3467" spans="1:11" x14ac:dyDescent="0.25">
      <c r="A3467" t="s">
        <v>3942</v>
      </c>
      <c r="B3467">
        <v>70926</v>
      </c>
      <c r="C3467" t="s">
        <v>172</v>
      </c>
      <c r="D3467" s="167">
        <v>102664</v>
      </c>
      <c r="E3467" t="s">
        <v>199</v>
      </c>
      <c r="F3467" t="s">
        <v>169</v>
      </c>
      <c r="G3467" t="s">
        <v>176</v>
      </c>
      <c r="H3467" s="168">
        <v>38740</v>
      </c>
      <c r="I3467" t="s">
        <v>106</v>
      </c>
      <c r="J3467" s="169">
        <v>11.67945205479452</v>
      </c>
      <c r="K3467">
        <v>3</v>
      </c>
    </row>
    <row r="3468" spans="1:11" x14ac:dyDescent="0.25">
      <c r="A3468" t="s">
        <v>3943</v>
      </c>
      <c r="B3468">
        <v>49385</v>
      </c>
      <c r="C3468" t="s">
        <v>172</v>
      </c>
      <c r="D3468" s="167">
        <v>83658</v>
      </c>
      <c r="E3468" t="s">
        <v>175</v>
      </c>
      <c r="F3468" t="s">
        <v>169</v>
      </c>
      <c r="G3468" t="s">
        <v>183</v>
      </c>
      <c r="H3468" s="168">
        <v>37270</v>
      </c>
      <c r="I3468" t="s">
        <v>107</v>
      </c>
      <c r="J3468" s="169">
        <v>15.706849315068494</v>
      </c>
      <c r="K3468">
        <v>4</v>
      </c>
    </row>
    <row r="3469" spans="1:11" x14ac:dyDescent="0.25">
      <c r="A3469" t="s">
        <v>3944</v>
      </c>
      <c r="B3469">
        <v>8292</v>
      </c>
      <c r="C3469" t="s">
        <v>172</v>
      </c>
      <c r="D3469" s="167">
        <v>123595.19</v>
      </c>
      <c r="E3469" t="s">
        <v>233</v>
      </c>
      <c r="F3469" t="s">
        <v>169</v>
      </c>
      <c r="G3469" t="s">
        <v>275</v>
      </c>
      <c r="H3469" s="168">
        <v>28695</v>
      </c>
      <c r="I3469" t="s">
        <v>103</v>
      </c>
      <c r="J3469" s="169">
        <v>39.200000000000003</v>
      </c>
      <c r="K3469">
        <v>8</v>
      </c>
    </row>
    <row r="3470" spans="1:11" x14ac:dyDescent="0.25">
      <c r="A3470" t="s">
        <v>3945</v>
      </c>
      <c r="B3470">
        <v>42188</v>
      </c>
      <c r="C3470" t="s">
        <v>172</v>
      </c>
      <c r="D3470" s="167">
        <v>71322.929999999993</v>
      </c>
      <c r="E3470" t="s">
        <v>199</v>
      </c>
      <c r="F3470" t="s">
        <v>169</v>
      </c>
      <c r="G3470" t="s">
        <v>662</v>
      </c>
      <c r="H3470" s="168">
        <v>35211</v>
      </c>
      <c r="I3470" t="s">
        <v>106</v>
      </c>
      <c r="J3470" s="169">
        <v>21.347945205479451</v>
      </c>
      <c r="K3470">
        <v>5</v>
      </c>
    </row>
    <row r="3471" spans="1:11" x14ac:dyDescent="0.25">
      <c r="A3471" t="s">
        <v>3946</v>
      </c>
      <c r="B3471">
        <v>84966</v>
      </c>
      <c r="C3471" t="s">
        <v>167</v>
      </c>
      <c r="D3471" s="167">
        <v>45384.51</v>
      </c>
      <c r="E3471" t="s">
        <v>270</v>
      </c>
      <c r="F3471" t="s">
        <v>169</v>
      </c>
      <c r="G3471" t="s">
        <v>801</v>
      </c>
      <c r="H3471" s="168">
        <v>39846</v>
      </c>
      <c r="I3471" t="s">
        <v>105</v>
      </c>
      <c r="J3471" s="169">
        <v>8.6493150684931503</v>
      </c>
      <c r="K3471">
        <v>2</v>
      </c>
    </row>
    <row r="3472" spans="1:11" x14ac:dyDescent="0.25">
      <c r="A3472" t="s">
        <v>3947</v>
      </c>
      <c r="B3472">
        <v>89653</v>
      </c>
      <c r="C3472" t="s">
        <v>167</v>
      </c>
      <c r="D3472" s="167">
        <v>157828</v>
      </c>
      <c r="E3472" t="s">
        <v>325</v>
      </c>
      <c r="F3472" t="s">
        <v>169</v>
      </c>
      <c r="G3472" t="s">
        <v>3948</v>
      </c>
      <c r="H3472" s="168">
        <v>40476</v>
      </c>
      <c r="I3472" t="s">
        <v>103</v>
      </c>
      <c r="J3472" s="169">
        <v>6.9232876712328766</v>
      </c>
      <c r="K3472">
        <v>2</v>
      </c>
    </row>
    <row r="3473" spans="1:11" x14ac:dyDescent="0.25">
      <c r="A3473" t="s">
        <v>3949</v>
      </c>
      <c r="B3473">
        <v>68797</v>
      </c>
      <c r="C3473" t="s">
        <v>172</v>
      </c>
      <c r="D3473" s="167">
        <v>64854</v>
      </c>
      <c r="E3473" t="s">
        <v>168</v>
      </c>
      <c r="F3473" t="s">
        <v>169</v>
      </c>
      <c r="G3473" t="s">
        <v>265</v>
      </c>
      <c r="H3473" s="168">
        <v>39643</v>
      </c>
      <c r="I3473" t="s">
        <v>103</v>
      </c>
      <c r="J3473" s="169">
        <v>9.205479452054794</v>
      </c>
      <c r="K3473">
        <v>2</v>
      </c>
    </row>
    <row r="3474" spans="1:11" x14ac:dyDescent="0.25">
      <c r="A3474" t="s">
        <v>3950</v>
      </c>
      <c r="B3474">
        <v>19992</v>
      </c>
      <c r="C3474" t="s">
        <v>167</v>
      </c>
      <c r="D3474" s="167">
        <v>80829</v>
      </c>
      <c r="E3474" t="s">
        <v>175</v>
      </c>
      <c r="F3474" t="s">
        <v>169</v>
      </c>
      <c r="G3474" t="s">
        <v>183</v>
      </c>
      <c r="H3474" s="168">
        <v>37823</v>
      </c>
      <c r="I3474" t="s">
        <v>103</v>
      </c>
      <c r="J3474" s="169">
        <v>14.191780821917808</v>
      </c>
      <c r="K3474">
        <v>3</v>
      </c>
    </row>
    <row r="3475" spans="1:11" x14ac:dyDescent="0.25">
      <c r="A3475" t="s">
        <v>3951</v>
      </c>
      <c r="B3475">
        <v>75213</v>
      </c>
      <c r="C3475" t="s">
        <v>167</v>
      </c>
      <c r="D3475" s="167">
        <v>50211</v>
      </c>
      <c r="E3475" t="s">
        <v>168</v>
      </c>
      <c r="F3475" t="s">
        <v>169</v>
      </c>
      <c r="G3475" t="s">
        <v>466</v>
      </c>
      <c r="H3475" s="168">
        <v>42562</v>
      </c>
      <c r="I3475" t="s">
        <v>103</v>
      </c>
      <c r="J3475" s="169">
        <v>1.2082191780821918</v>
      </c>
      <c r="K3475">
        <v>1</v>
      </c>
    </row>
    <row r="3476" spans="1:11" x14ac:dyDescent="0.25">
      <c r="A3476" t="s">
        <v>3952</v>
      </c>
      <c r="B3476">
        <v>84846</v>
      </c>
      <c r="C3476" t="s">
        <v>172</v>
      </c>
      <c r="D3476" s="167">
        <v>210143</v>
      </c>
      <c r="E3476" t="s">
        <v>325</v>
      </c>
      <c r="F3476" t="s">
        <v>169</v>
      </c>
      <c r="G3476" t="s">
        <v>3953</v>
      </c>
      <c r="H3476" s="168">
        <v>30879</v>
      </c>
      <c r="I3476" t="s">
        <v>104</v>
      </c>
      <c r="J3476" s="169">
        <v>33.216438356164382</v>
      </c>
      <c r="K3476">
        <v>7</v>
      </c>
    </row>
    <row r="3477" spans="1:11" x14ac:dyDescent="0.25">
      <c r="A3477" t="s">
        <v>3954</v>
      </c>
      <c r="B3477">
        <v>65295</v>
      </c>
      <c r="C3477" t="s">
        <v>172</v>
      </c>
      <c r="D3477" s="167">
        <v>76546</v>
      </c>
      <c r="E3477" t="s">
        <v>168</v>
      </c>
      <c r="F3477" t="s">
        <v>169</v>
      </c>
      <c r="G3477" t="s">
        <v>173</v>
      </c>
      <c r="H3477" s="168">
        <v>38370</v>
      </c>
      <c r="I3477" t="s">
        <v>107</v>
      </c>
      <c r="J3477" s="169">
        <v>12.693150684931506</v>
      </c>
      <c r="K3477">
        <v>3</v>
      </c>
    </row>
    <row r="3478" spans="1:11" x14ac:dyDescent="0.25">
      <c r="A3478" t="s">
        <v>3955</v>
      </c>
      <c r="B3478">
        <v>25295</v>
      </c>
      <c r="C3478" t="s">
        <v>172</v>
      </c>
      <c r="D3478" s="167">
        <v>52154.87</v>
      </c>
      <c r="E3478" t="s">
        <v>239</v>
      </c>
      <c r="F3478" t="s">
        <v>169</v>
      </c>
      <c r="G3478" t="s">
        <v>535</v>
      </c>
      <c r="H3478" s="168">
        <v>41680</v>
      </c>
      <c r="I3478" t="s">
        <v>103</v>
      </c>
      <c r="J3478" s="169">
        <v>3.6246575342465754</v>
      </c>
      <c r="K3478">
        <v>1</v>
      </c>
    </row>
    <row r="3479" spans="1:11" x14ac:dyDescent="0.25">
      <c r="A3479" t="s">
        <v>3956</v>
      </c>
      <c r="B3479">
        <v>70353</v>
      </c>
      <c r="C3479" t="s">
        <v>167</v>
      </c>
      <c r="D3479" s="167">
        <v>53953.81</v>
      </c>
      <c r="E3479" t="s">
        <v>180</v>
      </c>
      <c r="F3479" t="s">
        <v>169</v>
      </c>
      <c r="G3479" t="s">
        <v>2159</v>
      </c>
      <c r="H3479" s="168">
        <v>38754</v>
      </c>
      <c r="I3479" t="s">
        <v>106</v>
      </c>
      <c r="J3479" s="169">
        <v>11.641095890410959</v>
      </c>
      <c r="K3479">
        <v>3</v>
      </c>
    </row>
    <row r="3480" spans="1:11" x14ac:dyDescent="0.25">
      <c r="A3480" t="s">
        <v>3957</v>
      </c>
      <c r="B3480">
        <v>77631</v>
      </c>
      <c r="C3480" t="s">
        <v>172</v>
      </c>
      <c r="D3480" s="167">
        <v>95187.98</v>
      </c>
      <c r="E3480" t="s">
        <v>185</v>
      </c>
      <c r="F3480" t="s">
        <v>169</v>
      </c>
      <c r="G3480" t="s">
        <v>416</v>
      </c>
      <c r="H3480" s="168">
        <v>31298</v>
      </c>
      <c r="I3480" t="s">
        <v>103</v>
      </c>
      <c r="J3480" s="169">
        <v>32.06849315068493</v>
      </c>
      <c r="K3480">
        <v>7</v>
      </c>
    </row>
    <row r="3481" spans="1:11" x14ac:dyDescent="0.25">
      <c r="A3481" t="s">
        <v>3958</v>
      </c>
      <c r="B3481">
        <v>30378</v>
      </c>
      <c r="C3481" t="s">
        <v>172</v>
      </c>
      <c r="D3481" s="167">
        <v>88175</v>
      </c>
      <c r="E3481" t="s">
        <v>191</v>
      </c>
      <c r="F3481" t="s">
        <v>169</v>
      </c>
      <c r="G3481" t="s">
        <v>192</v>
      </c>
      <c r="H3481" s="168">
        <v>36942</v>
      </c>
      <c r="I3481" t="s">
        <v>103</v>
      </c>
      <c r="J3481" s="169">
        <v>16.605479452054794</v>
      </c>
      <c r="K3481">
        <v>4</v>
      </c>
    </row>
    <row r="3482" spans="1:11" x14ac:dyDescent="0.25">
      <c r="A3482" t="s">
        <v>3959</v>
      </c>
      <c r="B3482">
        <v>91228</v>
      </c>
      <c r="C3482" t="s">
        <v>172</v>
      </c>
      <c r="D3482" s="167">
        <v>77328</v>
      </c>
      <c r="E3482" t="s">
        <v>168</v>
      </c>
      <c r="F3482" t="s">
        <v>169</v>
      </c>
      <c r="G3482" t="s">
        <v>265</v>
      </c>
      <c r="H3482" s="168">
        <v>36836</v>
      </c>
      <c r="I3482" t="s">
        <v>105</v>
      </c>
      <c r="J3482" s="169">
        <v>16.895890410958906</v>
      </c>
      <c r="K3482">
        <v>4</v>
      </c>
    </row>
    <row r="3483" spans="1:11" x14ac:dyDescent="0.25">
      <c r="A3483" t="s">
        <v>3960</v>
      </c>
      <c r="B3483">
        <v>12164</v>
      </c>
      <c r="C3483" t="s">
        <v>172</v>
      </c>
      <c r="D3483" s="167">
        <v>68015</v>
      </c>
      <c r="E3483" t="s">
        <v>191</v>
      </c>
      <c r="F3483" t="s">
        <v>169</v>
      </c>
      <c r="G3483" t="s">
        <v>486</v>
      </c>
      <c r="H3483" s="168">
        <v>38803</v>
      </c>
      <c r="I3483" t="s">
        <v>104</v>
      </c>
      <c r="J3483" s="169">
        <v>11.506849315068493</v>
      </c>
      <c r="K3483">
        <v>3</v>
      </c>
    </row>
    <row r="3484" spans="1:11" x14ac:dyDescent="0.25">
      <c r="A3484" t="s">
        <v>3961</v>
      </c>
      <c r="B3484">
        <v>90648</v>
      </c>
      <c r="C3484" t="s">
        <v>172</v>
      </c>
      <c r="D3484" s="167">
        <v>64833.32</v>
      </c>
      <c r="E3484" t="s">
        <v>196</v>
      </c>
      <c r="F3484" t="s">
        <v>169</v>
      </c>
      <c r="G3484" t="s">
        <v>228</v>
      </c>
      <c r="H3484" s="168">
        <v>41148</v>
      </c>
      <c r="I3484" t="s">
        <v>107</v>
      </c>
      <c r="J3484" s="169">
        <v>5.0821917808219181</v>
      </c>
      <c r="K3484">
        <v>2</v>
      </c>
    </row>
    <row r="3485" spans="1:11" x14ac:dyDescent="0.25">
      <c r="A3485" t="s">
        <v>3962</v>
      </c>
      <c r="B3485">
        <v>28413</v>
      </c>
      <c r="C3485" t="s">
        <v>172</v>
      </c>
      <c r="D3485" s="167">
        <v>95187.98</v>
      </c>
      <c r="E3485" t="s">
        <v>185</v>
      </c>
      <c r="F3485" t="s">
        <v>169</v>
      </c>
      <c r="G3485" t="s">
        <v>416</v>
      </c>
      <c r="H3485" s="168">
        <v>32511</v>
      </c>
      <c r="I3485" t="s">
        <v>108</v>
      </c>
      <c r="J3485" s="169">
        <v>28.745205479452054</v>
      </c>
      <c r="K3485">
        <v>6</v>
      </c>
    </row>
    <row r="3486" spans="1:11" x14ac:dyDescent="0.25">
      <c r="A3486" t="s">
        <v>3963</v>
      </c>
      <c r="B3486">
        <v>8877</v>
      </c>
      <c r="C3486" t="s">
        <v>172</v>
      </c>
      <c r="D3486" s="167">
        <v>58657.24</v>
      </c>
      <c r="E3486" t="s">
        <v>199</v>
      </c>
      <c r="F3486" t="s">
        <v>169</v>
      </c>
      <c r="G3486" t="s">
        <v>200</v>
      </c>
      <c r="H3486" s="168">
        <v>37164</v>
      </c>
      <c r="I3486" t="s">
        <v>108</v>
      </c>
      <c r="J3486" s="169">
        <v>15.997260273972604</v>
      </c>
      <c r="K3486">
        <v>4</v>
      </c>
    </row>
    <row r="3487" spans="1:11" x14ac:dyDescent="0.25">
      <c r="A3487" t="s">
        <v>3964</v>
      </c>
      <c r="B3487">
        <v>79702</v>
      </c>
      <c r="C3487" t="s">
        <v>172</v>
      </c>
      <c r="D3487" s="167">
        <v>91969.07</v>
      </c>
      <c r="E3487" t="s">
        <v>185</v>
      </c>
      <c r="F3487" t="s">
        <v>169</v>
      </c>
      <c r="G3487" t="s">
        <v>416</v>
      </c>
      <c r="H3487" s="168">
        <v>32713</v>
      </c>
      <c r="I3487" t="s">
        <v>103</v>
      </c>
      <c r="J3487" s="169">
        <v>28.19178082191781</v>
      </c>
      <c r="K3487">
        <v>6</v>
      </c>
    </row>
    <row r="3488" spans="1:11" x14ac:dyDescent="0.25">
      <c r="A3488" t="s">
        <v>3965</v>
      </c>
      <c r="B3488">
        <v>74645</v>
      </c>
      <c r="C3488" t="s">
        <v>172</v>
      </c>
      <c r="D3488" s="167">
        <v>77491.05</v>
      </c>
      <c r="E3488" t="s">
        <v>233</v>
      </c>
      <c r="F3488" t="s">
        <v>169</v>
      </c>
      <c r="G3488" t="s">
        <v>363</v>
      </c>
      <c r="H3488" s="168">
        <v>31607</v>
      </c>
      <c r="I3488" t="s">
        <v>106</v>
      </c>
      <c r="J3488" s="169">
        <v>31.221917808219178</v>
      </c>
      <c r="K3488">
        <v>7</v>
      </c>
    </row>
    <row r="3489" spans="1:11" x14ac:dyDescent="0.25">
      <c r="A3489" t="s">
        <v>3966</v>
      </c>
      <c r="B3489">
        <v>98415</v>
      </c>
      <c r="C3489" t="s">
        <v>167</v>
      </c>
      <c r="D3489" s="167">
        <v>76075.820000000007</v>
      </c>
      <c r="E3489" t="s">
        <v>1353</v>
      </c>
      <c r="F3489" t="s">
        <v>169</v>
      </c>
      <c r="G3489" t="s">
        <v>882</v>
      </c>
      <c r="H3489" s="168">
        <v>41778</v>
      </c>
      <c r="I3489" t="s">
        <v>107</v>
      </c>
      <c r="J3489" s="169">
        <v>3.3561643835616439</v>
      </c>
      <c r="K3489">
        <v>1</v>
      </c>
    </row>
    <row r="3490" spans="1:11" x14ac:dyDescent="0.25">
      <c r="A3490" t="s">
        <v>3967</v>
      </c>
      <c r="B3490">
        <v>90402</v>
      </c>
      <c r="C3490" t="s">
        <v>172</v>
      </c>
      <c r="D3490" s="167">
        <v>68054</v>
      </c>
      <c r="E3490" t="s">
        <v>175</v>
      </c>
      <c r="F3490" t="s">
        <v>169</v>
      </c>
      <c r="G3490" t="s">
        <v>183</v>
      </c>
      <c r="H3490" s="168">
        <v>39461</v>
      </c>
      <c r="I3490" t="s">
        <v>103</v>
      </c>
      <c r="J3490" s="169">
        <v>9.7041095890410958</v>
      </c>
      <c r="K3490">
        <v>2</v>
      </c>
    </row>
    <row r="3491" spans="1:11" x14ac:dyDescent="0.25">
      <c r="A3491" t="s">
        <v>3968</v>
      </c>
      <c r="B3491">
        <v>29641</v>
      </c>
      <c r="C3491" t="s">
        <v>167</v>
      </c>
      <c r="D3491" s="167">
        <v>90199</v>
      </c>
      <c r="E3491" t="s">
        <v>175</v>
      </c>
      <c r="F3491" t="s">
        <v>169</v>
      </c>
      <c r="G3491" t="s">
        <v>586</v>
      </c>
      <c r="H3491" s="168">
        <v>38012</v>
      </c>
      <c r="I3491" t="s">
        <v>103</v>
      </c>
      <c r="J3491" s="169">
        <v>13.673972602739726</v>
      </c>
      <c r="K3491">
        <v>3</v>
      </c>
    </row>
    <row r="3492" spans="1:11" x14ac:dyDescent="0.25">
      <c r="A3492" t="s">
        <v>3969</v>
      </c>
      <c r="B3492">
        <v>70116</v>
      </c>
      <c r="C3492" t="s">
        <v>172</v>
      </c>
      <c r="D3492" s="167">
        <v>39257.31</v>
      </c>
      <c r="E3492" t="s">
        <v>199</v>
      </c>
      <c r="F3492" t="s">
        <v>169</v>
      </c>
      <c r="G3492" t="s">
        <v>200</v>
      </c>
      <c r="H3492" s="168">
        <v>42177</v>
      </c>
      <c r="I3492" t="s">
        <v>104</v>
      </c>
      <c r="J3492" s="169">
        <v>2.2630136986301368</v>
      </c>
      <c r="K3492">
        <v>1</v>
      </c>
    </row>
    <row r="3493" spans="1:11" x14ac:dyDescent="0.25">
      <c r="A3493" t="s">
        <v>3970</v>
      </c>
      <c r="B3493">
        <v>69640</v>
      </c>
      <c r="C3493" t="s">
        <v>167</v>
      </c>
      <c r="D3493" s="167">
        <v>78400</v>
      </c>
      <c r="E3493" t="s">
        <v>230</v>
      </c>
      <c r="F3493" t="s">
        <v>169</v>
      </c>
      <c r="G3493" t="s">
        <v>305</v>
      </c>
      <c r="H3493" s="168">
        <v>42619</v>
      </c>
      <c r="I3493" t="s">
        <v>103</v>
      </c>
      <c r="J3493" s="169">
        <v>1.0520547945205478</v>
      </c>
      <c r="K3493">
        <v>1</v>
      </c>
    </row>
    <row r="3494" spans="1:11" x14ac:dyDescent="0.25">
      <c r="A3494" t="s">
        <v>3971</v>
      </c>
      <c r="B3494">
        <v>66384</v>
      </c>
      <c r="C3494" t="s">
        <v>167</v>
      </c>
      <c r="D3494" s="167">
        <v>37838.46</v>
      </c>
      <c r="E3494" t="s">
        <v>188</v>
      </c>
      <c r="F3494" t="s">
        <v>202</v>
      </c>
      <c r="G3494" t="s">
        <v>313</v>
      </c>
      <c r="H3494" s="168">
        <v>40392</v>
      </c>
      <c r="I3494" t="s">
        <v>103</v>
      </c>
      <c r="J3494" s="169">
        <v>7.1534246575342468</v>
      </c>
      <c r="K3494">
        <v>2</v>
      </c>
    </row>
    <row r="3495" spans="1:11" x14ac:dyDescent="0.25">
      <c r="A3495" t="s">
        <v>3972</v>
      </c>
      <c r="B3495">
        <v>97079</v>
      </c>
      <c r="C3495" t="s">
        <v>172</v>
      </c>
      <c r="D3495" s="167">
        <v>127229.18</v>
      </c>
      <c r="E3495" t="s">
        <v>196</v>
      </c>
      <c r="F3495" t="s">
        <v>169</v>
      </c>
      <c r="G3495" t="s">
        <v>275</v>
      </c>
      <c r="H3495" s="168">
        <v>41246</v>
      </c>
      <c r="I3495" t="s">
        <v>106</v>
      </c>
      <c r="J3495" s="169">
        <v>4.8136986301369866</v>
      </c>
      <c r="K3495">
        <v>1</v>
      </c>
    </row>
    <row r="3496" spans="1:11" x14ac:dyDescent="0.25">
      <c r="A3496" t="s">
        <v>3973</v>
      </c>
      <c r="B3496">
        <v>28343</v>
      </c>
      <c r="C3496" t="s">
        <v>167</v>
      </c>
      <c r="D3496" s="167">
        <v>87523.22</v>
      </c>
      <c r="E3496" t="s">
        <v>216</v>
      </c>
      <c r="F3496" t="s">
        <v>169</v>
      </c>
      <c r="G3496" t="s">
        <v>422</v>
      </c>
      <c r="H3496" s="168">
        <v>31453</v>
      </c>
      <c r="I3496" t="s">
        <v>107</v>
      </c>
      <c r="J3496" s="169">
        <v>31.643835616438356</v>
      </c>
      <c r="K3496">
        <v>7</v>
      </c>
    </row>
    <row r="3497" spans="1:11" x14ac:dyDescent="0.25">
      <c r="A3497" t="s">
        <v>3974</v>
      </c>
      <c r="B3497">
        <v>40296</v>
      </c>
      <c r="C3497" t="s">
        <v>172</v>
      </c>
      <c r="D3497" s="167">
        <v>78211.09</v>
      </c>
      <c r="E3497" t="s">
        <v>593</v>
      </c>
      <c r="F3497" t="s">
        <v>169</v>
      </c>
      <c r="G3497" t="s">
        <v>3975</v>
      </c>
      <c r="H3497" s="168">
        <v>38627</v>
      </c>
      <c r="I3497" t="s">
        <v>105</v>
      </c>
      <c r="J3497" s="169">
        <v>11.989041095890411</v>
      </c>
      <c r="K3497">
        <v>3</v>
      </c>
    </row>
    <row r="3498" spans="1:11" x14ac:dyDescent="0.25">
      <c r="A3498" t="s">
        <v>3976</v>
      </c>
      <c r="B3498">
        <v>59241</v>
      </c>
      <c r="C3498" t="s">
        <v>167</v>
      </c>
      <c r="D3498" s="167">
        <v>29224</v>
      </c>
      <c r="E3498" t="s">
        <v>188</v>
      </c>
      <c r="F3498" t="s">
        <v>202</v>
      </c>
      <c r="G3498" t="s">
        <v>344</v>
      </c>
      <c r="H3498" s="168">
        <v>36947</v>
      </c>
      <c r="I3498" t="s">
        <v>104</v>
      </c>
      <c r="J3498" s="169">
        <v>16.591780821917808</v>
      </c>
      <c r="K3498">
        <v>4</v>
      </c>
    </row>
    <row r="3499" spans="1:11" x14ac:dyDescent="0.25">
      <c r="A3499" t="s">
        <v>3977</v>
      </c>
      <c r="B3499">
        <v>10450</v>
      </c>
      <c r="C3499" t="s">
        <v>167</v>
      </c>
      <c r="D3499" s="167">
        <v>60569.41</v>
      </c>
      <c r="E3499" t="s">
        <v>188</v>
      </c>
      <c r="F3499" t="s">
        <v>202</v>
      </c>
      <c r="G3499" t="s">
        <v>313</v>
      </c>
      <c r="H3499" s="168">
        <v>33826</v>
      </c>
      <c r="I3499" t="s">
        <v>106</v>
      </c>
      <c r="J3499" s="169">
        <v>25.142465753424659</v>
      </c>
      <c r="K3499">
        <v>6</v>
      </c>
    </row>
    <row r="3500" spans="1:11" x14ac:dyDescent="0.25">
      <c r="A3500" t="s">
        <v>3978</v>
      </c>
      <c r="B3500">
        <v>13814</v>
      </c>
      <c r="C3500" t="s">
        <v>167</v>
      </c>
      <c r="D3500" s="167">
        <v>58957.67</v>
      </c>
      <c r="E3500" t="s">
        <v>216</v>
      </c>
      <c r="F3500" t="s">
        <v>169</v>
      </c>
      <c r="G3500" t="s">
        <v>1058</v>
      </c>
      <c r="H3500" s="168">
        <v>41918</v>
      </c>
      <c r="I3500" t="s">
        <v>108</v>
      </c>
      <c r="J3500" s="169">
        <v>2.9726027397260273</v>
      </c>
      <c r="K3500">
        <v>1</v>
      </c>
    </row>
    <row r="3501" spans="1:11" x14ac:dyDescent="0.25">
      <c r="A3501" t="s">
        <v>3979</v>
      </c>
      <c r="B3501">
        <v>10244</v>
      </c>
      <c r="C3501" t="s">
        <v>167</v>
      </c>
      <c r="D3501" s="167">
        <v>76140.800000000003</v>
      </c>
      <c r="E3501" t="s">
        <v>188</v>
      </c>
      <c r="F3501" t="s">
        <v>169</v>
      </c>
      <c r="G3501" t="s">
        <v>375</v>
      </c>
      <c r="H3501" s="168">
        <v>37683</v>
      </c>
      <c r="I3501" t="s">
        <v>103</v>
      </c>
      <c r="J3501" s="169">
        <v>14.575342465753424</v>
      </c>
      <c r="K3501">
        <v>3</v>
      </c>
    </row>
    <row r="3502" spans="1:11" x14ac:dyDescent="0.25">
      <c r="A3502" t="s">
        <v>3980</v>
      </c>
      <c r="B3502">
        <v>52536</v>
      </c>
      <c r="C3502" t="s">
        <v>172</v>
      </c>
      <c r="D3502" s="167">
        <v>135378.04</v>
      </c>
      <c r="E3502" t="s">
        <v>213</v>
      </c>
      <c r="F3502" t="s">
        <v>169</v>
      </c>
      <c r="G3502" t="s">
        <v>275</v>
      </c>
      <c r="H3502" s="168">
        <v>37508</v>
      </c>
      <c r="I3502" t="s">
        <v>104</v>
      </c>
      <c r="J3502" s="169">
        <v>15.054794520547945</v>
      </c>
      <c r="K3502">
        <v>4</v>
      </c>
    </row>
    <row r="3503" spans="1:11" x14ac:dyDescent="0.25">
      <c r="A3503" t="s">
        <v>3981</v>
      </c>
      <c r="B3503">
        <v>43049</v>
      </c>
      <c r="C3503" t="s">
        <v>167</v>
      </c>
      <c r="D3503" s="167">
        <v>119713</v>
      </c>
      <c r="E3503" t="s">
        <v>175</v>
      </c>
      <c r="F3503" t="s">
        <v>169</v>
      </c>
      <c r="G3503" t="s">
        <v>291</v>
      </c>
      <c r="H3503" s="168">
        <v>35492</v>
      </c>
      <c r="I3503" t="s">
        <v>104</v>
      </c>
      <c r="J3503" s="169">
        <v>20.578082191780823</v>
      </c>
      <c r="K3503">
        <v>5</v>
      </c>
    </row>
    <row r="3504" spans="1:11" x14ac:dyDescent="0.25">
      <c r="A3504" t="s">
        <v>3982</v>
      </c>
      <c r="B3504">
        <v>89292</v>
      </c>
      <c r="C3504" t="s">
        <v>167</v>
      </c>
      <c r="D3504" s="167">
        <v>66073.42</v>
      </c>
      <c r="E3504" t="s">
        <v>230</v>
      </c>
      <c r="F3504" t="s">
        <v>169</v>
      </c>
      <c r="G3504" t="s">
        <v>170</v>
      </c>
      <c r="H3504" s="168">
        <v>37053</v>
      </c>
      <c r="I3504" t="s">
        <v>104</v>
      </c>
      <c r="J3504" s="169">
        <v>16.301369863013697</v>
      </c>
      <c r="K3504">
        <v>4</v>
      </c>
    </row>
    <row r="3505" spans="1:11" x14ac:dyDescent="0.25">
      <c r="A3505" t="s">
        <v>3983</v>
      </c>
      <c r="B3505">
        <v>40990</v>
      </c>
      <c r="C3505" t="s">
        <v>172</v>
      </c>
      <c r="D3505" s="167">
        <v>68184</v>
      </c>
      <c r="E3505" t="s">
        <v>199</v>
      </c>
      <c r="F3505" t="s">
        <v>169</v>
      </c>
      <c r="G3505" t="s">
        <v>3453</v>
      </c>
      <c r="H3505" s="168">
        <v>42660</v>
      </c>
      <c r="I3505" t="s">
        <v>103</v>
      </c>
      <c r="J3505" s="169">
        <v>0.9397260273972603</v>
      </c>
      <c r="K3505">
        <v>1</v>
      </c>
    </row>
    <row r="3506" spans="1:11" x14ac:dyDescent="0.25">
      <c r="A3506" t="s">
        <v>3984</v>
      </c>
      <c r="B3506">
        <v>54045</v>
      </c>
      <c r="C3506" t="s">
        <v>172</v>
      </c>
      <c r="D3506" s="167">
        <v>44753</v>
      </c>
      <c r="E3506" t="s">
        <v>199</v>
      </c>
      <c r="F3506" t="s">
        <v>169</v>
      </c>
      <c r="G3506" t="s">
        <v>3985</v>
      </c>
      <c r="H3506" s="168">
        <v>41694</v>
      </c>
      <c r="I3506" t="s">
        <v>106</v>
      </c>
      <c r="J3506" s="169">
        <v>3.5863013698630137</v>
      </c>
      <c r="K3506">
        <v>1</v>
      </c>
    </row>
    <row r="3507" spans="1:11" x14ac:dyDescent="0.25">
      <c r="A3507" t="s">
        <v>3986</v>
      </c>
      <c r="B3507">
        <v>81590</v>
      </c>
      <c r="C3507" t="s">
        <v>172</v>
      </c>
      <c r="D3507" s="167">
        <v>41727.83</v>
      </c>
      <c r="E3507" t="s">
        <v>233</v>
      </c>
      <c r="F3507" t="s">
        <v>169</v>
      </c>
      <c r="G3507" t="s">
        <v>1241</v>
      </c>
      <c r="H3507" s="168">
        <v>39309</v>
      </c>
      <c r="I3507" t="s">
        <v>104</v>
      </c>
      <c r="J3507" s="169">
        <v>10.12054794520548</v>
      </c>
      <c r="K3507">
        <v>3</v>
      </c>
    </row>
    <row r="3508" spans="1:11" x14ac:dyDescent="0.25">
      <c r="A3508" t="s">
        <v>3987</v>
      </c>
      <c r="B3508">
        <v>90303</v>
      </c>
      <c r="C3508" t="s">
        <v>172</v>
      </c>
      <c r="D3508" s="167">
        <v>49364</v>
      </c>
      <c r="E3508" t="s">
        <v>168</v>
      </c>
      <c r="F3508" t="s">
        <v>169</v>
      </c>
      <c r="G3508" t="s">
        <v>265</v>
      </c>
      <c r="H3508" s="168">
        <v>42156</v>
      </c>
      <c r="I3508" t="s">
        <v>103</v>
      </c>
      <c r="J3508" s="169">
        <v>2.3205479452054796</v>
      </c>
      <c r="K3508">
        <v>1</v>
      </c>
    </row>
    <row r="3509" spans="1:11" x14ac:dyDescent="0.25">
      <c r="A3509" t="s">
        <v>3988</v>
      </c>
      <c r="B3509">
        <v>9302</v>
      </c>
      <c r="C3509" t="s">
        <v>167</v>
      </c>
      <c r="D3509" s="167">
        <v>150000</v>
      </c>
      <c r="E3509" t="s">
        <v>188</v>
      </c>
      <c r="F3509" t="s">
        <v>169</v>
      </c>
      <c r="G3509" t="s">
        <v>3989</v>
      </c>
      <c r="H3509" s="168">
        <v>42590</v>
      </c>
      <c r="I3509" t="s">
        <v>104</v>
      </c>
      <c r="J3509" s="169">
        <v>1.1315068493150684</v>
      </c>
      <c r="K3509">
        <v>1</v>
      </c>
    </row>
    <row r="3510" spans="1:11" x14ac:dyDescent="0.25">
      <c r="A3510" t="s">
        <v>3990</v>
      </c>
      <c r="B3510">
        <v>92670</v>
      </c>
      <c r="C3510" t="s">
        <v>172</v>
      </c>
      <c r="D3510" s="167">
        <v>67384</v>
      </c>
      <c r="E3510" t="s">
        <v>168</v>
      </c>
      <c r="F3510" t="s">
        <v>169</v>
      </c>
      <c r="G3510" t="s">
        <v>265</v>
      </c>
      <c r="H3510" s="168">
        <v>38405</v>
      </c>
      <c r="I3510" t="s">
        <v>105</v>
      </c>
      <c r="J3510" s="169">
        <v>12.597260273972603</v>
      </c>
      <c r="K3510">
        <v>3</v>
      </c>
    </row>
    <row r="3511" spans="1:11" x14ac:dyDescent="0.25">
      <c r="A3511" t="s">
        <v>3991</v>
      </c>
      <c r="B3511">
        <v>94497</v>
      </c>
      <c r="C3511" t="s">
        <v>172</v>
      </c>
      <c r="D3511" s="167">
        <v>76015.03</v>
      </c>
      <c r="E3511" t="s">
        <v>199</v>
      </c>
      <c r="F3511" t="s">
        <v>169</v>
      </c>
      <c r="G3511" t="s">
        <v>2357</v>
      </c>
      <c r="H3511" s="168">
        <v>33140</v>
      </c>
      <c r="I3511" t="s">
        <v>107</v>
      </c>
      <c r="J3511" s="169">
        <v>27.021917808219179</v>
      </c>
      <c r="K3511">
        <v>6</v>
      </c>
    </row>
    <row r="3512" spans="1:11" x14ac:dyDescent="0.25">
      <c r="A3512" t="s">
        <v>3992</v>
      </c>
      <c r="B3512">
        <v>15212</v>
      </c>
      <c r="C3512" t="s">
        <v>172</v>
      </c>
      <c r="D3512" s="167">
        <v>52472.35</v>
      </c>
      <c r="E3512" t="s">
        <v>199</v>
      </c>
      <c r="F3512" t="s">
        <v>169</v>
      </c>
      <c r="G3512" t="s">
        <v>200</v>
      </c>
      <c r="H3512" s="168">
        <v>38299</v>
      </c>
      <c r="I3512" t="s">
        <v>108</v>
      </c>
      <c r="J3512" s="169">
        <v>12.887671232876713</v>
      </c>
      <c r="K3512">
        <v>3</v>
      </c>
    </row>
    <row r="3513" spans="1:11" x14ac:dyDescent="0.25">
      <c r="A3513" t="s">
        <v>3993</v>
      </c>
      <c r="B3513">
        <v>48038</v>
      </c>
      <c r="C3513" t="s">
        <v>172</v>
      </c>
      <c r="D3513" s="167">
        <v>88574.84</v>
      </c>
      <c r="E3513" t="s">
        <v>191</v>
      </c>
      <c r="F3513" t="s">
        <v>169</v>
      </c>
      <c r="G3513" t="s">
        <v>192</v>
      </c>
      <c r="H3513" s="168">
        <v>31810</v>
      </c>
      <c r="I3513" t="s">
        <v>103</v>
      </c>
      <c r="J3513" s="169">
        <v>30.665753424657535</v>
      </c>
      <c r="K3513">
        <v>7</v>
      </c>
    </row>
    <row r="3514" spans="1:11" x14ac:dyDescent="0.25">
      <c r="A3514" t="s">
        <v>3994</v>
      </c>
      <c r="B3514">
        <v>59395</v>
      </c>
      <c r="C3514" t="s">
        <v>172</v>
      </c>
      <c r="D3514" s="167">
        <v>88869.93</v>
      </c>
      <c r="E3514" t="s">
        <v>253</v>
      </c>
      <c r="F3514" t="s">
        <v>169</v>
      </c>
      <c r="G3514" t="s">
        <v>1406</v>
      </c>
      <c r="H3514" s="168">
        <v>38306</v>
      </c>
      <c r="I3514" t="s">
        <v>108</v>
      </c>
      <c r="J3514" s="169">
        <v>12.868493150684932</v>
      </c>
      <c r="K3514">
        <v>3</v>
      </c>
    </row>
    <row r="3515" spans="1:11" x14ac:dyDescent="0.25">
      <c r="A3515" t="s">
        <v>3995</v>
      </c>
      <c r="B3515">
        <v>89325</v>
      </c>
      <c r="C3515" t="s">
        <v>172</v>
      </c>
      <c r="D3515" s="167">
        <v>42053.83</v>
      </c>
      <c r="E3515" t="s">
        <v>199</v>
      </c>
      <c r="F3515" t="s">
        <v>169</v>
      </c>
      <c r="G3515" t="s">
        <v>220</v>
      </c>
      <c r="H3515" s="168">
        <v>41820</v>
      </c>
      <c r="I3515" t="s">
        <v>103</v>
      </c>
      <c r="J3515" s="169">
        <v>3.2410958904109588</v>
      </c>
      <c r="K3515">
        <v>1</v>
      </c>
    </row>
    <row r="3516" spans="1:11" x14ac:dyDescent="0.25">
      <c r="A3516" t="s">
        <v>3996</v>
      </c>
      <c r="B3516">
        <v>81329</v>
      </c>
      <c r="C3516" t="s">
        <v>167</v>
      </c>
      <c r="D3516" s="167">
        <v>83611.44</v>
      </c>
      <c r="E3516" t="s">
        <v>191</v>
      </c>
      <c r="F3516" t="s">
        <v>169</v>
      </c>
      <c r="G3516" t="s">
        <v>192</v>
      </c>
      <c r="H3516" s="168">
        <v>33924</v>
      </c>
      <c r="I3516" t="s">
        <v>104</v>
      </c>
      <c r="J3516" s="169">
        <v>24.873972602739727</v>
      </c>
      <c r="K3516">
        <v>5</v>
      </c>
    </row>
    <row r="3517" spans="1:11" x14ac:dyDescent="0.25">
      <c r="A3517" t="s">
        <v>3997</v>
      </c>
      <c r="B3517">
        <v>1077</v>
      </c>
      <c r="C3517" t="s">
        <v>172</v>
      </c>
      <c r="D3517" s="167">
        <v>29779.07</v>
      </c>
      <c r="E3517" t="s">
        <v>233</v>
      </c>
      <c r="F3517" t="s">
        <v>202</v>
      </c>
      <c r="G3517" t="s">
        <v>234</v>
      </c>
      <c r="H3517" s="168">
        <v>41049</v>
      </c>
      <c r="I3517" t="s">
        <v>108</v>
      </c>
      <c r="J3517" s="169">
        <v>5.353424657534247</v>
      </c>
      <c r="K3517">
        <v>2</v>
      </c>
    </row>
    <row r="3518" spans="1:11" x14ac:dyDescent="0.25">
      <c r="A3518" t="s">
        <v>3998</v>
      </c>
      <c r="B3518">
        <v>78321</v>
      </c>
      <c r="C3518" t="s">
        <v>167</v>
      </c>
      <c r="D3518" s="167">
        <v>44796.04</v>
      </c>
      <c r="E3518" t="s">
        <v>270</v>
      </c>
      <c r="F3518" t="s">
        <v>169</v>
      </c>
      <c r="G3518" t="s">
        <v>2052</v>
      </c>
      <c r="H3518" s="168">
        <v>42170</v>
      </c>
      <c r="I3518" t="s">
        <v>108</v>
      </c>
      <c r="J3518" s="169">
        <v>2.2821917808219179</v>
      </c>
      <c r="K3518">
        <v>1</v>
      </c>
    </row>
    <row r="3519" spans="1:11" x14ac:dyDescent="0.25">
      <c r="A3519" t="s">
        <v>3999</v>
      </c>
      <c r="B3519">
        <v>78924</v>
      </c>
      <c r="C3519" t="s">
        <v>167</v>
      </c>
      <c r="D3519" s="167">
        <v>49922.19</v>
      </c>
      <c r="E3519" t="s">
        <v>196</v>
      </c>
      <c r="F3519" t="s">
        <v>169</v>
      </c>
      <c r="G3519" t="s">
        <v>703</v>
      </c>
      <c r="H3519" s="168">
        <v>41862</v>
      </c>
      <c r="I3519" t="s">
        <v>104</v>
      </c>
      <c r="J3519" s="169">
        <v>3.1260273972602741</v>
      </c>
      <c r="K3519">
        <v>1</v>
      </c>
    </row>
    <row r="3520" spans="1:11" x14ac:dyDescent="0.25">
      <c r="A3520" t="s">
        <v>4000</v>
      </c>
      <c r="B3520">
        <v>65431</v>
      </c>
      <c r="C3520" t="s">
        <v>167</v>
      </c>
      <c r="D3520" s="167">
        <v>51574.15</v>
      </c>
      <c r="E3520" t="s">
        <v>188</v>
      </c>
      <c r="F3520" t="s">
        <v>202</v>
      </c>
      <c r="G3520" t="s">
        <v>313</v>
      </c>
      <c r="H3520" s="168">
        <v>35639</v>
      </c>
      <c r="I3520" t="s">
        <v>103</v>
      </c>
      <c r="J3520" s="169">
        <v>20.175342465753424</v>
      </c>
      <c r="K3520">
        <v>5</v>
      </c>
    </row>
    <row r="3521" spans="1:11" x14ac:dyDescent="0.25">
      <c r="A3521" t="s">
        <v>4001</v>
      </c>
      <c r="B3521">
        <v>39783</v>
      </c>
      <c r="C3521" t="s">
        <v>167</v>
      </c>
      <c r="D3521" s="167">
        <v>52603.81</v>
      </c>
      <c r="E3521" t="s">
        <v>168</v>
      </c>
      <c r="F3521" t="s">
        <v>169</v>
      </c>
      <c r="G3521" t="s">
        <v>1326</v>
      </c>
      <c r="H3521" s="168">
        <v>39244</v>
      </c>
      <c r="I3521" t="s">
        <v>106</v>
      </c>
      <c r="J3521" s="169">
        <v>10.298630136986301</v>
      </c>
      <c r="K3521">
        <v>3</v>
      </c>
    </row>
    <row r="3522" spans="1:11" x14ac:dyDescent="0.25">
      <c r="A3522" t="s">
        <v>4002</v>
      </c>
      <c r="B3522">
        <v>71812</v>
      </c>
      <c r="C3522" t="s">
        <v>172</v>
      </c>
      <c r="D3522" s="167">
        <v>81695.34</v>
      </c>
      <c r="E3522" t="s">
        <v>616</v>
      </c>
      <c r="F3522" t="s">
        <v>169</v>
      </c>
      <c r="G3522" t="s">
        <v>617</v>
      </c>
      <c r="H3522" s="168">
        <v>42142</v>
      </c>
      <c r="I3522" t="s">
        <v>103</v>
      </c>
      <c r="J3522" s="169">
        <v>2.3589041095890413</v>
      </c>
      <c r="K3522">
        <v>1</v>
      </c>
    </row>
    <row r="3523" spans="1:11" x14ac:dyDescent="0.25">
      <c r="A3523" t="s">
        <v>4003</v>
      </c>
      <c r="B3523">
        <v>71001</v>
      </c>
      <c r="C3523" t="s">
        <v>172</v>
      </c>
      <c r="D3523" s="167">
        <v>97392.47</v>
      </c>
      <c r="E3523" t="s">
        <v>168</v>
      </c>
      <c r="F3523" t="s">
        <v>169</v>
      </c>
      <c r="G3523" t="s">
        <v>173</v>
      </c>
      <c r="H3523" s="168">
        <v>33301</v>
      </c>
      <c r="I3523" t="s">
        <v>104</v>
      </c>
      <c r="J3523" s="169">
        <v>26.580821917808219</v>
      </c>
      <c r="K3523">
        <v>6</v>
      </c>
    </row>
    <row r="3524" spans="1:11" x14ac:dyDescent="0.25">
      <c r="A3524" t="s">
        <v>4004</v>
      </c>
      <c r="B3524">
        <v>33150</v>
      </c>
      <c r="C3524" t="s">
        <v>172</v>
      </c>
      <c r="D3524" s="167">
        <v>40368.82</v>
      </c>
      <c r="E3524" t="s">
        <v>199</v>
      </c>
      <c r="F3524" t="s">
        <v>169</v>
      </c>
      <c r="G3524" t="s">
        <v>295</v>
      </c>
      <c r="H3524" s="168">
        <v>41946</v>
      </c>
      <c r="I3524" t="s">
        <v>103</v>
      </c>
      <c r="J3524" s="169">
        <v>2.8958904109589043</v>
      </c>
      <c r="K3524">
        <v>1</v>
      </c>
    </row>
    <row r="3525" spans="1:11" x14ac:dyDescent="0.25">
      <c r="A3525" t="s">
        <v>4005</v>
      </c>
      <c r="B3525">
        <v>88952</v>
      </c>
      <c r="C3525" t="s">
        <v>172</v>
      </c>
      <c r="D3525" s="167">
        <v>58448</v>
      </c>
      <c r="E3525" t="s">
        <v>233</v>
      </c>
      <c r="F3525" t="s">
        <v>169</v>
      </c>
      <c r="G3525" t="s">
        <v>1241</v>
      </c>
      <c r="H3525" s="168">
        <v>36464</v>
      </c>
      <c r="I3525" t="s">
        <v>103</v>
      </c>
      <c r="J3525" s="169">
        <v>17.915068493150685</v>
      </c>
      <c r="K3525">
        <v>4</v>
      </c>
    </row>
    <row r="3526" spans="1:11" x14ac:dyDescent="0.25">
      <c r="A3526" t="s">
        <v>4006</v>
      </c>
      <c r="B3526">
        <v>85658</v>
      </c>
      <c r="C3526" t="s">
        <v>172</v>
      </c>
      <c r="D3526" s="167">
        <v>74830.89</v>
      </c>
      <c r="E3526" t="s">
        <v>239</v>
      </c>
      <c r="F3526" t="s">
        <v>169</v>
      </c>
      <c r="G3526" t="s">
        <v>535</v>
      </c>
      <c r="H3526" s="168">
        <v>38139</v>
      </c>
      <c r="I3526" t="s">
        <v>108</v>
      </c>
      <c r="J3526" s="169">
        <v>13.326027397260274</v>
      </c>
      <c r="K3526">
        <v>3</v>
      </c>
    </row>
    <row r="3527" spans="1:11" x14ac:dyDescent="0.25">
      <c r="A3527" t="s">
        <v>4007</v>
      </c>
      <c r="B3527">
        <v>20375</v>
      </c>
      <c r="C3527" t="s">
        <v>172</v>
      </c>
      <c r="D3527" s="167">
        <v>43525.72</v>
      </c>
      <c r="E3527" t="s">
        <v>199</v>
      </c>
      <c r="F3527" t="s">
        <v>169</v>
      </c>
      <c r="G3527" t="s">
        <v>220</v>
      </c>
      <c r="H3527" s="168">
        <v>38740</v>
      </c>
      <c r="I3527" t="s">
        <v>103</v>
      </c>
      <c r="J3527" s="169">
        <v>11.67945205479452</v>
      </c>
      <c r="K3527">
        <v>3</v>
      </c>
    </row>
    <row r="3528" spans="1:11" x14ac:dyDescent="0.25">
      <c r="A3528" t="s">
        <v>4008</v>
      </c>
      <c r="B3528">
        <v>96728</v>
      </c>
      <c r="C3528" t="s">
        <v>167</v>
      </c>
      <c r="D3528" s="167">
        <v>92931</v>
      </c>
      <c r="E3528" t="s">
        <v>188</v>
      </c>
      <c r="F3528" t="s">
        <v>169</v>
      </c>
      <c r="G3528" t="s">
        <v>189</v>
      </c>
      <c r="H3528" s="168">
        <v>36261</v>
      </c>
      <c r="I3528" t="s">
        <v>106</v>
      </c>
      <c r="J3528" s="169">
        <v>18.471232876712328</v>
      </c>
      <c r="K3528">
        <v>4</v>
      </c>
    </row>
    <row r="3529" spans="1:11" x14ac:dyDescent="0.25">
      <c r="A3529" t="s">
        <v>4009</v>
      </c>
      <c r="B3529">
        <v>8235</v>
      </c>
      <c r="C3529" t="s">
        <v>167</v>
      </c>
      <c r="D3529" s="167">
        <v>26208.35</v>
      </c>
      <c r="E3529" t="s">
        <v>196</v>
      </c>
      <c r="F3529" t="s">
        <v>202</v>
      </c>
      <c r="G3529" t="s">
        <v>816</v>
      </c>
      <c r="H3529" s="168">
        <v>32972</v>
      </c>
      <c r="I3529" t="s">
        <v>103</v>
      </c>
      <c r="J3529" s="169">
        <v>27.482191780821918</v>
      </c>
      <c r="K3529">
        <v>6</v>
      </c>
    </row>
    <row r="3530" spans="1:11" x14ac:dyDescent="0.25">
      <c r="A3530" t="s">
        <v>4010</v>
      </c>
      <c r="B3530">
        <v>72652</v>
      </c>
      <c r="C3530" t="s">
        <v>167</v>
      </c>
      <c r="D3530" s="167">
        <v>92846.53</v>
      </c>
      <c r="E3530" t="s">
        <v>239</v>
      </c>
      <c r="F3530" t="s">
        <v>169</v>
      </c>
      <c r="G3530" t="s">
        <v>428</v>
      </c>
      <c r="H3530" s="168">
        <v>32013</v>
      </c>
      <c r="I3530" t="s">
        <v>105</v>
      </c>
      <c r="J3530" s="169">
        <v>30.109589041095891</v>
      </c>
      <c r="K3530">
        <v>7</v>
      </c>
    </row>
    <row r="3531" spans="1:11" x14ac:dyDescent="0.25">
      <c r="A3531" t="s">
        <v>4011</v>
      </c>
      <c r="B3531">
        <v>7432</v>
      </c>
      <c r="C3531" t="s">
        <v>167</v>
      </c>
      <c r="D3531" s="167">
        <v>39257</v>
      </c>
      <c r="E3531" t="s">
        <v>175</v>
      </c>
      <c r="F3531" t="s">
        <v>169</v>
      </c>
      <c r="G3531" t="s">
        <v>209</v>
      </c>
      <c r="H3531" s="168">
        <v>42632</v>
      </c>
      <c r="I3531" t="s">
        <v>104</v>
      </c>
      <c r="J3531" s="169">
        <v>1.0164383561643835</v>
      </c>
      <c r="K3531">
        <v>1</v>
      </c>
    </row>
    <row r="3532" spans="1:11" x14ac:dyDescent="0.25">
      <c r="A3532" t="s">
        <v>4012</v>
      </c>
      <c r="B3532">
        <v>29409</v>
      </c>
      <c r="C3532" t="s">
        <v>172</v>
      </c>
      <c r="D3532" s="167">
        <v>72902</v>
      </c>
      <c r="E3532" t="s">
        <v>175</v>
      </c>
      <c r="F3532" t="s">
        <v>169</v>
      </c>
      <c r="G3532" t="s">
        <v>183</v>
      </c>
      <c r="H3532" s="168">
        <v>38915</v>
      </c>
      <c r="I3532" t="s">
        <v>103</v>
      </c>
      <c r="J3532" s="169">
        <v>11.2</v>
      </c>
      <c r="K3532">
        <v>3</v>
      </c>
    </row>
    <row r="3533" spans="1:11" x14ac:dyDescent="0.25">
      <c r="A3533" t="s">
        <v>4013</v>
      </c>
      <c r="B3533">
        <v>99335</v>
      </c>
      <c r="C3533" t="s">
        <v>172</v>
      </c>
      <c r="D3533" s="167">
        <v>50910</v>
      </c>
      <c r="E3533" t="s">
        <v>191</v>
      </c>
      <c r="F3533" t="s">
        <v>169</v>
      </c>
      <c r="G3533" t="s">
        <v>354</v>
      </c>
      <c r="H3533" s="168">
        <v>41708</v>
      </c>
      <c r="I3533" t="s">
        <v>105</v>
      </c>
      <c r="J3533" s="169">
        <v>3.547945205479452</v>
      </c>
      <c r="K3533">
        <v>1</v>
      </c>
    </row>
    <row r="3534" spans="1:11" x14ac:dyDescent="0.25">
      <c r="A3534" t="s">
        <v>4014</v>
      </c>
      <c r="B3534">
        <v>96725</v>
      </c>
      <c r="C3534" t="s">
        <v>172</v>
      </c>
      <c r="D3534" s="167">
        <v>46626.87</v>
      </c>
      <c r="E3534" t="s">
        <v>199</v>
      </c>
      <c r="F3534" t="s">
        <v>169</v>
      </c>
      <c r="G3534" t="s">
        <v>205</v>
      </c>
      <c r="H3534" s="168">
        <v>39489</v>
      </c>
      <c r="I3534" t="s">
        <v>103</v>
      </c>
      <c r="J3534" s="169">
        <v>9.6273972602739732</v>
      </c>
      <c r="K3534">
        <v>2</v>
      </c>
    </row>
    <row r="3535" spans="1:11" x14ac:dyDescent="0.25">
      <c r="A3535" t="s">
        <v>4015</v>
      </c>
      <c r="B3535">
        <v>61468</v>
      </c>
      <c r="C3535" t="s">
        <v>172</v>
      </c>
      <c r="D3535" s="167">
        <v>94099</v>
      </c>
      <c r="E3535" t="s">
        <v>168</v>
      </c>
      <c r="F3535" t="s">
        <v>169</v>
      </c>
      <c r="G3535" t="s">
        <v>173</v>
      </c>
      <c r="H3535" s="168">
        <v>35870</v>
      </c>
      <c r="I3535" t="s">
        <v>104</v>
      </c>
      <c r="J3535" s="169">
        <v>19.542465753424658</v>
      </c>
      <c r="K3535">
        <v>4</v>
      </c>
    </row>
    <row r="3536" spans="1:11" x14ac:dyDescent="0.25">
      <c r="A3536" t="s">
        <v>4016</v>
      </c>
      <c r="B3536">
        <v>55323</v>
      </c>
      <c r="C3536" t="s">
        <v>172</v>
      </c>
      <c r="D3536" s="167">
        <v>165046</v>
      </c>
      <c r="E3536" t="s">
        <v>253</v>
      </c>
      <c r="F3536" t="s">
        <v>169</v>
      </c>
      <c r="G3536" t="s">
        <v>777</v>
      </c>
      <c r="H3536" s="168">
        <v>36410</v>
      </c>
      <c r="I3536" t="s">
        <v>107</v>
      </c>
      <c r="J3536" s="169">
        <v>18.063013698630137</v>
      </c>
      <c r="K3536">
        <v>4</v>
      </c>
    </row>
    <row r="3537" spans="1:11" x14ac:dyDescent="0.25">
      <c r="A3537" t="s">
        <v>4017</v>
      </c>
      <c r="B3537">
        <v>70889</v>
      </c>
      <c r="C3537" t="s">
        <v>172</v>
      </c>
      <c r="D3537" s="167">
        <v>78096</v>
      </c>
      <c r="E3537" t="s">
        <v>175</v>
      </c>
      <c r="F3537" t="s">
        <v>169</v>
      </c>
      <c r="G3537" t="s">
        <v>183</v>
      </c>
      <c r="H3537" s="168">
        <v>38370</v>
      </c>
      <c r="I3537" t="s">
        <v>108</v>
      </c>
      <c r="J3537" s="169">
        <v>12.693150684931506</v>
      </c>
      <c r="K3537">
        <v>3</v>
      </c>
    </row>
    <row r="3538" spans="1:11" x14ac:dyDescent="0.25">
      <c r="A3538" t="s">
        <v>4018</v>
      </c>
      <c r="B3538">
        <v>16113</v>
      </c>
      <c r="C3538" t="s">
        <v>172</v>
      </c>
      <c r="D3538" s="167">
        <v>136293.25</v>
      </c>
      <c r="E3538" t="s">
        <v>175</v>
      </c>
      <c r="F3538" t="s">
        <v>169</v>
      </c>
      <c r="G3538" t="s">
        <v>291</v>
      </c>
      <c r="H3538" s="168">
        <v>30585</v>
      </c>
      <c r="I3538" t="s">
        <v>103</v>
      </c>
      <c r="J3538" s="169">
        <v>34.021917808219179</v>
      </c>
      <c r="K3538">
        <v>7</v>
      </c>
    </row>
    <row r="3539" spans="1:11" x14ac:dyDescent="0.25">
      <c r="A3539" t="s">
        <v>4019</v>
      </c>
      <c r="B3539">
        <v>662</v>
      </c>
      <c r="C3539" t="s">
        <v>172</v>
      </c>
      <c r="D3539" s="167">
        <v>68971.62</v>
      </c>
      <c r="E3539" t="s">
        <v>185</v>
      </c>
      <c r="F3539" t="s">
        <v>169</v>
      </c>
      <c r="G3539" t="s">
        <v>529</v>
      </c>
      <c r="H3539" s="168">
        <v>41162</v>
      </c>
      <c r="I3539" t="s">
        <v>103</v>
      </c>
      <c r="J3539" s="169">
        <v>5.043835616438356</v>
      </c>
      <c r="K3539">
        <v>1</v>
      </c>
    </row>
    <row r="3540" spans="1:11" x14ac:dyDescent="0.25">
      <c r="A3540" t="s">
        <v>4020</v>
      </c>
      <c r="B3540">
        <v>13082</v>
      </c>
      <c r="C3540" t="s">
        <v>167</v>
      </c>
      <c r="D3540" s="167">
        <v>54154.01</v>
      </c>
      <c r="E3540" t="s">
        <v>188</v>
      </c>
      <c r="F3540" t="s">
        <v>202</v>
      </c>
      <c r="G3540" t="s">
        <v>313</v>
      </c>
      <c r="H3540" s="168">
        <v>36752</v>
      </c>
      <c r="I3540" t="s">
        <v>104</v>
      </c>
      <c r="J3540" s="169">
        <v>17.126027397260273</v>
      </c>
      <c r="K3540">
        <v>4</v>
      </c>
    </row>
    <row r="3541" spans="1:11" x14ac:dyDescent="0.25">
      <c r="A3541" t="s">
        <v>4021</v>
      </c>
      <c r="B3541">
        <v>16724</v>
      </c>
      <c r="C3541" t="s">
        <v>167</v>
      </c>
      <c r="D3541" s="167">
        <v>57068.63</v>
      </c>
      <c r="E3541" t="s">
        <v>188</v>
      </c>
      <c r="F3541" t="s">
        <v>169</v>
      </c>
      <c r="G3541" t="s">
        <v>344</v>
      </c>
      <c r="H3541" s="168">
        <v>36191</v>
      </c>
      <c r="I3541" t="s">
        <v>107</v>
      </c>
      <c r="J3541" s="169">
        <v>18.663013698630138</v>
      </c>
      <c r="K3541">
        <v>4</v>
      </c>
    </row>
    <row r="3542" spans="1:11" x14ac:dyDescent="0.25">
      <c r="A3542" t="s">
        <v>4022</v>
      </c>
      <c r="B3542">
        <v>79146</v>
      </c>
      <c r="C3542" t="s">
        <v>167</v>
      </c>
      <c r="D3542" s="167">
        <v>60515.71</v>
      </c>
      <c r="E3542" t="s">
        <v>168</v>
      </c>
      <c r="F3542" t="s">
        <v>169</v>
      </c>
      <c r="G3542" t="s">
        <v>1364</v>
      </c>
      <c r="H3542" s="168">
        <v>39174</v>
      </c>
      <c r="I3542" t="s">
        <v>104</v>
      </c>
      <c r="J3542" s="169">
        <v>10.490410958904109</v>
      </c>
      <c r="K3542">
        <v>3</v>
      </c>
    </row>
    <row r="3543" spans="1:11" x14ac:dyDescent="0.25">
      <c r="A3543" t="s">
        <v>4023</v>
      </c>
      <c r="B3543">
        <v>67438</v>
      </c>
      <c r="C3543" t="s">
        <v>167</v>
      </c>
      <c r="D3543" s="167">
        <v>93396</v>
      </c>
      <c r="E3543" t="s">
        <v>180</v>
      </c>
      <c r="F3543" t="s">
        <v>169</v>
      </c>
      <c r="G3543" t="s">
        <v>428</v>
      </c>
      <c r="H3543" s="168">
        <v>36710</v>
      </c>
      <c r="I3543" t="s">
        <v>103</v>
      </c>
      <c r="J3543" s="169">
        <v>17.241095890410961</v>
      </c>
      <c r="K3543">
        <v>4</v>
      </c>
    </row>
    <row r="3544" spans="1:11" x14ac:dyDescent="0.25">
      <c r="A3544" t="s">
        <v>4024</v>
      </c>
      <c r="B3544">
        <v>40211</v>
      </c>
      <c r="C3544" t="s">
        <v>167</v>
      </c>
      <c r="D3544" s="167">
        <v>43425.63</v>
      </c>
      <c r="E3544" t="s">
        <v>188</v>
      </c>
      <c r="F3544" t="s">
        <v>202</v>
      </c>
      <c r="G3544" t="s">
        <v>313</v>
      </c>
      <c r="H3544" s="168">
        <v>38208</v>
      </c>
      <c r="I3544" t="s">
        <v>106</v>
      </c>
      <c r="J3544" s="169">
        <v>13.136986301369863</v>
      </c>
      <c r="K3544">
        <v>3</v>
      </c>
    </row>
    <row r="3545" spans="1:11" x14ac:dyDescent="0.25">
      <c r="A3545" t="s">
        <v>4025</v>
      </c>
      <c r="B3545">
        <v>48923</v>
      </c>
      <c r="C3545" t="s">
        <v>167</v>
      </c>
      <c r="D3545" s="167">
        <v>91410.87</v>
      </c>
      <c r="E3545" t="s">
        <v>175</v>
      </c>
      <c r="F3545" t="s">
        <v>169</v>
      </c>
      <c r="G3545" t="s">
        <v>311</v>
      </c>
      <c r="H3545" s="168">
        <v>34702</v>
      </c>
      <c r="I3545" t="s">
        <v>103</v>
      </c>
      <c r="J3545" s="169">
        <v>22.742465753424657</v>
      </c>
      <c r="K3545">
        <v>5</v>
      </c>
    </row>
    <row r="3546" spans="1:11" x14ac:dyDescent="0.25">
      <c r="A3546" t="s">
        <v>4026</v>
      </c>
      <c r="B3546">
        <v>26758</v>
      </c>
      <c r="C3546" t="s">
        <v>172</v>
      </c>
      <c r="D3546" s="167">
        <v>36363.33</v>
      </c>
      <c r="E3546" t="s">
        <v>233</v>
      </c>
      <c r="F3546" t="s">
        <v>169</v>
      </c>
      <c r="G3546" t="s">
        <v>242</v>
      </c>
      <c r="H3546" s="168">
        <v>41855</v>
      </c>
      <c r="I3546" t="s">
        <v>106</v>
      </c>
      <c r="J3546" s="169">
        <v>3.1452054794520548</v>
      </c>
      <c r="K3546">
        <v>1</v>
      </c>
    </row>
    <row r="3547" spans="1:11" x14ac:dyDescent="0.25">
      <c r="A3547" t="s">
        <v>4027</v>
      </c>
      <c r="B3547">
        <v>99650</v>
      </c>
      <c r="C3547" t="s">
        <v>172</v>
      </c>
      <c r="D3547" s="167">
        <v>104717.28</v>
      </c>
      <c r="E3547" t="s">
        <v>188</v>
      </c>
      <c r="F3547" t="s">
        <v>169</v>
      </c>
      <c r="G3547" t="s">
        <v>840</v>
      </c>
      <c r="H3547" s="168">
        <v>34589</v>
      </c>
      <c r="I3547" t="s">
        <v>108</v>
      </c>
      <c r="J3547" s="169">
        <v>23.052054794520547</v>
      </c>
      <c r="K3547">
        <v>5</v>
      </c>
    </row>
    <row r="3548" spans="1:11" x14ac:dyDescent="0.25">
      <c r="A3548" t="s">
        <v>4028</v>
      </c>
      <c r="B3548">
        <v>35469</v>
      </c>
      <c r="C3548" t="s">
        <v>172</v>
      </c>
      <c r="D3548" s="167">
        <v>58448</v>
      </c>
      <c r="E3548" t="s">
        <v>199</v>
      </c>
      <c r="F3548" t="s">
        <v>169</v>
      </c>
      <c r="G3548" t="s">
        <v>4029</v>
      </c>
      <c r="H3548" s="168">
        <v>36255</v>
      </c>
      <c r="I3548" t="s">
        <v>108</v>
      </c>
      <c r="J3548" s="169">
        <v>18.487671232876714</v>
      </c>
      <c r="K3548">
        <v>4</v>
      </c>
    </row>
    <row r="3549" spans="1:11" x14ac:dyDescent="0.25">
      <c r="A3549" t="s">
        <v>4030</v>
      </c>
      <c r="B3549">
        <v>86942</v>
      </c>
      <c r="C3549" t="s">
        <v>167</v>
      </c>
      <c r="D3549" s="167">
        <v>86444.44</v>
      </c>
      <c r="E3549" t="s">
        <v>175</v>
      </c>
      <c r="F3549" t="s">
        <v>169</v>
      </c>
      <c r="G3549" t="s">
        <v>211</v>
      </c>
      <c r="H3549" s="168">
        <v>37313</v>
      </c>
      <c r="I3549" t="s">
        <v>108</v>
      </c>
      <c r="J3549" s="169">
        <v>15.58904109589041</v>
      </c>
      <c r="K3549">
        <v>4</v>
      </c>
    </row>
    <row r="3550" spans="1:11" x14ac:dyDescent="0.25">
      <c r="A3550" t="s">
        <v>4031</v>
      </c>
      <c r="B3550">
        <v>17287</v>
      </c>
      <c r="C3550" t="s">
        <v>172</v>
      </c>
      <c r="D3550" s="167">
        <v>64141</v>
      </c>
      <c r="E3550" t="s">
        <v>199</v>
      </c>
      <c r="F3550" t="s">
        <v>169</v>
      </c>
      <c r="G3550" t="s">
        <v>200</v>
      </c>
      <c r="H3550" s="168">
        <v>35806</v>
      </c>
      <c r="I3550" t="s">
        <v>103</v>
      </c>
      <c r="J3550" s="169">
        <v>19.717808219178082</v>
      </c>
      <c r="K3550">
        <v>4</v>
      </c>
    </row>
    <row r="3551" spans="1:11" x14ac:dyDescent="0.25">
      <c r="A3551" t="s">
        <v>4032</v>
      </c>
      <c r="B3551">
        <v>25879</v>
      </c>
      <c r="C3551" t="s">
        <v>172</v>
      </c>
      <c r="D3551" s="167">
        <v>52472.36</v>
      </c>
      <c r="E3551" t="s">
        <v>199</v>
      </c>
      <c r="F3551" t="s">
        <v>169</v>
      </c>
      <c r="G3551" t="s">
        <v>200</v>
      </c>
      <c r="H3551" s="168">
        <v>38579</v>
      </c>
      <c r="I3551" t="s">
        <v>107</v>
      </c>
      <c r="J3551" s="169">
        <v>12.12054794520548</v>
      </c>
      <c r="K3551">
        <v>3</v>
      </c>
    </row>
    <row r="3552" spans="1:11" x14ac:dyDescent="0.25">
      <c r="A3552" t="s">
        <v>4033</v>
      </c>
      <c r="B3552">
        <v>55499</v>
      </c>
      <c r="C3552" t="s">
        <v>167</v>
      </c>
      <c r="D3552" s="167">
        <v>136292.76999999999</v>
      </c>
      <c r="E3552" t="s">
        <v>168</v>
      </c>
      <c r="F3552" t="s">
        <v>169</v>
      </c>
      <c r="G3552" t="s">
        <v>493</v>
      </c>
      <c r="H3552" s="168">
        <v>33791</v>
      </c>
      <c r="I3552" t="s">
        <v>103</v>
      </c>
      <c r="J3552" s="169">
        <v>25.238356164383561</v>
      </c>
      <c r="K3552">
        <v>6</v>
      </c>
    </row>
    <row r="3553" spans="1:11" x14ac:dyDescent="0.25">
      <c r="A3553" t="s">
        <v>4034</v>
      </c>
      <c r="B3553">
        <v>3312</v>
      </c>
      <c r="C3553" t="s">
        <v>172</v>
      </c>
      <c r="D3553" s="167">
        <v>84974</v>
      </c>
      <c r="E3553" t="s">
        <v>168</v>
      </c>
      <c r="F3553" t="s">
        <v>169</v>
      </c>
      <c r="G3553" t="s">
        <v>1203</v>
      </c>
      <c r="H3553" s="168">
        <v>36907</v>
      </c>
      <c r="I3553" t="s">
        <v>108</v>
      </c>
      <c r="J3553" s="169">
        <v>16.701369863013699</v>
      </c>
      <c r="K3553">
        <v>4</v>
      </c>
    </row>
    <row r="3554" spans="1:11" x14ac:dyDescent="0.25">
      <c r="A3554" t="s">
        <v>4035</v>
      </c>
      <c r="B3554">
        <v>4020</v>
      </c>
      <c r="C3554" t="s">
        <v>172</v>
      </c>
      <c r="D3554" s="167">
        <v>86537.84</v>
      </c>
      <c r="E3554" t="s">
        <v>191</v>
      </c>
      <c r="F3554" t="s">
        <v>169</v>
      </c>
      <c r="G3554" t="s">
        <v>192</v>
      </c>
      <c r="H3554" s="168">
        <v>32475</v>
      </c>
      <c r="I3554" t="s">
        <v>107</v>
      </c>
      <c r="J3554" s="169">
        <v>28.843835616438355</v>
      </c>
      <c r="K3554">
        <v>6</v>
      </c>
    </row>
    <row r="3555" spans="1:11" x14ac:dyDescent="0.25">
      <c r="A3555" t="s">
        <v>4036</v>
      </c>
      <c r="B3555">
        <v>19219</v>
      </c>
      <c r="C3555" t="s">
        <v>167</v>
      </c>
      <c r="D3555" s="167">
        <v>99774.52</v>
      </c>
      <c r="E3555" t="s">
        <v>216</v>
      </c>
      <c r="F3555" t="s">
        <v>169</v>
      </c>
      <c r="G3555" t="s">
        <v>275</v>
      </c>
      <c r="H3555" s="168">
        <v>41750</v>
      </c>
      <c r="I3555" t="s">
        <v>106</v>
      </c>
      <c r="J3555" s="169">
        <v>3.4328767123287673</v>
      </c>
      <c r="K3555">
        <v>1</v>
      </c>
    </row>
    <row r="3556" spans="1:11" x14ac:dyDescent="0.25">
      <c r="A3556" t="s">
        <v>4037</v>
      </c>
      <c r="B3556">
        <v>81238</v>
      </c>
      <c r="C3556" t="s">
        <v>172</v>
      </c>
      <c r="D3556" s="167">
        <v>42020.03</v>
      </c>
      <c r="E3556" t="s">
        <v>253</v>
      </c>
      <c r="F3556" t="s">
        <v>169</v>
      </c>
      <c r="G3556" t="s">
        <v>207</v>
      </c>
      <c r="H3556" s="168">
        <v>38802</v>
      </c>
      <c r="I3556" t="s">
        <v>103</v>
      </c>
      <c r="J3556" s="169">
        <v>11.509589041095891</v>
      </c>
      <c r="K3556">
        <v>3</v>
      </c>
    </row>
    <row r="3557" spans="1:11" x14ac:dyDescent="0.25">
      <c r="A3557" t="s">
        <v>4038</v>
      </c>
      <c r="B3557">
        <v>45011</v>
      </c>
      <c r="C3557" t="s">
        <v>172</v>
      </c>
      <c r="D3557" s="167">
        <v>65000</v>
      </c>
      <c r="E3557" t="s">
        <v>188</v>
      </c>
      <c r="F3557" t="s">
        <v>169</v>
      </c>
      <c r="G3557" t="s">
        <v>237</v>
      </c>
      <c r="H3557" s="168">
        <v>42702</v>
      </c>
      <c r="I3557" t="s">
        <v>103</v>
      </c>
      <c r="J3557" s="169">
        <v>0.8246575342465754</v>
      </c>
      <c r="K3557">
        <v>1</v>
      </c>
    </row>
    <row r="3558" spans="1:11" x14ac:dyDescent="0.25">
      <c r="A3558" t="s">
        <v>4039</v>
      </c>
      <c r="B3558">
        <v>39257</v>
      </c>
      <c r="C3558" t="s">
        <v>172</v>
      </c>
      <c r="D3558" s="167">
        <v>100849.36</v>
      </c>
      <c r="E3558" t="s">
        <v>175</v>
      </c>
      <c r="F3558" t="s">
        <v>169</v>
      </c>
      <c r="G3558" t="s">
        <v>211</v>
      </c>
      <c r="H3558" s="168">
        <v>32385</v>
      </c>
      <c r="I3558" t="s">
        <v>104</v>
      </c>
      <c r="J3558" s="169">
        <v>29.090410958904108</v>
      </c>
      <c r="K3558">
        <v>6</v>
      </c>
    </row>
    <row r="3559" spans="1:11" x14ac:dyDescent="0.25">
      <c r="A3559" t="s">
        <v>4040</v>
      </c>
      <c r="B3559">
        <v>53127</v>
      </c>
      <c r="C3559" t="s">
        <v>167</v>
      </c>
      <c r="D3559" s="167">
        <v>175110.54</v>
      </c>
      <c r="E3559" t="s">
        <v>230</v>
      </c>
      <c r="F3559" t="s">
        <v>169</v>
      </c>
      <c r="G3559" t="s">
        <v>637</v>
      </c>
      <c r="H3559" s="168">
        <v>34702</v>
      </c>
      <c r="I3559" t="s">
        <v>105</v>
      </c>
      <c r="J3559" s="169">
        <v>22.742465753424657</v>
      </c>
      <c r="K3559">
        <v>5</v>
      </c>
    </row>
    <row r="3560" spans="1:11" x14ac:dyDescent="0.25">
      <c r="A3560" t="s">
        <v>4041</v>
      </c>
      <c r="B3560">
        <v>54686</v>
      </c>
      <c r="C3560" t="s">
        <v>167</v>
      </c>
      <c r="D3560" s="167">
        <v>75453</v>
      </c>
      <c r="E3560" t="s">
        <v>175</v>
      </c>
      <c r="F3560" t="s">
        <v>169</v>
      </c>
      <c r="G3560" t="s">
        <v>183</v>
      </c>
      <c r="H3560" s="168">
        <v>40742</v>
      </c>
      <c r="I3560" t="s">
        <v>106</v>
      </c>
      <c r="J3560" s="169">
        <v>6.1945205479452055</v>
      </c>
      <c r="K3560">
        <v>2</v>
      </c>
    </row>
    <row r="3561" spans="1:11" x14ac:dyDescent="0.25">
      <c r="A3561" t="s">
        <v>4042</v>
      </c>
      <c r="B3561">
        <v>19123</v>
      </c>
      <c r="C3561" t="s">
        <v>172</v>
      </c>
      <c r="D3561" s="167">
        <v>33395.15</v>
      </c>
      <c r="E3561" t="s">
        <v>199</v>
      </c>
      <c r="F3561" t="s">
        <v>169</v>
      </c>
      <c r="G3561" t="s">
        <v>295</v>
      </c>
      <c r="H3561" s="168">
        <v>42478</v>
      </c>
      <c r="I3561" t="s">
        <v>106</v>
      </c>
      <c r="J3561" s="169">
        <v>1.4383561643835616</v>
      </c>
      <c r="K3561">
        <v>1</v>
      </c>
    </row>
    <row r="3562" spans="1:11" x14ac:dyDescent="0.25">
      <c r="A3562" t="s">
        <v>4043</v>
      </c>
      <c r="B3562">
        <v>38800</v>
      </c>
      <c r="C3562" t="s">
        <v>172</v>
      </c>
      <c r="D3562" s="167">
        <v>66065.23</v>
      </c>
      <c r="E3562" t="s">
        <v>199</v>
      </c>
      <c r="F3562" t="s">
        <v>169</v>
      </c>
      <c r="G3562" t="s">
        <v>508</v>
      </c>
      <c r="H3562" s="168">
        <v>33133</v>
      </c>
      <c r="I3562" t="s">
        <v>103</v>
      </c>
      <c r="J3562" s="169">
        <v>27.041095890410958</v>
      </c>
      <c r="K3562">
        <v>6</v>
      </c>
    </row>
    <row r="3563" spans="1:11" x14ac:dyDescent="0.25">
      <c r="A3563" t="s">
        <v>4044</v>
      </c>
      <c r="B3563">
        <v>46705</v>
      </c>
      <c r="C3563" t="s">
        <v>172</v>
      </c>
      <c r="D3563" s="167">
        <v>118400</v>
      </c>
      <c r="E3563" t="s">
        <v>196</v>
      </c>
      <c r="F3563" t="s">
        <v>169</v>
      </c>
      <c r="G3563" t="s">
        <v>391</v>
      </c>
      <c r="H3563" s="168">
        <v>38838</v>
      </c>
      <c r="I3563" t="s">
        <v>107</v>
      </c>
      <c r="J3563" s="169">
        <v>11.41095890410959</v>
      </c>
      <c r="K3563">
        <v>3</v>
      </c>
    </row>
    <row r="3564" spans="1:11" x14ac:dyDescent="0.25">
      <c r="A3564" t="s">
        <v>4045</v>
      </c>
      <c r="B3564">
        <v>77486</v>
      </c>
      <c r="C3564" t="s">
        <v>167</v>
      </c>
      <c r="D3564" s="167">
        <v>66065.23</v>
      </c>
      <c r="E3564" t="s">
        <v>199</v>
      </c>
      <c r="F3564" t="s">
        <v>169</v>
      </c>
      <c r="G3564" t="s">
        <v>200</v>
      </c>
      <c r="H3564" s="168">
        <v>34477</v>
      </c>
      <c r="I3564" t="s">
        <v>108</v>
      </c>
      <c r="J3564" s="169">
        <v>23.358904109589041</v>
      </c>
      <c r="K3564">
        <v>5</v>
      </c>
    </row>
    <row r="3565" spans="1:11" x14ac:dyDescent="0.25">
      <c r="A3565" t="s">
        <v>4046</v>
      </c>
      <c r="B3565">
        <v>11198</v>
      </c>
      <c r="C3565" t="s">
        <v>167</v>
      </c>
      <c r="D3565" s="167">
        <v>71830.44</v>
      </c>
      <c r="E3565" t="s">
        <v>239</v>
      </c>
      <c r="F3565" t="s">
        <v>169</v>
      </c>
      <c r="G3565" t="s">
        <v>2466</v>
      </c>
      <c r="H3565" s="168">
        <v>30950</v>
      </c>
      <c r="I3565" t="s">
        <v>103</v>
      </c>
      <c r="J3565" s="169">
        <v>33.021917808219179</v>
      </c>
      <c r="K3565">
        <v>7</v>
      </c>
    </row>
    <row r="3566" spans="1:11" x14ac:dyDescent="0.25">
      <c r="A3566" t="s">
        <v>4047</v>
      </c>
      <c r="B3566">
        <v>68072</v>
      </c>
      <c r="C3566" t="s">
        <v>172</v>
      </c>
      <c r="D3566" s="167">
        <v>91969.07</v>
      </c>
      <c r="E3566" t="s">
        <v>185</v>
      </c>
      <c r="F3566" t="s">
        <v>169</v>
      </c>
      <c r="G3566" t="s">
        <v>416</v>
      </c>
      <c r="H3566" s="168">
        <v>34387</v>
      </c>
      <c r="I3566" t="s">
        <v>104</v>
      </c>
      <c r="J3566" s="169">
        <v>23.605479452054794</v>
      </c>
      <c r="K3566">
        <v>5</v>
      </c>
    </row>
    <row r="3567" spans="1:11" x14ac:dyDescent="0.25">
      <c r="A3567" t="s">
        <v>4048</v>
      </c>
      <c r="B3567">
        <v>82243</v>
      </c>
      <c r="C3567" t="s">
        <v>172</v>
      </c>
      <c r="D3567" s="167">
        <v>107128.71</v>
      </c>
      <c r="E3567" t="s">
        <v>175</v>
      </c>
      <c r="F3567" t="s">
        <v>169</v>
      </c>
      <c r="G3567" t="s">
        <v>586</v>
      </c>
      <c r="H3567" s="168">
        <v>32845</v>
      </c>
      <c r="I3567" t="s">
        <v>107</v>
      </c>
      <c r="J3567" s="169">
        <v>27.830136986301369</v>
      </c>
      <c r="K3567">
        <v>6</v>
      </c>
    </row>
    <row r="3568" spans="1:11" x14ac:dyDescent="0.25">
      <c r="A3568" t="s">
        <v>4049</v>
      </c>
      <c r="B3568">
        <v>62363</v>
      </c>
      <c r="C3568" t="s">
        <v>167</v>
      </c>
      <c r="D3568" s="167">
        <v>75453</v>
      </c>
      <c r="E3568" t="s">
        <v>175</v>
      </c>
      <c r="F3568" t="s">
        <v>169</v>
      </c>
      <c r="G3568" t="s">
        <v>183</v>
      </c>
      <c r="H3568" s="168">
        <v>38551</v>
      </c>
      <c r="I3568" t="s">
        <v>103</v>
      </c>
      <c r="J3568" s="169">
        <v>12.197260273972603</v>
      </c>
      <c r="K3568">
        <v>3</v>
      </c>
    </row>
    <row r="3569" spans="1:11" x14ac:dyDescent="0.25">
      <c r="A3569" t="s">
        <v>4050</v>
      </c>
      <c r="B3569">
        <v>87885</v>
      </c>
      <c r="C3569" t="s">
        <v>172</v>
      </c>
      <c r="D3569" s="167">
        <v>78096</v>
      </c>
      <c r="E3569" t="s">
        <v>175</v>
      </c>
      <c r="F3569" t="s">
        <v>169</v>
      </c>
      <c r="G3569" t="s">
        <v>183</v>
      </c>
      <c r="H3569" s="168">
        <v>39461</v>
      </c>
      <c r="I3569" t="s">
        <v>103</v>
      </c>
      <c r="J3569" s="169">
        <v>9.7041095890410958</v>
      </c>
      <c r="K3569">
        <v>2</v>
      </c>
    </row>
    <row r="3570" spans="1:11" x14ac:dyDescent="0.25">
      <c r="A3570" t="s">
        <v>4051</v>
      </c>
      <c r="B3570">
        <v>63564</v>
      </c>
      <c r="C3570" t="s">
        <v>172</v>
      </c>
      <c r="D3570" s="167">
        <v>93628.15</v>
      </c>
      <c r="E3570" t="s">
        <v>199</v>
      </c>
      <c r="F3570" t="s">
        <v>169</v>
      </c>
      <c r="G3570" t="s">
        <v>1457</v>
      </c>
      <c r="H3570" s="168">
        <v>34092</v>
      </c>
      <c r="I3570" t="s">
        <v>106</v>
      </c>
      <c r="J3570" s="169">
        <v>24.413698630136988</v>
      </c>
      <c r="K3570">
        <v>5</v>
      </c>
    </row>
    <row r="3571" spans="1:11" x14ac:dyDescent="0.25">
      <c r="A3571" t="s">
        <v>4052</v>
      </c>
      <c r="B3571">
        <v>7462</v>
      </c>
      <c r="C3571" t="s">
        <v>167</v>
      </c>
      <c r="D3571" s="167">
        <v>57620</v>
      </c>
      <c r="E3571" t="s">
        <v>175</v>
      </c>
      <c r="F3571" t="s">
        <v>169</v>
      </c>
      <c r="G3571" t="s">
        <v>183</v>
      </c>
      <c r="H3571" s="168">
        <v>41498</v>
      </c>
      <c r="I3571" t="s">
        <v>105</v>
      </c>
      <c r="J3571" s="169">
        <v>4.1232876712328768</v>
      </c>
      <c r="K3571">
        <v>1</v>
      </c>
    </row>
    <row r="3572" spans="1:11" x14ac:dyDescent="0.25">
      <c r="A3572" t="s">
        <v>4053</v>
      </c>
      <c r="B3572">
        <v>94214</v>
      </c>
      <c r="C3572" t="s">
        <v>172</v>
      </c>
      <c r="D3572" s="167">
        <v>65000</v>
      </c>
      <c r="E3572" t="s">
        <v>188</v>
      </c>
      <c r="F3572" t="s">
        <v>169</v>
      </c>
      <c r="G3572" t="s">
        <v>4054</v>
      </c>
      <c r="H3572" s="168">
        <v>42632</v>
      </c>
      <c r="I3572" t="s">
        <v>106</v>
      </c>
      <c r="J3572" s="169">
        <v>1.0164383561643835</v>
      </c>
      <c r="K3572">
        <v>1</v>
      </c>
    </row>
    <row r="3573" spans="1:11" x14ac:dyDescent="0.25">
      <c r="A3573" t="s">
        <v>4055</v>
      </c>
      <c r="B3573">
        <v>78794</v>
      </c>
      <c r="C3573" t="s">
        <v>167</v>
      </c>
      <c r="D3573" s="167">
        <v>88436</v>
      </c>
      <c r="E3573" t="s">
        <v>168</v>
      </c>
      <c r="F3573" t="s">
        <v>169</v>
      </c>
      <c r="G3573" t="s">
        <v>524</v>
      </c>
      <c r="H3573" s="168">
        <v>36794</v>
      </c>
      <c r="I3573" t="s">
        <v>104</v>
      </c>
      <c r="J3573" s="169">
        <v>17.010958904109589</v>
      </c>
      <c r="K3573">
        <v>4</v>
      </c>
    </row>
    <row r="3574" spans="1:11" x14ac:dyDescent="0.25">
      <c r="A3574" t="s">
        <v>4056</v>
      </c>
      <c r="B3574">
        <v>12488</v>
      </c>
      <c r="C3574" t="s">
        <v>172</v>
      </c>
      <c r="D3574" s="167">
        <v>100849.36</v>
      </c>
      <c r="E3574" t="s">
        <v>188</v>
      </c>
      <c r="F3574" t="s">
        <v>169</v>
      </c>
      <c r="G3574" t="s">
        <v>406</v>
      </c>
      <c r="H3574" s="168">
        <v>32063</v>
      </c>
      <c r="I3574" t="s">
        <v>107</v>
      </c>
      <c r="J3574" s="169">
        <v>29.972602739726028</v>
      </c>
      <c r="K3574">
        <v>7</v>
      </c>
    </row>
    <row r="3575" spans="1:11" x14ac:dyDescent="0.25">
      <c r="A3575" t="s">
        <v>4057</v>
      </c>
      <c r="B3575">
        <v>80595</v>
      </c>
      <c r="C3575" t="s">
        <v>172</v>
      </c>
      <c r="D3575" s="167">
        <v>122788.02</v>
      </c>
      <c r="E3575" t="s">
        <v>185</v>
      </c>
      <c r="F3575" t="s">
        <v>169</v>
      </c>
      <c r="G3575" t="s">
        <v>382</v>
      </c>
      <c r="H3575" s="168">
        <v>34722</v>
      </c>
      <c r="I3575" t="s">
        <v>106</v>
      </c>
      <c r="J3575" s="169">
        <v>22.687671232876713</v>
      </c>
      <c r="K3575">
        <v>5</v>
      </c>
    </row>
    <row r="3576" spans="1:11" x14ac:dyDescent="0.25">
      <c r="A3576" t="s">
        <v>4058</v>
      </c>
      <c r="B3576">
        <v>91088</v>
      </c>
      <c r="C3576" t="s">
        <v>167</v>
      </c>
      <c r="D3576" s="167">
        <v>139345.26</v>
      </c>
      <c r="E3576" t="s">
        <v>188</v>
      </c>
      <c r="F3576" t="s">
        <v>169</v>
      </c>
      <c r="G3576" t="s">
        <v>4059</v>
      </c>
      <c r="H3576" s="168">
        <v>32636</v>
      </c>
      <c r="I3576" t="s">
        <v>108</v>
      </c>
      <c r="J3576" s="169">
        <v>28.402739726027399</v>
      </c>
      <c r="K3576">
        <v>6</v>
      </c>
    </row>
    <row r="3577" spans="1:11" x14ac:dyDescent="0.25">
      <c r="A3577" t="s">
        <v>4060</v>
      </c>
      <c r="B3577">
        <v>97531</v>
      </c>
      <c r="C3577" t="s">
        <v>172</v>
      </c>
      <c r="D3577" s="167">
        <v>106456</v>
      </c>
      <c r="E3577" t="s">
        <v>185</v>
      </c>
      <c r="F3577" t="s">
        <v>169</v>
      </c>
      <c r="G3577" t="s">
        <v>495</v>
      </c>
      <c r="H3577" s="168">
        <v>37138</v>
      </c>
      <c r="I3577" t="s">
        <v>105</v>
      </c>
      <c r="J3577" s="169">
        <v>16.068493150684933</v>
      </c>
      <c r="K3577">
        <v>4</v>
      </c>
    </row>
    <row r="3578" spans="1:11" x14ac:dyDescent="0.25">
      <c r="A3578" t="s">
        <v>4061</v>
      </c>
      <c r="B3578">
        <v>85245</v>
      </c>
      <c r="C3578" t="s">
        <v>167</v>
      </c>
      <c r="D3578" s="167">
        <v>135392</v>
      </c>
      <c r="E3578" t="s">
        <v>230</v>
      </c>
      <c r="F3578" t="s">
        <v>169</v>
      </c>
      <c r="G3578" t="s">
        <v>275</v>
      </c>
      <c r="H3578" s="168">
        <v>40966</v>
      </c>
      <c r="I3578" t="s">
        <v>103</v>
      </c>
      <c r="J3578" s="169">
        <v>5.580821917808219</v>
      </c>
      <c r="K3578">
        <v>2</v>
      </c>
    </row>
    <row r="3579" spans="1:11" x14ac:dyDescent="0.25">
      <c r="A3579" t="s">
        <v>4062</v>
      </c>
      <c r="B3579">
        <v>28612</v>
      </c>
      <c r="C3579" t="s">
        <v>167</v>
      </c>
      <c r="D3579" s="167">
        <v>25000</v>
      </c>
      <c r="E3579" t="s">
        <v>188</v>
      </c>
      <c r="F3579" t="s">
        <v>202</v>
      </c>
      <c r="G3579" t="s">
        <v>539</v>
      </c>
      <c r="H3579" s="168">
        <v>42660</v>
      </c>
      <c r="I3579" t="s">
        <v>105</v>
      </c>
      <c r="J3579" s="169">
        <v>0.9397260273972603</v>
      </c>
      <c r="K3579">
        <v>1</v>
      </c>
    </row>
    <row r="3580" spans="1:11" x14ac:dyDescent="0.25">
      <c r="A3580" t="s">
        <v>4063</v>
      </c>
      <c r="B3580">
        <v>61488</v>
      </c>
      <c r="C3580" t="s">
        <v>172</v>
      </c>
      <c r="D3580" s="167">
        <v>114079.71</v>
      </c>
      <c r="E3580" t="s">
        <v>168</v>
      </c>
      <c r="F3580" t="s">
        <v>169</v>
      </c>
      <c r="G3580" t="s">
        <v>2341</v>
      </c>
      <c r="H3580" s="168">
        <v>34708</v>
      </c>
      <c r="I3580" t="s">
        <v>105</v>
      </c>
      <c r="J3580" s="169">
        <v>22.726027397260275</v>
      </c>
      <c r="K3580">
        <v>5</v>
      </c>
    </row>
    <row r="3581" spans="1:11" x14ac:dyDescent="0.25">
      <c r="A3581" t="s">
        <v>4064</v>
      </c>
      <c r="B3581">
        <v>65843</v>
      </c>
      <c r="C3581" t="s">
        <v>172</v>
      </c>
      <c r="D3581" s="167">
        <v>48258.81</v>
      </c>
      <c r="E3581" t="s">
        <v>199</v>
      </c>
      <c r="F3581" t="s">
        <v>169</v>
      </c>
      <c r="G3581" t="s">
        <v>330</v>
      </c>
      <c r="H3581" s="168">
        <v>39321</v>
      </c>
      <c r="I3581" t="s">
        <v>108</v>
      </c>
      <c r="J3581" s="169">
        <v>10.087671232876712</v>
      </c>
      <c r="K3581">
        <v>3</v>
      </c>
    </row>
    <row r="3582" spans="1:11" x14ac:dyDescent="0.25">
      <c r="A3582" t="s">
        <v>4065</v>
      </c>
      <c r="B3582">
        <v>22210</v>
      </c>
      <c r="C3582" t="s">
        <v>172</v>
      </c>
      <c r="D3582" s="167">
        <v>89620</v>
      </c>
      <c r="E3582" t="s">
        <v>175</v>
      </c>
      <c r="F3582" t="s">
        <v>169</v>
      </c>
      <c r="G3582" t="s">
        <v>183</v>
      </c>
      <c r="H3582" s="168">
        <v>36262</v>
      </c>
      <c r="I3582" t="s">
        <v>104</v>
      </c>
      <c r="J3582" s="169">
        <v>18.468493150684932</v>
      </c>
      <c r="K3582">
        <v>4</v>
      </c>
    </row>
    <row r="3583" spans="1:11" x14ac:dyDescent="0.25">
      <c r="A3583" t="s">
        <v>4066</v>
      </c>
      <c r="B3583">
        <v>68207</v>
      </c>
      <c r="C3583" t="s">
        <v>167</v>
      </c>
      <c r="D3583" s="167">
        <v>85272.55</v>
      </c>
      <c r="E3583" t="s">
        <v>188</v>
      </c>
      <c r="F3583" t="s">
        <v>169</v>
      </c>
      <c r="G3583" t="s">
        <v>4067</v>
      </c>
      <c r="H3583" s="168">
        <v>34658</v>
      </c>
      <c r="I3583" t="s">
        <v>103</v>
      </c>
      <c r="J3583" s="169">
        <v>22.863013698630137</v>
      </c>
      <c r="K3583">
        <v>5</v>
      </c>
    </row>
    <row r="3584" spans="1:11" x14ac:dyDescent="0.25">
      <c r="A3584" t="s">
        <v>4068</v>
      </c>
      <c r="B3584">
        <v>96016</v>
      </c>
      <c r="C3584" t="s">
        <v>167</v>
      </c>
      <c r="D3584" s="167">
        <v>139448.82999999999</v>
      </c>
      <c r="E3584" t="s">
        <v>188</v>
      </c>
      <c r="F3584" t="s">
        <v>202</v>
      </c>
      <c r="G3584" t="s">
        <v>4069</v>
      </c>
      <c r="H3584" s="168">
        <v>40000</v>
      </c>
      <c r="I3584" t="s">
        <v>106</v>
      </c>
      <c r="J3584" s="169">
        <v>8.2273972602739729</v>
      </c>
      <c r="K3584">
        <v>2</v>
      </c>
    </row>
    <row r="3585" spans="1:11" x14ac:dyDescent="0.25">
      <c r="A3585" t="s">
        <v>4070</v>
      </c>
      <c r="B3585">
        <v>7260</v>
      </c>
      <c r="C3585" t="s">
        <v>167</v>
      </c>
      <c r="D3585" s="167">
        <v>156525</v>
      </c>
      <c r="E3585" t="s">
        <v>239</v>
      </c>
      <c r="F3585" t="s">
        <v>169</v>
      </c>
      <c r="G3585" t="s">
        <v>231</v>
      </c>
      <c r="H3585" s="168">
        <v>37186</v>
      </c>
      <c r="I3585" t="s">
        <v>107</v>
      </c>
      <c r="J3585" s="169">
        <v>15.936986301369863</v>
      </c>
      <c r="K3585">
        <v>4</v>
      </c>
    </row>
    <row r="3586" spans="1:11" x14ac:dyDescent="0.25">
      <c r="A3586" t="s">
        <v>4071</v>
      </c>
      <c r="B3586">
        <v>67798</v>
      </c>
      <c r="C3586" t="s">
        <v>167</v>
      </c>
      <c r="D3586" s="167">
        <v>55813.1</v>
      </c>
      <c r="E3586" t="s">
        <v>233</v>
      </c>
      <c r="F3586" t="s">
        <v>169</v>
      </c>
      <c r="G3586" t="s">
        <v>554</v>
      </c>
      <c r="H3586" s="168">
        <v>36418</v>
      </c>
      <c r="I3586" t="s">
        <v>107</v>
      </c>
      <c r="J3586" s="169">
        <v>18.041095890410958</v>
      </c>
      <c r="K3586">
        <v>4</v>
      </c>
    </row>
    <row r="3587" spans="1:11" x14ac:dyDescent="0.25">
      <c r="A3587" t="s">
        <v>4072</v>
      </c>
      <c r="B3587">
        <v>40377</v>
      </c>
      <c r="C3587" t="s">
        <v>172</v>
      </c>
      <c r="D3587" s="167">
        <v>69222.179999999993</v>
      </c>
      <c r="E3587" t="s">
        <v>168</v>
      </c>
      <c r="F3587" t="s">
        <v>169</v>
      </c>
      <c r="G3587" t="s">
        <v>2345</v>
      </c>
      <c r="H3587" s="168">
        <v>32034</v>
      </c>
      <c r="I3587" t="s">
        <v>103</v>
      </c>
      <c r="J3587" s="169">
        <v>30.052054794520547</v>
      </c>
      <c r="K3587">
        <v>7</v>
      </c>
    </row>
    <row r="3588" spans="1:11" x14ac:dyDescent="0.25">
      <c r="A3588" t="s">
        <v>4073</v>
      </c>
      <c r="B3588">
        <v>1158</v>
      </c>
      <c r="C3588" t="s">
        <v>172</v>
      </c>
      <c r="D3588" s="167">
        <v>48641.36</v>
      </c>
      <c r="E3588" t="s">
        <v>199</v>
      </c>
      <c r="F3588" t="s">
        <v>169</v>
      </c>
      <c r="G3588" t="s">
        <v>508</v>
      </c>
      <c r="H3588" s="168">
        <v>39217</v>
      </c>
      <c r="I3588" t="s">
        <v>106</v>
      </c>
      <c r="J3588" s="169">
        <v>10.372602739726027</v>
      </c>
      <c r="K3588">
        <v>3</v>
      </c>
    </row>
    <row r="3589" spans="1:11" x14ac:dyDescent="0.25">
      <c r="A3589" t="s">
        <v>4074</v>
      </c>
      <c r="B3589">
        <v>15390</v>
      </c>
      <c r="C3589" t="s">
        <v>172</v>
      </c>
      <c r="D3589" s="167">
        <v>58157.89</v>
      </c>
      <c r="E3589" t="s">
        <v>168</v>
      </c>
      <c r="F3589" t="s">
        <v>169</v>
      </c>
      <c r="G3589" t="s">
        <v>539</v>
      </c>
      <c r="H3589" s="168">
        <v>41078</v>
      </c>
      <c r="I3589" t="s">
        <v>103</v>
      </c>
      <c r="J3589" s="169">
        <v>5.2739726027397262</v>
      </c>
      <c r="K3589">
        <v>2</v>
      </c>
    </row>
    <row r="3590" spans="1:11" x14ac:dyDescent="0.25">
      <c r="A3590" t="s">
        <v>4075</v>
      </c>
      <c r="B3590">
        <v>53021</v>
      </c>
      <c r="C3590" t="s">
        <v>167</v>
      </c>
      <c r="D3590" s="167">
        <v>30100.720000000001</v>
      </c>
      <c r="E3590" t="s">
        <v>216</v>
      </c>
      <c r="F3590" t="s">
        <v>202</v>
      </c>
      <c r="G3590" t="s">
        <v>217</v>
      </c>
      <c r="H3590" s="168">
        <v>33546</v>
      </c>
      <c r="I3590" t="s">
        <v>106</v>
      </c>
      <c r="J3590" s="169">
        <v>25.909589041095892</v>
      </c>
      <c r="K3590">
        <v>6</v>
      </c>
    </row>
    <row r="3591" spans="1:11" x14ac:dyDescent="0.25">
      <c r="A3591" t="s">
        <v>4076</v>
      </c>
      <c r="B3591">
        <v>69156</v>
      </c>
      <c r="C3591" t="s">
        <v>172</v>
      </c>
      <c r="D3591" s="167">
        <v>55123.38</v>
      </c>
      <c r="E3591" t="s">
        <v>199</v>
      </c>
      <c r="F3591" t="s">
        <v>169</v>
      </c>
      <c r="G3591" t="s">
        <v>200</v>
      </c>
      <c r="H3591" s="168">
        <v>38278</v>
      </c>
      <c r="I3591" t="s">
        <v>104</v>
      </c>
      <c r="J3591" s="169">
        <v>12.945205479452055</v>
      </c>
      <c r="K3591">
        <v>3</v>
      </c>
    </row>
    <row r="3592" spans="1:11" x14ac:dyDescent="0.25">
      <c r="A3592" t="s">
        <v>4077</v>
      </c>
      <c r="B3592">
        <v>80469</v>
      </c>
      <c r="C3592" t="s">
        <v>172</v>
      </c>
      <c r="D3592" s="167">
        <v>77328</v>
      </c>
      <c r="E3592" t="s">
        <v>168</v>
      </c>
      <c r="F3592" t="s">
        <v>169</v>
      </c>
      <c r="G3592" t="s">
        <v>265</v>
      </c>
      <c r="H3592" s="168">
        <v>37018</v>
      </c>
      <c r="I3592" t="s">
        <v>103</v>
      </c>
      <c r="J3592" s="169">
        <v>16.397260273972602</v>
      </c>
      <c r="K3592">
        <v>4</v>
      </c>
    </row>
    <row r="3593" spans="1:11" x14ac:dyDescent="0.25">
      <c r="A3593" t="s">
        <v>4078</v>
      </c>
      <c r="B3593">
        <v>20010</v>
      </c>
      <c r="C3593" t="s">
        <v>172</v>
      </c>
      <c r="D3593" s="167">
        <v>97912</v>
      </c>
      <c r="E3593" t="s">
        <v>188</v>
      </c>
      <c r="F3593" t="s">
        <v>169</v>
      </c>
      <c r="G3593" t="s">
        <v>406</v>
      </c>
      <c r="H3593" s="168">
        <v>41022</v>
      </c>
      <c r="I3593" t="s">
        <v>107</v>
      </c>
      <c r="J3593" s="169">
        <v>5.4273972602739722</v>
      </c>
      <c r="K3593">
        <v>2</v>
      </c>
    </row>
    <row r="3594" spans="1:11" x14ac:dyDescent="0.25">
      <c r="A3594" t="s">
        <v>4079</v>
      </c>
      <c r="B3594">
        <v>53383</v>
      </c>
      <c r="C3594" t="s">
        <v>172</v>
      </c>
      <c r="D3594" s="167">
        <v>57265</v>
      </c>
      <c r="E3594" t="s">
        <v>191</v>
      </c>
      <c r="F3594" t="s">
        <v>169</v>
      </c>
      <c r="G3594" t="s">
        <v>354</v>
      </c>
      <c r="H3594" s="168">
        <v>40330</v>
      </c>
      <c r="I3594" t="s">
        <v>104</v>
      </c>
      <c r="J3594" s="169">
        <v>7.3232876712328769</v>
      </c>
      <c r="K3594">
        <v>2</v>
      </c>
    </row>
    <row r="3595" spans="1:11" x14ac:dyDescent="0.25">
      <c r="A3595" t="s">
        <v>4080</v>
      </c>
      <c r="B3595">
        <v>65584</v>
      </c>
      <c r="C3595" t="s">
        <v>167</v>
      </c>
      <c r="D3595" s="167">
        <v>64141</v>
      </c>
      <c r="E3595" t="s">
        <v>199</v>
      </c>
      <c r="F3595" t="s">
        <v>169</v>
      </c>
      <c r="G3595" t="s">
        <v>1390</v>
      </c>
      <c r="H3595" s="168">
        <v>37670</v>
      </c>
      <c r="I3595" t="s">
        <v>106</v>
      </c>
      <c r="J3595" s="169">
        <v>14.610958904109589</v>
      </c>
      <c r="K3595">
        <v>3</v>
      </c>
    </row>
    <row r="3596" spans="1:11" x14ac:dyDescent="0.25">
      <c r="A3596" t="s">
        <v>4081</v>
      </c>
      <c r="B3596">
        <v>85893</v>
      </c>
      <c r="C3596" t="s">
        <v>172</v>
      </c>
      <c r="D3596" s="167">
        <v>56966.87</v>
      </c>
      <c r="E3596" t="s">
        <v>196</v>
      </c>
      <c r="F3596" t="s">
        <v>169</v>
      </c>
      <c r="G3596" t="s">
        <v>228</v>
      </c>
      <c r="H3596" s="168">
        <v>39497</v>
      </c>
      <c r="I3596" t="s">
        <v>107</v>
      </c>
      <c r="J3596" s="169">
        <v>9.6054794520547944</v>
      </c>
      <c r="K3596">
        <v>2</v>
      </c>
    </row>
    <row r="3597" spans="1:11" x14ac:dyDescent="0.25">
      <c r="A3597" t="s">
        <v>4082</v>
      </c>
      <c r="B3597">
        <v>62077</v>
      </c>
      <c r="C3597" t="s">
        <v>167</v>
      </c>
      <c r="D3597" s="167">
        <v>53788</v>
      </c>
      <c r="E3597" t="s">
        <v>175</v>
      </c>
      <c r="F3597" t="s">
        <v>169</v>
      </c>
      <c r="G3597" t="s">
        <v>183</v>
      </c>
      <c r="H3597" s="168">
        <v>41918</v>
      </c>
      <c r="I3597" t="s">
        <v>107</v>
      </c>
      <c r="J3597" s="169">
        <v>2.9726027397260273</v>
      </c>
      <c r="K3597">
        <v>1</v>
      </c>
    </row>
    <row r="3598" spans="1:11" x14ac:dyDescent="0.25">
      <c r="A3598" t="s">
        <v>4083</v>
      </c>
      <c r="B3598">
        <v>28068</v>
      </c>
      <c r="C3598" t="s">
        <v>172</v>
      </c>
      <c r="D3598" s="167">
        <v>89620</v>
      </c>
      <c r="E3598" t="s">
        <v>175</v>
      </c>
      <c r="F3598" t="s">
        <v>169</v>
      </c>
      <c r="G3598" t="s">
        <v>183</v>
      </c>
      <c r="H3598" s="168">
        <v>34021</v>
      </c>
      <c r="I3598" t="s">
        <v>104</v>
      </c>
      <c r="J3598" s="169">
        <v>24.608219178082191</v>
      </c>
      <c r="K3598">
        <v>5</v>
      </c>
    </row>
    <row r="3599" spans="1:11" x14ac:dyDescent="0.25">
      <c r="A3599" t="s">
        <v>4084</v>
      </c>
      <c r="B3599">
        <v>49445</v>
      </c>
      <c r="C3599" t="s">
        <v>172</v>
      </c>
      <c r="D3599" s="167">
        <v>56733</v>
      </c>
      <c r="E3599" t="s">
        <v>168</v>
      </c>
      <c r="F3599" t="s">
        <v>169</v>
      </c>
      <c r="G3599" t="s">
        <v>265</v>
      </c>
      <c r="H3599" s="168">
        <v>41106</v>
      </c>
      <c r="I3599" t="s">
        <v>108</v>
      </c>
      <c r="J3599" s="169">
        <v>5.1972602739726028</v>
      </c>
      <c r="K3599">
        <v>2</v>
      </c>
    </row>
    <row r="3600" spans="1:11" x14ac:dyDescent="0.25">
      <c r="A3600" t="s">
        <v>4085</v>
      </c>
      <c r="B3600">
        <v>82846</v>
      </c>
      <c r="C3600" t="s">
        <v>167</v>
      </c>
      <c r="D3600" s="167">
        <v>47300.92</v>
      </c>
      <c r="E3600" t="s">
        <v>185</v>
      </c>
      <c r="F3600" t="s">
        <v>169</v>
      </c>
      <c r="G3600" t="s">
        <v>209</v>
      </c>
      <c r="H3600" s="168">
        <v>41131</v>
      </c>
      <c r="I3600" t="s">
        <v>103</v>
      </c>
      <c r="J3600" s="169">
        <v>5.1287671232876715</v>
      </c>
      <c r="K3600">
        <v>2</v>
      </c>
    </row>
    <row r="3601" spans="1:11" x14ac:dyDescent="0.25">
      <c r="A3601" t="s">
        <v>4086</v>
      </c>
      <c r="B3601">
        <v>77181</v>
      </c>
      <c r="C3601" t="s">
        <v>167</v>
      </c>
      <c r="D3601" s="167">
        <v>55251.81</v>
      </c>
      <c r="E3601" t="s">
        <v>188</v>
      </c>
      <c r="F3601" t="s">
        <v>202</v>
      </c>
      <c r="G3601" t="s">
        <v>313</v>
      </c>
      <c r="H3601" s="168">
        <v>34932</v>
      </c>
      <c r="I3601" t="s">
        <v>106</v>
      </c>
      <c r="J3601" s="169">
        <v>22.112328767123287</v>
      </c>
      <c r="K3601">
        <v>5</v>
      </c>
    </row>
    <row r="3602" spans="1:11" x14ac:dyDescent="0.25">
      <c r="A3602" t="s">
        <v>4087</v>
      </c>
      <c r="B3602">
        <v>21111</v>
      </c>
      <c r="C3602" t="s">
        <v>172</v>
      </c>
      <c r="D3602" s="167">
        <v>60501</v>
      </c>
      <c r="E3602" t="s">
        <v>175</v>
      </c>
      <c r="F3602" t="s">
        <v>169</v>
      </c>
      <c r="G3602" t="s">
        <v>183</v>
      </c>
      <c r="H3602" s="168">
        <v>41498</v>
      </c>
      <c r="I3602" t="s">
        <v>108</v>
      </c>
      <c r="J3602" s="169">
        <v>4.1232876712328768</v>
      </c>
      <c r="K3602">
        <v>1</v>
      </c>
    </row>
    <row r="3603" spans="1:11" x14ac:dyDescent="0.25">
      <c r="A3603" t="s">
        <v>4088</v>
      </c>
      <c r="B3603">
        <v>13798</v>
      </c>
      <c r="C3603" t="s">
        <v>172</v>
      </c>
      <c r="D3603" s="167">
        <v>78889.86</v>
      </c>
      <c r="E3603" t="s">
        <v>199</v>
      </c>
      <c r="F3603" t="s">
        <v>169</v>
      </c>
      <c r="G3603" t="s">
        <v>4089</v>
      </c>
      <c r="H3603" s="168">
        <v>33735</v>
      </c>
      <c r="I3603" t="s">
        <v>104</v>
      </c>
      <c r="J3603" s="169">
        <v>25.391780821917809</v>
      </c>
      <c r="K3603">
        <v>6</v>
      </c>
    </row>
    <row r="3604" spans="1:11" x14ac:dyDescent="0.25">
      <c r="A3604" t="s">
        <v>4090</v>
      </c>
      <c r="B3604">
        <v>10135</v>
      </c>
      <c r="C3604" t="s">
        <v>172</v>
      </c>
      <c r="D3604" s="167">
        <v>114587.02</v>
      </c>
      <c r="E3604" t="s">
        <v>185</v>
      </c>
      <c r="F3604" t="s">
        <v>169</v>
      </c>
      <c r="G3604" t="s">
        <v>382</v>
      </c>
      <c r="H3604" s="168">
        <v>34722</v>
      </c>
      <c r="I3604" t="s">
        <v>108</v>
      </c>
      <c r="J3604" s="169">
        <v>22.687671232876713</v>
      </c>
      <c r="K3604">
        <v>5</v>
      </c>
    </row>
    <row r="3605" spans="1:11" x14ac:dyDescent="0.25">
      <c r="A3605" t="s">
        <v>4091</v>
      </c>
      <c r="B3605">
        <v>5835</v>
      </c>
      <c r="C3605" t="s">
        <v>172</v>
      </c>
      <c r="D3605" s="167">
        <v>123902.96</v>
      </c>
      <c r="E3605" t="s">
        <v>175</v>
      </c>
      <c r="F3605" t="s">
        <v>169</v>
      </c>
      <c r="G3605" t="s">
        <v>291</v>
      </c>
      <c r="H3605" s="168">
        <v>34736</v>
      </c>
      <c r="I3605" t="s">
        <v>105</v>
      </c>
      <c r="J3605" s="169">
        <v>22.649315068493152</v>
      </c>
      <c r="K3605">
        <v>5</v>
      </c>
    </row>
    <row r="3606" spans="1:11" x14ac:dyDescent="0.25">
      <c r="A3606" t="s">
        <v>4092</v>
      </c>
      <c r="B3606">
        <v>33</v>
      </c>
      <c r="C3606" t="s">
        <v>172</v>
      </c>
      <c r="D3606" s="167">
        <v>55328</v>
      </c>
      <c r="E3606" t="s">
        <v>191</v>
      </c>
      <c r="F3606" t="s">
        <v>169</v>
      </c>
      <c r="G3606" t="s">
        <v>354</v>
      </c>
      <c r="H3606" s="168">
        <v>41288</v>
      </c>
      <c r="I3606" t="s">
        <v>104</v>
      </c>
      <c r="J3606" s="169">
        <v>4.6986301369863011</v>
      </c>
      <c r="K3606">
        <v>1</v>
      </c>
    </row>
    <row r="3607" spans="1:11" x14ac:dyDescent="0.25">
      <c r="A3607" t="s">
        <v>4093</v>
      </c>
      <c r="B3607">
        <v>22293</v>
      </c>
      <c r="C3607" t="s">
        <v>172</v>
      </c>
      <c r="D3607" s="167">
        <v>57265</v>
      </c>
      <c r="E3607" t="s">
        <v>191</v>
      </c>
      <c r="F3607" t="s">
        <v>169</v>
      </c>
      <c r="G3607" t="s">
        <v>354</v>
      </c>
      <c r="H3607" s="168">
        <v>41064</v>
      </c>
      <c r="I3607" t="s">
        <v>103</v>
      </c>
      <c r="J3607" s="169">
        <v>5.3123287671232875</v>
      </c>
      <c r="K3607">
        <v>2</v>
      </c>
    </row>
    <row r="3608" spans="1:11" x14ac:dyDescent="0.25">
      <c r="A3608" t="s">
        <v>4094</v>
      </c>
      <c r="B3608">
        <v>7385</v>
      </c>
      <c r="C3608" t="s">
        <v>167</v>
      </c>
      <c r="D3608" s="167">
        <v>66720.399999999994</v>
      </c>
      <c r="E3608" t="s">
        <v>216</v>
      </c>
      <c r="F3608" t="s">
        <v>169</v>
      </c>
      <c r="G3608" t="s">
        <v>539</v>
      </c>
      <c r="H3608" s="168">
        <v>36920</v>
      </c>
      <c r="I3608" t="s">
        <v>104</v>
      </c>
      <c r="J3608" s="169">
        <v>16.665753424657535</v>
      </c>
      <c r="K3608">
        <v>4</v>
      </c>
    </row>
    <row r="3609" spans="1:11" x14ac:dyDescent="0.25">
      <c r="A3609" t="s">
        <v>4095</v>
      </c>
      <c r="B3609">
        <v>28331</v>
      </c>
      <c r="C3609" t="s">
        <v>172</v>
      </c>
      <c r="D3609" s="167">
        <v>50910</v>
      </c>
      <c r="E3609" t="s">
        <v>191</v>
      </c>
      <c r="F3609" t="s">
        <v>169</v>
      </c>
      <c r="G3609" t="s">
        <v>354</v>
      </c>
      <c r="H3609" s="168">
        <v>41904</v>
      </c>
      <c r="I3609" t="s">
        <v>106</v>
      </c>
      <c r="J3609" s="169">
        <v>3.010958904109589</v>
      </c>
      <c r="K3609">
        <v>1</v>
      </c>
    </row>
    <row r="3610" spans="1:11" x14ac:dyDescent="0.25">
      <c r="A3610" t="s">
        <v>4096</v>
      </c>
      <c r="B3610">
        <v>38741</v>
      </c>
      <c r="C3610" t="s">
        <v>167</v>
      </c>
      <c r="D3610" s="167">
        <v>58360.55</v>
      </c>
      <c r="E3610" t="s">
        <v>175</v>
      </c>
      <c r="F3610" t="s">
        <v>169</v>
      </c>
      <c r="G3610" t="s">
        <v>311</v>
      </c>
      <c r="H3610" s="168">
        <v>42255</v>
      </c>
      <c r="I3610" t="s">
        <v>103</v>
      </c>
      <c r="J3610" s="169">
        <v>2.0493150684931507</v>
      </c>
      <c r="K3610">
        <v>1</v>
      </c>
    </row>
    <row r="3611" spans="1:11" x14ac:dyDescent="0.25">
      <c r="A3611" t="s">
        <v>4097</v>
      </c>
      <c r="B3611">
        <v>83960</v>
      </c>
      <c r="C3611" t="s">
        <v>172</v>
      </c>
      <c r="D3611" s="167">
        <v>118324.32</v>
      </c>
      <c r="E3611" t="s">
        <v>188</v>
      </c>
      <c r="F3611" t="s">
        <v>169</v>
      </c>
      <c r="G3611" t="s">
        <v>397</v>
      </c>
      <c r="H3611" s="168">
        <v>36360</v>
      </c>
      <c r="I3611" t="s">
        <v>103</v>
      </c>
      <c r="J3611" s="169">
        <v>18.2</v>
      </c>
      <c r="K3611">
        <v>4</v>
      </c>
    </row>
    <row r="3612" spans="1:11" x14ac:dyDescent="0.25">
      <c r="A3612" t="s">
        <v>4098</v>
      </c>
      <c r="B3612">
        <v>83725</v>
      </c>
      <c r="C3612" t="s">
        <v>172</v>
      </c>
      <c r="D3612" s="167">
        <v>64141</v>
      </c>
      <c r="E3612" t="s">
        <v>199</v>
      </c>
      <c r="F3612" t="s">
        <v>169</v>
      </c>
      <c r="G3612" t="s">
        <v>200</v>
      </c>
      <c r="H3612" s="168">
        <v>35722</v>
      </c>
      <c r="I3612" t="s">
        <v>108</v>
      </c>
      <c r="J3612" s="169">
        <v>19.947945205479453</v>
      </c>
      <c r="K3612">
        <v>4</v>
      </c>
    </row>
    <row r="3613" spans="1:11" x14ac:dyDescent="0.25">
      <c r="A3613" t="s">
        <v>4099</v>
      </c>
      <c r="B3613">
        <v>74708</v>
      </c>
      <c r="C3613" t="s">
        <v>167</v>
      </c>
      <c r="D3613" s="167">
        <v>64105.74</v>
      </c>
      <c r="E3613" t="s">
        <v>168</v>
      </c>
      <c r="F3613" t="s">
        <v>169</v>
      </c>
      <c r="G3613" t="s">
        <v>703</v>
      </c>
      <c r="H3613" s="168">
        <v>38894</v>
      </c>
      <c r="I3613" t="s">
        <v>104</v>
      </c>
      <c r="J3613" s="169">
        <v>11.257534246575343</v>
      </c>
      <c r="K3613">
        <v>3</v>
      </c>
    </row>
    <row r="3614" spans="1:11" x14ac:dyDescent="0.25">
      <c r="A3614" t="s">
        <v>4100</v>
      </c>
      <c r="B3614">
        <v>48728</v>
      </c>
      <c r="C3614" t="s">
        <v>172</v>
      </c>
      <c r="D3614" s="167">
        <v>118400</v>
      </c>
      <c r="E3614" t="s">
        <v>253</v>
      </c>
      <c r="F3614" t="s">
        <v>169</v>
      </c>
      <c r="G3614" t="s">
        <v>214</v>
      </c>
      <c r="H3614" s="168">
        <v>39454</v>
      </c>
      <c r="I3614" t="s">
        <v>103</v>
      </c>
      <c r="J3614" s="169">
        <v>9.7232876712328764</v>
      </c>
      <c r="K3614">
        <v>2</v>
      </c>
    </row>
    <row r="3615" spans="1:11" x14ac:dyDescent="0.25">
      <c r="A3615" t="s">
        <v>4101</v>
      </c>
      <c r="B3615">
        <v>95857</v>
      </c>
      <c r="C3615" t="s">
        <v>172</v>
      </c>
      <c r="D3615" s="167">
        <v>73605</v>
      </c>
      <c r="E3615" t="s">
        <v>168</v>
      </c>
      <c r="F3615" t="s">
        <v>169</v>
      </c>
      <c r="G3615" t="s">
        <v>1203</v>
      </c>
      <c r="H3615" s="168">
        <v>41939</v>
      </c>
      <c r="I3615" t="s">
        <v>107</v>
      </c>
      <c r="J3615" s="169">
        <v>2.9150684931506849</v>
      </c>
      <c r="K3615">
        <v>1</v>
      </c>
    </row>
    <row r="3616" spans="1:11" x14ac:dyDescent="0.25">
      <c r="A3616" t="s">
        <v>4102</v>
      </c>
      <c r="B3616">
        <v>17554</v>
      </c>
      <c r="C3616" t="s">
        <v>172</v>
      </c>
      <c r="D3616" s="167">
        <v>64812</v>
      </c>
      <c r="E3616" t="s">
        <v>175</v>
      </c>
      <c r="F3616" t="s">
        <v>169</v>
      </c>
      <c r="G3616" t="s">
        <v>183</v>
      </c>
      <c r="H3616" s="168">
        <v>39643</v>
      </c>
      <c r="I3616" t="s">
        <v>104</v>
      </c>
      <c r="J3616" s="169">
        <v>9.205479452054794</v>
      </c>
      <c r="K3616">
        <v>2</v>
      </c>
    </row>
    <row r="3617" spans="1:11" x14ac:dyDescent="0.25">
      <c r="A3617" t="s">
        <v>4103</v>
      </c>
      <c r="B3617">
        <v>38012</v>
      </c>
      <c r="C3617" t="s">
        <v>172</v>
      </c>
      <c r="D3617" s="167">
        <v>59638</v>
      </c>
      <c r="E3617" t="s">
        <v>175</v>
      </c>
      <c r="F3617" t="s">
        <v>169</v>
      </c>
      <c r="G3617" t="s">
        <v>183</v>
      </c>
      <c r="H3617" s="168">
        <v>41918</v>
      </c>
      <c r="I3617" t="s">
        <v>104</v>
      </c>
      <c r="J3617" s="169">
        <v>2.9726027397260273</v>
      </c>
      <c r="K3617">
        <v>1</v>
      </c>
    </row>
    <row r="3618" spans="1:11" x14ac:dyDescent="0.25">
      <c r="A3618" t="s">
        <v>4104</v>
      </c>
      <c r="B3618">
        <v>58877</v>
      </c>
      <c r="C3618" t="s">
        <v>167</v>
      </c>
      <c r="D3618" s="167">
        <v>51574.16</v>
      </c>
      <c r="E3618" t="s">
        <v>188</v>
      </c>
      <c r="F3618" t="s">
        <v>202</v>
      </c>
      <c r="G3618" t="s">
        <v>313</v>
      </c>
      <c r="H3618" s="168">
        <v>36024</v>
      </c>
      <c r="I3618" t="s">
        <v>104</v>
      </c>
      <c r="J3618" s="169">
        <v>19.12054794520548</v>
      </c>
      <c r="K3618">
        <v>4</v>
      </c>
    </row>
    <row r="3619" spans="1:11" x14ac:dyDescent="0.25">
      <c r="A3619" t="s">
        <v>4105</v>
      </c>
      <c r="B3619">
        <v>83676</v>
      </c>
      <c r="C3619" t="s">
        <v>167</v>
      </c>
      <c r="D3619" s="167">
        <v>47940.52</v>
      </c>
      <c r="E3619" t="s">
        <v>168</v>
      </c>
      <c r="F3619" t="s">
        <v>169</v>
      </c>
      <c r="G3619" t="s">
        <v>539</v>
      </c>
      <c r="H3619" s="168">
        <v>41862</v>
      </c>
      <c r="I3619" t="s">
        <v>104</v>
      </c>
      <c r="J3619" s="169">
        <v>3.1260273972602741</v>
      </c>
      <c r="K3619">
        <v>1</v>
      </c>
    </row>
    <row r="3620" spans="1:11" x14ac:dyDescent="0.25">
      <c r="A3620" t="s">
        <v>4106</v>
      </c>
      <c r="B3620">
        <v>17961</v>
      </c>
      <c r="C3620" t="s">
        <v>172</v>
      </c>
      <c r="D3620" s="167">
        <v>55328</v>
      </c>
      <c r="E3620" t="s">
        <v>191</v>
      </c>
      <c r="F3620" t="s">
        <v>169</v>
      </c>
      <c r="G3620" t="s">
        <v>354</v>
      </c>
      <c r="H3620" s="168">
        <v>41484</v>
      </c>
      <c r="I3620" t="s">
        <v>103</v>
      </c>
      <c r="J3620" s="169">
        <v>4.161643835616438</v>
      </c>
      <c r="K3620">
        <v>1</v>
      </c>
    </row>
    <row r="3621" spans="1:11" x14ac:dyDescent="0.25">
      <c r="A3621" t="s">
        <v>4107</v>
      </c>
      <c r="B3621">
        <v>51700</v>
      </c>
      <c r="C3621" t="s">
        <v>167</v>
      </c>
      <c r="D3621" s="167">
        <v>79663.289999999994</v>
      </c>
      <c r="E3621" t="s">
        <v>196</v>
      </c>
      <c r="F3621" t="s">
        <v>169</v>
      </c>
      <c r="G3621" t="s">
        <v>4108</v>
      </c>
      <c r="H3621" s="168">
        <v>33007</v>
      </c>
      <c r="I3621" t="s">
        <v>104</v>
      </c>
      <c r="J3621" s="169">
        <v>27.386301369863013</v>
      </c>
      <c r="K3621">
        <v>6</v>
      </c>
    </row>
    <row r="3622" spans="1:11" x14ac:dyDescent="0.25">
      <c r="A3622" t="s">
        <v>4109</v>
      </c>
      <c r="B3622">
        <v>14546</v>
      </c>
      <c r="C3622" t="s">
        <v>167</v>
      </c>
      <c r="D3622" s="167">
        <v>48145.17</v>
      </c>
      <c r="E3622" t="s">
        <v>188</v>
      </c>
      <c r="F3622" t="s">
        <v>202</v>
      </c>
      <c r="G3622" t="s">
        <v>313</v>
      </c>
      <c r="H3622" s="168">
        <v>37473</v>
      </c>
      <c r="I3622" t="s">
        <v>104</v>
      </c>
      <c r="J3622" s="169">
        <v>15.150684931506849</v>
      </c>
      <c r="K3622">
        <v>4</v>
      </c>
    </row>
    <row r="3623" spans="1:11" x14ac:dyDescent="0.25">
      <c r="A3623" t="s">
        <v>4110</v>
      </c>
      <c r="B3623">
        <v>39352</v>
      </c>
      <c r="C3623" t="s">
        <v>172</v>
      </c>
      <c r="D3623" s="167">
        <v>121952</v>
      </c>
      <c r="E3623" t="s">
        <v>196</v>
      </c>
      <c r="F3623" t="s">
        <v>169</v>
      </c>
      <c r="G3623" t="s">
        <v>2060</v>
      </c>
      <c r="H3623" s="168">
        <v>35282</v>
      </c>
      <c r="I3623" t="s">
        <v>103</v>
      </c>
      <c r="J3623" s="169">
        <v>21.153424657534245</v>
      </c>
      <c r="K3623">
        <v>5</v>
      </c>
    </row>
    <row r="3624" spans="1:11" x14ac:dyDescent="0.25">
      <c r="A3624" t="s">
        <v>4111</v>
      </c>
      <c r="B3624">
        <v>15974</v>
      </c>
      <c r="C3624" t="s">
        <v>167</v>
      </c>
      <c r="D3624" s="167">
        <v>117808.54</v>
      </c>
      <c r="E3624" t="s">
        <v>196</v>
      </c>
      <c r="F3624" t="s">
        <v>169</v>
      </c>
      <c r="G3624" t="s">
        <v>2060</v>
      </c>
      <c r="H3624" s="168">
        <v>36877</v>
      </c>
      <c r="I3624" t="s">
        <v>103</v>
      </c>
      <c r="J3624" s="169">
        <v>16.783561643835615</v>
      </c>
      <c r="K3624">
        <v>4</v>
      </c>
    </row>
    <row r="3625" spans="1:11" x14ac:dyDescent="0.25">
      <c r="A3625" t="s">
        <v>4112</v>
      </c>
      <c r="B3625">
        <v>20863</v>
      </c>
      <c r="C3625" t="s">
        <v>172</v>
      </c>
      <c r="D3625" s="167">
        <v>96624</v>
      </c>
      <c r="E3625" t="s">
        <v>175</v>
      </c>
      <c r="F3625" t="s">
        <v>169</v>
      </c>
      <c r="G3625" t="s">
        <v>586</v>
      </c>
      <c r="H3625" s="168">
        <v>37445</v>
      </c>
      <c r="I3625" t="s">
        <v>107</v>
      </c>
      <c r="J3625" s="169">
        <v>15.227397260273973</v>
      </c>
      <c r="K3625">
        <v>4</v>
      </c>
    </row>
    <row r="3626" spans="1:11" x14ac:dyDescent="0.25">
      <c r="A3626" t="s">
        <v>4113</v>
      </c>
      <c r="B3626">
        <v>66318</v>
      </c>
      <c r="C3626" t="s">
        <v>167</v>
      </c>
      <c r="D3626" s="167">
        <v>40591.43</v>
      </c>
      <c r="E3626" t="s">
        <v>233</v>
      </c>
      <c r="F3626" t="s">
        <v>202</v>
      </c>
      <c r="G3626" t="s">
        <v>554</v>
      </c>
      <c r="H3626" s="168">
        <v>37110</v>
      </c>
      <c r="I3626" t="s">
        <v>107</v>
      </c>
      <c r="J3626" s="169">
        <v>16.145205479452056</v>
      </c>
      <c r="K3626">
        <v>4</v>
      </c>
    </row>
    <row r="3627" spans="1:11" x14ac:dyDescent="0.25">
      <c r="A3627" t="s">
        <v>4114</v>
      </c>
      <c r="B3627">
        <v>10638</v>
      </c>
      <c r="C3627" t="s">
        <v>172</v>
      </c>
      <c r="D3627" s="167">
        <v>66813</v>
      </c>
      <c r="E3627" t="s">
        <v>191</v>
      </c>
      <c r="F3627" t="s">
        <v>169</v>
      </c>
      <c r="G3627" t="s">
        <v>486</v>
      </c>
      <c r="H3627" s="168">
        <v>38803</v>
      </c>
      <c r="I3627" t="s">
        <v>103</v>
      </c>
      <c r="J3627" s="169">
        <v>11.506849315068493</v>
      </c>
      <c r="K3627">
        <v>3</v>
      </c>
    </row>
    <row r="3628" spans="1:11" x14ac:dyDescent="0.25">
      <c r="A3628" t="s">
        <v>4115</v>
      </c>
      <c r="B3628">
        <v>18570</v>
      </c>
      <c r="C3628" t="s">
        <v>167</v>
      </c>
      <c r="D3628" s="167">
        <v>102664</v>
      </c>
      <c r="E3628" t="s">
        <v>199</v>
      </c>
      <c r="F3628" t="s">
        <v>169</v>
      </c>
      <c r="G3628" t="s">
        <v>840</v>
      </c>
      <c r="H3628" s="168">
        <v>32910</v>
      </c>
      <c r="I3628" t="s">
        <v>103</v>
      </c>
      <c r="J3628" s="169">
        <v>27.652054794520549</v>
      </c>
      <c r="K3628">
        <v>6</v>
      </c>
    </row>
    <row r="3629" spans="1:11" x14ac:dyDescent="0.25">
      <c r="A3629" t="s">
        <v>4116</v>
      </c>
      <c r="B3629">
        <v>64275</v>
      </c>
      <c r="C3629" t="s">
        <v>172</v>
      </c>
      <c r="D3629" s="167">
        <v>106448.44</v>
      </c>
      <c r="E3629" t="s">
        <v>168</v>
      </c>
      <c r="F3629" t="s">
        <v>169</v>
      </c>
      <c r="G3629" t="s">
        <v>1166</v>
      </c>
      <c r="H3629" s="168">
        <v>31657</v>
      </c>
      <c r="I3629" t="s">
        <v>104</v>
      </c>
      <c r="J3629" s="169">
        <v>31.084931506849315</v>
      </c>
      <c r="K3629">
        <v>7</v>
      </c>
    </row>
    <row r="3630" spans="1:11" x14ac:dyDescent="0.25">
      <c r="A3630" t="s">
        <v>4117</v>
      </c>
      <c r="B3630">
        <v>94791</v>
      </c>
      <c r="C3630" t="s">
        <v>167</v>
      </c>
      <c r="D3630" s="167">
        <v>84878.28</v>
      </c>
      <c r="E3630" t="s">
        <v>188</v>
      </c>
      <c r="F3630" t="s">
        <v>169</v>
      </c>
      <c r="G3630" t="s">
        <v>397</v>
      </c>
      <c r="H3630" s="168">
        <v>42044</v>
      </c>
      <c r="I3630" t="s">
        <v>103</v>
      </c>
      <c r="J3630" s="169">
        <v>2.6273972602739728</v>
      </c>
      <c r="K3630">
        <v>1</v>
      </c>
    </row>
    <row r="3631" spans="1:11" x14ac:dyDescent="0.25">
      <c r="A3631" t="s">
        <v>4118</v>
      </c>
      <c r="B3631">
        <v>5352</v>
      </c>
      <c r="C3631" t="s">
        <v>167</v>
      </c>
      <c r="D3631" s="167">
        <v>165231.42000000001</v>
      </c>
      <c r="E3631" t="s">
        <v>213</v>
      </c>
      <c r="F3631" t="s">
        <v>169</v>
      </c>
      <c r="G3631" t="s">
        <v>4119</v>
      </c>
      <c r="H3631" s="168">
        <v>38432</v>
      </c>
      <c r="I3631" t="s">
        <v>104</v>
      </c>
      <c r="J3631" s="169">
        <v>12.523287671232877</v>
      </c>
      <c r="K3631">
        <v>3</v>
      </c>
    </row>
    <row r="3632" spans="1:11" x14ac:dyDescent="0.25">
      <c r="A3632" t="s">
        <v>4120</v>
      </c>
      <c r="B3632">
        <v>66550</v>
      </c>
      <c r="C3632" t="s">
        <v>172</v>
      </c>
      <c r="D3632" s="167">
        <v>50317.919999999998</v>
      </c>
      <c r="E3632" t="s">
        <v>196</v>
      </c>
      <c r="F3632" t="s">
        <v>169</v>
      </c>
      <c r="G3632" t="s">
        <v>357</v>
      </c>
      <c r="H3632" s="168">
        <v>38894</v>
      </c>
      <c r="I3632" t="s">
        <v>106</v>
      </c>
      <c r="J3632" s="169">
        <v>11.257534246575343</v>
      </c>
      <c r="K3632">
        <v>3</v>
      </c>
    </row>
    <row r="3633" spans="1:11" x14ac:dyDescent="0.25">
      <c r="A3633" t="s">
        <v>4121</v>
      </c>
      <c r="B3633">
        <v>80753</v>
      </c>
      <c r="C3633" t="s">
        <v>167</v>
      </c>
      <c r="D3633" s="167">
        <v>34350.5</v>
      </c>
      <c r="E3633" t="s">
        <v>188</v>
      </c>
      <c r="F3633" t="s">
        <v>202</v>
      </c>
      <c r="G3633" t="s">
        <v>313</v>
      </c>
      <c r="H3633" s="168">
        <v>41666</v>
      </c>
      <c r="I3633" t="s">
        <v>103</v>
      </c>
      <c r="J3633" s="169">
        <v>3.6630136986301371</v>
      </c>
      <c r="K3633">
        <v>1</v>
      </c>
    </row>
    <row r="3634" spans="1:11" x14ac:dyDescent="0.25">
      <c r="A3634" t="s">
        <v>4122</v>
      </c>
      <c r="B3634">
        <v>39637</v>
      </c>
      <c r="C3634" t="s">
        <v>167</v>
      </c>
      <c r="D3634" s="167">
        <v>92756.7</v>
      </c>
      <c r="E3634" t="s">
        <v>175</v>
      </c>
      <c r="F3634" t="s">
        <v>169</v>
      </c>
      <c r="G3634" t="s">
        <v>183</v>
      </c>
      <c r="H3634" s="168">
        <v>34352</v>
      </c>
      <c r="I3634" t="s">
        <v>103</v>
      </c>
      <c r="J3634" s="169">
        <v>23.701369863013699</v>
      </c>
      <c r="K3634">
        <v>5</v>
      </c>
    </row>
    <row r="3635" spans="1:11" x14ac:dyDescent="0.25">
      <c r="A3635" t="s">
        <v>4123</v>
      </c>
      <c r="B3635">
        <v>60093</v>
      </c>
      <c r="C3635" t="s">
        <v>172</v>
      </c>
      <c r="D3635" s="167">
        <v>93945</v>
      </c>
      <c r="E3635" t="s">
        <v>168</v>
      </c>
      <c r="F3635" t="s">
        <v>169</v>
      </c>
      <c r="G3635" t="s">
        <v>384</v>
      </c>
      <c r="H3635" s="168">
        <v>35492</v>
      </c>
      <c r="I3635" t="s">
        <v>106</v>
      </c>
      <c r="J3635" s="169">
        <v>20.578082191780823</v>
      </c>
      <c r="K3635">
        <v>5</v>
      </c>
    </row>
    <row r="3636" spans="1:11" x14ac:dyDescent="0.25">
      <c r="A3636" t="s">
        <v>4124</v>
      </c>
      <c r="B3636">
        <v>11509</v>
      </c>
      <c r="C3636" t="s">
        <v>172</v>
      </c>
      <c r="D3636" s="167">
        <v>51289.57</v>
      </c>
      <c r="E3636" t="s">
        <v>199</v>
      </c>
      <c r="F3636" t="s">
        <v>169</v>
      </c>
      <c r="G3636" t="s">
        <v>698</v>
      </c>
      <c r="H3636" s="168">
        <v>39454</v>
      </c>
      <c r="I3636" t="s">
        <v>108</v>
      </c>
      <c r="J3636" s="169">
        <v>9.7232876712328764</v>
      </c>
      <c r="K3636">
        <v>2</v>
      </c>
    </row>
    <row r="3637" spans="1:11" x14ac:dyDescent="0.25">
      <c r="A3637" t="s">
        <v>4125</v>
      </c>
      <c r="B3637">
        <v>76833</v>
      </c>
      <c r="C3637" t="s">
        <v>172</v>
      </c>
      <c r="D3637" s="167">
        <v>70884</v>
      </c>
      <c r="E3637" t="s">
        <v>191</v>
      </c>
      <c r="F3637" t="s">
        <v>169</v>
      </c>
      <c r="G3637" t="s">
        <v>192</v>
      </c>
      <c r="H3637" s="168">
        <v>39693</v>
      </c>
      <c r="I3637" t="s">
        <v>103</v>
      </c>
      <c r="J3637" s="169">
        <v>9.0684931506849313</v>
      </c>
      <c r="K3637">
        <v>2</v>
      </c>
    </row>
    <row r="3638" spans="1:11" x14ac:dyDescent="0.25">
      <c r="A3638" t="s">
        <v>4126</v>
      </c>
      <c r="B3638">
        <v>2153</v>
      </c>
      <c r="C3638" t="s">
        <v>167</v>
      </c>
      <c r="D3638" s="167">
        <v>62903</v>
      </c>
      <c r="E3638" t="s">
        <v>168</v>
      </c>
      <c r="F3638" t="s">
        <v>169</v>
      </c>
      <c r="G3638" t="s">
        <v>265</v>
      </c>
      <c r="H3638" s="168">
        <v>39454</v>
      </c>
      <c r="I3638" t="s">
        <v>104</v>
      </c>
      <c r="J3638" s="169">
        <v>9.7232876712328764</v>
      </c>
      <c r="K3638">
        <v>2</v>
      </c>
    </row>
    <row r="3639" spans="1:11" x14ac:dyDescent="0.25">
      <c r="A3639" t="s">
        <v>4127</v>
      </c>
      <c r="B3639">
        <v>89839</v>
      </c>
      <c r="C3639" t="s">
        <v>172</v>
      </c>
      <c r="D3639" s="167">
        <v>58455</v>
      </c>
      <c r="E3639" t="s">
        <v>175</v>
      </c>
      <c r="F3639" t="s">
        <v>169</v>
      </c>
      <c r="G3639" t="s">
        <v>183</v>
      </c>
      <c r="H3639" s="168">
        <v>41498</v>
      </c>
      <c r="I3639" t="s">
        <v>107</v>
      </c>
      <c r="J3639" s="169">
        <v>4.1232876712328768</v>
      </c>
      <c r="K3639">
        <v>1</v>
      </c>
    </row>
    <row r="3640" spans="1:11" x14ac:dyDescent="0.25">
      <c r="A3640" t="s">
        <v>4128</v>
      </c>
      <c r="B3640">
        <v>71011</v>
      </c>
      <c r="C3640" t="s">
        <v>172</v>
      </c>
      <c r="D3640" s="167">
        <v>71085.56</v>
      </c>
      <c r="E3640" t="s">
        <v>216</v>
      </c>
      <c r="F3640" t="s">
        <v>169</v>
      </c>
      <c r="G3640" t="s">
        <v>369</v>
      </c>
      <c r="H3640" s="168">
        <v>42170</v>
      </c>
      <c r="I3640" t="s">
        <v>104</v>
      </c>
      <c r="J3640" s="169">
        <v>2.2821917808219179</v>
      </c>
      <c r="K3640">
        <v>1</v>
      </c>
    </row>
    <row r="3641" spans="1:11" x14ac:dyDescent="0.25">
      <c r="A3641" t="s">
        <v>4129</v>
      </c>
      <c r="B3641">
        <v>11744</v>
      </c>
      <c r="C3641" t="s">
        <v>172</v>
      </c>
      <c r="D3641" s="167">
        <v>68054</v>
      </c>
      <c r="E3641" t="s">
        <v>175</v>
      </c>
      <c r="F3641" t="s">
        <v>169</v>
      </c>
      <c r="G3641" t="s">
        <v>183</v>
      </c>
      <c r="H3641" s="168">
        <v>39461</v>
      </c>
      <c r="I3641" t="s">
        <v>104</v>
      </c>
      <c r="J3641" s="169">
        <v>9.7041095890410958</v>
      </c>
      <c r="K3641">
        <v>2</v>
      </c>
    </row>
    <row r="3642" spans="1:11" x14ac:dyDescent="0.25">
      <c r="A3642" t="s">
        <v>4130</v>
      </c>
      <c r="B3642">
        <v>63063</v>
      </c>
      <c r="C3642" t="s">
        <v>172</v>
      </c>
      <c r="D3642" s="167">
        <v>52693</v>
      </c>
      <c r="E3642" t="s">
        <v>191</v>
      </c>
      <c r="F3642" t="s">
        <v>169</v>
      </c>
      <c r="G3642" t="s">
        <v>354</v>
      </c>
      <c r="H3642" s="168">
        <v>41484</v>
      </c>
      <c r="I3642" t="s">
        <v>108</v>
      </c>
      <c r="J3642" s="169">
        <v>4.161643835616438</v>
      </c>
      <c r="K3642">
        <v>1</v>
      </c>
    </row>
    <row r="3643" spans="1:11" x14ac:dyDescent="0.25">
      <c r="A3643" t="s">
        <v>4131</v>
      </c>
      <c r="B3643">
        <v>42553</v>
      </c>
      <c r="C3643" t="s">
        <v>167</v>
      </c>
      <c r="D3643" s="167">
        <v>58157.89</v>
      </c>
      <c r="E3643" t="s">
        <v>230</v>
      </c>
      <c r="F3643" t="s">
        <v>169</v>
      </c>
      <c r="G3643" t="s">
        <v>357</v>
      </c>
      <c r="H3643" s="168">
        <v>41316</v>
      </c>
      <c r="I3643" t="s">
        <v>104</v>
      </c>
      <c r="J3643" s="169">
        <v>4.6219178082191785</v>
      </c>
      <c r="K3643">
        <v>1</v>
      </c>
    </row>
    <row r="3644" spans="1:11" x14ac:dyDescent="0.25">
      <c r="A3644" t="s">
        <v>4132</v>
      </c>
      <c r="B3644">
        <v>79320</v>
      </c>
      <c r="C3644" t="s">
        <v>172</v>
      </c>
      <c r="D3644" s="167">
        <v>74857.210000000006</v>
      </c>
      <c r="E3644" t="s">
        <v>216</v>
      </c>
      <c r="F3644" t="s">
        <v>169</v>
      </c>
      <c r="G3644" t="s">
        <v>237</v>
      </c>
      <c r="H3644" s="168">
        <v>35941</v>
      </c>
      <c r="I3644" t="s">
        <v>104</v>
      </c>
      <c r="J3644" s="169">
        <v>19.347945205479451</v>
      </c>
      <c r="K3644">
        <v>4</v>
      </c>
    </row>
    <row r="3645" spans="1:11" x14ac:dyDescent="0.25">
      <c r="A3645" t="s">
        <v>4133</v>
      </c>
      <c r="B3645">
        <v>99980</v>
      </c>
      <c r="C3645" t="s">
        <v>172</v>
      </c>
      <c r="D3645" s="167">
        <v>70396</v>
      </c>
      <c r="E3645" t="s">
        <v>191</v>
      </c>
      <c r="F3645" t="s">
        <v>169</v>
      </c>
      <c r="G3645" t="s">
        <v>192</v>
      </c>
      <c r="H3645" s="168">
        <v>38488</v>
      </c>
      <c r="I3645" t="s">
        <v>106</v>
      </c>
      <c r="J3645" s="169">
        <v>12.36986301369863</v>
      </c>
      <c r="K3645">
        <v>3</v>
      </c>
    </row>
    <row r="3646" spans="1:11" x14ac:dyDescent="0.25">
      <c r="A3646" t="s">
        <v>4134</v>
      </c>
      <c r="B3646">
        <v>6317</v>
      </c>
      <c r="C3646" t="s">
        <v>172</v>
      </c>
      <c r="D3646" s="167">
        <v>76476</v>
      </c>
      <c r="E3646" t="s">
        <v>191</v>
      </c>
      <c r="F3646" t="s">
        <v>169</v>
      </c>
      <c r="G3646" t="s">
        <v>192</v>
      </c>
      <c r="H3646" s="168">
        <v>38642</v>
      </c>
      <c r="I3646" t="s">
        <v>106</v>
      </c>
      <c r="J3646" s="169">
        <v>11.947945205479453</v>
      </c>
      <c r="K3646">
        <v>3</v>
      </c>
    </row>
    <row r="3647" spans="1:11" x14ac:dyDescent="0.25">
      <c r="A3647" t="s">
        <v>4135</v>
      </c>
      <c r="B3647">
        <v>76490</v>
      </c>
      <c r="C3647" t="s">
        <v>172</v>
      </c>
      <c r="D3647" s="167">
        <v>29779.09</v>
      </c>
      <c r="E3647" t="s">
        <v>233</v>
      </c>
      <c r="F3647" t="s">
        <v>202</v>
      </c>
      <c r="G3647" t="s">
        <v>234</v>
      </c>
      <c r="H3647" s="168">
        <v>41932</v>
      </c>
      <c r="I3647" t="s">
        <v>104</v>
      </c>
      <c r="J3647" s="169">
        <v>2.9342465753424656</v>
      </c>
      <c r="K3647">
        <v>1</v>
      </c>
    </row>
    <row r="3648" spans="1:11" x14ac:dyDescent="0.25">
      <c r="A3648" t="s">
        <v>4136</v>
      </c>
      <c r="B3648">
        <v>76932</v>
      </c>
      <c r="C3648" t="s">
        <v>172</v>
      </c>
      <c r="D3648" s="167">
        <v>78096</v>
      </c>
      <c r="E3648" t="s">
        <v>175</v>
      </c>
      <c r="F3648" t="s">
        <v>169</v>
      </c>
      <c r="G3648" t="s">
        <v>183</v>
      </c>
      <c r="H3648" s="168">
        <v>38187</v>
      </c>
      <c r="I3648" t="s">
        <v>103</v>
      </c>
      <c r="J3648" s="169">
        <v>13.194520547945206</v>
      </c>
      <c r="K3648">
        <v>3</v>
      </c>
    </row>
    <row r="3649" spans="1:11" x14ac:dyDescent="0.25">
      <c r="A3649" t="s">
        <v>4137</v>
      </c>
      <c r="B3649">
        <v>47644</v>
      </c>
      <c r="C3649" t="s">
        <v>167</v>
      </c>
      <c r="D3649" s="167">
        <v>64705.5</v>
      </c>
      <c r="E3649" t="s">
        <v>168</v>
      </c>
      <c r="F3649" t="s">
        <v>169</v>
      </c>
      <c r="G3649" t="s">
        <v>261</v>
      </c>
      <c r="H3649" s="168">
        <v>39314</v>
      </c>
      <c r="I3649" t="s">
        <v>108</v>
      </c>
      <c r="J3649" s="169">
        <v>10.106849315068493</v>
      </c>
      <c r="K3649">
        <v>3</v>
      </c>
    </row>
    <row r="3650" spans="1:11" x14ac:dyDescent="0.25">
      <c r="A3650" t="s">
        <v>4138</v>
      </c>
      <c r="B3650">
        <v>78591</v>
      </c>
      <c r="C3650" t="s">
        <v>172</v>
      </c>
      <c r="D3650" s="167">
        <v>118080.06</v>
      </c>
      <c r="E3650" t="s">
        <v>185</v>
      </c>
      <c r="F3650" t="s">
        <v>169</v>
      </c>
      <c r="G3650" t="s">
        <v>382</v>
      </c>
      <c r="H3650" s="168">
        <v>31095</v>
      </c>
      <c r="I3650" t="s">
        <v>104</v>
      </c>
      <c r="J3650" s="169">
        <v>32.624657534246573</v>
      </c>
      <c r="K3650">
        <v>7</v>
      </c>
    </row>
    <row r="3651" spans="1:11" x14ac:dyDescent="0.25">
      <c r="A3651" t="s">
        <v>4139</v>
      </c>
      <c r="B3651">
        <v>35878</v>
      </c>
      <c r="C3651" t="s">
        <v>167</v>
      </c>
      <c r="D3651" s="167">
        <v>49922.96</v>
      </c>
      <c r="E3651" t="s">
        <v>188</v>
      </c>
      <c r="F3651" t="s">
        <v>169</v>
      </c>
      <c r="G3651" t="s">
        <v>273</v>
      </c>
      <c r="H3651" s="168">
        <v>41512</v>
      </c>
      <c r="I3651" t="s">
        <v>103</v>
      </c>
      <c r="J3651" s="169">
        <v>4.0849315068493155</v>
      </c>
      <c r="K3651">
        <v>1</v>
      </c>
    </row>
    <row r="3652" spans="1:11" x14ac:dyDescent="0.25">
      <c r="A3652" t="s">
        <v>4140</v>
      </c>
      <c r="B3652">
        <v>72346</v>
      </c>
      <c r="C3652" t="s">
        <v>167</v>
      </c>
      <c r="D3652" s="167">
        <v>57660.28</v>
      </c>
      <c r="E3652" t="s">
        <v>270</v>
      </c>
      <c r="F3652" t="s">
        <v>169</v>
      </c>
      <c r="G3652" t="s">
        <v>801</v>
      </c>
      <c r="H3652" s="168">
        <v>40517</v>
      </c>
      <c r="I3652" t="s">
        <v>106</v>
      </c>
      <c r="J3652" s="169">
        <v>6.8109589041095893</v>
      </c>
      <c r="K3652">
        <v>2</v>
      </c>
    </row>
    <row r="3653" spans="1:11" x14ac:dyDescent="0.25">
      <c r="A3653" t="s">
        <v>4141</v>
      </c>
      <c r="B3653">
        <v>4195</v>
      </c>
      <c r="C3653" t="s">
        <v>167</v>
      </c>
      <c r="D3653" s="167">
        <v>40113.230000000003</v>
      </c>
      <c r="E3653" t="s">
        <v>168</v>
      </c>
      <c r="F3653" t="s">
        <v>169</v>
      </c>
      <c r="G3653" t="s">
        <v>344</v>
      </c>
      <c r="H3653" s="168">
        <v>41288</v>
      </c>
      <c r="I3653" t="s">
        <v>103</v>
      </c>
      <c r="J3653" s="169">
        <v>4.6986301369863011</v>
      </c>
      <c r="K3653">
        <v>1</v>
      </c>
    </row>
    <row r="3654" spans="1:11" x14ac:dyDescent="0.25">
      <c r="A3654" t="s">
        <v>4142</v>
      </c>
      <c r="B3654">
        <v>8858</v>
      </c>
      <c r="C3654" t="s">
        <v>167</v>
      </c>
      <c r="D3654" s="167">
        <v>76070.52</v>
      </c>
      <c r="E3654" t="s">
        <v>188</v>
      </c>
      <c r="F3654" t="s">
        <v>169</v>
      </c>
      <c r="G3654" t="s">
        <v>282</v>
      </c>
      <c r="H3654" s="168">
        <v>34358</v>
      </c>
      <c r="I3654" t="s">
        <v>105</v>
      </c>
      <c r="J3654" s="169">
        <v>23.684931506849313</v>
      </c>
      <c r="K3654">
        <v>5</v>
      </c>
    </row>
    <row r="3655" spans="1:11" x14ac:dyDescent="0.25">
      <c r="A3655" t="s">
        <v>4143</v>
      </c>
      <c r="B3655">
        <v>86886</v>
      </c>
      <c r="C3655" t="s">
        <v>167</v>
      </c>
      <c r="D3655" s="167">
        <v>40534.480000000003</v>
      </c>
      <c r="E3655" t="s">
        <v>188</v>
      </c>
      <c r="F3655" t="s">
        <v>202</v>
      </c>
      <c r="G3655" t="s">
        <v>313</v>
      </c>
      <c r="H3655" s="168">
        <v>39300</v>
      </c>
      <c r="I3655" t="s">
        <v>104</v>
      </c>
      <c r="J3655" s="169">
        <v>10.145205479452056</v>
      </c>
      <c r="K3655">
        <v>3</v>
      </c>
    </row>
    <row r="3656" spans="1:11" x14ac:dyDescent="0.25">
      <c r="A3656" t="s">
        <v>4144</v>
      </c>
      <c r="B3656">
        <v>13022</v>
      </c>
      <c r="C3656" t="s">
        <v>172</v>
      </c>
      <c r="D3656" s="167">
        <v>81557</v>
      </c>
      <c r="E3656" t="s">
        <v>185</v>
      </c>
      <c r="F3656" t="s">
        <v>169</v>
      </c>
      <c r="G3656" t="s">
        <v>495</v>
      </c>
      <c r="H3656" s="168">
        <v>39329</v>
      </c>
      <c r="I3656" t="s">
        <v>104</v>
      </c>
      <c r="J3656" s="169">
        <v>10.065753424657535</v>
      </c>
      <c r="K3656">
        <v>3</v>
      </c>
    </row>
    <row r="3657" spans="1:11" x14ac:dyDescent="0.25">
      <c r="A3657" t="s">
        <v>4145</v>
      </c>
      <c r="B3657">
        <v>17584</v>
      </c>
      <c r="C3657" t="s">
        <v>167</v>
      </c>
      <c r="D3657" s="167">
        <v>61860.65</v>
      </c>
      <c r="E3657" t="s">
        <v>188</v>
      </c>
      <c r="F3657" t="s">
        <v>169</v>
      </c>
      <c r="G3657" t="s">
        <v>282</v>
      </c>
      <c r="H3657" s="168">
        <v>39399</v>
      </c>
      <c r="I3657" t="s">
        <v>105</v>
      </c>
      <c r="J3657" s="169">
        <v>9.8739726027397268</v>
      </c>
      <c r="K3657">
        <v>2</v>
      </c>
    </row>
    <row r="3658" spans="1:11" x14ac:dyDescent="0.25">
      <c r="A3658" t="s">
        <v>4146</v>
      </c>
      <c r="B3658">
        <v>18037</v>
      </c>
      <c r="C3658" t="s">
        <v>167</v>
      </c>
      <c r="D3658" s="167">
        <v>74193.84</v>
      </c>
      <c r="E3658" t="s">
        <v>233</v>
      </c>
      <c r="F3658" t="s">
        <v>169</v>
      </c>
      <c r="G3658" t="s">
        <v>637</v>
      </c>
      <c r="H3658" s="168">
        <v>36403</v>
      </c>
      <c r="I3658" t="s">
        <v>104</v>
      </c>
      <c r="J3658" s="169">
        <v>18.082191780821919</v>
      </c>
      <c r="K3658">
        <v>4</v>
      </c>
    </row>
    <row r="3659" spans="1:11" x14ac:dyDescent="0.25">
      <c r="A3659" t="s">
        <v>4147</v>
      </c>
      <c r="B3659">
        <v>32408</v>
      </c>
      <c r="C3659" t="s">
        <v>172</v>
      </c>
      <c r="D3659" s="167">
        <v>71472.149999999994</v>
      </c>
      <c r="E3659" t="s">
        <v>233</v>
      </c>
      <c r="F3659" t="s">
        <v>169</v>
      </c>
      <c r="G3659" t="s">
        <v>363</v>
      </c>
      <c r="H3659" s="168">
        <v>36056</v>
      </c>
      <c r="I3659" t="s">
        <v>103</v>
      </c>
      <c r="J3659" s="169">
        <v>19.032876712328768</v>
      </c>
      <c r="K3659">
        <v>4</v>
      </c>
    </row>
    <row r="3660" spans="1:11" x14ac:dyDescent="0.25">
      <c r="A3660" t="s">
        <v>4148</v>
      </c>
      <c r="B3660">
        <v>7612</v>
      </c>
      <c r="C3660" t="s">
        <v>172</v>
      </c>
      <c r="D3660" s="167">
        <v>72902</v>
      </c>
      <c r="E3660" t="s">
        <v>175</v>
      </c>
      <c r="F3660" t="s">
        <v>169</v>
      </c>
      <c r="G3660" t="s">
        <v>183</v>
      </c>
      <c r="H3660" s="168">
        <v>38915</v>
      </c>
      <c r="I3660" t="s">
        <v>107</v>
      </c>
      <c r="J3660" s="169">
        <v>11.2</v>
      </c>
      <c r="K3660">
        <v>3</v>
      </c>
    </row>
    <row r="3661" spans="1:11" x14ac:dyDescent="0.25">
      <c r="A3661" t="s">
        <v>4149</v>
      </c>
      <c r="B3661">
        <v>11386</v>
      </c>
      <c r="C3661" t="s">
        <v>172</v>
      </c>
      <c r="D3661" s="167">
        <v>97755</v>
      </c>
      <c r="E3661" t="s">
        <v>185</v>
      </c>
      <c r="F3661" t="s">
        <v>169</v>
      </c>
      <c r="G3661" t="s">
        <v>495</v>
      </c>
      <c r="H3661" s="168">
        <v>36199</v>
      </c>
      <c r="I3661" t="s">
        <v>106</v>
      </c>
      <c r="J3661" s="169">
        <v>18.641095890410959</v>
      </c>
      <c r="K3661">
        <v>4</v>
      </c>
    </row>
    <row r="3662" spans="1:11" x14ac:dyDescent="0.25">
      <c r="A3662" t="s">
        <v>4150</v>
      </c>
      <c r="B3662">
        <v>36849</v>
      </c>
      <c r="C3662" t="s">
        <v>172</v>
      </c>
      <c r="D3662" s="167">
        <v>97755</v>
      </c>
      <c r="E3662" t="s">
        <v>185</v>
      </c>
      <c r="F3662" t="s">
        <v>169</v>
      </c>
      <c r="G3662" t="s">
        <v>495</v>
      </c>
      <c r="H3662" s="168">
        <v>35751</v>
      </c>
      <c r="I3662" t="s">
        <v>106</v>
      </c>
      <c r="J3662" s="169">
        <v>19.86849315068493</v>
      </c>
      <c r="K3662">
        <v>4</v>
      </c>
    </row>
    <row r="3663" spans="1:11" x14ac:dyDescent="0.25">
      <c r="A3663" t="s">
        <v>4151</v>
      </c>
      <c r="B3663">
        <v>64961</v>
      </c>
      <c r="C3663" t="s">
        <v>172</v>
      </c>
      <c r="D3663" s="167">
        <v>70396</v>
      </c>
      <c r="E3663" t="s">
        <v>191</v>
      </c>
      <c r="F3663" t="s">
        <v>169</v>
      </c>
      <c r="G3663" t="s">
        <v>192</v>
      </c>
      <c r="H3663" s="168">
        <v>38488</v>
      </c>
      <c r="I3663" t="s">
        <v>107</v>
      </c>
      <c r="J3663" s="169">
        <v>12.36986301369863</v>
      </c>
      <c r="K3663">
        <v>3</v>
      </c>
    </row>
    <row r="3664" spans="1:11" x14ac:dyDescent="0.25">
      <c r="A3664" t="s">
        <v>4152</v>
      </c>
      <c r="B3664">
        <v>48002</v>
      </c>
      <c r="C3664" t="s">
        <v>167</v>
      </c>
      <c r="D3664" s="167">
        <v>83497.98</v>
      </c>
      <c r="E3664" t="s">
        <v>188</v>
      </c>
      <c r="F3664" t="s">
        <v>169</v>
      </c>
      <c r="G3664" t="s">
        <v>677</v>
      </c>
      <c r="H3664" s="168">
        <v>32889</v>
      </c>
      <c r="I3664" t="s">
        <v>103</v>
      </c>
      <c r="J3664" s="169">
        <v>27.709589041095889</v>
      </c>
      <c r="K3664">
        <v>6</v>
      </c>
    </row>
    <row r="3665" spans="1:11" x14ac:dyDescent="0.25">
      <c r="A3665" t="s">
        <v>4153</v>
      </c>
      <c r="B3665">
        <v>54543</v>
      </c>
      <c r="C3665" t="s">
        <v>172</v>
      </c>
      <c r="D3665" s="167">
        <v>46626.87</v>
      </c>
      <c r="E3665" t="s">
        <v>199</v>
      </c>
      <c r="F3665" t="s">
        <v>169</v>
      </c>
      <c r="G3665" t="s">
        <v>205</v>
      </c>
      <c r="H3665" s="168">
        <v>39566</v>
      </c>
      <c r="I3665" t="s">
        <v>107</v>
      </c>
      <c r="J3665" s="169">
        <v>9.4164383561643827</v>
      </c>
      <c r="K3665">
        <v>2</v>
      </c>
    </row>
    <row r="3666" spans="1:11" x14ac:dyDescent="0.25">
      <c r="A3666" t="s">
        <v>4154</v>
      </c>
      <c r="B3666">
        <v>13143</v>
      </c>
      <c r="C3666" t="s">
        <v>172</v>
      </c>
      <c r="D3666" s="167">
        <v>50563.09</v>
      </c>
      <c r="E3666" t="s">
        <v>168</v>
      </c>
      <c r="F3666" t="s">
        <v>169</v>
      </c>
      <c r="G3666" t="s">
        <v>207</v>
      </c>
      <c r="H3666" s="168">
        <v>38754</v>
      </c>
      <c r="I3666" t="s">
        <v>103</v>
      </c>
      <c r="J3666" s="169">
        <v>11.641095890410959</v>
      </c>
      <c r="K3666">
        <v>3</v>
      </c>
    </row>
    <row r="3667" spans="1:11" x14ac:dyDescent="0.25">
      <c r="A3667" t="s">
        <v>4155</v>
      </c>
      <c r="B3667">
        <v>32742</v>
      </c>
      <c r="C3667" t="s">
        <v>172</v>
      </c>
      <c r="D3667" s="167">
        <v>90896</v>
      </c>
      <c r="E3667" t="s">
        <v>185</v>
      </c>
      <c r="F3667" t="s">
        <v>169</v>
      </c>
      <c r="G3667" t="s">
        <v>416</v>
      </c>
      <c r="H3667" s="168">
        <v>37138</v>
      </c>
      <c r="I3667" t="s">
        <v>104</v>
      </c>
      <c r="J3667" s="169">
        <v>16.068493150684933</v>
      </c>
      <c r="K3667">
        <v>4</v>
      </c>
    </row>
    <row r="3668" spans="1:11" x14ac:dyDescent="0.25">
      <c r="A3668" t="s">
        <v>4156</v>
      </c>
      <c r="B3668">
        <v>6315</v>
      </c>
      <c r="C3668" t="s">
        <v>172</v>
      </c>
      <c r="D3668" s="167">
        <v>61000</v>
      </c>
      <c r="E3668" t="s">
        <v>196</v>
      </c>
      <c r="F3668" t="s">
        <v>169</v>
      </c>
      <c r="G3668" t="s">
        <v>2178</v>
      </c>
      <c r="H3668" s="168">
        <v>42632</v>
      </c>
      <c r="I3668" t="s">
        <v>103</v>
      </c>
      <c r="J3668" s="169">
        <v>1.0164383561643835</v>
      </c>
      <c r="K3668">
        <v>1</v>
      </c>
    </row>
    <row r="3669" spans="1:11" x14ac:dyDescent="0.25">
      <c r="A3669" t="s">
        <v>4157</v>
      </c>
      <c r="B3669">
        <v>9202</v>
      </c>
      <c r="C3669" t="s">
        <v>172</v>
      </c>
      <c r="D3669" s="167">
        <v>45261</v>
      </c>
      <c r="E3669" t="s">
        <v>191</v>
      </c>
      <c r="F3669" t="s">
        <v>169</v>
      </c>
      <c r="G3669" t="s">
        <v>1065</v>
      </c>
      <c r="H3669" s="168">
        <v>42716</v>
      </c>
      <c r="I3669" t="s">
        <v>104</v>
      </c>
      <c r="J3669" s="169">
        <v>0.78630136986301369</v>
      </c>
      <c r="K3669">
        <v>1</v>
      </c>
    </row>
    <row r="3670" spans="1:11" x14ac:dyDescent="0.25">
      <c r="A3670" t="s">
        <v>4158</v>
      </c>
      <c r="B3670">
        <v>68286</v>
      </c>
      <c r="C3670" t="s">
        <v>172</v>
      </c>
      <c r="D3670" s="167">
        <v>66205.5</v>
      </c>
      <c r="E3670" t="s">
        <v>188</v>
      </c>
      <c r="F3670" t="s">
        <v>169</v>
      </c>
      <c r="G3670" t="s">
        <v>226</v>
      </c>
      <c r="H3670" s="168">
        <v>37773</v>
      </c>
      <c r="I3670" t="s">
        <v>103</v>
      </c>
      <c r="J3670" s="169">
        <v>14.328767123287671</v>
      </c>
      <c r="K3670">
        <v>3</v>
      </c>
    </row>
    <row r="3671" spans="1:11" x14ac:dyDescent="0.25">
      <c r="A3671" t="s">
        <v>4159</v>
      </c>
      <c r="B3671">
        <v>46706</v>
      </c>
      <c r="C3671" t="s">
        <v>167</v>
      </c>
      <c r="D3671" s="167">
        <v>24134.31</v>
      </c>
      <c r="E3671" t="s">
        <v>196</v>
      </c>
      <c r="F3671" t="s">
        <v>202</v>
      </c>
      <c r="G3671" t="s">
        <v>367</v>
      </c>
      <c r="H3671" s="168">
        <v>36983</v>
      </c>
      <c r="I3671" t="s">
        <v>107</v>
      </c>
      <c r="J3671" s="169">
        <v>16.493150684931507</v>
      </c>
      <c r="K3671">
        <v>4</v>
      </c>
    </row>
    <row r="3672" spans="1:11" x14ac:dyDescent="0.25">
      <c r="A3672" t="s">
        <v>4160</v>
      </c>
      <c r="B3672">
        <v>79679</v>
      </c>
      <c r="C3672" t="s">
        <v>167</v>
      </c>
      <c r="D3672" s="167">
        <v>46626.87</v>
      </c>
      <c r="E3672" t="s">
        <v>199</v>
      </c>
      <c r="F3672" t="s">
        <v>169</v>
      </c>
      <c r="G3672" t="s">
        <v>205</v>
      </c>
      <c r="H3672" s="168">
        <v>39615</v>
      </c>
      <c r="I3672" t="s">
        <v>103</v>
      </c>
      <c r="J3672" s="169">
        <v>9.2821917808219183</v>
      </c>
      <c r="K3672">
        <v>2</v>
      </c>
    </row>
    <row r="3673" spans="1:11" x14ac:dyDescent="0.25">
      <c r="A3673" t="s">
        <v>4161</v>
      </c>
      <c r="B3673">
        <v>11009</v>
      </c>
      <c r="C3673" t="s">
        <v>167</v>
      </c>
      <c r="D3673" s="167">
        <v>31899.759999999998</v>
      </c>
      <c r="E3673" t="s">
        <v>233</v>
      </c>
      <c r="F3673" t="s">
        <v>202</v>
      </c>
      <c r="G3673" t="s">
        <v>554</v>
      </c>
      <c r="H3673" s="168">
        <v>39313</v>
      </c>
      <c r="I3673" t="s">
        <v>106</v>
      </c>
      <c r="J3673" s="169">
        <v>10.109589041095891</v>
      </c>
      <c r="K3673">
        <v>3</v>
      </c>
    </row>
    <row r="3674" spans="1:11" x14ac:dyDescent="0.25">
      <c r="A3674" t="s">
        <v>4162</v>
      </c>
      <c r="B3674">
        <v>94275</v>
      </c>
      <c r="C3674" t="s">
        <v>172</v>
      </c>
      <c r="D3674" s="167">
        <v>51969</v>
      </c>
      <c r="E3674" t="s">
        <v>175</v>
      </c>
      <c r="F3674" t="s">
        <v>169</v>
      </c>
      <c r="G3674" t="s">
        <v>183</v>
      </c>
      <c r="H3674" s="168">
        <v>42156</v>
      </c>
      <c r="I3674" t="s">
        <v>106</v>
      </c>
      <c r="J3674" s="169">
        <v>2.3205479452054796</v>
      </c>
      <c r="K3674">
        <v>1</v>
      </c>
    </row>
    <row r="3675" spans="1:11" x14ac:dyDescent="0.25">
      <c r="A3675" t="s">
        <v>4163</v>
      </c>
      <c r="B3675">
        <v>33236</v>
      </c>
      <c r="C3675" t="s">
        <v>172</v>
      </c>
      <c r="D3675" s="167">
        <v>96197.88</v>
      </c>
      <c r="E3675" t="s">
        <v>196</v>
      </c>
      <c r="F3675" t="s">
        <v>169</v>
      </c>
      <c r="G3675" t="s">
        <v>328</v>
      </c>
      <c r="H3675" s="168">
        <v>33014</v>
      </c>
      <c r="I3675" t="s">
        <v>107</v>
      </c>
      <c r="J3675" s="169">
        <v>27.367123287671234</v>
      </c>
      <c r="K3675">
        <v>6</v>
      </c>
    </row>
    <row r="3676" spans="1:11" x14ac:dyDescent="0.25">
      <c r="A3676" t="s">
        <v>4164</v>
      </c>
      <c r="B3676">
        <v>53769</v>
      </c>
      <c r="C3676" t="s">
        <v>172</v>
      </c>
      <c r="D3676" s="167">
        <v>60501</v>
      </c>
      <c r="E3676" t="s">
        <v>175</v>
      </c>
      <c r="F3676" t="s">
        <v>169</v>
      </c>
      <c r="G3676" t="s">
        <v>183</v>
      </c>
      <c r="H3676" s="168">
        <v>41106</v>
      </c>
      <c r="I3676" t="s">
        <v>108</v>
      </c>
      <c r="J3676" s="169">
        <v>5.1972602739726028</v>
      </c>
      <c r="K3676">
        <v>2</v>
      </c>
    </row>
    <row r="3677" spans="1:11" x14ac:dyDescent="0.25">
      <c r="A3677" t="s">
        <v>4165</v>
      </c>
      <c r="B3677">
        <v>50513</v>
      </c>
      <c r="C3677" t="s">
        <v>172</v>
      </c>
      <c r="D3677" s="167">
        <v>27805.439999999999</v>
      </c>
      <c r="E3677" t="s">
        <v>233</v>
      </c>
      <c r="F3677" t="s">
        <v>202</v>
      </c>
      <c r="G3677" t="s">
        <v>234</v>
      </c>
      <c r="H3677" s="168">
        <v>42422</v>
      </c>
      <c r="I3677" t="s">
        <v>107</v>
      </c>
      <c r="J3677" s="169">
        <v>1.5917808219178082</v>
      </c>
      <c r="K3677">
        <v>1</v>
      </c>
    </row>
    <row r="3678" spans="1:11" x14ac:dyDescent="0.25">
      <c r="A3678" t="s">
        <v>4166</v>
      </c>
      <c r="B3678">
        <v>65910</v>
      </c>
      <c r="C3678" t="s">
        <v>167</v>
      </c>
      <c r="D3678" s="167">
        <v>55054.21</v>
      </c>
      <c r="E3678" t="s">
        <v>216</v>
      </c>
      <c r="F3678" t="s">
        <v>169</v>
      </c>
      <c r="G3678" t="s">
        <v>1058</v>
      </c>
      <c r="H3678" s="168">
        <v>41978</v>
      </c>
      <c r="I3678" t="s">
        <v>103</v>
      </c>
      <c r="J3678" s="169">
        <v>2.8082191780821919</v>
      </c>
      <c r="K3678">
        <v>1</v>
      </c>
    </row>
    <row r="3679" spans="1:11" x14ac:dyDescent="0.25">
      <c r="A3679" t="s">
        <v>4167</v>
      </c>
      <c r="B3679">
        <v>89362</v>
      </c>
      <c r="C3679" t="s">
        <v>167</v>
      </c>
      <c r="D3679" s="167">
        <v>50785.38</v>
      </c>
      <c r="E3679" t="s">
        <v>168</v>
      </c>
      <c r="F3679" t="s">
        <v>169</v>
      </c>
      <c r="G3679" t="s">
        <v>560</v>
      </c>
      <c r="H3679" s="168">
        <v>41638</v>
      </c>
      <c r="I3679" t="s">
        <v>104</v>
      </c>
      <c r="J3679" s="169">
        <v>3.7397260273972601</v>
      </c>
      <c r="K3679">
        <v>1</v>
      </c>
    </row>
    <row r="3680" spans="1:11" x14ac:dyDescent="0.25">
      <c r="A3680" t="s">
        <v>4168</v>
      </c>
      <c r="B3680">
        <v>30395</v>
      </c>
      <c r="C3680" t="s">
        <v>167</v>
      </c>
      <c r="D3680" s="167">
        <v>76015.03</v>
      </c>
      <c r="E3680" t="s">
        <v>188</v>
      </c>
      <c r="F3680" t="s">
        <v>169</v>
      </c>
      <c r="G3680" t="s">
        <v>273</v>
      </c>
      <c r="H3680" s="168">
        <v>33554</v>
      </c>
      <c r="I3680" t="s">
        <v>105</v>
      </c>
      <c r="J3680" s="169">
        <v>25.887671232876713</v>
      </c>
      <c r="K3680">
        <v>6</v>
      </c>
    </row>
    <row r="3681" spans="1:11" x14ac:dyDescent="0.25">
      <c r="A3681" t="s">
        <v>4169</v>
      </c>
      <c r="B3681">
        <v>93898</v>
      </c>
      <c r="C3681" t="s">
        <v>172</v>
      </c>
      <c r="D3681" s="167">
        <v>82821</v>
      </c>
      <c r="E3681" t="s">
        <v>191</v>
      </c>
      <c r="F3681" t="s">
        <v>169</v>
      </c>
      <c r="G3681" t="s">
        <v>192</v>
      </c>
      <c r="H3681" s="168">
        <v>36724</v>
      </c>
      <c r="I3681" t="s">
        <v>106</v>
      </c>
      <c r="J3681" s="169">
        <v>17.202739726027396</v>
      </c>
      <c r="K3681">
        <v>4</v>
      </c>
    </row>
    <row r="3682" spans="1:11" x14ac:dyDescent="0.25">
      <c r="A3682" t="s">
        <v>4170</v>
      </c>
      <c r="B3682">
        <v>8254</v>
      </c>
      <c r="C3682" t="s">
        <v>172</v>
      </c>
      <c r="D3682" s="167">
        <v>75453</v>
      </c>
      <c r="E3682" t="s">
        <v>175</v>
      </c>
      <c r="F3682" t="s">
        <v>169</v>
      </c>
      <c r="G3682" t="s">
        <v>183</v>
      </c>
      <c r="H3682" s="168">
        <v>38370</v>
      </c>
      <c r="I3682" t="s">
        <v>108</v>
      </c>
      <c r="J3682" s="169">
        <v>12.693150684931506</v>
      </c>
      <c r="K3682">
        <v>3</v>
      </c>
    </row>
    <row r="3683" spans="1:11" x14ac:dyDescent="0.25">
      <c r="A3683" t="s">
        <v>4171</v>
      </c>
      <c r="B3683">
        <v>31908</v>
      </c>
      <c r="C3683" t="s">
        <v>167</v>
      </c>
      <c r="D3683" s="167">
        <v>175110.54</v>
      </c>
      <c r="E3683" t="s">
        <v>3062</v>
      </c>
      <c r="F3683" t="s">
        <v>169</v>
      </c>
      <c r="G3683" t="s">
        <v>637</v>
      </c>
      <c r="H3683" s="168">
        <v>36436</v>
      </c>
      <c r="I3683" t="s">
        <v>108</v>
      </c>
      <c r="J3683" s="169">
        <v>17.991780821917807</v>
      </c>
      <c r="K3683">
        <v>4</v>
      </c>
    </row>
    <row r="3684" spans="1:11" x14ac:dyDescent="0.25">
      <c r="A3684" t="s">
        <v>4172</v>
      </c>
      <c r="B3684">
        <v>18442</v>
      </c>
      <c r="C3684" t="s">
        <v>167</v>
      </c>
      <c r="D3684" s="167">
        <v>30473.48</v>
      </c>
      <c r="E3684" t="s">
        <v>188</v>
      </c>
      <c r="F3684" t="s">
        <v>202</v>
      </c>
      <c r="G3684" t="s">
        <v>313</v>
      </c>
      <c r="H3684" s="168">
        <v>41129</v>
      </c>
      <c r="I3684" t="s">
        <v>104</v>
      </c>
      <c r="J3684" s="169">
        <v>5.1342465753424653</v>
      </c>
      <c r="K3684">
        <v>2</v>
      </c>
    </row>
    <row r="3685" spans="1:11" x14ac:dyDescent="0.25">
      <c r="A3685" t="s">
        <v>4173</v>
      </c>
      <c r="B3685">
        <v>37277</v>
      </c>
      <c r="C3685" t="s">
        <v>172</v>
      </c>
      <c r="D3685" s="167">
        <v>58773</v>
      </c>
      <c r="E3685" t="s">
        <v>191</v>
      </c>
      <c r="F3685" t="s">
        <v>169</v>
      </c>
      <c r="G3685" t="s">
        <v>354</v>
      </c>
      <c r="H3685" s="168">
        <v>41288</v>
      </c>
      <c r="I3685" t="s">
        <v>105</v>
      </c>
      <c r="J3685" s="169">
        <v>4.6986301369863011</v>
      </c>
      <c r="K3685">
        <v>1</v>
      </c>
    </row>
    <row r="3686" spans="1:11" x14ac:dyDescent="0.25">
      <c r="A3686" t="s">
        <v>4174</v>
      </c>
      <c r="B3686">
        <v>29707</v>
      </c>
      <c r="C3686" t="s">
        <v>172</v>
      </c>
      <c r="D3686" s="167">
        <v>79471</v>
      </c>
      <c r="E3686" t="s">
        <v>185</v>
      </c>
      <c r="F3686" t="s">
        <v>169</v>
      </c>
      <c r="G3686" t="s">
        <v>416</v>
      </c>
      <c r="H3686" s="168">
        <v>38488</v>
      </c>
      <c r="I3686" t="s">
        <v>103</v>
      </c>
      <c r="J3686" s="169">
        <v>12.36986301369863</v>
      </c>
      <c r="K3686">
        <v>3</v>
      </c>
    </row>
    <row r="3687" spans="1:11" x14ac:dyDescent="0.25">
      <c r="A3687" t="s">
        <v>4175</v>
      </c>
      <c r="B3687">
        <v>50444</v>
      </c>
      <c r="C3687" t="s">
        <v>172</v>
      </c>
      <c r="D3687" s="167">
        <v>42792</v>
      </c>
      <c r="E3687" t="s">
        <v>188</v>
      </c>
      <c r="F3687" t="s">
        <v>169</v>
      </c>
      <c r="G3687" t="s">
        <v>539</v>
      </c>
      <c r="H3687" s="168">
        <v>42702</v>
      </c>
      <c r="I3687" t="s">
        <v>106</v>
      </c>
      <c r="J3687" s="169">
        <v>0.8246575342465754</v>
      </c>
      <c r="K3687">
        <v>1</v>
      </c>
    </row>
    <row r="3688" spans="1:11" x14ac:dyDescent="0.25">
      <c r="A3688" t="s">
        <v>4176</v>
      </c>
      <c r="B3688">
        <v>71224</v>
      </c>
      <c r="C3688" t="s">
        <v>172</v>
      </c>
      <c r="D3688" s="167">
        <v>33395.15</v>
      </c>
      <c r="E3688" t="s">
        <v>199</v>
      </c>
      <c r="F3688" t="s">
        <v>169</v>
      </c>
      <c r="G3688" t="s">
        <v>295</v>
      </c>
      <c r="H3688" s="168">
        <v>42464</v>
      </c>
      <c r="I3688" t="s">
        <v>106</v>
      </c>
      <c r="J3688" s="169">
        <v>1.4767123287671233</v>
      </c>
      <c r="K3688">
        <v>1</v>
      </c>
    </row>
    <row r="3689" spans="1:11" x14ac:dyDescent="0.25">
      <c r="A3689" t="s">
        <v>4177</v>
      </c>
      <c r="B3689">
        <v>87342</v>
      </c>
      <c r="C3689" t="s">
        <v>167</v>
      </c>
      <c r="D3689" s="167">
        <v>55203.96</v>
      </c>
      <c r="E3689" t="s">
        <v>188</v>
      </c>
      <c r="F3689" t="s">
        <v>169</v>
      </c>
      <c r="G3689" t="s">
        <v>273</v>
      </c>
      <c r="H3689" s="168">
        <v>39482</v>
      </c>
      <c r="I3689" t="s">
        <v>106</v>
      </c>
      <c r="J3689" s="169">
        <v>9.6465753424657539</v>
      </c>
      <c r="K3689">
        <v>2</v>
      </c>
    </row>
    <row r="3690" spans="1:11" x14ac:dyDescent="0.25">
      <c r="A3690" t="s">
        <v>4178</v>
      </c>
      <c r="B3690">
        <v>71635</v>
      </c>
      <c r="C3690" t="s">
        <v>167</v>
      </c>
      <c r="D3690" s="167">
        <v>51394</v>
      </c>
      <c r="E3690" t="s">
        <v>175</v>
      </c>
      <c r="F3690" t="s">
        <v>169</v>
      </c>
      <c r="G3690" t="s">
        <v>311</v>
      </c>
      <c r="H3690" s="168">
        <v>42590</v>
      </c>
      <c r="I3690" t="s">
        <v>107</v>
      </c>
      <c r="J3690" s="169">
        <v>1.1315068493150684</v>
      </c>
      <c r="K3690">
        <v>1</v>
      </c>
    </row>
    <row r="3691" spans="1:11" x14ac:dyDescent="0.25">
      <c r="A3691" t="s">
        <v>4179</v>
      </c>
      <c r="B3691">
        <v>83945</v>
      </c>
      <c r="C3691" t="s">
        <v>167</v>
      </c>
      <c r="D3691" s="167">
        <v>83497.98</v>
      </c>
      <c r="E3691" t="s">
        <v>168</v>
      </c>
      <c r="F3691" t="s">
        <v>169</v>
      </c>
      <c r="G3691" t="s">
        <v>560</v>
      </c>
      <c r="H3691" s="168">
        <v>31733</v>
      </c>
      <c r="I3691" t="s">
        <v>106</v>
      </c>
      <c r="J3691" s="169">
        <v>30.876712328767123</v>
      </c>
      <c r="K3691">
        <v>7</v>
      </c>
    </row>
    <row r="3692" spans="1:11" x14ac:dyDescent="0.25">
      <c r="A3692" t="s">
        <v>4180</v>
      </c>
      <c r="B3692">
        <v>67778</v>
      </c>
      <c r="C3692" t="s">
        <v>167</v>
      </c>
      <c r="D3692" s="167">
        <v>55589.87</v>
      </c>
      <c r="E3692" t="s">
        <v>188</v>
      </c>
      <c r="F3692" t="s">
        <v>169</v>
      </c>
      <c r="G3692" t="s">
        <v>1396</v>
      </c>
      <c r="H3692" s="168">
        <v>39399</v>
      </c>
      <c r="I3692" t="s">
        <v>106</v>
      </c>
      <c r="J3692" s="169">
        <v>9.8739726027397268</v>
      </c>
      <c r="K3692">
        <v>2</v>
      </c>
    </row>
    <row r="3693" spans="1:11" x14ac:dyDescent="0.25">
      <c r="A3693" t="s">
        <v>4181</v>
      </c>
      <c r="B3693">
        <v>85678</v>
      </c>
      <c r="C3693" t="s">
        <v>167</v>
      </c>
      <c r="D3693" s="167">
        <v>39561.599999999999</v>
      </c>
      <c r="E3693" t="s">
        <v>233</v>
      </c>
      <c r="F3693" t="s">
        <v>169</v>
      </c>
      <c r="G3693" t="s">
        <v>554</v>
      </c>
      <c r="H3693" s="168">
        <v>42100</v>
      </c>
      <c r="I3693" t="s">
        <v>107</v>
      </c>
      <c r="J3693" s="169">
        <v>2.473972602739726</v>
      </c>
      <c r="K3693">
        <v>1</v>
      </c>
    </row>
    <row r="3694" spans="1:11" x14ac:dyDescent="0.25">
      <c r="A3694" t="s">
        <v>4182</v>
      </c>
      <c r="B3694">
        <v>36984</v>
      </c>
      <c r="C3694" t="s">
        <v>167</v>
      </c>
      <c r="D3694" s="167">
        <v>76015.03</v>
      </c>
      <c r="E3694" t="s">
        <v>188</v>
      </c>
      <c r="F3694" t="s">
        <v>169</v>
      </c>
      <c r="G3694" t="s">
        <v>273</v>
      </c>
      <c r="H3694" s="168">
        <v>34702</v>
      </c>
      <c r="I3694" t="s">
        <v>104</v>
      </c>
      <c r="J3694" s="169">
        <v>22.742465753424657</v>
      </c>
      <c r="K3694">
        <v>5</v>
      </c>
    </row>
    <row r="3695" spans="1:11" x14ac:dyDescent="0.25">
      <c r="A3695" t="s">
        <v>4183</v>
      </c>
      <c r="B3695">
        <v>10238</v>
      </c>
      <c r="C3695" t="s">
        <v>167</v>
      </c>
      <c r="D3695" s="167">
        <v>89475.01</v>
      </c>
      <c r="E3695" t="s">
        <v>168</v>
      </c>
      <c r="F3695" t="s">
        <v>169</v>
      </c>
      <c r="G3695" t="s">
        <v>858</v>
      </c>
      <c r="H3695" s="168">
        <v>36431</v>
      </c>
      <c r="I3695" t="s">
        <v>104</v>
      </c>
      <c r="J3695" s="169">
        <v>18.005479452054793</v>
      </c>
      <c r="K3695">
        <v>4</v>
      </c>
    </row>
    <row r="3696" spans="1:11" x14ac:dyDescent="0.25">
      <c r="A3696" t="s">
        <v>4184</v>
      </c>
      <c r="B3696">
        <v>50105</v>
      </c>
      <c r="C3696" t="s">
        <v>167</v>
      </c>
      <c r="D3696" s="167">
        <v>73801</v>
      </c>
      <c r="E3696" t="s">
        <v>188</v>
      </c>
      <c r="F3696" t="s">
        <v>169</v>
      </c>
      <c r="G3696" t="s">
        <v>665</v>
      </c>
      <c r="H3696" s="168">
        <v>36752</v>
      </c>
      <c r="I3696" t="s">
        <v>106</v>
      </c>
      <c r="J3696" s="169">
        <v>17.126027397260273</v>
      </c>
      <c r="K3696">
        <v>4</v>
      </c>
    </row>
    <row r="3697" spans="1:11" x14ac:dyDescent="0.25">
      <c r="A3697" t="s">
        <v>4185</v>
      </c>
      <c r="B3697">
        <v>97823</v>
      </c>
      <c r="C3697" t="s">
        <v>172</v>
      </c>
      <c r="D3697" s="167">
        <v>39257.31</v>
      </c>
      <c r="E3697" t="s">
        <v>199</v>
      </c>
      <c r="F3697" t="s">
        <v>169</v>
      </c>
      <c r="G3697" t="s">
        <v>200</v>
      </c>
      <c r="H3697" s="168">
        <v>42548</v>
      </c>
      <c r="I3697" t="s">
        <v>106</v>
      </c>
      <c r="J3697" s="169">
        <v>1.2465753424657535</v>
      </c>
      <c r="K3697">
        <v>1</v>
      </c>
    </row>
    <row r="3698" spans="1:11" x14ac:dyDescent="0.25">
      <c r="A3698" t="s">
        <v>4186</v>
      </c>
      <c r="B3698">
        <v>42145</v>
      </c>
      <c r="C3698" t="s">
        <v>172</v>
      </c>
      <c r="D3698" s="167">
        <v>45261</v>
      </c>
      <c r="E3698" t="s">
        <v>191</v>
      </c>
      <c r="F3698" t="s">
        <v>169</v>
      </c>
      <c r="G3698" t="s">
        <v>1065</v>
      </c>
      <c r="H3698" s="168">
        <v>42716</v>
      </c>
      <c r="I3698" t="s">
        <v>107</v>
      </c>
      <c r="J3698" s="169">
        <v>0.78630136986301369</v>
      </c>
      <c r="K3698">
        <v>1</v>
      </c>
    </row>
    <row r="3699" spans="1:11" x14ac:dyDescent="0.25">
      <c r="A3699" t="s">
        <v>4187</v>
      </c>
      <c r="B3699">
        <v>1705</v>
      </c>
      <c r="C3699" t="s">
        <v>167</v>
      </c>
      <c r="D3699" s="167">
        <v>70435</v>
      </c>
      <c r="E3699" t="s">
        <v>175</v>
      </c>
      <c r="F3699" t="s">
        <v>169</v>
      </c>
      <c r="G3699" t="s">
        <v>183</v>
      </c>
      <c r="H3699" s="168">
        <v>39098</v>
      </c>
      <c r="I3699" t="s">
        <v>104</v>
      </c>
      <c r="J3699" s="169">
        <v>10.698630136986301</v>
      </c>
      <c r="K3699">
        <v>3</v>
      </c>
    </row>
    <row r="3700" spans="1:11" x14ac:dyDescent="0.25">
      <c r="A3700" t="s">
        <v>4188</v>
      </c>
      <c r="B3700">
        <v>12092</v>
      </c>
      <c r="C3700" t="s">
        <v>167</v>
      </c>
      <c r="D3700" s="167">
        <v>156525</v>
      </c>
      <c r="E3700" t="s">
        <v>213</v>
      </c>
      <c r="F3700" t="s">
        <v>169</v>
      </c>
      <c r="G3700" t="s">
        <v>231</v>
      </c>
      <c r="H3700" s="168">
        <v>39818</v>
      </c>
      <c r="I3700" t="s">
        <v>106</v>
      </c>
      <c r="J3700" s="169">
        <v>8.7260273972602747</v>
      </c>
      <c r="K3700">
        <v>2</v>
      </c>
    </row>
    <row r="3701" spans="1:11" x14ac:dyDescent="0.25">
      <c r="A3701" t="s">
        <v>4189</v>
      </c>
      <c r="B3701">
        <v>28252</v>
      </c>
      <c r="C3701" t="s">
        <v>167</v>
      </c>
      <c r="D3701" s="167">
        <v>34350.14</v>
      </c>
      <c r="E3701" t="s">
        <v>188</v>
      </c>
      <c r="F3701" t="s">
        <v>202</v>
      </c>
      <c r="G3701" t="s">
        <v>313</v>
      </c>
      <c r="H3701" s="168">
        <v>42437</v>
      </c>
      <c r="I3701" t="s">
        <v>103</v>
      </c>
      <c r="J3701" s="169">
        <v>1.5506849315068494</v>
      </c>
      <c r="K3701">
        <v>1</v>
      </c>
    </row>
    <row r="3702" spans="1:11" x14ac:dyDescent="0.25">
      <c r="A3702" t="s">
        <v>4190</v>
      </c>
      <c r="B3702">
        <v>79043</v>
      </c>
      <c r="C3702" t="s">
        <v>172</v>
      </c>
      <c r="D3702" s="167">
        <v>71830.44</v>
      </c>
      <c r="E3702" t="s">
        <v>308</v>
      </c>
      <c r="F3702" t="s">
        <v>169</v>
      </c>
      <c r="G3702" t="s">
        <v>968</v>
      </c>
      <c r="H3702" s="168">
        <v>29157</v>
      </c>
      <c r="I3702" t="s">
        <v>103</v>
      </c>
      <c r="J3702" s="169">
        <v>37.934246575342463</v>
      </c>
      <c r="K3702">
        <v>8</v>
      </c>
    </row>
    <row r="3703" spans="1:11" x14ac:dyDescent="0.25">
      <c r="A3703" t="s">
        <v>4191</v>
      </c>
      <c r="B3703">
        <v>22763</v>
      </c>
      <c r="C3703" t="s">
        <v>167</v>
      </c>
      <c r="D3703" s="167">
        <v>102664</v>
      </c>
      <c r="E3703" t="s">
        <v>188</v>
      </c>
      <c r="F3703" t="s">
        <v>169</v>
      </c>
      <c r="G3703" t="s">
        <v>598</v>
      </c>
      <c r="H3703" s="168">
        <v>38726</v>
      </c>
      <c r="I3703" t="s">
        <v>108</v>
      </c>
      <c r="J3703" s="169">
        <v>11.717808219178082</v>
      </c>
      <c r="K3703">
        <v>3</v>
      </c>
    </row>
    <row r="3704" spans="1:11" x14ac:dyDescent="0.25">
      <c r="A3704" t="s">
        <v>4192</v>
      </c>
      <c r="B3704">
        <v>41324</v>
      </c>
      <c r="C3704" t="s">
        <v>172</v>
      </c>
      <c r="D3704" s="167">
        <v>110229</v>
      </c>
      <c r="E3704" t="s">
        <v>185</v>
      </c>
      <c r="F3704" t="s">
        <v>169</v>
      </c>
      <c r="G3704" t="s">
        <v>382</v>
      </c>
      <c r="H3704" s="168">
        <v>36493</v>
      </c>
      <c r="I3704" t="s">
        <v>106</v>
      </c>
      <c r="J3704" s="169">
        <v>17.835616438356166</v>
      </c>
      <c r="K3704">
        <v>4</v>
      </c>
    </row>
    <row r="3705" spans="1:11" x14ac:dyDescent="0.25">
      <c r="A3705" t="s">
        <v>4193</v>
      </c>
      <c r="B3705">
        <v>12579</v>
      </c>
      <c r="C3705" t="s">
        <v>172</v>
      </c>
      <c r="D3705" s="167">
        <v>84974</v>
      </c>
      <c r="E3705" t="s">
        <v>196</v>
      </c>
      <c r="F3705" t="s">
        <v>169</v>
      </c>
      <c r="G3705" t="s">
        <v>1795</v>
      </c>
      <c r="H3705" s="168">
        <v>37564</v>
      </c>
      <c r="I3705" t="s">
        <v>108</v>
      </c>
      <c r="J3705" s="169">
        <v>14.901369863013699</v>
      </c>
      <c r="K3705">
        <v>3</v>
      </c>
    </row>
    <row r="3706" spans="1:11" x14ac:dyDescent="0.25">
      <c r="A3706" t="s">
        <v>4194</v>
      </c>
      <c r="B3706">
        <v>67792</v>
      </c>
      <c r="C3706" t="s">
        <v>172</v>
      </c>
      <c r="D3706" s="167">
        <v>84095.22</v>
      </c>
      <c r="E3706" t="s">
        <v>199</v>
      </c>
      <c r="F3706" t="s">
        <v>169</v>
      </c>
      <c r="G3706" t="s">
        <v>1457</v>
      </c>
      <c r="H3706" s="168">
        <v>39308</v>
      </c>
      <c r="I3706" t="s">
        <v>103</v>
      </c>
      <c r="J3706" s="169">
        <v>10.123287671232877</v>
      </c>
      <c r="K3706">
        <v>3</v>
      </c>
    </row>
    <row r="3707" spans="1:11" x14ac:dyDescent="0.25">
      <c r="A3707" t="s">
        <v>4195</v>
      </c>
      <c r="B3707">
        <v>44532</v>
      </c>
      <c r="C3707" t="s">
        <v>172</v>
      </c>
      <c r="D3707" s="167">
        <v>80829</v>
      </c>
      <c r="E3707" t="s">
        <v>175</v>
      </c>
      <c r="F3707" t="s">
        <v>169</v>
      </c>
      <c r="G3707" t="s">
        <v>183</v>
      </c>
      <c r="H3707" s="168">
        <v>39461</v>
      </c>
      <c r="I3707" t="s">
        <v>104</v>
      </c>
      <c r="J3707" s="169">
        <v>9.7041095890410958</v>
      </c>
      <c r="K3707">
        <v>2</v>
      </c>
    </row>
    <row r="3708" spans="1:11" x14ac:dyDescent="0.25">
      <c r="A3708" t="s">
        <v>4196</v>
      </c>
      <c r="B3708">
        <v>61599</v>
      </c>
      <c r="C3708" t="s">
        <v>172</v>
      </c>
      <c r="D3708" s="167">
        <v>74713</v>
      </c>
      <c r="E3708" t="s">
        <v>168</v>
      </c>
      <c r="F3708" t="s">
        <v>169</v>
      </c>
      <c r="G3708" t="s">
        <v>265</v>
      </c>
      <c r="H3708" s="168">
        <v>37522</v>
      </c>
      <c r="I3708" t="s">
        <v>103</v>
      </c>
      <c r="J3708" s="169">
        <v>15.016438356164384</v>
      </c>
      <c r="K3708">
        <v>3</v>
      </c>
    </row>
    <row r="3709" spans="1:11" x14ac:dyDescent="0.25">
      <c r="A3709" t="s">
        <v>4197</v>
      </c>
      <c r="B3709">
        <v>38435</v>
      </c>
      <c r="C3709" t="s">
        <v>167</v>
      </c>
      <c r="D3709" s="167">
        <v>89418.95</v>
      </c>
      <c r="E3709" t="s">
        <v>175</v>
      </c>
      <c r="F3709" t="s">
        <v>169</v>
      </c>
      <c r="G3709" t="s">
        <v>176</v>
      </c>
      <c r="H3709" s="168">
        <v>38096</v>
      </c>
      <c r="I3709" t="s">
        <v>106</v>
      </c>
      <c r="J3709" s="169">
        <v>13.443835616438356</v>
      </c>
      <c r="K3709">
        <v>3</v>
      </c>
    </row>
    <row r="3710" spans="1:11" x14ac:dyDescent="0.25">
      <c r="A3710" t="s">
        <v>4198</v>
      </c>
      <c r="B3710">
        <v>69676</v>
      </c>
      <c r="C3710" t="s">
        <v>172</v>
      </c>
      <c r="D3710" s="167">
        <v>72902</v>
      </c>
      <c r="E3710" t="s">
        <v>175</v>
      </c>
      <c r="F3710" t="s">
        <v>169</v>
      </c>
      <c r="G3710" t="s">
        <v>183</v>
      </c>
      <c r="H3710" s="168">
        <v>38915</v>
      </c>
      <c r="I3710" t="s">
        <v>103</v>
      </c>
      <c r="J3710" s="169">
        <v>11.2</v>
      </c>
      <c r="K3710">
        <v>3</v>
      </c>
    </row>
    <row r="3711" spans="1:11" x14ac:dyDescent="0.25">
      <c r="A3711" t="s">
        <v>4199</v>
      </c>
      <c r="B3711">
        <v>17968</v>
      </c>
      <c r="C3711" t="s">
        <v>172</v>
      </c>
      <c r="D3711" s="167">
        <v>80829</v>
      </c>
      <c r="E3711" t="s">
        <v>175</v>
      </c>
      <c r="F3711" t="s">
        <v>169</v>
      </c>
      <c r="G3711" t="s">
        <v>183</v>
      </c>
      <c r="H3711" s="168">
        <v>37823</v>
      </c>
      <c r="I3711" t="s">
        <v>103</v>
      </c>
      <c r="J3711" s="169">
        <v>14.191780821917808</v>
      </c>
      <c r="K3711">
        <v>3</v>
      </c>
    </row>
    <row r="3712" spans="1:11" x14ac:dyDescent="0.25">
      <c r="A3712" t="s">
        <v>4200</v>
      </c>
      <c r="B3712">
        <v>21097</v>
      </c>
      <c r="C3712" t="s">
        <v>167</v>
      </c>
      <c r="D3712" s="167">
        <v>70435</v>
      </c>
      <c r="E3712" t="s">
        <v>175</v>
      </c>
      <c r="F3712" t="s">
        <v>169</v>
      </c>
      <c r="G3712" t="s">
        <v>183</v>
      </c>
      <c r="H3712" s="168">
        <v>39279</v>
      </c>
      <c r="I3712" t="s">
        <v>106</v>
      </c>
      <c r="J3712" s="169">
        <v>10.202739726027398</v>
      </c>
      <c r="K3712">
        <v>3</v>
      </c>
    </row>
    <row r="3713" spans="1:11" x14ac:dyDescent="0.25">
      <c r="A3713" t="s">
        <v>4201</v>
      </c>
      <c r="B3713">
        <v>19140</v>
      </c>
      <c r="C3713" t="s">
        <v>167</v>
      </c>
      <c r="D3713" s="167">
        <v>80829</v>
      </c>
      <c r="E3713" t="s">
        <v>175</v>
      </c>
      <c r="F3713" t="s">
        <v>169</v>
      </c>
      <c r="G3713" t="s">
        <v>183</v>
      </c>
      <c r="H3713" s="168">
        <v>37631</v>
      </c>
      <c r="I3713" t="s">
        <v>107</v>
      </c>
      <c r="J3713" s="169">
        <v>14.717808219178082</v>
      </c>
      <c r="K3713">
        <v>3</v>
      </c>
    </row>
    <row r="3714" spans="1:11" x14ac:dyDescent="0.25">
      <c r="A3714" t="s">
        <v>4202</v>
      </c>
      <c r="B3714">
        <v>45280</v>
      </c>
      <c r="C3714" t="s">
        <v>172</v>
      </c>
      <c r="D3714" s="167">
        <v>100500</v>
      </c>
      <c r="E3714" t="s">
        <v>168</v>
      </c>
      <c r="F3714" t="s">
        <v>169</v>
      </c>
      <c r="G3714" t="s">
        <v>275</v>
      </c>
      <c r="H3714" s="168">
        <v>42464</v>
      </c>
      <c r="I3714" t="s">
        <v>104</v>
      </c>
      <c r="J3714" s="169">
        <v>1.4767123287671233</v>
      </c>
      <c r="K3714">
        <v>1</v>
      </c>
    </row>
    <row r="3715" spans="1:11" x14ac:dyDescent="0.25">
      <c r="A3715" t="s">
        <v>4203</v>
      </c>
      <c r="B3715">
        <v>36792</v>
      </c>
      <c r="C3715" t="s">
        <v>172</v>
      </c>
      <c r="D3715" s="167">
        <v>112899</v>
      </c>
      <c r="E3715" t="s">
        <v>230</v>
      </c>
      <c r="F3715" t="s">
        <v>169</v>
      </c>
      <c r="G3715" t="s">
        <v>617</v>
      </c>
      <c r="H3715" s="168">
        <v>41260</v>
      </c>
      <c r="I3715" t="s">
        <v>106</v>
      </c>
      <c r="J3715" s="169">
        <v>4.7753424657534245</v>
      </c>
      <c r="K3715">
        <v>1</v>
      </c>
    </row>
    <row r="3716" spans="1:11" x14ac:dyDescent="0.25">
      <c r="A3716" t="s">
        <v>4204</v>
      </c>
      <c r="B3716">
        <v>90825</v>
      </c>
      <c r="C3716" t="s">
        <v>172</v>
      </c>
      <c r="D3716" s="167">
        <v>73801</v>
      </c>
      <c r="E3716" t="s">
        <v>196</v>
      </c>
      <c r="F3716" t="s">
        <v>169</v>
      </c>
      <c r="G3716" t="s">
        <v>228</v>
      </c>
      <c r="H3716" s="168">
        <v>36821</v>
      </c>
      <c r="I3716" t="s">
        <v>104</v>
      </c>
      <c r="J3716" s="169">
        <v>16.936986301369863</v>
      </c>
      <c r="K3716">
        <v>4</v>
      </c>
    </row>
    <row r="3717" spans="1:11" x14ac:dyDescent="0.25">
      <c r="A3717" t="s">
        <v>4205</v>
      </c>
      <c r="B3717">
        <v>51165</v>
      </c>
      <c r="C3717" t="s">
        <v>172</v>
      </c>
      <c r="D3717" s="167">
        <v>92756.7</v>
      </c>
      <c r="E3717" t="s">
        <v>175</v>
      </c>
      <c r="F3717" t="s">
        <v>169</v>
      </c>
      <c r="G3717" t="s">
        <v>183</v>
      </c>
      <c r="H3717" s="168">
        <v>34736</v>
      </c>
      <c r="I3717" t="s">
        <v>103</v>
      </c>
      <c r="J3717" s="169">
        <v>22.649315068493152</v>
      </c>
      <c r="K3717">
        <v>5</v>
      </c>
    </row>
    <row r="3718" spans="1:11" x14ac:dyDescent="0.25">
      <c r="A3718" t="s">
        <v>4206</v>
      </c>
      <c r="B3718">
        <v>26570</v>
      </c>
      <c r="C3718" t="s">
        <v>172</v>
      </c>
      <c r="D3718" s="167">
        <v>92756.7</v>
      </c>
      <c r="E3718" t="s">
        <v>175</v>
      </c>
      <c r="F3718" t="s">
        <v>169</v>
      </c>
      <c r="G3718" t="s">
        <v>183</v>
      </c>
      <c r="H3718" s="168">
        <v>33049</v>
      </c>
      <c r="I3718" t="s">
        <v>104</v>
      </c>
      <c r="J3718" s="169">
        <v>27.271232876712329</v>
      </c>
      <c r="K3718">
        <v>6</v>
      </c>
    </row>
    <row r="3719" spans="1:11" x14ac:dyDescent="0.25">
      <c r="A3719" t="s">
        <v>4207</v>
      </c>
      <c r="B3719">
        <v>59018</v>
      </c>
      <c r="C3719" t="s">
        <v>172</v>
      </c>
      <c r="D3719" s="167">
        <v>60727.82</v>
      </c>
      <c r="E3719" t="s">
        <v>239</v>
      </c>
      <c r="F3719" t="s">
        <v>169</v>
      </c>
      <c r="G3719" t="s">
        <v>535</v>
      </c>
      <c r="H3719" s="168">
        <v>41554</v>
      </c>
      <c r="I3719" t="s">
        <v>103</v>
      </c>
      <c r="J3719" s="169">
        <v>3.9698630136986299</v>
      </c>
      <c r="K3719">
        <v>1</v>
      </c>
    </row>
    <row r="3720" spans="1:11" x14ac:dyDescent="0.25">
      <c r="A3720" t="s">
        <v>4208</v>
      </c>
      <c r="B3720">
        <v>27166</v>
      </c>
      <c r="C3720" t="s">
        <v>172</v>
      </c>
      <c r="D3720" s="167">
        <v>67486.850000000006</v>
      </c>
      <c r="E3720" t="s">
        <v>196</v>
      </c>
      <c r="F3720" t="s">
        <v>169</v>
      </c>
      <c r="G3720" t="s">
        <v>228</v>
      </c>
      <c r="H3720" s="168">
        <v>38250</v>
      </c>
      <c r="I3720" t="s">
        <v>104</v>
      </c>
      <c r="J3720" s="169">
        <v>13.021917808219179</v>
      </c>
      <c r="K3720">
        <v>3</v>
      </c>
    </row>
    <row r="3721" spans="1:11" x14ac:dyDescent="0.25">
      <c r="A3721" t="s">
        <v>4209</v>
      </c>
      <c r="B3721">
        <v>51116</v>
      </c>
      <c r="C3721" t="s">
        <v>167</v>
      </c>
      <c r="D3721" s="167">
        <v>53380.28</v>
      </c>
      <c r="E3721" t="s">
        <v>188</v>
      </c>
      <c r="F3721" t="s">
        <v>202</v>
      </c>
      <c r="G3721" t="s">
        <v>313</v>
      </c>
      <c r="H3721" s="168">
        <v>36276</v>
      </c>
      <c r="I3721" t="s">
        <v>103</v>
      </c>
      <c r="J3721" s="169">
        <v>18.43013698630137</v>
      </c>
      <c r="K3721">
        <v>4</v>
      </c>
    </row>
    <row r="3722" spans="1:11" x14ac:dyDescent="0.25">
      <c r="A3722" t="s">
        <v>4210</v>
      </c>
      <c r="B3722">
        <v>27446</v>
      </c>
      <c r="C3722" t="s">
        <v>172</v>
      </c>
      <c r="D3722" s="167">
        <v>104091.97</v>
      </c>
      <c r="E3722" t="s">
        <v>253</v>
      </c>
      <c r="F3722" t="s">
        <v>169</v>
      </c>
      <c r="G3722" t="s">
        <v>240</v>
      </c>
      <c r="H3722" s="168">
        <v>36465</v>
      </c>
      <c r="I3722" t="s">
        <v>103</v>
      </c>
      <c r="J3722" s="169">
        <v>17.912328767123288</v>
      </c>
      <c r="K3722">
        <v>4</v>
      </c>
    </row>
    <row r="3723" spans="1:11" x14ac:dyDescent="0.25">
      <c r="A3723" t="s">
        <v>4211</v>
      </c>
      <c r="B3723">
        <v>43018</v>
      </c>
      <c r="C3723" t="s">
        <v>172</v>
      </c>
      <c r="D3723" s="167">
        <v>36832.080000000002</v>
      </c>
      <c r="E3723" t="s">
        <v>253</v>
      </c>
      <c r="F3723" t="s">
        <v>169</v>
      </c>
      <c r="G3723" t="s">
        <v>895</v>
      </c>
      <c r="H3723" s="168">
        <v>41036</v>
      </c>
      <c r="I3723" t="s">
        <v>104</v>
      </c>
      <c r="J3723" s="169">
        <v>5.3890410958904109</v>
      </c>
      <c r="K3723">
        <v>2</v>
      </c>
    </row>
    <row r="3724" spans="1:11" x14ac:dyDescent="0.25">
      <c r="A3724" t="s">
        <v>4212</v>
      </c>
      <c r="B3724">
        <v>30837</v>
      </c>
      <c r="C3724" t="s">
        <v>172</v>
      </c>
      <c r="D3724" s="167">
        <v>170182.71</v>
      </c>
      <c r="E3724" t="s">
        <v>199</v>
      </c>
      <c r="F3724" t="s">
        <v>169</v>
      </c>
      <c r="G3724" t="s">
        <v>637</v>
      </c>
      <c r="H3724" s="168">
        <v>37515</v>
      </c>
      <c r="I3724" t="s">
        <v>103</v>
      </c>
      <c r="J3724" s="169">
        <v>15.035616438356165</v>
      </c>
      <c r="K3724">
        <v>3</v>
      </c>
    </row>
    <row r="3725" spans="1:11" x14ac:dyDescent="0.25">
      <c r="A3725" t="s">
        <v>4213</v>
      </c>
      <c r="B3725">
        <v>19953</v>
      </c>
      <c r="C3725" t="s">
        <v>172</v>
      </c>
      <c r="D3725" s="167">
        <v>104717.28</v>
      </c>
      <c r="E3725" t="s">
        <v>168</v>
      </c>
      <c r="F3725" t="s">
        <v>169</v>
      </c>
      <c r="G3725" t="s">
        <v>397</v>
      </c>
      <c r="H3725" s="168">
        <v>31978</v>
      </c>
      <c r="I3725" t="s">
        <v>103</v>
      </c>
      <c r="J3725" s="169">
        <v>30.205479452054796</v>
      </c>
      <c r="K3725">
        <v>7</v>
      </c>
    </row>
    <row r="3726" spans="1:11" x14ac:dyDescent="0.25">
      <c r="A3726" t="s">
        <v>4214</v>
      </c>
      <c r="B3726">
        <v>28926</v>
      </c>
      <c r="C3726" t="s">
        <v>167</v>
      </c>
      <c r="D3726" s="167">
        <v>33568.92</v>
      </c>
      <c r="E3726" t="s">
        <v>188</v>
      </c>
      <c r="F3726" t="s">
        <v>202</v>
      </c>
      <c r="G3726" t="s">
        <v>313</v>
      </c>
      <c r="H3726" s="168">
        <v>39300</v>
      </c>
      <c r="I3726" t="s">
        <v>108</v>
      </c>
      <c r="J3726" s="169">
        <v>10.145205479452056</v>
      </c>
      <c r="K3726">
        <v>3</v>
      </c>
    </row>
    <row r="3727" spans="1:11" x14ac:dyDescent="0.25">
      <c r="A3727" t="s">
        <v>4215</v>
      </c>
      <c r="B3727">
        <v>85636</v>
      </c>
      <c r="C3727" t="s">
        <v>167</v>
      </c>
      <c r="D3727" s="167">
        <v>102664</v>
      </c>
      <c r="E3727" t="s">
        <v>188</v>
      </c>
      <c r="F3727" t="s">
        <v>169</v>
      </c>
      <c r="G3727" t="s">
        <v>598</v>
      </c>
      <c r="H3727" s="168">
        <v>31684</v>
      </c>
      <c r="I3727" t="s">
        <v>104</v>
      </c>
      <c r="J3727" s="169">
        <v>31.010958904109589</v>
      </c>
      <c r="K3727">
        <v>7</v>
      </c>
    </row>
    <row r="3728" spans="1:11" x14ac:dyDescent="0.25">
      <c r="A3728" t="s">
        <v>4216</v>
      </c>
      <c r="B3728">
        <v>3569</v>
      </c>
      <c r="C3728" t="s">
        <v>172</v>
      </c>
      <c r="D3728" s="167">
        <v>56607</v>
      </c>
      <c r="E3728" t="s">
        <v>196</v>
      </c>
      <c r="F3728" t="s">
        <v>169</v>
      </c>
      <c r="G3728" t="s">
        <v>4217</v>
      </c>
      <c r="H3728" s="168">
        <v>42576</v>
      </c>
      <c r="I3728" t="s">
        <v>108</v>
      </c>
      <c r="J3728" s="169">
        <v>1.1698630136986301</v>
      </c>
      <c r="K3728">
        <v>1</v>
      </c>
    </row>
    <row r="3729" spans="1:11" x14ac:dyDescent="0.25">
      <c r="A3729" t="s">
        <v>4218</v>
      </c>
      <c r="B3729">
        <v>73786</v>
      </c>
      <c r="C3729" t="s">
        <v>167</v>
      </c>
      <c r="D3729" s="167">
        <v>78593.119999999995</v>
      </c>
      <c r="E3729" t="s">
        <v>188</v>
      </c>
      <c r="F3729" t="s">
        <v>169</v>
      </c>
      <c r="G3729" t="s">
        <v>677</v>
      </c>
      <c r="H3729" s="168">
        <v>37172</v>
      </c>
      <c r="I3729" t="s">
        <v>104</v>
      </c>
      <c r="J3729" s="169">
        <v>15.975342465753425</v>
      </c>
      <c r="K3729">
        <v>4</v>
      </c>
    </row>
    <row r="3730" spans="1:11" x14ac:dyDescent="0.25">
      <c r="A3730" t="s">
        <v>4219</v>
      </c>
      <c r="B3730">
        <v>67001</v>
      </c>
      <c r="C3730" t="s">
        <v>172</v>
      </c>
      <c r="D3730" s="167">
        <v>46626.87</v>
      </c>
      <c r="E3730" t="s">
        <v>199</v>
      </c>
      <c r="F3730" t="s">
        <v>169</v>
      </c>
      <c r="G3730" t="s">
        <v>205</v>
      </c>
      <c r="H3730" s="168">
        <v>39384</v>
      </c>
      <c r="I3730" t="s">
        <v>103</v>
      </c>
      <c r="J3730" s="169">
        <v>9.9150684931506845</v>
      </c>
      <c r="K3730">
        <v>2</v>
      </c>
    </row>
    <row r="3731" spans="1:11" x14ac:dyDescent="0.25">
      <c r="A3731" t="s">
        <v>4220</v>
      </c>
      <c r="B3731">
        <v>21068</v>
      </c>
      <c r="C3731" t="s">
        <v>172</v>
      </c>
      <c r="D3731" s="167">
        <v>96763.35</v>
      </c>
      <c r="E3731" t="s">
        <v>168</v>
      </c>
      <c r="F3731" t="s">
        <v>169</v>
      </c>
      <c r="G3731" t="s">
        <v>384</v>
      </c>
      <c r="H3731" s="168">
        <v>34960</v>
      </c>
      <c r="I3731" t="s">
        <v>104</v>
      </c>
      <c r="J3731" s="169">
        <v>22.035616438356165</v>
      </c>
      <c r="K3731">
        <v>5</v>
      </c>
    </row>
    <row r="3732" spans="1:11" x14ac:dyDescent="0.25">
      <c r="A3732" t="s">
        <v>4221</v>
      </c>
      <c r="B3732">
        <v>95693</v>
      </c>
      <c r="C3732" t="s">
        <v>167</v>
      </c>
      <c r="D3732" s="167">
        <v>69222.179999999993</v>
      </c>
      <c r="E3732" t="s">
        <v>188</v>
      </c>
      <c r="F3732" t="s">
        <v>169</v>
      </c>
      <c r="G3732" t="s">
        <v>273</v>
      </c>
      <c r="H3732" s="168">
        <v>31313</v>
      </c>
      <c r="I3732" t="s">
        <v>106</v>
      </c>
      <c r="J3732" s="169">
        <v>32.027397260273972</v>
      </c>
      <c r="K3732">
        <v>7</v>
      </c>
    </row>
    <row r="3733" spans="1:11" x14ac:dyDescent="0.25">
      <c r="A3733" t="s">
        <v>4222</v>
      </c>
      <c r="B3733">
        <v>41512</v>
      </c>
      <c r="C3733" t="s">
        <v>172</v>
      </c>
      <c r="D3733" s="167">
        <v>45261</v>
      </c>
      <c r="E3733" t="s">
        <v>191</v>
      </c>
      <c r="F3733" t="s">
        <v>169</v>
      </c>
      <c r="G3733" t="s">
        <v>1065</v>
      </c>
      <c r="H3733" s="168">
        <v>42716</v>
      </c>
      <c r="I3733" t="s">
        <v>108</v>
      </c>
      <c r="J3733" s="169">
        <v>0.78630136986301369</v>
      </c>
      <c r="K3733">
        <v>1</v>
      </c>
    </row>
    <row r="3734" spans="1:11" x14ac:dyDescent="0.25">
      <c r="A3734" t="s">
        <v>4223</v>
      </c>
      <c r="B3734">
        <v>45477</v>
      </c>
      <c r="C3734" t="s">
        <v>172</v>
      </c>
      <c r="D3734" s="167">
        <v>89620</v>
      </c>
      <c r="E3734" t="s">
        <v>175</v>
      </c>
      <c r="F3734" t="s">
        <v>169</v>
      </c>
      <c r="G3734" t="s">
        <v>183</v>
      </c>
      <c r="H3734" s="168">
        <v>35332</v>
      </c>
      <c r="I3734" t="s">
        <v>108</v>
      </c>
      <c r="J3734" s="169">
        <v>21.016438356164382</v>
      </c>
      <c r="K3734">
        <v>5</v>
      </c>
    </row>
    <row r="3735" spans="1:11" x14ac:dyDescent="0.25">
      <c r="A3735" t="s">
        <v>4224</v>
      </c>
      <c r="B3735">
        <v>28645</v>
      </c>
      <c r="C3735" t="s">
        <v>167</v>
      </c>
      <c r="D3735" s="167">
        <v>46626.87</v>
      </c>
      <c r="E3735" t="s">
        <v>199</v>
      </c>
      <c r="F3735" t="s">
        <v>169</v>
      </c>
      <c r="G3735" t="s">
        <v>205</v>
      </c>
      <c r="H3735" s="168">
        <v>39426</v>
      </c>
      <c r="I3735" t="s">
        <v>108</v>
      </c>
      <c r="J3735" s="169">
        <v>9.8000000000000007</v>
      </c>
      <c r="K3735">
        <v>2</v>
      </c>
    </row>
    <row r="3736" spans="1:11" x14ac:dyDescent="0.25">
      <c r="A3736" t="s">
        <v>4225</v>
      </c>
      <c r="B3736">
        <v>82697</v>
      </c>
      <c r="C3736" t="s">
        <v>172</v>
      </c>
      <c r="D3736" s="167">
        <v>40631.32</v>
      </c>
      <c r="E3736" t="s">
        <v>199</v>
      </c>
      <c r="F3736" t="s">
        <v>169</v>
      </c>
      <c r="G3736" t="s">
        <v>200</v>
      </c>
      <c r="H3736" s="168">
        <v>42373</v>
      </c>
      <c r="I3736" t="s">
        <v>106</v>
      </c>
      <c r="J3736" s="169">
        <v>1.726027397260274</v>
      </c>
      <c r="K3736">
        <v>1</v>
      </c>
    </row>
    <row r="3737" spans="1:11" x14ac:dyDescent="0.25">
      <c r="A3737" t="s">
        <v>4226</v>
      </c>
      <c r="B3737">
        <v>98054</v>
      </c>
      <c r="C3737" t="s">
        <v>172</v>
      </c>
      <c r="D3737" s="167">
        <v>85854</v>
      </c>
      <c r="E3737" t="s">
        <v>185</v>
      </c>
      <c r="F3737" t="s">
        <v>169</v>
      </c>
      <c r="G3737" t="s">
        <v>416</v>
      </c>
      <c r="H3737" s="168">
        <v>37298</v>
      </c>
      <c r="I3737" t="s">
        <v>107</v>
      </c>
      <c r="J3737" s="169">
        <v>15.63013698630137</v>
      </c>
      <c r="K3737">
        <v>4</v>
      </c>
    </row>
    <row r="3738" spans="1:11" x14ac:dyDescent="0.25">
      <c r="A3738" t="s">
        <v>4227</v>
      </c>
      <c r="B3738">
        <v>38538</v>
      </c>
      <c r="C3738" t="s">
        <v>172</v>
      </c>
      <c r="D3738" s="167">
        <v>81066</v>
      </c>
      <c r="E3738" t="s">
        <v>199</v>
      </c>
      <c r="F3738" t="s">
        <v>169</v>
      </c>
      <c r="G3738" t="s">
        <v>4228</v>
      </c>
      <c r="H3738" s="168">
        <v>39286</v>
      </c>
      <c r="I3738" t="s">
        <v>103</v>
      </c>
      <c r="J3738" s="169">
        <v>10.183561643835617</v>
      </c>
      <c r="K3738">
        <v>3</v>
      </c>
    </row>
    <row r="3739" spans="1:11" x14ac:dyDescent="0.25">
      <c r="A3739" t="s">
        <v>4229</v>
      </c>
      <c r="B3739">
        <v>38618</v>
      </c>
      <c r="C3739" t="s">
        <v>167</v>
      </c>
      <c r="D3739" s="167">
        <v>22879.759999999998</v>
      </c>
      <c r="E3739" t="s">
        <v>216</v>
      </c>
      <c r="F3739" t="s">
        <v>202</v>
      </c>
      <c r="G3739" t="s">
        <v>588</v>
      </c>
      <c r="H3739" s="168">
        <v>36797</v>
      </c>
      <c r="I3739" t="s">
        <v>103</v>
      </c>
      <c r="J3739" s="169">
        <v>17.002739726027396</v>
      </c>
      <c r="K3739">
        <v>4</v>
      </c>
    </row>
    <row r="3740" spans="1:11" x14ac:dyDescent="0.25">
      <c r="A3740" t="s">
        <v>4230</v>
      </c>
      <c r="B3740">
        <v>83469</v>
      </c>
      <c r="C3740" t="s">
        <v>167</v>
      </c>
      <c r="D3740" s="167">
        <v>46626.06</v>
      </c>
      <c r="E3740" t="s">
        <v>168</v>
      </c>
      <c r="F3740" t="s">
        <v>169</v>
      </c>
      <c r="G3740" t="s">
        <v>194</v>
      </c>
      <c r="H3740" s="168">
        <v>38753</v>
      </c>
      <c r="I3740" t="s">
        <v>107</v>
      </c>
      <c r="J3740" s="169">
        <v>11.643835616438356</v>
      </c>
      <c r="K3740">
        <v>3</v>
      </c>
    </row>
    <row r="3741" spans="1:11" x14ac:dyDescent="0.25">
      <c r="A3741" t="s">
        <v>4231</v>
      </c>
      <c r="B3741">
        <v>67330</v>
      </c>
      <c r="C3741" t="s">
        <v>172</v>
      </c>
      <c r="D3741" s="167">
        <v>65694.009999999995</v>
      </c>
      <c r="E3741" t="s">
        <v>199</v>
      </c>
      <c r="F3741" t="s">
        <v>169</v>
      </c>
      <c r="G3741" t="s">
        <v>3409</v>
      </c>
      <c r="H3741" s="168">
        <v>32643</v>
      </c>
      <c r="I3741" t="s">
        <v>104</v>
      </c>
      <c r="J3741" s="169">
        <v>28.383561643835616</v>
      </c>
      <c r="K3741">
        <v>6</v>
      </c>
    </row>
    <row r="3742" spans="1:11" x14ac:dyDescent="0.25">
      <c r="A3742" t="s">
        <v>4232</v>
      </c>
      <c r="B3742">
        <v>35739</v>
      </c>
      <c r="C3742" t="s">
        <v>172</v>
      </c>
      <c r="D3742" s="167">
        <v>87523.22</v>
      </c>
      <c r="E3742" t="s">
        <v>268</v>
      </c>
      <c r="F3742" t="s">
        <v>169</v>
      </c>
      <c r="G3742" t="s">
        <v>418</v>
      </c>
      <c r="H3742" s="168">
        <v>31943</v>
      </c>
      <c r="I3742" t="s">
        <v>108</v>
      </c>
      <c r="J3742" s="169">
        <v>30.301369863013697</v>
      </c>
      <c r="K3742">
        <v>7</v>
      </c>
    </row>
    <row r="3743" spans="1:11" x14ac:dyDescent="0.25">
      <c r="A3743" t="s">
        <v>4233</v>
      </c>
      <c r="B3743">
        <v>13747</v>
      </c>
      <c r="C3743" t="s">
        <v>172</v>
      </c>
      <c r="D3743" s="167">
        <v>53788</v>
      </c>
      <c r="E3743" t="s">
        <v>175</v>
      </c>
      <c r="F3743" t="s">
        <v>169</v>
      </c>
      <c r="G3743" t="s">
        <v>183</v>
      </c>
      <c r="H3743" s="168">
        <v>41918</v>
      </c>
      <c r="I3743" t="s">
        <v>106</v>
      </c>
      <c r="J3743" s="169">
        <v>2.9726027397260273</v>
      </c>
      <c r="K3743">
        <v>1</v>
      </c>
    </row>
    <row r="3744" spans="1:11" x14ac:dyDescent="0.25">
      <c r="A3744" t="s">
        <v>4234</v>
      </c>
      <c r="B3744">
        <v>6660</v>
      </c>
      <c r="C3744" t="s">
        <v>167</v>
      </c>
      <c r="D3744" s="167">
        <v>50785.5</v>
      </c>
      <c r="E3744" t="s">
        <v>1353</v>
      </c>
      <c r="F3744" t="s">
        <v>169</v>
      </c>
      <c r="G3744" t="s">
        <v>1354</v>
      </c>
      <c r="H3744" s="168">
        <v>41106</v>
      </c>
      <c r="I3744" t="s">
        <v>107</v>
      </c>
      <c r="J3744" s="169">
        <v>5.1972602739726028</v>
      </c>
      <c r="K3744">
        <v>2</v>
      </c>
    </row>
    <row r="3745" spans="1:11" x14ac:dyDescent="0.25">
      <c r="A3745" t="s">
        <v>4235</v>
      </c>
      <c r="B3745">
        <v>75555</v>
      </c>
      <c r="C3745" t="s">
        <v>167</v>
      </c>
      <c r="D3745" s="167">
        <v>97912</v>
      </c>
      <c r="E3745" t="s">
        <v>188</v>
      </c>
      <c r="F3745" t="s">
        <v>169</v>
      </c>
      <c r="G3745" t="s">
        <v>284</v>
      </c>
      <c r="H3745" s="168">
        <v>37410</v>
      </c>
      <c r="I3745" t="s">
        <v>103</v>
      </c>
      <c r="J3745" s="169">
        <v>15.323287671232876</v>
      </c>
      <c r="K3745">
        <v>4</v>
      </c>
    </row>
    <row r="3746" spans="1:11" x14ac:dyDescent="0.25">
      <c r="A3746" t="s">
        <v>4236</v>
      </c>
      <c r="B3746">
        <v>6021</v>
      </c>
      <c r="C3746" t="s">
        <v>172</v>
      </c>
      <c r="D3746" s="167">
        <v>48258.11</v>
      </c>
      <c r="E3746" t="s">
        <v>1258</v>
      </c>
      <c r="F3746" t="s">
        <v>169</v>
      </c>
      <c r="G3746" t="s">
        <v>418</v>
      </c>
      <c r="H3746" s="168">
        <v>41638</v>
      </c>
      <c r="I3746" t="s">
        <v>103</v>
      </c>
      <c r="J3746" s="169">
        <v>3.7397260273972601</v>
      </c>
      <c r="K3746">
        <v>1</v>
      </c>
    </row>
    <row r="3747" spans="1:11" x14ac:dyDescent="0.25">
      <c r="A3747" t="s">
        <v>4237</v>
      </c>
      <c r="B3747">
        <v>62761</v>
      </c>
      <c r="C3747" t="s">
        <v>172</v>
      </c>
      <c r="D3747" s="167">
        <v>43525.72</v>
      </c>
      <c r="E3747" t="s">
        <v>199</v>
      </c>
      <c r="F3747" t="s">
        <v>169</v>
      </c>
      <c r="G3747" t="s">
        <v>220</v>
      </c>
      <c r="H3747" s="168">
        <v>40623</v>
      </c>
      <c r="I3747" t="s">
        <v>104</v>
      </c>
      <c r="J3747" s="169">
        <v>6.5205479452054798</v>
      </c>
      <c r="K3747">
        <v>2</v>
      </c>
    </row>
    <row r="3748" spans="1:11" x14ac:dyDescent="0.25">
      <c r="A3748" t="s">
        <v>4238</v>
      </c>
      <c r="B3748">
        <v>96187</v>
      </c>
      <c r="C3748" t="s">
        <v>167</v>
      </c>
      <c r="D3748" s="167">
        <v>60153.67</v>
      </c>
      <c r="E3748" t="s">
        <v>199</v>
      </c>
      <c r="F3748" t="s">
        <v>169</v>
      </c>
      <c r="G3748" t="s">
        <v>282</v>
      </c>
      <c r="H3748" s="168">
        <v>38867</v>
      </c>
      <c r="I3748" t="s">
        <v>107</v>
      </c>
      <c r="J3748" s="169">
        <v>11.331506849315069</v>
      </c>
      <c r="K3748">
        <v>3</v>
      </c>
    </row>
    <row r="3749" spans="1:11" x14ac:dyDescent="0.25">
      <c r="A3749" t="s">
        <v>4239</v>
      </c>
      <c r="B3749">
        <v>47589</v>
      </c>
      <c r="C3749" t="s">
        <v>172</v>
      </c>
      <c r="D3749" s="167">
        <v>63979</v>
      </c>
      <c r="E3749" t="s">
        <v>199</v>
      </c>
      <c r="F3749" t="s">
        <v>169</v>
      </c>
      <c r="G3749" t="s">
        <v>4240</v>
      </c>
      <c r="H3749" s="168">
        <v>39216</v>
      </c>
      <c r="I3749" t="s">
        <v>103</v>
      </c>
      <c r="J3749" s="169">
        <v>10.375342465753425</v>
      </c>
      <c r="K3749">
        <v>3</v>
      </c>
    </row>
    <row r="3750" spans="1:11" x14ac:dyDescent="0.25">
      <c r="A3750" t="s">
        <v>4241</v>
      </c>
      <c r="B3750">
        <v>1756</v>
      </c>
      <c r="C3750" t="s">
        <v>167</v>
      </c>
      <c r="D3750" s="167">
        <v>85763.95</v>
      </c>
      <c r="E3750" t="s">
        <v>175</v>
      </c>
      <c r="F3750" t="s">
        <v>169</v>
      </c>
      <c r="G3750" t="s">
        <v>176</v>
      </c>
      <c r="H3750" s="168">
        <v>37017</v>
      </c>
      <c r="I3750" t="s">
        <v>106</v>
      </c>
      <c r="J3750" s="169">
        <v>16.399999999999999</v>
      </c>
      <c r="K3750">
        <v>4</v>
      </c>
    </row>
    <row r="3751" spans="1:11" x14ac:dyDescent="0.25">
      <c r="A3751" t="s">
        <v>4242</v>
      </c>
      <c r="B3751">
        <v>33712</v>
      </c>
      <c r="C3751" t="s">
        <v>167</v>
      </c>
      <c r="D3751" s="167">
        <v>105743.92</v>
      </c>
      <c r="E3751" t="s">
        <v>180</v>
      </c>
      <c r="F3751" t="s">
        <v>169</v>
      </c>
      <c r="G3751" t="s">
        <v>397</v>
      </c>
      <c r="H3751" s="168">
        <v>32650</v>
      </c>
      <c r="I3751" t="s">
        <v>107</v>
      </c>
      <c r="J3751" s="169">
        <v>28.364383561643837</v>
      </c>
      <c r="K3751">
        <v>6</v>
      </c>
    </row>
    <row r="3752" spans="1:11" x14ac:dyDescent="0.25">
      <c r="A3752" t="s">
        <v>4243</v>
      </c>
      <c r="B3752">
        <v>56319</v>
      </c>
      <c r="C3752" t="s">
        <v>172</v>
      </c>
      <c r="D3752" s="167">
        <v>32098</v>
      </c>
      <c r="E3752" t="s">
        <v>253</v>
      </c>
      <c r="F3752" t="s">
        <v>169</v>
      </c>
      <c r="G3752" t="s">
        <v>895</v>
      </c>
      <c r="H3752" s="168">
        <v>42464</v>
      </c>
      <c r="I3752" t="s">
        <v>105</v>
      </c>
      <c r="J3752" s="169">
        <v>1.4767123287671233</v>
      </c>
      <c r="K3752">
        <v>1</v>
      </c>
    </row>
    <row r="3753" spans="1:11" x14ac:dyDescent="0.25">
      <c r="A3753" t="s">
        <v>4244</v>
      </c>
      <c r="B3753">
        <v>26332</v>
      </c>
      <c r="C3753" t="s">
        <v>167</v>
      </c>
      <c r="D3753" s="167">
        <v>100849.36</v>
      </c>
      <c r="E3753" t="s">
        <v>188</v>
      </c>
      <c r="F3753" t="s">
        <v>169</v>
      </c>
      <c r="G3753" t="s">
        <v>284</v>
      </c>
      <c r="H3753" s="168">
        <v>34603</v>
      </c>
      <c r="I3753" t="s">
        <v>103</v>
      </c>
      <c r="J3753" s="169">
        <v>23.013698630136986</v>
      </c>
      <c r="K3753">
        <v>5</v>
      </c>
    </row>
    <row r="3754" spans="1:11" x14ac:dyDescent="0.25">
      <c r="A3754" t="s">
        <v>4245</v>
      </c>
      <c r="B3754">
        <v>9207</v>
      </c>
      <c r="C3754" t="s">
        <v>167</v>
      </c>
      <c r="D3754" s="167">
        <v>48145.17</v>
      </c>
      <c r="E3754" t="s">
        <v>188</v>
      </c>
      <c r="F3754" t="s">
        <v>202</v>
      </c>
      <c r="G3754" t="s">
        <v>313</v>
      </c>
      <c r="H3754" s="168">
        <v>37473</v>
      </c>
      <c r="I3754" t="s">
        <v>104</v>
      </c>
      <c r="J3754" s="169">
        <v>15.150684931506849</v>
      </c>
      <c r="K3754">
        <v>4</v>
      </c>
    </row>
    <row r="3755" spans="1:11" x14ac:dyDescent="0.25">
      <c r="A3755" t="s">
        <v>4246</v>
      </c>
      <c r="B3755">
        <v>75266</v>
      </c>
      <c r="C3755" t="s">
        <v>172</v>
      </c>
      <c r="D3755" s="167">
        <v>57265</v>
      </c>
      <c r="E3755" t="s">
        <v>191</v>
      </c>
      <c r="F3755" t="s">
        <v>169</v>
      </c>
      <c r="G3755" t="s">
        <v>354</v>
      </c>
      <c r="H3755" s="168">
        <v>41064</v>
      </c>
      <c r="I3755" t="s">
        <v>108</v>
      </c>
      <c r="J3755" s="169">
        <v>5.3123287671232875</v>
      </c>
      <c r="K3755">
        <v>2</v>
      </c>
    </row>
    <row r="3756" spans="1:11" x14ac:dyDescent="0.25">
      <c r="A3756" t="s">
        <v>4247</v>
      </c>
      <c r="B3756">
        <v>30913</v>
      </c>
      <c r="C3756" t="s">
        <v>172</v>
      </c>
      <c r="D3756" s="167">
        <v>80133.73</v>
      </c>
      <c r="E3756" t="s">
        <v>233</v>
      </c>
      <c r="F3756" t="s">
        <v>169</v>
      </c>
      <c r="G3756" t="s">
        <v>962</v>
      </c>
      <c r="H3756" s="168">
        <v>33826</v>
      </c>
      <c r="I3756" t="s">
        <v>108</v>
      </c>
      <c r="J3756" s="169">
        <v>25.142465753424659</v>
      </c>
      <c r="K3756">
        <v>6</v>
      </c>
    </row>
    <row r="3757" spans="1:11" x14ac:dyDescent="0.25">
      <c r="A3757" t="s">
        <v>4248</v>
      </c>
      <c r="B3757">
        <v>48213</v>
      </c>
      <c r="C3757" t="s">
        <v>172</v>
      </c>
      <c r="D3757" s="167">
        <v>43525.72</v>
      </c>
      <c r="E3757" t="s">
        <v>199</v>
      </c>
      <c r="F3757" t="s">
        <v>169</v>
      </c>
      <c r="G3757" t="s">
        <v>220</v>
      </c>
      <c r="H3757" s="168">
        <v>41414</v>
      </c>
      <c r="I3757" t="s">
        <v>106</v>
      </c>
      <c r="J3757" s="169">
        <v>4.353424657534247</v>
      </c>
      <c r="K3757">
        <v>1</v>
      </c>
    </row>
    <row r="3758" spans="1:11" x14ac:dyDescent="0.25">
      <c r="A3758" t="s">
        <v>4249</v>
      </c>
      <c r="B3758">
        <v>18162</v>
      </c>
      <c r="C3758" t="s">
        <v>167</v>
      </c>
      <c r="D3758" s="167">
        <v>89615.46</v>
      </c>
      <c r="E3758" t="s">
        <v>233</v>
      </c>
      <c r="F3758" t="s">
        <v>169</v>
      </c>
      <c r="G3758" t="s">
        <v>397</v>
      </c>
      <c r="H3758" s="168">
        <v>33479</v>
      </c>
      <c r="I3758" t="s">
        <v>108</v>
      </c>
      <c r="J3758" s="169">
        <v>26.093150684931508</v>
      </c>
      <c r="K3758">
        <v>6</v>
      </c>
    </row>
    <row r="3759" spans="1:11" x14ac:dyDescent="0.25">
      <c r="A3759" t="s">
        <v>4250</v>
      </c>
      <c r="B3759">
        <v>56637</v>
      </c>
      <c r="C3759" t="s">
        <v>167</v>
      </c>
      <c r="D3759" s="167">
        <v>71267.509999999995</v>
      </c>
      <c r="E3759" t="s">
        <v>308</v>
      </c>
      <c r="F3759" t="s">
        <v>169</v>
      </c>
      <c r="G3759" t="s">
        <v>282</v>
      </c>
      <c r="H3759" s="168">
        <v>38965</v>
      </c>
      <c r="I3759" t="s">
        <v>104</v>
      </c>
      <c r="J3759" s="169">
        <v>11.063013698630137</v>
      </c>
      <c r="K3759">
        <v>3</v>
      </c>
    </row>
    <row r="3760" spans="1:11" x14ac:dyDescent="0.25">
      <c r="A3760" t="s">
        <v>4251</v>
      </c>
      <c r="B3760">
        <v>91508</v>
      </c>
      <c r="C3760" t="s">
        <v>172</v>
      </c>
      <c r="D3760" s="167">
        <v>67753</v>
      </c>
      <c r="E3760" t="s">
        <v>191</v>
      </c>
      <c r="F3760" t="s">
        <v>169</v>
      </c>
      <c r="G3760" t="s">
        <v>486</v>
      </c>
      <c r="H3760" s="168">
        <v>39160</v>
      </c>
      <c r="I3760" t="s">
        <v>105</v>
      </c>
      <c r="J3760" s="169">
        <v>10.528767123287672</v>
      </c>
      <c r="K3760">
        <v>3</v>
      </c>
    </row>
    <row r="3761" spans="1:11" x14ac:dyDescent="0.25">
      <c r="A3761" t="s">
        <v>4252</v>
      </c>
      <c r="B3761">
        <v>21899</v>
      </c>
      <c r="C3761" t="s">
        <v>172</v>
      </c>
      <c r="D3761" s="167">
        <v>78096</v>
      </c>
      <c r="E3761" t="s">
        <v>175</v>
      </c>
      <c r="F3761" t="s">
        <v>169</v>
      </c>
      <c r="G3761" t="s">
        <v>183</v>
      </c>
      <c r="H3761" s="168">
        <v>38320</v>
      </c>
      <c r="I3761" t="s">
        <v>108</v>
      </c>
      <c r="J3761" s="169">
        <v>12.830136986301369</v>
      </c>
      <c r="K3761">
        <v>3</v>
      </c>
    </row>
    <row r="3762" spans="1:11" x14ac:dyDescent="0.25">
      <c r="A3762" t="s">
        <v>4253</v>
      </c>
      <c r="B3762">
        <v>77744</v>
      </c>
      <c r="C3762" t="s">
        <v>172</v>
      </c>
      <c r="D3762" s="167">
        <v>62307.71</v>
      </c>
      <c r="E3762" t="s">
        <v>196</v>
      </c>
      <c r="F3762" t="s">
        <v>169</v>
      </c>
      <c r="G3762" t="s">
        <v>228</v>
      </c>
      <c r="H3762" s="168">
        <v>41134</v>
      </c>
      <c r="I3762" t="s">
        <v>108</v>
      </c>
      <c r="J3762" s="169">
        <v>5.1205479452054794</v>
      </c>
      <c r="K3762">
        <v>2</v>
      </c>
    </row>
    <row r="3763" spans="1:11" x14ac:dyDescent="0.25">
      <c r="A3763" t="s">
        <v>4254</v>
      </c>
      <c r="B3763">
        <v>68861</v>
      </c>
      <c r="C3763" t="s">
        <v>172</v>
      </c>
      <c r="D3763" s="167">
        <v>81066</v>
      </c>
      <c r="E3763" t="s">
        <v>213</v>
      </c>
      <c r="F3763" t="s">
        <v>169</v>
      </c>
      <c r="G3763" t="s">
        <v>3193</v>
      </c>
      <c r="H3763" s="168">
        <v>38782</v>
      </c>
      <c r="I3763" t="s">
        <v>104</v>
      </c>
      <c r="J3763" s="169">
        <v>11.564383561643835</v>
      </c>
      <c r="K3763">
        <v>3</v>
      </c>
    </row>
    <row r="3764" spans="1:11" x14ac:dyDescent="0.25">
      <c r="A3764" t="s">
        <v>4255</v>
      </c>
      <c r="B3764">
        <v>68522</v>
      </c>
      <c r="C3764" t="s">
        <v>172</v>
      </c>
      <c r="D3764" s="167">
        <v>45048.5</v>
      </c>
      <c r="E3764" t="s">
        <v>199</v>
      </c>
      <c r="F3764" t="s">
        <v>169</v>
      </c>
      <c r="G3764" t="s">
        <v>205</v>
      </c>
      <c r="H3764" s="168">
        <v>41106</v>
      </c>
      <c r="I3764" t="s">
        <v>108</v>
      </c>
      <c r="J3764" s="169">
        <v>5.1972602739726028</v>
      </c>
      <c r="K3764">
        <v>2</v>
      </c>
    </row>
    <row r="3765" spans="1:11" x14ac:dyDescent="0.25">
      <c r="A3765" t="s">
        <v>4256</v>
      </c>
      <c r="B3765">
        <v>93374</v>
      </c>
      <c r="C3765" t="s">
        <v>172</v>
      </c>
      <c r="D3765" s="167">
        <v>148589</v>
      </c>
      <c r="E3765" t="s">
        <v>185</v>
      </c>
      <c r="F3765" t="s">
        <v>169</v>
      </c>
      <c r="G3765" t="s">
        <v>4257</v>
      </c>
      <c r="H3765" s="168">
        <v>38425</v>
      </c>
      <c r="I3765" t="s">
        <v>103</v>
      </c>
      <c r="J3765" s="169">
        <v>12.542465753424658</v>
      </c>
      <c r="K3765">
        <v>3</v>
      </c>
    </row>
    <row r="3766" spans="1:11" x14ac:dyDescent="0.25">
      <c r="A3766" t="s">
        <v>4258</v>
      </c>
      <c r="B3766">
        <v>66965</v>
      </c>
      <c r="C3766" t="s">
        <v>172</v>
      </c>
      <c r="D3766" s="167">
        <v>50211</v>
      </c>
      <c r="E3766" t="s">
        <v>175</v>
      </c>
      <c r="F3766" t="s">
        <v>169</v>
      </c>
      <c r="G3766" t="s">
        <v>183</v>
      </c>
      <c r="H3766" s="168">
        <v>42156</v>
      </c>
      <c r="I3766" t="s">
        <v>106</v>
      </c>
      <c r="J3766" s="169">
        <v>2.3205479452054796</v>
      </c>
      <c r="K3766">
        <v>1</v>
      </c>
    </row>
    <row r="3767" spans="1:11" x14ac:dyDescent="0.25">
      <c r="A3767" t="s">
        <v>4259</v>
      </c>
      <c r="B3767">
        <v>19861</v>
      </c>
      <c r="C3767" t="s">
        <v>172</v>
      </c>
      <c r="D3767" s="167">
        <v>81066</v>
      </c>
      <c r="E3767" t="s">
        <v>168</v>
      </c>
      <c r="F3767" t="s">
        <v>169</v>
      </c>
      <c r="G3767" t="s">
        <v>2099</v>
      </c>
      <c r="H3767" s="168">
        <v>37858</v>
      </c>
      <c r="I3767" t="s">
        <v>107</v>
      </c>
      <c r="J3767" s="169">
        <v>14.095890410958905</v>
      </c>
      <c r="K3767">
        <v>3</v>
      </c>
    </row>
    <row r="3768" spans="1:11" x14ac:dyDescent="0.25">
      <c r="A3768" t="s">
        <v>4260</v>
      </c>
      <c r="B3768">
        <v>10680</v>
      </c>
      <c r="C3768" t="s">
        <v>172</v>
      </c>
      <c r="D3768" s="167">
        <v>74890</v>
      </c>
      <c r="E3768" t="s">
        <v>185</v>
      </c>
      <c r="F3768" t="s">
        <v>169</v>
      </c>
      <c r="G3768" t="s">
        <v>416</v>
      </c>
      <c r="H3768" s="168">
        <v>39524</v>
      </c>
      <c r="I3768" t="s">
        <v>103</v>
      </c>
      <c r="J3768" s="169">
        <v>9.5315068493150683</v>
      </c>
      <c r="K3768">
        <v>2</v>
      </c>
    </row>
    <row r="3769" spans="1:11" x14ac:dyDescent="0.25">
      <c r="A3769" t="s">
        <v>4261</v>
      </c>
      <c r="B3769">
        <v>52234</v>
      </c>
      <c r="C3769" t="s">
        <v>172</v>
      </c>
      <c r="D3769" s="167">
        <v>21622.15</v>
      </c>
      <c r="E3769" t="s">
        <v>216</v>
      </c>
      <c r="F3769" t="s">
        <v>202</v>
      </c>
      <c r="G3769" t="s">
        <v>4262</v>
      </c>
      <c r="H3769" s="168">
        <v>41190</v>
      </c>
      <c r="I3769" t="s">
        <v>103</v>
      </c>
      <c r="J3769" s="169">
        <v>4.9671232876712326</v>
      </c>
      <c r="K3769">
        <v>1</v>
      </c>
    </row>
    <row r="3770" spans="1:11" x14ac:dyDescent="0.25">
      <c r="A3770" t="s">
        <v>4263</v>
      </c>
      <c r="B3770">
        <v>5550</v>
      </c>
      <c r="C3770" t="s">
        <v>172</v>
      </c>
      <c r="D3770" s="167">
        <v>56464.05</v>
      </c>
      <c r="E3770" t="s">
        <v>196</v>
      </c>
      <c r="F3770" t="s">
        <v>169</v>
      </c>
      <c r="G3770" t="s">
        <v>242</v>
      </c>
      <c r="H3770" s="168">
        <v>39524</v>
      </c>
      <c r="I3770" t="s">
        <v>104</v>
      </c>
      <c r="J3770" s="169">
        <v>9.5315068493150683</v>
      </c>
      <c r="K3770">
        <v>2</v>
      </c>
    </row>
    <row r="3771" spans="1:11" x14ac:dyDescent="0.25">
      <c r="A3771" t="s">
        <v>4264</v>
      </c>
      <c r="B3771">
        <v>89289</v>
      </c>
      <c r="C3771" t="s">
        <v>167</v>
      </c>
      <c r="D3771" s="167">
        <v>26208.35</v>
      </c>
      <c r="E3771" t="s">
        <v>196</v>
      </c>
      <c r="F3771" t="s">
        <v>202</v>
      </c>
      <c r="G3771" t="s">
        <v>816</v>
      </c>
      <c r="H3771" s="168">
        <v>32181</v>
      </c>
      <c r="I3771" t="s">
        <v>103</v>
      </c>
      <c r="J3771" s="169">
        <v>29.649315068493152</v>
      </c>
      <c r="K3771">
        <v>6</v>
      </c>
    </row>
    <row r="3772" spans="1:11" x14ac:dyDescent="0.25">
      <c r="A3772" t="s">
        <v>4265</v>
      </c>
      <c r="B3772">
        <v>94702</v>
      </c>
      <c r="C3772" t="s">
        <v>172</v>
      </c>
      <c r="D3772" s="167">
        <v>88859</v>
      </c>
      <c r="E3772" t="s">
        <v>185</v>
      </c>
      <c r="F3772" t="s">
        <v>169</v>
      </c>
      <c r="G3772" t="s">
        <v>416</v>
      </c>
      <c r="H3772" s="168">
        <v>36570</v>
      </c>
      <c r="I3772" t="s">
        <v>103</v>
      </c>
      <c r="J3772" s="169">
        <v>17.624657534246577</v>
      </c>
      <c r="K3772">
        <v>4</v>
      </c>
    </row>
    <row r="3773" spans="1:11" x14ac:dyDescent="0.25">
      <c r="A3773" t="s">
        <v>4266</v>
      </c>
      <c r="B3773">
        <v>92177</v>
      </c>
      <c r="C3773" t="s">
        <v>172</v>
      </c>
      <c r="D3773" s="167">
        <v>77434</v>
      </c>
      <c r="E3773" t="s">
        <v>185</v>
      </c>
      <c r="F3773" t="s">
        <v>169</v>
      </c>
      <c r="G3773" t="s">
        <v>416</v>
      </c>
      <c r="H3773" s="168">
        <v>38642</v>
      </c>
      <c r="I3773" t="s">
        <v>103</v>
      </c>
      <c r="J3773" s="169">
        <v>11.947945205479453</v>
      </c>
      <c r="K3773">
        <v>3</v>
      </c>
    </row>
    <row r="3774" spans="1:11" x14ac:dyDescent="0.25">
      <c r="A3774" t="s">
        <v>4267</v>
      </c>
      <c r="B3774">
        <v>40592</v>
      </c>
      <c r="C3774" t="s">
        <v>172</v>
      </c>
      <c r="D3774" s="167">
        <v>131348.75</v>
      </c>
      <c r="E3774" t="s">
        <v>185</v>
      </c>
      <c r="F3774" t="s">
        <v>169</v>
      </c>
      <c r="G3774" t="s">
        <v>774</v>
      </c>
      <c r="H3774" s="168">
        <v>33112</v>
      </c>
      <c r="I3774" t="s">
        <v>106</v>
      </c>
      <c r="J3774" s="169">
        <v>27.098630136986301</v>
      </c>
      <c r="K3774">
        <v>6</v>
      </c>
    </row>
    <row r="3775" spans="1:11" x14ac:dyDescent="0.25">
      <c r="A3775" t="s">
        <v>4268</v>
      </c>
      <c r="B3775">
        <v>76350</v>
      </c>
      <c r="C3775" t="s">
        <v>167</v>
      </c>
      <c r="D3775" s="167">
        <v>42053.42</v>
      </c>
      <c r="E3775" t="s">
        <v>199</v>
      </c>
      <c r="F3775" t="s">
        <v>169</v>
      </c>
      <c r="G3775" t="s">
        <v>220</v>
      </c>
      <c r="H3775" s="168">
        <v>42009</v>
      </c>
      <c r="I3775" t="s">
        <v>105</v>
      </c>
      <c r="J3775" s="169">
        <v>2.7232876712328768</v>
      </c>
      <c r="K3775">
        <v>1</v>
      </c>
    </row>
    <row r="3776" spans="1:11" x14ac:dyDescent="0.25">
      <c r="A3776" t="s">
        <v>4269</v>
      </c>
      <c r="B3776">
        <v>8825</v>
      </c>
      <c r="C3776" t="s">
        <v>167</v>
      </c>
      <c r="D3776" s="167">
        <v>78889.86</v>
      </c>
      <c r="E3776" t="s">
        <v>199</v>
      </c>
      <c r="F3776" t="s">
        <v>169</v>
      </c>
      <c r="G3776" t="s">
        <v>582</v>
      </c>
      <c r="H3776" s="168">
        <v>32643</v>
      </c>
      <c r="I3776" t="s">
        <v>103</v>
      </c>
      <c r="J3776" s="169">
        <v>28.383561643835616</v>
      </c>
      <c r="K3776">
        <v>6</v>
      </c>
    </row>
    <row r="3777" spans="1:11" x14ac:dyDescent="0.25">
      <c r="A3777" t="s">
        <v>4270</v>
      </c>
      <c r="B3777">
        <v>29426</v>
      </c>
      <c r="C3777" t="s">
        <v>172</v>
      </c>
      <c r="D3777" s="167">
        <v>54538</v>
      </c>
      <c r="E3777" t="s">
        <v>191</v>
      </c>
      <c r="F3777" t="s">
        <v>169</v>
      </c>
      <c r="G3777" t="s">
        <v>354</v>
      </c>
      <c r="H3777" s="168">
        <v>40330</v>
      </c>
      <c r="I3777" t="s">
        <v>107</v>
      </c>
      <c r="J3777" s="169">
        <v>7.3232876712328769</v>
      </c>
      <c r="K3777">
        <v>2</v>
      </c>
    </row>
    <row r="3778" spans="1:11" x14ac:dyDescent="0.25">
      <c r="A3778" t="s">
        <v>4271</v>
      </c>
      <c r="B3778">
        <v>7323</v>
      </c>
      <c r="C3778" t="s">
        <v>172</v>
      </c>
      <c r="D3778" s="167">
        <v>66065.23</v>
      </c>
      <c r="E3778" t="s">
        <v>199</v>
      </c>
      <c r="F3778" t="s">
        <v>169</v>
      </c>
      <c r="G3778" t="s">
        <v>750</v>
      </c>
      <c r="H3778" s="168">
        <v>32663</v>
      </c>
      <c r="I3778" t="s">
        <v>104</v>
      </c>
      <c r="J3778" s="169">
        <v>28.328767123287673</v>
      </c>
      <c r="K3778">
        <v>6</v>
      </c>
    </row>
    <row r="3779" spans="1:11" x14ac:dyDescent="0.25">
      <c r="A3779" t="s">
        <v>4272</v>
      </c>
      <c r="B3779">
        <v>43121</v>
      </c>
      <c r="C3779" t="s">
        <v>172</v>
      </c>
      <c r="D3779" s="167">
        <v>131155.93</v>
      </c>
      <c r="E3779" t="s">
        <v>188</v>
      </c>
      <c r="F3779" t="s">
        <v>169</v>
      </c>
      <c r="G3779" t="s">
        <v>275</v>
      </c>
      <c r="H3779" s="168">
        <v>33560</v>
      </c>
      <c r="I3779" t="s">
        <v>103</v>
      </c>
      <c r="J3779" s="169">
        <v>25.87123287671233</v>
      </c>
      <c r="K3779">
        <v>6</v>
      </c>
    </row>
    <row r="3780" spans="1:11" x14ac:dyDescent="0.25">
      <c r="A3780" t="s">
        <v>4273</v>
      </c>
      <c r="B3780">
        <v>53023</v>
      </c>
      <c r="C3780" t="s">
        <v>172</v>
      </c>
      <c r="D3780" s="167">
        <v>88859</v>
      </c>
      <c r="E3780" t="s">
        <v>185</v>
      </c>
      <c r="F3780" t="s">
        <v>169</v>
      </c>
      <c r="G3780" t="s">
        <v>416</v>
      </c>
      <c r="H3780" s="168">
        <v>36780</v>
      </c>
      <c r="I3780" t="s">
        <v>104</v>
      </c>
      <c r="J3780" s="169">
        <v>17.049315068493151</v>
      </c>
      <c r="K3780">
        <v>4</v>
      </c>
    </row>
    <row r="3781" spans="1:11" x14ac:dyDescent="0.25">
      <c r="A3781" t="s">
        <v>4274</v>
      </c>
      <c r="B3781">
        <v>8034</v>
      </c>
      <c r="C3781" t="s">
        <v>167</v>
      </c>
      <c r="D3781" s="167">
        <v>77664.05</v>
      </c>
      <c r="E3781" t="s">
        <v>253</v>
      </c>
      <c r="F3781" t="s">
        <v>169</v>
      </c>
      <c r="G3781" t="s">
        <v>428</v>
      </c>
      <c r="H3781" s="168">
        <v>38769</v>
      </c>
      <c r="I3781" t="s">
        <v>106</v>
      </c>
      <c r="J3781" s="169">
        <v>11.6</v>
      </c>
      <c r="K3781">
        <v>3</v>
      </c>
    </row>
    <row r="3782" spans="1:11" x14ac:dyDescent="0.25">
      <c r="A3782" t="s">
        <v>4275</v>
      </c>
      <c r="B3782">
        <v>72235</v>
      </c>
      <c r="C3782" t="s">
        <v>172</v>
      </c>
      <c r="D3782" s="167">
        <v>84974</v>
      </c>
      <c r="E3782" t="s">
        <v>188</v>
      </c>
      <c r="F3782" t="s">
        <v>169</v>
      </c>
      <c r="G3782" t="s">
        <v>226</v>
      </c>
      <c r="H3782" s="168">
        <v>36570</v>
      </c>
      <c r="I3782" t="s">
        <v>107</v>
      </c>
      <c r="J3782" s="169">
        <v>17.624657534246577</v>
      </c>
      <c r="K3782">
        <v>4</v>
      </c>
    </row>
    <row r="3783" spans="1:11" x14ac:dyDescent="0.25">
      <c r="A3783" t="s">
        <v>4276</v>
      </c>
      <c r="B3783">
        <v>95924</v>
      </c>
      <c r="C3783" t="s">
        <v>167</v>
      </c>
      <c r="D3783" s="167">
        <v>73547.570000000007</v>
      </c>
      <c r="E3783" t="s">
        <v>188</v>
      </c>
      <c r="F3783" t="s">
        <v>169</v>
      </c>
      <c r="G3783" t="s">
        <v>282</v>
      </c>
      <c r="H3783" s="168">
        <v>38166</v>
      </c>
      <c r="I3783" t="s">
        <v>108</v>
      </c>
      <c r="J3783" s="169">
        <v>13.252054794520548</v>
      </c>
      <c r="K3783">
        <v>3</v>
      </c>
    </row>
    <row r="3784" spans="1:11" x14ac:dyDescent="0.25">
      <c r="A3784" t="s">
        <v>4277</v>
      </c>
      <c r="B3784">
        <v>83217</v>
      </c>
      <c r="C3784" t="s">
        <v>172</v>
      </c>
      <c r="D3784" s="167">
        <v>100849.36</v>
      </c>
      <c r="E3784" t="s">
        <v>191</v>
      </c>
      <c r="F3784" t="s">
        <v>169</v>
      </c>
      <c r="G3784" t="s">
        <v>610</v>
      </c>
      <c r="H3784" s="168">
        <v>33112</v>
      </c>
      <c r="I3784" t="s">
        <v>106</v>
      </c>
      <c r="J3784" s="169">
        <v>27.098630136986301</v>
      </c>
      <c r="K3784">
        <v>6</v>
      </c>
    </row>
    <row r="3785" spans="1:11" x14ac:dyDescent="0.25">
      <c r="A3785" t="s">
        <v>4278</v>
      </c>
      <c r="B3785">
        <v>51775</v>
      </c>
      <c r="C3785" t="s">
        <v>172</v>
      </c>
      <c r="D3785" s="167">
        <v>27805.439999999999</v>
      </c>
      <c r="E3785" t="s">
        <v>233</v>
      </c>
      <c r="F3785" t="s">
        <v>202</v>
      </c>
      <c r="G3785" t="s">
        <v>234</v>
      </c>
      <c r="H3785" s="168">
        <v>42590</v>
      </c>
      <c r="I3785" t="s">
        <v>103</v>
      </c>
      <c r="J3785" s="169">
        <v>1.1315068493150684</v>
      </c>
      <c r="K3785">
        <v>1</v>
      </c>
    </row>
    <row r="3786" spans="1:11" x14ac:dyDescent="0.25">
      <c r="A3786" t="s">
        <v>4279</v>
      </c>
      <c r="B3786">
        <v>57245</v>
      </c>
      <c r="C3786" t="s">
        <v>172</v>
      </c>
      <c r="D3786" s="167">
        <v>67081</v>
      </c>
      <c r="E3786" t="s">
        <v>175</v>
      </c>
      <c r="F3786" t="s">
        <v>169</v>
      </c>
      <c r="G3786" t="s">
        <v>183</v>
      </c>
      <c r="H3786" s="168">
        <v>41694</v>
      </c>
      <c r="I3786" t="s">
        <v>108</v>
      </c>
      <c r="J3786" s="169">
        <v>3.5863013698630137</v>
      </c>
      <c r="K3786">
        <v>1</v>
      </c>
    </row>
    <row r="3787" spans="1:11" x14ac:dyDescent="0.25">
      <c r="A3787" t="s">
        <v>4280</v>
      </c>
      <c r="B3787">
        <v>99202</v>
      </c>
      <c r="C3787" t="s">
        <v>167</v>
      </c>
      <c r="D3787" s="167">
        <v>51369.11</v>
      </c>
      <c r="E3787" t="s">
        <v>216</v>
      </c>
      <c r="F3787" t="s">
        <v>169</v>
      </c>
      <c r="G3787" t="s">
        <v>1091</v>
      </c>
      <c r="H3787" s="168">
        <v>39497</v>
      </c>
      <c r="I3787" t="s">
        <v>104</v>
      </c>
      <c r="J3787" s="169">
        <v>9.6054794520547944</v>
      </c>
      <c r="K3787">
        <v>2</v>
      </c>
    </row>
    <row r="3788" spans="1:11" x14ac:dyDescent="0.25">
      <c r="A3788" t="s">
        <v>4281</v>
      </c>
      <c r="B3788">
        <v>72084</v>
      </c>
      <c r="C3788" t="s">
        <v>172</v>
      </c>
      <c r="D3788" s="167">
        <v>63345</v>
      </c>
      <c r="E3788" t="s">
        <v>191</v>
      </c>
      <c r="F3788" t="s">
        <v>169</v>
      </c>
      <c r="G3788" t="s">
        <v>486</v>
      </c>
      <c r="H3788" s="168">
        <v>38501</v>
      </c>
      <c r="I3788" t="s">
        <v>104</v>
      </c>
      <c r="J3788" s="169">
        <v>12.334246575342465</v>
      </c>
      <c r="K3788">
        <v>3</v>
      </c>
    </row>
    <row r="3789" spans="1:11" x14ac:dyDescent="0.25">
      <c r="A3789" t="s">
        <v>4282</v>
      </c>
      <c r="B3789">
        <v>49797</v>
      </c>
      <c r="C3789" t="s">
        <v>167</v>
      </c>
      <c r="D3789" s="167">
        <v>83497.98</v>
      </c>
      <c r="E3789" t="s">
        <v>188</v>
      </c>
      <c r="F3789" t="s">
        <v>169</v>
      </c>
      <c r="G3789" t="s">
        <v>282</v>
      </c>
      <c r="H3789" s="168">
        <v>32853</v>
      </c>
      <c r="I3789" t="s">
        <v>103</v>
      </c>
      <c r="J3789" s="169">
        <v>27.80821917808219</v>
      </c>
      <c r="K3789">
        <v>6</v>
      </c>
    </row>
    <row r="3790" spans="1:11" x14ac:dyDescent="0.25">
      <c r="A3790" t="s">
        <v>4283</v>
      </c>
      <c r="B3790">
        <v>77251</v>
      </c>
      <c r="C3790" t="s">
        <v>172</v>
      </c>
      <c r="D3790" s="167">
        <v>64141</v>
      </c>
      <c r="E3790" t="s">
        <v>199</v>
      </c>
      <c r="F3790" t="s">
        <v>169</v>
      </c>
      <c r="G3790" t="s">
        <v>200</v>
      </c>
      <c r="H3790" s="168">
        <v>35953</v>
      </c>
      <c r="I3790" t="s">
        <v>105</v>
      </c>
      <c r="J3790" s="169">
        <v>19.315068493150687</v>
      </c>
      <c r="K3790">
        <v>4</v>
      </c>
    </row>
    <row r="3791" spans="1:11" x14ac:dyDescent="0.25">
      <c r="A3791" t="s">
        <v>4284</v>
      </c>
      <c r="B3791">
        <v>82991</v>
      </c>
      <c r="C3791" t="s">
        <v>172</v>
      </c>
      <c r="D3791" s="167">
        <v>103213.43</v>
      </c>
      <c r="E3791" t="s">
        <v>185</v>
      </c>
      <c r="F3791" t="s">
        <v>169</v>
      </c>
      <c r="G3791" t="s">
        <v>495</v>
      </c>
      <c r="H3791" s="168">
        <v>34387</v>
      </c>
      <c r="I3791" t="s">
        <v>103</v>
      </c>
      <c r="J3791" s="169">
        <v>23.605479452054794</v>
      </c>
      <c r="K3791">
        <v>5</v>
      </c>
    </row>
    <row r="3792" spans="1:11" x14ac:dyDescent="0.25">
      <c r="A3792" t="s">
        <v>4285</v>
      </c>
      <c r="B3792">
        <v>50723</v>
      </c>
      <c r="C3792" t="s">
        <v>172</v>
      </c>
      <c r="D3792" s="167">
        <v>58455</v>
      </c>
      <c r="E3792" t="s">
        <v>175</v>
      </c>
      <c r="F3792" t="s">
        <v>169</v>
      </c>
      <c r="G3792" t="s">
        <v>183</v>
      </c>
      <c r="H3792" s="168">
        <v>41302</v>
      </c>
      <c r="I3792" t="s">
        <v>105</v>
      </c>
      <c r="J3792" s="169">
        <v>4.6602739726027398</v>
      </c>
      <c r="K3792">
        <v>1</v>
      </c>
    </row>
    <row r="3793" spans="1:11" x14ac:dyDescent="0.25">
      <c r="A3793" t="s">
        <v>4286</v>
      </c>
      <c r="B3793">
        <v>52960</v>
      </c>
      <c r="C3793" t="s">
        <v>172</v>
      </c>
      <c r="D3793" s="167">
        <v>41781.910000000003</v>
      </c>
      <c r="E3793" t="s">
        <v>199</v>
      </c>
      <c r="F3793" t="s">
        <v>169</v>
      </c>
      <c r="G3793" t="s">
        <v>295</v>
      </c>
      <c r="H3793" s="168">
        <v>41288</v>
      </c>
      <c r="I3793" t="s">
        <v>106</v>
      </c>
      <c r="J3793" s="169">
        <v>4.6986301369863011</v>
      </c>
      <c r="K3793">
        <v>1</v>
      </c>
    </row>
    <row r="3794" spans="1:11" x14ac:dyDescent="0.25">
      <c r="A3794" t="s">
        <v>4287</v>
      </c>
      <c r="B3794">
        <v>69742</v>
      </c>
      <c r="C3794" t="s">
        <v>172</v>
      </c>
      <c r="D3794" s="167">
        <v>90896</v>
      </c>
      <c r="E3794" t="s">
        <v>185</v>
      </c>
      <c r="F3794" t="s">
        <v>169</v>
      </c>
      <c r="G3794" t="s">
        <v>416</v>
      </c>
      <c r="H3794" s="168">
        <v>36024</v>
      </c>
      <c r="I3794" t="s">
        <v>103</v>
      </c>
      <c r="J3794" s="169">
        <v>19.12054794520548</v>
      </c>
      <c r="K3794">
        <v>4</v>
      </c>
    </row>
    <row r="3795" spans="1:11" x14ac:dyDescent="0.25">
      <c r="A3795" t="s">
        <v>4288</v>
      </c>
      <c r="B3795">
        <v>76407</v>
      </c>
      <c r="C3795" t="s">
        <v>172</v>
      </c>
      <c r="D3795" s="167">
        <v>76716</v>
      </c>
      <c r="E3795" t="s">
        <v>191</v>
      </c>
      <c r="F3795" t="s">
        <v>169</v>
      </c>
      <c r="G3795" t="s">
        <v>192</v>
      </c>
      <c r="H3795" s="168">
        <v>38999</v>
      </c>
      <c r="I3795" t="s">
        <v>108</v>
      </c>
      <c r="J3795" s="169">
        <v>10.96986301369863</v>
      </c>
      <c r="K3795">
        <v>3</v>
      </c>
    </row>
    <row r="3796" spans="1:11" x14ac:dyDescent="0.25">
      <c r="A3796" t="s">
        <v>4289</v>
      </c>
      <c r="B3796">
        <v>2438</v>
      </c>
      <c r="C3796" t="s">
        <v>167</v>
      </c>
      <c r="D3796" s="167">
        <v>102664</v>
      </c>
      <c r="E3796" t="s">
        <v>188</v>
      </c>
      <c r="F3796" t="s">
        <v>169</v>
      </c>
      <c r="G3796" t="s">
        <v>498</v>
      </c>
      <c r="H3796" s="168">
        <v>36563</v>
      </c>
      <c r="I3796" t="s">
        <v>107</v>
      </c>
      <c r="J3796" s="169">
        <v>17.643835616438356</v>
      </c>
      <c r="K3796">
        <v>4</v>
      </c>
    </row>
    <row r="3797" spans="1:11" x14ac:dyDescent="0.25">
      <c r="A3797" t="s">
        <v>4290</v>
      </c>
      <c r="B3797">
        <v>99382</v>
      </c>
      <c r="C3797" t="s">
        <v>167</v>
      </c>
      <c r="D3797" s="167">
        <v>42710.98</v>
      </c>
      <c r="E3797" t="s">
        <v>188</v>
      </c>
      <c r="F3797" t="s">
        <v>202</v>
      </c>
      <c r="G3797" t="s">
        <v>313</v>
      </c>
      <c r="H3797" s="168">
        <v>36381</v>
      </c>
      <c r="I3797" t="s">
        <v>106</v>
      </c>
      <c r="J3797" s="169">
        <v>18.142465753424659</v>
      </c>
      <c r="K3797">
        <v>4</v>
      </c>
    </row>
    <row r="3798" spans="1:11" x14ac:dyDescent="0.25">
      <c r="A3798" t="s">
        <v>4291</v>
      </c>
      <c r="B3798">
        <v>29437</v>
      </c>
      <c r="C3798" t="s">
        <v>167</v>
      </c>
      <c r="D3798" s="167">
        <v>21767.41</v>
      </c>
      <c r="E3798" t="s">
        <v>196</v>
      </c>
      <c r="F3798" t="s">
        <v>202</v>
      </c>
      <c r="G3798" t="s">
        <v>222</v>
      </c>
      <c r="H3798" s="168">
        <v>37788</v>
      </c>
      <c r="I3798" t="s">
        <v>103</v>
      </c>
      <c r="J3798" s="169">
        <v>14.287671232876713</v>
      </c>
      <c r="K3798">
        <v>3</v>
      </c>
    </row>
    <row r="3799" spans="1:11" x14ac:dyDescent="0.25">
      <c r="A3799" t="s">
        <v>4292</v>
      </c>
      <c r="B3799">
        <v>81120</v>
      </c>
      <c r="C3799" t="s">
        <v>172</v>
      </c>
      <c r="D3799" s="167">
        <v>40631.32</v>
      </c>
      <c r="E3799" t="s">
        <v>199</v>
      </c>
      <c r="F3799" t="s">
        <v>169</v>
      </c>
      <c r="G3799" t="s">
        <v>200</v>
      </c>
      <c r="H3799" s="168">
        <v>42150</v>
      </c>
      <c r="I3799" t="s">
        <v>106</v>
      </c>
      <c r="J3799" s="169">
        <v>2.3369863013698629</v>
      </c>
      <c r="K3799">
        <v>1</v>
      </c>
    </row>
    <row r="3800" spans="1:11" x14ac:dyDescent="0.25">
      <c r="A3800" t="s">
        <v>4293</v>
      </c>
      <c r="B3800">
        <v>28079</v>
      </c>
      <c r="C3800" t="s">
        <v>172</v>
      </c>
      <c r="D3800" s="167">
        <v>128053.07</v>
      </c>
      <c r="E3800" t="s">
        <v>188</v>
      </c>
      <c r="F3800" t="s">
        <v>169</v>
      </c>
      <c r="G3800" t="s">
        <v>231</v>
      </c>
      <c r="H3800" s="168">
        <v>37116</v>
      </c>
      <c r="I3800" t="s">
        <v>103</v>
      </c>
      <c r="J3800" s="169">
        <v>16.12876712328767</v>
      </c>
      <c r="K3800">
        <v>4</v>
      </c>
    </row>
    <row r="3801" spans="1:11" x14ac:dyDescent="0.25">
      <c r="A3801" t="s">
        <v>4294</v>
      </c>
      <c r="B3801">
        <v>94632</v>
      </c>
      <c r="C3801" t="s">
        <v>167</v>
      </c>
      <c r="D3801" s="167">
        <v>72185</v>
      </c>
      <c r="E3801" t="s">
        <v>168</v>
      </c>
      <c r="F3801" t="s">
        <v>169</v>
      </c>
      <c r="G3801" t="s">
        <v>265</v>
      </c>
      <c r="H3801" s="168">
        <v>37662</v>
      </c>
      <c r="I3801" t="s">
        <v>103</v>
      </c>
      <c r="J3801" s="169">
        <v>14.632876712328768</v>
      </c>
      <c r="K3801">
        <v>3</v>
      </c>
    </row>
    <row r="3802" spans="1:11" x14ac:dyDescent="0.25">
      <c r="A3802" t="s">
        <v>4295</v>
      </c>
      <c r="B3802">
        <v>614</v>
      </c>
      <c r="C3802" t="s">
        <v>172</v>
      </c>
      <c r="D3802" s="167">
        <v>67753</v>
      </c>
      <c r="E3802" t="s">
        <v>191</v>
      </c>
      <c r="F3802" t="s">
        <v>169</v>
      </c>
      <c r="G3802" t="s">
        <v>486</v>
      </c>
      <c r="H3802" s="168">
        <v>39329</v>
      </c>
      <c r="I3802" t="s">
        <v>104</v>
      </c>
      <c r="J3802" s="169">
        <v>10.065753424657535</v>
      </c>
      <c r="K3802">
        <v>3</v>
      </c>
    </row>
    <row r="3803" spans="1:11" x14ac:dyDescent="0.25">
      <c r="A3803" t="s">
        <v>4296</v>
      </c>
      <c r="B3803">
        <v>34492</v>
      </c>
      <c r="C3803" t="s">
        <v>172</v>
      </c>
      <c r="D3803" s="167">
        <v>77434</v>
      </c>
      <c r="E3803" t="s">
        <v>185</v>
      </c>
      <c r="F3803" t="s">
        <v>169</v>
      </c>
      <c r="G3803" t="s">
        <v>416</v>
      </c>
      <c r="H3803" s="168">
        <v>38488</v>
      </c>
      <c r="I3803" t="s">
        <v>103</v>
      </c>
      <c r="J3803" s="169">
        <v>12.36986301369863</v>
      </c>
      <c r="K3803">
        <v>3</v>
      </c>
    </row>
    <row r="3804" spans="1:11" x14ac:dyDescent="0.25">
      <c r="A3804" t="s">
        <v>4297</v>
      </c>
      <c r="B3804">
        <v>22487</v>
      </c>
      <c r="C3804" t="s">
        <v>172</v>
      </c>
      <c r="D3804" s="167">
        <v>43525.72</v>
      </c>
      <c r="E3804" t="s">
        <v>199</v>
      </c>
      <c r="F3804" t="s">
        <v>169</v>
      </c>
      <c r="G3804" t="s">
        <v>220</v>
      </c>
      <c r="H3804" s="168">
        <v>40917</v>
      </c>
      <c r="I3804" t="s">
        <v>106</v>
      </c>
      <c r="J3804" s="169">
        <v>5.7150684931506852</v>
      </c>
      <c r="K3804">
        <v>2</v>
      </c>
    </row>
    <row r="3805" spans="1:11" x14ac:dyDescent="0.25">
      <c r="A3805" t="s">
        <v>4298</v>
      </c>
      <c r="B3805">
        <v>106</v>
      </c>
      <c r="C3805" t="s">
        <v>167</v>
      </c>
      <c r="D3805" s="167">
        <v>62840.67</v>
      </c>
      <c r="E3805" t="s">
        <v>199</v>
      </c>
      <c r="F3805" t="s">
        <v>169</v>
      </c>
      <c r="G3805" t="s">
        <v>200</v>
      </c>
      <c r="H3805" s="168">
        <v>35043</v>
      </c>
      <c r="I3805" t="s">
        <v>107</v>
      </c>
      <c r="J3805" s="169">
        <v>21.80821917808219</v>
      </c>
      <c r="K3805">
        <v>5</v>
      </c>
    </row>
    <row r="3806" spans="1:11" x14ac:dyDescent="0.25">
      <c r="A3806" t="s">
        <v>4299</v>
      </c>
      <c r="B3806">
        <v>53685</v>
      </c>
      <c r="C3806" t="s">
        <v>167</v>
      </c>
      <c r="D3806" s="167">
        <v>42487</v>
      </c>
      <c r="E3806" t="s">
        <v>188</v>
      </c>
      <c r="F3806" t="s">
        <v>202</v>
      </c>
      <c r="G3806" t="s">
        <v>282</v>
      </c>
      <c r="H3806" s="168">
        <v>36893</v>
      </c>
      <c r="I3806" t="s">
        <v>103</v>
      </c>
      <c r="J3806" s="169">
        <v>16.739726027397261</v>
      </c>
      <c r="K3806">
        <v>4</v>
      </c>
    </row>
    <row r="3807" spans="1:11" x14ac:dyDescent="0.25">
      <c r="A3807" t="s">
        <v>4300</v>
      </c>
      <c r="B3807">
        <v>19354</v>
      </c>
      <c r="C3807" t="s">
        <v>172</v>
      </c>
      <c r="D3807" s="167">
        <v>146732.73000000001</v>
      </c>
      <c r="E3807" t="s">
        <v>239</v>
      </c>
      <c r="F3807" t="s">
        <v>169</v>
      </c>
      <c r="G3807" t="s">
        <v>231</v>
      </c>
      <c r="H3807" s="168">
        <v>41218</v>
      </c>
      <c r="I3807" t="s">
        <v>103</v>
      </c>
      <c r="J3807" s="169">
        <v>4.8904109589041092</v>
      </c>
      <c r="K3807">
        <v>1</v>
      </c>
    </row>
    <row r="3808" spans="1:11" x14ac:dyDescent="0.25">
      <c r="A3808" t="s">
        <v>4301</v>
      </c>
      <c r="B3808">
        <v>167</v>
      </c>
      <c r="C3808" t="s">
        <v>172</v>
      </c>
      <c r="D3808" s="167">
        <v>80784</v>
      </c>
      <c r="E3808" t="s">
        <v>191</v>
      </c>
      <c r="F3808" t="s">
        <v>169</v>
      </c>
      <c r="G3808" t="s">
        <v>192</v>
      </c>
      <c r="H3808" s="168">
        <v>36199</v>
      </c>
      <c r="I3808" t="s">
        <v>103</v>
      </c>
      <c r="J3808" s="169">
        <v>18.641095890410959</v>
      </c>
      <c r="K3808">
        <v>4</v>
      </c>
    </row>
    <row r="3809" spans="1:11" x14ac:dyDescent="0.25">
      <c r="A3809" t="s">
        <v>4302</v>
      </c>
      <c r="B3809">
        <v>79573</v>
      </c>
      <c r="C3809" t="s">
        <v>167</v>
      </c>
      <c r="D3809" s="167">
        <v>64018.5</v>
      </c>
      <c r="E3809" t="s">
        <v>1353</v>
      </c>
      <c r="F3809" t="s">
        <v>169</v>
      </c>
      <c r="G3809" t="s">
        <v>882</v>
      </c>
      <c r="H3809" s="168">
        <v>42464</v>
      </c>
      <c r="I3809" t="s">
        <v>103</v>
      </c>
      <c r="J3809" s="169">
        <v>1.4767123287671233</v>
      </c>
      <c r="K3809">
        <v>1</v>
      </c>
    </row>
    <row r="3810" spans="1:11" x14ac:dyDescent="0.25">
      <c r="A3810" t="s">
        <v>4303</v>
      </c>
      <c r="B3810">
        <v>86289</v>
      </c>
      <c r="C3810" t="s">
        <v>167</v>
      </c>
      <c r="D3810" s="167">
        <v>60464.28</v>
      </c>
      <c r="E3810" t="s">
        <v>239</v>
      </c>
      <c r="F3810" t="s">
        <v>202</v>
      </c>
      <c r="G3810" t="s">
        <v>535</v>
      </c>
      <c r="H3810" s="168">
        <v>41470</v>
      </c>
      <c r="I3810" t="s">
        <v>103</v>
      </c>
      <c r="J3810" s="169">
        <v>4.2</v>
      </c>
      <c r="K3810">
        <v>1</v>
      </c>
    </row>
    <row r="3811" spans="1:11" x14ac:dyDescent="0.25">
      <c r="A3811" t="s">
        <v>4304</v>
      </c>
      <c r="B3811">
        <v>83062</v>
      </c>
      <c r="C3811" t="s">
        <v>167</v>
      </c>
      <c r="D3811" s="167">
        <v>59294.89</v>
      </c>
      <c r="E3811" t="s">
        <v>188</v>
      </c>
      <c r="F3811" t="s">
        <v>169</v>
      </c>
      <c r="G3811" t="s">
        <v>273</v>
      </c>
      <c r="H3811" s="168">
        <v>38867</v>
      </c>
      <c r="I3811" t="s">
        <v>104</v>
      </c>
      <c r="J3811" s="169">
        <v>11.331506849315069</v>
      </c>
      <c r="K3811">
        <v>3</v>
      </c>
    </row>
    <row r="3812" spans="1:11" x14ac:dyDescent="0.25">
      <c r="A3812" t="s">
        <v>4305</v>
      </c>
      <c r="B3812">
        <v>46031</v>
      </c>
      <c r="C3812" t="s">
        <v>172</v>
      </c>
      <c r="D3812" s="167">
        <v>89620</v>
      </c>
      <c r="E3812" t="s">
        <v>175</v>
      </c>
      <c r="F3812" t="s">
        <v>169</v>
      </c>
      <c r="G3812" t="s">
        <v>183</v>
      </c>
      <c r="H3812" s="168">
        <v>38187</v>
      </c>
      <c r="I3812" t="s">
        <v>103</v>
      </c>
      <c r="J3812" s="169">
        <v>13.194520547945206</v>
      </c>
      <c r="K3812">
        <v>3</v>
      </c>
    </row>
    <row r="3813" spans="1:11" x14ac:dyDescent="0.25">
      <c r="A3813" t="s">
        <v>4306</v>
      </c>
      <c r="B3813">
        <v>15816</v>
      </c>
      <c r="C3813" t="s">
        <v>167</v>
      </c>
      <c r="D3813" s="167">
        <v>85637</v>
      </c>
      <c r="E3813" t="s">
        <v>191</v>
      </c>
      <c r="F3813" t="s">
        <v>169</v>
      </c>
      <c r="G3813" t="s">
        <v>192</v>
      </c>
      <c r="H3813" s="168">
        <v>36024</v>
      </c>
      <c r="I3813" t="s">
        <v>107</v>
      </c>
      <c r="J3813" s="169">
        <v>19.12054794520548</v>
      </c>
      <c r="K3813">
        <v>4</v>
      </c>
    </row>
    <row r="3814" spans="1:11" x14ac:dyDescent="0.25">
      <c r="A3814" t="s">
        <v>4307</v>
      </c>
      <c r="B3814">
        <v>20742</v>
      </c>
      <c r="C3814" t="s">
        <v>167</v>
      </c>
      <c r="D3814" s="167">
        <v>92756.7</v>
      </c>
      <c r="E3814" t="s">
        <v>175</v>
      </c>
      <c r="F3814" t="s">
        <v>169</v>
      </c>
      <c r="G3814" t="s">
        <v>183</v>
      </c>
      <c r="H3814" s="168">
        <v>34176</v>
      </c>
      <c r="I3814" t="s">
        <v>104</v>
      </c>
      <c r="J3814" s="169">
        <v>24.183561643835617</v>
      </c>
      <c r="K3814">
        <v>5</v>
      </c>
    </row>
    <row r="3815" spans="1:11" x14ac:dyDescent="0.25">
      <c r="A3815" t="s">
        <v>4308</v>
      </c>
      <c r="B3815">
        <v>87840</v>
      </c>
      <c r="C3815" t="s">
        <v>167</v>
      </c>
      <c r="D3815" s="167">
        <v>110957.02</v>
      </c>
      <c r="E3815" t="s">
        <v>188</v>
      </c>
      <c r="F3815" t="s">
        <v>169</v>
      </c>
      <c r="G3815" t="s">
        <v>397</v>
      </c>
      <c r="H3815" s="168">
        <v>31763</v>
      </c>
      <c r="I3815" t="s">
        <v>106</v>
      </c>
      <c r="J3815" s="169">
        <v>30.794520547945204</v>
      </c>
      <c r="K3815">
        <v>7</v>
      </c>
    </row>
    <row r="3816" spans="1:11" x14ac:dyDescent="0.25">
      <c r="A3816" t="s">
        <v>4309</v>
      </c>
      <c r="B3816">
        <v>39293</v>
      </c>
      <c r="C3816" t="s">
        <v>172</v>
      </c>
      <c r="D3816" s="167">
        <v>89620</v>
      </c>
      <c r="E3816" t="s">
        <v>175</v>
      </c>
      <c r="F3816" t="s">
        <v>169</v>
      </c>
      <c r="G3816" t="s">
        <v>183</v>
      </c>
      <c r="H3816" s="168">
        <v>35702</v>
      </c>
      <c r="I3816" t="s">
        <v>107</v>
      </c>
      <c r="J3816" s="169">
        <v>20.002739726027396</v>
      </c>
      <c r="K3816">
        <v>5</v>
      </c>
    </row>
    <row r="3817" spans="1:11" x14ac:dyDescent="0.25">
      <c r="A3817" t="s">
        <v>4310</v>
      </c>
      <c r="B3817">
        <v>24083</v>
      </c>
      <c r="C3817" t="s">
        <v>167</v>
      </c>
      <c r="D3817" s="167">
        <v>125875.02</v>
      </c>
      <c r="E3817" t="s">
        <v>185</v>
      </c>
      <c r="F3817" t="s">
        <v>169</v>
      </c>
      <c r="G3817" t="s">
        <v>382</v>
      </c>
      <c r="H3817" s="168">
        <v>32734</v>
      </c>
      <c r="I3817" t="s">
        <v>108</v>
      </c>
      <c r="J3817" s="169">
        <v>28.134246575342466</v>
      </c>
      <c r="K3817">
        <v>6</v>
      </c>
    </row>
    <row r="3818" spans="1:11" x14ac:dyDescent="0.25">
      <c r="A3818" t="s">
        <v>4311</v>
      </c>
      <c r="B3818">
        <v>64548</v>
      </c>
      <c r="C3818" t="s">
        <v>172</v>
      </c>
      <c r="D3818" s="167">
        <v>77434</v>
      </c>
      <c r="E3818" t="s">
        <v>185</v>
      </c>
      <c r="F3818" t="s">
        <v>169</v>
      </c>
      <c r="G3818" t="s">
        <v>416</v>
      </c>
      <c r="H3818" s="168">
        <v>38488</v>
      </c>
      <c r="I3818" t="s">
        <v>103</v>
      </c>
      <c r="J3818" s="169">
        <v>12.36986301369863</v>
      </c>
      <c r="K3818">
        <v>3</v>
      </c>
    </row>
    <row r="3819" spans="1:11" x14ac:dyDescent="0.25">
      <c r="A3819" t="s">
        <v>4312</v>
      </c>
      <c r="B3819">
        <v>3938</v>
      </c>
      <c r="C3819" t="s">
        <v>172</v>
      </c>
      <c r="D3819" s="167">
        <v>39257.31</v>
      </c>
      <c r="E3819" t="s">
        <v>199</v>
      </c>
      <c r="F3819" t="s">
        <v>169</v>
      </c>
      <c r="G3819" t="s">
        <v>200</v>
      </c>
      <c r="H3819" s="168">
        <v>42506</v>
      </c>
      <c r="I3819" t="s">
        <v>103</v>
      </c>
      <c r="J3819" s="169">
        <v>1.3616438356164384</v>
      </c>
      <c r="K3819">
        <v>1</v>
      </c>
    </row>
    <row r="3820" spans="1:11" x14ac:dyDescent="0.25">
      <c r="A3820" t="s">
        <v>4313</v>
      </c>
      <c r="B3820">
        <v>2667</v>
      </c>
      <c r="C3820" t="s">
        <v>167</v>
      </c>
      <c r="D3820" s="167">
        <v>43100</v>
      </c>
      <c r="E3820" t="s">
        <v>188</v>
      </c>
      <c r="F3820" t="s">
        <v>169</v>
      </c>
      <c r="G3820" t="s">
        <v>1396</v>
      </c>
      <c r="H3820" s="168">
        <v>42702</v>
      </c>
      <c r="I3820" t="s">
        <v>103</v>
      </c>
      <c r="J3820" s="169">
        <v>0.8246575342465754</v>
      </c>
      <c r="K3820">
        <v>1</v>
      </c>
    </row>
    <row r="3821" spans="1:11" x14ac:dyDescent="0.25">
      <c r="A3821" t="s">
        <v>4314</v>
      </c>
      <c r="B3821">
        <v>60018</v>
      </c>
      <c r="C3821" t="s">
        <v>172</v>
      </c>
      <c r="D3821" s="167">
        <v>50910</v>
      </c>
      <c r="E3821" t="s">
        <v>191</v>
      </c>
      <c r="F3821" t="s">
        <v>169</v>
      </c>
      <c r="G3821" t="s">
        <v>354</v>
      </c>
      <c r="H3821" s="168">
        <v>41708</v>
      </c>
      <c r="I3821" t="s">
        <v>103</v>
      </c>
      <c r="J3821" s="169">
        <v>3.547945205479452</v>
      </c>
      <c r="K3821">
        <v>1</v>
      </c>
    </row>
    <row r="3822" spans="1:11" x14ac:dyDescent="0.25">
      <c r="A3822" t="s">
        <v>4315</v>
      </c>
      <c r="B3822">
        <v>41892</v>
      </c>
      <c r="C3822" t="s">
        <v>167</v>
      </c>
      <c r="D3822" s="167">
        <v>24865.53</v>
      </c>
      <c r="E3822" t="s">
        <v>216</v>
      </c>
      <c r="F3822" t="s">
        <v>202</v>
      </c>
      <c r="G3822" t="s">
        <v>217</v>
      </c>
      <c r="H3822" s="168">
        <v>36599</v>
      </c>
      <c r="I3822" t="s">
        <v>107</v>
      </c>
      <c r="J3822" s="169">
        <v>17.545205479452054</v>
      </c>
      <c r="K3822">
        <v>4</v>
      </c>
    </row>
    <row r="3823" spans="1:11" x14ac:dyDescent="0.25">
      <c r="A3823" t="s">
        <v>4316</v>
      </c>
      <c r="B3823">
        <v>98873</v>
      </c>
      <c r="C3823" t="s">
        <v>172</v>
      </c>
      <c r="D3823" s="167">
        <v>80829</v>
      </c>
      <c r="E3823" t="s">
        <v>175</v>
      </c>
      <c r="F3823" t="s">
        <v>169</v>
      </c>
      <c r="G3823" t="s">
        <v>183</v>
      </c>
      <c r="H3823" s="168">
        <v>37823</v>
      </c>
      <c r="I3823" t="s">
        <v>106</v>
      </c>
      <c r="J3823" s="169">
        <v>14.191780821917808</v>
      </c>
      <c r="K3823">
        <v>3</v>
      </c>
    </row>
    <row r="3824" spans="1:11" x14ac:dyDescent="0.25">
      <c r="A3824" t="s">
        <v>4317</v>
      </c>
      <c r="B3824">
        <v>15608</v>
      </c>
      <c r="C3824" t="s">
        <v>167</v>
      </c>
      <c r="D3824" s="167">
        <v>63067.93</v>
      </c>
      <c r="E3824" t="s">
        <v>188</v>
      </c>
      <c r="F3824" t="s">
        <v>169</v>
      </c>
      <c r="G3824" t="s">
        <v>1396</v>
      </c>
      <c r="H3824" s="168">
        <v>32608</v>
      </c>
      <c r="I3824" t="s">
        <v>106</v>
      </c>
      <c r="J3824" s="169">
        <v>28.479452054794521</v>
      </c>
      <c r="K3824">
        <v>6</v>
      </c>
    </row>
    <row r="3825" spans="1:11" x14ac:dyDescent="0.25">
      <c r="A3825" t="s">
        <v>4318</v>
      </c>
      <c r="B3825">
        <v>84821</v>
      </c>
      <c r="C3825" t="s">
        <v>172</v>
      </c>
      <c r="D3825" s="167">
        <v>82821</v>
      </c>
      <c r="E3825" t="s">
        <v>191</v>
      </c>
      <c r="F3825" t="s">
        <v>169</v>
      </c>
      <c r="G3825" t="s">
        <v>192</v>
      </c>
      <c r="H3825" s="168">
        <v>36942</v>
      </c>
      <c r="I3825" t="s">
        <v>103</v>
      </c>
      <c r="J3825" s="169">
        <v>16.605479452054794</v>
      </c>
      <c r="K3825">
        <v>4</v>
      </c>
    </row>
    <row r="3826" spans="1:11" x14ac:dyDescent="0.25">
      <c r="A3826" t="s">
        <v>4319</v>
      </c>
      <c r="B3826">
        <v>37674</v>
      </c>
      <c r="C3826" t="s">
        <v>172</v>
      </c>
      <c r="D3826" s="167">
        <v>70435</v>
      </c>
      <c r="E3826" t="s">
        <v>175</v>
      </c>
      <c r="F3826" t="s">
        <v>169</v>
      </c>
      <c r="G3826" t="s">
        <v>183</v>
      </c>
      <c r="H3826" s="168">
        <v>39329</v>
      </c>
      <c r="I3826" t="s">
        <v>106</v>
      </c>
      <c r="J3826" s="169">
        <v>10.065753424657535</v>
      </c>
      <c r="K3826">
        <v>3</v>
      </c>
    </row>
    <row r="3827" spans="1:11" x14ac:dyDescent="0.25">
      <c r="A3827" t="s">
        <v>4320</v>
      </c>
      <c r="B3827">
        <v>34785</v>
      </c>
      <c r="C3827" t="s">
        <v>172</v>
      </c>
      <c r="D3827" s="167">
        <v>79786.84</v>
      </c>
      <c r="E3827" t="s">
        <v>239</v>
      </c>
      <c r="F3827" t="s">
        <v>169</v>
      </c>
      <c r="G3827" t="s">
        <v>617</v>
      </c>
      <c r="H3827" s="168">
        <v>41428</v>
      </c>
      <c r="I3827" t="s">
        <v>106</v>
      </c>
      <c r="J3827" s="169">
        <v>4.3150684931506849</v>
      </c>
      <c r="K3827">
        <v>1</v>
      </c>
    </row>
    <row r="3828" spans="1:11" x14ac:dyDescent="0.25">
      <c r="A3828" t="s">
        <v>4321</v>
      </c>
      <c r="B3828">
        <v>23377</v>
      </c>
      <c r="C3828" t="s">
        <v>167</v>
      </c>
      <c r="D3828" s="167">
        <v>74458</v>
      </c>
      <c r="E3828" t="s">
        <v>168</v>
      </c>
      <c r="F3828" t="s">
        <v>169</v>
      </c>
      <c r="G3828" t="s">
        <v>524</v>
      </c>
      <c r="H3828" s="168">
        <v>38656</v>
      </c>
      <c r="I3828" t="s">
        <v>105</v>
      </c>
      <c r="J3828" s="169">
        <v>11.90958904109589</v>
      </c>
      <c r="K3828">
        <v>3</v>
      </c>
    </row>
    <row r="3829" spans="1:11" x14ac:dyDescent="0.25">
      <c r="A3829" t="s">
        <v>4322</v>
      </c>
      <c r="B3829">
        <v>33228</v>
      </c>
      <c r="C3829" t="s">
        <v>167</v>
      </c>
      <c r="D3829" s="167">
        <v>62087.5</v>
      </c>
      <c r="E3829" t="s">
        <v>188</v>
      </c>
      <c r="F3829" t="s">
        <v>202</v>
      </c>
      <c r="G3829" t="s">
        <v>921</v>
      </c>
      <c r="H3829" s="168">
        <v>38922</v>
      </c>
      <c r="I3829" t="s">
        <v>105</v>
      </c>
      <c r="J3829" s="169">
        <v>11.180821917808219</v>
      </c>
      <c r="K3829">
        <v>3</v>
      </c>
    </row>
    <row r="3830" spans="1:11" x14ac:dyDescent="0.25">
      <c r="A3830" t="s">
        <v>4323</v>
      </c>
      <c r="B3830">
        <v>72906</v>
      </c>
      <c r="C3830" t="s">
        <v>172</v>
      </c>
      <c r="D3830" s="167">
        <v>50910</v>
      </c>
      <c r="E3830" t="s">
        <v>191</v>
      </c>
      <c r="F3830" t="s">
        <v>169</v>
      </c>
      <c r="G3830" t="s">
        <v>354</v>
      </c>
      <c r="H3830" s="168">
        <v>41708</v>
      </c>
      <c r="I3830" t="s">
        <v>104</v>
      </c>
      <c r="J3830" s="169">
        <v>3.547945205479452</v>
      </c>
      <c r="K3830">
        <v>1</v>
      </c>
    </row>
    <row r="3831" spans="1:11" x14ac:dyDescent="0.25">
      <c r="A3831" t="s">
        <v>4324</v>
      </c>
      <c r="B3831">
        <v>96784</v>
      </c>
      <c r="C3831" t="s">
        <v>172</v>
      </c>
      <c r="D3831" s="167">
        <v>96197.88</v>
      </c>
      <c r="E3831" t="s">
        <v>199</v>
      </c>
      <c r="F3831" t="s">
        <v>169</v>
      </c>
      <c r="G3831" t="s">
        <v>328</v>
      </c>
      <c r="H3831" s="168">
        <v>34016</v>
      </c>
      <c r="I3831" t="s">
        <v>107</v>
      </c>
      <c r="J3831" s="169">
        <v>24.621917808219177</v>
      </c>
      <c r="K3831">
        <v>5</v>
      </c>
    </row>
    <row r="3832" spans="1:11" x14ac:dyDescent="0.25">
      <c r="A3832" t="s">
        <v>4325</v>
      </c>
      <c r="B3832">
        <v>1085</v>
      </c>
      <c r="C3832" t="s">
        <v>167</v>
      </c>
      <c r="D3832" s="167">
        <v>86588</v>
      </c>
      <c r="E3832" t="s">
        <v>175</v>
      </c>
      <c r="F3832" t="s">
        <v>169</v>
      </c>
      <c r="G3832" t="s">
        <v>183</v>
      </c>
      <c r="H3832" s="168">
        <v>36962</v>
      </c>
      <c r="I3832" t="s">
        <v>103</v>
      </c>
      <c r="J3832" s="169">
        <v>16.550684931506851</v>
      </c>
      <c r="K3832">
        <v>4</v>
      </c>
    </row>
    <row r="3833" spans="1:11" x14ac:dyDescent="0.25">
      <c r="A3833" t="s">
        <v>4326</v>
      </c>
      <c r="B3833">
        <v>23205</v>
      </c>
      <c r="C3833" t="s">
        <v>172</v>
      </c>
      <c r="D3833" s="167">
        <v>118400</v>
      </c>
      <c r="E3833" t="s">
        <v>213</v>
      </c>
      <c r="F3833" t="s">
        <v>169</v>
      </c>
      <c r="G3833" t="s">
        <v>214</v>
      </c>
      <c r="H3833" s="168">
        <v>38503</v>
      </c>
      <c r="I3833" t="s">
        <v>107</v>
      </c>
      <c r="J3833" s="169">
        <v>12.328767123287671</v>
      </c>
      <c r="K3833">
        <v>3</v>
      </c>
    </row>
    <row r="3834" spans="1:11" x14ac:dyDescent="0.25">
      <c r="A3834" t="s">
        <v>4327</v>
      </c>
      <c r="B3834">
        <v>76243</v>
      </c>
      <c r="C3834" t="s">
        <v>167</v>
      </c>
      <c r="D3834" s="167">
        <v>48631.98</v>
      </c>
      <c r="E3834" t="s">
        <v>233</v>
      </c>
      <c r="F3834" t="s">
        <v>169</v>
      </c>
      <c r="G3834" t="s">
        <v>554</v>
      </c>
      <c r="H3834" s="168">
        <v>38726</v>
      </c>
      <c r="I3834" t="s">
        <v>103</v>
      </c>
      <c r="J3834" s="169">
        <v>11.717808219178082</v>
      </c>
      <c r="K3834">
        <v>3</v>
      </c>
    </row>
    <row r="3835" spans="1:11" x14ac:dyDescent="0.25">
      <c r="A3835" t="s">
        <v>4328</v>
      </c>
      <c r="B3835">
        <v>52254</v>
      </c>
      <c r="C3835" t="s">
        <v>172</v>
      </c>
      <c r="D3835" s="167">
        <v>75453</v>
      </c>
      <c r="E3835" t="s">
        <v>175</v>
      </c>
      <c r="F3835" t="s">
        <v>169</v>
      </c>
      <c r="G3835" t="s">
        <v>183</v>
      </c>
      <c r="H3835" s="168">
        <v>38370</v>
      </c>
      <c r="I3835" t="s">
        <v>105</v>
      </c>
      <c r="J3835" s="169">
        <v>12.693150684931506</v>
      </c>
      <c r="K3835">
        <v>3</v>
      </c>
    </row>
    <row r="3836" spans="1:11" x14ac:dyDescent="0.25">
      <c r="A3836" t="s">
        <v>4329</v>
      </c>
      <c r="B3836">
        <v>22267</v>
      </c>
      <c r="C3836" t="s">
        <v>172</v>
      </c>
      <c r="D3836" s="167">
        <v>92756.7</v>
      </c>
      <c r="E3836" t="s">
        <v>175</v>
      </c>
      <c r="F3836" t="s">
        <v>169</v>
      </c>
      <c r="G3836" t="s">
        <v>183</v>
      </c>
      <c r="H3836" s="168">
        <v>32727</v>
      </c>
      <c r="I3836" t="s">
        <v>108</v>
      </c>
      <c r="J3836" s="169">
        <v>28.153424657534245</v>
      </c>
      <c r="K3836">
        <v>6</v>
      </c>
    </row>
    <row r="3837" spans="1:11" x14ac:dyDescent="0.25">
      <c r="A3837" t="s">
        <v>4330</v>
      </c>
      <c r="B3837">
        <v>59995</v>
      </c>
      <c r="C3837" t="s">
        <v>172</v>
      </c>
      <c r="D3837" s="167">
        <v>46995.44</v>
      </c>
      <c r="E3837" t="s">
        <v>199</v>
      </c>
      <c r="F3837" t="s">
        <v>169</v>
      </c>
      <c r="G3837" t="s">
        <v>508</v>
      </c>
      <c r="H3837" s="168">
        <v>39720</v>
      </c>
      <c r="I3837" t="s">
        <v>107</v>
      </c>
      <c r="J3837" s="169">
        <v>8.9945205479452053</v>
      </c>
      <c r="K3837">
        <v>2</v>
      </c>
    </row>
    <row r="3838" spans="1:11" x14ac:dyDescent="0.25">
      <c r="A3838" t="s">
        <v>4331</v>
      </c>
      <c r="B3838">
        <v>17045</v>
      </c>
      <c r="C3838" t="s">
        <v>172</v>
      </c>
      <c r="D3838" s="167">
        <v>57365</v>
      </c>
      <c r="E3838" t="s">
        <v>191</v>
      </c>
      <c r="F3838" t="s">
        <v>169</v>
      </c>
      <c r="G3838" t="s">
        <v>354</v>
      </c>
      <c r="H3838" s="168">
        <v>41484</v>
      </c>
      <c r="I3838" t="s">
        <v>105</v>
      </c>
      <c r="J3838" s="169">
        <v>4.161643835616438</v>
      </c>
      <c r="K3838">
        <v>1</v>
      </c>
    </row>
    <row r="3839" spans="1:11" x14ac:dyDescent="0.25">
      <c r="A3839" t="s">
        <v>4332</v>
      </c>
      <c r="B3839">
        <v>46009</v>
      </c>
      <c r="C3839" t="s">
        <v>167</v>
      </c>
      <c r="D3839" s="167">
        <v>43525.72</v>
      </c>
      <c r="E3839" t="s">
        <v>199</v>
      </c>
      <c r="F3839" t="s">
        <v>169</v>
      </c>
      <c r="G3839" t="s">
        <v>220</v>
      </c>
      <c r="H3839" s="168">
        <v>41330</v>
      </c>
      <c r="I3839" t="s">
        <v>103</v>
      </c>
      <c r="J3839" s="169">
        <v>4.5835616438356164</v>
      </c>
      <c r="K3839">
        <v>1</v>
      </c>
    </row>
    <row r="3840" spans="1:11" x14ac:dyDescent="0.25">
      <c r="A3840" t="s">
        <v>4333</v>
      </c>
      <c r="B3840">
        <v>27846</v>
      </c>
      <c r="C3840" t="s">
        <v>172</v>
      </c>
      <c r="D3840" s="167">
        <v>39257</v>
      </c>
      <c r="E3840" t="s">
        <v>199</v>
      </c>
      <c r="F3840" t="s">
        <v>169</v>
      </c>
      <c r="G3840" t="s">
        <v>200</v>
      </c>
      <c r="H3840" s="168">
        <v>42590</v>
      </c>
      <c r="I3840" t="s">
        <v>104</v>
      </c>
      <c r="J3840" s="169">
        <v>1.1315068493150684</v>
      </c>
      <c r="K3840">
        <v>1</v>
      </c>
    </row>
    <row r="3841" spans="1:11" x14ac:dyDescent="0.25">
      <c r="A3841" t="s">
        <v>4334</v>
      </c>
      <c r="B3841">
        <v>93604</v>
      </c>
      <c r="C3841" t="s">
        <v>172</v>
      </c>
      <c r="D3841" s="167">
        <v>103506</v>
      </c>
      <c r="E3841" t="s">
        <v>175</v>
      </c>
      <c r="F3841" t="s">
        <v>169</v>
      </c>
      <c r="G3841" t="s">
        <v>586</v>
      </c>
      <c r="H3841" s="168">
        <v>35296</v>
      </c>
      <c r="I3841" t="s">
        <v>106</v>
      </c>
      <c r="J3841" s="169">
        <v>21.115068493150684</v>
      </c>
      <c r="K3841">
        <v>5</v>
      </c>
    </row>
    <row r="3842" spans="1:11" x14ac:dyDescent="0.25">
      <c r="A3842" t="s">
        <v>4335</v>
      </c>
      <c r="B3842">
        <v>80373</v>
      </c>
      <c r="C3842" t="s">
        <v>172</v>
      </c>
      <c r="D3842" s="167">
        <v>59638</v>
      </c>
      <c r="E3842" t="s">
        <v>168</v>
      </c>
      <c r="F3842" t="s">
        <v>169</v>
      </c>
      <c r="G3842" t="s">
        <v>466</v>
      </c>
      <c r="H3842" s="168">
        <v>42562</v>
      </c>
      <c r="I3842" t="s">
        <v>105</v>
      </c>
      <c r="J3842" s="169">
        <v>1.2082191780821918</v>
      </c>
      <c r="K3842">
        <v>1</v>
      </c>
    </row>
    <row r="3843" spans="1:11" x14ac:dyDescent="0.25">
      <c r="A3843" t="s">
        <v>4336</v>
      </c>
      <c r="B3843">
        <v>9879</v>
      </c>
      <c r="C3843" t="s">
        <v>172</v>
      </c>
      <c r="D3843" s="167">
        <v>74890</v>
      </c>
      <c r="E3843" t="s">
        <v>185</v>
      </c>
      <c r="F3843" t="s">
        <v>169</v>
      </c>
      <c r="G3843" t="s">
        <v>416</v>
      </c>
      <c r="H3843" s="168">
        <v>39524</v>
      </c>
      <c r="I3843" t="s">
        <v>105</v>
      </c>
      <c r="J3843" s="169">
        <v>9.5315068493150683</v>
      </c>
      <c r="K3843">
        <v>2</v>
      </c>
    </row>
    <row r="3844" spans="1:11" x14ac:dyDescent="0.25">
      <c r="A3844" t="s">
        <v>4337</v>
      </c>
      <c r="B3844">
        <v>82553</v>
      </c>
      <c r="C3844" t="s">
        <v>167</v>
      </c>
      <c r="D3844" s="167">
        <v>60201.440000000002</v>
      </c>
      <c r="E3844" t="s">
        <v>216</v>
      </c>
      <c r="F3844" t="s">
        <v>169</v>
      </c>
      <c r="G3844" t="s">
        <v>217</v>
      </c>
      <c r="H3844" s="168">
        <v>32263</v>
      </c>
      <c r="I3844" t="s">
        <v>104</v>
      </c>
      <c r="J3844" s="169">
        <v>29.424657534246574</v>
      </c>
      <c r="K3844">
        <v>6</v>
      </c>
    </row>
    <row r="3845" spans="1:11" x14ac:dyDescent="0.25">
      <c r="A3845" t="s">
        <v>4338</v>
      </c>
      <c r="B3845">
        <v>9727</v>
      </c>
      <c r="C3845" t="s">
        <v>172</v>
      </c>
      <c r="D3845" s="167">
        <v>49947.16</v>
      </c>
      <c r="E3845" t="s">
        <v>199</v>
      </c>
      <c r="F3845" t="s">
        <v>169</v>
      </c>
      <c r="G3845" t="s">
        <v>809</v>
      </c>
      <c r="H3845" s="168">
        <v>40798</v>
      </c>
      <c r="I3845" t="s">
        <v>103</v>
      </c>
      <c r="J3845" s="169">
        <v>6.0410958904109586</v>
      </c>
      <c r="K3845">
        <v>2</v>
      </c>
    </row>
    <row r="3846" spans="1:11" x14ac:dyDescent="0.25">
      <c r="A3846" t="s">
        <v>4339</v>
      </c>
      <c r="B3846">
        <v>71383</v>
      </c>
      <c r="C3846" t="s">
        <v>172</v>
      </c>
      <c r="D3846" s="167">
        <v>74148.259999999995</v>
      </c>
      <c r="E3846" t="s">
        <v>188</v>
      </c>
      <c r="F3846" t="s">
        <v>169</v>
      </c>
      <c r="G3846" t="s">
        <v>282</v>
      </c>
      <c r="H3846" s="168">
        <v>36794</v>
      </c>
      <c r="I3846" t="s">
        <v>103</v>
      </c>
      <c r="J3846" s="169">
        <v>17.010958904109589</v>
      </c>
      <c r="K3846">
        <v>4</v>
      </c>
    </row>
    <row r="3847" spans="1:11" x14ac:dyDescent="0.25">
      <c r="A3847" t="s">
        <v>4340</v>
      </c>
      <c r="B3847">
        <v>18028</v>
      </c>
      <c r="C3847" t="s">
        <v>167</v>
      </c>
      <c r="D3847" s="167">
        <v>102664</v>
      </c>
      <c r="E3847" t="s">
        <v>188</v>
      </c>
      <c r="F3847" t="s">
        <v>169</v>
      </c>
      <c r="G3847" t="s">
        <v>1210</v>
      </c>
      <c r="H3847" s="168">
        <v>38782</v>
      </c>
      <c r="I3847" t="s">
        <v>106</v>
      </c>
      <c r="J3847" s="169">
        <v>11.564383561643835</v>
      </c>
      <c r="K3847">
        <v>3</v>
      </c>
    </row>
    <row r="3848" spans="1:11" x14ac:dyDescent="0.25">
      <c r="A3848" t="s">
        <v>4341</v>
      </c>
      <c r="B3848">
        <v>49632</v>
      </c>
      <c r="C3848" t="s">
        <v>167</v>
      </c>
      <c r="D3848" s="167">
        <v>92756.7</v>
      </c>
      <c r="E3848" t="s">
        <v>175</v>
      </c>
      <c r="F3848" t="s">
        <v>169</v>
      </c>
      <c r="G3848" t="s">
        <v>183</v>
      </c>
      <c r="H3848" s="168">
        <v>29982</v>
      </c>
      <c r="I3848" t="s">
        <v>107</v>
      </c>
      <c r="J3848" s="169">
        <v>35.673972602739724</v>
      </c>
      <c r="K3848">
        <v>8</v>
      </c>
    </row>
    <row r="3849" spans="1:11" x14ac:dyDescent="0.25">
      <c r="A3849" t="s">
        <v>4342</v>
      </c>
      <c r="B3849">
        <v>15348</v>
      </c>
      <c r="C3849" t="s">
        <v>172</v>
      </c>
      <c r="D3849" s="167">
        <v>65209.54</v>
      </c>
      <c r="E3849" t="s">
        <v>188</v>
      </c>
      <c r="F3849" t="s">
        <v>169</v>
      </c>
      <c r="G3849" t="s">
        <v>226</v>
      </c>
      <c r="H3849" s="168">
        <v>41218</v>
      </c>
      <c r="I3849" t="s">
        <v>107</v>
      </c>
      <c r="J3849" s="169">
        <v>4.8904109589041092</v>
      </c>
      <c r="K3849">
        <v>1</v>
      </c>
    </row>
    <row r="3850" spans="1:11" x14ac:dyDescent="0.25">
      <c r="A3850" t="s">
        <v>4343</v>
      </c>
      <c r="B3850">
        <v>35038</v>
      </c>
      <c r="C3850" t="s">
        <v>167</v>
      </c>
      <c r="D3850" s="167">
        <v>76384.039999999994</v>
      </c>
      <c r="E3850" t="s">
        <v>216</v>
      </c>
      <c r="F3850" t="s">
        <v>169</v>
      </c>
      <c r="G3850" t="s">
        <v>189</v>
      </c>
      <c r="H3850" s="168">
        <v>38950</v>
      </c>
      <c r="I3850" t="s">
        <v>107</v>
      </c>
      <c r="J3850" s="169">
        <v>11.104109589041096</v>
      </c>
      <c r="K3850">
        <v>3</v>
      </c>
    </row>
    <row r="3851" spans="1:11" x14ac:dyDescent="0.25">
      <c r="A3851" t="s">
        <v>4344</v>
      </c>
      <c r="B3851">
        <v>42430</v>
      </c>
      <c r="C3851" t="s">
        <v>172</v>
      </c>
      <c r="D3851" s="167">
        <v>59975.32</v>
      </c>
      <c r="E3851" t="s">
        <v>196</v>
      </c>
      <c r="F3851" t="s">
        <v>169</v>
      </c>
      <c r="G3851" t="s">
        <v>228</v>
      </c>
      <c r="H3851" s="168">
        <v>40238</v>
      </c>
      <c r="I3851" t="s">
        <v>103</v>
      </c>
      <c r="J3851" s="169">
        <v>7.5753424657534243</v>
      </c>
      <c r="K3851">
        <v>2</v>
      </c>
    </row>
    <row r="3852" spans="1:11" x14ac:dyDescent="0.25">
      <c r="A3852" t="s">
        <v>4345</v>
      </c>
      <c r="B3852">
        <v>19146</v>
      </c>
      <c r="C3852" t="s">
        <v>167</v>
      </c>
      <c r="D3852" s="167">
        <v>92756.7</v>
      </c>
      <c r="E3852" t="s">
        <v>175</v>
      </c>
      <c r="F3852" t="s">
        <v>169</v>
      </c>
      <c r="G3852" t="s">
        <v>183</v>
      </c>
      <c r="H3852" s="168">
        <v>34736</v>
      </c>
      <c r="I3852" t="s">
        <v>107</v>
      </c>
      <c r="J3852" s="169">
        <v>22.649315068493152</v>
      </c>
      <c r="K3852">
        <v>5</v>
      </c>
    </row>
    <row r="3853" spans="1:11" x14ac:dyDescent="0.25">
      <c r="A3853" t="s">
        <v>4346</v>
      </c>
      <c r="B3853">
        <v>96284</v>
      </c>
      <c r="C3853" t="s">
        <v>172</v>
      </c>
      <c r="D3853" s="167">
        <v>107128.71</v>
      </c>
      <c r="E3853" t="s">
        <v>175</v>
      </c>
      <c r="F3853" t="s">
        <v>169</v>
      </c>
      <c r="G3853" t="s">
        <v>586</v>
      </c>
      <c r="H3853" s="168">
        <v>34498</v>
      </c>
      <c r="I3853" t="s">
        <v>103</v>
      </c>
      <c r="J3853" s="169">
        <v>23.301369863013697</v>
      </c>
      <c r="K3853">
        <v>5</v>
      </c>
    </row>
    <row r="3854" spans="1:11" x14ac:dyDescent="0.25">
      <c r="A3854" t="s">
        <v>4347</v>
      </c>
      <c r="B3854">
        <v>13438</v>
      </c>
      <c r="C3854" t="s">
        <v>172</v>
      </c>
      <c r="D3854" s="167">
        <v>69222.179999999993</v>
      </c>
      <c r="E3854" t="s">
        <v>199</v>
      </c>
      <c r="F3854" t="s">
        <v>169</v>
      </c>
      <c r="G3854" t="s">
        <v>4348</v>
      </c>
      <c r="H3854" s="168">
        <v>32405</v>
      </c>
      <c r="I3854" t="s">
        <v>107</v>
      </c>
      <c r="J3854" s="169">
        <v>29.035616438356165</v>
      </c>
      <c r="K3854">
        <v>6</v>
      </c>
    </row>
    <row r="3855" spans="1:11" x14ac:dyDescent="0.25">
      <c r="A3855" t="s">
        <v>4349</v>
      </c>
      <c r="B3855">
        <v>74191</v>
      </c>
      <c r="C3855" t="s">
        <v>167</v>
      </c>
      <c r="D3855" s="167">
        <v>35552.78</v>
      </c>
      <c r="E3855" t="s">
        <v>188</v>
      </c>
      <c r="F3855" t="s">
        <v>202</v>
      </c>
      <c r="G3855" t="s">
        <v>313</v>
      </c>
      <c r="H3855" s="168">
        <v>41666</v>
      </c>
      <c r="I3855" t="s">
        <v>108</v>
      </c>
      <c r="J3855" s="169">
        <v>3.6630136986301371</v>
      </c>
      <c r="K3855">
        <v>1</v>
      </c>
    </row>
    <row r="3856" spans="1:11" x14ac:dyDescent="0.25">
      <c r="A3856" t="s">
        <v>4350</v>
      </c>
      <c r="B3856">
        <v>72819</v>
      </c>
      <c r="C3856" t="s">
        <v>172</v>
      </c>
      <c r="D3856" s="167">
        <v>75375</v>
      </c>
      <c r="E3856" t="s">
        <v>199</v>
      </c>
      <c r="F3856" t="s">
        <v>169</v>
      </c>
      <c r="G3856" t="s">
        <v>176</v>
      </c>
      <c r="H3856" s="168">
        <v>42604</v>
      </c>
      <c r="I3856" t="s">
        <v>104</v>
      </c>
      <c r="J3856" s="169">
        <v>1.0931506849315069</v>
      </c>
      <c r="K3856">
        <v>1</v>
      </c>
    </row>
    <row r="3857" spans="1:11" x14ac:dyDescent="0.25">
      <c r="A3857" t="s">
        <v>4351</v>
      </c>
      <c r="B3857">
        <v>76899</v>
      </c>
      <c r="C3857" t="s">
        <v>167</v>
      </c>
      <c r="D3857" s="167">
        <v>72185</v>
      </c>
      <c r="E3857" t="s">
        <v>168</v>
      </c>
      <c r="F3857" t="s">
        <v>169</v>
      </c>
      <c r="G3857" t="s">
        <v>265</v>
      </c>
      <c r="H3857" s="168">
        <v>37760</v>
      </c>
      <c r="I3857" t="s">
        <v>103</v>
      </c>
      <c r="J3857" s="169">
        <v>14.364383561643836</v>
      </c>
      <c r="K3857">
        <v>3</v>
      </c>
    </row>
    <row r="3858" spans="1:11" x14ac:dyDescent="0.25">
      <c r="A3858" t="s">
        <v>4352</v>
      </c>
      <c r="B3858">
        <v>85132</v>
      </c>
      <c r="C3858" t="s">
        <v>172</v>
      </c>
      <c r="D3858" s="167">
        <v>102664</v>
      </c>
      <c r="E3858" t="s">
        <v>168</v>
      </c>
      <c r="F3858" t="s">
        <v>169</v>
      </c>
      <c r="G3858" t="s">
        <v>397</v>
      </c>
      <c r="H3858" s="168">
        <v>41386</v>
      </c>
      <c r="I3858" t="s">
        <v>105</v>
      </c>
      <c r="J3858" s="169">
        <v>4.4301369863013695</v>
      </c>
      <c r="K3858">
        <v>1</v>
      </c>
    </row>
    <row r="3859" spans="1:11" x14ac:dyDescent="0.25">
      <c r="A3859" t="s">
        <v>4353</v>
      </c>
      <c r="B3859">
        <v>20751</v>
      </c>
      <c r="C3859" t="s">
        <v>172</v>
      </c>
      <c r="D3859" s="167">
        <v>91751.37</v>
      </c>
      <c r="E3859" t="s">
        <v>199</v>
      </c>
      <c r="F3859" t="s">
        <v>169</v>
      </c>
      <c r="G3859" t="s">
        <v>287</v>
      </c>
      <c r="H3859" s="168">
        <v>32573</v>
      </c>
      <c r="I3859" t="s">
        <v>106</v>
      </c>
      <c r="J3859" s="169">
        <v>28.575342465753426</v>
      </c>
      <c r="K3859">
        <v>6</v>
      </c>
    </row>
    <row r="3860" spans="1:11" x14ac:dyDescent="0.25">
      <c r="A3860" t="s">
        <v>4354</v>
      </c>
      <c r="B3860">
        <v>96499</v>
      </c>
      <c r="C3860" t="s">
        <v>167</v>
      </c>
      <c r="D3860" s="167">
        <v>39257</v>
      </c>
      <c r="E3860" t="s">
        <v>175</v>
      </c>
      <c r="F3860" t="s">
        <v>169</v>
      </c>
      <c r="G3860" t="s">
        <v>209</v>
      </c>
      <c r="H3860" s="168">
        <v>42632</v>
      </c>
      <c r="I3860" t="s">
        <v>107</v>
      </c>
      <c r="J3860" s="169">
        <v>1.0164383561643835</v>
      </c>
      <c r="K3860">
        <v>1</v>
      </c>
    </row>
    <row r="3861" spans="1:11" x14ac:dyDescent="0.25">
      <c r="A3861" t="s">
        <v>4355</v>
      </c>
      <c r="B3861">
        <v>4577</v>
      </c>
      <c r="C3861" t="s">
        <v>172</v>
      </c>
      <c r="D3861" s="167">
        <v>57620</v>
      </c>
      <c r="E3861" t="s">
        <v>175</v>
      </c>
      <c r="F3861" t="s">
        <v>169</v>
      </c>
      <c r="G3861" t="s">
        <v>183</v>
      </c>
      <c r="H3861" s="168">
        <v>42044</v>
      </c>
      <c r="I3861" t="s">
        <v>105</v>
      </c>
      <c r="J3861" s="169">
        <v>2.6273972602739728</v>
      </c>
      <c r="K3861">
        <v>1</v>
      </c>
    </row>
    <row r="3862" spans="1:11" x14ac:dyDescent="0.25">
      <c r="A3862" t="s">
        <v>4356</v>
      </c>
      <c r="B3862">
        <v>67181</v>
      </c>
      <c r="C3862" t="s">
        <v>167</v>
      </c>
      <c r="D3862" s="167">
        <v>43525.72</v>
      </c>
      <c r="E3862" t="s">
        <v>199</v>
      </c>
      <c r="F3862" t="s">
        <v>169</v>
      </c>
      <c r="G3862" t="s">
        <v>220</v>
      </c>
      <c r="H3862" s="168">
        <v>40567</v>
      </c>
      <c r="I3862" t="s">
        <v>107</v>
      </c>
      <c r="J3862" s="169">
        <v>6.6739726027397257</v>
      </c>
      <c r="K3862">
        <v>2</v>
      </c>
    </row>
    <row r="3863" spans="1:11" x14ac:dyDescent="0.25">
      <c r="A3863" t="s">
        <v>4357</v>
      </c>
      <c r="B3863">
        <v>69404</v>
      </c>
      <c r="C3863" t="s">
        <v>172</v>
      </c>
      <c r="D3863" s="167">
        <v>62620</v>
      </c>
      <c r="E3863" t="s">
        <v>175</v>
      </c>
      <c r="F3863" t="s">
        <v>169</v>
      </c>
      <c r="G3863" t="s">
        <v>183</v>
      </c>
      <c r="H3863" s="168">
        <v>41694</v>
      </c>
      <c r="I3863" t="s">
        <v>104</v>
      </c>
      <c r="J3863" s="169">
        <v>3.5863013698630137</v>
      </c>
      <c r="K3863">
        <v>1</v>
      </c>
    </row>
    <row r="3864" spans="1:11" x14ac:dyDescent="0.25">
      <c r="A3864" t="s">
        <v>4358</v>
      </c>
      <c r="B3864">
        <v>60698</v>
      </c>
      <c r="C3864" t="s">
        <v>172</v>
      </c>
      <c r="D3864" s="167">
        <v>78096</v>
      </c>
      <c r="E3864" t="s">
        <v>175</v>
      </c>
      <c r="F3864" t="s">
        <v>169</v>
      </c>
      <c r="G3864" t="s">
        <v>183</v>
      </c>
      <c r="H3864" s="168">
        <v>36220</v>
      </c>
      <c r="I3864" t="s">
        <v>103</v>
      </c>
      <c r="J3864" s="169">
        <v>18.583561643835615</v>
      </c>
      <c r="K3864">
        <v>4</v>
      </c>
    </row>
    <row r="3865" spans="1:11" x14ac:dyDescent="0.25">
      <c r="A3865" t="s">
        <v>4359</v>
      </c>
      <c r="B3865">
        <v>78073</v>
      </c>
      <c r="C3865" t="s">
        <v>172</v>
      </c>
      <c r="D3865" s="167">
        <v>97755</v>
      </c>
      <c r="E3865" t="s">
        <v>185</v>
      </c>
      <c r="F3865" t="s">
        <v>169</v>
      </c>
      <c r="G3865" t="s">
        <v>495</v>
      </c>
      <c r="H3865" s="168">
        <v>36780</v>
      </c>
      <c r="I3865" t="s">
        <v>104</v>
      </c>
      <c r="J3865" s="169">
        <v>17.049315068493151</v>
      </c>
      <c r="K3865">
        <v>4</v>
      </c>
    </row>
    <row r="3866" spans="1:11" x14ac:dyDescent="0.25">
      <c r="A3866" t="s">
        <v>4360</v>
      </c>
      <c r="B3866">
        <v>57785</v>
      </c>
      <c r="C3866" t="s">
        <v>172</v>
      </c>
      <c r="D3866" s="167">
        <v>63493</v>
      </c>
      <c r="E3866" t="s">
        <v>191</v>
      </c>
      <c r="F3866" t="s">
        <v>169</v>
      </c>
      <c r="G3866" t="s">
        <v>486</v>
      </c>
      <c r="H3866" s="168">
        <v>39524</v>
      </c>
      <c r="I3866" t="s">
        <v>106</v>
      </c>
      <c r="J3866" s="169">
        <v>9.5315068493150683</v>
      </c>
      <c r="K3866">
        <v>2</v>
      </c>
    </row>
    <row r="3867" spans="1:11" x14ac:dyDescent="0.25">
      <c r="A3867" t="s">
        <v>4361</v>
      </c>
      <c r="B3867">
        <v>58398</v>
      </c>
      <c r="C3867" t="s">
        <v>167</v>
      </c>
      <c r="D3867" s="167">
        <v>33561.660000000003</v>
      </c>
      <c r="E3867" t="s">
        <v>216</v>
      </c>
      <c r="F3867" t="s">
        <v>202</v>
      </c>
      <c r="G3867" t="s">
        <v>1058</v>
      </c>
      <c r="H3867" s="168">
        <v>41610</v>
      </c>
      <c r="I3867" t="s">
        <v>104</v>
      </c>
      <c r="J3867" s="169">
        <v>3.8164383561643835</v>
      </c>
      <c r="K3867">
        <v>1</v>
      </c>
    </row>
    <row r="3868" spans="1:11" x14ac:dyDescent="0.25">
      <c r="A3868" t="s">
        <v>4362</v>
      </c>
      <c r="B3868">
        <v>92733</v>
      </c>
      <c r="C3868" t="s">
        <v>167</v>
      </c>
      <c r="D3868" s="167">
        <v>64141</v>
      </c>
      <c r="E3868" t="s">
        <v>199</v>
      </c>
      <c r="F3868" t="s">
        <v>169</v>
      </c>
      <c r="G3868" t="s">
        <v>200</v>
      </c>
      <c r="H3868" s="168">
        <v>36066</v>
      </c>
      <c r="I3868" t="s">
        <v>104</v>
      </c>
      <c r="J3868" s="169">
        <v>19.005479452054793</v>
      </c>
      <c r="K3868">
        <v>4</v>
      </c>
    </row>
    <row r="3869" spans="1:11" x14ac:dyDescent="0.25">
      <c r="A3869" t="s">
        <v>4363</v>
      </c>
      <c r="B3869">
        <v>90941</v>
      </c>
      <c r="C3869" t="s">
        <v>172</v>
      </c>
      <c r="D3869" s="167">
        <v>65752</v>
      </c>
      <c r="E3869" t="s">
        <v>175</v>
      </c>
      <c r="F3869" t="s">
        <v>169</v>
      </c>
      <c r="G3869" t="s">
        <v>183</v>
      </c>
      <c r="H3869" s="168">
        <v>39643</v>
      </c>
      <c r="I3869" t="s">
        <v>105</v>
      </c>
      <c r="J3869" s="169">
        <v>9.205479452054794</v>
      </c>
      <c r="K3869">
        <v>2</v>
      </c>
    </row>
    <row r="3870" spans="1:11" x14ac:dyDescent="0.25">
      <c r="A3870" t="s">
        <v>4364</v>
      </c>
      <c r="B3870">
        <v>70859</v>
      </c>
      <c r="C3870" t="s">
        <v>172</v>
      </c>
      <c r="D3870" s="167">
        <v>131348.75</v>
      </c>
      <c r="E3870" t="s">
        <v>185</v>
      </c>
      <c r="F3870" t="s">
        <v>169</v>
      </c>
      <c r="G3870" t="s">
        <v>774</v>
      </c>
      <c r="H3870" s="168">
        <v>34722</v>
      </c>
      <c r="I3870" t="s">
        <v>108</v>
      </c>
      <c r="J3870" s="169">
        <v>22.687671232876713</v>
      </c>
      <c r="K3870">
        <v>5</v>
      </c>
    </row>
    <row r="3871" spans="1:11" x14ac:dyDescent="0.25">
      <c r="A3871" t="s">
        <v>4365</v>
      </c>
      <c r="B3871">
        <v>3532</v>
      </c>
      <c r="C3871" t="s">
        <v>167</v>
      </c>
      <c r="D3871" s="167">
        <v>62678.97</v>
      </c>
      <c r="E3871" t="s">
        <v>175</v>
      </c>
      <c r="F3871" t="s">
        <v>169</v>
      </c>
      <c r="G3871" t="s">
        <v>311</v>
      </c>
      <c r="H3871" s="168">
        <v>41610</v>
      </c>
      <c r="I3871" t="s">
        <v>108</v>
      </c>
      <c r="J3871" s="169">
        <v>3.8164383561643835</v>
      </c>
      <c r="K3871">
        <v>1</v>
      </c>
    </row>
    <row r="3872" spans="1:11" x14ac:dyDescent="0.25">
      <c r="A3872" t="s">
        <v>4366</v>
      </c>
      <c r="B3872">
        <v>35595</v>
      </c>
      <c r="C3872" t="s">
        <v>167</v>
      </c>
      <c r="D3872" s="167">
        <v>71712.94</v>
      </c>
      <c r="E3872" t="s">
        <v>268</v>
      </c>
      <c r="F3872" t="s">
        <v>169</v>
      </c>
      <c r="G3872" t="s">
        <v>418</v>
      </c>
      <c r="H3872" s="168">
        <v>41764</v>
      </c>
      <c r="I3872" t="s">
        <v>103</v>
      </c>
      <c r="J3872" s="169">
        <v>3.3945205479452056</v>
      </c>
      <c r="K3872">
        <v>1</v>
      </c>
    </row>
    <row r="3873" spans="1:11" x14ac:dyDescent="0.25">
      <c r="A3873" t="s">
        <v>4367</v>
      </c>
      <c r="B3873">
        <v>77824</v>
      </c>
      <c r="C3873" t="s">
        <v>172</v>
      </c>
      <c r="D3873" s="167">
        <v>97224.98</v>
      </c>
      <c r="E3873" t="s">
        <v>185</v>
      </c>
      <c r="F3873" t="s">
        <v>169</v>
      </c>
      <c r="G3873" t="s">
        <v>416</v>
      </c>
      <c r="H3873" s="168">
        <v>31886</v>
      </c>
      <c r="I3873" t="s">
        <v>106</v>
      </c>
      <c r="J3873" s="169">
        <v>30.457534246575342</v>
      </c>
      <c r="K3873">
        <v>7</v>
      </c>
    </row>
    <row r="3874" spans="1:11" x14ac:dyDescent="0.25">
      <c r="A3874" t="s">
        <v>4368</v>
      </c>
      <c r="B3874">
        <v>86547</v>
      </c>
      <c r="C3874" t="s">
        <v>167</v>
      </c>
      <c r="D3874" s="167">
        <v>51969</v>
      </c>
      <c r="E3874" t="s">
        <v>175</v>
      </c>
      <c r="F3874" t="s">
        <v>169</v>
      </c>
      <c r="G3874" t="s">
        <v>183</v>
      </c>
      <c r="H3874" s="168">
        <v>42156</v>
      </c>
      <c r="I3874" t="s">
        <v>106</v>
      </c>
      <c r="J3874" s="169">
        <v>2.3205479452054796</v>
      </c>
      <c r="K3874">
        <v>1</v>
      </c>
    </row>
    <row r="3875" spans="1:11" x14ac:dyDescent="0.25">
      <c r="A3875" t="s">
        <v>4369</v>
      </c>
      <c r="B3875">
        <v>36376</v>
      </c>
      <c r="C3875" t="s">
        <v>172</v>
      </c>
      <c r="D3875" s="167">
        <v>79951.899999999994</v>
      </c>
      <c r="E3875" t="s">
        <v>268</v>
      </c>
      <c r="F3875" t="s">
        <v>169</v>
      </c>
      <c r="G3875" t="s">
        <v>418</v>
      </c>
      <c r="H3875" s="168">
        <v>39762</v>
      </c>
      <c r="I3875" t="s">
        <v>103</v>
      </c>
      <c r="J3875" s="169">
        <v>8.8794520547945197</v>
      </c>
      <c r="K3875">
        <v>2</v>
      </c>
    </row>
    <row r="3876" spans="1:11" x14ac:dyDescent="0.25">
      <c r="A3876" t="s">
        <v>4370</v>
      </c>
      <c r="B3876">
        <v>83045</v>
      </c>
      <c r="C3876" t="s">
        <v>172</v>
      </c>
      <c r="D3876" s="167">
        <v>45261</v>
      </c>
      <c r="E3876" t="s">
        <v>191</v>
      </c>
      <c r="F3876" t="s">
        <v>169</v>
      </c>
      <c r="G3876" t="s">
        <v>1065</v>
      </c>
      <c r="H3876" s="168">
        <v>42716</v>
      </c>
      <c r="I3876" t="s">
        <v>106</v>
      </c>
      <c r="J3876" s="169">
        <v>0.78630136986301369</v>
      </c>
      <c r="K3876">
        <v>1</v>
      </c>
    </row>
    <row r="3877" spans="1:11" x14ac:dyDescent="0.25">
      <c r="A3877" t="s">
        <v>4371</v>
      </c>
      <c r="B3877">
        <v>60450</v>
      </c>
      <c r="C3877" t="s">
        <v>172</v>
      </c>
      <c r="D3877" s="167">
        <v>45261</v>
      </c>
      <c r="E3877" t="s">
        <v>191</v>
      </c>
      <c r="F3877" t="s">
        <v>169</v>
      </c>
      <c r="G3877" t="s">
        <v>1065</v>
      </c>
      <c r="H3877" s="168">
        <v>42494</v>
      </c>
      <c r="I3877" t="s">
        <v>103</v>
      </c>
      <c r="J3877" s="169">
        <v>1.3945205479452054</v>
      </c>
      <c r="K3877">
        <v>1</v>
      </c>
    </row>
    <row r="3878" spans="1:11" x14ac:dyDescent="0.25">
      <c r="A3878" t="s">
        <v>4372</v>
      </c>
      <c r="B3878">
        <v>53903</v>
      </c>
      <c r="C3878" t="s">
        <v>172</v>
      </c>
      <c r="D3878" s="167">
        <v>40631.32</v>
      </c>
      <c r="E3878" t="s">
        <v>199</v>
      </c>
      <c r="F3878" t="s">
        <v>169</v>
      </c>
      <c r="G3878" t="s">
        <v>200</v>
      </c>
      <c r="H3878" s="168">
        <v>42373</v>
      </c>
      <c r="I3878" t="s">
        <v>104</v>
      </c>
      <c r="J3878" s="169">
        <v>1.726027397260274</v>
      </c>
      <c r="K3878">
        <v>1</v>
      </c>
    </row>
    <row r="3879" spans="1:11" x14ac:dyDescent="0.25">
      <c r="A3879" t="s">
        <v>4373</v>
      </c>
      <c r="B3879">
        <v>56355</v>
      </c>
      <c r="C3879" t="s">
        <v>172</v>
      </c>
      <c r="D3879" s="167">
        <v>42387.44</v>
      </c>
      <c r="E3879" t="s">
        <v>199</v>
      </c>
      <c r="F3879" t="s">
        <v>169</v>
      </c>
      <c r="G3879" t="s">
        <v>508</v>
      </c>
      <c r="H3879" s="168">
        <v>41484</v>
      </c>
      <c r="I3879" t="s">
        <v>107</v>
      </c>
      <c r="J3879" s="169">
        <v>4.161643835616438</v>
      </c>
      <c r="K3879">
        <v>1</v>
      </c>
    </row>
    <row r="3880" spans="1:11" x14ac:dyDescent="0.25">
      <c r="A3880" t="s">
        <v>4374</v>
      </c>
      <c r="B3880">
        <v>85541</v>
      </c>
      <c r="C3880" t="s">
        <v>172</v>
      </c>
      <c r="D3880" s="167">
        <v>110229</v>
      </c>
      <c r="E3880" t="s">
        <v>185</v>
      </c>
      <c r="F3880" t="s">
        <v>169</v>
      </c>
      <c r="G3880" t="s">
        <v>382</v>
      </c>
      <c r="H3880" s="168">
        <v>36493</v>
      </c>
      <c r="I3880" t="s">
        <v>106</v>
      </c>
      <c r="J3880" s="169">
        <v>17.835616438356166</v>
      </c>
      <c r="K3880">
        <v>4</v>
      </c>
    </row>
    <row r="3881" spans="1:11" x14ac:dyDescent="0.25">
      <c r="A3881" t="s">
        <v>4375</v>
      </c>
      <c r="B3881">
        <v>63689</v>
      </c>
      <c r="C3881" t="s">
        <v>172</v>
      </c>
      <c r="D3881" s="167">
        <v>76015.03</v>
      </c>
      <c r="E3881" t="s">
        <v>196</v>
      </c>
      <c r="F3881" t="s">
        <v>169</v>
      </c>
      <c r="G3881" t="s">
        <v>2178</v>
      </c>
      <c r="H3881" s="168">
        <v>33560</v>
      </c>
      <c r="I3881" t="s">
        <v>107</v>
      </c>
      <c r="J3881" s="169">
        <v>25.87123287671233</v>
      </c>
      <c r="K3881">
        <v>6</v>
      </c>
    </row>
    <row r="3882" spans="1:11" x14ac:dyDescent="0.25">
      <c r="A3882" t="s">
        <v>4376</v>
      </c>
      <c r="B3882">
        <v>92984</v>
      </c>
      <c r="C3882" t="s">
        <v>172</v>
      </c>
      <c r="D3882" s="167">
        <v>103150</v>
      </c>
      <c r="E3882" t="s">
        <v>185</v>
      </c>
      <c r="F3882" t="s">
        <v>169</v>
      </c>
      <c r="G3882" t="s">
        <v>495</v>
      </c>
      <c r="H3882" s="168">
        <v>37502</v>
      </c>
      <c r="I3882" t="s">
        <v>107</v>
      </c>
      <c r="J3882" s="169">
        <v>15.07123287671233</v>
      </c>
      <c r="K3882">
        <v>4</v>
      </c>
    </row>
    <row r="3883" spans="1:11" x14ac:dyDescent="0.25">
      <c r="A3883" t="s">
        <v>4377</v>
      </c>
      <c r="B3883">
        <v>44545</v>
      </c>
      <c r="C3883" t="s">
        <v>172</v>
      </c>
      <c r="D3883" s="167">
        <v>45261</v>
      </c>
      <c r="E3883" t="s">
        <v>191</v>
      </c>
      <c r="F3883" t="s">
        <v>169</v>
      </c>
      <c r="G3883" t="s">
        <v>1065</v>
      </c>
      <c r="H3883" s="168">
        <v>42716</v>
      </c>
      <c r="I3883" t="s">
        <v>107</v>
      </c>
      <c r="J3883" s="169">
        <v>0.78630136986301369</v>
      </c>
      <c r="K3883">
        <v>1</v>
      </c>
    </row>
    <row r="3884" spans="1:11" x14ac:dyDescent="0.25">
      <c r="A3884" t="s">
        <v>4378</v>
      </c>
      <c r="B3884">
        <v>74686</v>
      </c>
      <c r="C3884" t="s">
        <v>167</v>
      </c>
      <c r="D3884" s="167">
        <v>25445</v>
      </c>
      <c r="E3884" t="s">
        <v>196</v>
      </c>
      <c r="F3884" t="s">
        <v>202</v>
      </c>
      <c r="G3884" t="s">
        <v>367</v>
      </c>
      <c r="H3884" s="168">
        <v>35709</v>
      </c>
      <c r="I3884" t="s">
        <v>104</v>
      </c>
      <c r="J3884" s="169">
        <v>19.983561643835618</v>
      </c>
      <c r="K3884">
        <v>5</v>
      </c>
    </row>
    <row r="3885" spans="1:11" x14ac:dyDescent="0.25">
      <c r="A3885" t="s">
        <v>4379</v>
      </c>
      <c r="B3885">
        <v>37810</v>
      </c>
      <c r="C3885" t="s">
        <v>172</v>
      </c>
      <c r="D3885" s="167">
        <v>99597</v>
      </c>
      <c r="E3885" t="s">
        <v>185</v>
      </c>
      <c r="F3885" t="s">
        <v>169</v>
      </c>
      <c r="G3885" t="s">
        <v>416</v>
      </c>
      <c r="H3885" s="168">
        <v>36942</v>
      </c>
      <c r="I3885" t="s">
        <v>104</v>
      </c>
      <c r="J3885" s="169">
        <v>16.605479452054794</v>
      </c>
      <c r="K3885">
        <v>4</v>
      </c>
    </row>
    <row r="3886" spans="1:11" x14ac:dyDescent="0.25">
      <c r="A3886" t="s">
        <v>4380</v>
      </c>
      <c r="B3886">
        <v>6887</v>
      </c>
      <c r="C3886" t="s">
        <v>172</v>
      </c>
      <c r="D3886" s="167">
        <v>48145</v>
      </c>
      <c r="E3886" t="s">
        <v>168</v>
      </c>
      <c r="F3886" t="s">
        <v>169</v>
      </c>
      <c r="G3886" t="s">
        <v>265</v>
      </c>
      <c r="H3886" s="168">
        <v>42072</v>
      </c>
      <c r="I3886" t="s">
        <v>104</v>
      </c>
      <c r="J3886" s="169">
        <v>2.5506849315068494</v>
      </c>
      <c r="K3886">
        <v>1</v>
      </c>
    </row>
    <row r="3887" spans="1:11" x14ac:dyDescent="0.25">
      <c r="A3887" t="s">
        <v>4381</v>
      </c>
      <c r="B3887">
        <v>38271</v>
      </c>
      <c r="C3887" t="s">
        <v>167</v>
      </c>
      <c r="D3887" s="167">
        <v>35552.800000000003</v>
      </c>
      <c r="E3887" t="s">
        <v>188</v>
      </c>
      <c r="F3887" t="s">
        <v>202</v>
      </c>
      <c r="G3887" t="s">
        <v>313</v>
      </c>
      <c r="H3887" s="168">
        <v>41666</v>
      </c>
      <c r="I3887" t="s">
        <v>107</v>
      </c>
      <c r="J3887" s="169">
        <v>3.6630136986301371</v>
      </c>
      <c r="K3887">
        <v>1</v>
      </c>
    </row>
    <row r="3888" spans="1:11" x14ac:dyDescent="0.25">
      <c r="A3888" t="s">
        <v>4382</v>
      </c>
      <c r="B3888">
        <v>83519</v>
      </c>
      <c r="C3888" t="s">
        <v>167</v>
      </c>
      <c r="D3888" s="167">
        <v>91751.37</v>
      </c>
      <c r="E3888" t="s">
        <v>168</v>
      </c>
      <c r="F3888" t="s">
        <v>169</v>
      </c>
      <c r="G3888" t="s">
        <v>4383</v>
      </c>
      <c r="H3888" s="168">
        <v>31740</v>
      </c>
      <c r="I3888" t="s">
        <v>103</v>
      </c>
      <c r="J3888" s="169">
        <v>30.857534246575341</v>
      </c>
      <c r="K3888">
        <v>7</v>
      </c>
    </row>
    <row r="3889" spans="1:11" x14ac:dyDescent="0.25">
      <c r="A3889" t="s">
        <v>4384</v>
      </c>
      <c r="B3889">
        <v>81283</v>
      </c>
      <c r="C3889" t="s">
        <v>167</v>
      </c>
      <c r="D3889" s="167">
        <v>103630.35</v>
      </c>
      <c r="E3889" t="s">
        <v>188</v>
      </c>
      <c r="F3889" t="s">
        <v>169</v>
      </c>
      <c r="G3889" t="s">
        <v>275</v>
      </c>
      <c r="H3889" s="168">
        <v>30946</v>
      </c>
      <c r="I3889" t="s">
        <v>103</v>
      </c>
      <c r="J3889" s="169">
        <v>33.032876712328765</v>
      </c>
      <c r="K3889">
        <v>7</v>
      </c>
    </row>
    <row r="3890" spans="1:11" x14ac:dyDescent="0.25">
      <c r="A3890" t="s">
        <v>4385</v>
      </c>
      <c r="B3890">
        <v>94466</v>
      </c>
      <c r="C3890" t="s">
        <v>172</v>
      </c>
      <c r="D3890" s="167">
        <v>65752</v>
      </c>
      <c r="E3890" t="s">
        <v>175</v>
      </c>
      <c r="F3890" t="s">
        <v>169</v>
      </c>
      <c r="G3890" t="s">
        <v>183</v>
      </c>
      <c r="H3890" s="168">
        <v>40371</v>
      </c>
      <c r="I3890" t="s">
        <v>107</v>
      </c>
      <c r="J3890" s="169">
        <v>7.2109589041095887</v>
      </c>
      <c r="K3890">
        <v>2</v>
      </c>
    </row>
    <row r="3891" spans="1:11" x14ac:dyDescent="0.25">
      <c r="A3891" t="s">
        <v>4386</v>
      </c>
      <c r="B3891">
        <v>83415</v>
      </c>
      <c r="C3891" t="s">
        <v>172</v>
      </c>
      <c r="D3891" s="167">
        <v>27805.439999999999</v>
      </c>
      <c r="E3891" t="s">
        <v>233</v>
      </c>
      <c r="F3891" t="s">
        <v>202</v>
      </c>
      <c r="G3891" t="s">
        <v>234</v>
      </c>
      <c r="H3891" s="168">
        <v>42428</v>
      </c>
      <c r="I3891" t="s">
        <v>107</v>
      </c>
      <c r="J3891" s="169">
        <v>1.5753424657534247</v>
      </c>
      <c r="K3891">
        <v>1</v>
      </c>
    </row>
    <row r="3892" spans="1:11" x14ac:dyDescent="0.25">
      <c r="A3892" t="s">
        <v>4387</v>
      </c>
      <c r="B3892">
        <v>72609</v>
      </c>
      <c r="C3892" t="s">
        <v>167</v>
      </c>
      <c r="D3892" s="167">
        <v>41533.31</v>
      </c>
      <c r="E3892" t="s">
        <v>168</v>
      </c>
      <c r="F3892" t="s">
        <v>202</v>
      </c>
      <c r="G3892" t="s">
        <v>1054</v>
      </c>
      <c r="H3892" s="168">
        <v>32875</v>
      </c>
      <c r="I3892" t="s">
        <v>107</v>
      </c>
      <c r="J3892" s="169">
        <v>27.747945205479454</v>
      </c>
      <c r="K3892">
        <v>6</v>
      </c>
    </row>
    <row r="3893" spans="1:11" x14ac:dyDescent="0.25">
      <c r="A3893" t="s">
        <v>4388</v>
      </c>
      <c r="B3893">
        <v>17797</v>
      </c>
      <c r="C3893" t="s">
        <v>167</v>
      </c>
      <c r="D3893" s="167">
        <v>53904.46</v>
      </c>
      <c r="E3893" t="s">
        <v>188</v>
      </c>
      <c r="F3893" t="s">
        <v>169</v>
      </c>
      <c r="G3893" t="s">
        <v>539</v>
      </c>
      <c r="H3893" s="168">
        <v>38054</v>
      </c>
      <c r="I3893" t="s">
        <v>105</v>
      </c>
      <c r="J3893" s="169">
        <v>13.558904109589042</v>
      </c>
      <c r="K3893">
        <v>3</v>
      </c>
    </row>
    <row r="3894" spans="1:11" x14ac:dyDescent="0.25">
      <c r="A3894" t="s">
        <v>4389</v>
      </c>
      <c r="B3894">
        <v>53778</v>
      </c>
      <c r="C3894" t="s">
        <v>172</v>
      </c>
      <c r="D3894" s="167">
        <v>95255</v>
      </c>
      <c r="E3894" t="s">
        <v>185</v>
      </c>
      <c r="F3894" t="s">
        <v>169</v>
      </c>
      <c r="G3894" t="s">
        <v>495</v>
      </c>
      <c r="H3894" s="168">
        <v>38334</v>
      </c>
      <c r="I3894" t="s">
        <v>103</v>
      </c>
      <c r="J3894" s="169">
        <v>12.791780821917808</v>
      </c>
      <c r="K3894">
        <v>3</v>
      </c>
    </row>
    <row r="3895" spans="1:11" x14ac:dyDescent="0.25">
      <c r="A3895" t="s">
        <v>4390</v>
      </c>
      <c r="B3895">
        <v>42610</v>
      </c>
      <c r="C3895" t="s">
        <v>172</v>
      </c>
      <c r="D3895" s="167">
        <v>65716</v>
      </c>
      <c r="E3895" t="s">
        <v>191</v>
      </c>
      <c r="F3895" t="s">
        <v>169</v>
      </c>
      <c r="G3895" t="s">
        <v>486</v>
      </c>
      <c r="H3895" s="168">
        <v>39160</v>
      </c>
      <c r="I3895" t="s">
        <v>104</v>
      </c>
      <c r="J3895" s="169">
        <v>10.528767123287672</v>
      </c>
      <c r="K3895">
        <v>3</v>
      </c>
    </row>
    <row r="3896" spans="1:11" x14ac:dyDescent="0.25">
      <c r="A3896" t="s">
        <v>4391</v>
      </c>
      <c r="B3896">
        <v>68553</v>
      </c>
      <c r="C3896" t="s">
        <v>172</v>
      </c>
      <c r="D3896" s="167">
        <v>118080.06</v>
      </c>
      <c r="E3896" t="s">
        <v>185</v>
      </c>
      <c r="F3896" t="s">
        <v>169</v>
      </c>
      <c r="G3896" t="s">
        <v>382</v>
      </c>
      <c r="H3896" s="168">
        <v>32202</v>
      </c>
      <c r="I3896" t="s">
        <v>104</v>
      </c>
      <c r="J3896" s="169">
        <v>29.591780821917808</v>
      </c>
      <c r="K3896">
        <v>6</v>
      </c>
    </row>
    <row r="3897" spans="1:11" x14ac:dyDescent="0.25">
      <c r="A3897" t="s">
        <v>4392</v>
      </c>
      <c r="B3897">
        <v>26341</v>
      </c>
      <c r="C3897" t="s">
        <v>167</v>
      </c>
      <c r="D3897" s="167">
        <v>38756.800000000003</v>
      </c>
      <c r="E3897" t="s">
        <v>168</v>
      </c>
      <c r="F3897" t="s">
        <v>169</v>
      </c>
      <c r="G3897" t="s">
        <v>344</v>
      </c>
      <c r="H3897" s="168">
        <v>41680</v>
      </c>
      <c r="I3897" t="s">
        <v>103</v>
      </c>
      <c r="J3897" s="169">
        <v>3.6246575342465754</v>
      </c>
      <c r="K3897">
        <v>1</v>
      </c>
    </row>
    <row r="3898" spans="1:11" x14ac:dyDescent="0.25">
      <c r="A3898" t="s">
        <v>4393</v>
      </c>
      <c r="B3898">
        <v>57095</v>
      </c>
      <c r="C3898" t="s">
        <v>172</v>
      </c>
      <c r="D3898" s="167">
        <v>65382</v>
      </c>
      <c r="E3898" t="s">
        <v>191</v>
      </c>
      <c r="F3898" t="s">
        <v>169</v>
      </c>
      <c r="G3898" t="s">
        <v>486</v>
      </c>
      <c r="H3898" s="168">
        <v>41064</v>
      </c>
      <c r="I3898" t="s">
        <v>105</v>
      </c>
      <c r="J3898" s="169">
        <v>5.3123287671232875</v>
      </c>
      <c r="K3898">
        <v>2</v>
      </c>
    </row>
    <row r="3899" spans="1:11" x14ac:dyDescent="0.25">
      <c r="A3899" t="s">
        <v>4394</v>
      </c>
      <c r="B3899">
        <v>17462</v>
      </c>
      <c r="C3899" t="s">
        <v>172</v>
      </c>
      <c r="D3899" s="167">
        <v>149529.07999999999</v>
      </c>
      <c r="E3899" t="s">
        <v>185</v>
      </c>
      <c r="F3899" t="s">
        <v>169</v>
      </c>
      <c r="G3899" t="s">
        <v>728</v>
      </c>
      <c r="H3899" s="168">
        <v>32307</v>
      </c>
      <c r="I3899" t="s">
        <v>103</v>
      </c>
      <c r="J3899" s="169">
        <v>29.304109589041097</v>
      </c>
      <c r="K3899">
        <v>6</v>
      </c>
    </row>
    <row r="3900" spans="1:11" x14ac:dyDescent="0.25">
      <c r="A3900" t="s">
        <v>4395</v>
      </c>
      <c r="B3900">
        <v>53309</v>
      </c>
      <c r="C3900" t="s">
        <v>172</v>
      </c>
      <c r="D3900" s="167">
        <v>60501</v>
      </c>
      <c r="E3900" t="s">
        <v>175</v>
      </c>
      <c r="F3900" t="s">
        <v>169</v>
      </c>
      <c r="G3900" t="s">
        <v>183</v>
      </c>
      <c r="H3900" s="168">
        <v>41106</v>
      </c>
      <c r="I3900" t="s">
        <v>103</v>
      </c>
      <c r="J3900" s="169">
        <v>5.1972602739726028</v>
      </c>
      <c r="K3900">
        <v>2</v>
      </c>
    </row>
    <row r="3901" spans="1:11" x14ac:dyDescent="0.25">
      <c r="A3901" t="s">
        <v>4396</v>
      </c>
      <c r="B3901">
        <v>24540</v>
      </c>
      <c r="C3901" t="s">
        <v>172</v>
      </c>
      <c r="D3901" s="167">
        <v>117174.02</v>
      </c>
      <c r="E3901" t="s">
        <v>185</v>
      </c>
      <c r="F3901" t="s">
        <v>169</v>
      </c>
      <c r="G3901" t="s">
        <v>382</v>
      </c>
      <c r="H3901" s="168">
        <v>32713</v>
      </c>
      <c r="I3901" t="s">
        <v>103</v>
      </c>
      <c r="J3901" s="169">
        <v>28.19178082191781</v>
      </c>
      <c r="K3901">
        <v>6</v>
      </c>
    </row>
    <row r="3902" spans="1:11" x14ac:dyDescent="0.25">
      <c r="A3902" t="s">
        <v>4397</v>
      </c>
      <c r="B3902">
        <v>84609</v>
      </c>
      <c r="C3902" t="s">
        <v>172</v>
      </c>
      <c r="D3902" s="167">
        <v>40368.57</v>
      </c>
      <c r="E3902" t="s">
        <v>199</v>
      </c>
      <c r="F3902" t="s">
        <v>169</v>
      </c>
      <c r="G3902" t="s">
        <v>295</v>
      </c>
      <c r="H3902" s="168">
        <v>41904</v>
      </c>
      <c r="I3902" t="s">
        <v>106</v>
      </c>
      <c r="J3902" s="169">
        <v>3.010958904109589</v>
      </c>
      <c r="K3902">
        <v>1</v>
      </c>
    </row>
    <row r="3903" spans="1:11" x14ac:dyDescent="0.25">
      <c r="A3903" t="s">
        <v>4398</v>
      </c>
      <c r="B3903">
        <v>2087</v>
      </c>
      <c r="C3903" t="s">
        <v>172</v>
      </c>
      <c r="D3903" s="167">
        <v>130195.12</v>
      </c>
      <c r="E3903" t="s">
        <v>239</v>
      </c>
      <c r="F3903" t="s">
        <v>169</v>
      </c>
      <c r="G3903" t="s">
        <v>231</v>
      </c>
      <c r="H3903" s="168">
        <v>37508</v>
      </c>
      <c r="I3903" t="s">
        <v>103</v>
      </c>
      <c r="J3903" s="169">
        <v>15.054794520547945</v>
      </c>
      <c r="K3903">
        <v>4</v>
      </c>
    </row>
    <row r="3904" spans="1:11" x14ac:dyDescent="0.25">
      <c r="A3904" t="s">
        <v>4399</v>
      </c>
      <c r="B3904">
        <v>29974</v>
      </c>
      <c r="C3904" t="s">
        <v>172</v>
      </c>
      <c r="D3904" s="167">
        <v>56950.48</v>
      </c>
      <c r="E3904" t="s">
        <v>199</v>
      </c>
      <c r="F3904" t="s">
        <v>169</v>
      </c>
      <c r="G3904" t="s">
        <v>295</v>
      </c>
      <c r="H3904" s="168">
        <v>37115</v>
      </c>
      <c r="I3904" t="s">
        <v>108</v>
      </c>
      <c r="J3904" s="169">
        <v>16.13150684931507</v>
      </c>
      <c r="K3904">
        <v>4</v>
      </c>
    </row>
    <row r="3905" spans="1:11" x14ac:dyDescent="0.25">
      <c r="A3905" t="s">
        <v>4400</v>
      </c>
      <c r="B3905">
        <v>7751</v>
      </c>
      <c r="C3905" t="s">
        <v>167</v>
      </c>
      <c r="D3905" s="167">
        <v>66902.52</v>
      </c>
      <c r="E3905" t="s">
        <v>175</v>
      </c>
      <c r="F3905" t="s">
        <v>169</v>
      </c>
      <c r="G3905" t="s">
        <v>211</v>
      </c>
      <c r="H3905" s="168">
        <v>41946</v>
      </c>
      <c r="I3905" t="s">
        <v>107</v>
      </c>
      <c r="J3905" s="169">
        <v>2.8958904109589043</v>
      </c>
      <c r="K3905">
        <v>1</v>
      </c>
    </row>
    <row r="3906" spans="1:11" x14ac:dyDescent="0.25">
      <c r="A3906" t="s">
        <v>4401</v>
      </c>
      <c r="B3906">
        <v>50822</v>
      </c>
      <c r="C3906" t="s">
        <v>172</v>
      </c>
      <c r="D3906" s="167">
        <v>92629.77</v>
      </c>
      <c r="E3906" t="s">
        <v>196</v>
      </c>
      <c r="F3906" t="s">
        <v>169</v>
      </c>
      <c r="G3906" t="s">
        <v>428</v>
      </c>
      <c r="H3906" s="168">
        <v>34225</v>
      </c>
      <c r="I3906" t="s">
        <v>103</v>
      </c>
      <c r="J3906" s="169">
        <v>24.049315068493151</v>
      </c>
      <c r="K3906">
        <v>5</v>
      </c>
    </row>
    <row r="3907" spans="1:11" x14ac:dyDescent="0.25">
      <c r="A3907" t="s">
        <v>4402</v>
      </c>
      <c r="B3907">
        <v>95856</v>
      </c>
      <c r="C3907" t="s">
        <v>172</v>
      </c>
      <c r="D3907" s="167">
        <v>45000</v>
      </c>
      <c r="E3907" t="s">
        <v>196</v>
      </c>
      <c r="F3907" t="s">
        <v>169</v>
      </c>
      <c r="G3907" t="s">
        <v>242</v>
      </c>
      <c r="H3907" s="168">
        <v>42646</v>
      </c>
      <c r="I3907" t="s">
        <v>103</v>
      </c>
      <c r="J3907" s="169">
        <v>0.9780821917808219</v>
      </c>
      <c r="K3907">
        <v>1</v>
      </c>
    </row>
    <row r="3908" spans="1:11" x14ac:dyDescent="0.25">
      <c r="A3908" t="s">
        <v>4403</v>
      </c>
      <c r="B3908">
        <v>5392</v>
      </c>
      <c r="C3908" t="s">
        <v>172</v>
      </c>
      <c r="D3908" s="167">
        <v>89620</v>
      </c>
      <c r="E3908" t="s">
        <v>175</v>
      </c>
      <c r="F3908" t="s">
        <v>169</v>
      </c>
      <c r="G3908" t="s">
        <v>183</v>
      </c>
      <c r="H3908" s="168">
        <v>38551</v>
      </c>
      <c r="I3908" t="s">
        <v>108</v>
      </c>
      <c r="J3908" s="169">
        <v>12.197260273972603</v>
      </c>
      <c r="K3908">
        <v>3</v>
      </c>
    </row>
    <row r="3909" spans="1:11" x14ac:dyDescent="0.25">
      <c r="A3909" t="s">
        <v>4404</v>
      </c>
      <c r="B3909">
        <v>16264</v>
      </c>
      <c r="C3909" t="s">
        <v>167</v>
      </c>
      <c r="D3909" s="167">
        <v>28738.03</v>
      </c>
      <c r="E3909" t="s">
        <v>216</v>
      </c>
      <c r="F3909" t="s">
        <v>202</v>
      </c>
      <c r="G3909" t="s">
        <v>588</v>
      </c>
      <c r="H3909" s="168">
        <v>34688</v>
      </c>
      <c r="I3909" t="s">
        <v>106</v>
      </c>
      <c r="J3909" s="169">
        <v>22.780821917808218</v>
      </c>
      <c r="K3909">
        <v>5</v>
      </c>
    </row>
    <row r="3910" spans="1:11" x14ac:dyDescent="0.25">
      <c r="A3910" t="s">
        <v>4405</v>
      </c>
      <c r="B3910">
        <v>21229</v>
      </c>
      <c r="C3910" t="s">
        <v>172</v>
      </c>
      <c r="D3910" s="167">
        <v>97392.47</v>
      </c>
      <c r="E3910" t="s">
        <v>168</v>
      </c>
      <c r="F3910" t="s">
        <v>169</v>
      </c>
      <c r="G3910" t="s">
        <v>173</v>
      </c>
      <c r="H3910" s="168">
        <v>31488</v>
      </c>
      <c r="I3910" t="s">
        <v>103</v>
      </c>
      <c r="J3910" s="169">
        <v>31.547945205479451</v>
      </c>
      <c r="K3910">
        <v>7</v>
      </c>
    </row>
    <row r="3911" spans="1:11" x14ac:dyDescent="0.25">
      <c r="A3911" t="s">
        <v>4406</v>
      </c>
      <c r="B3911">
        <v>2260</v>
      </c>
      <c r="C3911" t="s">
        <v>167</v>
      </c>
      <c r="D3911" s="167">
        <v>68550.12</v>
      </c>
      <c r="E3911" t="s">
        <v>268</v>
      </c>
      <c r="F3911" t="s">
        <v>169</v>
      </c>
      <c r="G3911" t="s">
        <v>170</v>
      </c>
      <c r="H3911" s="168">
        <v>31657</v>
      </c>
      <c r="I3911" t="s">
        <v>104</v>
      </c>
      <c r="J3911" s="169">
        <v>31.084931506849315</v>
      </c>
      <c r="K3911">
        <v>7</v>
      </c>
    </row>
    <row r="3912" spans="1:11" x14ac:dyDescent="0.25">
      <c r="A3912" t="s">
        <v>4407</v>
      </c>
      <c r="B3912">
        <v>67600</v>
      </c>
      <c r="C3912" t="s">
        <v>167</v>
      </c>
      <c r="D3912" s="167">
        <v>50271.51</v>
      </c>
      <c r="E3912" t="s">
        <v>175</v>
      </c>
      <c r="F3912" t="s">
        <v>169</v>
      </c>
      <c r="G3912" t="s">
        <v>209</v>
      </c>
      <c r="H3912" s="168">
        <v>41330</v>
      </c>
      <c r="I3912" t="s">
        <v>103</v>
      </c>
      <c r="J3912" s="169">
        <v>4.5835616438356164</v>
      </c>
      <c r="K3912">
        <v>1</v>
      </c>
    </row>
    <row r="3913" spans="1:11" x14ac:dyDescent="0.25">
      <c r="A3913" t="s">
        <v>4408</v>
      </c>
      <c r="B3913">
        <v>75492</v>
      </c>
      <c r="C3913" t="s">
        <v>167</v>
      </c>
      <c r="D3913" s="167">
        <v>87523.22</v>
      </c>
      <c r="E3913" t="s">
        <v>268</v>
      </c>
      <c r="F3913" t="s">
        <v>169</v>
      </c>
      <c r="G3913" t="s">
        <v>418</v>
      </c>
      <c r="H3913" s="168">
        <v>32321</v>
      </c>
      <c r="I3913" t="s">
        <v>104</v>
      </c>
      <c r="J3913" s="169">
        <v>29.265753424657536</v>
      </c>
      <c r="K3913">
        <v>6</v>
      </c>
    </row>
    <row r="3914" spans="1:11" x14ac:dyDescent="0.25">
      <c r="A3914" t="s">
        <v>4409</v>
      </c>
      <c r="B3914">
        <v>70302</v>
      </c>
      <c r="C3914" t="s">
        <v>172</v>
      </c>
      <c r="D3914" s="167">
        <v>31939.69</v>
      </c>
      <c r="E3914" t="s">
        <v>199</v>
      </c>
      <c r="F3914" t="s">
        <v>169</v>
      </c>
      <c r="G3914" t="s">
        <v>207</v>
      </c>
      <c r="H3914" s="168">
        <v>42016</v>
      </c>
      <c r="I3914" t="s">
        <v>107</v>
      </c>
      <c r="J3914" s="169">
        <v>2.7041095890410958</v>
      </c>
      <c r="K3914">
        <v>1</v>
      </c>
    </row>
    <row r="3915" spans="1:11" x14ac:dyDescent="0.25">
      <c r="A3915" t="s">
        <v>4410</v>
      </c>
      <c r="B3915">
        <v>83726</v>
      </c>
      <c r="C3915" t="s">
        <v>172</v>
      </c>
      <c r="D3915" s="167">
        <v>54500</v>
      </c>
      <c r="E3915" t="s">
        <v>196</v>
      </c>
      <c r="F3915" t="s">
        <v>169</v>
      </c>
      <c r="G3915" t="s">
        <v>706</v>
      </c>
      <c r="H3915" s="168">
        <v>42590</v>
      </c>
      <c r="I3915" t="s">
        <v>104</v>
      </c>
      <c r="J3915" s="169">
        <v>1.1315068493150684</v>
      </c>
      <c r="K3915">
        <v>1</v>
      </c>
    </row>
    <row r="3916" spans="1:11" x14ac:dyDescent="0.25">
      <c r="A3916" t="s">
        <v>4411</v>
      </c>
      <c r="B3916">
        <v>75333</v>
      </c>
      <c r="C3916" t="s">
        <v>172</v>
      </c>
      <c r="D3916" s="167">
        <v>76182.23</v>
      </c>
      <c r="E3916" t="s">
        <v>168</v>
      </c>
      <c r="F3916" t="s">
        <v>169</v>
      </c>
      <c r="G3916" t="s">
        <v>1203</v>
      </c>
      <c r="H3916" s="168">
        <v>40854</v>
      </c>
      <c r="I3916" t="s">
        <v>107</v>
      </c>
      <c r="J3916" s="169">
        <v>5.8876712328767127</v>
      </c>
      <c r="K3916">
        <v>2</v>
      </c>
    </row>
    <row r="3917" spans="1:11" x14ac:dyDescent="0.25">
      <c r="A3917" t="s">
        <v>4412</v>
      </c>
      <c r="B3917">
        <v>47173</v>
      </c>
      <c r="C3917" t="s">
        <v>172</v>
      </c>
      <c r="D3917" s="167">
        <v>75406</v>
      </c>
      <c r="E3917" t="s">
        <v>191</v>
      </c>
      <c r="F3917" t="s">
        <v>169</v>
      </c>
      <c r="G3917" t="s">
        <v>192</v>
      </c>
      <c r="H3917" s="168">
        <v>38803</v>
      </c>
      <c r="I3917" t="s">
        <v>103</v>
      </c>
      <c r="J3917" s="169">
        <v>11.506849315068493</v>
      </c>
      <c r="K3917">
        <v>3</v>
      </c>
    </row>
    <row r="3918" spans="1:11" x14ac:dyDescent="0.25">
      <c r="A3918" t="s">
        <v>4413</v>
      </c>
      <c r="B3918">
        <v>31552</v>
      </c>
      <c r="C3918" t="s">
        <v>172</v>
      </c>
      <c r="D3918" s="167">
        <v>63887</v>
      </c>
      <c r="E3918" t="s">
        <v>175</v>
      </c>
      <c r="F3918" t="s">
        <v>169</v>
      </c>
      <c r="G3918" t="s">
        <v>183</v>
      </c>
      <c r="H3918" s="168">
        <v>41918</v>
      </c>
      <c r="I3918" t="s">
        <v>104</v>
      </c>
      <c r="J3918" s="169">
        <v>2.9726027397260273</v>
      </c>
      <c r="K3918">
        <v>1</v>
      </c>
    </row>
    <row r="3919" spans="1:11" x14ac:dyDescent="0.25">
      <c r="A3919" t="s">
        <v>4414</v>
      </c>
      <c r="B3919">
        <v>89141</v>
      </c>
      <c r="C3919" t="s">
        <v>172</v>
      </c>
      <c r="D3919" s="167">
        <v>57265</v>
      </c>
      <c r="E3919" t="s">
        <v>191</v>
      </c>
      <c r="F3919" t="s">
        <v>169</v>
      </c>
      <c r="G3919" t="s">
        <v>354</v>
      </c>
      <c r="H3919" s="168">
        <v>40685</v>
      </c>
      <c r="I3919" t="s">
        <v>105</v>
      </c>
      <c r="J3919" s="169">
        <v>6.3506849315068497</v>
      </c>
      <c r="K3919">
        <v>2</v>
      </c>
    </row>
    <row r="3920" spans="1:11" x14ac:dyDescent="0.25">
      <c r="A3920" t="s">
        <v>4415</v>
      </c>
      <c r="B3920">
        <v>7764</v>
      </c>
      <c r="C3920" t="s">
        <v>172</v>
      </c>
      <c r="D3920" s="167">
        <v>90691.18</v>
      </c>
      <c r="E3920" t="s">
        <v>268</v>
      </c>
      <c r="F3920" t="s">
        <v>169</v>
      </c>
      <c r="G3920" t="s">
        <v>418</v>
      </c>
      <c r="H3920" s="168">
        <v>35975</v>
      </c>
      <c r="I3920" t="s">
        <v>106</v>
      </c>
      <c r="J3920" s="169">
        <v>19.254794520547946</v>
      </c>
      <c r="K3920">
        <v>4</v>
      </c>
    </row>
    <row r="3921" spans="1:11" x14ac:dyDescent="0.25">
      <c r="A3921" t="s">
        <v>4416</v>
      </c>
      <c r="B3921">
        <v>57041</v>
      </c>
      <c r="C3921" t="s">
        <v>172</v>
      </c>
      <c r="D3921" s="167">
        <v>92756.7</v>
      </c>
      <c r="E3921" t="s">
        <v>175</v>
      </c>
      <c r="F3921" t="s">
        <v>169</v>
      </c>
      <c r="G3921" t="s">
        <v>183</v>
      </c>
      <c r="H3921" s="168">
        <v>34960</v>
      </c>
      <c r="I3921" t="s">
        <v>104</v>
      </c>
      <c r="J3921" s="169">
        <v>22.035616438356165</v>
      </c>
      <c r="K3921">
        <v>5</v>
      </c>
    </row>
    <row r="3922" spans="1:11" x14ac:dyDescent="0.25">
      <c r="A3922" t="s">
        <v>4417</v>
      </c>
      <c r="B3922">
        <v>14815</v>
      </c>
      <c r="C3922" t="s">
        <v>167</v>
      </c>
      <c r="D3922" s="167">
        <v>69222.179999999993</v>
      </c>
      <c r="E3922" t="s">
        <v>168</v>
      </c>
      <c r="F3922" t="s">
        <v>169</v>
      </c>
      <c r="G3922" t="s">
        <v>170</v>
      </c>
      <c r="H3922" s="168">
        <v>29626</v>
      </c>
      <c r="I3922" t="s">
        <v>104</v>
      </c>
      <c r="J3922" s="169">
        <v>36.649315068493152</v>
      </c>
      <c r="K3922">
        <v>8</v>
      </c>
    </row>
    <row r="3923" spans="1:11" x14ac:dyDescent="0.25">
      <c r="A3923" t="s">
        <v>4418</v>
      </c>
      <c r="B3923">
        <v>28290</v>
      </c>
      <c r="C3923" t="s">
        <v>167</v>
      </c>
      <c r="D3923" s="167">
        <v>72619.98</v>
      </c>
      <c r="E3923" t="s">
        <v>216</v>
      </c>
      <c r="F3923" t="s">
        <v>169</v>
      </c>
      <c r="G3923" t="s">
        <v>1150</v>
      </c>
      <c r="H3923" s="168">
        <v>38894</v>
      </c>
      <c r="I3923" t="s">
        <v>103</v>
      </c>
      <c r="J3923" s="169">
        <v>11.257534246575343</v>
      </c>
      <c r="K3923">
        <v>3</v>
      </c>
    </row>
    <row r="3924" spans="1:11" x14ac:dyDescent="0.25">
      <c r="A3924" t="s">
        <v>4419</v>
      </c>
      <c r="B3924">
        <v>62086</v>
      </c>
      <c r="C3924" t="s">
        <v>167</v>
      </c>
      <c r="D3924" s="167">
        <v>102664</v>
      </c>
      <c r="E3924" t="s">
        <v>188</v>
      </c>
      <c r="F3924" t="s">
        <v>169</v>
      </c>
      <c r="G3924" t="s">
        <v>1210</v>
      </c>
      <c r="H3924" s="168">
        <v>37473</v>
      </c>
      <c r="I3924" t="s">
        <v>105</v>
      </c>
      <c r="J3924" s="169">
        <v>15.150684931506849</v>
      </c>
      <c r="K3924">
        <v>4</v>
      </c>
    </row>
    <row r="3925" spans="1:11" x14ac:dyDescent="0.25">
      <c r="A3925" t="s">
        <v>4420</v>
      </c>
      <c r="B3925">
        <v>88667</v>
      </c>
      <c r="C3925" t="s">
        <v>172</v>
      </c>
      <c r="D3925" s="167">
        <v>60775</v>
      </c>
      <c r="E3925" t="s">
        <v>168</v>
      </c>
      <c r="F3925" t="s">
        <v>169</v>
      </c>
      <c r="G3925" t="s">
        <v>265</v>
      </c>
      <c r="H3925" s="168">
        <v>39497</v>
      </c>
      <c r="I3925" t="s">
        <v>108</v>
      </c>
      <c r="J3925" s="169">
        <v>9.6054794520547944</v>
      </c>
      <c r="K3925">
        <v>2</v>
      </c>
    </row>
    <row r="3926" spans="1:11" x14ac:dyDescent="0.25">
      <c r="A3926" t="s">
        <v>4421</v>
      </c>
      <c r="B3926">
        <v>47120</v>
      </c>
      <c r="C3926" t="s">
        <v>167</v>
      </c>
      <c r="D3926" s="167">
        <v>120768</v>
      </c>
      <c r="E3926" t="s">
        <v>325</v>
      </c>
      <c r="F3926" t="s">
        <v>169</v>
      </c>
      <c r="G3926" t="s">
        <v>214</v>
      </c>
      <c r="H3926" s="168">
        <v>31642</v>
      </c>
      <c r="I3926" t="s">
        <v>104</v>
      </c>
      <c r="J3926" s="169">
        <v>31.126027397260273</v>
      </c>
      <c r="K3926">
        <v>7</v>
      </c>
    </row>
    <row r="3927" spans="1:11" x14ac:dyDescent="0.25">
      <c r="A3927" t="s">
        <v>4422</v>
      </c>
      <c r="B3927">
        <v>56910</v>
      </c>
      <c r="C3927" t="s">
        <v>172</v>
      </c>
      <c r="D3927" s="167">
        <v>107657</v>
      </c>
      <c r="E3927" t="s">
        <v>230</v>
      </c>
      <c r="F3927" t="s">
        <v>169</v>
      </c>
      <c r="G3927" t="s">
        <v>214</v>
      </c>
      <c r="H3927" s="168">
        <v>41176</v>
      </c>
      <c r="I3927" t="s">
        <v>104</v>
      </c>
      <c r="J3927" s="169">
        <v>5.0054794520547947</v>
      </c>
      <c r="K3927">
        <v>1</v>
      </c>
    </row>
    <row r="3928" spans="1:11" x14ac:dyDescent="0.25">
      <c r="A3928" t="s">
        <v>4423</v>
      </c>
      <c r="B3928">
        <v>44223</v>
      </c>
      <c r="C3928" t="s">
        <v>167</v>
      </c>
      <c r="D3928" s="167">
        <v>93396</v>
      </c>
      <c r="E3928" t="s">
        <v>230</v>
      </c>
      <c r="F3928" t="s">
        <v>169</v>
      </c>
      <c r="G3928" t="s">
        <v>305</v>
      </c>
      <c r="H3928" s="168">
        <v>41372</v>
      </c>
      <c r="I3928" t="s">
        <v>103</v>
      </c>
      <c r="J3928" s="169">
        <v>4.4684931506849317</v>
      </c>
      <c r="K3928">
        <v>1</v>
      </c>
    </row>
    <row r="3929" spans="1:11" x14ac:dyDescent="0.25">
      <c r="A3929" t="s">
        <v>4424</v>
      </c>
      <c r="B3929">
        <v>56445</v>
      </c>
      <c r="C3929" t="s">
        <v>172</v>
      </c>
      <c r="D3929" s="167">
        <v>135392</v>
      </c>
      <c r="E3929" t="s">
        <v>188</v>
      </c>
      <c r="F3929" t="s">
        <v>169</v>
      </c>
      <c r="G3929" t="s">
        <v>275</v>
      </c>
      <c r="H3929" s="168">
        <v>39188</v>
      </c>
      <c r="I3929" t="s">
        <v>103</v>
      </c>
      <c r="J3929" s="169">
        <v>10.452054794520548</v>
      </c>
      <c r="K3929">
        <v>3</v>
      </c>
    </row>
    <row r="3930" spans="1:11" x14ac:dyDescent="0.25">
      <c r="A3930" t="s">
        <v>4425</v>
      </c>
      <c r="B3930">
        <v>17753</v>
      </c>
      <c r="C3930" t="s">
        <v>167</v>
      </c>
      <c r="D3930" s="167">
        <v>20056.64</v>
      </c>
      <c r="E3930" t="s">
        <v>216</v>
      </c>
      <c r="F3930" t="s">
        <v>202</v>
      </c>
      <c r="G3930" t="s">
        <v>217</v>
      </c>
      <c r="H3930" s="168">
        <v>40868</v>
      </c>
      <c r="I3930" t="s">
        <v>106</v>
      </c>
      <c r="J3930" s="169">
        <v>5.8493150684931505</v>
      </c>
      <c r="K3930">
        <v>2</v>
      </c>
    </row>
    <row r="3931" spans="1:11" x14ac:dyDescent="0.25">
      <c r="A3931" t="s">
        <v>4426</v>
      </c>
      <c r="B3931">
        <v>83124</v>
      </c>
      <c r="C3931" t="s">
        <v>167</v>
      </c>
      <c r="D3931" s="167">
        <v>67866.179999999993</v>
      </c>
      <c r="E3931" t="s">
        <v>188</v>
      </c>
      <c r="F3931" t="s">
        <v>202</v>
      </c>
      <c r="G3931" t="s">
        <v>284</v>
      </c>
      <c r="H3931" s="168">
        <v>37627</v>
      </c>
      <c r="I3931" t="s">
        <v>103</v>
      </c>
      <c r="J3931" s="169">
        <v>14.728767123287671</v>
      </c>
      <c r="K3931">
        <v>3</v>
      </c>
    </row>
    <row r="3932" spans="1:11" x14ac:dyDescent="0.25">
      <c r="A3932" t="s">
        <v>4427</v>
      </c>
      <c r="B3932">
        <v>86055</v>
      </c>
      <c r="C3932" t="s">
        <v>167</v>
      </c>
      <c r="D3932" s="167">
        <v>84279.24</v>
      </c>
      <c r="E3932" t="s">
        <v>196</v>
      </c>
      <c r="F3932" t="s">
        <v>169</v>
      </c>
      <c r="G3932" t="s">
        <v>282</v>
      </c>
      <c r="H3932" s="168">
        <v>27071</v>
      </c>
      <c r="I3932" t="s">
        <v>105</v>
      </c>
      <c r="J3932" s="169">
        <v>43.649315068493152</v>
      </c>
      <c r="K3932">
        <v>9</v>
      </c>
    </row>
    <row r="3933" spans="1:11" x14ac:dyDescent="0.25">
      <c r="A3933" t="s">
        <v>4428</v>
      </c>
      <c r="B3933">
        <v>26962</v>
      </c>
      <c r="C3933" t="s">
        <v>172</v>
      </c>
      <c r="D3933" s="167">
        <v>63067.93</v>
      </c>
      <c r="E3933" t="s">
        <v>199</v>
      </c>
      <c r="F3933" t="s">
        <v>169</v>
      </c>
      <c r="G3933" t="s">
        <v>295</v>
      </c>
      <c r="H3933" s="168">
        <v>32937</v>
      </c>
      <c r="I3933" t="s">
        <v>103</v>
      </c>
      <c r="J3933" s="169">
        <v>27.578082191780823</v>
      </c>
      <c r="K3933">
        <v>6</v>
      </c>
    </row>
    <row r="3934" spans="1:11" x14ac:dyDescent="0.25">
      <c r="A3934" t="s">
        <v>4429</v>
      </c>
      <c r="B3934">
        <v>4370</v>
      </c>
      <c r="C3934" t="s">
        <v>167</v>
      </c>
      <c r="D3934" s="167">
        <v>44945.53</v>
      </c>
      <c r="E3934" t="s">
        <v>188</v>
      </c>
      <c r="F3934" t="s">
        <v>202</v>
      </c>
      <c r="G3934" t="s">
        <v>313</v>
      </c>
      <c r="H3934" s="168">
        <v>37956</v>
      </c>
      <c r="I3934" t="s">
        <v>106</v>
      </c>
      <c r="J3934" s="169">
        <v>13.827397260273973</v>
      </c>
      <c r="K3934">
        <v>3</v>
      </c>
    </row>
    <row r="3935" spans="1:11" x14ac:dyDescent="0.25">
      <c r="A3935" t="s">
        <v>4430</v>
      </c>
      <c r="B3935">
        <v>63993</v>
      </c>
      <c r="C3935" t="s">
        <v>167</v>
      </c>
      <c r="D3935" s="167">
        <v>66814.100000000006</v>
      </c>
      <c r="E3935" t="s">
        <v>175</v>
      </c>
      <c r="F3935" t="s">
        <v>169</v>
      </c>
      <c r="G3935" t="s">
        <v>211</v>
      </c>
      <c r="H3935" s="168">
        <v>40925</v>
      </c>
      <c r="I3935" t="s">
        <v>104</v>
      </c>
      <c r="J3935" s="169">
        <v>5.6931506849315072</v>
      </c>
      <c r="K3935">
        <v>2</v>
      </c>
    </row>
    <row r="3936" spans="1:11" x14ac:dyDescent="0.25">
      <c r="A3936" t="s">
        <v>4431</v>
      </c>
      <c r="B3936">
        <v>24023</v>
      </c>
      <c r="C3936" t="s">
        <v>172</v>
      </c>
      <c r="D3936" s="167">
        <v>113947.04</v>
      </c>
      <c r="E3936" t="s">
        <v>196</v>
      </c>
      <c r="F3936" t="s">
        <v>169</v>
      </c>
      <c r="G3936" t="s">
        <v>2060</v>
      </c>
      <c r="H3936" s="168">
        <v>41694</v>
      </c>
      <c r="I3936" t="s">
        <v>107</v>
      </c>
      <c r="J3936" s="169">
        <v>3.5863013698630137</v>
      </c>
      <c r="K3936">
        <v>1</v>
      </c>
    </row>
    <row r="3937" spans="1:11" x14ac:dyDescent="0.25">
      <c r="A3937" t="s">
        <v>4432</v>
      </c>
      <c r="B3937">
        <v>20227</v>
      </c>
      <c r="C3937" t="s">
        <v>172</v>
      </c>
      <c r="D3937" s="167">
        <v>128519</v>
      </c>
      <c r="E3937" t="s">
        <v>239</v>
      </c>
      <c r="F3937" t="s">
        <v>169</v>
      </c>
      <c r="G3937" t="s">
        <v>2909</v>
      </c>
      <c r="H3937" s="168">
        <v>41974</v>
      </c>
      <c r="I3937" t="s">
        <v>107</v>
      </c>
      <c r="J3937" s="169">
        <v>2.8191780821917809</v>
      </c>
      <c r="K3937">
        <v>1</v>
      </c>
    </row>
    <row r="3938" spans="1:11" x14ac:dyDescent="0.25">
      <c r="A3938" t="s">
        <v>4433</v>
      </c>
      <c r="B3938">
        <v>5289</v>
      </c>
      <c r="C3938" t="s">
        <v>172</v>
      </c>
      <c r="D3938" s="167">
        <v>72902</v>
      </c>
      <c r="E3938" t="s">
        <v>175</v>
      </c>
      <c r="F3938" t="s">
        <v>169</v>
      </c>
      <c r="G3938" t="s">
        <v>183</v>
      </c>
      <c r="H3938" s="168">
        <v>38915</v>
      </c>
      <c r="I3938" t="s">
        <v>105</v>
      </c>
      <c r="J3938" s="169">
        <v>11.2</v>
      </c>
      <c r="K3938">
        <v>3</v>
      </c>
    </row>
    <row r="3939" spans="1:11" x14ac:dyDescent="0.25">
      <c r="A3939" t="s">
        <v>4434</v>
      </c>
      <c r="B3939">
        <v>43010</v>
      </c>
      <c r="C3939" t="s">
        <v>172</v>
      </c>
      <c r="D3939" s="167">
        <v>64141</v>
      </c>
      <c r="E3939" t="s">
        <v>199</v>
      </c>
      <c r="F3939" t="s">
        <v>169</v>
      </c>
      <c r="G3939" t="s">
        <v>200</v>
      </c>
      <c r="H3939" s="168">
        <v>35806</v>
      </c>
      <c r="I3939" t="s">
        <v>103</v>
      </c>
      <c r="J3939" s="169">
        <v>19.717808219178082</v>
      </c>
      <c r="K3939">
        <v>4</v>
      </c>
    </row>
    <row r="3940" spans="1:11" x14ac:dyDescent="0.25">
      <c r="A3940" t="s">
        <v>4435</v>
      </c>
      <c r="B3940">
        <v>67549</v>
      </c>
      <c r="C3940" t="s">
        <v>172</v>
      </c>
      <c r="D3940" s="167">
        <v>94449</v>
      </c>
      <c r="E3940" t="s">
        <v>185</v>
      </c>
      <c r="F3940" t="s">
        <v>169</v>
      </c>
      <c r="G3940" t="s">
        <v>495</v>
      </c>
      <c r="H3940" s="168">
        <v>37298</v>
      </c>
      <c r="I3940" t="s">
        <v>105</v>
      </c>
      <c r="J3940" s="169">
        <v>15.63013698630137</v>
      </c>
      <c r="K3940">
        <v>4</v>
      </c>
    </row>
    <row r="3941" spans="1:11" x14ac:dyDescent="0.25">
      <c r="A3941" t="s">
        <v>4436</v>
      </c>
      <c r="B3941">
        <v>45334</v>
      </c>
      <c r="C3941" t="s">
        <v>167</v>
      </c>
      <c r="D3941" s="167">
        <v>123902.96</v>
      </c>
      <c r="E3941" t="s">
        <v>175</v>
      </c>
      <c r="F3941" t="s">
        <v>169</v>
      </c>
      <c r="G3941" t="s">
        <v>291</v>
      </c>
      <c r="H3941" s="168">
        <v>30144</v>
      </c>
      <c r="I3941" t="s">
        <v>106</v>
      </c>
      <c r="J3941" s="169">
        <v>35.230136986301368</v>
      </c>
      <c r="K3941">
        <v>8</v>
      </c>
    </row>
    <row r="3942" spans="1:11" x14ac:dyDescent="0.25">
      <c r="A3942" t="s">
        <v>4437</v>
      </c>
      <c r="B3942">
        <v>20874</v>
      </c>
      <c r="C3942" t="s">
        <v>167</v>
      </c>
      <c r="D3942" s="167">
        <v>51289.57</v>
      </c>
      <c r="E3942" t="s">
        <v>268</v>
      </c>
      <c r="F3942" t="s">
        <v>169</v>
      </c>
      <c r="G3942" t="s">
        <v>630</v>
      </c>
      <c r="H3942" s="168">
        <v>39608</v>
      </c>
      <c r="I3942" t="s">
        <v>104</v>
      </c>
      <c r="J3942" s="169">
        <v>9.3013698630136989</v>
      </c>
      <c r="K3942">
        <v>2</v>
      </c>
    </row>
    <row r="3943" spans="1:11" x14ac:dyDescent="0.25">
      <c r="A3943" t="s">
        <v>4438</v>
      </c>
      <c r="B3943">
        <v>19016</v>
      </c>
      <c r="C3943" t="s">
        <v>167</v>
      </c>
      <c r="D3943" s="167">
        <v>46319.13</v>
      </c>
      <c r="E3943" t="s">
        <v>216</v>
      </c>
      <c r="F3943" t="s">
        <v>169</v>
      </c>
      <c r="G3943" t="s">
        <v>980</v>
      </c>
      <c r="H3943" s="168">
        <v>41358</v>
      </c>
      <c r="I3943" t="s">
        <v>107</v>
      </c>
      <c r="J3943" s="169">
        <v>4.506849315068493</v>
      </c>
      <c r="K3943">
        <v>1</v>
      </c>
    </row>
    <row r="3944" spans="1:11" x14ac:dyDescent="0.25">
      <c r="A3944" t="s">
        <v>4439</v>
      </c>
      <c r="B3944">
        <v>26153</v>
      </c>
      <c r="C3944" t="s">
        <v>172</v>
      </c>
      <c r="D3944" s="167">
        <v>38020.379999999997</v>
      </c>
      <c r="E3944" t="s">
        <v>199</v>
      </c>
      <c r="F3944" t="s">
        <v>169</v>
      </c>
      <c r="G3944" t="s">
        <v>295</v>
      </c>
      <c r="H3944" s="168">
        <v>42212</v>
      </c>
      <c r="I3944" t="s">
        <v>103</v>
      </c>
      <c r="J3944" s="169">
        <v>2.1671232876712327</v>
      </c>
      <c r="K3944">
        <v>1</v>
      </c>
    </row>
    <row r="3945" spans="1:11" x14ac:dyDescent="0.25">
      <c r="A3945" t="s">
        <v>4440</v>
      </c>
      <c r="B3945">
        <v>74894</v>
      </c>
      <c r="C3945" t="s">
        <v>167</v>
      </c>
      <c r="D3945" s="167">
        <v>71830.44</v>
      </c>
      <c r="E3945" t="s">
        <v>188</v>
      </c>
      <c r="F3945" t="s">
        <v>169</v>
      </c>
      <c r="G3945" t="s">
        <v>968</v>
      </c>
      <c r="H3945" s="168">
        <v>34932</v>
      </c>
      <c r="I3945" t="s">
        <v>104</v>
      </c>
      <c r="J3945" s="169">
        <v>22.112328767123287</v>
      </c>
      <c r="K3945">
        <v>5</v>
      </c>
    </row>
    <row r="3946" spans="1:11" x14ac:dyDescent="0.25">
      <c r="A3946" t="s">
        <v>4441</v>
      </c>
      <c r="B3946">
        <v>15761</v>
      </c>
      <c r="C3946" t="s">
        <v>172</v>
      </c>
      <c r="D3946" s="167">
        <v>89620</v>
      </c>
      <c r="E3946" t="s">
        <v>175</v>
      </c>
      <c r="F3946" t="s">
        <v>169</v>
      </c>
      <c r="G3946" t="s">
        <v>183</v>
      </c>
      <c r="H3946" s="168">
        <v>37480</v>
      </c>
      <c r="I3946" t="s">
        <v>103</v>
      </c>
      <c r="J3946" s="169">
        <v>15.131506849315068</v>
      </c>
      <c r="K3946">
        <v>4</v>
      </c>
    </row>
    <row r="3947" spans="1:11" x14ac:dyDescent="0.25">
      <c r="A3947" t="s">
        <v>4442</v>
      </c>
      <c r="B3947">
        <v>67381</v>
      </c>
      <c r="C3947" t="s">
        <v>167</v>
      </c>
      <c r="D3947" s="167">
        <v>69222.179999999993</v>
      </c>
      <c r="E3947" t="s">
        <v>270</v>
      </c>
      <c r="F3947" t="s">
        <v>169</v>
      </c>
      <c r="G3947" t="s">
        <v>801</v>
      </c>
      <c r="H3947" s="168">
        <v>30823</v>
      </c>
      <c r="I3947" t="s">
        <v>104</v>
      </c>
      <c r="J3947" s="169">
        <v>33.369863013698627</v>
      </c>
      <c r="K3947">
        <v>7</v>
      </c>
    </row>
    <row r="3948" spans="1:11" x14ac:dyDescent="0.25">
      <c r="A3948" t="s">
        <v>4443</v>
      </c>
      <c r="B3948">
        <v>65219</v>
      </c>
      <c r="C3948" t="s">
        <v>172</v>
      </c>
      <c r="D3948" s="167">
        <v>65752</v>
      </c>
      <c r="E3948" t="s">
        <v>175</v>
      </c>
      <c r="F3948" t="s">
        <v>169</v>
      </c>
      <c r="G3948" t="s">
        <v>183</v>
      </c>
      <c r="H3948" s="168">
        <v>40742</v>
      </c>
      <c r="I3948" t="s">
        <v>103</v>
      </c>
      <c r="J3948" s="169">
        <v>6.1945205479452055</v>
      </c>
      <c r="K3948">
        <v>2</v>
      </c>
    </row>
    <row r="3949" spans="1:11" x14ac:dyDescent="0.25">
      <c r="A3949" t="s">
        <v>4444</v>
      </c>
      <c r="B3949">
        <v>57794</v>
      </c>
      <c r="C3949" t="s">
        <v>167</v>
      </c>
      <c r="D3949" s="167">
        <v>216336</v>
      </c>
      <c r="E3949" t="s">
        <v>616</v>
      </c>
      <c r="F3949" t="s">
        <v>169</v>
      </c>
      <c r="G3949" t="s">
        <v>4445</v>
      </c>
      <c r="H3949" s="168">
        <v>31138</v>
      </c>
      <c r="I3949" t="s">
        <v>105</v>
      </c>
      <c r="J3949" s="169">
        <v>32.506849315068493</v>
      </c>
      <c r="K3949">
        <v>7</v>
      </c>
    </row>
    <row r="3950" spans="1:11" x14ac:dyDescent="0.25">
      <c r="A3950" t="s">
        <v>4446</v>
      </c>
      <c r="B3950">
        <v>2229</v>
      </c>
      <c r="C3950" t="s">
        <v>167</v>
      </c>
      <c r="D3950" s="167">
        <v>71054.350000000006</v>
      </c>
      <c r="E3950" t="s">
        <v>168</v>
      </c>
      <c r="F3950" t="s">
        <v>169</v>
      </c>
      <c r="G3950" t="s">
        <v>237</v>
      </c>
      <c r="H3950" s="168">
        <v>40182</v>
      </c>
      <c r="I3950" t="s">
        <v>108</v>
      </c>
      <c r="J3950" s="169">
        <v>7.7287671232876711</v>
      </c>
      <c r="K3950">
        <v>2</v>
      </c>
    </row>
    <row r="3951" spans="1:11" x14ac:dyDescent="0.25">
      <c r="A3951" t="s">
        <v>4447</v>
      </c>
      <c r="B3951">
        <v>50299</v>
      </c>
      <c r="C3951" t="s">
        <v>172</v>
      </c>
      <c r="D3951" s="167">
        <v>57365</v>
      </c>
      <c r="E3951" t="s">
        <v>191</v>
      </c>
      <c r="F3951" t="s">
        <v>169</v>
      </c>
      <c r="G3951" t="s">
        <v>354</v>
      </c>
      <c r="H3951" s="168">
        <v>41288</v>
      </c>
      <c r="I3951" t="s">
        <v>106</v>
      </c>
      <c r="J3951" s="169">
        <v>4.6986301369863011</v>
      </c>
      <c r="K3951">
        <v>1</v>
      </c>
    </row>
    <row r="3952" spans="1:11" x14ac:dyDescent="0.25">
      <c r="A3952" t="s">
        <v>4448</v>
      </c>
      <c r="B3952">
        <v>65210</v>
      </c>
      <c r="C3952" t="s">
        <v>172</v>
      </c>
      <c r="D3952" s="167">
        <v>55014.29</v>
      </c>
      <c r="E3952" t="s">
        <v>253</v>
      </c>
      <c r="F3952" t="s">
        <v>169</v>
      </c>
      <c r="G3952" t="s">
        <v>2030</v>
      </c>
      <c r="H3952" s="168">
        <v>38961</v>
      </c>
      <c r="I3952" t="s">
        <v>104</v>
      </c>
      <c r="J3952" s="169">
        <v>11.073972602739726</v>
      </c>
      <c r="K3952">
        <v>3</v>
      </c>
    </row>
    <row r="3953" spans="1:11" x14ac:dyDescent="0.25">
      <c r="A3953" t="s">
        <v>4449</v>
      </c>
      <c r="B3953">
        <v>35068</v>
      </c>
      <c r="C3953" t="s">
        <v>167</v>
      </c>
      <c r="D3953" s="167">
        <v>62288.91</v>
      </c>
      <c r="E3953" t="s">
        <v>168</v>
      </c>
      <c r="F3953" t="s">
        <v>169</v>
      </c>
      <c r="G3953" t="s">
        <v>1054</v>
      </c>
      <c r="H3953" s="168">
        <v>37109</v>
      </c>
      <c r="I3953" t="s">
        <v>106</v>
      </c>
      <c r="J3953" s="169">
        <v>16.147945205479452</v>
      </c>
      <c r="K3953">
        <v>4</v>
      </c>
    </row>
    <row r="3954" spans="1:11" x14ac:dyDescent="0.25">
      <c r="A3954" t="s">
        <v>4450</v>
      </c>
      <c r="B3954">
        <v>57078</v>
      </c>
      <c r="C3954" t="s">
        <v>172</v>
      </c>
      <c r="D3954" s="167">
        <v>63492.87</v>
      </c>
      <c r="E3954" t="s">
        <v>196</v>
      </c>
      <c r="F3954" t="s">
        <v>169</v>
      </c>
      <c r="G3954" t="s">
        <v>197</v>
      </c>
      <c r="H3954" s="168">
        <v>41666</v>
      </c>
      <c r="I3954" t="s">
        <v>104</v>
      </c>
      <c r="J3954" s="169">
        <v>3.6630136986301371</v>
      </c>
      <c r="K3954">
        <v>1</v>
      </c>
    </row>
    <row r="3955" spans="1:11" x14ac:dyDescent="0.25">
      <c r="A3955" t="s">
        <v>4451</v>
      </c>
      <c r="B3955">
        <v>67411</v>
      </c>
      <c r="C3955" t="s">
        <v>172</v>
      </c>
      <c r="D3955" s="167">
        <v>93396</v>
      </c>
      <c r="E3955" t="s">
        <v>230</v>
      </c>
      <c r="F3955" t="s">
        <v>169</v>
      </c>
      <c r="G3955" t="s">
        <v>305</v>
      </c>
      <c r="H3955" s="168">
        <v>35982</v>
      </c>
      <c r="I3955" t="s">
        <v>106</v>
      </c>
      <c r="J3955" s="169">
        <v>19.235616438356164</v>
      </c>
      <c r="K3955">
        <v>4</v>
      </c>
    </row>
    <row r="3956" spans="1:11" x14ac:dyDescent="0.25">
      <c r="A3956" t="s">
        <v>4452</v>
      </c>
      <c r="B3956">
        <v>29034</v>
      </c>
      <c r="C3956" t="s">
        <v>172</v>
      </c>
      <c r="D3956" s="167">
        <v>81380.25</v>
      </c>
      <c r="E3956" t="s">
        <v>196</v>
      </c>
      <c r="F3956" t="s">
        <v>169</v>
      </c>
      <c r="G3956" t="s">
        <v>706</v>
      </c>
      <c r="H3956" s="168">
        <v>39622</v>
      </c>
      <c r="I3956" t="s">
        <v>103</v>
      </c>
      <c r="J3956" s="169">
        <v>9.2630136986301377</v>
      </c>
      <c r="K3956">
        <v>2</v>
      </c>
    </row>
    <row r="3957" spans="1:11" x14ac:dyDescent="0.25">
      <c r="A3957" t="s">
        <v>4453</v>
      </c>
      <c r="B3957">
        <v>28660</v>
      </c>
      <c r="C3957" t="s">
        <v>172</v>
      </c>
      <c r="D3957" s="167">
        <v>58455</v>
      </c>
      <c r="E3957" t="s">
        <v>175</v>
      </c>
      <c r="F3957" t="s">
        <v>169</v>
      </c>
      <c r="G3957" t="s">
        <v>183</v>
      </c>
      <c r="H3957" s="168">
        <v>41596</v>
      </c>
      <c r="I3957" t="s">
        <v>105</v>
      </c>
      <c r="J3957" s="169">
        <v>3.8547945205479452</v>
      </c>
      <c r="K3957">
        <v>1</v>
      </c>
    </row>
    <row r="3958" spans="1:11" x14ac:dyDescent="0.25">
      <c r="A3958" t="s">
        <v>4454</v>
      </c>
      <c r="B3958">
        <v>23253</v>
      </c>
      <c r="C3958" t="s">
        <v>167</v>
      </c>
      <c r="D3958" s="167">
        <v>56753.62</v>
      </c>
      <c r="E3958" t="s">
        <v>188</v>
      </c>
      <c r="F3958" t="s">
        <v>169</v>
      </c>
      <c r="G3958" t="s">
        <v>1396</v>
      </c>
      <c r="H3958" s="168">
        <v>41162</v>
      </c>
      <c r="I3958" t="s">
        <v>103</v>
      </c>
      <c r="J3958" s="169">
        <v>5.043835616438356</v>
      </c>
      <c r="K3958">
        <v>1</v>
      </c>
    </row>
    <row r="3959" spans="1:11" x14ac:dyDescent="0.25">
      <c r="A3959" t="s">
        <v>4455</v>
      </c>
      <c r="B3959">
        <v>9351</v>
      </c>
      <c r="C3959" t="s">
        <v>167</v>
      </c>
      <c r="D3959" s="167">
        <v>52081.11</v>
      </c>
      <c r="E3959" t="s">
        <v>1684</v>
      </c>
      <c r="F3959" t="s">
        <v>169</v>
      </c>
      <c r="G3959" t="s">
        <v>170</v>
      </c>
      <c r="H3959" s="168">
        <v>38029</v>
      </c>
      <c r="I3959" t="s">
        <v>107</v>
      </c>
      <c r="J3959" s="169">
        <v>13.627397260273973</v>
      </c>
      <c r="K3959">
        <v>3</v>
      </c>
    </row>
    <row r="3960" spans="1:11" x14ac:dyDescent="0.25">
      <c r="A3960" t="s">
        <v>4456</v>
      </c>
      <c r="B3960">
        <v>64302</v>
      </c>
      <c r="C3960" t="s">
        <v>172</v>
      </c>
      <c r="D3960" s="167">
        <v>94449</v>
      </c>
      <c r="E3960" t="s">
        <v>185</v>
      </c>
      <c r="F3960" t="s">
        <v>169</v>
      </c>
      <c r="G3960" t="s">
        <v>495</v>
      </c>
      <c r="H3960" s="168">
        <v>37298</v>
      </c>
      <c r="I3960" t="s">
        <v>104</v>
      </c>
      <c r="J3960" s="169">
        <v>15.63013698630137</v>
      </c>
      <c r="K3960">
        <v>4</v>
      </c>
    </row>
    <row r="3961" spans="1:11" x14ac:dyDescent="0.25">
      <c r="A3961" t="s">
        <v>4457</v>
      </c>
      <c r="B3961">
        <v>99214</v>
      </c>
      <c r="C3961" t="s">
        <v>172</v>
      </c>
      <c r="D3961" s="167">
        <v>156525</v>
      </c>
      <c r="E3961" t="s">
        <v>325</v>
      </c>
      <c r="F3961" t="s">
        <v>169</v>
      </c>
      <c r="G3961" t="s">
        <v>231</v>
      </c>
      <c r="H3961" s="168">
        <v>40722</v>
      </c>
      <c r="I3961" t="s">
        <v>104</v>
      </c>
      <c r="J3961" s="169">
        <v>6.2493150684931509</v>
      </c>
      <c r="K3961">
        <v>2</v>
      </c>
    </row>
    <row r="3962" spans="1:11" x14ac:dyDescent="0.25">
      <c r="A3962" t="s">
        <v>4458</v>
      </c>
      <c r="B3962">
        <v>21120</v>
      </c>
      <c r="C3962" t="s">
        <v>167</v>
      </c>
      <c r="D3962" s="167">
        <v>68054</v>
      </c>
      <c r="E3962" t="s">
        <v>175</v>
      </c>
      <c r="F3962" t="s">
        <v>169</v>
      </c>
      <c r="G3962" t="s">
        <v>183</v>
      </c>
      <c r="H3962" s="168">
        <v>39643</v>
      </c>
      <c r="I3962" t="s">
        <v>106</v>
      </c>
      <c r="J3962" s="169">
        <v>9.205479452054794</v>
      </c>
      <c r="K3962">
        <v>2</v>
      </c>
    </row>
    <row r="3963" spans="1:11" x14ac:dyDescent="0.25">
      <c r="A3963" t="s">
        <v>4459</v>
      </c>
      <c r="B3963">
        <v>57363</v>
      </c>
      <c r="C3963" t="s">
        <v>172</v>
      </c>
      <c r="D3963" s="167">
        <v>46626.87</v>
      </c>
      <c r="E3963" t="s">
        <v>199</v>
      </c>
      <c r="F3963" t="s">
        <v>169</v>
      </c>
      <c r="G3963" t="s">
        <v>205</v>
      </c>
      <c r="H3963" s="168">
        <v>39384</v>
      </c>
      <c r="I3963" t="s">
        <v>107</v>
      </c>
      <c r="J3963" s="169">
        <v>9.9150684931506845</v>
      </c>
      <c r="K3963">
        <v>2</v>
      </c>
    </row>
    <row r="3964" spans="1:11" x14ac:dyDescent="0.25">
      <c r="A3964" t="s">
        <v>4460</v>
      </c>
      <c r="B3964">
        <v>57533</v>
      </c>
      <c r="C3964" t="s">
        <v>167</v>
      </c>
      <c r="D3964" s="167">
        <v>82631.759999999995</v>
      </c>
      <c r="E3964" t="s">
        <v>168</v>
      </c>
      <c r="F3964" t="s">
        <v>169</v>
      </c>
      <c r="G3964" t="s">
        <v>189</v>
      </c>
      <c r="H3964" s="168">
        <v>37522</v>
      </c>
      <c r="I3964" t="s">
        <v>108</v>
      </c>
      <c r="J3964" s="169">
        <v>15.016438356164384</v>
      </c>
      <c r="K3964">
        <v>3</v>
      </c>
    </row>
    <row r="3965" spans="1:11" x14ac:dyDescent="0.25">
      <c r="A3965" t="s">
        <v>4461</v>
      </c>
      <c r="B3965">
        <v>59246</v>
      </c>
      <c r="C3965" t="s">
        <v>172</v>
      </c>
      <c r="D3965" s="167">
        <v>141539.35999999999</v>
      </c>
      <c r="E3965" t="s">
        <v>168</v>
      </c>
      <c r="F3965" t="s">
        <v>169</v>
      </c>
      <c r="G3965" t="s">
        <v>493</v>
      </c>
      <c r="H3965" s="168">
        <v>32028</v>
      </c>
      <c r="I3965" t="s">
        <v>104</v>
      </c>
      <c r="J3965" s="169">
        <v>30.068493150684933</v>
      </c>
      <c r="K3965">
        <v>7</v>
      </c>
    </row>
    <row r="3966" spans="1:11" x14ac:dyDescent="0.25">
      <c r="A3966" t="s">
        <v>4462</v>
      </c>
      <c r="B3966">
        <v>93730</v>
      </c>
      <c r="C3966" t="s">
        <v>167</v>
      </c>
      <c r="D3966" s="167">
        <v>71742.61</v>
      </c>
      <c r="E3966" t="s">
        <v>175</v>
      </c>
      <c r="F3966" t="s">
        <v>169</v>
      </c>
      <c r="G3966" t="s">
        <v>311</v>
      </c>
      <c r="H3966" s="168">
        <v>38894</v>
      </c>
      <c r="I3966" t="s">
        <v>103</v>
      </c>
      <c r="J3966" s="169">
        <v>11.257534246575343</v>
      </c>
      <c r="K3966">
        <v>3</v>
      </c>
    </row>
    <row r="3967" spans="1:11" x14ac:dyDescent="0.25">
      <c r="A3967" t="s">
        <v>4463</v>
      </c>
      <c r="B3967">
        <v>57184</v>
      </c>
      <c r="C3967" t="s">
        <v>167</v>
      </c>
      <c r="D3967" s="167">
        <v>118728.11</v>
      </c>
      <c r="E3967" t="s">
        <v>216</v>
      </c>
      <c r="F3967" t="s">
        <v>169</v>
      </c>
      <c r="G3967" t="s">
        <v>275</v>
      </c>
      <c r="H3967" s="168">
        <v>31775</v>
      </c>
      <c r="I3967" t="s">
        <v>103</v>
      </c>
      <c r="J3967" s="169">
        <v>30.761643835616439</v>
      </c>
      <c r="K3967">
        <v>7</v>
      </c>
    </row>
    <row r="3968" spans="1:11" x14ac:dyDescent="0.25">
      <c r="A3968" t="s">
        <v>4464</v>
      </c>
      <c r="B3968">
        <v>42784</v>
      </c>
      <c r="C3968" t="s">
        <v>172</v>
      </c>
      <c r="D3968" s="167">
        <v>115156.98</v>
      </c>
      <c r="E3968" t="s">
        <v>616</v>
      </c>
      <c r="F3968" t="s">
        <v>169</v>
      </c>
      <c r="G3968" t="s">
        <v>617</v>
      </c>
      <c r="H3968" s="168">
        <v>32511</v>
      </c>
      <c r="I3968" t="s">
        <v>104</v>
      </c>
      <c r="J3968" s="169">
        <v>28.745205479452054</v>
      </c>
      <c r="K3968">
        <v>6</v>
      </c>
    </row>
    <row r="3969" spans="1:11" x14ac:dyDescent="0.25">
      <c r="A3969" t="s">
        <v>4465</v>
      </c>
      <c r="B3969">
        <v>53309</v>
      </c>
      <c r="C3969" t="s">
        <v>172</v>
      </c>
      <c r="D3969" s="167">
        <v>92756.7</v>
      </c>
      <c r="E3969" t="s">
        <v>175</v>
      </c>
      <c r="F3969" t="s">
        <v>169</v>
      </c>
      <c r="G3969" t="s">
        <v>183</v>
      </c>
      <c r="H3969" s="168">
        <v>34400</v>
      </c>
      <c r="I3969" t="s">
        <v>103</v>
      </c>
      <c r="J3969" s="169">
        <v>23.56986301369863</v>
      </c>
      <c r="K3969">
        <v>5</v>
      </c>
    </row>
    <row r="3970" spans="1:11" x14ac:dyDescent="0.25">
      <c r="A3970" t="s">
        <v>4466</v>
      </c>
      <c r="B3970">
        <v>61395</v>
      </c>
      <c r="C3970" t="s">
        <v>172</v>
      </c>
      <c r="D3970" s="167">
        <v>54816.24</v>
      </c>
      <c r="E3970" t="s">
        <v>199</v>
      </c>
      <c r="F3970" t="s">
        <v>169</v>
      </c>
      <c r="G3970" t="s">
        <v>200</v>
      </c>
      <c r="H3970" s="168">
        <v>39509</v>
      </c>
      <c r="I3970" t="s">
        <v>107</v>
      </c>
      <c r="J3970" s="169">
        <v>9.5726027397260278</v>
      </c>
      <c r="K3970">
        <v>2</v>
      </c>
    </row>
    <row r="3971" spans="1:11" x14ac:dyDescent="0.25">
      <c r="A3971" t="s">
        <v>4467</v>
      </c>
      <c r="B3971">
        <v>72434</v>
      </c>
      <c r="C3971" t="s">
        <v>172</v>
      </c>
      <c r="D3971" s="167">
        <v>62971.42</v>
      </c>
      <c r="E3971" t="s">
        <v>196</v>
      </c>
      <c r="F3971" t="s">
        <v>169</v>
      </c>
      <c r="G3971" t="s">
        <v>4468</v>
      </c>
      <c r="H3971" s="168">
        <v>39902</v>
      </c>
      <c r="I3971" t="s">
        <v>103</v>
      </c>
      <c r="J3971" s="169">
        <v>8.4958904109589035</v>
      </c>
      <c r="K3971">
        <v>2</v>
      </c>
    </row>
    <row r="3972" spans="1:11" x14ac:dyDescent="0.25">
      <c r="A3972" t="s">
        <v>4469</v>
      </c>
      <c r="B3972">
        <v>67917</v>
      </c>
      <c r="C3972" t="s">
        <v>167</v>
      </c>
      <c r="D3972" s="167">
        <v>53788</v>
      </c>
      <c r="E3972" t="s">
        <v>175</v>
      </c>
      <c r="F3972" t="s">
        <v>169</v>
      </c>
      <c r="G3972" t="s">
        <v>183</v>
      </c>
      <c r="H3972" s="168">
        <v>41918</v>
      </c>
      <c r="I3972" t="s">
        <v>104</v>
      </c>
      <c r="J3972" s="169">
        <v>2.9726027397260273</v>
      </c>
      <c r="K3972">
        <v>1</v>
      </c>
    </row>
    <row r="3973" spans="1:11" x14ac:dyDescent="0.25">
      <c r="A3973" t="s">
        <v>4470</v>
      </c>
      <c r="B3973">
        <v>82341</v>
      </c>
      <c r="C3973" t="s">
        <v>167</v>
      </c>
      <c r="D3973" s="167">
        <v>52031.02</v>
      </c>
      <c r="E3973" t="s">
        <v>185</v>
      </c>
      <c r="F3973" t="s">
        <v>169</v>
      </c>
      <c r="G3973" t="s">
        <v>209</v>
      </c>
      <c r="H3973" s="168">
        <v>41134</v>
      </c>
      <c r="I3973" t="s">
        <v>106</v>
      </c>
      <c r="J3973" s="169">
        <v>5.1205479452054794</v>
      </c>
      <c r="K3973">
        <v>2</v>
      </c>
    </row>
    <row r="3974" spans="1:11" x14ac:dyDescent="0.25">
      <c r="A3974" t="s">
        <v>4471</v>
      </c>
      <c r="B3974">
        <v>34286</v>
      </c>
      <c r="C3974" t="s">
        <v>167</v>
      </c>
      <c r="D3974" s="167">
        <v>69222.179999999993</v>
      </c>
      <c r="E3974" t="s">
        <v>230</v>
      </c>
      <c r="F3974" t="s">
        <v>169</v>
      </c>
      <c r="G3974" t="s">
        <v>170</v>
      </c>
      <c r="H3974" s="168">
        <v>32398</v>
      </c>
      <c r="I3974" t="s">
        <v>103</v>
      </c>
      <c r="J3974" s="169">
        <v>29.054794520547944</v>
      </c>
      <c r="K3974">
        <v>6</v>
      </c>
    </row>
    <row r="3975" spans="1:11" x14ac:dyDescent="0.25">
      <c r="A3975" t="s">
        <v>4472</v>
      </c>
      <c r="B3975">
        <v>7831</v>
      </c>
      <c r="C3975" t="s">
        <v>167</v>
      </c>
      <c r="D3975" s="167">
        <v>104717.28</v>
      </c>
      <c r="E3975" t="s">
        <v>188</v>
      </c>
      <c r="F3975" t="s">
        <v>169</v>
      </c>
      <c r="G3975" t="s">
        <v>1210</v>
      </c>
      <c r="H3975" s="168">
        <v>28037</v>
      </c>
      <c r="I3975" t="s">
        <v>106</v>
      </c>
      <c r="J3975" s="169">
        <v>41.0027397260274</v>
      </c>
      <c r="K3975">
        <v>9</v>
      </c>
    </row>
    <row r="3976" spans="1:11" x14ac:dyDescent="0.25">
      <c r="A3976" t="s">
        <v>4473</v>
      </c>
      <c r="B3976">
        <v>23520</v>
      </c>
      <c r="C3976" t="s">
        <v>172</v>
      </c>
      <c r="D3976" s="167">
        <v>30820.880000000001</v>
      </c>
      <c r="E3976" t="s">
        <v>233</v>
      </c>
      <c r="F3976" t="s">
        <v>202</v>
      </c>
      <c r="G3976" t="s">
        <v>234</v>
      </c>
      <c r="H3976" s="168">
        <v>39607</v>
      </c>
      <c r="I3976" t="s">
        <v>106</v>
      </c>
      <c r="J3976" s="169">
        <v>9.3041095890410954</v>
      </c>
      <c r="K3976">
        <v>2</v>
      </c>
    </row>
    <row r="3977" spans="1:11" x14ac:dyDescent="0.25">
      <c r="A3977" t="s">
        <v>4474</v>
      </c>
      <c r="B3977">
        <v>50617</v>
      </c>
      <c r="C3977" t="s">
        <v>172</v>
      </c>
      <c r="D3977" s="167">
        <v>83214</v>
      </c>
      <c r="E3977" t="s">
        <v>268</v>
      </c>
      <c r="F3977" t="s">
        <v>169</v>
      </c>
      <c r="G3977" t="s">
        <v>418</v>
      </c>
      <c r="H3977" s="168">
        <v>42282</v>
      </c>
      <c r="I3977" t="s">
        <v>103</v>
      </c>
      <c r="J3977" s="169">
        <v>1.9753424657534246</v>
      </c>
      <c r="K3977">
        <v>1</v>
      </c>
    </row>
    <row r="3978" spans="1:11" x14ac:dyDescent="0.25">
      <c r="A3978" t="s">
        <v>4475</v>
      </c>
      <c r="B3978">
        <v>76074</v>
      </c>
      <c r="C3978" t="s">
        <v>172</v>
      </c>
      <c r="D3978" s="167">
        <v>47693</v>
      </c>
      <c r="E3978" t="s">
        <v>168</v>
      </c>
      <c r="F3978" t="s">
        <v>169</v>
      </c>
      <c r="G3978" t="s">
        <v>869</v>
      </c>
      <c r="H3978" s="168">
        <v>42562</v>
      </c>
      <c r="I3978" t="s">
        <v>106</v>
      </c>
      <c r="J3978" s="169">
        <v>1.2082191780821918</v>
      </c>
      <c r="K3978">
        <v>1</v>
      </c>
    </row>
    <row r="3979" spans="1:11" x14ac:dyDescent="0.25">
      <c r="A3979" t="s">
        <v>4476</v>
      </c>
      <c r="B3979">
        <v>29162</v>
      </c>
      <c r="C3979" t="s">
        <v>167</v>
      </c>
      <c r="D3979" s="167">
        <v>43525.72</v>
      </c>
      <c r="E3979" t="s">
        <v>199</v>
      </c>
      <c r="F3979" t="s">
        <v>169</v>
      </c>
      <c r="G3979" t="s">
        <v>220</v>
      </c>
      <c r="H3979" s="168">
        <v>41414</v>
      </c>
      <c r="I3979" t="s">
        <v>103</v>
      </c>
      <c r="J3979" s="169">
        <v>4.353424657534247</v>
      </c>
      <c r="K3979">
        <v>1</v>
      </c>
    </row>
    <row r="3980" spans="1:11" x14ac:dyDescent="0.25">
      <c r="A3980" t="s">
        <v>4477</v>
      </c>
      <c r="B3980">
        <v>14861</v>
      </c>
      <c r="C3980" t="s">
        <v>172</v>
      </c>
      <c r="D3980" s="167">
        <v>40631.32</v>
      </c>
      <c r="E3980" t="s">
        <v>199</v>
      </c>
      <c r="F3980" t="s">
        <v>169</v>
      </c>
      <c r="G3980" t="s">
        <v>200</v>
      </c>
      <c r="H3980" s="168">
        <v>42275</v>
      </c>
      <c r="I3980" t="s">
        <v>103</v>
      </c>
      <c r="J3980" s="169">
        <v>1.9945205479452055</v>
      </c>
      <c r="K3980">
        <v>1</v>
      </c>
    </row>
    <row r="3981" spans="1:11" x14ac:dyDescent="0.25">
      <c r="A3981" t="s">
        <v>4478</v>
      </c>
      <c r="B3981">
        <v>48050</v>
      </c>
      <c r="C3981" t="s">
        <v>172</v>
      </c>
      <c r="D3981" s="167">
        <v>101917.98</v>
      </c>
      <c r="E3981" t="s">
        <v>268</v>
      </c>
      <c r="F3981" t="s">
        <v>169</v>
      </c>
      <c r="G3981" t="s">
        <v>397</v>
      </c>
      <c r="H3981" s="168">
        <v>39271</v>
      </c>
      <c r="I3981" t="s">
        <v>106</v>
      </c>
      <c r="J3981" s="169">
        <v>10.224657534246575</v>
      </c>
      <c r="K3981">
        <v>3</v>
      </c>
    </row>
    <row r="3982" spans="1:11" x14ac:dyDescent="0.25">
      <c r="A3982" t="s">
        <v>4479</v>
      </c>
      <c r="B3982">
        <v>70534</v>
      </c>
      <c r="C3982" t="s">
        <v>172</v>
      </c>
      <c r="D3982" s="167">
        <v>117808.54</v>
      </c>
      <c r="E3982" t="s">
        <v>199</v>
      </c>
      <c r="F3982" t="s">
        <v>169</v>
      </c>
      <c r="G3982" t="s">
        <v>2060</v>
      </c>
      <c r="H3982" s="168">
        <v>35800</v>
      </c>
      <c r="I3982" t="s">
        <v>108</v>
      </c>
      <c r="J3982" s="169">
        <v>19.734246575342464</v>
      </c>
      <c r="K3982">
        <v>4</v>
      </c>
    </row>
    <row r="3983" spans="1:11" x14ac:dyDescent="0.25">
      <c r="A3983" t="s">
        <v>4480</v>
      </c>
      <c r="B3983">
        <v>29845</v>
      </c>
      <c r="C3983" t="s">
        <v>172</v>
      </c>
      <c r="D3983" s="167">
        <v>49104.04</v>
      </c>
      <c r="E3983" t="s">
        <v>168</v>
      </c>
      <c r="F3983" t="s">
        <v>169</v>
      </c>
      <c r="G3983" t="s">
        <v>649</v>
      </c>
      <c r="H3983" s="168">
        <v>40042</v>
      </c>
      <c r="I3983" t="s">
        <v>105</v>
      </c>
      <c r="J3983" s="169">
        <v>8.1123287671232873</v>
      </c>
      <c r="K3983">
        <v>2</v>
      </c>
    </row>
    <row r="3984" spans="1:11" x14ac:dyDescent="0.25">
      <c r="A3984" t="s">
        <v>4481</v>
      </c>
      <c r="B3984">
        <v>63772</v>
      </c>
      <c r="C3984" t="s">
        <v>172</v>
      </c>
      <c r="D3984" s="167">
        <v>50910</v>
      </c>
      <c r="E3984" t="s">
        <v>191</v>
      </c>
      <c r="F3984" t="s">
        <v>169</v>
      </c>
      <c r="G3984" t="s">
        <v>354</v>
      </c>
      <c r="H3984" s="168">
        <v>41708</v>
      </c>
      <c r="I3984" t="s">
        <v>107</v>
      </c>
      <c r="J3984" s="169">
        <v>3.547945205479452</v>
      </c>
      <c r="K3984">
        <v>1</v>
      </c>
    </row>
    <row r="3985" spans="1:11" x14ac:dyDescent="0.25">
      <c r="A3985" t="s">
        <v>4482</v>
      </c>
      <c r="B3985">
        <v>92129</v>
      </c>
      <c r="C3985" t="s">
        <v>172</v>
      </c>
      <c r="D3985" s="167">
        <v>92518.2</v>
      </c>
      <c r="E3985" t="s">
        <v>325</v>
      </c>
      <c r="F3985" t="s">
        <v>169</v>
      </c>
      <c r="G3985" t="s">
        <v>533</v>
      </c>
      <c r="H3985" s="168">
        <v>41666</v>
      </c>
      <c r="I3985" t="s">
        <v>104</v>
      </c>
      <c r="J3985" s="169">
        <v>3.6630136986301371</v>
      </c>
      <c r="K3985">
        <v>1</v>
      </c>
    </row>
    <row r="3986" spans="1:11" x14ac:dyDescent="0.25">
      <c r="A3986" t="s">
        <v>4483</v>
      </c>
      <c r="B3986">
        <v>51286</v>
      </c>
      <c r="C3986" t="s">
        <v>167</v>
      </c>
      <c r="D3986" s="167">
        <v>86673.48</v>
      </c>
      <c r="E3986" t="s">
        <v>188</v>
      </c>
      <c r="F3986" t="s">
        <v>169</v>
      </c>
      <c r="G3986" t="s">
        <v>189</v>
      </c>
      <c r="H3986" s="168">
        <v>30536</v>
      </c>
      <c r="I3986" t="s">
        <v>105</v>
      </c>
      <c r="J3986" s="169">
        <v>34.156164383561645</v>
      </c>
      <c r="K3986">
        <v>7</v>
      </c>
    </row>
    <row r="3987" spans="1:11" x14ac:dyDescent="0.25">
      <c r="A3987" t="s">
        <v>4484</v>
      </c>
      <c r="B3987">
        <v>99409</v>
      </c>
      <c r="C3987" t="s">
        <v>172</v>
      </c>
      <c r="D3987" s="167">
        <v>130240</v>
      </c>
      <c r="E3987" t="s">
        <v>199</v>
      </c>
      <c r="F3987" t="s">
        <v>169</v>
      </c>
      <c r="G3987" t="s">
        <v>2060</v>
      </c>
      <c r="H3987" s="168">
        <v>35800</v>
      </c>
      <c r="I3987" t="s">
        <v>103</v>
      </c>
      <c r="J3987" s="169">
        <v>19.734246575342464</v>
      </c>
      <c r="K3987">
        <v>4</v>
      </c>
    </row>
    <row r="3988" spans="1:11" x14ac:dyDescent="0.25">
      <c r="A3988" t="s">
        <v>4485</v>
      </c>
      <c r="B3988">
        <v>79748</v>
      </c>
      <c r="C3988" t="s">
        <v>172</v>
      </c>
      <c r="D3988" s="167">
        <v>115006.37</v>
      </c>
      <c r="E3988" t="s">
        <v>175</v>
      </c>
      <c r="F3988" t="s">
        <v>169</v>
      </c>
      <c r="G3988" t="s">
        <v>291</v>
      </c>
      <c r="H3988" s="168">
        <v>37823</v>
      </c>
      <c r="I3988" t="s">
        <v>104</v>
      </c>
      <c r="J3988" s="169">
        <v>14.191780821917808</v>
      </c>
      <c r="K3988">
        <v>3</v>
      </c>
    </row>
    <row r="3989" spans="1:11" x14ac:dyDescent="0.25">
      <c r="A3989" t="s">
        <v>4486</v>
      </c>
      <c r="B3989">
        <v>68943</v>
      </c>
      <c r="C3989" t="s">
        <v>167</v>
      </c>
      <c r="D3989" s="167">
        <v>104717.28</v>
      </c>
      <c r="E3989" t="s">
        <v>308</v>
      </c>
      <c r="F3989" t="s">
        <v>169</v>
      </c>
      <c r="G3989" t="s">
        <v>840</v>
      </c>
      <c r="H3989" s="168">
        <v>33042</v>
      </c>
      <c r="I3989" t="s">
        <v>105</v>
      </c>
      <c r="J3989" s="169">
        <v>27.290410958904111</v>
      </c>
      <c r="K3989">
        <v>6</v>
      </c>
    </row>
    <row r="3990" spans="1:11" x14ac:dyDescent="0.25">
      <c r="A3990" t="s">
        <v>4487</v>
      </c>
      <c r="B3990">
        <v>17918</v>
      </c>
      <c r="C3990" t="s">
        <v>172</v>
      </c>
      <c r="D3990" s="167">
        <v>65716</v>
      </c>
      <c r="E3990" t="s">
        <v>191</v>
      </c>
      <c r="F3990" t="s">
        <v>169</v>
      </c>
      <c r="G3990" t="s">
        <v>486</v>
      </c>
      <c r="H3990" s="168">
        <v>39160</v>
      </c>
      <c r="I3990" t="s">
        <v>104</v>
      </c>
      <c r="J3990" s="169">
        <v>10.528767123287672</v>
      </c>
      <c r="K3990">
        <v>3</v>
      </c>
    </row>
    <row r="3991" spans="1:11" x14ac:dyDescent="0.25">
      <c r="A3991" t="s">
        <v>4488</v>
      </c>
      <c r="B3991">
        <v>56143</v>
      </c>
      <c r="C3991" t="s">
        <v>172</v>
      </c>
      <c r="D3991" s="167">
        <v>88661.440000000002</v>
      </c>
      <c r="E3991" t="s">
        <v>191</v>
      </c>
      <c r="F3991" t="s">
        <v>169</v>
      </c>
      <c r="G3991" t="s">
        <v>192</v>
      </c>
      <c r="H3991" s="168">
        <v>34722</v>
      </c>
      <c r="I3991" t="s">
        <v>107</v>
      </c>
      <c r="J3991" s="169">
        <v>22.687671232876713</v>
      </c>
      <c r="K3991">
        <v>5</v>
      </c>
    </row>
    <row r="3992" spans="1:11" x14ac:dyDescent="0.25">
      <c r="A3992" t="s">
        <v>4489</v>
      </c>
      <c r="B3992">
        <v>70986</v>
      </c>
      <c r="C3992" t="s">
        <v>167</v>
      </c>
      <c r="D3992" s="167">
        <v>92062.06</v>
      </c>
      <c r="E3992" t="s">
        <v>196</v>
      </c>
      <c r="F3992" t="s">
        <v>169</v>
      </c>
      <c r="G3992" t="s">
        <v>428</v>
      </c>
      <c r="H3992" s="168">
        <v>39433</v>
      </c>
      <c r="I3992" t="s">
        <v>104</v>
      </c>
      <c r="J3992" s="169">
        <v>9.7808219178082183</v>
      </c>
      <c r="K3992">
        <v>2</v>
      </c>
    </row>
    <row r="3993" spans="1:11" x14ac:dyDescent="0.25">
      <c r="A3993" t="s">
        <v>4490</v>
      </c>
      <c r="B3993">
        <v>99609</v>
      </c>
      <c r="C3993" t="s">
        <v>172</v>
      </c>
      <c r="D3993" s="167">
        <v>83658</v>
      </c>
      <c r="E3993" t="s">
        <v>175</v>
      </c>
      <c r="F3993" t="s">
        <v>169</v>
      </c>
      <c r="G3993" t="s">
        <v>183</v>
      </c>
      <c r="H3993" s="168">
        <v>37424</v>
      </c>
      <c r="I3993" t="s">
        <v>106</v>
      </c>
      <c r="J3993" s="169">
        <v>15.284931506849315</v>
      </c>
      <c r="K3993">
        <v>4</v>
      </c>
    </row>
    <row r="3994" spans="1:11" x14ac:dyDescent="0.25">
      <c r="A3994" t="s">
        <v>4491</v>
      </c>
      <c r="B3994">
        <v>19444</v>
      </c>
      <c r="C3994" t="s">
        <v>172</v>
      </c>
      <c r="D3994" s="167">
        <v>65382</v>
      </c>
      <c r="E3994" t="s">
        <v>191</v>
      </c>
      <c r="F3994" t="s">
        <v>169</v>
      </c>
      <c r="G3994" t="s">
        <v>486</v>
      </c>
      <c r="H3994" s="168">
        <v>40966</v>
      </c>
      <c r="I3994" t="s">
        <v>103</v>
      </c>
      <c r="J3994" s="169">
        <v>5.580821917808219</v>
      </c>
      <c r="K3994">
        <v>2</v>
      </c>
    </row>
    <row r="3995" spans="1:11" x14ac:dyDescent="0.25">
      <c r="A3995" t="s">
        <v>4492</v>
      </c>
      <c r="B3995">
        <v>83497</v>
      </c>
      <c r="C3995" t="s">
        <v>172</v>
      </c>
      <c r="D3995" s="167">
        <v>64854</v>
      </c>
      <c r="E3995" t="s">
        <v>168</v>
      </c>
      <c r="F3995" t="s">
        <v>169</v>
      </c>
      <c r="G3995" t="s">
        <v>265</v>
      </c>
      <c r="H3995" s="168">
        <v>39461</v>
      </c>
      <c r="I3995" t="s">
        <v>105</v>
      </c>
      <c r="J3995" s="169">
        <v>9.7041095890410958</v>
      </c>
      <c r="K3995">
        <v>2</v>
      </c>
    </row>
    <row r="3996" spans="1:11" x14ac:dyDescent="0.25">
      <c r="A3996" t="s">
        <v>4493</v>
      </c>
      <c r="B3996">
        <v>71973</v>
      </c>
      <c r="C3996" t="s">
        <v>172</v>
      </c>
      <c r="D3996" s="167">
        <v>71908</v>
      </c>
      <c r="E3996" t="s">
        <v>168</v>
      </c>
      <c r="F3996" t="s">
        <v>169</v>
      </c>
      <c r="G3996" t="s">
        <v>265</v>
      </c>
      <c r="H3996" s="168">
        <v>38551</v>
      </c>
      <c r="I3996" t="s">
        <v>104</v>
      </c>
      <c r="J3996" s="169">
        <v>12.197260273972603</v>
      </c>
      <c r="K3996">
        <v>3</v>
      </c>
    </row>
    <row r="3997" spans="1:11" x14ac:dyDescent="0.25">
      <c r="A3997" t="s">
        <v>4494</v>
      </c>
      <c r="B3997">
        <v>32113</v>
      </c>
      <c r="C3997" t="s">
        <v>172</v>
      </c>
      <c r="D3997" s="167">
        <v>56733</v>
      </c>
      <c r="E3997" t="s">
        <v>168</v>
      </c>
      <c r="F3997" t="s">
        <v>169</v>
      </c>
      <c r="G3997" t="s">
        <v>265</v>
      </c>
      <c r="H3997" s="168">
        <v>41078</v>
      </c>
      <c r="I3997" t="s">
        <v>107</v>
      </c>
      <c r="J3997" s="169">
        <v>5.2739726027397262</v>
      </c>
      <c r="K3997">
        <v>2</v>
      </c>
    </row>
    <row r="3998" spans="1:11" x14ac:dyDescent="0.25">
      <c r="A3998" t="s">
        <v>4495</v>
      </c>
      <c r="B3998">
        <v>5674</v>
      </c>
      <c r="C3998" t="s">
        <v>167</v>
      </c>
      <c r="D3998" s="167">
        <v>113662.32</v>
      </c>
      <c r="E3998" t="s">
        <v>216</v>
      </c>
      <c r="F3998" t="s">
        <v>169</v>
      </c>
      <c r="G3998" t="s">
        <v>231</v>
      </c>
      <c r="H3998" s="168">
        <v>36836</v>
      </c>
      <c r="I3998" t="s">
        <v>103</v>
      </c>
      <c r="J3998" s="169">
        <v>16.895890410958906</v>
      </c>
      <c r="K3998">
        <v>4</v>
      </c>
    </row>
    <row r="3999" spans="1:11" x14ac:dyDescent="0.25">
      <c r="A3999" t="s">
        <v>4496</v>
      </c>
      <c r="B3999">
        <v>98879</v>
      </c>
      <c r="C3999" t="s">
        <v>167</v>
      </c>
      <c r="D3999" s="167">
        <v>72961.95</v>
      </c>
      <c r="E3999" t="s">
        <v>168</v>
      </c>
      <c r="F3999" t="s">
        <v>169</v>
      </c>
      <c r="G3999" t="s">
        <v>3056</v>
      </c>
      <c r="H3999" s="168">
        <v>38852</v>
      </c>
      <c r="I3999" t="s">
        <v>103</v>
      </c>
      <c r="J3999" s="169">
        <v>11.372602739726027</v>
      </c>
      <c r="K3999">
        <v>3</v>
      </c>
    </row>
    <row r="4000" spans="1:11" x14ac:dyDescent="0.25">
      <c r="A4000" t="s">
        <v>4497</v>
      </c>
      <c r="B4000">
        <v>92380</v>
      </c>
      <c r="C4000" t="s">
        <v>172</v>
      </c>
      <c r="D4000" s="167">
        <v>65105</v>
      </c>
      <c r="E4000" t="s">
        <v>168</v>
      </c>
      <c r="F4000" t="s">
        <v>169</v>
      </c>
      <c r="G4000" t="s">
        <v>265</v>
      </c>
      <c r="H4000" s="168">
        <v>38936</v>
      </c>
      <c r="I4000" t="s">
        <v>106</v>
      </c>
      <c r="J4000" s="169">
        <v>11.142465753424657</v>
      </c>
      <c r="K4000">
        <v>3</v>
      </c>
    </row>
    <row r="4001" spans="1:11" x14ac:dyDescent="0.25">
      <c r="A4001" t="s">
        <v>4498</v>
      </c>
      <c r="B4001">
        <v>52094</v>
      </c>
      <c r="C4001" t="s">
        <v>172</v>
      </c>
      <c r="D4001" s="167">
        <v>68543</v>
      </c>
      <c r="E4001" t="s">
        <v>191</v>
      </c>
      <c r="F4001" t="s">
        <v>169</v>
      </c>
      <c r="G4001" t="s">
        <v>486</v>
      </c>
      <c r="H4001" s="168">
        <v>39693</v>
      </c>
      <c r="I4001" t="s">
        <v>103</v>
      </c>
      <c r="J4001" s="169">
        <v>9.0684931506849313</v>
      </c>
      <c r="K4001">
        <v>2</v>
      </c>
    </row>
    <row r="4002" spans="1:11" x14ac:dyDescent="0.25">
      <c r="A4002" t="s">
        <v>4499</v>
      </c>
      <c r="B4002">
        <v>86279</v>
      </c>
      <c r="C4002" t="s">
        <v>172</v>
      </c>
      <c r="D4002" s="167">
        <v>67126</v>
      </c>
      <c r="E4002" t="s">
        <v>168</v>
      </c>
      <c r="F4002" t="s">
        <v>169</v>
      </c>
      <c r="G4002" t="s">
        <v>265</v>
      </c>
      <c r="H4002" s="168">
        <v>39098</v>
      </c>
      <c r="I4002" t="s">
        <v>103</v>
      </c>
      <c r="J4002" s="169">
        <v>10.698630136986301</v>
      </c>
      <c r="K4002">
        <v>3</v>
      </c>
    </row>
    <row r="4003" spans="1:11" x14ac:dyDescent="0.25">
      <c r="A4003" t="s">
        <v>4500</v>
      </c>
      <c r="B4003">
        <v>99051</v>
      </c>
      <c r="C4003" t="s">
        <v>167</v>
      </c>
      <c r="D4003" s="167">
        <v>107657</v>
      </c>
      <c r="E4003" t="s">
        <v>185</v>
      </c>
      <c r="F4003" t="s">
        <v>169</v>
      </c>
      <c r="G4003" t="s">
        <v>240</v>
      </c>
      <c r="H4003" s="168">
        <v>37445</v>
      </c>
      <c r="I4003" t="s">
        <v>104</v>
      </c>
      <c r="J4003" s="169">
        <v>15.227397260273973</v>
      </c>
      <c r="K4003">
        <v>4</v>
      </c>
    </row>
    <row r="4004" spans="1:11" x14ac:dyDescent="0.25">
      <c r="A4004" t="s">
        <v>4501</v>
      </c>
      <c r="B4004">
        <v>53520</v>
      </c>
      <c r="C4004" t="s">
        <v>172</v>
      </c>
      <c r="D4004" s="167">
        <v>65752</v>
      </c>
      <c r="E4004" t="s">
        <v>175</v>
      </c>
      <c r="F4004" t="s">
        <v>169</v>
      </c>
      <c r="G4004" t="s">
        <v>183</v>
      </c>
      <c r="H4004" s="168">
        <v>40742</v>
      </c>
      <c r="I4004" t="s">
        <v>108</v>
      </c>
      <c r="J4004" s="169">
        <v>6.1945205479452055</v>
      </c>
      <c r="K4004">
        <v>2</v>
      </c>
    </row>
    <row r="4005" spans="1:11" x14ac:dyDescent="0.25">
      <c r="A4005" t="s">
        <v>4502</v>
      </c>
      <c r="B4005">
        <v>29921</v>
      </c>
      <c r="C4005" t="s">
        <v>167</v>
      </c>
      <c r="D4005" s="167">
        <v>97394.2</v>
      </c>
      <c r="E4005" t="s">
        <v>199</v>
      </c>
      <c r="F4005" t="s">
        <v>169</v>
      </c>
      <c r="G4005" t="s">
        <v>176</v>
      </c>
      <c r="H4005" s="168">
        <v>37550</v>
      </c>
      <c r="I4005" t="s">
        <v>104</v>
      </c>
      <c r="J4005" s="169">
        <v>14.93972602739726</v>
      </c>
      <c r="K4005">
        <v>3</v>
      </c>
    </row>
    <row r="4006" spans="1:11" x14ac:dyDescent="0.25">
      <c r="A4006" t="s">
        <v>4503</v>
      </c>
      <c r="B4006">
        <v>84074</v>
      </c>
      <c r="C4006" t="s">
        <v>172</v>
      </c>
      <c r="D4006" s="167">
        <v>45049.120000000003</v>
      </c>
      <c r="E4006" t="s">
        <v>199</v>
      </c>
      <c r="F4006" t="s">
        <v>169</v>
      </c>
      <c r="G4006" t="s">
        <v>205</v>
      </c>
      <c r="H4006" s="168">
        <v>41281</v>
      </c>
      <c r="I4006" t="s">
        <v>107</v>
      </c>
      <c r="J4006" s="169">
        <v>4.7178082191780826</v>
      </c>
      <c r="K4006">
        <v>1</v>
      </c>
    </row>
    <row r="4007" spans="1:11" x14ac:dyDescent="0.25">
      <c r="A4007" t="s">
        <v>4504</v>
      </c>
      <c r="B4007">
        <v>5286</v>
      </c>
      <c r="C4007" t="s">
        <v>167</v>
      </c>
      <c r="D4007" s="167">
        <v>41873.93</v>
      </c>
      <c r="E4007" t="s">
        <v>168</v>
      </c>
      <c r="F4007" t="s">
        <v>169</v>
      </c>
      <c r="G4007" t="s">
        <v>344</v>
      </c>
      <c r="H4007" s="168">
        <v>41305</v>
      </c>
      <c r="I4007" t="s">
        <v>106</v>
      </c>
      <c r="J4007" s="169">
        <v>4.6520547945205477</v>
      </c>
      <c r="K4007">
        <v>1</v>
      </c>
    </row>
    <row r="4008" spans="1:11" x14ac:dyDescent="0.25">
      <c r="A4008" t="s">
        <v>4505</v>
      </c>
      <c r="B4008">
        <v>42146</v>
      </c>
      <c r="C4008" t="s">
        <v>167</v>
      </c>
      <c r="D4008" s="167">
        <v>67206</v>
      </c>
      <c r="E4008" t="s">
        <v>196</v>
      </c>
      <c r="F4008" t="s">
        <v>169</v>
      </c>
      <c r="G4008" t="s">
        <v>170</v>
      </c>
      <c r="H4008" s="168">
        <v>38769</v>
      </c>
      <c r="I4008" t="s">
        <v>103</v>
      </c>
      <c r="J4008" s="169">
        <v>11.6</v>
      </c>
      <c r="K4008">
        <v>3</v>
      </c>
    </row>
    <row r="4009" spans="1:11" x14ac:dyDescent="0.25">
      <c r="A4009" t="s">
        <v>4506</v>
      </c>
      <c r="B4009">
        <v>91070</v>
      </c>
      <c r="C4009" t="s">
        <v>172</v>
      </c>
      <c r="D4009" s="167">
        <v>73801</v>
      </c>
      <c r="E4009" t="s">
        <v>196</v>
      </c>
      <c r="F4009" t="s">
        <v>169</v>
      </c>
      <c r="G4009" t="s">
        <v>228</v>
      </c>
      <c r="H4009" s="168">
        <v>36626</v>
      </c>
      <c r="I4009" t="s">
        <v>106</v>
      </c>
      <c r="J4009" s="169">
        <v>17.471232876712328</v>
      </c>
      <c r="K4009">
        <v>4</v>
      </c>
    </row>
    <row r="4010" spans="1:11" x14ac:dyDescent="0.25">
      <c r="A4010" t="s">
        <v>4507</v>
      </c>
      <c r="B4010">
        <v>41731</v>
      </c>
      <c r="C4010" t="s">
        <v>167</v>
      </c>
      <c r="D4010" s="167">
        <v>43761.61</v>
      </c>
      <c r="E4010" t="s">
        <v>216</v>
      </c>
      <c r="F4010" t="s">
        <v>202</v>
      </c>
      <c r="G4010" t="s">
        <v>1058</v>
      </c>
      <c r="H4010" s="168">
        <v>32020</v>
      </c>
      <c r="I4010" t="s">
        <v>104</v>
      </c>
      <c r="J4010" s="169">
        <v>30.090410958904108</v>
      </c>
      <c r="K4010">
        <v>7</v>
      </c>
    </row>
    <row r="4011" spans="1:11" x14ac:dyDescent="0.25">
      <c r="A4011" t="s">
        <v>4508</v>
      </c>
      <c r="B4011">
        <v>28330</v>
      </c>
      <c r="C4011" t="s">
        <v>172</v>
      </c>
      <c r="D4011" s="167">
        <v>66065.23</v>
      </c>
      <c r="E4011" t="s">
        <v>196</v>
      </c>
      <c r="F4011" t="s">
        <v>169</v>
      </c>
      <c r="G4011" t="s">
        <v>2476</v>
      </c>
      <c r="H4011" s="168">
        <v>32468</v>
      </c>
      <c r="I4011" t="s">
        <v>106</v>
      </c>
      <c r="J4011" s="169">
        <v>28.863013698630137</v>
      </c>
      <c r="K4011">
        <v>6</v>
      </c>
    </row>
    <row r="4012" spans="1:11" x14ac:dyDescent="0.25">
      <c r="A4012" t="s">
        <v>4509</v>
      </c>
      <c r="B4012">
        <v>59595</v>
      </c>
      <c r="C4012" t="s">
        <v>172</v>
      </c>
      <c r="D4012" s="167">
        <v>80829</v>
      </c>
      <c r="E4012" t="s">
        <v>175</v>
      </c>
      <c r="F4012" t="s">
        <v>169</v>
      </c>
      <c r="G4012" t="s">
        <v>183</v>
      </c>
      <c r="H4012" s="168">
        <v>37802</v>
      </c>
      <c r="I4012" t="s">
        <v>103</v>
      </c>
      <c r="J4012" s="169">
        <v>14.24931506849315</v>
      </c>
      <c r="K4012">
        <v>3</v>
      </c>
    </row>
    <row r="4013" spans="1:11" x14ac:dyDescent="0.25">
      <c r="A4013" t="s">
        <v>4510</v>
      </c>
      <c r="B4013">
        <v>49615</v>
      </c>
      <c r="C4013" t="s">
        <v>167</v>
      </c>
      <c r="D4013" s="167">
        <v>104717.28</v>
      </c>
      <c r="E4013" t="s">
        <v>188</v>
      </c>
      <c r="F4013" t="s">
        <v>169</v>
      </c>
      <c r="G4013" t="s">
        <v>410</v>
      </c>
      <c r="H4013" s="168">
        <v>32734</v>
      </c>
      <c r="I4013" t="s">
        <v>103</v>
      </c>
      <c r="J4013" s="169">
        <v>28.134246575342466</v>
      </c>
      <c r="K4013">
        <v>6</v>
      </c>
    </row>
    <row r="4014" spans="1:11" x14ac:dyDescent="0.25">
      <c r="A4014" t="s">
        <v>4511</v>
      </c>
      <c r="B4014">
        <v>6752</v>
      </c>
      <c r="C4014" t="s">
        <v>167</v>
      </c>
      <c r="D4014" s="167">
        <v>60201.440000000002</v>
      </c>
      <c r="E4014" t="s">
        <v>216</v>
      </c>
      <c r="F4014" t="s">
        <v>169</v>
      </c>
      <c r="G4014" t="s">
        <v>217</v>
      </c>
      <c r="H4014" s="168">
        <v>30914</v>
      </c>
      <c r="I4014" t="s">
        <v>106</v>
      </c>
      <c r="J4014" s="169">
        <v>33.12054794520548</v>
      </c>
      <c r="K4014">
        <v>7</v>
      </c>
    </row>
    <row r="4015" spans="1:11" x14ac:dyDescent="0.25">
      <c r="A4015" t="s">
        <v>4512</v>
      </c>
      <c r="B4015">
        <v>30054</v>
      </c>
      <c r="C4015" t="s">
        <v>167</v>
      </c>
      <c r="D4015" s="167">
        <v>57807.08</v>
      </c>
      <c r="E4015" t="s">
        <v>188</v>
      </c>
      <c r="F4015" t="s">
        <v>202</v>
      </c>
      <c r="G4015" t="s">
        <v>313</v>
      </c>
      <c r="H4015" s="168">
        <v>34561</v>
      </c>
      <c r="I4015" t="s">
        <v>105</v>
      </c>
      <c r="J4015" s="169">
        <v>23.12876712328767</v>
      </c>
      <c r="K4015">
        <v>5</v>
      </c>
    </row>
    <row r="4016" spans="1:11" x14ac:dyDescent="0.25">
      <c r="A4016" t="s">
        <v>4513</v>
      </c>
      <c r="B4016">
        <v>67446</v>
      </c>
      <c r="C4016" t="s">
        <v>167</v>
      </c>
      <c r="D4016" s="167">
        <v>112266</v>
      </c>
      <c r="E4016" t="s">
        <v>185</v>
      </c>
      <c r="F4016" t="s">
        <v>169</v>
      </c>
      <c r="G4016" t="s">
        <v>382</v>
      </c>
      <c r="H4016" s="168">
        <v>36024</v>
      </c>
      <c r="I4016" t="s">
        <v>104</v>
      </c>
      <c r="J4016" s="169">
        <v>19.12054794520548</v>
      </c>
      <c r="K4016">
        <v>4</v>
      </c>
    </row>
    <row r="4017" spans="1:11" x14ac:dyDescent="0.25">
      <c r="A4017" t="s">
        <v>4514</v>
      </c>
      <c r="B4017">
        <v>86938</v>
      </c>
      <c r="C4017" t="s">
        <v>167</v>
      </c>
      <c r="D4017" s="167">
        <v>20419.48</v>
      </c>
      <c r="E4017" t="s">
        <v>196</v>
      </c>
      <c r="F4017" t="s">
        <v>202</v>
      </c>
      <c r="G4017" t="s">
        <v>222</v>
      </c>
      <c r="H4017" s="168">
        <v>38754</v>
      </c>
      <c r="I4017" t="s">
        <v>105</v>
      </c>
      <c r="J4017" s="169">
        <v>11.641095890410959</v>
      </c>
      <c r="K4017">
        <v>3</v>
      </c>
    </row>
    <row r="4018" spans="1:11" x14ac:dyDescent="0.25">
      <c r="A4018" t="s">
        <v>4515</v>
      </c>
      <c r="B4018">
        <v>22956</v>
      </c>
      <c r="C4018" t="s">
        <v>172</v>
      </c>
      <c r="D4018" s="167">
        <v>85405</v>
      </c>
      <c r="E4018" t="s">
        <v>168</v>
      </c>
      <c r="F4018" t="s">
        <v>169</v>
      </c>
      <c r="G4018" t="s">
        <v>265</v>
      </c>
      <c r="H4018" s="168">
        <v>35702</v>
      </c>
      <c r="I4018" t="s">
        <v>107</v>
      </c>
      <c r="J4018" s="169">
        <v>20.002739726027396</v>
      </c>
      <c r="K4018">
        <v>5</v>
      </c>
    </row>
    <row r="4019" spans="1:11" x14ac:dyDescent="0.25">
      <c r="A4019" t="s">
        <v>4516</v>
      </c>
      <c r="B4019">
        <v>40511</v>
      </c>
      <c r="C4019" t="s">
        <v>167</v>
      </c>
      <c r="D4019" s="167">
        <v>18247.04</v>
      </c>
      <c r="E4019" t="s">
        <v>216</v>
      </c>
      <c r="F4019" t="s">
        <v>202</v>
      </c>
      <c r="G4019" t="s">
        <v>303</v>
      </c>
      <c r="H4019" s="168">
        <v>37939</v>
      </c>
      <c r="I4019" t="s">
        <v>103</v>
      </c>
      <c r="J4019" s="169">
        <v>13.873972602739727</v>
      </c>
      <c r="K4019">
        <v>3</v>
      </c>
    </row>
    <row r="4020" spans="1:11" x14ac:dyDescent="0.25">
      <c r="A4020" t="s">
        <v>4517</v>
      </c>
      <c r="B4020">
        <v>1170</v>
      </c>
      <c r="C4020" t="s">
        <v>167</v>
      </c>
      <c r="D4020" s="167">
        <v>76015.03</v>
      </c>
      <c r="E4020" t="s">
        <v>185</v>
      </c>
      <c r="F4020" t="s">
        <v>169</v>
      </c>
      <c r="G4020" t="s">
        <v>703</v>
      </c>
      <c r="H4020" s="168">
        <v>33947</v>
      </c>
      <c r="I4020" t="s">
        <v>106</v>
      </c>
      <c r="J4020" s="169">
        <v>24.81095890410959</v>
      </c>
      <c r="K4020">
        <v>5</v>
      </c>
    </row>
    <row r="4021" spans="1:11" x14ac:dyDescent="0.25">
      <c r="A4021" t="s">
        <v>4518</v>
      </c>
      <c r="B4021">
        <v>67014</v>
      </c>
      <c r="C4021" t="s">
        <v>167</v>
      </c>
      <c r="D4021" s="167">
        <v>85700.5</v>
      </c>
      <c r="E4021" t="s">
        <v>188</v>
      </c>
      <c r="F4021" t="s">
        <v>169</v>
      </c>
      <c r="G4021" t="s">
        <v>284</v>
      </c>
      <c r="H4021" s="168">
        <v>41485</v>
      </c>
      <c r="I4021" t="s">
        <v>105</v>
      </c>
      <c r="J4021" s="169">
        <v>4.1589041095890407</v>
      </c>
      <c r="K4021">
        <v>1</v>
      </c>
    </row>
    <row r="4022" spans="1:11" x14ac:dyDescent="0.25">
      <c r="A4022" t="s">
        <v>4519</v>
      </c>
      <c r="B4022">
        <v>67557</v>
      </c>
      <c r="C4022" t="s">
        <v>167</v>
      </c>
      <c r="D4022" s="167">
        <v>70483.67</v>
      </c>
      <c r="E4022" t="s">
        <v>593</v>
      </c>
      <c r="F4022" t="s">
        <v>169</v>
      </c>
      <c r="G4022" t="s">
        <v>4520</v>
      </c>
      <c r="H4022" s="168">
        <v>42380</v>
      </c>
      <c r="I4022" t="s">
        <v>103</v>
      </c>
      <c r="J4022" s="169">
        <v>1.7068493150684931</v>
      </c>
      <c r="K4022">
        <v>1</v>
      </c>
    </row>
    <row r="4023" spans="1:11" x14ac:dyDescent="0.25">
      <c r="A4023" t="s">
        <v>4521</v>
      </c>
      <c r="B4023">
        <v>51098</v>
      </c>
      <c r="C4023" t="s">
        <v>172</v>
      </c>
      <c r="D4023" s="167">
        <v>70435</v>
      </c>
      <c r="E4023" t="s">
        <v>175</v>
      </c>
      <c r="F4023" t="s">
        <v>169</v>
      </c>
      <c r="G4023" t="s">
        <v>183</v>
      </c>
      <c r="H4023" s="168">
        <v>39643</v>
      </c>
      <c r="I4023" t="s">
        <v>104</v>
      </c>
      <c r="J4023" s="169">
        <v>9.205479452054794</v>
      </c>
      <c r="K4023">
        <v>2</v>
      </c>
    </row>
    <row r="4024" spans="1:11" x14ac:dyDescent="0.25">
      <c r="A4024" t="s">
        <v>4522</v>
      </c>
      <c r="B4024">
        <v>2476</v>
      </c>
      <c r="C4024" t="s">
        <v>172</v>
      </c>
      <c r="D4024" s="167">
        <v>75453</v>
      </c>
      <c r="E4024" t="s">
        <v>175</v>
      </c>
      <c r="F4024" t="s">
        <v>169</v>
      </c>
      <c r="G4024" t="s">
        <v>183</v>
      </c>
      <c r="H4024" s="168">
        <v>38551</v>
      </c>
      <c r="I4024" t="s">
        <v>103</v>
      </c>
      <c r="J4024" s="169">
        <v>12.197260273972603</v>
      </c>
      <c r="K4024">
        <v>3</v>
      </c>
    </row>
    <row r="4025" spans="1:11" x14ac:dyDescent="0.25">
      <c r="A4025" t="s">
        <v>4523</v>
      </c>
      <c r="B4025">
        <v>23267</v>
      </c>
      <c r="C4025" t="s">
        <v>167</v>
      </c>
      <c r="D4025" s="167">
        <v>87148</v>
      </c>
      <c r="E4025" t="s">
        <v>175</v>
      </c>
      <c r="F4025" t="s">
        <v>169</v>
      </c>
      <c r="G4025" t="s">
        <v>586</v>
      </c>
      <c r="H4025" s="168">
        <v>38551</v>
      </c>
      <c r="I4025" t="s">
        <v>104</v>
      </c>
      <c r="J4025" s="169">
        <v>12.197260273972603</v>
      </c>
      <c r="K4025">
        <v>3</v>
      </c>
    </row>
    <row r="4026" spans="1:11" x14ac:dyDescent="0.25">
      <c r="A4026" t="s">
        <v>4524</v>
      </c>
      <c r="B4026">
        <v>53659</v>
      </c>
      <c r="C4026" t="s">
        <v>167</v>
      </c>
      <c r="D4026" s="167">
        <v>86668.49</v>
      </c>
      <c r="E4026" t="s">
        <v>175</v>
      </c>
      <c r="F4026" t="s">
        <v>169</v>
      </c>
      <c r="G4026" t="s">
        <v>211</v>
      </c>
      <c r="H4026" s="168">
        <v>37494</v>
      </c>
      <c r="I4026" t="s">
        <v>103</v>
      </c>
      <c r="J4026" s="169">
        <v>15.093150684931507</v>
      </c>
      <c r="K4026">
        <v>4</v>
      </c>
    </row>
    <row r="4027" spans="1:11" x14ac:dyDescent="0.25">
      <c r="A4027" t="s">
        <v>4525</v>
      </c>
      <c r="B4027">
        <v>14267</v>
      </c>
      <c r="C4027" t="s">
        <v>167</v>
      </c>
      <c r="D4027" s="167">
        <v>55298.67</v>
      </c>
      <c r="E4027" t="s">
        <v>168</v>
      </c>
      <c r="F4027" t="s">
        <v>169</v>
      </c>
      <c r="G4027" t="s">
        <v>1436</v>
      </c>
      <c r="H4027" s="168">
        <v>40561</v>
      </c>
      <c r="I4027" t="s">
        <v>103</v>
      </c>
      <c r="J4027" s="169">
        <v>6.6904109589041099</v>
      </c>
      <c r="K4027">
        <v>2</v>
      </c>
    </row>
    <row r="4028" spans="1:11" x14ac:dyDescent="0.25">
      <c r="A4028" t="s">
        <v>4526</v>
      </c>
      <c r="B4028">
        <v>45981</v>
      </c>
      <c r="C4028" t="s">
        <v>167</v>
      </c>
      <c r="D4028" s="167">
        <v>19542.509999999998</v>
      </c>
      <c r="E4028" t="s">
        <v>216</v>
      </c>
      <c r="F4028" t="s">
        <v>202</v>
      </c>
      <c r="G4028" t="s">
        <v>217</v>
      </c>
      <c r="H4028" s="168">
        <v>41305</v>
      </c>
      <c r="I4028" t="s">
        <v>103</v>
      </c>
      <c r="J4028" s="169">
        <v>4.6520547945205477</v>
      </c>
      <c r="K4028">
        <v>1</v>
      </c>
    </row>
    <row r="4029" spans="1:11" x14ac:dyDescent="0.25">
      <c r="A4029" t="s">
        <v>4527</v>
      </c>
      <c r="B4029">
        <v>53870</v>
      </c>
      <c r="C4029" t="s">
        <v>167</v>
      </c>
      <c r="D4029" s="167">
        <v>100849.36</v>
      </c>
      <c r="E4029" t="s">
        <v>188</v>
      </c>
      <c r="F4029" t="s">
        <v>169</v>
      </c>
      <c r="G4029" t="s">
        <v>284</v>
      </c>
      <c r="H4029" s="168">
        <v>32713</v>
      </c>
      <c r="I4029" t="s">
        <v>104</v>
      </c>
      <c r="J4029" s="169">
        <v>28.19178082191781</v>
      </c>
      <c r="K4029">
        <v>6</v>
      </c>
    </row>
    <row r="4030" spans="1:11" x14ac:dyDescent="0.25">
      <c r="A4030" t="s">
        <v>4528</v>
      </c>
      <c r="B4030">
        <v>31630</v>
      </c>
      <c r="C4030" t="s">
        <v>167</v>
      </c>
      <c r="D4030" s="167">
        <v>40728.370000000003</v>
      </c>
      <c r="E4030" t="s">
        <v>270</v>
      </c>
      <c r="F4030" t="s">
        <v>169</v>
      </c>
      <c r="G4030" t="s">
        <v>1758</v>
      </c>
      <c r="H4030" s="168">
        <v>41596</v>
      </c>
      <c r="I4030" t="s">
        <v>103</v>
      </c>
      <c r="J4030" s="169">
        <v>3.8547945205479452</v>
      </c>
      <c r="K4030">
        <v>1</v>
      </c>
    </row>
    <row r="4031" spans="1:11" x14ac:dyDescent="0.25">
      <c r="A4031" t="s">
        <v>4529</v>
      </c>
      <c r="B4031">
        <v>62253</v>
      </c>
      <c r="C4031" t="s">
        <v>167</v>
      </c>
      <c r="D4031" s="167">
        <v>48145.17</v>
      </c>
      <c r="E4031" t="s">
        <v>188</v>
      </c>
      <c r="F4031" t="s">
        <v>202</v>
      </c>
      <c r="G4031" t="s">
        <v>313</v>
      </c>
      <c r="H4031" s="168">
        <v>37186</v>
      </c>
      <c r="I4031" t="s">
        <v>108</v>
      </c>
      <c r="J4031" s="169">
        <v>15.936986301369863</v>
      </c>
      <c r="K4031">
        <v>4</v>
      </c>
    </row>
    <row r="4032" spans="1:11" x14ac:dyDescent="0.25">
      <c r="A4032" t="s">
        <v>4530</v>
      </c>
      <c r="B4032">
        <v>98384</v>
      </c>
      <c r="C4032" t="s">
        <v>172</v>
      </c>
      <c r="D4032" s="167">
        <v>68015</v>
      </c>
      <c r="E4032" t="s">
        <v>191</v>
      </c>
      <c r="F4032" t="s">
        <v>169</v>
      </c>
      <c r="G4032" t="s">
        <v>486</v>
      </c>
      <c r="H4032" s="168">
        <v>38999</v>
      </c>
      <c r="I4032" t="s">
        <v>108</v>
      </c>
      <c r="J4032" s="169">
        <v>10.96986301369863</v>
      </c>
      <c r="K4032">
        <v>3</v>
      </c>
    </row>
    <row r="4033" spans="1:11" x14ac:dyDescent="0.25">
      <c r="A4033" t="s">
        <v>4531</v>
      </c>
      <c r="B4033">
        <v>42955</v>
      </c>
      <c r="C4033" t="s">
        <v>167</v>
      </c>
      <c r="D4033" s="167">
        <v>146384.28</v>
      </c>
      <c r="E4033" t="s">
        <v>188</v>
      </c>
      <c r="F4033" t="s">
        <v>169</v>
      </c>
      <c r="G4033" t="s">
        <v>231</v>
      </c>
      <c r="H4033" s="168">
        <v>42044</v>
      </c>
      <c r="I4033" t="s">
        <v>103</v>
      </c>
      <c r="J4033" s="169">
        <v>2.6273972602739728</v>
      </c>
      <c r="K4033">
        <v>1</v>
      </c>
    </row>
    <row r="4034" spans="1:11" x14ac:dyDescent="0.25">
      <c r="A4034" t="s">
        <v>4532</v>
      </c>
      <c r="B4034">
        <v>96606</v>
      </c>
      <c r="C4034" t="s">
        <v>167</v>
      </c>
      <c r="D4034" s="167">
        <v>41598.04</v>
      </c>
      <c r="E4034" t="s">
        <v>239</v>
      </c>
      <c r="F4034" t="s">
        <v>202</v>
      </c>
      <c r="G4034" t="s">
        <v>535</v>
      </c>
      <c r="H4034" s="168">
        <v>37228</v>
      </c>
      <c r="I4034" t="s">
        <v>104</v>
      </c>
      <c r="J4034" s="169">
        <v>15.821917808219178</v>
      </c>
      <c r="K4034">
        <v>4</v>
      </c>
    </row>
    <row r="4035" spans="1:11" x14ac:dyDescent="0.25">
      <c r="A4035" t="s">
        <v>4533</v>
      </c>
      <c r="B4035">
        <v>56556</v>
      </c>
      <c r="C4035" t="s">
        <v>172</v>
      </c>
      <c r="D4035" s="167">
        <v>69313.039999999994</v>
      </c>
      <c r="E4035" t="s">
        <v>175</v>
      </c>
      <c r="F4035" t="s">
        <v>169</v>
      </c>
      <c r="G4035" t="s">
        <v>211</v>
      </c>
      <c r="H4035" s="168">
        <v>41526</v>
      </c>
      <c r="I4035" t="s">
        <v>107</v>
      </c>
      <c r="J4035" s="169">
        <v>4.0465753424657533</v>
      </c>
      <c r="K4035">
        <v>1</v>
      </c>
    </row>
    <row r="4036" spans="1:11" x14ac:dyDescent="0.25">
      <c r="A4036" t="s">
        <v>4534</v>
      </c>
      <c r="B4036">
        <v>36397</v>
      </c>
      <c r="C4036" t="s">
        <v>172</v>
      </c>
      <c r="D4036" s="167">
        <v>102664</v>
      </c>
      <c r="E4036" t="s">
        <v>268</v>
      </c>
      <c r="F4036" t="s">
        <v>169</v>
      </c>
      <c r="G4036" t="s">
        <v>397</v>
      </c>
      <c r="H4036" s="168">
        <v>37774</v>
      </c>
      <c r="I4036" t="s">
        <v>105</v>
      </c>
      <c r="J4036" s="169">
        <v>14.326027397260274</v>
      </c>
      <c r="K4036">
        <v>3</v>
      </c>
    </row>
    <row r="4037" spans="1:11" x14ac:dyDescent="0.25">
      <c r="A4037" t="s">
        <v>4535</v>
      </c>
      <c r="B4037">
        <v>7318</v>
      </c>
      <c r="C4037" t="s">
        <v>172</v>
      </c>
      <c r="D4037" s="167">
        <v>45261</v>
      </c>
      <c r="E4037" t="s">
        <v>191</v>
      </c>
      <c r="F4037" t="s">
        <v>169</v>
      </c>
      <c r="G4037" t="s">
        <v>1065</v>
      </c>
      <c r="H4037" s="168">
        <v>42129</v>
      </c>
      <c r="I4037" t="s">
        <v>106</v>
      </c>
      <c r="J4037" s="169">
        <v>2.3945205479452056</v>
      </c>
      <c r="K4037">
        <v>1</v>
      </c>
    </row>
    <row r="4038" spans="1:11" x14ac:dyDescent="0.25">
      <c r="A4038" t="s">
        <v>4536</v>
      </c>
      <c r="B4038">
        <v>60314</v>
      </c>
      <c r="C4038" t="s">
        <v>172</v>
      </c>
      <c r="D4038" s="167">
        <v>27805.439999999999</v>
      </c>
      <c r="E4038" t="s">
        <v>233</v>
      </c>
      <c r="F4038" t="s">
        <v>202</v>
      </c>
      <c r="G4038" t="s">
        <v>234</v>
      </c>
      <c r="H4038" s="168">
        <v>42619</v>
      </c>
      <c r="I4038" t="s">
        <v>103</v>
      </c>
      <c r="J4038" s="169">
        <v>1.0520547945205478</v>
      </c>
      <c r="K4038">
        <v>1</v>
      </c>
    </row>
    <row r="4039" spans="1:11" x14ac:dyDescent="0.25">
      <c r="A4039" t="s">
        <v>4537</v>
      </c>
      <c r="B4039">
        <v>80738</v>
      </c>
      <c r="C4039" t="s">
        <v>167</v>
      </c>
      <c r="D4039" s="167">
        <v>19542.5</v>
      </c>
      <c r="E4039" t="s">
        <v>216</v>
      </c>
      <c r="F4039" t="s">
        <v>202</v>
      </c>
      <c r="G4039" t="s">
        <v>217</v>
      </c>
      <c r="H4039" s="168">
        <v>41539</v>
      </c>
      <c r="I4039" t="s">
        <v>105</v>
      </c>
      <c r="J4039" s="169">
        <v>4.0109589041095894</v>
      </c>
      <c r="K4039">
        <v>1</v>
      </c>
    </row>
    <row r="4040" spans="1:11" x14ac:dyDescent="0.25">
      <c r="A4040" t="s">
        <v>4538</v>
      </c>
      <c r="B4040">
        <v>63826</v>
      </c>
      <c r="C4040" t="s">
        <v>167</v>
      </c>
      <c r="D4040" s="167">
        <v>43850.22</v>
      </c>
      <c r="E4040" t="s">
        <v>199</v>
      </c>
      <c r="F4040" t="s">
        <v>169</v>
      </c>
      <c r="G4040" t="s">
        <v>2903</v>
      </c>
      <c r="H4040" s="168">
        <v>40787</v>
      </c>
      <c r="I4040" t="s">
        <v>104</v>
      </c>
      <c r="J4040" s="169">
        <v>6.0712328767123287</v>
      </c>
      <c r="K4040">
        <v>2</v>
      </c>
    </row>
    <row r="4041" spans="1:11" x14ac:dyDescent="0.25">
      <c r="A4041" t="s">
        <v>4539</v>
      </c>
      <c r="B4041">
        <v>60516</v>
      </c>
      <c r="C4041" t="s">
        <v>172</v>
      </c>
      <c r="D4041" s="167">
        <v>63345</v>
      </c>
      <c r="E4041" t="s">
        <v>191</v>
      </c>
      <c r="F4041" t="s">
        <v>169</v>
      </c>
      <c r="G4041" t="s">
        <v>486</v>
      </c>
      <c r="H4041" s="168">
        <v>41064</v>
      </c>
      <c r="I4041" t="s">
        <v>104</v>
      </c>
      <c r="J4041" s="169">
        <v>5.3123287671232875</v>
      </c>
      <c r="K4041">
        <v>2</v>
      </c>
    </row>
    <row r="4042" spans="1:11" x14ac:dyDescent="0.25">
      <c r="A4042" t="s">
        <v>4540</v>
      </c>
      <c r="B4042">
        <v>11773</v>
      </c>
      <c r="C4042" t="s">
        <v>167</v>
      </c>
      <c r="D4042" s="167">
        <v>22529.52</v>
      </c>
      <c r="E4042" t="s">
        <v>196</v>
      </c>
      <c r="F4042" t="s">
        <v>202</v>
      </c>
      <c r="G4042" t="s">
        <v>222</v>
      </c>
      <c r="H4042" s="168">
        <v>37606</v>
      </c>
      <c r="I4042" t="s">
        <v>106</v>
      </c>
      <c r="J4042" s="169">
        <v>14.786301369863013</v>
      </c>
      <c r="K4042">
        <v>3</v>
      </c>
    </row>
    <row r="4043" spans="1:11" x14ac:dyDescent="0.25">
      <c r="A4043" t="s">
        <v>4541</v>
      </c>
      <c r="B4043">
        <v>40367</v>
      </c>
      <c r="C4043" t="s">
        <v>172</v>
      </c>
      <c r="D4043" s="167">
        <v>57235.41</v>
      </c>
      <c r="E4043" t="s">
        <v>175</v>
      </c>
      <c r="F4043" t="s">
        <v>169</v>
      </c>
      <c r="G4043" t="s">
        <v>209</v>
      </c>
      <c r="H4043" s="168">
        <v>40000</v>
      </c>
      <c r="I4043" t="s">
        <v>103</v>
      </c>
      <c r="J4043" s="169">
        <v>8.2273972602739729</v>
      </c>
      <c r="K4043">
        <v>2</v>
      </c>
    </row>
    <row r="4044" spans="1:11" x14ac:dyDescent="0.25">
      <c r="A4044" t="s">
        <v>4542</v>
      </c>
      <c r="B4044">
        <v>5962</v>
      </c>
      <c r="C4044" t="s">
        <v>167</v>
      </c>
      <c r="D4044" s="167">
        <v>88310.33</v>
      </c>
      <c r="E4044" t="s">
        <v>188</v>
      </c>
      <c r="F4044" t="s">
        <v>169</v>
      </c>
      <c r="G4044" t="s">
        <v>375</v>
      </c>
      <c r="H4044" s="168">
        <v>36907</v>
      </c>
      <c r="I4044" t="s">
        <v>103</v>
      </c>
      <c r="J4044" s="169">
        <v>16.701369863013699</v>
      </c>
      <c r="K4044">
        <v>4</v>
      </c>
    </row>
    <row r="4045" spans="1:11" x14ac:dyDescent="0.25">
      <c r="A4045" t="s">
        <v>4543</v>
      </c>
      <c r="B4045">
        <v>84512</v>
      </c>
      <c r="C4045" t="s">
        <v>167</v>
      </c>
      <c r="D4045" s="167">
        <v>86942.78</v>
      </c>
      <c r="E4045" t="s">
        <v>188</v>
      </c>
      <c r="F4045" t="s">
        <v>169</v>
      </c>
      <c r="G4045" t="s">
        <v>1210</v>
      </c>
      <c r="H4045" s="168">
        <v>41862</v>
      </c>
      <c r="I4045" t="s">
        <v>103</v>
      </c>
      <c r="J4045" s="169">
        <v>3.1260273972602741</v>
      </c>
      <c r="K4045">
        <v>1</v>
      </c>
    </row>
    <row r="4046" spans="1:11" x14ac:dyDescent="0.25">
      <c r="A4046" t="s">
        <v>4544</v>
      </c>
      <c r="B4046">
        <v>256</v>
      </c>
      <c r="C4046" t="s">
        <v>167</v>
      </c>
      <c r="D4046" s="167">
        <v>17793.55</v>
      </c>
      <c r="E4046" t="s">
        <v>196</v>
      </c>
      <c r="F4046" t="s">
        <v>202</v>
      </c>
      <c r="G4046" t="s">
        <v>222</v>
      </c>
      <c r="H4046" s="168">
        <v>41512</v>
      </c>
      <c r="I4046" t="s">
        <v>108</v>
      </c>
      <c r="J4046" s="169">
        <v>4.0849315068493155</v>
      </c>
      <c r="K4046">
        <v>1</v>
      </c>
    </row>
    <row r="4047" spans="1:11" x14ac:dyDescent="0.25">
      <c r="A4047" t="s">
        <v>4545</v>
      </c>
      <c r="B4047">
        <v>79929</v>
      </c>
      <c r="C4047" t="s">
        <v>167</v>
      </c>
      <c r="D4047" s="167">
        <v>132387.9</v>
      </c>
      <c r="E4047" t="s">
        <v>239</v>
      </c>
      <c r="F4047" t="s">
        <v>169</v>
      </c>
      <c r="G4047" t="s">
        <v>3189</v>
      </c>
      <c r="H4047" s="168">
        <v>39818</v>
      </c>
      <c r="I4047" t="s">
        <v>104</v>
      </c>
      <c r="J4047" s="169">
        <v>8.7260273972602747</v>
      </c>
      <c r="K4047">
        <v>2</v>
      </c>
    </row>
    <row r="4048" spans="1:11" x14ac:dyDescent="0.25">
      <c r="A4048" t="s">
        <v>4546</v>
      </c>
      <c r="B4048">
        <v>52868</v>
      </c>
      <c r="C4048" t="s">
        <v>172</v>
      </c>
      <c r="D4048" s="167">
        <v>68054</v>
      </c>
      <c r="E4048" t="s">
        <v>175</v>
      </c>
      <c r="F4048" t="s">
        <v>169</v>
      </c>
      <c r="G4048" t="s">
        <v>183</v>
      </c>
      <c r="H4048" s="168">
        <v>39825</v>
      </c>
      <c r="I4048" t="s">
        <v>103</v>
      </c>
      <c r="J4048" s="169">
        <v>8.706849315068494</v>
      </c>
      <c r="K4048">
        <v>2</v>
      </c>
    </row>
    <row r="4049" spans="1:11" x14ac:dyDescent="0.25">
      <c r="A4049" t="s">
        <v>4547</v>
      </c>
      <c r="B4049">
        <v>39691</v>
      </c>
      <c r="C4049" t="s">
        <v>172</v>
      </c>
      <c r="D4049" s="167">
        <v>43850.22</v>
      </c>
      <c r="E4049" t="s">
        <v>180</v>
      </c>
      <c r="F4049" t="s">
        <v>169</v>
      </c>
      <c r="G4049" t="s">
        <v>386</v>
      </c>
      <c r="H4049" s="168">
        <v>41189</v>
      </c>
      <c r="I4049" t="s">
        <v>103</v>
      </c>
      <c r="J4049" s="169">
        <v>4.9698630136986299</v>
      </c>
      <c r="K4049">
        <v>1</v>
      </c>
    </row>
    <row r="4050" spans="1:11" x14ac:dyDescent="0.25">
      <c r="A4050" t="s">
        <v>4548</v>
      </c>
      <c r="B4050">
        <v>3051</v>
      </c>
      <c r="C4050" t="s">
        <v>167</v>
      </c>
      <c r="D4050" s="167">
        <v>48258.81</v>
      </c>
      <c r="E4050" t="s">
        <v>168</v>
      </c>
      <c r="F4050" t="s">
        <v>169</v>
      </c>
      <c r="G4050" t="s">
        <v>869</v>
      </c>
      <c r="H4050" s="168">
        <v>39370</v>
      </c>
      <c r="I4050" t="s">
        <v>106</v>
      </c>
      <c r="J4050" s="169">
        <v>9.9534246575342458</v>
      </c>
      <c r="K4050">
        <v>3</v>
      </c>
    </row>
    <row r="4051" spans="1:11" x14ac:dyDescent="0.25">
      <c r="A4051" t="s">
        <v>4549</v>
      </c>
      <c r="B4051">
        <v>46066</v>
      </c>
      <c r="C4051" t="s">
        <v>167</v>
      </c>
      <c r="D4051" s="167">
        <v>60515.7</v>
      </c>
      <c r="E4051" t="s">
        <v>168</v>
      </c>
      <c r="F4051" t="s">
        <v>169</v>
      </c>
      <c r="G4051" t="s">
        <v>178</v>
      </c>
      <c r="H4051" s="168">
        <v>37073</v>
      </c>
      <c r="I4051" t="s">
        <v>105</v>
      </c>
      <c r="J4051" s="169">
        <v>16.246575342465754</v>
      </c>
      <c r="K4051">
        <v>4</v>
      </c>
    </row>
    <row r="4052" spans="1:11" x14ac:dyDescent="0.25">
      <c r="A4052" t="s">
        <v>4550</v>
      </c>
      <c r="B4052">
        <v>17387</v>
      </c>
      <c r="C4052" t="s">
        <v>172</v>
      </c>
      <c r="D4052" s="167">
        <v>40631.32</v>
      </c>
      <c r="E4052" t="s">
        <v>199</v>
      </c>
      <c r="F4052" t="s">
        <v>169</v>
      </c>
      <c r="G4052" t="s">
        <v>200</v>
      </c>
      <c r="H4052" s="168">
        <v>42037</v>
      </c>
      <c r="I4052" t="s">
        <v>106</v>
      </c>
      <c r="J4052" s="169">
        <v>2.6465753424657534</v>
      </c>
      <c r="K4052">
        <v>1</v>
      </c>
    </row>
    <row r="4053" spans="1:11" x14ac:dyDescent="0.25">
      <c r="A4053" t="s">
        <v>4551</v>
      </c>
      <c r="B4053">
        <v>86479</v>
      </c>
      <c r="C4053" t="s">
        <v>172</v>
      </c>
      <c r="D4053" s="167">
        <v>66065.23</v>
      </c>
      <c r="E4053" t="s">
        <v>199</v>
      </c>
      <c r="F4053" t="s">
        <v>169</v>
      </c>
      <c r="G4053" t="s">
        <v>200</v>
      </c>
      <c r="H4053" s="168">
        <v>32713</v>
      </c>
      <c r="I4053" t="s">
        <v>103</v>
      </c>
      <c r="J4053" s="169">
        <v>28.19178082191781</v>
      </c>
      <c r="K4053">
        <v>6</v>
      </c>
    </row>
    <row r="4054" spans="1:11" x14ac:dyDescent="0.25">
      <c r="A4054" t="s">
        <v>4552</v>
      </c>
      <c r="B4054">
        <v>28287</v>
      </c>
      <c r="C4054" t="s">
        <v>167</v>
      </c>
      <c r="D4054" s="167">
        <v>37838.449999999997</v>
      </c>
      <c r="E4054" t="s">
        <v>188</v>
      </c>
      <c r="F4054" t="s">
        <v>202</v>
      </c>
      <c r="G4054" t="s">
        <v>313</v>
      </c>
      <c r="H4054" s="168">
        <v>41127</v>
      </c>
      <c r="I4054" t="s">
        <v>104</v>
      </c>
      <c r="J4054" s="169">
        <v>5.13972602739726</v>
      </c>
      <c r="K4054">
        <v>2</v>
      </c>
    </row>
    <row r="4055" spans="1:11" x14ac:dyDescent="0.25">
      <c r="A4055" t="s">
        <v>4553</v>
      </c>
      <c r="B4055">
        <v>90456</v>
      </c>
      <c r="C4055" t="s">
        <v>167</v>
      </c>
      <c r="D4055" s="167">
        <v>66065.23</v>
      </c>
      <c r="E4055" t="s">
        <v>199</v>
      </c>
      <c r="F4055" t="s">
        <v>169</v>
      </c>
      <c r="G4055" t="s">
        <v>200</v>
      </c>
      <c r="H4055" s="168">
        <v>33126</v>
      </c>
      <c r="I4055" t="s">
        <v>105</v>
      </c>
      <c r="J4055" s="169">
        <v>27.06027397260274</v>
      </c>
      <c r="K4055">
        <v>6</v>
      </c>
    </row>
    <row r="4056" spans="1:11" x14ac:dyDescent="0.25">
      <c r="A4056" t="s">
        <v>4554</v>
      </c>
      <c r="B4056">
        <v>73599</v>
      </c>
      <c r="C4056" t="s">
        <v>167</v>
      </c>
      <c r="D4056" s="167">
        <v>69222.179999999993</v>
      </c>
      <c r="E4056" t="s">
        <v>175</v>
      </c>
      <c r="F4056" t="s">
        <v>169</v>
      </c>
      <c r="G4056" t="s">
        <v>904</v>
      </c>
      <c r="H4056" s="168">
        <v>32783</v>
      </c>
      <c r="I4056" t="s">
        <v>104</v>
      </c>
      <c r="J4056" s="169">
        <v>28</v>
      </c>
      <c r="K4056">
        <v>6</v>
      </c>
    </row>
    <row r="4057" spans="1:11" x14ac:dyDescent="0.25">
      <c r="A4057" t="s">
        <v>4555</v>
      </c>
      <c r="B4057">
        <v>73790</v>
      </c>
      <c r="C4057" t="s">
        <v>172</v>
      </c>
      <c r="D4057" s="167">
        <v>62355.86</v>
      </c>
      <c r="E4057" t="s">
        <v>199</v>
      </c>
      <c r="F4057" t="s">
        <v>169</v>
      </c>
      <c r="G4057" t="s">
        <v>698</v>
      </c>
      <c r="H4057" s="168">
        <v>37809</v>
      </c>
      <c r="I4057" t="s">
        <v>105</v>
      </c>
      <c r="J4057" s="169">
        <v>14.230136986301369</v>
      </c>
      <c r="K4057">
        <v>3</v>
      </c>
    </row>
    <row r="4058" spans="1:11" x14ac:dyDescent="0.25">
      <c r="A4058" t="s">
        <v>4556</v>
      </c>
      <c r="B4058">
        <v>76306</v>
      </c>
      <c r="C4058" t="s">
        <v>172</v>
      </c>
      <c r="D4058" s="167">
        <v>40631.32</v>
      </c>
      <c r="E4058" t="s">
        <v>199</v>
      </c>
      <c r="F4058" t="s">
        <v>169</v>
      </c>
      <c r="G4058" t="s">
        <v>200</v>
      </c>
      <c r="H4058" s="168">
        <v>42121</v>
      </c>
      <c r="I4058" t="s">
        <v>106</v>
      </c>
      <c r="J4058" s="169">
        <v>2.4164383561643836</v>
      </c>
      <c r="K4058">
        <v>1</v>
      </c>
    </row>
    <row r="4059" spans="1:11" x14ac:dyDescent="0.25">
      <c r="A4059" t="s">
        <v>4557</v>
      </c>
      <c r="B4059">
        <v>50017</v>
      </c>
      <c r="C4059" t="s">
        <v>167</v>
      </c>
      <c r="D4059" s="167">
        <v>28772.17</v>
      </c>
      <c r="E4059" t="s">
        <v>233</v>
      </c>
      <c r="F4059" t="s">
        <v>202</v>
      </c>
      <c r="G4059" t="s">
        <v>234</v>
      </c>
      <c r="H4059" s="168">
        <v>42310</v>
      </c>
      <c r="I4059" t="s">
        <v>103</v>
      </c>
      <c r="J4059" s="169">
        <v>1.8986301369863015</v>
      </c>
      <c r="K4059">
        <v>1</v>
      </c>
    </row>
    <row r="4060" spans="1:11" x14ac:dyDescent="0.25">
      <c r="A4060" t="s">
        <v>4558</v>
      </c>
      <c r="B4060">
        <v>22173</v>
      </c>
      <c r="C4060" t="s">
        <v>167</v>
      </c>
      <c r="D4060" s="167">
        <v>93396</v>
      </c>
      <c r="E4060" t="s">
        <v>270</v>
      </c>
      <c r="F4060" t="s">
        <v>169</v>
      </c>
      <c r="G4060" t="s">
        <v>271</v>
      </c>
      <c r="H4060" s="168">
        <v>32349</v>
      </c>
      <c r="I4060" t="s">
        <v>103</v>
      </c>
      <c r="J4060" s="169">
        <v>29.18904109589041</v>
      </c>
      <c r="K4060">
        <v>6</v>
      </c>
    </row>
    <row r="4061" spans="1:11" x14ac:dyDescent="0.25">
      <c r="A4061" t="s">
        <v>4559</v>
      </c>
      <c r="B4061">
        <v>9402</v>
      </c>
      <c r="C4061" t="s">
        <v>172</v>
      </c>
      <c r="D4061" s="167">
        <v>71730.490000000005</v>
      </c>
      <c r="E4061" t="s">
        <v>199</v>
      </c>
      <c r="F4061" t="s">
        <v>169</v>
      </c>
      <c r="G4061" t="s">
        <v>287</v>
      </c>
      <c r="H4061" s="168">
        <v>39189</v>
      </c>
      <c r="I4061" t="s">
        <v>104</v>
      </c>
      <c r="J4061" s="169">
        <v>10.449315068493151</v>
      </c>
      <c r="K4061">
        <v>3</v>
      </c>
    </row>
    <row r="4062" spans="1:11" x14ac:dyDescent="0.25">
      <c r="A4062" t="s">
        <v>4560</v>
      </c>
      <c r="B4062">
        <v>18643</v>
      </c>
      <c r="C4062" t="s">
        <v>172</v>
      </c>
      <c r="D4062" s="167">
        <v>65209.54</v>
      </c>
      <c r="E4062" t="s">
        <v>188</v>
      </c>
      <c r="F4062" t="s">
        <v>169</v>
      </c>
      <c r="G4062" t="s">
        <v>226</v>
      </c>
      <c r="H4062" s="168">
        <v>41232</v>
      </c>
      <c r="I4062" t="s">
        <v>107</v>
      </c>
      <c r="J4062" s="169">
        <v>4.8520547945205479</v>
      </c>
      <c r="K4062">
        <v>1</v>
      </c>
    </row>
    <row r="4063" spans="1:11" x14ac:dyDescent="0.25">
      <c r="A4063" t="s">
        <v>4561</v>
      </c>
      <c r="B4063">
        <v>18323</v>
      </c>
      <c r="C4063" t="s">
        <v>167</v>
      </c>
      <c r="D4063" s="167">
        <v>58512.07</v>
      </c>
      <c r="E4063" t="s">
        <v>175</v>
      </c>
      <c r="F4063" t="s">
        <v>169</v>
      </c>
      <c r="G4063" t="s">
        <v>311</v>
      </c>
      <c r="H4063" s="168">
        <v>41775</v>
      </c>
      <c r="I4063" t="s">
        <v>107</v>
      </c>
      <c r="J4063" s="169">
        <v>3.3643835616438356</v>
      </c>
      <c r="K4063">
        <v>1</v>
      </c>
    </row>
    <row r="4064" spans="1:11" x14ac:dyDescent="0.25">
      <c r="A4064" t="s">
        <v>4562</v>
      </c>
      <c r="B4064">
        <v>55260</v>
      </c>
      <c r="C4064" t="s">
        <v>167</v>
      </c>
      <c r="D4064" s="167">
        <v>45384.51</v>
      </c>
      <c r="E4064" t="s">
        <v>216</v>
      </c>
      <c r="F4064" t="s">
        <v>169</v>
      </c>
      <c r="G4064" t="s">
        <v>1091</v>
      </c>
      <c r="H4064" s="168">
        <v>39459</v>
      </c>
      <c r="I4064" t="s">
        <v>108</v>
      </c>
      <c r="J4064" s="169">
        <v>9.7095890410958905</v>
      </c>
      <c r="K4064">
        <v>2</v>
      </c>
    </row>
    <row r="4065" spans="1:11" x14ac:dyDescent="0.25">
      <c r="A4065" t="s">
        <v>4563</v>
      </c>
      <c r="B4065">
        <v>4226</v>
      </c>
      <c r="C4065" t="s">
        <v>172</v>
      </c>
      <c r="D4065" s="167">
        <v>118930</v>
      </c>
      <c r="E4065" t="s">
        <v>185</v>
      </c>
      <c r="F4065" t="s">
        <v>169</v>
      </c>
      <c r="G4065" t="s">
        <v>382</v>
      </c>
      <c r="H4065" s="168">
        <v>36024</v>
      </c>
      <c r="I4065" t="s">
        <v>105</v>
      </c>
      <c r="J4065" s="169">
        <v>19.12054794520548</v>
      </c>
      <c r="K4065">
        <v>4</v>
      </c>
    </row>
    <row r="4066" spans="1:11" x14ac:dyDescent="0.25">
      <c r="A4066" t="s">
        <v>4564</v>
      </c>
      <c r="B4066">
        <v>31430</v>
      </c>
      <c r="C4066" t="s">
        <v>167</v>
      </c>
      <c r="D4066" s="167">
        <v>46626.87</v>
      </c>
      <c r="E4066" t="s">
        <v>199</v>
      </c>
      <c r="F4066" t="s">
        <v>169</v>
      </c>
      <c r="G4066" t="s">
        <v>205</v>
      </c>
      <c r="H4066" s="168">
        <v>37900</v>
      </c>
      <c r="I4066" t="s">
        <v>103</v>
      </c>
      <c r="J4066" s="169">
        <v>13.980821917808219</v>
      </c>
      <c r="K4066">
        <v>3</v>
      </c>
    </row>
    <row r="4067" spans="1:11" x14ac:dyDescent="0.25">
      <c r="A4067" t="s">
        <v>4565</v>
      </c>
      <c r="B4067">
        <v>59199</v>
      </c>
      <c r="C4067" t="s">
        <v>172</v>
      </c>
      <c r="D4067" s="167">
        <v>58671.02</v>
      </c>
      <c r="E4067" t="s">
        <v>199</v>
      </c>
      <c r="F4067" t="s">
        <v>169</v>
      </c>
      <c r="G4067" t="s">
        <v>200</v>
      </c>
      <c r="H4067" s="168">
        <v>37304</v>
      </c>
      <c r="I4067" t="s">
        <v>103</v>
      </c>
      <c r="J4067" s="169">
        <v>15.613698630136986</v>
      </c>
      <c r="K4067">
        <v>4</v>
      </c>
    </row>
    <row r="4068" spans="1:11" x14ac:dyDescent="0.25">
      <c r="A4068" t="s">
        <v>4566</v>
      </c>
      <c r="B4068">
        <v>77241</v>
      </c>
      <c r="C4068" t="s">
        <v>167</v>
      </c>
      <c r="D4068" s="167">
        <v>57235.41</v>
      </c>
      <c r="E4068" t="s">
        <v>175</v>
      </c>
      <c r="F4068" t="s">
        <v>169</v>
      </c>
      <c r="G4068" t="s">
        <v>209</v>
      </c>
      <c r="H4068" s="168">
        <v>40182</v>
      </c>
      <c r="I4068" t="s">
        <v>105</v>
      </c>
      <c r="J4068" s="169">
        <v>7.7287671232876711</v>
      </c>
      <c r="K4068">
        <v>2</v>
      </c>
    </row>
    <row r="4069" spans="1:11" x14ac:dyDescent="0.25">
      <c r="A4069" t="s">
        <v>4567</v>
      </c>
      <c r="B4069">
        <v>4218</v>
      </c>
      <c r="C4069" t="s">
        <v>167</v>
      </c>
      <c r="D4069" s="167">
        <v>59873.55</v>
      </c>
      <c r="E4069" t="s">
        <v>230</v>
      </c>
      <c r="F4069" t="s">
        <v>169</v>
      </c>
      <c r="G4069" t="s">
        <v>357</v>
      </c>
      <c r="H4069" s="168">
        <v>36388</v>
      </c>
      <c r="I4069" t="s">
        <v>106</v>
      </c>
      <c r="J4069" s="169">
        <v>18.123287671232877</v>
      </c>
      <c r="K4069">
        <v>4</v>
      </c>
    </row>
    <row r="4070" spans="1:11" x14ac:dyDescent="0.25">
      <c r="A4070" t="s">
        <v>4568</v>
      </c>
      <c r="B4070">
        <v>93324</v>
      </c>
      <c r="C4070" t="s">
        <v>172</v>
      </c>
      <c r="D4070" s="167">
        <v>64141</v>
      </c>
      <c r="E4070" t="s">
        <v>199</v>
      </c>
      <c r="F4070" t="s">
        <v>169</v>
      </c>
      <c r="G4070" t="s">
        <v>200</v>
      </c>
      <c r="H4070" s="168">
        <v>35722</v>
      </c>
      <c r="I4070" t="s">
        <v>104</v>
      </c>
      <c r="J4070" s="169">
        <v>19.947945205479453</v>
      </c>
      <c r="K4070">
        <v>4</v>
      </c>
    </row>
    <row r="4071" spans="1:11" x14ac:dyDescent="0.25">
      <c r="A4071" t="s">
        <v>4569</v>
      </c>
      <c r="B4071">
        <v>91942</v>
      </c>
      <c r="C4071" t="s">
        <v>167</v>
      </c>
      <c r="D4071" s="167">
        <v>39257.31</v>
      </c>
      <c r="E4071" t="s">
        <v>199</v>
      </c>
      <c r="F4071" t="s">
        <v>169</v>
      </c>
      <c r="G4071" t="s">
        <v>200</v>
      </c>
      <c r="H4071" s="168">
        <v>42506</v>
      </c>
      <c r="I4071" t="s">
        <v>106</v>
      </c>
      <c r="J4071" s="169">
        <v>1.3616438356164384</v>
      </c>
      <c r="K4071">
        <v>1</v>
      </c>
    </row>
    <row r="4072" spans="1:11" x14ac:dyDescent="0.25">
      <c r="A4072" t="s">
        <v>4570</v>
      </c>
      <c r="B4072">
        <v>65506</v>
      </c>
      <c r="C4072" t="s">
        <v>167</v>
      </c>
      <c r="D4072" s="167">
        <v>88463</v>
      </c>
      <c r="E4072" t="s">
        <v>188</v>
      </c>
      <c r="F4072" t="s">
        <v>169</v>
      </c>
      <c r="G4072" t="s">
        <v>598</v>
      </c>
      <c r="H4072" s="168">
        <v>35835</v>
      </c>
      <c r="I4072" t="s">
        <v>104</v>
      </c>
      <c r="J4072" s="169">
        <v>19.638356164383563</v>
      </c>
      <c r="K4072">
        <v>4</v>
      </c>
    </row>
    <row r="4073" spans="1:11" x14ac:dyDescent="0.25">
      <c r="A4073" t="s">
        <v>4571</v>
      </c>
      <c r="B4073">
        <v>25172</v>
      </c>
      <c r="C4073" t="s">
        <v>167</v>
      </c>
      <c r="D4073" s="167">
        <v>83658</v>
      </c>
      <c r="E4073" t="s">
        <v>175</v>
      </c>
      <c r="F4073" t="s">
        <v>169</v>
      </c>
      <c r="G4073" t="s">
        <v>183</v>
      </c>
      <c r="H4073" s="168">
        <v>37270</v>
      </c>
      <c r="I4073" t="s">
        <v>105</v>
      </c>
      <c r="J4073" s="169">
        <v>15.706849315068494</v>
      </c>
      <c r="K4073">
        <v>4</v>
      </c>
    </row>
    <row r="4074" spans="1:11" x14ac:dyDescent="0.25">
      <c r="A4074" t="s">
        <v>4572</v>
      </c>
      <c r="B4074">
        <v>77842</v>
      </c>
      <c r="C4074" t="s">
        <v>172</v>
      </c>
      <c r="D4074" s="167">
        <v>40631.32</v>
      </c>
      <c r="E4074" t="s">
        <v>185</v>
      </c>
      <c r="F4074" t="s">
        <v>169</v>
      </c>
      <c r="G4074" t="s">
        <v>209</v>
      </c>
      <c r="H4074" s="168">
        <v>42030</v>
      </c>
      <c r="I4074" t="s">
        <v>103</v>
      </c>
      <c r="J4074" s="169">
        <v>2.6657534246575341</v>
      </c>
      <c r="K4074">
        <v>1</v>
      </c>
    </row>
    <row r="4075" spans="1:11" x14ac:dyDescent="0.25">
      <c r="A4075" t="s">
        <v>4573</v>
      </c>
      <c r="B4075">
        <v>56649</v>
      </c>
      <c r="C4075" t="s">
        <v>172</v>
      </c>
      <c r="D4075" s="167">
        <v>58671.02</v>
      </c>
      <c r="E4075" t="s">
        <v>199</v>
      </c>
      <c r="F4075" t="s">
        <v>169</v>
      </c>
      <c r="G4075" t="s">
        <v>200</v>
      </c>
      <c r="H4075" s="168">
        <v>37459</v>
      </c>
      <c r="I4075" t="s">
        <v>103</v>
      </c>
      <c r="J4075" s="169">
        <v>15.189041095890412</v>
      </c>
      <c r="K4075">
        <v>4</v>
      </c>
    </row>
    <row r="4076" spans="1:11" x14ac:dyDescent="0.25">
      <c r="A4076" t="s">
        <v>4574</v>
      </c>
      <c r="B4076">
        <v>73289</v>
      </c>
      <c r="C4076" t="s">
        <v>172</v>
      </c>
      <c r="D4076" s="167">
        <v>63067.93</v>
      </c>
      <c r="E4076" t="s">
        <v>199</v>
      </c>
      <c r="F4076" t="s">
        <v>169</v>
      </c>
      <c r="G4076" t="s">
        <v>295</v>
      </c>
      <c r="H4076" s="168">
        <v>34751</v>
      </c>
      <c r="I4076" t="s">
        <v>108</v>
      </c>
      <c r="J4076" s="169">
        <v>22.608219178082191</v>
      </c>
      <c r="K4076">
        <v>5</v>
      </c>
    </row>
    <row r="4077" spans="1:11" x14ac:dyDescent="0.25">
      <c r="A4077" t="s">
        <v>4575</v>
      </c>
      <c r="B4077">
        <v>48892</v>
      </c>
      <c r="C4077" t="s">
        <v>172</v>
      </c>
      <c r="D4077" s="167">
        <v>58941.9</v>
      </c>
      <c r="E4077" t="s">
        <v>199</v>
      </c>
      <c r="F4077" t="s">
        <v>169</v>
      </c>
      <c r="G4077" t="s">
        <v>295</v>
      </c>
      <c r="H4077" s="168">
        <v>34639</v>
      </c>
      <c r="I4077" t="s">
        <v>103</v>
      </c>
      <c r="J4077" s="169">
        <v>22.915068493150685</v>
      </c>
      <c r="K4077">
        <v>5</v>
      </c>
    </row>
    <row r="4078" spans="1:11" x14ac:dyDescent="0.25">
      <c r="A4078" t="s">
        <v>4576</v>
      </c>
      <c r="B4078">
        <v>47418</v>
      </c>
      <c r="C4078" t="s">
        <v>167</v>
      </c>
      <c r="D4078" s="167">
        <v>66065.23</v>
      </c>
      <c r="E4078" t="s">
        <v>199</v>
      </c>
      <c r="F4078" t="s">
        <v>169</v>
      </c>
      <c r="G4078" t="s">
        <v>200</v>
      </c>
      <c r="H4078" s="168">
        <v>31516</v>
      </c>
      <c r="I4078" t="s">
        <v>103</v>
      </c>
      <c r="J4078" s="169">
        <v>31.471232876712328</v>
      </c>
      <c r="K4078">
        <v>7</v>
      </c>
    </row>
    <row r="4079" spans="1:11" x14ac:dyDescent="0.25">
      <c r="A4079" t="s">
        <v>4577</v>
      </c>
      <c r="B4079">
        <v>12683</v>
      </c>
      <c r="C4079" t="s">
        <v>172</v>
      </c>
      <c r="D4079" s="167">
        <v>42053.83</v>
      </c>
      <c r="E4079" t="s">
        <v>199</v>
      </c>
      <c r="F4079" t="s">
        <v>169</v>
      </c>
      <c r="G4079" t="s">
        <v>220</v>
      </c>
      <c r="H4079" s="168">
        <v>41694</v>
      </c>
      <c r="I4079" t="s">
        <v>103</v>
      </c>
      <c r="J4079" s="169">
        <v>3.5863013698630137</v>
      </c>
      <c r="K4079">
        <v>1</v>
      </c>
    </row>
    <row r="4080" spans="1:11" x14ac:dyDescent="0.25">
      <c r="A4080" t="s">
        <v>4578</v>
      </c>
      <c r="B4080">
        <v>9092</v>
      </c>
      <c r="C4080" t="s">
        <v>172</v>
      </c>
      <c r="D4080" s="167">
        <v>58455</v>
      </c>
      <c r="E4080" t="s">
        <v>175</v>
      </c>
      <c r="F4080" t="s">
        <v>169</v>
      </c>
      <c r="G4080" t="s">
        <v>183</v>
      </c>
      <c r="H4080" s="168">
        <v>40330</v>
      </c>
      <c r="I4080" t="s">
        <v>103</v>
      </c>
      <c r="J4080" s="169">
        <v>7.3232876712328769</v>
      </c>
      <c r="K4080">
        <v>2</v>
      </c>
    </row>
    <row r="4081" spans="1:11" x14ac:dyDescent="0.25">
      <c r="A4081" t="s">
        <v>4579</v>
      </c>
      <c r="B4081">
        <v>43257</v>
      </c>
      <c r="C4081" t="s">
        <v>167</v>
      </c>
      <c r="D4081" s="167">
        <v>93961.91</v>
      </c>
      <c r="E4081" t="s">
        <v>175</v>
      </c>
      <c r="F4081" t="s">
        <v>169</v>
      </c>
      <c r="G4081" t="s">
        <v>211</v>
      </c>
      <c r="H4081" s="168">
        <v>38642</v>
      </c>
      <c r="I4081" t="s">
        <v>108</v>
      </c>
      <c r="J4081" s="169">
        <v>11.947945205479453</v>
      </c>
      <c r="K4081">
        <v>3</v>
      </c>
    </row>
    <row r="4082" spans="1:11" x14ac:dyDescent="0.25">
      <c r="A4082" t="s">
        <v>4580</v>
      </c>
      <c r="B4082">
        <v>2697</v>
      </c>
      <c r="C4082" t="s">
        <v>172</v>
      </c>
      <c r="D4082" s="167">
        <v>92756.7</v>
      </c>
      <c r="E4082" t="s">
        <v>175</v>
      </c>
      <c r="F4082" t="s">
        <v>169</v>
      </c>
      <c r="G4082" t="s">
        <v>183</v>
      </c>
      <c r="H4082" s="168">
        <v>33049</v>
      </c>
      <c r="I4082" t="s">
        <v>103</v>
      </c>
      <c r="J4082" s="169">
        <v>27.271232876712329</v>
      </c>
      <c r="K4082">
        <v>6</v>
      </c>
    </row>
    <row r="4083" spans="1:11" x14ac:dyDescent="0.25">
      <c r="A4083" t="s">
        <v>4581</v>
      </c>
      <c r="B4083">
        <v>57065</v>
      </c>
      <c r="C4083" t="s">
        <v>167</v>
      </c>
      <c r="D4083" s="167">
        <v>91790.12</v>
      </c>
      <c r="E4083" t="s">
        <v>175</v>
      </c>
      <c r="F4083" t="s">
        <v>169</v>
      </c>
      <c r="G4083" t="s">
        <v>311</v>
      </c>
      <c r="H4083" s="168">
        <v>36493</v>
      </c>
      <c r="I4083" t="s">
        <v>106</v>
      </c>
      <c r="J4083" s="169">
        <v>17.835616438356166</v>
      </c>
      <c r="K4083">
        <v>4</v>
      </c>
    </row>
    <row r="4084" spans="1:11" x14ac:dyDescent="0.25">
      <c r="A4084" t="s">
        <v>4582</v>
      </c>
      <c r="B4084">
        <v>14075</v>
      </c>
      <c r="C4084" t="s">
        <v>172</v>
      </c>
      <c r="D4084" s="167">
        <v>71796</v>
      </c>
      <c r="E4084" t="s">
        <v>191</v>
      </c>
      <c r="F4084" t="s">
        <v>169</v>
      </c>
      <c r="G4084" t="s">
        <v>192</v>
      </c>
      <c r="H4084" s="168">
        <v>39160</v>
      </c>
      <c r="I4084" t="s">
        <v>107</v>
      </c>
      <c r="J4084" s="169">
        <v>10.528767123287672</v>
      </c>
      <c r="K4084">
        <v>3</v>
      </c>
    </row>
    <row r="4085" spans="1:11" x14ac:dyDescent="0.25">
      <c r="A4085" t="s">
        <v>4583</v>
      </c>
      <c r="B4085">
        <v>91797</v>
      </c>
      <c r="C4085" t="s">
        <v>172</v>
      </c>
      <c r="D4085" s="167">
        <v>78251.45</v>
      </c>
      <c r="E4085" t="s">
        <v>168</v>
      </c>
      <c r="F4085" t="s">
        <v>169</v>
      </c>
      <c r="G4085" t="s">
        <v>858</v>
      </c>
      <c r="H4085" s="168">
        <v>40056</v>
      </c>
      <c r="I4085" t="s">
        <v>105</v>
      </c>
      <c r="J4085" s="169">
        <v>8.0739726027397261</v>
      </c>
      <c r="K4085">
        <v>2</v>
      </c>
    </row>
    <row r="4086" spans="1:11" x14ac:dyDescent="0.25">
      <c r="A4086" t="s">
        <v>4584</v>
      </c>
      <c r="B4086">
        <v>11112</v>
      </c>
      <c r="C4086" t="s">
        <v>167</v>
      </c>
      <c r="D4086" s="167">
        <v>44753</v>
      </c>
      <c r="E4086" t="s">
        <v>168</v>
      </c>
      <c r="F4086" t="s">
        <v>169</v>
      </c>
      <c r="G4086" t="s">
        <v>178</v>
      </c>
      <c r="H4086" s="168">
        <v>40349</v>
      </c>
      <c r="I4086" t="s">
        <v>106</v>
      </c>
      <c r="J4086" s="169">
        <v>7.2712328767123289</v>
      </c>
      <c r="K4086">
        <v>2</v>
      </c>
    </row>
    <row r="4087" spans="1:11" x14ac:dyDescent="0.25">
      <c r="A4087" t="s">
        <v>4585</v>
      </c>
      <c r="B4087">
        <v>43997</v>
      </c>
      <c r="C4087" t="s">
        <v>172</v>
      </c>
      <c r="D4087" s="167">
        <v>42053.83</v>
      </c>
      <c r="E4087" t="s">
        <v>199</v>
      </c>
      <c r="F4087" t="s">
        <v>169</v>
      </c>
      <c r="G4087" t="s">
        <v>220</v>
      </c>
      <c r="H4087" s="168">
        <v>41694</v>
      </c>
      <c r="I4087" t="s">
        <v>107</v>
      </c>
      <c r="J4087" s="169">
        <v>3.5863013698630137</v>
      </c>
      <c r="K4087">
        <v>1</v>
      </c>
    </row>
    <row r="4088" spans="1:11" x14ac:dyDescent="0.25">
      <c r="A4088" t="s">
        <v>4586</v>
      </c>
      <c r="B4088">
        <v>57041</v>
      </c>
      <c r="C4088" t="s">
        <v>167</v>
      </c>
      <c r="D4088" s="167">
        <v>39164.85</v>
      </c>
      <c r="E4088" t="s">
        <v>188</v>
      </c>
      <c r="F4088" t="s">
        <v>202</v>
      </c>
      <c r="G4088" t="s">
        <v>313</v>
      </c>
      <c r="H4088" s="168">
        <v>39664</v>
      </c>
      <c r="I4088" t="s">
        <v>103</v>
      </c>
      <c r="J4088" s="169">
        <v>9.1479452054794521</v>
      </c>
      <c r="K4088">
        <v>2</v>
      </c>
    </row>
    <row r="4089" spans="1:11" x14ac:dyDescent="0.25">
      <c r="A4089" t="s">
        <v>4587</v>
      </c>
      <c r="B4089">
        <v>81467</v>
      </c>
      <c r="C4089" t="s">
        <v>172</v>
      </c>
      <c r="D4089" s="167">
        <v>96197.88</v>
      </c>
      <c r="E4089" t="s">
        <v>268</v>
      </c>
      <c r="F4089" t="s">
        <v>169</v>
      </c>
      <c r="G4089" t="s">
        <v>418</v>
      </c>
      <c r="H4089" s="168">
        <v>32747</v>
      </c>
      <c r="I4089" t="s">
        <v>108</v>
      </c>
      <c r="J4089" s="169">
        <v>28.098630136986301</v>
      </c>
      <c r="K4089">
        <v>6</v>
      </c>
    </row>
    <row r="4090" spans="1:11" x14ac:dyDescent="0.25">
      <c r="A4090" t="s">
        <v>4588</v>
      </c>
      <c r="B4090">
        <v>53899</v>
      </c>
      <c r="C4090" t="s">
        <v>167</v>
      </c>
      <c r="D4090" s="167">
        <v>104434.06</v>
      </c>
      <c r="E4090" t="s">
        <v>188</v>
      </c>
      <c r="F4090" t="s">
        <v>169</v>
      </c>
      <c r="G4090" t="s">
        <v>498</v>
      </c>
      <c r="H4090" s="168">
        <v>38922</v>
      </c>
      <c r="I4090" t="s">
        <v>106</v>
      </c>
      <c r="J4090" s="169">
        <v>11.180821917808219</v>
      </c>
      <c r="K4090">
        <v>3</v>
      </c>
    </row>
    <row r="4091" spans="1:11" x14ac:dyDescent="0.25">
      <c r="A4091" t="s">
        <v>4589</v>
      </c>
      <c r="B4091">
        <v>63019</v>
      </c>
      <c r="C4091" t="s">
        <v>172</v>
      </c>
      <c r="D4091" s="167">
        <v>80784</v>
      </c>
      <c r="E4091" t="s">
        <v>191</v>
      </c>
      <c r="F4091" t="s">
        <v>169</v>
      </c>
      <c r="G4091" t="s">
        <v>192</v>
      </c>
      <c r="H4091" s="168">
        <v>35751</v>
      </c>
      <c r="I4091" t="s">
        <v>106</v>
      </c>
      <c r="J4091" s="169">
        <v>19.86849315068493</v>
      </c>
      <c r="K4091">
        <v>4</v>
      </c>
    </row>
    <row r="4092" spans="1:11" x14ac:dyDescent="0.25">
      <c r="A4092" t="s">
        <v>4590</v>
      </c>
      <c r="B4092">
        <v>99881</v>
      </c>
      <c r="C4092" t="s">
        <v>172</v>
      </c>
      <c r="D4092" s="167">
        <v>72902</v>
      </c>
      <c r="E4092" t="s">
        <v>175</v>
      </c>
      <c r="F4092" t="s">
        <v>169</v>
      </c>
      <c r="G4092" t="s">
        <v>183</v>
      </c>
      <c r="H4092" s="168">
        <v>38915</v>
      </c>
      <c r="I4092" t="s">
        <v>106</v>
      </c>
      <c r="J4092" s="169">
        <v>11.2</v>
      </c>
      <c r="K4092">
        <v>3</v>
      </c>
    </row>
    <row r="4093" spans="1:11" x14ac:dyDescent="0.25">
      <c r="A4093" t="s">
        <v>4591</v>
      </c>
      <c r="B4093">
        <v>87740</v>
      </c>
      <c r="C4093" t="s">
        <v>172</v>
      </c>
      <c r="D4093" s="167">
        <v>45048.5</v>
      </c>
      <c r="E4093" t="s">
        <v>199</v>
      </c>
      <c r="F4093" t="s">
        <v>169</v>
      </c>
      <c r="G4093" t="s">
        <v>205</v>
      </c>
      <c r="H4093" s="168">
        <v>40749</v>
      </c>
      <c r="I4093" t="s">
        <v>107</v>
      </c>
      <c r="J4093" s="169">
        <v>6.1753424657534248</v>
      </c>
      <c r="K4093">
        <v>2</v>
      </c>
    </row>
    <row r="4094" spans="1:11" x14ac:dyDescent="0.25">
      <c r="A4094" t="s">
        <v>4592</v>
      </c>
      <c r="B4094">
        <v>2098</v>
      </c>
      <c r="C4094" t="s">
        <v>172</v>
      </c>
      <c r="D4094" s="167">
        <v>52000</v>
      </c>
      <c r="E4094" t="s">
        <v>199</v>
      </c>
      <c r="F4094" t="s">
        <v>169</v>
      </c>
      <c r="G4094" t="s">
        <v>1522</v>
      </c>
      <c r="H4094" s="168">
        <v>42660</v>
      </c>
      <c r="I4094" t="s">
        <v>103</v>
      </c>
      <c r="J4094" s="169">
        <v>0.9397260273972603</v>
      </c>
      <c r="K4094">
        <v>1</v>
      </c>
    </row>
    <row r="4095" spans="1:11" x14ac:dyDescent="0.25">
      <c r="A4095" t="s">
        <v>4593</v>
      </c>
      <c r="B4095">
        <v>1182</v>
      </c>
      <c r="C4095" t="s">
        <v>167</v>
      </c>
      <c r="D4095" s="167">
        <v>71000.639999999999</v>
      </c>
      <c r="E4095" t="s">
        <v>199</v>
      </c>
      <c r="F4095" t="s">
        <v>169</v>
      </c>
      <c r="G4095" t="s">
        <v>282</v>
      </c>
      <c r="H4095" s="168">
        <v>41260</v>
      </c>
      <c r="I4095" t="s">
        <v>106</v>
      </c>
      <c r="J4095" s="169">
        <v>4.7753424657534245</v>
      </c>
      <c r="K4095">
        <v>1</v>
      </c>
    </row>
    <row r="4096" spans="1:11" x14ac:dyDescent="0.25">
      <c r="A4096" t="s">
        <v>4594</v>
      </c>
      <c r="B4096">
        <v>66520</v>
      </c>
      <c r="C4096" t="s">
        <v>167</v>
      </c>
      <c r="D4096" s="167">
        <v>63552.04</v>
      </c>
      <c r="E4096" t="s">
        <v>175</v>
      </c>
      <c r="F4096" t="s">
        <v>169</v>
      </c>
      <c r="G4096" t="s">
        <v>904</v>
      </c>
      <c r="H4096" s="168">
        <v>36248</v>
      </c>
      <c r="I4096" t="s">
        <v>106</v>
      </c>
      <c r="J4096" s="169">
        <v>18.506849315068493</v>
      </c>
      <c r="K4096">
        <v>4</v>
      </c>
    </row>
    <row r="4097" spans="1:11" x14ac:dyDescent="0.25">
      <c r="A4097" t="s">
        <v>4595</v>
      </c>
      <c r="B4097">
        <v>68767</v>
      </c>
      <c r="C4097" t="s">
        <v>172</v>
      </c>
      <c r="D4097" s="167">
        <v>40631.32</v>
      </c>
      <c r="E4097" t="s">
        <v>199</v>
      </c>
      <c r="F4097" t="s">
        <v>169</v>
      </c>
      <c r="G4097" t="s">
        <v>200</v>
      </c>
      <c r="H4097" s="168">
        <v>42037</v>
      </c>
      <c r="I4097" t="s">
        <v>106</v>
      </c>
      <c r="J4097" s="169">
        <v>2.6465753424657534</v>
      </c>
      <c r="K4097">
        <v>1</v>
      </c>
    </row>
    <row r="4098" spans="1:11" x14ac:dyDescent="0.25">
      <c r="A4098" t="s">
        <v>4596</v>
      </c>
      <c r="B4098">
        <v>99967</v>
      </c>
      <c r="C4098" t="s">
        <v>172</v>
      </c>
      <c r="D4098" s="167">
        <v>40453</v>
      </c>
      <c r="E4098" t="s">
        <v>168</v>
      </c>
      <c r="F4098" t="s">
        <v>169</v>
      </c>
      <c r="G4098" t="s">
        <v>344</v>
      </c>
      <c r="H4098" s="168">
        <v>41029</v>
      </c>
      <c r="I4098" t="s">
        <v>108</v>
      </c>
      <c r="J4098" s="169">
        <v>5.4082191780821915</v>
      </c>
      <c r="K4098">
        <v>2</v>
      </c>
    </row>
    <row r="4099" spans="1:11" x14ac:dyDescent="0.25">
      <c r="A4099" t="s">
        <v>4597</v>
      </c>
      <c r="B4099">
        <v>18920</v>
      </c>
      <c r="C4099" t="s">
        <v>167</v>
      </c>
      <c r="D4099" s="167">
        <v>69963.56</v>
      </c>
      <c r="E4099" t="s">
        <v>308</v>
      </c>
      <c r="F4099" t="s">
        <v>169</v>
      </c>
      <c r="G4099" t="s">
        <v>539</v>
      </c>
      <c r="H4099" s="168">
        <v>38614</v>
      </c>
      <c r="I4099" t="s">
        <v>106</v>
      </c>
      <c r="J4099" s="169">
        <v>12.024657534246575</v>
      </c>
      <c r="K4099">
        <v>3</v>
      </c>
    </row>
    <row r="4100" spans="1:11" x14ac:dyDescent="0.25">
      <c r="A4100" t="s">
        <v>4598</v>
      </c>
      <c r="B4100">
        <v>85494</v>
      </c>
      <c r="C4100" t="s">
        <v>172</v>
      </c>
      <c r="D4100" s="167">
        <v>50053.88</v>
      </c>
      <c r="E4100" t="s">
        <v>199</v>
      </c>
      <c r="F4100" t="s">
        <v>169</v>
      </c>
      <c r="G4100" t="s">
        <v>207</v>
      </c>
      <c r="H4100" s="168">
        <v>32462</v>
      </c>
      <c r="I4100" t="s">
        <v>103</v>
      </c>
      <c r="J4100" s="169">
        <v>28.87945205479452</v>
      </c>
      <c r="K4100">
        <v>6</v>
      </c>
    </row>
    <row r="4101" spans="1:11" x14ac:dyDescent="0.25">
      <c r="A4101" t="s">
        <v>4599</v>
      </c>
      <c r="B4101">
        <v>28545</v>
      </c>
      <c r="C4101" t="s">
        <v>172</v>
      </c>
      <c r="D4101" s="167">
        <v>68069.27</v>
      </c>
      <c r="E4101" t="s">
        <v>233</v>
      </c>
      <c r="F4101" t="s">
        <v>169</v>
      </c>
      <c r="G4101" t="s">
        <v>637</v>
      </c>
      <c r="H4101" s="168">
        <v>37325</v>
      </c>
      <c r="I4101" t="s">
        <v>105</v>
      </c>
      <c r="J4101" s="169">
        <v>15.556164383561644</v>
      </c>
      <c r="K4101">
        <v>4</v>
      </c>
    </row>
    <row r="4102" spans="1:11" x14ac:dyDescent="0.25">
      <c r="A4102" t="s">
        <v>4600</v>
      </c>
      <c r="B4102">
        <v>76816</v>
      </c>
      <c r="C4102" t="s">
        <v>167</v>
      </c>
      <c r="D4102" s="167">
        <v>45028.5</v>
      </c>
      <c r="E4102" t="s">
        <v>168</v>
      </c>
      <c r="F4102" t="s">
        <v>169</v>
      </c>
      <c r="G4102" t="s">
        <v>1054</v>
      </c>
      <c r="H4102" s="168">
        <v>41564</v>
      </c>
      <c r="I4102" t="s">
        <v>103</v>
      </c>
      <c r="J4102" s="169">
        <v>3.9424657534246577</v>
      </c>
      <c r="K4102">
        <v>1</v>
      </c>
    </row>
    <row r="4103" spans="1:11" x14ac:dyDescent="0.25">
      <c r="A4103" t="s">
        <v>4601</v>
      </c>
      <c r="B4103">
        <v>84772</v>
      </c>
      <c r="C4103" t="s">
        <v>172</v>
      </c>
      <c r="D4103" s="167">
        <v>66065.23</v>
      </c>
      <c r="E4103" t="s">
        <v>199</v>
      </c>
      <c r="F4103" t="s">
        <v>169</v>
      </c>
      <c r="G4103" t="s">
        <v>200</v>
      </c>
      <c r="H4103" s="168">
        <v>29634</v>
      </c>
      <c r="I4103" t="s">
        <v>108</v>
      </c>
      <c r="J4103" s="169">
        <v>36.627397260273973</v>
      </c>
      <c r="K4103">
        <v>8</v>
      </c>
    </row>
    <row r="4104" spans="1:11" x14ac:dyDescent="0.25">
      <c r="A4104" t="s">
        <v>4602</v>
      </c>
      <c r="B4104">
        <v>11543</v>
      </c>
      <c r="C4104" t="s">
        <v>172</v>
      </c>
      <c r="D4104" s="167">
        <v>67538.28</v>
      </c>
      <c r="E4104" t="s">
        <v>233</v>
      </c>
      <c r="F4104" t="s">
        <v>169</v>
      </c>
      <c r="G4104" t="s">
        <v>809</v>
      </c>
      <c r="H4104" s="168">
        <v>35933</v>
      </c>
      <c r="I4104" t="s">
        <v>105</v>
      </c>
      <c r="J4104" s="169">
        <v>19.36986301369863</v>
      </c>
      <c r="K4104">
        <v>4</v>
      </c>
    </row>
    <row r="4105" spans="1:11" x14ac:dyDescent="0.25">
      <c r="A4105" t="s">
        <v>4603</v>
      </c>
      <c r="B4105">
        <v>65067</v>
      </c>
      <c r="C4105" t="s">
        <v>167</v>
      </c>
      <c r="D4105" s="167">
        <v>40631.32</v>
      </c>
      <c r="E4105" t="s">
        <v>199</v>
      </c>
      <c r="F4105" t="s">
        <v>169</v>
      </c>
      <c r="G4105" t="s">
        <v>200</v>
      </c>
      <c r="H4105" s="168">
        <v>42093</v>
      </c>
      <c r="I4105" t="s">
        <v>103</v>
      </c>
      <c r="J4105" s="169">
        <v>2.493150684931507</v>
      </c>
      <c r="K4105">
        <v>1</v>
      </c>
    </row>
    <row r="4106" spans="1:11" x14ac:dyDescent="0.25">
      <c r="A4106" t="s">
        <v>4604</v>
      </c>
      <c r="B4106">
        <v>29695</v>
      </c>
      <c r="C4106" t="s">
        <v>167</v>
      </c>
      <c r="D4106" s="167">
        <v>25420.639999999999</v>
      </c>
      <c r="E4106" t="s">
        <v>168</v>
      </c>
      <c r="F4106" t="s">
        <v>202</v>
      </c>
      <c r="G4106" t="s">
        <v>4605</v>
      </c>
      <c r="H4106" s="168">
        <v>42212</v>
      </c>
      <c r="I4106" t="s">
        <v>105</v>
      </c>
      <c r="J4106" s="169">
        <v>2.1671232876712327</v>
      </c>
      <c r="K4106">
        <v>1</v>
      </c>
    </row>
    <row r="4107" spans="1:11" x14ac:dyDescent="0.25">
      <c r="A4107" t="s">
        <v>4606</v>
      </c>
      <c r="B4107">
        <v>4544</v>
      </c>
      <c r="C4107" t="s">
        <v>172</v>
      </c>
      <c r="D4107" s="167">
        <v>46626.87</v>
      </c>
      <c r="E4107" t="s">
        <v>199</v>
      </c>
      <c r="F4107" t="s">
        <v>169</v>
      </c>
      <c r="G4107" t="s">
        <v>205</v>
      </c>
      <c r="H4107" s="168">
        <v>39384</v>
      </c>
      <c r="I4107" t="s">
        <v>106</v>
      </c>
      <c r="J4107" s="169">
        <v>9.9150684931506845</v>
      </c>
      <c r="K4107">
        <v>2</v>
      </c>
    </row>
    <row r="4108" spans="1:11" x14ac:dyDescent="0.25">
      <c r="A4108" t="s">
        <v>4607</v>
      </c>
      <c r="B4108">
        <v>93553</v>
      </c>
      <c r="C4108" t="s">
        <v>172</v>
      </c>
      <c r="D4108" s="167">
        <v>92756.7</v>
      </c>
      <c r="E4108" t="s">
        <v>175</v>
      </c>
      <c r="F4108" t="s">
        <v>169</v>
      </c>
      <c r="G4108" t="s">
        <v>183</v>
      </c>
      <c r="H4108" s="168">
        <v>31488</v>
      </c>
      <c r="I4108" t="s">
        <v>107</v>
      </c>
      <c r="J4108" s="169">
        <v>31.547945205479451</v>
      </c>
      <c r="K4108">
        <v>7</v>
      </c>
    </row>
    <row r="4109" spans="1:11" x14ac:dyDescent="0.25">
      <c r="A4109" t="s">
        <v>4608</v>
      </c>
      <c r="B4109">
        <v>44111</v>
      </c>
      <c r="C4109" t="s">
        <v>172</v>
      </c>
      <c r="D4109" s="167">
        <v>77289.48</v>
      </c>
      <c r="E4109" t="s">
        <v>233</v>
      </c>
      <c r="F4109" t="s">
        <v>169</v>
      </c>
      <c r="G4109" t="s">
        <v>637</v>
      </c>
      <c r="H4109" s="168">
        <v>36122</v>
      </c>
      <c r="I4109" t="s">
        <v>104</v>
      </c>
      <c r="J4109" s="169">
        <v>18.852054794520548</v>
      </c>
      <c r="K4109">
        <v>4</v>
      </c>
    </row>
    <row r="4110" spans="1:11" x14ac:dyDescent="0.25">
      <c r="A4110" t="s">
        <v>4609</v>
      </c>
      <c r="B4110">
        <v>70732</v>
      </c>
      <c r="C4110" t="s">
        <v>172</v>
      </c>
      <c r="D4110" s="167">
        <v>97224.98</v>
      </c>
      <c r="E4110" t="s">
        <v>185</v>
      </c>
      <c r="F4110" t="s">
        <v>169</v>
      </c>
      <c r="G4110" t="s">
        <v>416</v>
      </c>
      <c r="H4110" s="168">
        <v>31256</v>
      </c>
      <c r="I4110" t="s">
        <v>106</v>
      </c>
      <c r="J4110" s="169">
        <v>32.183561643835617</v>
      </c>
      <c r="K4110">
        <v>7</v>
      </c>
    </row>
    <row r="4111" spans="1:11" x14ac:dyDescent="0.25">
      <c r="A4111" t="s">
        <v>4610</v>
      </c>
      <c r="B4111">
        <v>43192</v>
      </c>
      <c r="C4111" t="s">
        <v>172</v>
      </c>
      <c r="D4111" s="167">
        <v>18723.150000000001</v>
      </c>
      <c r="E4111" t="s">
        <v>216</v>
      </c>
      <c r="F4111" t="s">
        <v>202</v>
      </c>
      <c r="G4111" t="s">
        <v>217</v>
      </c>
      <c r="H4111" s="168">
        <v>30108</v>
      </c>
      <c r="I4111" t="s">
        <v>107</v>
      </c>
      <c r="J4111" s="169">
        <v>35.328767123287669</v>
      </c>
      <c r="K4111">
        <v>8</v>
      </c>
    </row>
    <row r="4112" spans="1:11" x14ac:dyDescent="0.25">
      <c r="A4112" t="s">
        <v>4611</v>
      </c>
      <c r="B4112">
        <v>66979</v>
      </c>
      <c r="C4112" t="s">
        <v>167</v>
      </c>
      <c r="D4112" s="167">
        <v>93396</v>
      </c>
      <c r="E4112" t="s">
        <v>308</v>
      </c>
      <c r="F4112" t="s">
        <v>169</v>
      </c>
      <c r="G4112" t="s">
        <v>261</v>
      </c>
      <c r="H4112" s="168">
        <v>29222</v>
      </c>
      <c r="I4112" t="s">
        <v>106</v>
      </c>
      <c r="J4112" s="169">
        <v>37.756164383561647</v>
      </c>
      <c r="K4112">
        <v>8</v>
      </c>
    </row>
    <row r="4113" spans="1:11" x14ac:dyDescent="0.25">
      <c r="A4113" t="s">
        <v>4612</v>
      </c>
      <c r="B4113">
        <v>25812</v>
      </c>
      <c r="C4113" t="s">
        <v>172</v>
      </c>
      <c r="D4113" s="167">
        <v>64141</v>
      </c>
      <c r="E4113" t="s">
        <v>196</v>
      </c>
      <c r="F4113" t="s">
        <v>169</v>
      </c>
      <c r="G4113" t="s">
        <v>750</v>
      </c>
      <c r="H4113" s="168">
        <v>35723</v>
      </c>
      <c r="I4113" t="s">
        <v>103</v>
      </c>
      <c r="J4113" s="169">
        <v>19.945205479452056</v>
      </c>
      <c r="K4113">
        <v>4</v>
      </c>
    </row>
    <row r="4114" spans="1:11" x14ac:dyDescent="0.25">
      <c r="A4114" t="s">
        <v>4613</v>
      </c>
      <c r="B4114">
        <v>95569</v>
      </c>
      <c r="C4114" t="s">
        <v>172</v>
      </c>
      <c r="D4114" s="167">
        <v>46469</v>
      </c>
      <c r="E4114" t="s">
        <v>196</v>
      </c>
      <c r="F4114" t="s">
        <v>169</v>
      </c>
      <c r="G4114" t="s">
        <v>503</v>
      </c>
      <c r="H4114" s="168">
        <v>36492</v>
      </c>
      <c r="I4114" t="s">
        <v>108</v>
      </c>
      <c r="J4114" s="169">
        <v>17.838356164383562</v>
      </c>
      <c r="K4114">
        <v>4</v>
      </c>
    </row>
    <row r="4115" spans="1:11" x14ac:dyDescent="0.25">
      <c r="A4115" t="s">
        <v>4614</v>
      </c>
      <c r="B4115">
        <v>17372</v>
      </c>
      <c r="C4115" t="s">
        <v>172</v>
      </c>
      <c r="D4115" s="167">
        <v>92756.7</v>
      </c>
      <c r="E4115" t="s">
        <v>175</v>
      </c>
      <c r="F4115" t="s">
        <v>169</v>
      </c>
      <c r="G4115" t="s">
        <v>183</v>
      </c>
      <c r="H4115" s="168">
        <v>35296</v>
      </c>
      <c r="I4115" t="s">
        <v>106</v>
      </c>
      <c r="J4115" s="169">
        <v>21.115068493150684</v>
      </c>
      <c r="K4115">
        <v>5</v>
      </c>
    </row>
    <row r="4116" spans="1:11" x14ac:dyDescent="0.25">
      <c r="A4116" t="s">
        <v>4615</v>
      </c>
      <c r="B4116">
        <v>12822</v>
      </c>
      <c r="C4116" t="s">
        <v>167</v>
      </c>
      <c r="D4116" s="167">
        <v>53788</v>
      </c>
      <c r="E4116" t="s">
        <v>175</v>
      </c>
      <c r="F4116" t="s">
        <v>169</v>
      </c>
      <c r="G4116" t="s">
        <v>183</v>
      </c>
      <c r="H4116" s="168">
        <v>41694</v>
      </c>
      <c r="I4116" t="s">
        <v>103</v>
      </c>
      <c r="J4116" s="169">
        <v>3.5863013698630137</v>
      </c>
      <c r="K4116">
        <v>1</v>
      </c>
    </row>
    <row r="4117" spans="1:11" x14ac:dyDescent="0.25">
      <c r="A4117" t="s">
        <v>4616</v>
      </c>
      <c r="B4117">
        <v>63350</v>
      </c>
      <c r="C4117" t="s">
        <v>167</v>
      </c>
      <c r="D4117" s="167">
        <v>97912</v>
      </c>
      <c r="E4117" t="s">
        <v>188</v>
      </c>
      <c r="F4117" t="s">
        <v>169</v>
      </c>
      <c r="G4117" t="s">
        <v>284</v>
      </c>
      <c r="H4117" s="168">
        <v>36122</v>
      </c>
      <c r="I4117" t="s">
        <v>103</v>
      </c>
      <c r="J4117" s="169">
        <v>18.852054794520548</v>
      </c>
      <c r="K4117">
        <v>4</v>
      </c>
    </row>
    <row r="4118" spans="1:11" x14ac:dyDescent="0.25">
      <c r="A4118" t="s">
        <v>4617</v>
      </c>
      <c r="B4118">
        <v>37948</v>
      </c>
      <c r="C4118" t="s">
        <v>172</v>
      </c>
      <c r="D4118" s="167">
        <v>78179.34</v>
      </c>
      <c r="E4118" t="s">
        <v>196</v>
      </c>
      <c r="F4118" t="s">
        <v>169</v>
      </c>
      <c r="G4118" t="s">
        <v>706</v>
      </c>
      <c r="H4118" s="168">
        <v>38614</v>
      </c>
      <c r="I4118" t="s">
        <v>107</v>
      </c>
      <c r="J4118" s="169">
        <v>12.024657534246575</v>
      </c>
      <c r="K4118">
        <v>3</v>
      </c>
    </row>
    <row r="4119" spans="1:11" x14ac:dyDescent="0.25">
      <c r="A4119" t="s">
        <v>4618</v>
      </c>
      <c r="B4119">
        <v>27431</v>
      </c>
      <c r="C4119" t="s">
        <v>167</v>
      </c>
      <c r="D4119" s="167">
        <v>100849.36</v>
      </c>
      <c r="E4119" t="s">
        <v>188</v>
      </c>
      <c r="F4119" t="s">
        <v>169</v>
      </c>
      <c r="G4119" t="s">
        <v>284</v>
      </c>
      <c r="H4119" s="168">
        <v>24015</v>
      </c>
      <c r="I4119" t="s">
        <v>104</v>
      </c>
      <c r="J4119" s="169">
        <v>52.021917808219179</v>
      </c>
      <c r="K4119">
        <v>9</v>
      </c>
    </row>
    <row r="4120" spans="1:11" x14ac:dyDescent="0.25">
      <c r="A4120" t="s">
        <v>4619</v>
      </c>
      <c r="B4120">
        <v>47253</v>
      </c>
      <c r="C4120" t="s">
        <v>172</v>
      </c>
      <c r="D4120" s="167">
        <v>92756.7</v>
      </c>
      <c r="E4120" t="s">
        <v>175</v>
      </c>
      <c r="F4120" t="s">
        <v>169</v>
      </c>
      <c r="G4120" t="s">
        <v>183</v>
      </c>
      <c r="H4120" s="168">
        <v>33791</v>
      </c>
      <c r="I4120" t="s">
        <v>108</v>
      </c>
      <c r="J4120" s="169">
        <v>25.238356164383561</v>
      </c>
      <c r="K4120">
        <v>6</v>
      </c>
    </row>
    <row r="4121" spans="1:11" x14ac:dyDescent="0.25">
      <c r="A4121" t="s">
        <v>4620</v>
      </c>
      <c r="B4121">
        <v>71729</v>
      </c>
      <c r="C4121" t="s">
        <v>172</v>
      </c>
      <c r="D4121" s="167">
        <v>89620</v>
      </c>
      <c r="E4121" t="s">
        <v>175</v>
      </c>
      <c r="F4121" t="s">
        <v>169</v>
      </c>
      <c r="G4121" t="s">
        <v>183</v>
      </c>
      <c r="H4121" s="168">
        <v>37270</v>
      </c>
      <c r="I4121" t="s">
        <v>103</v>
      </c>
      <c r="J4121" s="169">
        <v>15.706849315068494</v>
      </c>
      <c r="K4121">
        <v>4</v>
      </c>
    </row>
    <row r="4122" spans="1:11" x14ac:dyDescent="0.25">
      <c r="A4122" t="s">
        <v>4621</v>
      </c>
      <c r="B4122">
        <v>47891</v>
      </c>
      <c r="C4122" t="s">
        <v>172</v>
      </c>
      <c r="D4122" s="167">
        <v>90896</v>
      </c>
      <c r="E4122" t="s">
        <v>185</v>
      </c>
      <c r="F4122" t="s">
        <v>169</v>
      </c>
      <c r="G4122" t="s">
        <v>416</v>
      </c>
      <c r="H4122" s="168">
        <v>36199</v>
      </c>
      <c r="I4122" t="s">
        <v>103</v>
      </c>
      <c r="J4122" s="169">
        <v>18.641095890410959</v>
      </c>
      <c r="K4122">
        <v>4</v>
      </c>
    </row>
    <row r="4123" spans="1:11" x14ac:dyDescent="0.25">
      <c r="A4123" t="s">
        <v>4622</v>
      </c>
      <c r="B4123">
        <v>48885</v>
      </c>
      <c r="C4123" t="s">
        <v>172</v>
      </c>
      <c r="D4123" s="167">
        <v>45261</v>
      </c>
      <c r="E4123" t="s">
        <v>191</v>
      </c>
      <c r="F4123" t="s">
        <v>169</v>
      </c>
      <c r="G4123" t="s">
        <v>1065</v>
      </c>
      <c r="H4123" s="168">
        <v>42716</v>
      </c>
      <c r="I4123" t="s">
        <v>107</v>
      </c>
      <c r="J4123" s="169">
        <v>0.78630136986301369</v>
      </c>
      <c r="K4123">
        <v>1</v>
      </c>
    </row>
    <row r="4124" spans="1:11" x14ac:dyDescent="0.25">
      <c r="A4124" t="s">
        <v>4623</v>
      </c>
      <c r="B4124">
        <v>33420</v>
      </c>
      <c r="C4124" t="s">
        <v>167</v>
      </c>
      <c r="D4124" s="167">
        <v>36797.129999999997</v>
      </c>
      <c r="E4124" t="s">
        <v>188</v>
      </c>
      <c r="F4124" t="s">
        <v>202</v>
      </c>
      <c r="G4124" t="s">
        <v>313</v>
      </c>
      <c r="H4124" s="168">
        <v>41848</v>
      </c>
      <c r="I4124" t="s">
        <v>103</v>
      </c>
      <c r="J4124" s="169">
        <v>3.1643835616438358</v>
      </c>
      <c r="K4124">
        <v>1</v>
      </c>
    </row>
    <row r="4125" spans="1:11" x14ac:dyDescent="0.25">
      <c r="A4125" t="s">
        <v>4624</v>
      </c>
      <c r="B4125">
        <v>98804</v>
      </c>
      <c r="C4125" t="s">
        <v>167</v>
      </c>
      <c r="D4125" s="167">
        <v>46469</v>
      </c>
      <c r="E4125" t="s">
        <v>196</v>
      </c>
      <c r="F4125" t="s">
        <v>169</v>
      </c>
      <c r="G4125" t="s">
        <v>503</v>
      </c>
      <c r="H4125" s="168">
        <v>36017</v>
      </c>
      <c r="I4125" t="s">
        <v>103</v>
      </c>
      <c r="J4125" s="169">
        <v>19.139726027397259</v>
      </c>
      <c r="K4125">
        <v>4</v>
      </c>
    </row>
    <row r="4126" spans="1:11" x14ac:dyDescent="0.25">
      <c r="A4126" t="s">
        <v>4625</v>
      </c>
      <c r="B4126">
        <v>29021</v>
      </c>
      <c r="C4126" t="s">
        <v>172</v>
      </c>
      <c r="D4126" s="167">
        <v>45048.5</v>
      </c>
      <c r="E4126" t="s">
        <v>199</v>
      </c>
      <c r="F4126" t="s">
        <v>169</v>
      </c>
      <c r="G4126" t="s">
        <v>205</v>
      </c>
      <c r="H4126" s="168">
        <v>40749</v>
      </c>
      <c r="I4126" t="s">
        <v>103</v>
      </c>
      <c r="J4126" s="169">
        <v>6.1753424657534248</v>
      </c>
      <c r="K4126">
        <v>2</v>
      </c>
    </row>
    <row r="4127" spans="1:11" x14ac:dyDescent="0.25">
      <c r="A4127" t="s">
        <v>4626</v>
      </c>
      <c r="B4127">
        <v>30161</v>
      </c>
      <c r="C4127" t="s">
        <v>172</v>
      </c>
      <c r="D4127" s="167">
        <v>53788</v>
      </c>
      <c r="E4127" t="s">
        <v>175</v>
      </c>
      <c r="F4127" t="s">
        <v>169</v>
      </c>
      <c r="G4127" t="s">
        <v>183</v>
      </c>
      <c r="H4127" s="168">
        <v>41792</v>
      </c>
      <c r="I4127" t="s">
        <v>106</v>
      </c>
      <c r="J4127" s="169">
        <v>3.3178082191780822</v>
      </c>
      <c r="K4127">
        <v>1</v>
      </c>
    </row>
    <row r="4128" spans="1:11" x14ac:dyDescent="0.25">
      <c r="A4128" t="s">
        <v>4627</v>
      </c>
      <c r="B4128">
        <v>1461</v>
      </c>
      <c r="C4128" t="s">
        <v>172</v>
      </c>
      <c r="D4128" s="167">
        <v>56990</v>
      </c>
      <c r="E4128" t="s">
        <v>191</v>
      </c>
      <c r="F4128" t="s">
        <v>169</v>
      </c>
      <c r="G4128" t="s">
        <v>354</v>
      </c>
      <c r="H4128" s="168">
        <v>41708</v>
      </c>
      <c r="I4128" t="s">
        <v>104</v>
      </c>
      <c r="J4128" s="169">
        <v>3.547945205479452</v>
      </c>
      <c r="K4128">
        <v>1</v>
      </c>
    </row>
    <row r="4129" spans="1:11" x14ac:dyDescent="0.25">
      <c r="A4129" t="s">
        <v>4628</v>
      </c>
      <c r="B4129">
        <v>48673</v>
      </c>
      <c r="C4129" t="s">
        <v>167</v>
      </c>
      <c r="D4129" s="167">
        <v>43761.61</v>
      </c>
      <c r="E4129" t="s">
        <v>216</v>
      </c>
      <c r="F4129" t="s">
        <v>202</v>
      </c>
      <c r="G4129" t="s">
        <v>1058</v>
      </c>
      <c r="H4129" s="168">
        <v>34455</v>
      </c>
      <c r="I4129" t="s">
        <v>108</v>
      </c>
      <c r="J4129" s="169">
        <v>23.419178082191781</v>
      </c>
      <c r="K4129">
        <v>5</v>
      </c>
    </row>
    <row r="4130" spans="1:11" x14ac:dyDescent="0.25">
      <c r="A4130" t="s">
        <v>4629</v>
      </c>
      <c r="B4130">
        <v>43557</v>
      </c>
      <c r="C4130" t="s">
        <v>167</v>
      </c>
      <c r="D4130" s="167">
        <v>100095.45</v>
      </c>
      <c r="E4130" t="s">
        <v>308</v>
      </c>
      <c r="F4130" t="s">
        <v>169</v>
      </c>
      <c r="G4130" t="s">
        <v>598</v>
      </c>
      <c r="H4130" s="168">
        <v>38867</v>
      </c>
      <c r="I4130" t="s">
        <v>104</v>
      </c>
      <c r="J4130" s="169">
        <v>11.331506849315069</v>
      </c>
      <c r="K4130">
        <v>3</v>
      </c>
    </row>
    <row r="4131" spans="1:11" x14ac:dyDescent="0.25">
      <c r="A4131" t="s">
        <v>4630</v>
      </c>
      <c r="B4131">
        <v>98886</v>
      </c>
      <c r="C4131" t="s">
        <v>167</v>
      </c>
      <c r="D4131" s="167">
        <v>135392</v>
      </c>
      <c r="E4131" t="s">
        <v>325</v>
      </c>
      <c r="F4131" t="s">
        <v>169</v>
      </c>
      <c r="G4131" t="s">
        <v>275</v>
      </c>
      <c r="H4131" s="168">
        <v>38446</v>
      </c>
      <c r="I4131" t="s">
        <v>103</v>
      </c>
      <c r="J4131" s="169">
        <v>12.484931506849316</v>
      </c>
      <c r="K4131">
        <v>3</v>
      </c>
    </row>
    <row r="4132" spans="1:11" x14ac:dyDescent="0.25">
      <c r="A4132" t="s">
        <v>4631</v>
      </c>
      <c r="B4132">
        <v>94257</v>
      </c>
      <c r="C4132" t="s">
        <v>172</v>
      </c>
      <c r="D4132" s="167">
        <v>50957.62</v>
      </c>
      <c r="E4132" t="s">
        <v>196</v>
      </c>
      <c r="F4132" t="s">
        <v>169</v>
      </c>
      <c r="G4132" t="s">
        <v>4632</v>
      </c>
      <c r="H4132" s="168">
        <v>36474</v>
      </c>
      <c r="I4132" t="s">
        <v>107</v>
      </c>
      <c r="J4132" s="169">
        <v>17.887671232876713</v>
      </c>
      <c r="K4132">
        <v>4</v>
      </c>
    </row>
    <row r="4133" spans="1:11" x14ac:dyDescent="0.25">
      <c r="A4133" t="s">
        <v>4633</v>
      </c>
      <c r="B4133">
        <v>18179</v>
      </c>
      <c r="C4133" t="s">
        <v>167</v>
      </c>
      <c r="D4133" s="167">
        <v>71830.44</v>
      </c>
      <c r="E4133" t="s">
        <v>239</v>
      </c>
      <c r="F4133" t="s">
        <v>169</v>
      </c>
      <c r="G4133" t="s">
        <v>2466</v>
      </c>
      <c r="H4133" s="168">
        <v>34687</v>
      </c>
      <c r="I4133" t="s">
        <v>107</v>
      </c>
      <c r="J4133" s="169">
        <v>22.783561643835615</v>
      </c>
      <c r="K4133">
        <v>5</v>
      </c>
    </row>
    <row r="4134" spans="1:11" x14ac:dyDescent="0.25">
      <c r="A4134" t="s">
        <v>4634</v>
      </c>
      <c r="B4134">
        <v>27135</v>
      </c>
      <c r="C4134" t="s">
        <v>172</v>
      </c>
      <c r="D4134" s="167">
        <v>79819.62</v>
      </c>
      <c r="E4134" t="s">
        <v>268</v>
      </c>
      <c r="F4134" t="s">
        <v>169</v>
      </c>
      <c r="G4134" t="s">
        <v>297</v>
      </c>
      <c r="H4134" s="168">
        <v>41652</v>
      </c>
      <c r="I4134" t="s">
        <v>107</v>
      </c>
      <c r="J4134" s="169">
        <v>3.7013698630136984</v>
      </c>
      <c r="K4134">
        <v>1</v>
      </c>
    </row>
    <row r="4135" spans="1:11" x14ac:dyDescent="0.25">
      <c r="A4135" t="s">
        <v>4635</v>
      </c>
      <c r="B4135">
        <v>39832</v>
      </c>
      <c r="C4135" t="s">
        <v>167</v>
      </c>
      <c r="D4135" s="167">
        <v>70301</v>
      </c>
      <c r="E4135" t="s">
        <v>168</v>
      </c>
      <c r="F4135" t="s">
        <v>169</v>
      </c>
      <c r="G4135" t="s">
        <v>265</v>
      </c>
      <c r="H4135" s="168">
        <v>36794</v>
      </c>
      <c r="I4135" t="s">
        <v>107</v>
      </c>
      <c r="J4135" s="169">
        <v>17.010958904109589</v>
      </c>
      <c r="K4135">
        <v>4</v>
      </c>
    </row>
    <row r="4136" spans="1:11" x14ac:dyDescent="0.25">
      <c r="A4136" t="s">
        <v>4636</v>
      </c>
      <c r="B4136">
        <v>24355</v>
      </c>
      <c r="C4136" t="s">
        <v>172</v>
      </c>
      <c r="D4136" s="167">
        <v>92469.07</v>
      </c>
      <c r="E4136" t="s">
        <v>185</v>
      </c>
      <c r="F4136" t="s">
        <v>169</v>
      </c>
      <c r="G4136" t="s">
        <v>416</v>
      </c>
      <c r="H4136" s="168">
        <v>34232</v>
      </c>
      <c r="I4136" t="s">
        <v>105</v>
      </c>
      <c r="J4136" s="169">
        <v>24.030136986301368</v>
      </c>
      <c r="K4136">
        <v>5</v>
      </c>
    </row>
    <row r="4137" spans="1:11" x14ac:dyDescent="0.25">
      <c r="A4137" t="s">
        <v>4637</v>
      </c>
      <c r="B4137">
        <v>76953</v>
      </c>
      <c r="C4137" t="s">
        <v>167</v>
      </c>
      <c r="D4137" s="167">
        <v>50785.5</v>
      </c>
      <c r="E4137" t="s">
        <v>188</v>
      </c>
      <c r="F4137" t="s">
        <v>169</v>
      </c>
      <c r="G4137" t="s">
        <v>282</v>
      </c>
      <c r="H4137" s="168">
        <v>41848</v>
      </c>
      <c r="I4137" t="s">
        <v>104</v>
      </c>
      <c r="J4137" s="169">
        <v>3.1643835616438358</v>
      </c>
      <c r="K4137">
        <v>1</v>
      </c>
    </row>
    <row r="4138" spans="1:11" x14ac:dyDescent="0.25">
      <c r="A4138" t="s">
        <v>4638</v>
      </c>
      <c r="B4138">
        <v>61904</v>
      </c>
      <c r="C4138" t="s">
        <v>172</v>
      </c>
      <c r="D4138" s="167">
        <v>48258.81</v>
      </c>
      <c r="E4138" t="s">
        <v>199</v>
      </c>
      <c r="F4138" t="s">
        <v>169</v>
      </c>
      <c r="G4138" t="s">
        <v>330</v>
      </c>
      <c r="H4138" s="168">
        <v>38879</v>
      </c>
      <c r="I4138" t="s">
        <v>107</v>
      </c>
      <c r="J4138" s="169">
        <v>11.298630136986301</v>
      </c>
      <c r="K4138">
        <v>3</v>
      </c>
    </row>
    <row r="4139" spans="1:11" x14ac:dyDescent="0.25">
      <c r="A4139" t="s">
        <v>4639</v>
      </c>
      <c r="B4139">
        <v>51975</v>
      </c>
      <c r="C4139" t="s">
        <v>167</v>
      </c>
      <c r="D4139" s="167">
        <v>85606.399999999994</v>
      </c>
      <c r="E4139" t="s">
        <v>188</v>
      </c>
      <c r="F4139" t="s">
        <v>169</v>
      </c>
      <c r="G4139" t="s">
        <v>410</v>
      </c>
      <c r="H4139" s="168">
        <v>42212</v>
      </c>
      <c r="I4139" t="s">
        <v>106</v>
      </c>
      <c r="J4139" s="169">
        <v>2.1671232876712327</v>
      </c>
      <c r="K4139">
        <v>1</v>
      </c>
    </row>
    <row r="4140" spans="1:11" x14ac:dyDescent="0.25">
      <c r="A4140" t="s">
        <v>4640</v>
      </c>
      <c r="B4140">
        <v>80126</v>
      </c>
      <c r="C4140" t="s">
        <v>172</v>
      </c>
      <c r="D4140" s="167">
        <v>63493</v>
      </c>
      <c r="E4140" t="s">
        <v>191</v>
      </c>
      <c r="F4140" t="s">
        <v>169</v>
      </c>
      <c r="G4140" t="s">
        <v>486</v>
      </c>
      <c r="H4140" s="168">
        <v>39693</v>
      </c>
      <c r="I4140" t="s">
        <v>103</v>
      </c>
      <c r="J4140" s="169">
        <v>9.0684931506849313</v>
      </c>
      <c r="K4140">
        <v>2</v>
      </c>
    </row>
    <row r="4141" spans="1:11" x14ac:dyDescent="0.25">
      <c r="A4141" t="s">
        <v>4641</v>
      </c>
      <c r="B4141">
        <v>50299</v>
      </c>
      <c r="C4141" t="s">
        <v>167</v>
      </c>
      <c r="D4141" s="167">
        <v>70000</v>
      </c>
      <c r="E4141" t="s">
        <v>199</v>
      </c>
      <c r="F4141" t="s">
        <v>169</v>
      </c>
      <c r="G4141" t="s">
        <v>665</v>
      </c>
      <c r="H4141" s="168">
        <v>42688</v>
      </c>
      <c r="I4141" t="s">
        <v>104</v>
      </c>
      <c r="J4141" s="169">
        <v>0.86301369863013699</v>
      </c>
      <c r="K4141">
        <v>1</v>
      </c>
    </row>
    <row r="4142" spans="1:11" x14ac:dyDescent="0.25">
      <c r="A4142" t="s">
        <v>4642</v>
      </c>
      <c r="B4142">
        <v>86027</v>
      </c>
      <c r="C4142" t="s">
        <v>172</v>
      </c>
      <c r="D4142" s="167">
        <v>66065.23</v>
      </c>
      <c r="E4142" t="s">
        <v>199</v>
      </c>
      <c r="F4142" t="s">
        <v>169</v>
      </c>
      <c r="G4142" t="s">
        <v>200</v>
      </c>
      <c r="H4142" s="168">
        <v>32685</v>
      </c>
      <c r="I4142" t="s">
        <v>108</v>
      </c>
      <c r="J4142" s="169">
        <v>28.268493150684932</v>
      </c>
      <c r="K4142">
        <v>6</v>
      </c>
    </row>
    <row r="4143" spans="1:11" x14ac:dyDescent="0.25">
      <c r="A4143" t="s">
        <v>4643</v>
      </c>
      <c r="B4143">
        <v>32302</v>
      </c>
      <c r="C4143" t="s">
        <v>172</v>
      </c>
      <c r="D4143" s="167">
        <v>87523.22</v>
      </c>
      <c r="E4143" t="s">
        <v>268</v>
      </c>
      <c r="F4143" t="s">
        <v>169</v>
      </c>
      <c r="G4143" t="s">
        <v>418</v>
      </c>
      <c r="H4143" s="168">
        <v>32076</v>
      </c>
      <c r="I4143" t="s">
        <v>103</v>
      </c>
      <c r="J4143" s="169">
        <v>29.936986301369863</v>
      </c>
      <c r="K4143">
        <v>6</v>
      </c>
    </row>
    <row r="4144" spans="1:11" x14ac:dyDescent="0.25">
      <c r="A4144" t="s">
        <v>4644</v>
      </c>
      <c r="B4144">
        <v>51434</v>
      </c>
      <c r="C4144" t="s">
        <v>172</v>
      </c>
      <c r="D4144" s="167">
        <v>66065.23</v>
      </c>
      <c r="E4144" t="s">
        <v>199</v>
      </c>
      <c r="F4144" t="s">
        <v>169</v>
      </c>
      <c r="G4144" t="s">
        <v>200</v>
      </c>
      <c r="H4144" s="168">
        <v>32846</v>
      </c>
      <c r="I4144" t="s">
        <v>107</v>
      </c>
      <c r="J4144" s="169">
        <v>27.827397260273973</v>
      </c>
      <c r="K4144">
        <v>6</v>
      </c>
    </row>
    <row r="4145" spans="1:11" x14ac:dyDescent="0.25">
      <c r="A4145" t="s">
        <v>4645</v>
      </c>
      <c r="B4145">
        <v>94238</v>
      </c>
      <c r="C4145" t="s">
        <v>167</v>
      </c>
      <c r="D4145" s="167">
        <v>109857.26</v>
      </c>
      <c r="E4145" t="s">
        <v>188</v>
      </c>
      <c r="F4145" t="s">
        <v>169</v>
      </c>
      <c r="G4145" t="s">
        <v>275</v>
      </c>
      <c r="H4145" s="168">
        <v>33386</v>
      </c>
      <c r="I4145" t="s">
        <v>103</v>
      </c>
      <c r="J4145" s="169">
        <v>26.347945205479451</v>
      </c>
      <c r="K4145">
        <v>6</v>
      </c>
    </row>
    <row r="4146" spans="1:11" x14ac:dyDescent="0.25">
      <c r="A4146" t="s">
        <v>4646</v>
      </c>
      <c r="B4146">
        <v>31201</v>
      </c>
      <c r="C4146" t="s">
        <v>172</v>
      </c>
      <c r="D4146" s="167">
        <v>90290.12</v>
      </c>
      <c r="E4146" t="s">
        <v>253</v>
      </c>
      <c r="F4146" t="s">
        <v>169</v>
      </c>
      <c r="G4146" t="s">
        <v>428</v>
      </c>
      <c r="H4146" s="168">
        <v>39678</v>
      </c>
      <c r="I4146" t="s">
        <v>106</v>
      </c>
      <c r="J4146" s="169">
        <v>9.1095890410958908</v>
      </c>
      <c r="K4146">
        <v>2</v>
      </c>
    </row>
    <row r="4147" spans="1:11" x14ac:dyDescent="0.25">
      <c r="A4147" t="s">
        <v>4647</v>
      </c>
      <c r="B4147">
        <v>35124</v>
      </c>
      <c r="C4147" t="s">
        <v>172</v>
      </c>
      <c r="D4147" s="167">
        <v>118400</v>
      </c>
      <c r="E4147" t="s">
        <v>213</v>
      </c>
      <c r="F4147" t="s">
        <v>169</v>
      </c>
      <c r="G4147" t="s">
        <v>214</v>
      </c>
      <c r="H4147" s="168">
        <v>32608</v>
      </c>
      <c r="I4147" t="s">
        <v>107</v>
      </c>
      <c r="J4147" s="169">
        <v>28.479452054794521</v>
      </c>
      <c r="K4147">
        <v>6</v>
      </c>
    </row>
    <row r="4148" spans="1:11" x14ac:dyDescent="0.25">
      <c r="A4148" t="s">
        <v>4648</v>
      </c>
      <c r="B4148">
        <v>12929</v>
      </c>
      <c r="C4148" t="s">
        <v>167</v>
      </c>
      <c r="D4148" s="167">
        <v>80784</v>
      </c>
      <c r="E4148" t="s">
        <v>191</v>
      </c>
      <c r="F4148" t="s">
        <v>169</v>
      </c>
      <c r="G4148" t="s">
        <v>192</v>
      </c>
      <c r="H4148" s="168">
        <v>36942</v>
      </c>
      <c r="I4148" t="s">
        <v>103</v>
      </c>
      <c r="J4148" s="169">
        <v>16.605479452054794</v>
      </c>
      <c r="K4148">
        <v>4</v>
      </c>
    </row>
    <row r="4149" spans="1:11" x14ac:dyDescent="0.25">
      <c r="A4149" t="s">
        <v>4649</v>
      </c>
      <c r="B4149">
        <v>70148</v>
      </c>
      <c r="C4149" t="s">
        <v>172</v>
      </c>
      <c r="D4149" s="167">
        <v>53084.71</v>
      </c>
      <c r="E4149" t="s">
        <v>199</v>
      </c>
      <c r="F4149" t="s">
        <v>169</v>
      </c>
      <c r="G4149" t="s">
        <v>698</v>
      </c>
      <c r="H4149" s="168">
        <v>39307</v>
      </c>
      <c r="I4149" t="s">
        <v>103</v>
      </c>
      <c r="J4149" s="169">
        <v>10.126027397260273</v>
      </c>
      <c r="K4149">
        <v>3</v>
      </c>
    </row>
    <row r="4150" spans="1:11" x14ac:dyDescent="0.25">
      <c r="A4150" t="s">
        <v>4650</v>
      </c>
      <c r="B4150">
        <v>45938</v>
      </c>
      <c r="C4150" t="s">
        <v>167</v>
      </c>
      <c r="D4150" s="167">
        <v>94210.94</v>
      </c>
      <c r="E4150" t="s">
        <v>253</v>
      </c>
      <c r="F4150" t="s">
        <v>169</v>
      </c>
      <c r="G4150" t="s">
        <v>397</v>
      </c>
      <c r="H4150" s="168">
        <v>38222</v>
      </c>
      <c r="I4150" t="s">
        <v>106</v>
      </c>
      <c r="J4150" s="169">
        <v>13.098630136986301</v>
      </c>
      <c r="K4150">
        <v>3</v>
      </c>
    </row>
    <row r="4151" spans="1:11" x14ac:dyDescent="0.25">
      <c r="A4151" t="s">
        <v>4651</v>
      </c>
      <c r="B4151">
        <v>38533</v>
      </c>
      <c r="C4151" t="s">
        <v>167</v>
      </c>
      <c r="D4151" s="167">
        <v>97912</v>
      </c>
      <c r="E4151" t="s">
        <v>188</v>
      </c>
      <c r="F4151" t="s">
        <v>169</v>
      </c>
      <c r="G4151" t="s">
        <v>284</v>
      </c>
      <c r="H4151" s="168">
        <v>38642</v>
      </c>
      <c r="I4151" t="s">
        <v>108</v>
      </c>
      <c r="J4151" s="169">
        <v>11.947945205479453</v>
      </c>
      <c r="K4151">
        <v>3</v>
      </c>
    </row>
    <row r="4152" spans="1:11" x14ac:dyDescent="0.25">
      <c r="A4152" t="s">
        <v>4652</v>
      </c>
      <c r="B4152">
        <v>47924</v>
      </c>
      <c r="C4152" t="s">
        <v>172</v>
      </c>
      <c r="D4152" s="167">
        <v>60501</v>
      </c>
      <c r="E4152" t="s">
        <v>175</v>
      </c>
      <c r="F4152" t="s">
        <v>169</v>
      </c>
      <c r="G4152" t="s">
        <v>183</v>
      </c>
      <c r="H4152" s="168">
        <v>41106</v>
      </c>
      <c r="I4152" t="s">
        <v>108</v>
      </c>
      <c r="J4152" s="169">
        <v>5.1972602739726028</v>
      </c>
      <c r="K4152">
        <v>2</v>
      </c>
    </row>
    <row r="4153" spans="1:11" x14ac:dyDescent="0.25">
      <c r="A4153" t="s">
        <v>4653</v>
      </c>
      <c r="B4153">
        <v>1167</v>
      </c>
      <c r="C4153" t="s">
        <v>167</v>
      </c>
      <c r="D4153" s="167">
        <v>84974</v>
      </c>
      <c r="E4153" t="s">
        <v>199</v>
      </c>
      <c r="F4153" t="s">
        <v>169</v>
      </c>
      <c r="G4153" t="s">
        <v>478</v>
      </c>
      <c r="H4153" s="168">
        <v>36079</v>
      </c>
      <c r="I4153" t="s">
        <v>104</v>
      </c>
      <c r="J4153" s="169">
        <v>18.969863013698632</v>
      </c>
      <c r="K4153">
        <v>4</v>
      </c>
    </row>
    <row r="4154" spans="1:11" x14ac:dyDescent="0.25">
      <c r="A4154" t="s">
        <v>4654</v>
      </c>
      <c r="B4154">
        <v>28381</v>
      </c>
      <c r="C4154" t="s">
        <v>167</v>
      </c>
      <c r="D4154" s="167">
        <v>103506</v>
      </c>
      <c r="E4154" t="s">
        <v>175</v>
      </c>
      <c r="F4154" t="s">
        <v>169</v>
      </c>
      <c r="G4154" t="s">
        <v>586</v>
      </c>
      <c r="H4154" s="168">
        <v>35954</v>
      </c>
      <c r="I4154" t="s">
        <v>103</v>
      </c>
      <c r="J4154" s="169">
        <v>19.312328767123287</v>
      </c>
      <c r="K4154">
        <v>4</v>
      </c>
    </row>
    <row r="4155" spans="1:11" x14ac:dyDescent="0.25">
      <c r="A4155" t="s">
        <v>4655</v>
      </c>
      <c r="B4155">
        <v>5054</v>
      </c>
      <c r="C4155" t="s">
        <v>172</v>
      </c>
      <c r="D4155" s="167">
        <v>96624</v>
      </c>
      <c r="E4155" t="s">
        <v>175</v>
      </c>
      <c r="F4155" t="s">
        <v>169</v>
      </c>
      <c r="G4155" t="s">
        <v>586</v>
      </c>
      <c r="H4155" s="168">
        <v>37627</v>
      </c>
      <c r="I4155" t="s">
        <v>106</v>
      </c>
      <c r="J4155" s="169">
        <v>14.728767123287671</v>
      </c>
      <c r="K4155">
        <v>3</v>
      </c>
    </row>
    <row r="4156" spans="1:11" x14ac:dyDescent="0.25">
      <c r="A4156" t="s">
        <v>4656</v>
      </c>
      <c r="B4156">
        <v>50060</v>
      </c>
      <c r="C4156" t="s">
        <v>172</v>
      </c>
      <c r="D4156" s="167">
        <v>86673.48</v>
      </c>
      <c r="E4156" t="s">
        <v>253</v>
      </c>
      <c r="F4156" t="s">
        <v>169</v>
      </c>
      <c r="G4156" t="s">
        <v>1940</v>
      </c>
      <c r="H4156" s="168">
        <v>32993</v>
      </c>
      <c r="I4156" t="s">
        <v>106</v>
      </c>
      <c r="J4156" s="169">
        <v>27.424657534246574</v>
      </c>
      <c r="K4156">
        <v>6</v>
      </c>
    </row>
    <row r="4157" spans="1:11" x14ac:dyDescent="0.25">
      <c r="A4157" t="s">
        <v>4657</v>
      </c>
      <c r="B4157">
        <v>10271</v>
      </c>
      <c r="C4157" t="s">
        <v>172</v>
      </c>
      <c r="D4157" s="167">
        <v>65752</v>
      </c>
      <c r="E4157" t="s">
        <v>175</v>
      </c>
      <c r="F4157" t="s">
        <v>169</v>
      </c>
      <c r="G4157" t="s">
        <v>183</v>
      </c>
      <c r="H4157" s="168">
        <v>40371</v>
      </c>
      <c r="I4157" t="s">
        <v>107</v>
      </c>
      <c r="J4157" s="169">
        <v>7.2109589041095887</v>
      </c>
      <c r="K4157">
        <v>2</v>
      </c>
    </row>
    <row r="4158" spans="1:11" x14ac:dyDescent="0.25">
      <c r="A4158" t="s">
        <v>4658</v>
      </c>
      <c r="B4158">
        <v>46475</v>
      </c>
      <c r="C4158" t="s">
        <v>172</v>
      </c>
      <c r="D4158" s="167">
        <v>65752</v>
      </c>
      <c r="E4158" t="s">
        <v>175</v>
      </c>
      <c r="F4158" t="s">
        <v>169</v>
      </c>
      <c r="G4158" t="s">
        <v>183</v>
      </c>
      <c r="H4158" s="168">
        <v>40371</v>
      </c>
      <c r="I4158" t="s">
        <v>107</v>
      </c>
      <c r="J4158" s="169">
        <v>7.2109589041095887</v>
      </c>
      <c r="K4158">
        <v>2</v>
      </c>
    </row>
    <row r="4159" spans="1:11" x14ac:dyDescent="0.25">
      <c r="A4159" t="s">
        <v>4659</v>
      </c>
      <c r="B4159">
        <v>28579</v>
      </c>
      <c r="C4159" t="s">
        <v>167</v>
      </c>
      <c r="D4159" s="167">
        <v>97190.31</v>
      </c>
      <c r="E4159" t="s">
        <v>175</v>
      </c>
      <c r="F4159" t="s">
        <v>169</v>
      </c>
      <c r="G4159" t="s">
        <v>211</v>
      </c>
      <c r="H4159" s="168">
        <v>38152</v>
      </c>
      <c r="I4159" t="s">
        <v>108</v>
      </c>
      <c r="J4159" s="169">
        <v>13.29041095890411</v>
      </c>
      <c r="K4159">
        <v>3</v>
      </c>
    </row>
    <row r="4160" spans="1:11" x14ac:dyDescent="0.25">
      <c r="A4160" t="s">
        <v>4660</v>
      </c>
      <c r="B4160">
        <v>62625</v>
      </c>
      <c r="C4160" t="s">
        <v>172</v>
      </c>
      <c r="D4160" s="167">
        <v>83611.44</v>
      </c>
      <c r="E4160" t="s">
        <v>191</v>
      </c>
      <c r="F4160" t="s">
        <v>169</v>
      </c>
      <c r="G4160" t="s">
        <v>192</v>
      </c>
      <c r="H4160" s="168">
        <v>34722</v>
      </c>
      <c r="I4160" t="s">
        <v>106</v>
      </c>
      <c r="J4160" s="169">
        <v>22.687671232876713</v>
      </c>
      <c r="K4160">
        <v>5</v>
      </c>
    </row>
    <row r="4161" spans="1:11" x14ac:dyDescent="0.25">
      <c r="A4161" t="s">
        <v>4661</v>
      </c>
      <c r="B4161">
        <v>15079</v>
      </c>
      <c r="C4161" t="s">
        <v>172</v>
      </c>
      <c r="D4161" s="167">
        <v>92756.7</v>
      </c>
      <c r="E4161" t="s">
        <v>175</v>
      </c>
      <c r="F4161" t="s">
        <v>169</v>
      </c>
      <c r="G4161" t="s">
        <v>183</v>
      </c>
      <c r="H4161" s="168">
        <v>34176</v>
      </c>
      <c r="I4161" t="s">
        <v>103</v>
      </c>
      <c r="J4161" s="169">
        <v>24.183561643835617</v>
      </c>
      <c r="K4161">
        <v>5</v>
      </c>
    </row>
    <row r="4162" spans="1:11" x14ac:dyDescent="0.25">
      <c r="A4162" t="s">
        <v>4662</v>
      </c>
      <c r="B4162">
        <v>87642</v>
      </c>
      <c r="C4162" t="s">
        <v>167</v>
      </c>
      <c r="D4162" s="167">
        <v>70319.8</v>
      </c>
      <c r="E4162" t="s">
        <v>175</v>
      </c>
      <c r="F4162" t="s">
        <v>169</v>
      </c>
      <c r="G4162" t="s">
        <v>211</v>
      </c>
      <c r="H4162" s="168">
        <v>39497</v>
      </c>
      <c r="I4162" t="s">
        <v>107</v>
      </c>
      <c r="J4162" s="169">
        <v>9.6054794520547944</v>
      </c>
      <c r="K4162">
        <v>2</v>
      </c>
    </row>
    <row r="4163" spans="1:11" x14ac:dyDescent="0.25">
      <c r="A4163" t="s">
        <v>4663</v>
      </c>
      <c r="B4163">
        <v>57569</v>
      </c>
      <c r="C4163" t="s">
        <v>172</v>
      </c>
      <c r="D4163" s="167">
        <v>50699.15</v>
      </c>
      <c r="E4163" t="s">
        <v>199</v>
      </c>
      <c r="F4163" t="s">
        <v>169</v>
      </c>
      <c r="G4163" t="s">
        <v>200</v>
      </c>
      <c r="H4163" s="168">
        <v>38838</v>
      </c>
      <c r="I4163" t="s">
        <v>103</v>
      </c>
      <c r="J4163" s="169">
        <v>11.41095890410959</v>
      </c>
      <c r="K4163">
        <v>3</v>
      </c>
    </row>
    <row r="4164" spans="1:11" x14ac:dyDescent="0.25">
      <c r="A4164" t="s">
        <v>4664</v>
      </c>
      <c r="B4164">
        <v>3491</v>
      </c>
      <c r="C4164" t="s">
        <v>172</v>
      </c>
      <c r="D4164" s="167">
        <v>102664</v>
      </c>
      <c r="E4164" t="s">
        <v>230</v>
      </c>
      <c r="F4164" t="s">
        <v>169</v>
      </c>
      <c r="G4164" t="s">
        <v>397</v>
      </c>
      <c r="H4164" s="168">
        <v>39762</v>
      </c>
      <c r="I4164" t="s">
        <v>103</v>
      </c>
      <c r="J4164" s="169">
        <v>8.8794520547945197</v>
      </c>
      <c r="K4164">
        <v>2</v>
      </c>
    </row>
    <row r="4165" spans="1:11" x14ac:dyDescent="0.25">
      <c r="A4165" t="s">
        <v>4665</v>
      </c>
      <c r="B4165">
        <v>78782</v>
      </c>
      <c r="C4165" t="s">
        <v>167</v>
      </c>
      <c r="D4165" s="167">
        <v>102664</v>
      </c>
      <c r="E4165" t="s">
        <v>230</v>
      </c>
      <c r="F4165" t="s">
        <v>169</v>
      </c>
      <c r="G4165" t="s">
        <v>840</v>
      </c>
      <c r="H4165" s="168">
        <v>37564</v>
      </c>
      <c r="I4165" t="s">
        <v>105</v>
      </c>
      <c r="J4165" s="169">
        <v>14.901369863013699</v>
      </c>
      <c r="K4165">
        <v>3</v>
      </c>
    </row>
    <row r="4166" spans="1:11" x14ac:dyDescent="0.25">
      <c r="A4166" t="s">
        <v>4666</v>
      </c>
      <c r="B4166">
        <v>71809</v>
      </c>
      <c r="C4166" t="s">
        <v>167</v>
      </c>
      <c r="D4166" s="167">
        <v>107657</v>
      </c>
      <c r="E4166" t="s">
        <v>268</v>
      </c>
      <c r="F4166" t="s">
        <v>169</v>
      </c>
      <c r="G4166" t="s">
        <v>297</v>
      </c>
      <c r="H4166" s="168">
        <v>37830</v>
      </c>
      <c r="I4166" t="s">
        <v>104</v>
      </c>
      <c r="J4166" s="169">
        <v>14.172602739726027</v>
      </c>
      <c r="K4166">
        <v>3</v>
      </c>
    </row>
    <row r="4167" spans="1:11" x14ac:dyDescent="0.25">
      <c r="A4167" t="s">
        <v>4667</v>
      </c>
      <c r="B4167">
        <v>29558</v>
      </c>
      <c r="C4167" t="s">
        <v>167</v>
      </c>
      <c r="D4167" s="167">
        <v>27569.84</v>
      </c>
      <c r="E4167" t="s">
        <v>216</v>
      </c>
      <c r="F4167" t="s">
        <v>202</v>
      </c>
      <c r="G4167" t="s">
        <v>217</v>
      </c>
      <c r="H4167" s="168">
        <v>36815</v>
      </c>
      <c r="I4167" t="s">
        <v>103</v>
      </c>
      <c r="J4167" s="169">
        <v>16.953424657534246</v>
      </c>
      <c r="K4167">
        <v>4</v>
      </c>
    </row>
    <row r="4168" spans="1:11" x14ac:dyDescent="0.25">
      <c r="A4168" t="s">
        <v>4668</v>
      </c>
      <c r="B4168">
        <v>61678</v>
      </c>
      <c r="C4168" t="s">
        <v>172</v>
      </c>
      <c r="D4168" s="167">
        <v>45261</v>
      </c>
      <c r="E4168" t="s">
        <v>191</v>
      </c>
      <c r="F4168" t="s">
        <v>169</v>
      </c>
      <c r="G4168" t="s">
        <v>1065</v>
      </c>
      <c r="H4168" s="168">
        <v>42716</v>
      </c>
      <c r="I4168" t="s">
        <v>104</v>
      </c>
      <c r="J4168" s="169">
        <v>0.78630136986301369</v>
      </c>
      <c r="K4168">
        <v>1</v>
      </c>
    </row>
    <row r="4169" spans="1:11" x14ac:dyDescent="0.25">
      <c r="A4169" t="s">
        <v>4669</v>
      </c>
      <c r="B4169">
        <v>9107</v>
      </c>
      <c r="C4169" t="s">
        <v>172</v>
      </c>
      <c r="D4169" s="167">
        <v>42053.83</v>
      </c>
      <c r="E4169" t="s">
        <v>199</v>
      </c>
      <c r="F4169" t="s">
        <v>169</v>
      </c>
      <c r="G4169" t="s">
        <v>220</v>
      </c>
      <c r="H4169" s="168">
        <v>41820</v>
      </c>
      <c r="I4169" t="s">
        <v>106</v>
      </c>
      <c r="J4169" s="169">
        <v>3.2410958904109588</v>
      </c>
      <c r="K4169">
        <v>1</v>
      </c>
    </row>
    <row r="4170" spans="1:11" x14ac:dyDescent="0.25">
      <c r="A4170" t="s">
        <v>4670</v>
      </c>
      <c r="B4170">
        <v>36601</v>
      </c>
      <c r="C4170" t="s">
        <v>172</v>
      </c>
      <c r="D4170" s="167">
        <v>56715.6</v>
      </c>
      <c r="E4170" t="s">
        <v>196</v>
      </c>
      <c r="F4170" t="s">
        <v>169</v>
      </c>
      <c r="G4170" t="s">
        <v>228</v>
      </c>
      <c r="H4170" s="168">
        <v>41820</v>
      </c>
      <c r="I4170" t="s">
        <v>103</v>
      </c>
      <c r="J4170" s="169">
        <v>3.2410958904109588</v>
      </c>
      <c r="K4170">
        <v>1</v>
      </c>
    </row>
    <row r="4171" spans="1:11" x14ac:dyDescent="0.25">
      <c r="A4171" t="s">
        <v>4671</v>
      </c>
      <c r="B4171">
        <v>24607</v>
      </c>
      <c r="C4171" t="s">
        <v>167</v>
      </c>
      <c r="D4171" s="167">
        <v>100849.36</v>
      </c>
      <c r="E4171" t="s">
        <v>191</v>
      </c>
      <c r="F4171" t="s">
        <v>169</v>
      </c>
      <c r="G4171" t="s">
        <v>610</v>
      </c>
      <c r="H4171" s="168">
        <v>32363</v>
      </c>
      <c r="I4171" t="s">
        <v>108</v>
      </c>
      <c r="J4171" s="169">
        <v>29.150684931506849</v>
      </c>
      <c r="K4171">
        <v>6</v>
      </c>
    </row>
    <row r="4172" spans="1:11" x14ac:dyDescent="0.25">
      <c r="A4172" t="s">
        <v>4672</v>
      </c>
      <c r="B4172">
        <v>15466</v>
      </c>
      <c r="C4172" t="s">
        <v>167</v>
      </c>
      <c r="D4172" s="167">
        <v>91882.2</v>
      </c>
      <c r="E4172" t="s">
        <v>168</v>
      </c>
      <c r="F4172" t="s">
        <v>169</v>
      </c>
      <c r="G4172" t="s">
        <v>402</v>
      </c>
      <c r="H4172" s="168">
        <v>37040</v>
      </c>
      <c r="I4172" t="s">
        <v>103</v>
      </c>
      <c r="J4172" s="169">
        <v>16.336986301369862</v>
      </c>
      <c r="K4172">
        <v>4</v>
      </c>
    </row>
    <row r="4173" spans="1:11" x14ac:dyDescent="0.25">
      <c r="A4173" t="s">
        <v>4673</v>
      </c>
      <c r="B4173">
        <v>98460</v>
      </c>
      <c r="C4173" t="s">
        <v>172</v>
      </c>
      <c r="D4173" s="167">
        <v>53788</v>
      </c>
      <c r="E4173" t="s">
        <v>175</v>
      </c>
      <c r="F4173" t="s">
        <v>169</v>
      </c>
      <c r="G4173" t="s">
        <v>183</v>
      </c>
      <c r="H4173" s="168">
        <v>41918</v>
      </c>
      <c r="I4173" t="s">
        <v>103</v>
      </c>
      <c r="J4173" s="169">
        <v>2.9726027397260273</v>
      </c>
      <c r="K4173">
        <v>1</v>
      </c>
    </row>
    <row r="4174" spans="1:11" x14ac:dyDescent="0.25">
      <c r="A4174" t="s">
        <v>4674</v>
      </c>
      <c r="B4174">
        <v>72674</v>
      </c>
      <c r="C4174" t="s">
        <v>172</v>
      </c>
      <c r="D4174" s="167">
        <v>32098</v>
      </c>
      <c r="E4174" t="s">
        <v>253</v>
      </c>
      <c r="F4174" t="s">
        <v>169</v>
      </c>
      <c r="G4174" t="s">
        <v>895</v>
      </c>
      <c r="H4174" s="168">
        <v>42478</v>
      </c>
      <c r="I4174" t="s">
        <v>103</v>
      </c>
      <c r="J4174" s="169">
        <v>1.4383561643835616</v>
      </c>
      <c r="K4174">
        <v>1</v>
      </c>
    </row>
    <row r="4175" spans="1:11" x14ac:dyDescent="0.25">
      <c r="A4175" t="s">
        <v>4675</v>
      </c>
      <c r="B4175">
        <v>6264</v>
      </c>
      <c r="C4175" t="s">
        <v>167</v>
      </c>
      <c r="D4175" s="167">
        <v>87523.22</v>
      </c>
      <c r="E4175" t="s">
        <v>233</v>
      </c>
      <c r="F4175" t="s">
        <v>169</v>
      </c>
      <c r="G4175" t="s">
        <v>258</v>
      </c>
      <c r="H4175" s="168">
        <v>31173</v>
      </c>
      <c r="I4175" t="s">
        <v>107</v>
      </c>
      <c r="J4175" s="169">
        <v>32.410958904109592</v>
      </c>
      <c r="K4175">
        <v>7</v>
      </c>
    </row>
    <row r="4176" spans="1:11" x14ac:dyDescent="0.25">
      <c r="A4176" t="s">
        <v>4676</v>
      </c>
      <c r="B4176">
        <v>1070</v>
      </c>
      <c r="C4176" t="s">
        <v>172</v>
      </c>
      <c r="D4176" s="167">
        <v>82182</v>
      </c>
      <c r="E4176" t="s">
        <v>185</v>
      </c>
      <c r="F4176" t="s">
        <v>169</v>
      </c>
      <c r="G4176" t="s">
        <v>416</v>
      </c>
      <c r="H4176" s="168">
        <v>38334</v>
      </c>
      <c r="I4176" t="s">
        <v>104</v>
      </c>
      <c r="J4176" s="169">
        <v>12.791780821917808</v>
      </c>
      <c r="K4176">
        <v>3</v>
      </c>
    </row>
    <row r="4177" spans="1:11" x14ac:dyDescent="0.25">
      <c r="A4177" t="s">
        <v>4677</v>
      </c>
      <c r="B4177">
        <v>88197</v>
      </c>
      <c r="C4177" t="s">
        <v>172</v>
      </c>
      <c r="D4177" s="167">
        <v>79663.289999999994</v>
      </c>
      <c r="E4177" t="s">
        <v>196</v>
      </c>
      <c r="F4177" t="s">
        <v>169</v>
      </c>
      <c r="G4177" t="s">
        <v>1200</v>
      </c>
      <c r="H4177" s="168">
        <v>33155</v>
      </c>
      <c r="I4177" t="s">
        <v>103</v>
      </c>
      <c r="J4177" s="169">
        <v>26.980821917808218</v>
      </c>
      <c r="K4177">
        <v>6</v>
      </c>
    </row>
    <row r="4178" spans="1:11" x14ac:dyDescent="0.25">
      <c r="A4178" t="s">
        <v>4678</v>
      </c>
      <c r="B4178">
        <v>71906</v>
      </c>
      <c r="C4178" t="s">
        <v>172</v>
      </c>
      <c r="D4178" s="167">
        <v>79647.839999999997</v>
      </c>
      <c r="E4178" t="s">
        <v>168</v>
      </c>
      <c r="F4178" t="s">
        <v>169</v>
      </c>
      <c r="G4178" t="s">
        <v>265</v>
      </c>
      <c r="H4178" s="168">
        <v>32874</v>
      </c>
      <c r="I4178" t="s">
        <v>104</v>
      </c>
      <c r="J4178" s="169">
        <v>27.75068493150685</v>
      </c>
      <c r="K4178">
        <v>6</v>
      </c>
    </row>
    <row r="4179" spans="1:11" x14ac:dyDescent="0.25">
      <c r="A4179" t="s">
        <v>4679</v>
      </c>
      <c r="B4179">
        <v>92631</v>
      </c>
      <c r="C4179" t="s">
        <v>172</v>
      </c>
      <c r="D4179" s="167">
        <v>68015</v>
      </c>
      <c r="E4179" t="s">
        <v>191</v>
      </c>
      <c r="F4179" t="s">
        <v>169</v>
      </c>
      <c r="G4179" t="s">
        <v>486</v>
      </c>
      <c r="H4179" s="168">
        <v>38803</v>
      </c>
      <c r="I4179" t="s">
        <v>107</v>
      </c>
      <c r="J4179" s="169">
        <v>11.506849315068493</v>
      </c>
      <c r="K4179">
        <v>3</v>
      </c>
    </row>
    <row r="4180" spans="1:11" x14ac:dyDescent="0.25">
      <c r="A4180" t="s">
        <v>4680</v>
      </c>
      <c r="B4180">
        <v>83658</v>
      </c>
      <c r="C4180" t="s">
        <v>172</v>
      </c>
      <c r="D4180" s="167">
        <v>66065.23</v>
      </c>
      <c r="E4180" t="s">
        <v>199</v>
      </c>
      <c r="F4180" t="s">
        <v>169</v>
      </c>
      <c r="G4180" t="s">
        <v>200</v>
      </c>
      <c r="H4180" s="168">
        <v>35030</v>
      </c>
      <c r="I4180" t="s">
        <v>108</v>
      </c>
      <c r="J4180" s="169">
        <v>21.843835616438355</v>
      </c>
      <c r="K4180">
        <v>5</v>
      </c>
    </row>
    <row r="4181" spans="1:11" x14ac:dyDescent="0.25">
      <c r="A4181" t="s">
        <v>4681</v>
      </c>
      <c r="B4181">
        <v>47201</v>
      </c>
      <c r="C4181" t="s">
        <v>167</v>
      </c>
      <c r="D4181" s="167">
        <v>52472.35</v>
      </c>
      <c r="E4181" t="s">
        <v>199</v>
      </c>
      <c r="F4181" t="s">
        <v>169</v>
      </c>
      <c r="G4181" t="s">
        <v>200</v>
      </c>
      <c r="H4181" s="168">
        <v>38467</v>
      </c>
      <c r="I4181" t="s">
        <v>104</v>
      </c>
      <c r="J4181" s="169">
        <v>12.427397260273972</v>
      </c>
      <c r="K4181">
        <v>3</v>
      </c>
    </row>
    <row r="4182" spans="1:11" x14ac:dyDescent="0.25">
      <c r="A4182" t="s">
        <v>4682</v>
      </c>
      <c r="B4182">
        <v>97971</v>
      </c>
      <c r="C4182" t="s">
        <v>172</v>
      </c>
      <c r="D4182" s="167">
        <v>59187</v>
      </c>
      <c r="E4182" t="s">
        <v>168</v>
      </c>
      <c r="F4182" t="s">
        <v>169</v>
      </c>
      <c r="G4182" t="s">
        <v>265</v>
      </c>
      <c r="H4182" s="168">
        <v>38965</v>
      </c>
      <c r="I4182" t="s">
        <v>106</v>
      </c>
      <c r="J4182" s="169">
        <v>11.063013698630137</v>
      </c>
      <c r="K4182">
        <v>3</v>
      </c>
    </row>
    <row r="4183" spans="1:11" x14ac:dyDescent="0.25">
      <c r="A4183" t="s">
        <v>4683</v>
      </c>
      <c r="B4183">
        <v>77904</v>
      </c>
      <c r="C4183" t="s">
        <v>167</v>
      </c>
      <c r="D4183" s="167">
        <v>42662.89</v>
      </c>
      <c r="E4183" t="s">
        <v>175</v>
      </c>
      <c r="F4183" t="s">
        <v>169</v>
      </c>
      <c r="G4183" t="s">
        <v>209</v>
      </c>
      <c r="H4183" s="168">
        <v>42338</v>
      </c>
      <c r="I4183" t="s">
        <v>104</v>
      </c>
      <c r="J4183" s="169">
        <v>1.821917808219178</v>
      </c>
      <c r="K4183">
        <v>1</v>
      </c>
    </row>
    <row r="4184" spans="1:11" x14ac:dyDescent="0.25">
      <c r="A4184" t="s">
        <v>4684</v>
      </c>
      <c r="B4184">
        <v>38588</v>
      </c>
      <c r="C4184" t="s">
        <v>172</v>
      </c>
      <c r="D4184" s="167">
        <v>46626.87</v>
      </c>
      <c r="E4184" t="s">
        <v>199</v>
      </c>
      <c r="F4184" t="s">
        <v>169</v>
      </c>
      <c r="G4184" t="s">
        <v>205</v>
      </c>
      <c r="H4184" s="168">
        <v>39509</v>
      </c>
      <c r="I4184" t="s">
        <v>103</v>
      </c>
      <c r="J4184" s="169">
        <v>9.5726027397260278</v>
      </c>
      <c r="K4184">
        <v>2</v>
      </c>
    </row>
    <row r="4185" spans="1:11" x14ac:dyDescent="0.25">
      <c r="A4185" t="s">
        <v>4685</v>
      </c>
      <c r="B4185">
        <v>5656</v>
      </c>
      <c r="C4185" t="s">
        <v>172</v>
      </c>
      <c r="D4185" s="167">
        <v>80145</v>
      </c>
      <c r="E4185" t="s">
        <v>185</v>
      </c>
      <c r="F4185" t="s">
        <v>169</v>
      </c>
      <c r="G4185" t="s">
        <v>416</v>
      </c>
      <c r="H4185" s="168">
        <v>38145</v>
      </c>
      <c r="I4185" t="s">
        <v>104</v>
      </c>
      <c r="J4185" s="169">
        <v>13.30958904109589</v>
      </c>
      <c r="K4185">
        <v>3</v>
      </c>
    </row>
    <row r="4186" spans="1:11" x14ac:dyDescent="0.25">
      <c r="A4186" t="s">
        <v>4686</v>
      </c>
      <c r="B4186">
        <v>97035</v>
      </c>
      <c r="C4186" t="s">
        <v>172</v>
      </c>
      <c r="D4186" s="167">
        <v>33395</v>
      </c>
      <c r="E4186" t="s">
        <v>199</v>
      </c>
      <c r="F4186" t="s">
        <v>169</v>
      </c>
      <c r="G4186" t="s">
        <v>295</v>
      </c>
      <c r="H4186" s="168">
        <v>41022</v>
      </c>
      <c r="I4186" t="s">
        <v>104</v>
      </c>
      <c r="J4186" s="169">
        <v>5.4273972602739722</v>
      </c>
      <c r="K4186">
        <v>2</v>
      </c>
    </row>
    <row r="4187" spans="1:11" x14ac:dyDescent="0.25">
      <c r="A4187" t="s">
        <v>4687</v>
      </c>
      <c r="B4187">
        <v>25251</v>
      </c>
      <c r="C4187" t="s">
        <v>172</v>
      </c>
      <c r="D4187" s="167">
        <v>41781.910000000003</v>
      </c>
      <c r="E4187" t="s">
        <v>199</v>
      </c>
      <c r="F4187" t="s">
        <v>169</v>
      </c>
      <c r="G4187" t="s">
        <v>295</v>
      </c>
      <c r="H4187" s="168">
        <v>41008</v>
      </c>
      <c r="I4187" t="s">
        <v>107</v>
      </c>
      <c r="J4187" s="169">
        <v>5.4657534246575343</v>
      </c>
      <c r="K4187">
        <v>2</v>
      </c>
    </row>
    <row r="4188" spans="1:11" x14ac:dyDescent="0.25">
      <c r="A4188" t="s">
        <v>4688</v>
      </c>
      <c r="B4188">
        <v>66926</v>
      </c>
      <c r="C4188" t="s">
        <v>167</v>
      </c>
      <c r="D4188" s="167">
        <v>73801</v>
      </c>
      <c r="E4188" t="s">
        <v>185</v>
      </c>
      <c r="F4188" t="s">
        <v>169</v>
      </c>
      <c r="G4188" t="s">
        <v>703</v>
      </c>
      <c r="H4188" s="168">
        <v>36633</v>
      </c>
      <c r="I4188" t="s">
        <v>108</v>
      </c>
      <c r="J4188" s="169">
        <v>17.452054794520549</v>
      </c>
      <c r="K4188">
        <v>4</v>
      </c>
    </row>
    <row r="4189" spans="1:11" x14ac:dyDescent="0.25">
      <c r="A4189" t="s">
        <v>4689</v>
      </c>
      <c r="B4189">
        <v>41888</v>
      </c>
      <c r="C4189" t="s">
        <v>172</v>
      </c>
      <c r="D4189" s="167">
        <v>66065.23</v>
      </c>
      <c r="E4189" t="s">
        <v>199</v>
      </c>
      <c r="F4189" t="s">
        <v>169</v>
      </c>
      <c r="G4189" t="s">
        <v>200</v>
      </c>
      <c r="H4189" s="168">
        <v>33609</v>
      </c>
      <c r="I4189" t="s">
        <v>104</v>
      </c>
      <c r="J4189" s="169">
        <v>25.736986301369864</v>
      </c>
      <c r="K4189">
        <v>6</v>
      </c>
    </row>
    <row r="4190" spans="1:11" x14ac:dyDescent="0.25">
      <c r="A4190" t="s">
        <v>4690</v>
      </c>
      <c r="B4190">
        <v>71208</v>
      </c>
      <c r="C4190" t="s">
        <v>172</v>
      </c>
      <c r="D4190" s="167">
        <v>43244.28</v>
      </c>
      <c r="E4190" t="s">
        <v>199</v>
      </c>
      <c r="F4190" t="s">
        <v>169</v>
      </c>
      <c r="G4190" t="s">
        <v>295</v>
      </c>
      <c r="H4190" s="168">
        <v>40854</v>
      </c>
      <c r="I4190" t="s">
        <v>107</v>
      </c>
      <c r="J4190" s="169">
        <v>5.8876712328767127</v>
      </c>
      <c r="K4190">
        <v>2</v>
      </c>
    </row>
    <row r="4191" spans="1:11" x14ac:dyDescent="0.25">
      <c r="A4191" t="s">
        <v>4691</v>
      </c>
      <c r="B4191">
        <v>44380</v>
      </c>
      <c r="C4191" t="s">
        <v>172</v>
      </c>
      <c r="D4191" s="167">
        <v>89620</v>
      </c>
      <c r="E4191" t="s">
        <v>175</v>
      </c>
      <c r="F4191" t="s">
        <v>169</v>
      </c>
      <c r="G4191" t="s">
        <v>183</v>
      </c>
      <c r="H4191" s="168">
        <v>36073</v>
      </c>
      <c r="I4191" t="s">
        <v>105</v>
      </c>
      <c r="J4191" s="169">
        <v>18.986301369863014</v>
      </c>
      <c r="K4191">
        <v>4</v>
      </c>
    </row>
    <row r="4192" spans="1:11" x14ac:dyDescent="0.25">
      <c r="A4192" t="s">
        <v>4692</v>
      </c>
      <c r="B4192">
        <v>87208</v>
      </c>
      <c r="C4192" t="s">
        <v>172</v>
      </c>
      <c r="D4192" s="167">
        <v>92756.7</v>
      </c>
      <c r="E4192" t="s">
        <v>175</v>
      </c>
      <c r="F4192" t="s">
        <v>169</v>
      </c>
      <c r="G4192" t="s">
        <v>183</v>
      </c>
      <c r="H4192" s="168">
        <v>34498</v>
      </c>
      <c r="I4192" t="s">
        <v>108</v>
      </c>
      <c r="J4192" s="169">
        <v>23.301369863013697</v>
      </c>
      <c r="K4192">
        <v>5</v>
      </c>
    </row>
    <row r="4193" spans="1:11" x14ac:dyDescent="0.25">
      <c r="A4193" t="s">
        <v>4693</v>
      </c>
      <c r="B4193">
        <v>44792</v>
      </c>
      <c r="C4193" t="s">
        <v>172</v>
      </c>
      <c r="D4193" s="167">
        <v>70422</v>
      </c>
      <c r="E4193" t="s">
        <v>196</v>
      </c>
      <c r="F4193" t="s">
        <v>169</v>
      </c>
      <c r="G4193" t="s">
        <v>426</v>
      </c>
      <c r="H4193" s="168">
        <v>39174</v>
      </c>
      <c r="I4193" t="s">
        <v>103</v>
      </c>
      <c r="J4193" s="169">
        <v>10.490410958904109</v>
      </c>
      <c r="K4193">
        <v>3</v>
      </c>
    </row>
    <row r="4194" spans="1:11" x14ac:dyDescent="0.25">
      <c r="A4194" t="s">
        <v>4694</v>
      </c>
      <c r="B4194">
        <v>97720</v>
      </c>
      <c r="C4194" t="s">
        <v>167</v>
      </c>
      <c r="D4194" s="167">
        <v>55488.29</v>
      </c>
      <c r="E4194" t="s">
        <v>188</v>
      </c>
      <c r="F4194" t="s">
        <v>169</v>
      </c>
      <c r="G4194" t="s">
        <v>4695</v>
      </c>
      <c r="H4194" s="168">
        <v>39497</v>
      </c>
      <c r="I4194" t="s">
        <v>104</v>
      </c>
      <c r="J4194" s="169">
        <v>9.6054794520547944</v>
      </c>
      <c r="K4194">
        <v>2</v>
      </c>
    </row>
    <row r="4195" spans="1:11" x14ac:dyDescent="0.25">
      <c r="A4195" t="s">
        <v>4696</v>
      </c>
      <c r="B4195">
        <v>90230</v>
      </c>
      <c r="C4195" t="s">
        <v>167</v>
      </c>
      <c r="D4195" s="167">
        <v>91532</v>
      </c>
      <c r="E4195" t="s">
        <v>168</v>
      </c>
      <c r="F4195" t="s">
        <v>169</v>
      </c>
      <c r="G4195" t="s">
        <v>524</v>
      </c>
      <c r="H4195" s="168">
        <v>35737</v>
      </c>
      <c r="I4195" t="s">
        <v>103</v>
      </c>
      <c r="J4195" s="169">
        <v>19.906849315068492</v>
      </c>
      <c r="K4195">
        <v>4</v>
      </c>
    </row>
    <row r="4196" spans="1:11" x14ac:dyDescent="0.25">
      <c r="A4196" t="s">
        <v>4697</v>
      </c>
      <c r="B4196">
        <v>61277</v>
      </c>
      <c r="C4196" t="s">
        <v>172</v>
      </c>
      <c r="D4196" s="167">
        <v>65752</v>
      </c>
      <c r="E4196" t="s">
        <v>175</v>
      </c>
      <c r="F4196" t="s">
        <v>169</v>
      </c>
      <c r="G4196" t="s">
        <v>183</v>
      </c>
      <c r="H4196" s="168">
        <v>40371</v>
      </c>
      <c r="I4196" t="s">
        <v>103</v>
      </c>
      <c r="J4196" s="169">
        <v>7.2109589041095887</v>
      </c>
      <c r="K4196">
        <v>2</v>
      </c>
    </row>
    <row r="4197" spans="1:11" x14ac:dyDescent="0.25">
      <c r="A4197" t="s">
        <v>4698</v>
      </c>
      <c r="B4197">
        <v>91084</v>
      </c>
      <c r="C4197" t="s">
        <v>172</v>
      </c>
      <c r="D4197" s="167">
        <v>55671</v>
      </c>
      <c r="E4197" t="s">
        <v>175</v>
      </c>
      <c r="F4197" t="s">
        <v>169</v>
      </c>
      <c r="G4197" t="s">
        <v>183</v>
      </c>
      <c r="H4197" s="168">
        <v>41918</v>
      </c>
      <c r="I4197" t="s">
        <v>104</v>
      </c>
      <c r="J4197" s="169">
        <v>2.9726027397260273</v>
      </c>
      <c r="K4197">
        <v>1</v>
      </c>
    </row>
    <row r="4198" spans="1:11" x14ac:dyDescent="0.25">
      <c r="A4198" t="s">
        <v>4699</v>
      </c>
      <c r="B4198">
        <v>40961</v>
      </c>
      <c r="C4198" t="s">
        <v>167</v>
      </c>
      <c r="D4198" s="167">
        <v>69222.179999999993</v>
      </c>
      <c r="E4198" t="s">
        <v>188</v>
      </c>
      <c r="F4198" t="s">
        <v>169</v>
      </c>
      <c r="G4198" t="s">
        <v>170</v>
      </c>
      <c r="H4198" s="168">
        <v>31019</v>
      </c>
      <c r="I4198" t="s">
        <v>106</v>
      </c>
      <c r="J4198" s="169">
        <v>32.832876712328769</v>
      </c>
      <c r="K4198">
        <v>7</v>
      </c>
    </row>
    <row r="4199" spans="1:11" x14ac:dyDescent="0.25">
      <c r="A4199" t="s">
        <v>4700</v>
      </c>
      <c r="B4199">
        <v>66634</v>
      </c>
      <c r="C4199" t="s">
        <v>172</v>
      </c>
      <c r="D4199" s="167">
        <v>52472.36</v>
      </c>
      <c r="E4199" t="s">
        <v>199</v>
      </c>
      <c r="F4199" t="s">
        <v>169</v>
      </c>
      <c r="G4199" t="s">
        <v>200</v>
      </c>
      <c r="H4199" s="168">
        <v>38558</v>
      </c>
      <c r="I4199" t="s">
        <v>106</v>
      </c>
      <c r="J4199" s="169">
        <v>12.178082191780822</v>
      </c>
      <c r="K4199">
        <v>3</v>
      </c>
    </row>
    <row r="4200" spans="1:11" x14ac:dyDescent="0.25">
      <c r="A4200" t="s">
        <v>4701</v>
      </c>
      <c r="B4200">
        <v>57194</v>
      </c>
      <c r="C4200" t="s">
        <v>172</v>
      </c>
      <c r="D4200" s="167">
        <v>78250.23</v>
      </c>
      <c r="E4200" t="s">
        <v>188</v>
      </c>
      <c r="F4200" t="s">
        <v>169</v>
      </c>
      <c r="G4200" t="s">
        <v>189</v>
      </c>
      <c r="H4200" s="168">
        <v>25167</v>
      </c>
      <c r="I4200" t="s">
        <v>106</v>
      </c>
      <c r="J4200" s="169">
        <v>48.865753424657534</v>
      </c>
      <c r="K4200">
        <v>9</v>
      </c>
    </row>
    <row r="4201" spans="1:11" x14ac:dyDescent="0.25">
      <c r="A4201" t="s">
        <v>4702</v>
      </c>
      <c r="B4201">
        <v>65049</v>
      </c>
      <c r="C4201" t="s">
        <v>172</v>
      </c>
      <c r="D4201" s="167">
        <v>50211</v>
      </c>
      <c r="E4201" t="s">
        <v>168</v>
      </c>
      <c r="F4201" t="s">
        <v>169</v>
      </c>
      <c r="G4201" t="s">
        <v>466</v>
      </c>
      <c r="H4201" s="168">
        <v>42562</v>
      </c>
      <c r="I4201" t="s">
        <v>106</v>
      </c>
      <c r="J4201" s="169">
        <v>1.2082191780821918</v>
      </c>
      <c r="K4201">
        <v>1</v>
      </c>
    </row>
    <row r="4202" spans="1:11" x14ac:dyDescent="0.25">
      <c r="A4202" t="s">
        <v>4703</v>
      </c>
      <c r="B4202">
        <v>20881</v>
      </c>
      <c r="C4202" t="s">
        <v>167</v>
      </c>
      <c r="D4202" s="167">
        <v>37838.480000000003</v>
      </c>
      <c r="E4202" t="s">
        <v>188</v>
      </c>
      <c r="F4202" t="s">
        <v>202</v>
      </c>
      <c r="G4202" t="s">
        <v>313</v>
      </c>
      <c r="H4202" s="168">
        <v>40917</v>
      </c>
      <c r="I4202" t="s">
        <v>103</v>
      </c>
      <c r="J4202" s="169">
        <v>5.7150684931506852</v>
      </c>
      <c r="K4202">
        <v>2</v>
      </c>
    </row>
    <row r="4203" spans="1:11" x14ac:dyDescent="0.25">
      <c r="A4203" t="s">
        <v>4704</v>
      </c>
      <c r="B4203">
        <v>86361</v>
      </c>
      <c r="C4203" t="s">
        <v>172</v>
      </c>
      <c r="D4203" s="167">
        <v>77328</v>
      </c>
      <c r="E4203" t="s">
        <v>168</v>
      </c>
      <c r="F4203" t="s">
        <v>169</v>
      </c>
      <c r="G4203" t="s">
        <v>265</v>
      </c>
      <c r="H4203" s="168">
        <v>37018</v>
      </c>
      <c r="I4203" t="s">
        <v>106</v>
      </c>
      <c r="J4203" s="169">
        <v>16.397260273972602</v>
      </c>
      <c r="K4203">
        <v>4</v>
      </c>
    </row>
    <row r="4204" spans="1:11" x14ac:dyDescent="0.25">
      <c r="A4204" t="s">
        <v>4705</v>
      </c>
      <c r="B4204">
        <v>49498</v>
      </c>
      <c r="C4204" t="s">
        <v>167</v>
      </c>
      <c r="D4204" s="167">
        <v>70000</v>
      </c>
      <c r="E4204" t="s">
        <v>188</v>
      </c>
      <c r="F4204" t="s">
        <v>169</v>
      </c>
      <c r="G4204" t="s">
        <v>261</v>
      </c>
      <c r="H4204" s="168">
        <v>42604</v>
      </c>
      <c r="I4204" t="s">
        <v>103</v>
      </c>
      <c r="J4204" s="169">
        <v>1.0931506849315069</v>
      </c>
      <c r="K4204">
        <v>1</v>
      </c>
    </row>
    <row r="4205" spans="1:11" x14ac:dyDescent="0.25">
      <c r="A4205" t="s">
        <v>4706</v>
      </c>
      <c r="B4205">
        <v>94755</v>
      </c>
      <c r="C4205" t="s">
        <v>172</v>
      </c>
      <c r="D4205" s="167">
        <v>66065.23</v>
      </c>
      <c r="E4205" t="s">
        <v>199</v>
      </c>
      <c r="F4205" t="s">
        <v>169</v>
      </c>
      <c r="G4205" t="s">
        <v>200</v>
      </c>
      <c r="H4205" s="168">
        <v>31117</v>
      </c>
      <c r="I4205" t="s">
        <v>103</v>
      </c>
      <c r="J4205" s="169">
        <v>32.564383561643837</v>
      </c>
      <c r="K4205">
        <v>7</v>
      </c>
    </row>
    <row r="4206" spans="1:11" x14ac:dyDescent="0.25">
      <c r="A4206" t="s">
        <v>4707</v>
      </c>
      <c r="B4206">
        <v>58290</v>
      </c>
      <c r="C4206" t="s">
        <v>172</v>
      </c>
      <c r="D4206" s="167">
        <v>73775.81</v>
      </c>
      <c r="E4206" t="s">
        <v>168</v>
      </c>
      <c r="F4206" t="s">
        <v>169</v>
      </c>
      <c r="G4206" t="s">
        <v>4708</v>
      </c>
      <c r="H4206" s="168">
        <v>35254</v>
      </c>
      <c r="I4206" t="s">
        <v>103</v>
      </c>
      <c r="J4206" s="169">
        <v>21.230136986301371</v>
      </c>
      <c r="K4206">
        <v>5</v>
      </c>
    </row>
    <row r="4207" spans="1:11" x14ac:dyDescent="0.25">
      <c r="A4207" t="s">
        <v>4709</v>
      </c>
      <c r="B4207">
        <v>55361</v>
      </c>
      <c r="C4207" t="s">
        <v>172</v>
      </c>
      <c r="D4207" s="167">
        <v>74424</v>
      </c>
      <c r="E4207" t="s">
        <v>168</v>
      </c>
      <c r="F4207" t="s">
        <v>169</v>
      </c>
      <c r="G4207" t="s">
        <v>265</v>
      </c>
      <c r="H4207" s="168">
        <v>38187</v>
      </c>
      <c r="I4207" t="s">
        <v>103</v>
      </c>
      <c r="J4207" s="169">
        <v>13.194520547945206</v>
      </c>
      <c r="K4207">
        <v>3</v>
      </c>
    </row>
    <row r="4208" spans="1:11" x14ac:dyDescent="0.25">
      <c r="A4208" t="s">
        <v>4710</v>
      </c>
      <c r="B4208">
        <v>99859</v>
      </c>
      <c r="C4208" t="s">
        <v>172</v>
      </c>
      <c r="D4208" s="167">
        <v>118400</v>
      </c>
      <c r="E4208" t="s">
        <v>213</v>
      </c>
      <c r="F4208" t="s">
        <v>169</v>
      </c>
      <c r="G4208" t="s">
        <v>214</v>
      </c>
      <c r="H4208" s="168">
        <v>39664</v>
      </c>
      <c r="I4208" t="s">
        <v>107</v>
      </c>
      <c r="J4208" s="169">
        <v>9.1479452054794521</v>
      </c>
      <c r="K4208">
        <v>2</v>
      </c>
    </row>
    <row r="4209" spans="1:11" x14ac:dyDescent="0.25">
      <c r="A4209" t="s">
        <v>4711</v>
      </c>
      <c r="B4209">
        <v>44931</v>
      </c>
      <c r="C4209" t="s">
        <v>167</v>
      </c>
      <c r="D4209" s="167">
        <v>46863.15</v>
      </c>
      <c r="E4209" t="s">
        <v>168</v>
      </c>
      <c r="F4209" t="s">
        <v>169</v>
      </c>
      <c r="G4209" t="s">
        <v>1364</v>
      </c>
      <c r="H4209" s="168">
        <v>41652</v>
      </c>
      <c r="I4209" t="s">
        <v>108</v>
      </c>
      <c r="J4209" s="169">
        <v>3.7013698630136984</v>
      </c>
      <c r="K4209">
        <v>1</v>
      </c>
    </row>
    <row r="4210" spans="1:11" x14ac:dyDescent="0.25">
      <c r="A4210" t="s">
        <v>4712</v>
      </c>
      <c r="B4210">
        <v>47138</v>
      </c>
      <c r="C4210" t="s">
        <v>167</v>
      </c>
      <c r="D4210" s="167">
        <v>37625.9</v>
      </c>
      <c r="E4210" t="s">
        <v>216</v>
      </c>
      <c r="F4210" t="s">
        <v>202</v>
      </c>
      <c r="G4210" t="s">
        <v>217</v>
      </c>
      <c r="H4210" s="168">
        <v>28374</v>
      </c>
      <c r="I4210" t="s">
        <v>107</v>
      </c>
      <c r="J4210" s="169">
        <v>40.079452054794523</v>
      </c>
      <c r="K4210">
        <v>8</v>
      </c>
    </row>
    <row r="4211" spans="1:11" x14ac:dyDescent="0.25">
      <c r="A4211" t="s">
        <v>4713</v>
      </c>
      <c r="B4211">
        <v>32646</v>
      </c>
      <c r="C4211" t="s">
        <v>172</v>
      </c>
      <c r="D4211" s="167">
        <v>58657.24</v>
      </c>
      <c r="E4211" t="s">
        <v>199</v>
      </c>
      <c r="F4211" t="s">
        <v>169</v>
      </c>
      <c r="G4211" t="s">
        <v>200</v>
      </c>
      <c r="H4211" s="168">
        <v>37164</v>
      </c>
      <c r="I4211" t="s">
        <v>107</v>
      </c>
      <c r="J4211" s="169">
        <v>15.997260273972604</v>
      </c>
      <c r="K4211">
        <v>4</v>
      </c>
    </row>
    <row r="4212" spans="1:11" x14ac:dyDescent="0.25">
      <c r="A4212" t="s">
        <v>4714</v>
      </c>
      <c r="B4212">
        <v>46032</v>
      </c>
      <c r="C4212" t="s">
        <v>172</v>
      </c>
      <c r="D4212" s="167">
        <v>89620</v>
      </c>
      <c r="E4212" t="s">
        <v>175</v>
      </c>
      <c r="F4212" t="s">
        <v>169</v>
      </c>
      <c r="G4212" t="s">
        <v>183</v>
      </c>
      <c r="H4212" s="168">
        <v>36724</v>
      </c>
      <c r="I4212" t="s">
        <v>103</v>
      </c>
      <c r="J4212" s="169">
        <v>17.202739726027396</v>
      </c>
      <c r="K4212">
        <v>4</v>
      </c>
    </row>
    <row r="4213" spans="1:11" x14ac:dyDescent="0.25">
      <c r="A4213" t="s">
        <v>4715</v>
      </c>
      <c r="B4213">
        <v>69416</v>
      </c>
      <c r="C4213" t="s">
        <v>172</v>
      </c>
      <c r="D4213" s="167">
        <v>92756.7</v>
      </c>
      <c r="E4213" t="s">
        <v>175</v>
      </c>
      <c r="F4213" t="s">
        <v>169</v>
      </c>
      <c r="G4213" t="s">
        <v>183</v>
      </c>
      <c r="H4213" s="168">
        <v>31754</v>
      </c>
      <c r="I4213" t="s">
        <v>103</v>
      </c>
      <c r="J4213" s="169">
        <v>30.81917808219178</v>
      </c>
      <c r="K4213">
        <v>7</v>
      </c>
    </row>
    <row r="4214" spans="1:11" x14ac:dyDescent="0.25">
      <c r="A4214" t="s">
        <v>4716</v>
      </c>
      <c r="B4214">
        <v>88364</v>
      </c>
      <c r="C4214" t="s">
        <v>172</v>
      </c>
      <c r="D4214" s="167">
        <v>100670.07</v>
      </c>
      <c r="E4214" t="s">
        <v>185</v>
      </c>
      <c r="F4214" t="s">
        <v>169</v>
      </c>
      <c r="G4214" t="s">
        <v>416</v>
      </c>
      <c r="H4214" s="168">
        <v>34232</v>
      </c>
      <c r="I4214" t="s">
        <v>105</v>
      </c>
      <c r="J4214" s="169">
        <v>24.030136986301368</v>
      </c>
      <c r="K4214">
        <v>5</v>
      </c>
    </row>
    <row r="4215" spans="1:11" x14ac:dyDescent="0.25">
      <c r="A4215" t="s">
        <v>4717</v>
      </c>
      <c r="B4215">
        <v>16396</v>
      </c>
      <c r="C4215" t="s">
        <v>172</v>
      </c>
      <c r="D4215" s="167">
        <v>37684</v>
      </c>
      <c r="E4215" t="s">
        <v>199</v>
      </c>
      <c r="F4215" t="s">
        <v>169</v>
      </c>
      <c r="G4215" t="s">
        <v>295</v>
      </c>
      <c r="H4215" s="168">
        <v>37887</v>
      </c>
      <c r="I4215" t="s">
        <v>105</v>
      </c>
      <c r="J4215" s="169">
        <v>14.016438356164384</v>
      </c>
      <c r="K4215">
        <v>3</v>
      </c>
    </row>
    <row r="4216" spans="1:11" x14ac:dyDescent="0.25">
      <c r="A4216" t="s">
        <v>4718</v>
      </c>
      <c r="B4216">
        <v>61405</v>
      </c>
      <c r="C4216" t="s">
        <v>172</v>
      </c>
      <c r="D4216" s="167">
        <v>83658</v>
      </c>
      <c r="E4216" t="s">
        <v>175</v>
      </c>
      <c r="F4216" t="s">
        <v>169</v>
      </c>
      <c r="G4216" t="s">
        <v>183</v>
      </c>
      <c r="H4216" s="168">
        <v>37270</v>
      </c>
      <c r="I4216" t="s">
        <v>103</v>
      </c>
      <c r="J4216" s="169">
        <v>15.706849315068494</v>
      </c>
      <c r="K4216">
        <v>4</v>
      </c>
    </row>
    <row r="4217" spans="1:11" x14ac:dyDescent="0.25">
      <c r="A4217" t="s">
        <v>4719</v>
      </c>
      <c r="B4217">
        <v>35961</v>
      </c>
      <c r="C4217" t="s">
        <v>167</v>
      </c>
      <c r="D4217" s="167">
        <v>95263.92</v>
      </c>
      <c r="E4217" t="s">
        <v>196</v>
      </c>
      <c r="F4217" t="s">
        <v>169</v>
      </c>
      <c r="G4217" t="s">
        <v>261</v>
      </c>
      <c r="H4217" s="168">
        <v>31530</v>
      </c>
      <c r="I4217" t="s">
        <v>103</v>
      </c>
      <c r="J4217" s="169">
        <v>31.432876712328767</v>
      </c>
      <c r="K4217">
        <v>7</v>
      </c>
    </row>
    <row r="4218" spans="1:11" x14ac:dyDescent="0.25">
      <c r="A4218" t="s">
        <v>4720</v>
      </c>
      <c r="B4218">
        <v>62972</v>
      </c>
      <c r="C4218" t="s">
        <v>167</v>
      </c>
      <c r="D4218" s="167">
        <v>94532.52</v>
      </c>
      <c r="E4218" t="s">
        <v>253</v>
      </c>
      <c r="F4218" t="s">
        <v>169</v>
      </c>
      <c r="G4218" t="s">
        <v>397</v>
      </c>
      <c r="H4218" s="168">
        <v>40462</v>
      </c>
      <c r="I4218" t="s">
        <v>107</v>
      </c>
      <c r="J4218" s="169">
        <v>6.9616438356164387</v>
      </c>
      <c r="K4218">
        <v>2</v>
      </c>
    </row>
    <row r="4219" spans="1:11" x14ac:dyDescent="0.25">
      <c r="A4219" t="s">
        <v>4721</v>
      </c>
      <c r="B4219">
        <v>66447</v>
      </c>
      <c r="C4219" t="s">
        <v>167</v>
      </c>
      <c r="D4219" s="167">
        <v>36120.86</v>
      </c>
      <c r="E4219" t="s">
        <v>216</v>
      </c>
      <c r="F4219" t="s">
        <v>202</v>
      </c>
      <c r="G4219" t="s">
        <v>3128</v>
      </c>
      <c r="H4219" s="168">
        <v>26497</v>
      </c>
      <c r="I4219" t="s">
        <v>104</v>
      </c>
      <c r="J4219" s="169">
        <v>45.221917808219175</v>
      </c>
      <c r="K4219">
        <v>9</v>
      </c>
    </row>
    <row r="4220" spans="1:11" x14ac:dyDescent="0.25">
      <c r="A4220" t="s">
        <v>4722</v>
      </c>
      <c r="B4220">
        <v>55155</v>
      </c>
      <c r="C4220" t="s">
        <v>172</v>
      </c>
      <c r="D4220" s="167">
        <v>40631.32</v>
      </c>
      <c r="E4220" t="s">
        <v>199</v>
      </c>
      <c r="F4220" t="s">
        <v>169</v>
      </c>
      <c r="G4220" t="s">
        <v>200</v>
      </c>
      <c r="H4220" s="168">
        <v>42317</v>
      </c>
      <c r="I4220" t="s">
        <v>106</v>
      </c>
      <c r="J4220" s="169">
        <v>1.8794520547945206</v>
      </c>
      <c r="K4220">
        <v>1</v>
      </c>
    </row>
    <row r="4221" spans="1:11" x14ac:dyDescent="0.25">
      <c r="A4221" t="s">
        <v>4723</v>
      </c>
      <c r="B4221">
        <v>42730</v>
      </c>
      <c r="C4221" t="s">
        <v>172</v>
      </c>
      <c r="D4221" s="167">
        <v>63067.93</v>
      </c>
      <c r="E4221" t="s">
        <v>233</v>
      </c>
      <c r="F4221" t="s">
        <v>169</v>
      </c>
      <c r="G4221" t="s">
        <v>554</v>
      </c>
      <c r="H4221" s="168">
        <v>34276</v>
      </c>
      <c r="I4221" t="s">
        <v>104</v>
      </c>
      <c r="J4221" s="169">
        <v>23.909589041095892</v>
      </c>
      <c r="K4221">
        <v>5</v>
      </c>
    </row>
    <row r="4222" spans="1:11" x14ac:dyDescent="0.25">
      <c r="A4222" t="s">
        <v>4724</v>
      </c>
      <c r="B4222">
        <v>59585</v>
      </c>
      <c r="C4222" t="s">
        <v>172</v>
      </c>
      <c r="D4222" s="167">
        <v>56463.95</v>
      </c>
      <c r="E4222" t="s">
        <v>196</v>
      </c>
      <c r="F4222" t="s">
        <v>169</v>
      </c>
      <c r="G4222" t="s">
        <v>242</v>
      </c>
      <c r="H4222" s="168">
        <v>39776</v>
      </c>
      <c r="I4222" t="s">
        <v>107</v>
      </c>
      <c r="J4222" s="169">
        <v>8.8410958904109584</v>
      </c>
      <c r="K4222">
        <v>2</v>
      </c>
    </row>
    <row r="4223" spans="1:11" x14ac:dyDescent="0.25">
      <c r="A4223" t="s">
        <v>4725</v>
      </c>
      <c r="B4223">
        <v>282</v>
      </c>
      <c r="C4223" t="s">
        <v>167</v>
      </c>
      <c r="D4223" s="167">
        <v>97912</v>
      </c>
      <c r="E4223" t="s">
        <v>188</v>
      </c>
      <c r="F4223" t="s">
        <v>169</v>
      </c>
      <c r="G4223" t="s">
        <v>284</v>
      </c>
      <c r="H4223" s="168">
        <v>36381</v>
      </c>
      <c r="I4223" t="s">
        <v>103</v>
      </c>
      <c r="J4223" s="169">
        <v>18.142465753424659</v>
      </c>
      <c r="K4223">
        <v>4</v>
      </c>
    </row>
    <row r="4224" spans="1:11" x14ac:dyDescent="0.25">
      <c r="A4224" t="s">
        <v>4726</v>
      </c>
      <c r="B4224">
        <v>34372</v>
      </c>
      <c r="C4224" t="s">
        <v>167</v>
      </c>
      <c r="D4224" s="167">
        <v>80902.5</v>
      </c>
      <c r="E4224" t="s">
        <v>175</v>
      </c>
      <c r="F4224" t="s">
        <v>169</v>
      </c>
      <c r="G4224" t="s">
        <v>176</v>
      </c>
      <c r="H4224" s="168">
        <v>42450</v>
      </c>
      <c r="I4224" t="s">
        <v>107</v>
      </c>
      <c r="J4224" s="169">
        <v>1.515068493150685</v>
      </c>
      <c r="K4224">
        <v>1</v>
      </c>
    </row>
    <row r="4225" spans="1:11" x14ac:dyDescent="0.25">
      <c r="A4225" t="s">
        <v>4727</v>
      </c>
      <c r="B4225">
        <v>42004</v>
      </c>
      <c r="C4225" t="s">
        <v>167</v>
      </c>
      <c r="D4225" s="167">
        <v>53086.16</v>
      </c>
      <c r="E4225" t="s">
        <v>199</v>
      </c>
      <c r="F4225" t="s">
        <v>169</v>
      </c>
      <c r="G4225" t="s">
        <v>698</v>
      </c>
      <c r="H4225" s="168">
        <v>39034</v>
      </c>
      <c r="I4225" t="s">
        <v>107</v>
      </c>
      <c r="J4225" s="169">
        <v>10.873972602739727</v>
      </c>
      <c r="K4225">
        <v>3</v>
      </c>
    </row>
    <row r="4226" spans="1:11" x14ac:dyDescent="0.25">
      <c r="A4226" t="s">
        <v>4728</v>
      </c>
      <c r="B4226">
        <v>92814</v>
      </c>
      <c r="C4226" t="s">
        <v>167</v>
      </c>
      <c r="D4226" s="167">
        <v>70350</v>
      </c>
      <c r="E4226" t="s">
        <v>308</v>
      </c>
      <c r="F4226" t="s">
        <v>169</v>
      </c>
      <c r="G4226" t="s">
        <v>428</v>
      </c>
      <c r="H4226" s="168">
        <v>42548</v>
      </c>
      <c r="I4226" t="s">
        <v>103</v>
      </c>
      <c r="J4226" s="169">
        <v>1.2465753424657535</v>
      </c>
      <c r="K4226">
        <v>1</v>
      </c>
    </row>
    <row r="4227" spans="1:11" x14ac:dyDescent="0.25">
      <c r="A4227" t="s">
        <v>4729</v>
      </c>
      <c r="B4227">
        <v>10408</v>
      </c>
      <c r="C4227" t="s">
        <v>167</v>
      </c>
      <c r="D4227" s="167">
        <v>47300.93</v>
      </c>
      <c r="E4227" t="s">
        <v>168</v>
      </c>
      <c r="F4227" t="s">
        <v>169</v>
      </c>
      <c r="G4227" t="s">
        <v>170</v>
      </c>
      <c r="H4227" s="168">
        <v>39818</v>
      </c>
      <c r="I4227" t="s">
        <v>108</v>
      </c>
      <c r="J4227" s="169">
        <v>8.7260273972602747</v>
      </c>
      <c r="K4227">
        <v>2</v>
      </c>
    </row>
    <row r="4228" spans="1:11" x14ac:dyDescent="0.25">
      <c r="A4228" t="s">
        <v>4730</v>
      </c>
      <c r="B4228">
        <v>4959</v>
      </c>
      <c r="C4228" t="s">
        <v>172</v>
      </c>
      <c r="D4228" s="167">
        <v>39257.31</v>
      </c>
      <c r="E4228" t="s">
        <v>199</v>
      </c>
      <c r="F4228" t="s">
        <v>169</v>
      </c>
      <c r="G4228" t="s">
        <v>200</v>
      </c>
      <c r="H4228" s="168">
        <v>42422</v>
      </c>
      <c r="I4228" t="s">
        <v>103</v>
      </c>
      <c r="J4228" s="169">
        <v>1.5917808219178082</v>
      </c>
      <c r="K4228">
        <v>1</v>
      </c>
    </row>
    <row r="4229" spans="1:11" x14ac:dyDescent="0.25">
      <c r="A4229" t="s">
        <v>4731</v>
      </c>
      <c r="B4229">
        <v>64148</v>
      </c>
      <c r="C4229" t="s">
        <v>172</v>
      </c>
      <c r="D4229" s="167">
        <v>40631.32</v>
      </c>
      <c r="E4229" t="s">
        <v>233</v>
      </c>
      <c r="F4229" t="s">
        <v>169</v>
      </c>
      <c r="G4229" t="s">
        <v>514</v>
      </c>
      <c r="H4229" s="168">
        <v>42240</v>
      </c>
      <c r="I4229" t="s">
        <v>105</v>
      </c>
      <c r="J4229" s="169">
        <v>2.0904109589041098</v>
      </c>
      <c r="K4229">
        <v>1</v>
      </c>
    </row>
    <row r="4230" spans="1:11" x14ac:dyDescent="0.25">
      <c r="A4230" t="s">
        <v>4732</v>
      </c>
      <c r="B4230">
        <v>36201</v>
      </c>
      <c r="C4230" t="s">
        <v>167</v>
      </c>
      <c r="D4230" s="167">
        <v>42662.879999999997</v>
      </c>
      <c r="E4230" t="s">
        <v>175</v>
      </c>
      <c r="F4230" t="s">
        <v>169</v>
      </c>
      <c r="G4230" t="s">
        <v>209</v>
      </c>
      <c r="H4230" s="168">
        <v>42170</v>
      </c>
      <c r="I4230" t="s">
        <v>103</v>
      </c>
      <c r="J4230" s="169">
        <v>2.2821917808219179</v>
      </c>
      <c r="K4230">
        <v>1</v>
      </c>
    </row>
    <row r="4231" spans="1:11" x14ac:dyDescent="0.25">
      <c r="A4231" t="s">
        <v>4733</v>
      </c>
      <c r="B4231">
        <v>28248</v>
      </c>
      <c r="C4231" t="s">
        <v>172</v>
      </c>
      <c r="D4231" s="167">
        <v>40631.32</v>
      </c>
      <c r="E4231" t="s">
        <v>199</v>
      </c>
      <c r="F4231" t="s">
        <v>169</v>
      </c>
      <c r="G4231" t="s">
        <v>200</v>
      </c>
      <c r="H4231" s="168">
        <v>42317</v>
      </c>
      <c r="I4231" t="s">
        <v>108</v>
      </c>
      <c r="J4231" s="169">
        <v>1.8794520547945206</v>
      </c>
      <c r="K4231">
        <v>1</v>
      </c>
    </row>
    <row r="4232" spans="1:11" x14ac:dyDescent="0.25">
      <c r="A4232" t="s">
        <v>4734</v>
      </c>
      <c r="B4232">
        <v>11767</v>
      </c>
      <c r="C4232" t="s">
        <v>167</v>
      </c>
      <c r="D4232" s="167">
        <v>87967.15</v>
      </c>
      <c r="E4232" t="s">
        <v>168</v>
      </c>
      <c r="F4232" t="s">
        <v>169</v>
      </c>
      <c r="G4232" t="s">
        <v>265</v>
      </c>
      <c r="H4232" s="168">
        <v>30965</v>
      </c>
      <c r="I4232" t="s">
        <v>106</v>
      </c>
      <c r="J4232" s="169">
        <v>32.980821917808221</v>
      </c>
      <c r="K4232">
        <v>7</v>
      </c>
    </row>
    <row r="4233" spans="1:11" x14ac:dyDescent="0.25">
      <c r="A4233" t="s">
        <v>4735</v>
      </c>
      <c r="B4233">
        <v>55849</v>
      </c>
      <c r="C4233" t="s">
        <v>172</v>
      </c>
      <c r="D4233" s="167">
        <v>70435</v>
      </c>
      <c r="E4233" t="s">
        <v>175</v>
      </c>
      <c r="F4233" t="s">
        <v>169</v>
      </c>
      <c r="G4233" t="s">
        <v>183</v>
      </c>
      <c r="H4233" s="168">
        <v>39279</v>
      </c>
      <c r="I4233" t="s">
        <v>104</v>
      </c>
      <c r="J4233" s="169">
        <v>10.202739726027398</v>
      </c>
      <c r="K4233">
        <v>3</v>
      </c>
    </row>
    <row r="4234" spans="1:11" x14ac:dyDescent="0.25">
      <c r="A4234" t="s">
        <v>4736</v>
      </c>
      <c r="B4234">
        <v>27368</v>
      </c>
      <c r="C4234" t="s">
        <v>172</v>
      </c>
      <c r="D4234" s="167">
        <v>86537.84</v>
      </c>
      <c r="E4234" t="s">
        <v>191</v>
      </c>
      <c r="F4234" t="s">
        <v>169</v>
      </c>
      <c r="G4234" t="s">
        <v>192</v>
      </c>
      <c r="H4234" s="168">
        <v>32202</v>
      </c>
      <c r="I4234" t="s">
        <v>105</v>
      </c>
      <c r="J4234" s="169">
        <v>29.591780821917808</v>
      </c>
      <c r="K4234">
        <v>6</v>
      </c>
    </row>
    <row r="4235" spans="1:11" x14ac:dyDescent="0.25">
      <c r="A4235" t="s">
        <v>4737</v>
      </c>
      <c r="B4235">
        <v>2096</v>
      </c>
      <c r="C4235" t="s">
        <v>172</v>
      </c>
      <c r="D4235" s="167">
        <v>58448</v>
      </c>
      <c r="E4235" t="s">
        <v>196</v>
      </c>
      <c r="F4235" t="s">
        <v>169</v>
      </c>
      <c r="G4235" t="s">
        <v>242</v>
      </c>
      <c r="H4235" s="168">
        <v>36633</v>
      </c>
      <c r="I4235" t="s">
        <v>103</v>
      </c>
      <c r="J4235" s="169">
        <v>17.452054794520549</v>
      </c>
      <c r="K4235">
        <v>4</v>
      </c>
    </row>
    <row r="4236" spans="1:11" x14ac:dyDescent="0.25">
      <c r="A4236" t="s">
        <v>4738</v>
      </c>
      <c r="B4236">
        <v>99042</v>
      </c>
      <c r="C4236" t="s">
        <v>172</v>
      </c>
      <c r="D4236" s="167">
        <v>42053.83</v>
      </c>
      <c r="E4236" t="s">
        <v>199</v>
      </c>
      <c r="F4236" t="s">
        <v>169</v>
      </c>
      <c r="G4236" t="s">
        <v>220</v>
      </c>
      <c r="H4236" s="168">
        <v>41694</v>
      </c>
      <c r="I4236" t="s">
        <v>106</v>
      </c>
      <c r="J4236" s="169">
        <v>3.5863013698630137</v>
      </c>
      <c r="K4236">
        <v>1</v>
      </c>
    </row>
    <row r="4237" spans="1:11" x14ac:dyDescent="0.25">
      <c r="A4237" t="s">
        <v>4739</v>
      </c>
      <c r="B4237">
        <v>41928</v>
      </c>
      <c r="C4237" t="s">
        <v>167</v>
      </c>
      <c r="D4237" s="167">
        <v>19263.330000000002</v>
      </c>
      <c r="E4237" t="s">
        <v>216</v>
      </c>
      <c r="F4237" t="s">
        <v>202</v>
      </c>
      <c r="G4237" t="s">
        <v>588</v>
      </c>
      <c r="H4237" s="168">
        <v>41624</v>
      </c>
      <c r="I4237" t="s">
        <v>103</v>
      </c>
      <c r="J4237" s="169">
        <v>3.7780821917808218</v>
      </c>
      <c r="K4237">
        <v>1</v>
      </c>
    </row>
    <row r="4238" spans="1:11" x14ac:dyDescent="0.25">
      <c r="A4238" t="s">
        <v>4740</v>
      </c>
      <c r="B4238">
        <v>41512</v>
      </c>
      <c r="C4238" t="s">
        <v>167</v>
      </c>
      <c r="D4238" s="167">
        <v>97374.14</v>
      </c>
      <c r="E4238" t="s">
        <v>188</v>
      </c>
      <c r="F4238" t="s">
        <v>169</v>
      </c>
      <c r="G4238" t="s">
        <v>498</v>
      </c>
      <c r="H4238" s="168">
        <v>39020</v>
      </c>
      <c r="I4238" t="s">
        <v>103</v>
      </c>
      <c r="J4238" s="169">
        <v>10.912328767123288</v>
      </c>
      <c r="K4238">
        <v>3</v>
      </c>
    </row>
    <row r="4239" spans="1:11" x14ac:dyDescent="0.25">
      <c r="A4239" t="s">
        <v>4741</v>
      </c>
      <c r="B4239">
        <v>22448</v>
      </c>
      <c r="C4239" t="s">
        <v>167</v>
      </c>
      <c r="D4239" s="167">
        <v>77817.320000000007</v>
      </c>
      <c r="E4239" t="s">
        <v>188</v>
      </c>
      <c r="F4239" t="s">
        <v>169</v>
      </c>
      <c r="G4239" t="s">
        <v>428</v>
      </c>
      <c r="H4239" s="168">
        <v>38810</v>
      </c>
      <c r="I4239" t="s">
        <v>107</v>
      </c>
      <c r="J4239" s="169">
        <v>11.487671232876712</v>
      </c>
      <c r="K4239">
        <v>3</v>
      </c>
    </row>
    <row r="4240" spans="1:11" x14ac:dyDescent="0.25">
      <c r="A4240" t="s">
        <v>4742</v>
      </c>
      <c r="B4240">
        <v>83666</v>
      </c>
      <c r="C4240" t="s">
        <v>172</v>
      </c>
      <c r="D4240" s="167">
        <v>117174.02</v>
      </c>
      <c r="E4240" t="s">
        <v>185</v>
      </c>
      <c r="F4240" t="s">
        <v>169</v>
      </c>
      <c r="G4240" t="s">
        <v>382</v>
      </c>
      <c r="H4240" s="168">
        <v>32734</v>
      </c>
      <c r="I4240" t="s">
        <v>103</v>
      </c>
      <c r="J4240" s="169">
        <v>28.134246575342466</v>
      </c>
      <c r="K4240">
        <v>6</v>
      </c>
    </row>
    <row r="4241" spans="1:11" x14ac:dyDescent="0.25">
      <c r="A4241" t="s">
        <v>4743</v>
      </c>
      <c r="B4241">
        <v>11024</v>
      </c>
      <c r="C4241" t="s">
        <v>167</v>
      </c>
      <c r="D4241" s="167">
        <v>60201.440000000002</v>
      </c>
      <c r="E4241" t="s">
        <v>216</v>
      </c>
      <c r="F4241" t="s">
        <v>169</v>
      </c>
      <c r="G4241" t="s">
        <v>217</v>
      </c>
      <c r="H4241" s="168">
        <v>35151</v>
      </c>
      <c r="I4241" t="s">
        <v>103</v>
      </c>
      <c r="J4241" s="169">
        <v>21.512328767123286</v>
      </c>
      <c r="K4241">
        <v>5</v>
      </c>
    </row>
    <row r="4242" spans="1:11" x14ac:dyDescent="0.25">
      <c r="A4242" t="s">
        <v>4744</v>
      </c>
      <c r="B4242">
        <v>43282</v>
      </c>
      <c r="C4242" t="s">
        <v>172</v>
      </c>
      <c r="D4242" s="167">
        <v>78096</v>
      </c>
      <c r="E4242" t="s">
        <v>175</v>
      </c>
      <c r="F4242" t="s">
        <v>169</v>
      </c>
      <c r="G4242" t="s">
        <v>183</v>
      </c>
      <c r="H4242" s="168">
        <v>38187</v>
      </c>
      <c r="I4242" t="s">
        <v>103</v>
      </c>
      <c r="J4242" s="169">
        <v>13.194520547945206</v>
      </c>
      <c r="K4242">
        <v>3</v>
      </c>
    </row>
    <row r="4243" spans="1:11" x14ac:dyDescent="0.25">
      <c r="A4243" t="s">
        <v>4745</v>
      </c>
      <c r="B4243">
        <v>93128</v>
      </c>
      <c r="C4243" t="s">
        <v>172</v>
      </c>
      <c r="D4243" s="167">
        <v>48260.15</v>
      </c>
      <c r="E4243" t="s">
        <v>199</v>
      </c>
      <c r="F4243" t="s">
        <v>169</v>
      </c>
      <c r="G4243" t="s">
        <v>330</v>
      </c>
      <c r="H4243" s="168">
        <v>39020</v>
      </c>
      <c r="I4243" t="s">
        <v>104</v>
      </c>
      <c r="J4243" s="169">
        <v>10.912328767123288</v>
      </c>
      <c r="K4243">
        <v>3</v>
      </c>
    </row>
    <row r="4244" spans="1:11" x14ac:dyDescent="0.25">
      <c r="A4244" t="s">
        <v>4746</v>
      </c>
      <c r="B4244">
        <v>86444</v>
      </c>
      <c r="C4244" t="s">
        <v>172</v>
      </c>
      <c r="D4244" s="167">
        <v>118400</v>
      </c>
      <c r="E4244" t="s">
        <v>213</v>
      </c>
      <c r="F4244" t="s">
        <v>169</v>
      </c>
      <c r="G4244" t="s">
        <v>214</v>
      </c>
      <c r="H4244" s="168">
        <v>38124</v>
      </c>
      <c r="I4244" t="s">
        <v>105</v>
      </c>
      <c r="J4244" s="169">
        <v>13.367123287671232</v>
      </c>
      <c r="K4244">
        <v>3</v>
      </c>
    </row>
    <row r="4245" spans="1:11" x14ac:dyDescent="0.25">
      <c r="A4245" t="s">
        <v>4747</v>
      </c>
      <c r="B4245">
        <v>24667</v>
      </c>
      <c r="C4245" t="s">
        <v>167</v>
      </c>
      <c r="D4245" s="167">
        <v>45701.39</v>
      </c>
      <c r="E4245" t="s">
        <v>270</v>
      </c>
      <c r="F4245" t="s">
        <v>169</v>
      </c>
      <c r="G4245" t="s">
        <v>2052</v>
      </c>
      <c r="H4245" s="168">
        <v>41414</v>
      </c>
      <c r="I4245" t="s">
        <v>103</v>
      </c>
      <c r="J4245" s="169">
        <v>4.353424657534247</v>
      </c>
      <c r="K4245">
        <v>1</v>
      </c>
    </row>
    <row r="4246" spans="1:11" x14ac:dyDescent="0.25">
      <c r="A4246" t="s">
        <v>4748</v>
      </c>
      <c r="B4246">
        <v>52060</v>
      </c>
      <c r="C4246" t="s">
        <v>172</v>
      </c>
      <c r="D4246" s="167">
        <v>52603.81</v>
      </c>
      <c r="E4246" t="s">
        <v>168</v>
      </c>
      <c r="F4246" t="s">
        <v>169</v>
      </c>
      <c r="G4246" t="s">
        <v>1326</v>
      </c>
      <c r="H4246" s="168">
        <v>39231</v>
      </c>
      <c r="I4246" t="s">
        <v>104</v>
      </c>
      <c r="J4246" s="169">
        <v>10.334246575342465</v>
      </c>
      <c r="K4246">
        <v>3</v>
      </c>
    </row>
    <row r="4247" spans="1:11" x14ac:dyDescent="0.25">
      <c r="A4247" t="s">
        <v>4749</v>
      </c>
      <c r="B4247">
        <v>59799</v>
      </c>
      <c r="C4247" t="s">
        <v>172</v>
      </c>
      <c r="D4247" s="167">
        <v>57476.06</v>
      </c>
      <c r="E4247" t="s">
        <v>199</v>
      </c>
      <c r="F4247" t="s">
        <v>169</v>
      </c>
      <c r="G4247" t="s">
        <v>630</v>
      </c>
      <c r="H4247" s="168">
        <v>33174</v>
      </c>
      <c r="I4247" t="s">
        <v>105</v>
      </c>
      <c r="J4247" s="169">
        <v>26.92876712328767</v>
      </c>
      <c r="K4247">
        <v>6</v>
      </c>
    </row>
    <row r="4248" spans="1:11" x14ac:dyDescent="0.25">
      <c r="A4248" t="s">
        <v>4750</v>
      </c>
      <c r="B4248">
        <v>58179</v>
      </c>
      <c r="C4248" t="s">
        <v>167</v>
      </c>
      <c r="D4248" s="167">
        <v>73801</v>
      </c>
      <c r="E4248" t="s">
        <v>168</v>
      </c>
      <c r="F4248" t="s">
        <v>169</v>
      </c>
      <c r="G4248" t="s">
        <v>703</v>
      </c>
      <c r="H4248" s="168">
        <v>37109</v>
      </c>
      <c r="I4248" t="s">
        <v>106</v>
      </c>
      <c r="J4248" s="169">
        <v>16.147945205479452</v>
      </c>
      <c r="K4248">
        <v>4</v>
      </c>
    </row>
    <row r="4249" spans="1:11" x14ac:dyDescent="0.25">
      <c r="A4249" t="s">
        <v>4751</v>
      </c>
      <c r="B4249">
        <v>56506</v>
      </c>
      <c r="C4249" t="s">
        <v>172</v>
      </c>
      <c r="D4249" s="167">
        <v>43525.72</v>
      </c>
      <c r="E4249" t="s">
        <v>199</v>
      </c>
      <c r="F4249" t="s">
        <v>169</v>
      </c>
      <c r="G4249" t="s">
        <v>220</v>
      </c>
      <c r="H4249" s="168">
        <v>41456</v>
      </c>
      <c r="I4249" t="s">
        <v>106</v>
      </c>
      <c r="J4249" s="169">
        <v>4.2383561643835614</v>
      </c>
      <c r="K4249">
        <v>1</v>
      </c>
    </row>
    <row r="4250" spans="1:11" x14ac:dyDescent="0.25">
      <c r="A4250" t="s">
        <v>4752</v>
      </c>
      <c r="B4250">
        <v>62424</v>
      </c>
      <c r="C4250" t="s">
        <v>167</v>
      </c>
      <c r="D4250" s="167">
        <v>64973.78</v>
      </c>
      <c r="E4250" t="s">
        <v>168</v>
      </c>
      <c r="F4250" t="s">
        <v>169</v>
      </c>
      <c r="G4250" t="s">
        <v>1326</v>
      </c>
      <c r="H4250" s="168">
        <v>36402</v>
      </c>
      <c r="I4250" t="s">
        <v>106</v>
      </c>
      <c r="J4250" s="169">
        <v>18.084931506849315</v>
      </c>
      <c r="K4250">
        <v>4</v>
      </c>
    </row>
    <row r="4251" spans="1:11" x14ac:dyDescent="0.25">
      <c r="A4251" t="s">
        <v>4753</v>
      </c>
      <c r="B4251">
        <v>45978</v>
      </c>
      <c r="C4251" t="s">
        <v>172</v>
      </c>
      <c r="D4251" s="167">
        <v>73801</v>
      </c>
      <c r="E4251" t="s">
        <v>199</v>
      </c>
      <c r="F4251" t="s">
        <v>169</v>
      </c>
      <c r="G4251" t="s">
        <v>1522</v>
      </c>
      <c r="H4251" s="168">
        <v>38936</v>
      </c>
      <c r="I4251" t="s">
        <v>104</v>
      </c>
      <c r="J4251" s="169">
        <v>11.142465753424657</v>
      </c>
      <c r="K4251">
        <v>3</v>
      </c>
    </row>
    <row r="4252" spans="1:11" x14ac:dyDescent="0.25">
      <c r="A4252" t="s">
        <v>4754</v>
      </c>
      <c r="B4252">
        <v>44209</v>
      </c>
      <c r="C4252" t="s">
        <v>167</v>
      </c>
      <c r="D4252" s="167">
        <v>60201.440000000002</v>
      </c>
      <c r="E4252" t="s">
        <v>216</v>
      </c>
      <c r="F4252" t="s">
        <v>169</v>
      </c>
      <c r="G4252" t="s">
        <v>217</v>
      </c>
      <c r="H4252" s="168">
        <v>33881</v>
      </c>
      <c r="I4252" t="s">
        <v>103</v>
      </c>
      <c r="J4252" s="169">
        <v>24.991780821917807</v>
      </c>
      <c r="K4252">
        <v>6</v>
      </c>
    </row>
    <row r="4253" spans="1:11" x14ac:dyDescent="0.25">
      <c r="A4253" t="s">
        <v>4755</v>
      </c>
      <c r="B4253">
        <v>39552</v>
      </c>
      <c r="C4253" t="s">
        <v>172</v>
      </c>
      <c r="D4253" s="167">
        <v>72861</v>
      </c>
      <c r="E4253" t="s">
        <v>191</v>
      </c>
      <c r="F4253" t="s">
        <v>169</v>
      </c>
      <c r="G4253" t="s">
        <v>192</v>
      </c>
      <c r="H4253" s="168">
        <v>38334</v>
      </c>
      <c r="I4253" t="s">
        <v>108</v>
      </c>
      <c r="J4253" s="169">
        <v>12.791780821917808</v>
      </c>
      <c r="K4253">
        <v>3</v>
      </c>
    </row>
    <row r="4254" spans="1:11" x14ac:dyDescent="0.25">
      <c r="A4254" t="s">
        <v>4756</v>
      </c>
      <c r="B4254">
        <v>58778</v>
      </c>
      <c r="C4254" t="s">
        <v>172</v>
      </c>
      <c r="D4254" s="167">
        <v>79747.8</v>
      </c>
      <c r="E4254" t="s">
        <v>188</v>
      </c>
      <c r="F4254" t="s">
        <v>169</v>
      </c>
      <c r="G4254" t="s">
        <v>226</v>
      </c>
      <c r="H4254" s="168">
        <v>37536</v>
      </c>
      <c r="I4254" t="s">
        <v>106</v>
      </c>
      <c r="J4254" s="169">
        <v>14.978082191780821</v>
      </c>
      <c r="K4254">
        <v>3</v>
      </c>
    </row>
    <row r="4255" spans="1:11" x14ac:dyDescent="0.25">
      <c r="A4255" t="s">
        <v>4757</v>
      </c>
      <c r="B4255">
        <v>10800</v>
      </c>
      <c r="C4255" t="s">
        <v>167</v>
      </c>
      <c r="D4255" s="167">
        <v>95000</v>
      </c>
      <c r="E4255" t="s">
        <v>188</v>
      </c>
      <c r="F4255" t="s">
        <v>169</v>
      </c>
      <c r="G4255" t="s">
        <v>397</v>
      </c>
      <c r="H4255" s="168">
        <v>42646</v>
      </c>
      <c r="I4255" t="s">
        <v>105</v>
      </c>
      <c r="J4255" s="169">
        <v>0.9780821917808219</v>
      </c>
      <c r="K4255">
        <v>1</v>
      </c>
    </row>
    <row r="4256" spans="1:11" x14ac:dyDescent="0.25">
      <c r="A4256" t="s">
        <v>4758</v>
      </c>
      <c r="B4256">
        <v>93195</v>
      </c>
      <c r="C4256" t="s">
        <v>167</v>
      </c>
      <c r="D4256" s="167">
        <v>75595.570000000007</v>
      </c>
      <c r="E4256" t="s">
        <v>188</v>
      </c>
      <c r="F4256" t="s">
        <v>169</v>
      </c>
      <c r="G4256" t="s">
        <v>282</v>
      </c>
      <c r="H4256" s="168">
        <v>40210</v>
      </c>
      <c r="I4256" t="s">
        <v>105</v>
      </c>
      <c r="J4256" s="169">
        <v>7.6520547945205477</v>
      </c>
      <c r="K4256">
        <v>2</v>
      </c>
    </row>
    <row r="4257" spans="1:11" x14ac:dyDescent="0.25">
      <c r="A4257" t="s">
        <v>4759</v>
      </c>
      <c r="B4257">
        <v>15047</v>
      </c>
      <c r="C4257" t="s">
        <v>172</v>
      </c>
      <c r="D4257" s="167">
        <v>175127</v>
      </c>
      <c r="E4257" t="s">
        <v>199</v>
      </c>
      <c r="F4257" t="s">
        <v>169</v>
      </c>
      <c r="G4257" t="s">
        <v>637</v>
      </c>
      <c r="H4257" s="168">
        <v>37123</v>
      </c>
      <c r="I4257" t="s">
        <v>108</v>
      </c>
      <c r="J4257" s="169">
        <v>16.109589041095891</v>
      </c>
      <c r="K4257">
        <v>4</v>
      </c>
    </row>
    <row r="4258" spans="1:11" x14ac:dyDescent="0.25">
      <c r="A4258" t="s">
        <v>4760</v>
      </c>
      <c r="B4258">
        <v>64486</v>
      </c>
      <c r="C4258" t="s">
        <v>172</v>
      </c>
      <c r="D4258" s="167">
        <v>56300</v>
      </c>
      <c r="E4258" t="s">
        <v>268</v>
      </c>
      <c r="F4258" t="s">
        <v>169</v>
      </c>
      <c r="G4258" t="s">
        <v>418</v>
      </c>
      <c r="H4258" s="168">
        <v>42646</v>
      </c>
      <c r="I4258" t="s">
        <v>106</v>
      </c>
      <c r="J4258" s="169">
        <v>0.9780821917808219</v>
      </c>
      <c r="K4258">
        <v>1</v>
      </c>
    </row>
    <row r="4259" spans="1:11" x14ac:dyDescent="0.25">
      <c r="A4259" t="s">
        <v>4761</v>
      </c>
      <c r="B4259">
        <v>58692</v>
      </c>
      <c r="C4259" t="s">
        <v>172</v>
      </c>
      <c r="D4259" s="167">
        <v>93396</v>
      </c>
      <c r="E4259" t="s">
        <v>180</v>
      </c>
      <c r="F4259" t="s">
        <v>169</v>
      </c>
      <c r="G4259" t="s">
        <v>386</v>
      </c>
      <c r="H4259" s="168">
        <v>36514</v>
      </c>
      <c r="I4259" t="s">
        <v>107</v>
      </c>
      <c r="J4259" s="169">
        <v>17.778082191780822</v>
      </c>
      <c r="K4259">
        <v>4</v>
      </c>
    </row>
    <row r="4260" spans="1:11" x14ac:dyDescent="0.25">
      <c r="A4260" t="s">
        <v>4762</v>
      </c>
      <c r="B4260">
        <v>92534</v>
      </c>
      <c r="C4260" t="s">
        <v>167</v>
      </c>
      <c r="D4260" s="167">
        <v>38084.99</v>
      </c>
      <c r="E4260" t="s">
        <v>188</v>
      </c>
      <c r="F4260" t="s">
        <v>202</v>
      </c>
      <c r="G4260" t="s">
        <v>313</v>
      </c>
      <c r="H4260" s="168">
        <v>41485</v>
      </c>
      <c r="I4260" t="s">
        <v>106</v>
      </c>
      <c r="J4260" s="169">
        <v>4.1589041095890407</v>
      </c>
      <c r="K4260">
        <v>1</v>
      </c>
    </row>
    <row r="4261" spans="1:11" x14ac:dyDescent="0.25">
      <c r="A4261" t="s">
        <v>4763</v>
      </c>
      <c r="B4261">
        <v>42644</v>
      </c>
      <c r="C4261" t="s">
        <v>172</v>
      </c>
      <c r="D4261" s="167">
        <v>55500</v>
      </c>
      <c r="E4261" t="s">
        <v>188</v>
      </c>
      <c r="F4261" t="s">
        <v>169</v>
      </c>
      <c r="G4261" t="s">
        <v>226</v>
      </c>
      <c r="H4261" s="168">
        <v>42716</v>
      </c>
      <c r="I4261" t="s">
        <v>103</v>
      </c>
      <c r="J4261" s="169">
        <v>0.78630136986301369</v>
      </c>
      <c r="K4261">
        <v>1</v>
      </c>
    </row>
    <row r="4262" spans="1:11" x14ac:dyDescent="0.25">
      <c r="A4262" t="s">
        <v>4764</v>
      </c>
      <c r="B4262">
        <v>30069</v>
      </c>
      <c r="C4262" t="s">
        <v>172</v>
      </c>
      <c r="D4262" s="167">
        <v>52095.66</v>
      </c>
      <c r="E4262" t="s">
        <v>233</v>
      </c>
      <c r="F4262" t="s">
        <v>169</v>
      </c>
      <c r="G4262" t="s">
        <v>554</v>
      </c>
      <c r="H4262" s="168">
        <v>38123</v>
      </c>
      <c r="I4262" t="s">
        <v>104</v>
      </c>
      <c r="J4262" s="169">
        <v>13.36986301369863</v>
      </c>
      <c r="K4262">
        <v>3</v>
      </c>
    </row>
    <row r="4263" spans="1:11" x14ac:dyDescent="0.25">
      <c r="A4263" t="s">
        <v>4765</v>
      </c>
      <c r="B4263">
        <v>71755</v>
      </c>
      <c r="C4263" t="s">
        <v>172</v>
      </c>
      <c r="D4263" s="167">
        <v>144472.54999999999</v>
      </c>
      <c r="E4263" t="s">
        <v>185</v>
      </c>
      <c r="F4263" t="s">
        <v>169</v>
      </c>
      <c r="G4263" t="s">
        <v>728</v>
      </c>
      <c r="H4263" s="168">
        <v>34232</v>
      </c>
      <c r="I4263" t="s">
        <v>104</v>
      </c>
      <c r="J4263" s="169">
        <v>24.030136986301368</v>
      </c>
      <c r="K4263">
        <v>5</v>
      </c>
    </row>
    <row r="4264" spans="1:11" x14ac:dyDescent="0.25">
      <c r="A4264" t="s">
        <v>4766</v>
      </c>
      <c r="B4264">
        <v>11035</v>
      </c>
      <c r="C4264" t="s">
        <v>172</v>
      </c>
      <c r="D4264" s="167">
        <v>45261</v>
      </c>
      <c r="E4264" t="s">
        <v>191</v>
      </c>
      <c r="F4264" t="s">
        <v>169</v>
      </c>
      <c r="G4264" t="s">
        <v>1065</v>
      </c>
      <c r="H4264" s="168">
        <v>42716</v>
      </c>
      <c r="I4264" t="s">
        <v>104</v>
      </c>
      <c r="J4264" s="169">
        <v>0.78630136986301369</v>
      </c>
      <c r="K4264">
        <v>1</v>
      </c>
    </row>
    <row r="4265" spans="1:11" x14ac:dyDescent="0.25">
      <c r="A4265" t="s">
        <v>4767</v>
      </c>
      <c r="B4265">
        <v>34661</v>
      </c>
      <c r="C4265" t="s">
        <v>167</v>
      </c>
      <c r="D4265" s="167">
        <v>86461.39</v>
      </c>
      <c r="E4265" t="s">
        <v>188</v>
      </c>
      <c r="F4265" t="s">
        <v>169</v>
      </c>
      <c r="G4265" t="s">
        <v>375</v>
      </c>
      <c r="H4265" s="168">
        <v>38796</v>
      </c>
      <c r="I4265" t="s">
        <v>106</v>
      </c>
      <c r="J4265" s="169">
        <v>11.526027397260274</v>
      </c>
      <c r="K4265">
        <v>3</v>
      </c>
    </row>
    <row r="4266" spans="1:11" x14ac:dyDescent="0.25">
      <c r="A4266" t="s">
        <v>4768</v>
      </c>
      <c r="B4266">
        <v>72124</v>
      </c>
      <c r="C4266" t="s">
        <v>172</v>
      </c>
      <c r="D4266" s="167">
        <v>64740.06</v>
      </c>
      <c r="E4266" t="s">
        <v>188</v>
      </c>
      <c r="F4266" t="s">
        <v>169</v>
      </c>
      <c r="G4266" t="s">
        <v>498</v>
      </c>
      <c r="H4266" s="168">
        <v>41708</v>
      </c>
      <c r="I4266" t="s">
        <v>105</v>
      </c>
      <c r="J4266" s="169">
        <v>3.547945205479452</v>
      </c>
      <c r="K4266">
        <v>1</v>
      </c>
    </row>
    <row r="4267" spans="1:11" x14ac:dyDescent="0.25">
      <c r="A4267" t="s">
        <v>4769</v>
      </c>
      <c r="B4267">
        <v>64548</v>
      </c>
      <c r="C4267" t="s">
        <v>167</v>
      </c>
      <c r="D4267" s="167">
        <v>44753</v>
      </c>
      <c r="E4267" t="s">
        <v>188</v>
      </c>
      <c r="F4267" t="s">
        <v>169</v>
      </c>
      <c r="G4267" t="s">
        <v>337</v>
      </c>
      <c r="H4267" s="168">
        <v>42393</v>
      </c>
      <c r="I4267" t="s">
        <v>107</v>
      </c>
      <c r="J4267" s="169">
        <v>1.6712328767123288</v>
      </c>
      <c r="K4267">
        <v>1</v>
      </c>
    </row>
    <row r="4268" spans="1:11" x14ac:dyDescent="0.25">
      <c r="A4268" t="s">
        <v>4770</v>
      </c>
      <c r="B4268">
        <v>19297</v>
      </c>
      <c r="C4268" t="s">
        <v>172</v>
      </c>
      <c r="D4268" s="167">
        <v>56478</v>
      </c>
      <c r="E4268" t="s">
        <v>175</v>
      </c>
      <c r="F4268" t="s">
        <v>169</v>
      </c>
      <c r="G4268" t="s">
        <v>183</v>
      </c>
      <c r="H4268" s="168">
        <v>41694</v>
      </c>
      <c r="I4268" t="s">
        <v>105</v>
      </c>
      <c r="J4268" s="169">
        <v>3.5863013698630137</v>
      </c>
      <c r="K4268">
        <v>1</v>
      </c>
    </row>
    <row r="4269" spans="1:11" x14ac:dyDescent="0.25">
      <c r="A4269" t="s">
        <v>4771</v>
      </c>
      <c r="B4269">
        <v>41445</v>
      </c>
      <c r="C4269" t="s">
        <v>172</v>
      </c>
      <c r="D4269" s="167">
        <v>68963.600000000006</v>
      </c>
      <c r="E4269" t="s">
        <v>239</v>
      </c>
      <c r="F4269" t="s">
        <v>169</v>
      </c>
      <c r="G4269" t="s">
        <v>535</v>
      </c>
      <c r="H4269" s="168">
        <v>38390</v>
      </c>
      <c r="I4269" t="s">
        <v>108</v>
      </c>
      <c r="J4269" s="169">
        <v>12.638356164383561</v>
      </c>
      <c r="K4269">
        <v>3</v>
      </c>
    </row>
    <row r="4270" spans="1:11" x14ac:dyDescent="0.25">
      <c r="A4270" t="s">
        <v>4772</v>
      </c>
      <c r="B4270">
        <v>3348</v>
      </c>
      <c r="C4270" t="s">
        <v>172</v>
      </c>
      <c r="D4270" s="167">
        <v>114983.67999999999</v>
      </c>
      <c r="E4270" t="s">
        <v>196</v>
      </c>
      <c r="F4270" t="s">
        <v>169</v>
      </c>
      <c r="G4270" t="s">
        <v>275</v>
      </c>
      <c r="H4270" s="168">
        <v>36528</v>
      </c>
      <c r="I4270" t="s">
        <v>107</v>
      </c>
      <c r="J4270" s="169">
        <v>17.739726027397261</v>
      </c>
      <c r="K4270">
        <v>4</v>
      </c>
    </row>
    <row r="4271" spans="1:11" x14ac:dyDescent="0.25">
      <c r="A4271" t="s">
        <v>4773</v>
      </c>
      <c r="B4271">
        <v>87709</v>
      </c>
      <c r="C4271" t="s">
        <v>167</v>
      </c>
      <c r="D4271" s="167">
        <v>87435</v>
      </c>
      <c r="E4271" t="s">
        <v>188</v>
      </c>
      <c r="F4271" t="s">
        <v>169</v>
      </c>
      <c r="G4271" t="s">
        <v>3579</v>
      </c>
      <c r="H4271" s="168">
        <v>42521</v>
      </c>
      <c r="I4271" t="s">
        <v>103</v>
      </c>
      <c r="J4271" s="169">
        <v>1.3205479452054794</v>
      </c>
      <c r="K4271">
        <v>1</v>
      </c>
    </row>
    <row r="4272" spans="1:11" x14ac:dyDescent="0.25">
      <c r="A4272" t="s">
        <v>4774</v>
      </c>
      <c r="B4272">
        <v>5647</v>
      </c>
      <c r="C4272" t="s">
        <v>167</v>
      </c>
      <c r="D4272" s="167">
        <v>56053.24</v>
      </c>
      <c r="E4272" t="s">
        <v>188</v>
      </c>
      <c r="F4272" t="s">
        <v>202</v>
      </c>
      <c r="G4272" t="s">
        <v>313</v>
      </c>
      <c r="H4272" s="168">
        <v>36276</v>
      </c>
      <c r="I4272" t="s">
        <v>105</v>
      </c>
      <c r="J4272" s="169">
        <v>18.43013698630137</v>
      </c>
      <c r="K4272">
        <v>4</v>
      </c>
    </row>
    <row r="4273" spans="1:11" x14ac:dyDescent="0.25">
      <c r="A4273" t="s">
        <v>4775</v>
      </c>
      <c r="B4273">
        <v>87015</v>
      </c>
      <c r="C4273" t="s">
        <v>172</v>
      </c>
      <c r="D4273" s="167">
        <v>63107.38</v>
      </c>
      <c r="E4273" t="s">
        <v>268</v>
      </c>
      <c r="F4273" t="s">
        <v>169</v>
      </c>
      <c r="G4273" t="s">
        <v>418</v>
      </c>
      <c r="H4273" s="168">
        <v>41890</v>
      </c>
      <c r="I4273" t="s">
        <v>103</v>
      </c>
      <c r="J4273" s="169">
        <v>3.0493150684931507</v>
      </c>
      <c r="K4273">
        <v>1</v>
      </c>
    </row>
    <row r="4274" spans="1:11" x14ac:dyDescent="0.25">
      <c r="A4274" t="s">
        <v>4776</v>
      </c>
      <c r="B4274">
        <v>83701</v>
      </c>
      <c r="C4274" t="s">
        <v>172</v>
      </c>
      <c r="D4274" s="167">
        <v>84753.01</v>
      </c>
      <c r="E4274" t="s">
        <v>308</v>
      </c>
      <c r="F4274" t="s">
        <v>169</v>
      </c>
      <c r="G4274" t="s">
        <v>282</v>
      </c>
      <c r="H4274" s="168">
        <v>36535</v>
      </c>
      <c r="I4274" t="s">
        <v>103</v>
      </c>
      <c r="J4274" s="169">
        <v>17.720547945205478</v>
      </c>
      <c r="K4274">
        <v>4</v>
      </c>
    </row>
    <row r="4275" spans="1:11" x14ac:dyDescent="0.25">
      <c r="A4275" t="s">
        <v>4777</v>
      </c>
      <c r="B4275">
        <v>57405</v>
      </c>
      <c r="C4275" t="s">
        <v>172</v>
      </c>
      <c r="D4275" s="167">
        <v>73161.42</v>
      </c>
      <c r="E4275" t="s">
        <v>213</v>
      </c>
      <c r="F4275" t="s">
        <v>169</v>
      </c>
      <c r="G4275" t="s">
        <v>529</v>
      </c>
      <c r="H4275" s="168">
        <v>39412</v>
      </c>
      <c r="I4275" t="s">
        <v>107</v>
      </c>
      <c r="J4275" s="169">
        <v>9.838356164383562</v>
      </c>
      <c r="K4275">
        <v>2</v>
      </c>
    </row>
    <row r="4276" spans="1:11" x14ac:dyDescent="0.25">
      <c r="A4276" t="s">
        <v>4778</v>
      </c>
      <c r="B4276">
        <v>97444</v>
      </c>
      <c r="C4276" t="s">
        <v>167</v>
      </c>
      <c r="D4276" s="167">
        <v>93396</v>
      </c>
      <c r="E4276" t="s">
        <v>188</v>
      </c>
      <c r="F4276" t="s">
        <v>169</v>
      </c>
      <c r="G4276" t="s">
        <v>261</v>
      </c>
      <c r="H4276" s="168">
        <v>33196</v>
      </c>
      <c r="I4276" t="s">
        <v>103</v>
      </c>
      <c r="J4276" s="169">
        <v>26.86849315068493</v>
      </c>
      <c r="K4276">
        <v>6</v>
      </c>
    </row>
    <row r="4277" spans="1:11" x14ac:dyDescent="0.25">
      <c r="A4277" t="s">
        <v>4779</v>
      </c>
      <c r="B4277">
        <v>83097</v>
      </c>
      <c r="C4277" t="s">
        <v>172</v>
      </c>
      <c r="D4277" s="167">
        <v>62835.65</v>
      </c>
      <c r="E4277" t="s">
        <v>199</v>
      </c>
      <c r="F4277" t="s">
        <v>169</v>
      </c>
      <c r="G4277" t="s">
        <v>200</v>
      </c>
      <c r="H4277" s="168">
        <v>36632</v>
      </c>
      <c r="I4277" t="s">
        <v>103</v>
      </c>
      <c r="J4277" s="169">
        <v>17.454794520547946</v>
      </c>
      <c r="K4277">
        <v>4</v>
      </c>
    </row>
    <row r="4278" spans="1:11" x14ac:dyDescent="0.25">
      <c r="A4278" t="s">
        <v>4780</v>
      </c>
      <c r="B4278">
        <v>25729</v>
      </c>
      <c r="C4278" t="s">
        <v>167</v>
      </c>
      <c r="D4278" s="167">
        <v>210143</v>
      </c>
      <c r="E4278" t="s">
        <v>268</v>
      </c>
      <c r="F4278" t="s">
        <v>169</v>
      </c>
      <c r="G4278" t="s">
        <v>4781</v>
      </c>
      <c r="H4278" s="168">
        <v>31474</v>
      </c>
      <c r="I4278" t="s">
        <v>104</v>
      </c>
      <c r="J4278" s="169">
        <v>31.586301369863012</v>
      </c>
      <c r="K4278">
        <v>7</v>
      </c>
    </row>
    <row r="4279" spans="1:11" x14ac:dyDescent="0.25">
      <c r="A4279" t="s">
        <v>4782</v>
      </c>
      <c r="B4279">
        <v>67598</v>
      </c>
      <c r="C4279" t="s">
        <v>167</v>
      </c>
      <c r="D4279" s="167">
        <v>77328</v>
      </c>
      <c r="E4279" t="s">
        <v>168</v>
      </c>
      <c r="F4279" t="s">
        <v>169</v>
      </c>
      <c r="G4279" t="s">
        <v>265</v>
      </c>
      <c r="H4279" s="168">
        <v>35926</v>
      </c>
      <c r="I4279" t="s">
        <v>105</v>
      </c>
      <c r="J4279" s="169">
        <v>19.389041095890413</v>
      </c>
      <c r="K4279">
        <v>4</v>
      </c>
    </row>
    <row r="4280" spans="1:11" x14ac:dyDescent="0.25">
      <c r="A4280" t="s">
        <v>4783</v>
      </c>
      <c r="B4280">
        <v>21705</v>
      </c>
      <c r="C4280" t="s">
        <v>172</v>
      </c>
      <c r="D4280" s="167">
        <v>75277.02</v>
      </c>
      <c r="E4280" t="s">
        <v>199</v>
      </c>
      <c r="F4280" t="s">
        <v>169</v>
      </c>
      <c r="G4280" t="s">
        <v>809</v>
      </c>
      <c r="H4280" s="168">
        <v>32825</v>
      </c>
      <c r="I4280" t="s">
        <v>107</v>
      </c>
      <c r="J4280" s="169">
        <v>27.884931506849316</v>
      </c>
      <c r="K4280">
        <v>6</v>
      </c>
    </row>
    <row r="4281" spans="1:11" x14ac:dyDescent="0.25">
      <c r="A4281" t="s">
        <v>4784</v>
      </c>
      <c r="B4281">
        <v>46531</v>
      </c>
      <c r="C4281" t="s">
        <v>167</v>
      </c>
      <c r="D4281" s="167">
        <v>48260.15</v>
      </c>
      <c r="E4281" t="s">
        <v>199</v>
      </c>
      <c r="F4281" t="s">
        <v>169</v>
      </c>
      <c r="G4281" t="s">
        <v>330</v>
      </c>
      <c r="H4281" s="168">
        <v>39006</v>
      </c>
      <c r="I4281" t="s">
        <v>103</v>
      </c>
      <c r="J4281" s="169">
        <v>10.950684931506849</v>
      </c>
      <c r="K4281">
        <v>3</v>
      </c>
    </row>
    <row r="4282" spans="1:11" x14ac:dyDescent="0.25">
      <c r="A4282" t="s">
        <v>4785</v>
      </c>
      <c r="B4282">
        <v>27924</v>
      </c>
      <c r="C4282" t="s">
        <v>172</v>
      </c>
      <c r="D4282" s="167">
        <v>64141</v>
      </c>
      <c r="E4282" t="s">
        <v>199</v>
      </c>
      <c r="F4282" t="s">
        <v>169</v>
      </c>
      <c r="G4282" t="s">
        <v>200</v>
      </c>
      <c r="H4282" s="168">
        <v>36359</v>
      </c>
      <c r="I4282" t="s">
        <v>107</v>
      </c>
      <c r="J4282" s="169">
        <v>18.202739726027396</v>
      </c>
      <c r="K4282">
        <v>4</v>
      </c>
    </row>
    <row r="4283" spans="1:11" x14ac:dyDescent="0.25">
      <c r="A4283" t="s">
        <v>4786</v>
      </c>
      <c r="B4283">
        <v>79778</v>
      </c>
      <c r="C4283" t="s">
        <v>172</v>
      </c>
      <c r="D4283" s="167">
        <v>66639.25</v>
      </c>
      <c r="E4283" t="s">
        <v>191</v>
      </c>
      <c r="F4283" t="s">
        <v>169</v>
      </c>
      <c r="G4283" t="s">
        <v>610</v>
      </c>
      <c r="H4283" s="168">
        <v>40966</v>
      </c>
      <c r="I4283" t="s">
        <v>108</v>
      </c>
      <c r="J4283" s="169">
        <v>5.580821917808219</v>
      </c>
      <c r="K4283">
        <v>2</v>
      </c>
    </row>
    <row r="4284" spans="1:11" x14ac:dyDescent="0.25">
      <c r="A4284" t="s">
        <v>4787</v>
      </c>
      <c r="B4284">
        <v>59392</v>
      </c>
      <c r="C4284" t="s">
        <v>172</v>
      </c>
      <c r="D4284" s="167">
        <v>95187.98</v>
      </c>
      <c r="E4284" t="s">
        <v>185</v>
      </c>
      <c r="F4284" t="s">
        <v>169</v>
      </c>
      <c r="G4284" t="s">
        <v>416</v>
      </c>
      <c r="H4284" s="168">
        <v>31408</v>
      </c>
      <c r="I4284" t="s">
        <v>103</v>
      </c>
      <c r="J4284" s="169">
        <v>31.767123287671232</v>
      </c>
      <c r="K4284">
        <v>7</v>
      </c>
    </row>
    <row r="4285" spans="1:11" x14ac:dyDescent="0.25">
      <c r="A4285" t="s">
        <v>4788</v>
      </c>
      <c r="B4285">
        <v>73654</v>
      </c>
      <c r="D4285" s="167">
        <v>44175</v>
      </c>
      <c r="E4285" t="s">
        <v>188</v>
      </c>
      <c r="F4285" t="s">
        <v>169</v>
      </c>
      <c r="G4285" t="s">
        <v>1396</v>
      </c>
      <c r="H4285" s="168">
        <v>42731</v>
      </c>
      <c r="I4285" t="s">
        <v>103</v>
      </c>
      <c r="J4285" s="169">
        <v>0.74520547945205484</v>
      </c>
      <c r="K4285">
        <v>1</v>
      </c>
    </row>
    <row r="4286" spans="1:11" x14ac:dyDescent="0.25">
      <c r="A4286" t="s">
        <v>4789</v>
      </c>
      <c r="B4286">
        <v>2215</v>
      </c>
      <c r="C4286" t="s">
        <v>167</v>
      </c>
      <c r="D4286" s="167">
        <v>29779.07</v>
      </c>
      <c r="E4286" t="s">
        <v>233</v>
      </c>
      <c r="F4286" t="s">
        <v>202</v>
      </c>
      <c r="G4286" t="s">
        <v>234</v>
      </c>
      <c r="H4286" s="168">
        <v>40505</v>
      </c>
      <c r="I4286" t="s">
        <v>105</v>
      </c>
      <c r="J4286" s="169">
        <v>6.8438356164383558</v>
      </c>
      <c r="K4286">
        <v>2</v>
      </c>
    </row>
    <row r="4287" spans="1:11" x14ac:dyDescent="0.25">
      <c r="A4287" t="s">
        <v>4790</v>
      </c>
      <c r="B4287">
        <v>45626</v>
      </c>
      <c r="C4287" t="s">
        <v>167</v>
      </c>
      <c r="D4287" s="167">
        <v>97912</v>
      </c>
      <c r="E4287" t="s">
        <v>188</v>
      </c>
      <c r="F4287" t="s">
        <v>169</v>
      </c>
      <c r="G4287" t="s">
        <v>284</v>
      </c>
      <c r="H4287" s="168">
        <v>36864</v>
      </c>
      <c r="I4287" t="s">
        <v>103</v>
      </c>
      <c r="J4287" s="169">
        <v>16.81917808219178</v>
      </c>
      <c r="K4287">
        <v>4</v>
      </c>
    </row>
    <row r="4288" spans="1:11" x14ac:dyDescent="0.25">
      <c r="A4288" t="s">
        <v>4791</v>
      </c>
      <c r="B4288">
        <v>28568</v>
      </c>
      <c r="C4288" t="s">
        <v>167</v>
      </c>
      <c r="D4288" s="167">
        <v>70402.55</v>
      </c>
      <c r="E4288" t="s">
        <v>1684</v>
      </c>
      <c r="F4288" t="s">
        <v>169</v>
      </c>
      <c r="G4288" t="s">
        <v>703</v>
      </c>
      <c r="H4288" s="168">
        <v>38950</v>
      </c>
      <c r="I4288" t="s">
        <v>105</v>
      </c>
      <c r="J4288" s="169">
        <v>11.104109589041096</v>
      </c>
      <c r="K4288">
        <v>3</v>
      </c>
    </row>
    <row r="4289" spans="1:11" x14ac:dyDescent="0.25">
      <c r="A4289" t="s">
        <v>4792</v>
      </c>
      <c r="B4289">
        <v>59932</v>
      </c>
      <c r="C4289" t="s">
        <v>167</v>
      </c>
      <c r="D4289" s="167">
        <v>82390.34</v>
      </c>
      <c r="E4289" t="s">
        <v>308</v>
      </c>
      <c r="F4289" t="s">
        <v>169</v>
      </c>
      <c r="G4289" t="s">
        <v>397</v>
      </c>
      <c r="H4289" s="168">
        <v>41302</v>
      </c>
      <c r="I4289" t="s">
        <v>103</v>
      </c>
      <c r="J4289" s="169">
        <v>4.6602739726027398</v>
      </c>
      <c r="K4289">
        <v>1</v>
      </c>
    </row>
    <row r="4290" spans="1:11" x14ac:dyDescent="0.25">
      <c r="A4290" t="s">
        <v>4793</v>
      </c>
      <c r="B4290">
        <v>90509</v>
      </c>
      <c r="C4290" t="s">
        <v>172</v>
      </c>
      <c r="D4290" s="167">
        <v>60775</v>
      </c>
      <c r="E4290" t="s">
        <v>168</v>
      </c>
      <c r="F4290" t="s">
        <v>169</v>
      </c>
      <c r="G4290" t="s">
        <v>265</v>
      </c>
      <c r="H4290" s="168">
        <v>39776</v>
      </c>
      <c r="I4290" t="s">
        <v>103</v>
      </c>
      <c r="J4290" s="169">
        <v>8.8410958904109584</v>
      </c>
      <c r="K4290">
        <v>2</v>
      </c>
    </row>
    <row r="4291" spans="1:11" x14ac:dyDescent="0.25">
      <c r="A4291" t="s">
        <v>4794</v>
      </c>
      <c r="B4291">
        <v>39752</v>
      </c>
      <c r="C4291" t="s">
        <v>172</v>
      </c>
      <c r="D4291" s="167">
        <v>67007.320000000007</v>
      </c>
      <c r="E4291" t="s">
        <v>1258</v>
      </c>
      <c r="F4291" t="s">
        <v>169</v>
      </c>
      <c r="G4291" t="s">
        <v>418</v>
      </c>
      <c r="H4291" s="168">
        <v>38208</v>
      </c>
      <c r="I4291" t="s">
        <v>104</v>
      </c>
      <c r="J4291" s="169">
        <v>13.136986301369863</v>
      </c>
      <c r="K4291">
        <v>3</v>
      </c>
    </row>
    <row r="4292" spans="1:11" x14ac:dyDescent="0.25">
      <c r="A4292" t="s">
        <v>4795</v>
      </c>
      <c r="B4292">
        <v>31723</v>
      </c>
      <c r="C4292" t="s">
        <v>167</v>
      </c>
      <c r="D4292" s="167">
        <v>26208.35</v>
      </c>
      <c r="E4292" t="s">
        <v>196</v>
      </c>
      <c r="F4292" t="s">
        <v>202</v>
      </c>
      <c r="G4292" t="s">
        <v>816</v>
      </c>
      <c r="H4292" s="168">
        <v>34638</v>
      </c>
      <c r="I4292" t="s">
        <v>103</v>
      </c>
      <c r="J4292" s="169">
        <v>22.917808219178081</v>
      </c>
      <c r="K4292">
        <v>5</v>
      </c>
    </row>
    <row r="4293" spans="1:11" x14ac:dyDescent="0.25">
      <c r="A4293" t="s">
        <v>4796</v>
      </c>
      <c r="B4293">
        <v>68015</v>
      </c>
      <c r="C4293" t="s">
        <v>172</v>
      </c>
      <c r="D4293" s="167">
        <v>67206</v>
      </c>
      <c r="E4293" t="s">
        <v>199</v>
      </c>
      <c r="F4293" t="s">
        <v>169</v>
      </c>
      <c r="G4293" t="s">
        <v>3195</v>
      </c>
      <c r="H4293" s="168">
        <v>34869</v>
      </c>
      <c r="I4293" t="s">
        <v>104</v>
      </c>
      <c r="J4293" s="169">
        <v>22.284931506849315</v>
      </c>
      <c r="K4293">
        <v>5</v>
      </c>
    </row>
    <row r="4294" spans="1:11" x14ac:dyDescent="0.25">
      <c r="A4294" t="s">
        <v>4797</v>
      </c>
      <c r="B4294">
        <v>81215</v>
      </c>
      <c r="C4294" t="s">
        <v>167</v>
      </c>
      <c r="D4294" s="167">
        <v>93945</v>
      </c>
      <c r="E4294" t="s">
        <v>168</v>
      </c>
      <c r="F4294" t="s">
        <v>169</v>
      </c>
      <c r="G4294" t="s">
        <v>384</v>
      </c>
      <c r="H4294" s="168">
        <v>36962</v>
      </c>
      <c r="I4294" t="s">
        <v>108</v>
      </c>
      <c r="J4294" s="169">
        <v>16.550684931506851</v>
      </c>
      <c r="K4294">
        <v>4</v>
      </c>
    </row>
    <row r="4295" spans="1:11" x14ac:dyDescent="0.25">
      <c r="A4295" t="s">
        <v>4798</v>
      </c>
      <c r="B4295">
        <v>68934</v>
      </c>
      <c r="C4295" t="s">
        <v>172</v>
      </c>
      <c r="D4295" s="167">
        <v>83497.98</v>
      </c>
      <c r="E4295" t="s">
        <v>199</v>
      </c>
      <c r="F4295" t="s">
        <v>169</v>
      </c>
      <c r="G4295" t="s">
        <v>3985</v>
      </c>
      <c r="H4295" s="168">
        <v>33224</v>
      </c>
      <c r="I4295" t="s">
        <v>103</v>
      </c>
      <c r="J4295" s="169">
        <v>26.791780821917808</v>
      </c>
      <c r="K4295">
        <v>6</v>
      </c>
    </row>
    <row r="4296" spans="1:11" x14ac:dyDescent="0.25">
      <c r="A4296" t="s">
        <v>4799</v>
      </c>
      <c r="B4296">
        <v>50044</v>
      </c>
      <c r="C4296" t="s">
        <v>167</v>
      </c>
      <c r="D4296" s="167">
        <v>92756.7</v>
      </c>
      <c r="E4296" t="s">
        <v>175</v>
      </c>
      <c r="F4296" t="s">
        <v>169</v>
      </c>
      <c r="G4296" t="s">
        <v>183</v>
      </c>
      <c r="H4296" s="168">
        <v>34736</v>
      </c>
      <c r="I4296" t="s">
        <v>103</v>
      </c>
      <c r="J4296" s="169">
        <v>22.649315068493152</v>
      </c>
      <c r="K4296">
        <v>5</v>
      </c>
    </row>
    <row r="4297" spans="1:11" x14ac:dyDescent="0.25">
      <c r="A4297" t="s">
        <v>4800</v>
      </c>
      <c r="B4297">
        <v>59185</v>
      </c>
      <c r="C4297" t="s">
        <v>167</v>
      </c>
      <c r="D4297" s="167">
        <v>58941.9</v>
      </c>
      <c r="E4297" t="s">
        <v>168</v>
      </c>
      <c r="F4297" t="s">
        <v>169</v>
      </c>
      <c r="G4297" t="s">
        <v>869</v>
      </c>
      <c r="H4297" s="168">
        <v>36814</v>
      </c>
      <c r="I4297" t="s">
        <v>108</v>
      </c>
      <c r="J4297" s="169">
        <v>16.956164383561642</v>
      </c>
      <c r="K4297">
        <v>4</v>
      </c>
    </row>
    <row r="4298" spans="1:11" x14ac:dyDescent="0.25">
      <c r="A4298" t="s">
        <v>4801</v>
      </c>
      <c r="B4298">
        <v>1516</v>
      </c>
      <c r="C4298" t="s">
        <v>167</v>
      </c>
      <c r="D4298" s="167">
        <v>62359.07</v>
      </c>
      <c r="E4298" t="s">
        <v>1684</v>
      </c>
      <c r="F4298" t="s">
        <v>169</v>
      </c>
      <c r="G4298" t="s">
        <v>237</v>
      </c>
      <c r="H4298" s="168">
        <v>41778</v>
      </c>
      <c r="I4298" t="s">
        <v>105</v>
      </c>
      <c r="J4298" s="169">
        <v>3.3561643835616439</v>
      </c>
      <c r="K4298">
        <v>1</v>
      </c>
    </row>
    <row r="4299" spans="1:11" x14ac:dyDescent="0.25">
      <c r="A4299" t="s">
        <v>4802</v>
      </c>
      <c r="B4299">
        <v>4466</v>
      </c>
      <c r="C4299" t="s">
        <v>172</v>
      </c>
      <c r="D4299" s="167">
        <v>65752</v>
      </c>
      <c r="E4299" t="s">
        <v>175</v>
      </c>
      <c r="F4299" t="s">
        <v>169</v>
      </c>
      <c r="G4299" t="s">
        <v>183</v>
      </c>
      <c r="H4299" s="168">
        <v>39825</v>
      </c>
      <c r="I4299" t="s">
        <v>106</v>
      </c>
      <c r="J4299" s="169">
        <v>8.706849315068494</v>
      </c>
      <c r="K4299">
        <v>2</v>
      </c>
    </row>
    <row r="4300" spans="1:11" x14ac:dyDescent="0.25">
      <c r="A4300" t="s">
        <v>4803</v>
      </c>
      <c r="B4300">
        <v>4565</v>
      </c>
      <c r="C4300" t="s">
        <v>172</v>
      </c>
      <c r="D4300" s="167">
        <v>155693.29</v>
      </c>
      <c r="E4300" t="s">
        <v>168</v>
      </c>
      <c r="F4300" t="s">
        <v>169</v>
      </c>
      <c r="G4300" t="s">
        <v>493</v>
      </c>
      <c r="H4300" s="168">
        <v>31313</v>
      </c>
      <c r="I4300" t="s">
        <v>103</v>
      </c>
      <c r="J4300" s="169">
        <v>32.027397260273972</v>
      </c>
      <c r="K4300">
        <v>7</v>
      </c>
    </row>
    <row r="4301" spans="1:11" x14ac:dyDescent="0.25">
      <c r="A4301" t="s">
        <v>4804</v>
      </c>
      <c r="B4301">
        <v>99724</v>
      </c>
      <c r="C4301" t="s">
        <v>172</v>
      </c>
      <c r="D4301" s="167">
        <v>39003.449999999997</v>
      </c>
      <c r="E4301" t="s">
        <v>199</v>
      </c>
      <c r="F4301" t="s">
        <v>169</v>
      </c>
      <c r="G4301" t="s">
        <v>295</v>
      </c>
      <c r="H4301" s="168">
        <v>42226</v>
      </c>
      <c r="I4301" t="s">
        <v>106</v>
      </c>
      <c r="J4301" s="169">
        <v>2.128767123287671</v>
      </c>
      <c r="K4301">
        <v>1</v>
      </c>
    </row>
    <row r="4302" spans="1:11" x14ac:dyDescent="0.25">
      <c r="A4302" t="s">
        <v>4805</v>
      </c>
      <c r="B4302">
        <v>51668</v>
      </c>
      <c r="C4302" t="s">
        <v>167</v>
      </c>
      <c r="D4302" s="167">
        <v>93396</v>
      </c>
      <c r="E4302" t="s">
        <v>325</v>
      </c>
      <c r="F4302" t="s">
        <v>169</v>
      </c>
      <c r="G4302" t="s">
        <v>1506</v>
      </c>
      <c r="H4302" s="168">
        <v>36465</v>
      </c>
      <c r="I4302" t="s">
        <v>108</v>
      </c>
      <c r="J4302" s="169">
        <v>17.912328767123288</v>
      </c>
      <c r="K4302">
        <v>4</v>
      </c>
    </row>
    <row r="4303" spans="1:11" x14ac:dyDescent="0.25">
      <c r="A4303" t="s">
        <v>4806</v>
      </c>
      <c r="B4303">
        <v>63698</v>
      </c>
      <c r="C4303" t="s">
        <v>172</v>
      </c>
      <c r="D4303" s="167">
        <v>52923.68</v>
      </c>
      <c r="E4303" t="s">
        <v>199</v>
      </c>
      <c r="F4303" t="s">
        <v>169</v>
      </c>
      <c r="G4303" t="s">
        <v>2276</v>
      </c>
      <c r="H4303" s="168">
        <v>40297</v>
      </c>
      <c r="I4303" t="s">
        <v>103</v>
      </c>
      <c r="J4303" s="169">
        <v>7.4136986301369863</v>
      </c>
      <c r="K4303">
        <v>2</v>
      </c>
    </row>
    <row r="4304" spans="1:11" x14ac:dyDescent="0.25">
      <c r="A4304" t="s">
        <v>4807</v>
      </c>
      <c r="B4304">
        <v>51056</v>
      </c>
      <c r="C4304" t="s">
        <v>167</v>
      </c>
      <c r="D4304" s="167">
        <v>139531.73000000001</v>
      </c>
      <c r="E4304" t="s">
        <v>253</v>
      </c>
      <c r="F4304" t="s">
        <v>169</v>
      </c>
      <c r="G4304" t="s">
        <v>231</v>
      </c>
      <c r="H4304" s="168">
        <v>34722</v>
      </c>
      <c r="I4304" t="s">
        <v>103</v>
      </c>
      <c r="J4304" s="169">
        <v>22.687671232876713</v>
      </c>
      <c r="K4304">
        <v>5</v>
      </c>
    </row>
    <row r="4305" spans="1:11" x14ac:dyDescent="0.25">
      <c r="A4305" t="s">
        <v>4808</v>
      </c>
      <c r="B4305">
        <v>74121</v>
      </c>
      <c r="C4305" t="s">
        <v>172</v>
      </c>
      <c r="D4305" s="167">
        <v>89570.31</v>
      </c>
      <c r="E4305" t="s">
        <v>308</v>
      </c>
      <c r="F4305" t="s">
        <v>169</v>
      </c>
      <c r="G4305" t="s">
        <v>176</v>
      </c>
      <c r="H4305" s="168">
        <v>41792</v>
      </c>
      <c r="I4305" t="s">
        <v>105</v>
      </c>
      <c r="J4305" s="169">
        <v>3.3178082191780822</v>
      </c>
      <c r="K4305">
        <v>1</v>
      </c>
    </row>
    <row r="4306" spans="1:11" x14ac:dyDescent="0.25">
      <c r="A4306" t="s">
        <v>4809</v>
      </c>
      <c r="B4306">
        <v>76865</v>
      </c>
      <c r="C4306" t="s">
        <v>167</v>
      </c>
      <c r="D4306" s="167">
        <v>56980.9</v>
      </c>
      <c r="E4306" t="s">
        <v>216</v>
      </c>
      <c r="F4306" t="s">
        <v>169</v>
      </c>
      <c r="G4306" t="s">
        <v>1058</v>
      </c>
      <c r="H4306" s="168">
        <v>39470</v>
      </c>
      <c r="I4306" t="s">
        <v>103</v>
      </c>
      <c r="J4306" s="169">
        <v>9.6794520547945204</v>
      </c>
      <c r="K4306">
        <v>2</v>
      </c>
    </row>
    <row r="4307" spans="1:11" x14ac:dyDescent="0.25">
      <c r="A4307" t="s">
        <v>4810</v>
      </c>
      <c r="B4307">
        <v>74208</v>
      </c>
      <c r="C4307" t="s">
        <v>167</v>
      </c>
      <c r="D4307" s="167">
        <v>84974</v>
      </c>
      <c r="E4307" t="s">
        <v>175</v>
      </c>
      <c r="F4307" t="s">
        <v>169</v>
      </c>
      <c r="G4307" t="s">
        <v>882</v>
      </c>
      <c r="H4307" s="168">
        <v>38418</v>
      </c>
      <c r="I4307" t="s">
        <v>108</v>
      </c>
      <c r="J4307" s="169">
        <v>12.561643835616438</v>
      </c>
      <c r="K4307">
        <v>3</v>
      </c>
    </row>
    <row r="4308" spans="1:11" x14ac:dyDescent="0.25">
      <c r="A4308" t="s">
        <v>4811</v>
      </c>
      <c r="B4308">
        <v>90779</v>
      </c>
      <c r="C4308" t="s">
        <v>172</v>
      </c>
      <c r="D4308" s="167">
        <v>44618</v>
      </c>
      <c r="E4308" t="s">
        <v>199</v>
      </c>
      <c r="F4308" t="s">
        <v>169</v>
      </c>
      <c r="G4308" t="s">
        <v>200</v>
      </c>
      <c r="H4308" s="168">
        <v>37956</v>
      </c>
      <c r="I4308" t="s">
        <v>108</v>
      </c>
      <c r="J4308" s="169">
        <v>13.827397260273973</v>
      </c>
      <c r="K4308">
        <v>3</v>
      </c>
    </row>
    <row r="4309" spans="1:11" x14ac:dyDescent="0.25">
      <c r="A4309" t="s">
        <v>4812</v>
      </c>
      <c r="B4309">
        <v>57121</v>
      </c>
      <c r="C4309" t="s">
        <v>172</v>
      </c>
      <c r="D4309" s="167">
        <v>135392</v>
      </c>
      <c r="E4309" t="s">
        <v>188</v>
      </c>
      <c r="F4309" t="s">
        <v>169</v>
      </c>
      <c r="G4309" t="s">
        <v>275</v>
      </c>
      <c r="H4309" s="168">
        <v>37718</v>
      </c>
      <c r="I4309" t="s">
        <v>106</v>
      </c>
      <c r="J4309" s="169">
        <v>14.479452054794521</v>
      </c>
      <c r="K4309">
        <v>3</v>
      </c>
    </row>
    <row r="4310" spans="1:11" x14ac:dyDescent="0.25">
      <c r="A4310" t="s">
        <v>4813</v>
      </c>
      <c r="B4310">
        <v>82863</v>
      </c>
      <c r="C4310" t="s">
        <v>167</v>
      </c>
      <c r="D4310" s="167">
        <v>17793.560000000001</v>
      </c>
      <c r="E4310" t="s">
        <v>196</v>
      </c>
      <c r="F4310" t="s">
        <v>202</v>
      </c>
      <c r="G4310" t="s">
        <v>222</v>
      </c>
      <c r="H4310" s="168">
        <v>41344</v>
      </c>
      <c r="I4310" t="s">
        <v>104</v>
      </c>
      <c r="J4310" s="169">
        <v>4.5452054794520551</v>
      </c>
      <c r="K4310">
        <v>1</v>
      </c>
    </row>
    <row r="4311" spans="1:11" x14ac:dyDescent="0.25">
      <c r="A4311" t="s">
        <v>4814</v>
      </c>
      <c r="B4311">
        <v>99717</v>
      </c>
      <c r="C4311" t="s">
        <v>172</v>
      </c>
      <c r="D4311" s="167">
        <v>43525.120000000003</v>
      </c>
      <c r="E4311" t="s">
        <v>199</v>
      </c>
      <c r="F4311" t="s">
        <v>169</v>
      </c>
      <c r="G4311" t="s">
        <v>220</v>
      </c>
      <c r="H4311" s="168">
        <v>40966</v>
      </c>
      <c r="I4311" t="s">
        <v>105</v>
      </c>
      <c r="J4311" s="169">
        <v>5.580821917808219</v>
      </c>
      <c r="K4311">
        <v>2</v>
      </c>
    </row>
    <row r="4312" spans="1:11" x14ac:dyDescent="0.25">
      <c r="A4312" t="s">
        <v>4815</v>
      </c>
      <c r="B4312">
        <v>50741</v>
      </c>
      <c r="C4312" t="s">
        <v>167</v>
      </c>
      <c r="D4312" s="167">
        <v>50317.919999999998</v>
      </c>
      <c r="E4312" t="s">
        <v>175</v>
      </c>
      <c r="F4312" t="s">
        <v>169</v>
      </c>
      <c r="G4312" t="s">
        <v>904</v>
      </c>
      <c r="H4312" s="168">
        <v>39356</v>
      </c>
      <c r="I4312" t="s">
        <v>104</v>
      </c>
      <c r="J4312" s="169">
        <v>9.9917808219178088</v>
      </c>
      <c r="K4312">
        <v>3</v>
      </c>
    </row>
    <row r="4313" spans="1:11" x14ac:dyDescent="0.25">
      <c r="A4313" t="s">
        <v>4816</v>
      </c>
      <c r="B4313">
        <v>24917</v>
      </c>
      <c r="C4313" t="s">
        <v>167</v>
      </c>
      <c r="D4313" s="167">
        <v>46084.51</v>
      </c>
      <c r="E4313" t="s">
        <v>188</v>
      </c>
      <c r="F4313" t="s">
        <v>169</v>
      </c>
      <c r="G4313" t="s">
        <v>344</v>
      </c>
      <c r="H4313" s="168">
        <v>38543</v>
      </c>
      <c r="I4313" t="s">
        <v>106</v>
      </c>
      <c r="J4313" s="169">
        <v>12.219178082191782</v>
      </c>
      <c r="K4313">
        <v>3</v>
      </c>
    </row>
    <row r="4314" spans="1:11" x14ac:dyDescent="0.25">
      <c r="A4314" t="s">
        <v>4817</v>
      </c>
      <c r="B4314">
        <v>80979</v>
      </c>
      <c r="C4314" t="s">
        <v>172</v>
      </c>
      <c r="D4314" s="167">
        <v>122788.02</v>
      </c>
      <c r="E4314" t="s">
        <v>185</v>
      </c>
      <c r="F4314" t="s">
        <v>169</v>
      </c>
      <c r="G4314" t="s">
        <v>382</v>
      </c>
      <c r="H4314" s="168">
        <v>33112</v>
      </c>
      <c r="I4314" t="s">
        <v>106</v>
      </c>
      <c r="J4314" s="169">
        <v>27.098630136986301</v>
      </c>
      <c r="K4314">
        <v>6</v>
      </c>
    </row>
    <row r="4315" spans="1:11" x14ac:dyDescent="0.25">
      <c r="A4315" t="s">
        <v>4818</v>
      </c>
      <c r="B4315">
        <v>7436</v>
      </c>
      <c r="C4315" t="s">
        <v>167</v>
      </c>
      <c r="D4315" s="167">
        <v>97912</v>
      </c>
      <c r="E4315" t="s">
        <v>188</v>
      </c>
      <c r="F4315" t="s">
        <v>169</v>
      </c>
      <c r="G4315" t="s">
        <v>244</v>
      </c>
      <c r="H4315" s="168">
        <v>32748</v>
      </c>
      <c r="I4315" t="s">
        <v>108</v>
      </c>
      <c r="J4315" s="169">
        <v>28.095890410958905</v>
      </c>
      <c r="K4315">
        <v>6</v>
      </c>
    </row>
    <row r="4316" spans="1:11" x14ac:dyDescent="0.25">
      <c r="A4316" t="s">
        <v>4819</v>
      </c>
      <c r="B4316">
        <v>19064</v>
      </c>
      <c r="C4316" t="s">
        <v>167</v>
      </c>
      <c r="D4316" s="167">
        <v>105743.92</v>
      </c>
      <c r="E4316" t="s">
        <v>188</v>
      </c>
      <c r="F4316" t="s">
        <v>169</v>
      </c>
      <c r="G4316" t="s">
        <v>397</v>
      </c>
      <c r="H4316" s="168">
        <v>32331</v>
      </c>
      <c r="I4316" t="s">
        <v>103</v>
      </c>
      <c r="J4316" s="169">
        <v>29.238356164383561</v>
      </c>
      <c r="K4316">
        <v>6</v>
      </c>
    </row>
    <row r="4317" spans="1:11" x14ac:dyDescent="0.25">
      <c r="A4317" t="s">
        <v>4820</v>
      </c>
      <c r="B4317">
        <v>86901</v>
      </c>
      <c r="C4317" t="s">
        <v>167</v>
      </c>
      <c r="D4317" s="167">
        <v>67206</v>
      </c>
      <c r="E4317" t="s">
        <v>188</v>
      </c>
      <c r="F4317" t="s">
        <v>169</v>
      </c>
      <c r="G4317" t="s">
        <v>170</v>
      </c>
      <c r="H4317" s="168">
        <v>37067</v>
      </c>
      <c r="I4317" t="s">
        <v>106</v>
      </c>
      <c r="J4317" s="169">
        <v>16.263013698630136</v>
      </c>
      <c r="K4317">
        <v>4</v>
      </c>
    </row>
    <row r="4318" spans="1:11" x14ac:dyDescent="0.25">
      <c r="A4318" t="s">
        <v>4821</v>
      </c>
      <c r="B4318">
        <v>82051</v>
      </c>
      <c r="C4318" t="s">
        <v>172</v>
      </c>
      <c r="D4318" s="167">
        <v>67863.009999999995</v>
      </c>
      <c r="E4318" t="s">
        <v>196</v>
      </c>
      <c r="F4318" t="s">
        <v>169</v>
      </c>
      <c r="G4318" t="s">
        <v>824</v>
      </c>
      <c r="H4318" s="168">
        <v>37018</v>
      </c>
      <c r="I4318" t="s">
        <v>103</v>
      </c>
      <c r="J4318" s="169">
        <v>16.397260273972602</v>
      </c>
      <c r="K4318">
        <v>4</v>
      </c>
    </row>
    <row r="4319" spans="1:11" x14ac:dyDescent="0.25">
      <c r="A4319" t="s">
        <v>4822</v>
      </c>
      <c r="B4319">
        <v>14731</v>
      </c>
      <c r="C4319" t="s">
        <v>172</v>
      </c>
      <c r="D4319" s="167">
        <v>70301</v>
      </c>
      <c r="E4319" t="s">
        <v>168</v>
      </c>
      <c r="F4319" t="s">
        <v>169</v>
      </c>
      <c r="G4319" t="s">
        <v>265</v>
      </c>
      <c r="H4319" s="168">
        <v>36942</v>
      </c>
      <c r="I4319" t="s">
        <v>106</v>
      </c>
      <c r="J4319" s="169">
        <v>16.605479452054794</v>
      </c>
      <c r="K4319">
        <v>4</v>
      </c>
    </row>
    <row r="4320" spans="1:11" x14ac:dyDescent="0.25">
      <c r="A4320" t="s">
        <v>4823</v>
      </c>
      <c r="B4320">
        <v>41206</v>
      </c>
      <c r="C4320" t="s">
        <v>172</v>
      </c>
      <c r="D4320" s="167">
        <v>40843.75</v>
      </c>
      <c r="E4320" t="s">
        <v>253</v>
      </c>
      <c r="F4320" t="s">
        <v>169</v>
      </c>
      <c r="G4320" t="s">
        <v>895</v>
      </c>
      <c r="H4320" s="168">
        <v>38672</v>
      </c>
      <c r="I4320" t="s">
        <v>104</v>
      </c>
      <c r="J4320" s="169">
        <v>11.865753424657534</v>
      </c>
      <c r="K4320">
        <v>3</v>
      </c>
    </row>
    <row r="4321" spans="1:11" x14ac:dyDescent="0.25">
      <c r="A4321" t="s">
        <v>4824</v>
      </c>
      <c r="B4321">
        <v>88033</v>
      </c>
      <c r="C4321" t="s">
        <v>172</v>
      </c>
      <c r="D4321" s="167">
        <v>91751.37</v>
      </c>
      <c r="E4321" t="s">
        <v>308</v>
      </c>
      <c r="F4321" t="s">
        <v>169</v>
      </c>
      <c r="G4321" t="s">
        <v>3713</v>
      </c>
      <c r="H4321" s="168">
        <v>34764</v>
      </c>
      <c r="I4321" t="s">
        <v>104</v>
      </c>
      <c r="J4321" s="169">
        <v>22.572602739726026</v>
      </c>
      <c r="K4321">
        <v>5</v>
      </c>
    </row>
    <row r="4322" spans="1:11" x14ac:dyDescent="0.25">
      <c r="A4322" t="s">
        <v>4825</v>
      </c>
      <c r="B4322">
        <v>78193</v>
      </c>
      <c r="C4322" t="s">
        <v>167</v>
      </c>
      <c r="D4322" s="167">
        <v>64057.09</v>
      </c>
      <c r="E4322" t="s">
        <v>188</v>
      </c>
      <c r="F4322" t="s">
        <v>169</v>
      </c>
      <c r="G4322" t="s">
        <v>170</v>
      </c>
      <c r="H4322" s="168">
        <v>36395</v>
      </c>
      <c r="I4322" t="s">
        <v>103</v>
      </c>
      <c r="J4322" s="169">
        <v>18.104109589041094</v>
      </c>
      <c r="K4322">
        <v>4</v>
      </c>
    </row>
    <row r="4323" spans="1:11" x14ac:dyDescent="0.25">
      <c r="A4323" t="s">
        <v>4826</v>
      </c>
      <c r="B4323">
        <v>80810</v>
      </c>
      <c r="C4323" t="s">
        <v>172</v>
      </c>
      <c r="D4323" s="167">
        <v>141063.01999999999</v>
      </c>
      <c r="E4323" t="s">
        <v>168</v>
      </c>
      <c r="F4323" t="s">
        <v>169</v>
      </c>
      <c r="G4323" t="s">
        <v>493</v>
      </c>
      <c r="H4323" s="168">
        <v>34960</v>
      </c>
      <c r="I4323" t="s">
        <v>103</v>
      </c>
      <c r="J4323" s="169">
        <v>22.035616438356165</v>
      </c>
      <c r="K4323">
        <v>5</v>
      </c>
    </row>
    <row r="4324" spans="1:11" x14ac:dyDescent="0.25">
      <c r="A4324" t="s">
        <v>4827</v>
      </c>
      <c r="B4324">
        <v>37272</v>
      </c>
      <c r="C4324" t="s">
        <v>172</v>
      </c>
      <c r="D4324" s="167">
        <v>72902</v>
      </c>
      <c r="E4324" t="s">
        <v>175</v>
      </c>
      <c r="F4324" t="s">
        <v>169</v>
      </c>
      <c r="G4324" t="s">
        <v>183</v>
      </c>
      <c r="H4324" s="168">
        <v>38915</v>
      </c>
      <c r="I4324" t="s">
        <v>106</v>
      </c>
      <c r="J4324" s="169">
        <v>11.2</v>
      </c>
      <c r="K4324">
        <v>3</v>
      </c>
    </row>
    <row r="4325" spans="1:11" x14ac:dyDescent="0.25">
      <c r="A4325" t="s">
        <v>4828</v>
      </c>
      <c r="B4325">
        <v>88809</v>
      </c>
      <c r="C4325" t="s">
        <v>172</v>
      </c>
      <c r="D4325" s="167">
        <v>63493</v>
      </c>
      <c r="E4325" t="s">
        <v>191</v>
      </c>
      <c r="F4325" t="s">
        <v>169</v>
      </c>
      <c r="G4325" t="s">
        <v>486</v>
      </c>
      <c r="H4325" s="168">
        <v>39524</v>
      </c>
      <c r="I4325" t="s">
        <v>105</v>
      </c>
      <c r="J4325" s="169">
        <v>9.5315068493150683</v>
      </c>
      <c r="K4325">
        <v>2</v>
      </c>
    </row>
    <row r="4326" spans="1:11" x14ac:dyDescent="0.25">
      <c r="A4326" t="s">
        <v>4829</v>
      </c>
      <c r="B4326">
        <v>77733</v>
      </c>
      <c r="C4326" t="s">
        <v>172</v>
      </c>
      <c r="D4326" s="167">
        <v>107128.71</v>
      </c>
      <c r="E4326" t="s">
        <v>175</v>
      </c>
      <c r="F4326" t="s">
        <v>169</v>
      </c>
      <c r="G4326" t="s">
        <v>586</v>
      </c>
      <c r="H4326" s="168">
        <v>33791</v>
      </c>
      <c r="I4326" t="s">
        <v>104</v>
      </c>
      <c r="J4326" s="169">
        <v>25.238356164383561</v>
      </c>
      <c r="K4326">
        <v>6</v>
      </c>
    </row>
    <row r="4327" spans="1:11" x14ac:dyDescent="0.25">
      <c r="A4327" t="s">
        <v>4830</v>
      </c>
      <c r="B4327">
        <v>10488</v>
      </c>
      <c r="C4327" t="s">
        <v>167</v>
      </c>
      <c r="D4327" s="167">
        <v>95263.92</v>
      </c>
      <c r="E4327" t="s">
        <v>188</v>
      </c>
      <c r="F4327" t="s">
        <v>169</v>
      </c>
      <c r="G4327" t="s">
        <v>468</v>
      </c>
      <c r="H4327" s="168">
        <v>34259</v>
      </c>
      <c r="I4327" t="s">
        <v>104</v>
      </c>
      <c r="J4327" s="169">
        <v>23.956164383561642</v>
      </c>
      <c r="K4327">
        <v>5</v>
      </c>
    </row>
    <row r="4328" spans="1:11" x14ac:dyDescent="0.25">
      <c r="A4328" t="s">
        <v>4831</v>
      </c>
      <c r="B4328">
        <v>60156</v>
      </c>
      <c r="C4328" t="s">
        <v>167</v>
      </c>
      <c r="D4328" s="167">
        <v>81066</v>
      </c>
      <c r="E4328" t="s">
        <v>168</v>
      </c>
      <c r="F4328" t="s">
        <v>169</v>
      </c>
      <c r="G4328" t="s">
        <v>560</v>
      </c>
      <c r="H4328" s="168">
        <v>35492</v>
      </c>
      <c r="I4328" t="s">
        <v>103</v>
      </c>
      <c r="J4328" s="169">
        <v>20.578082191780823</v>
      </c>
      <c r="K4328">
        <v>5</v>
      </c>
    </row>
    <row r="4329" spans="1:11" x14ac:dyDescent="0.25">
      <c r="A4329" t="s">
        <v>4832</v>
      </c>
      <c r="B4329">
        <v>71988</v>
      </c>
      <c r="C4329" t="s">
        <v>172</v>
      </c>
      <c r="D4329" s="167">
        <v>62835.65</v>
      </c>
      <c r="E4329" t="s">
        <v>199</v>
      </c>
      <c r="F4329" t="s">
        <v>169</v>
      </c>
      <c r="G4329" t="s">
        <v>200</v>
      </c>
      <c r="H4329" s="168">
        <v>36730</v>
      </c>
      <c r="I4329" t="s">
        <v>104</v>
      </c>
      <c r="J4329" s="169">
        <v>17.186301369863013</v>
      </c>
      <c r="K4329">
        <v>4</v>
      </c>
    </row>
    <row r="4330" spans="1:11" x14ac:dyDescent="0.25">
      <c r="A4330" t="s">
        <v>4833</v>
      </c>
      <c r="B4330">
        <v>45784</v>
      </c>
      <c r="C4330" t="s">
        <v>167</v>
      </c>
      <c r="D4330" s="167">
        <v>42053.83</v>
      </c>
      <c r="E4330" t="s">
        <v>199</v>
      </c>
      <c r="F4330" t="s">
        <v>169</v>
      </c>
      <c r="G4330" t="s">
        <v>220</v>
      </c>
      <c r="H4330" s="168">
        <v>41869</v>
      </c>
      <c r="I4330" t="s">
        <v>106</v>
      </c>
      <c r="J4330" s="169">
        <v>3.106849315068493</v>
      </c>
      <c r="K4330">
        <v>1</v>
      </c>
    </row>
    <row r="4331" spans="1:11" x14ac:dyDescent="0.25">
      <c r="A4331" t="s">
        <v>4834</v>
      </c>
      <c r="B4331">
        <v>80570</v>
      </c>
      <c r="C4331" t="s">
        <v>167</v>
      </c>
      <c r="D4331" s="167">
        <v>100849.36</v>
      </c>
      <c r="E4331" t="s">
        <v>175</v>
      </c>
      <c r="F4331" t="s">
        <v>169</v>
      </c>
      <c r="G4331" t="s">
        <v>211</v>
      </c>
      <c r="H4331" s="168">
        <v>32475</v>
      </c>
      <c r="I4331" t="s">
        <v>103</v>
      </c>
      <c r="J4331" s="169">
        <v>28.843835616438355</v>
      </c>
      <c r="K4331">
        <v>6</v>
      </c>
    </row>
    <row r="4332" spans="1:11" x14ac:dyDescent="0.25">
      <c r="A4332" t="s">
        <v>4835</v>
      </c>
      <c r="B4332">
        <v>93156</v>
      </c>
      <c r="C4332" t="s">
        <v>167</v>
      </c>
      <c r="D4332" s="167">
        <v>97912</v>
      </c>
      <c r="E4332" t="s">
        <v>230</v>
      </c>
      <c r="F4332" t="s">
        <v>169</v>
      </c>
      <c r="G4332" t="s">
        <v>4836</v>
      </c>
      <c r="H4332" s="168">
        <v>35849</v>
      </c>
      <c r="I4332" t="s">
        <v>107</v>
      </c>
      <c r="J4332" s="169">
        <v>19.600000000000001</v>
      </c>
      <c r="K4332">
        <v>4</v>
      </c>
    </row>
    <row r="4333" spans="1:11" x14ac:dyDescent="0.25">
      <c r="A4333" t="s">
        <v>4837</v>
      </c>
      <c r="B4333">
        <v>83954</v>
      </c>
      <c r="C4333" t="s">
        <v>172</v>
      </c>
      <c r="D4333" s="167">
        <v>65382</v>
      </c>
      <c r="E4333" t="s">
        <v>191</v>
      </c>
      <c r="F4333" t="s">
        <v>169</v>
      </c>
      <c r="G4333" t="s">
        <v>486</v>
      </c>
      <c r="H4333" s="168">
        <v>41032</v>
      </c>
      <c r="I4333" t="s">
        <v>108</v>
      </c>
      <c r="J4333" s="169">
        <v>5.4</v>
      </c>
      <c r="K4333">
        <v>2</v>
      </c>
    </row>
    <row r="4334" spans="1:11" x14ac:dyDescent="0.25">
      <c r="A4334" t="s">
        <v>4838</v>
      </c>
      <c r="B4334">
        <v>25363</v>
      </c>
      <c r="C4334" t="s">
        <v>172</v>
      </c>
      <c r="D4334" s="167">
        <v>118400</v>
      </c>
      <c r="E4334" t="s">
        <v>213</v>
      </c>
      <c r="F4334" t="s">
        <v>169</v>
      </c>
      <c r="G4334" t="s">
        <v>214</v>
      </c>
      <c r="H4334" s="168">
        <v>42072</v>
      </c>
      <c r="I4334" t="s">
        <v>104</v>
      </c>
      <c r="J4334" s="169">
        <v>2.5506849315068494</v>
      </c>
      <c r="K4334">
        <v>1</v>
      </c>
    </row>
    <row r="4335" spans="1:11" x14ac:dyDescent="0.25">
      <c r="A4335" t="s">
        <v>4839</v>
      </c>
      <c r="B4335">
        <v>456</v>
      </c>
      <c r="C4335" t="s">
        <v>172</v>
      </c>
      <c r="D4335" s="167">
        <v>140794</v>
      </c>
      <c r="E4335" t="s">
        <v>213</v>
      </c>
      <c r="F4335" t="s">
        <v>169</v>
      </c>
      <c r="G4335" t="s">
        <v>754</v>
      </c>
      <c r="H4335" s="168">
        <v>41694</v>
      </c>
      <c r="I4335" t="s">
        <v>103</v>
      </c>
      <c r="J4335" s="169">
        <v>3.5863013698630137</v>
      </c>
      <c r="K4335">
        <v>1</v>
      </c>
    </row>
    <row r="4336" spans="1:11" x14ac:dyDescent="0.25">
      <c r="A4336" t="s">
        <v>4840</v>
      </c>
      <c r="B4336">
        <v>26672</v>
      </c>
      <c r="C4336" t="s">
        <v>167</v>
      </c>
      <c r="D4336" s="167">
        <v>74146.460000000006</v>
      </c>
      <c r="E4336" t="s">
        <v>188</v>
      </c>
      <c r="F4336" t="s">
        <v>169</v>
      </c>
      <c r="G4336" t="s">
        <v>560</v>
      </c>
      <c r="H4336" s="168">
        <v>36563</v>
      </c>
      <c r="I4336" t="s">
        <v>103</v>
      </c>
      <c r="J4336" s="169">
        <v>17.643835616438356</v>
      </c>
      <c r="K4336">
        <v>4</v>
      </c>
    </row>
    <row r="4337" spans="1:11" x14ac:dyDescent="0.25">
      <c r="A4337" t="s">
        <v>4841</v>
      </c>
      <c r="B4337">
        <v>51160</v>
      </c>
      <c r="C4337" t="s">
        <v>167</v>
      </c>
      <c r="D4337" s="167">
        <v>44810</v>
      </c>
      <c r="E4337" t="s">
        <v>175</v>
      </c>
      <c r="F4337" t="s">
        <v>169</v>
      </c>
      <c r="G4337" t="s">
        <v>183</v>
      </c>
      <c r="H4337" s="168">
        <v>38551</v>
      </c>
      <c r="I4337" t="s">
        <v>107</v>
      </c>
      <c r="J4337" s="169">
        <v>12.197260273972603</v>
      </c>
      <c r="K4337">
        <v>3</v>
      </c>
    </row>
    <row r="4338" spans="1:11" x14ac:dyDescent="0.25">
      <c r="A4338" t="s">
        <v>4842</v>
      </c>
      <c r="B4338">
        <v>97162</v>
      </c>
      <c r="C4338" t="s">
        <v>172</v>
      </c>
      <c r="D4338" s="167">
        <v>50825.19</v>
      </c>
      <c r="E4338" t="s">
        <v>175</v>
      </c>
      <c r="F4338" t="s">
        <v>169</v>
      </c>
      <c r="G4338" t="s">
        <v>904</v>
      </c>
      <c r="H4338" s="168">
        <v>39370</v>
      </c>
      <c r="I4338" t="s">
        <v>104</v>
      </c>
      <c r="J4338" s="169">
        <v>9.9534246575342458</v>
      </c>
      <c r="K4338">
        <v>3</v>
      </c>
    </row>
    <row r="4339" spans="1:11" x14ac:dyDescent="0.25">
      <c r="A4339" t="s">
        <v>4843</v>
      </c>
      <c r="B4339">
        <v>36747</v>
      </c>
      <c r="C4339" t="s">
        <v>172</v>
      </c>
      <c r="D4339" s="167">
        <v>53788</v>
      </c>
      <c r="E4339" t="s">
        <v>175</v>
      </c>
      <c r="F4339" t="s">
        <v>169</v>
      </c>
      <c r="G4339" t="s">
        <v>183</v>
      </c>
      <c r="H4339" s="168">
        <v>41694</v>
      </c>
      <c r="I4339" t="s">
        <v>107</v>
      </c>
      <c r="J4339" s="169">
        <v>3.5863013698630137</v>
      </c>
      <c r="K4339">
        <v>1</v>
      </c>
    </row>
    <row r="4340" spans="1:11" x14ac:dyDescent="0.25">
      <c r="A4340" t="s">
        <v>4844</v>
      </c>
      <c r="B4340">
        <v>11188</v>
      </c>
      <c r="C4340" t="s">
        <v>167</v>
      </c>
      <c r="D4340" s="167">
        <v>84974</v>
      </c>
      <c r="E4340" t="s">
        <v>230</v>
      </c>
      <c r="F4340" t="s">
        <v>169</v>
      </c>
      <c r="G4340" t="s">
        <v>189</v>
      </c>
      <c r="H4340" s="168">
        <v>38614</v>
      </c>
      <c r="I4340" t="s">
        <v>108</v>
      </c>
      <c r="J4340" s="169">
        <v>12.024657534246575</v>
      </c>
      <c r="K4340">
        <v>3</v>
      </c>
    </row>
    <row r="4341" spans="1:11" x14ac:dyDescent="0.25">
      <c r="A4341" t="s">
        <v>4845</v>
      </c>
      <c r="B4341">
        <v>70001</v>
      </c>
      <c r="C4341" t="s">
        <v>172</v>
      </c>
      <c r="D4341" s="167">
        <v>57265</v>
      </c>
      <c r="E4341" t="s">
        <v>191</v>
      </c>
      <c r="F4341" t="s">
        <v>169</v>
      </c>
      <c r="G4341" t="s">
        <v>354</v>
      </c>
      <c r="H4341" s="168">
        <v>41064</v>
      </c>
      <c r="I4341" t="s">
        <v>107</v>
      </c>
      <c r="J4341" s="169">
        <v>5.3123287671232875</v>
      </c>
      <c r="K4341">
        <v>2</v>
      </c>
    </row>
    <row r="4342" spans="1:11" x14ac:dyDescent="0.25">
      <c r="A4342" t="s">
        <v>4846</v>
      </c>
      <c r="B4342">
        <v>32734</v>
      </c>
      <c r="C4342" t="s">
        <v>167</v>
      </c>
      <c r="D4342" s="167">
        <v>46516.83</v>
      </c>
      <c r="E4342" t="s">
        <v>188</v>
      </c>
      <c r="F4342" t="s">
        <v>202</v>
      </c>
      <c r="G4342" t="s">
        <v>313</v>
      </c>
      <c r="H4342" s="168">
        <v>37837</v>
      </c>
      <c r="I4342" t="s">
        <v>105</v>
      </c>
      <c r="J4342" s="169">
        <v>14.153424657534247</v>
      </c>
      <c r="K4342">
        <v>3</v>
      </c>
    </row>
    <row r="4343" spans="1:11" x14ac:dyDescent="0.25">
      <c r="A4343" t="s">
        <v>4847</v>
      </c>
      <c r="B4343">
        <v>94574</v>
      </c>
      <c r="C4343" t="s">
        <v>167</v>
      </c>
      <c r="D4343" s="167">
        <v>36914.25</v>
      </c>
      <c r="E4343" t="s">
        <v>196</v>
      </c>
      <c r="F4343" t="s">
        <v>169</v>
      </c>
      <c r="G4343" t="s">
        <v>503</v>
      </c>
      <c r="H4343" s="168">
        <v>41484</v>
      </c>
      <c r="I4343" t="s">
        <v>107</v>
      </c>
      <c r="J4343" s="169">
        <v>4.161643835616438</v>
      </c>
      <c r="K4343">
        <v>1</v>
      </c>
    </row>
    <row r="4344" spans="1:11" x14ac:dyDescent="0.25">
      <c r="A4344" t="s">
        <v>4848</v>
      </c>
      <c r="B4344">
        <v>9330</v>
      </c>
      <c r="C4344" t="s">
        <v>167</v>
      </c>
      <c r="D4344" s="167">
        <v>62903</v>
      </c>
      <c r="E4344" t="s">
        <v>168</v>
      </c>
      <c r="F4344" t="s">
        <v>169</v>
      </c>
      <c r="G4344" t="s">
        <v>265</v>
      </c>
      <c r="H4344" s="168">
        <v>39300</v>
      </c>
      <c r="I4344" t="s">
        <v>103</v>
      </c>
      <c r="J4344" s="169">
        <v>10.145205479452056</v>
      </c>
      <c r="K4344">
        <v>3</v>
      </c>
    </row>
    <row r="4345" spans="1:11" x14ac:dyDescent="0.25">
      <c r="A4345" t="s">
        <v>4849</v>
      </c>
      <c r="B4345">
        <v>49434</v>
      </c>
      <c r="C4345" t="s">
        <v>167</v>
      </c>
      <c r="D4345" s="167">
        <v>170566.33</v>
      </c>
      <c r="E4345" t="s">
        <v>233</v>
      </c>
      <c r="F4345" t="s">
        <v>169</v>
      </c>
      <c r="G4345" t="s">
        <v>637</v>
      </c>
      <c r="H4345" s="168">
        <v>31572</v>
      </c>
      <c r="I4345" t="s">
        <v>108</v>
      </c>
      <c r="J4345" s="169">
        <v>31.317808219178083</v>
      </c>
      <c r="K4345">
        <v>7</v>
      </c>
    </row>
    <row r="4346" spans="1:11" x14ac:dyDescent="0.25">
      <c r="A4346" t="s">
        <v>4850</v>
      </c>
      <c r="B4346">
        <v>15841</v>
      </c>
      <c r="C4346" t="s">
        <v>167</v>
      </c>
      <c r="D4346" s="167">
        <v>100688</v>
      </c>
      <c r="E4346" t="s">
        <v>168</v>
      </c>
      <c r="F4346" t="s">
        <v>169</v>
      </c>
      <c r="G4346" t="s">
        <v>906</v>
      </c>
      <c r="H4346" s="168">
        <v>35772</v>
      </c>
      <c r="I4346" t="s">
        <v>105</v>
      </c>
      <c r="J4346" s="169">
        <v>19.81095890410959</v>
      </c>
      <c r="K4346">
        <v>4</v>
      </c>
    </row>
    <row r="4347" spans="1:11" x14ac:dyDescent="0.25">
      <c r="A4347" t="s">
        <v>4851</v>
      </c>
      <c r="B4347">
        <v>4470</v>
      </c>
      <c r="C4347" t="s">
        <v>172</v>
      </c>
      <c r="D4347" s="167">
        <v>76936</v>
      </c>
      <c r="E4347" t="s">
        <v>191</v>
      </c>
      <c r="F4347" t="s">
        <v>169</v>
      </c>
      <c r="G4347" t="s">
        <v>192</v>
      </c>
      <c r="H4347" s="168">
        <v>36570</v>
      </c>
      <c r="I4347" t="s">
        <v>107</v>
      </c>
      <c r="J4347" s="169">
        <v>17.624657534246577</v>
      </c>
      <c r="K4347">
        <v>4</v>
      </c>
    </row>
    <row r="4348" spans="1:11" x14ac:dyDescent="0.25">
      <c r="A4348" t="s">
        <v>4852</v>
      </c>
      <c r="B4348">
        <v>608</v>
      </c>
      <c r="C4348" t="s">
        <v>167</v>
      </c>
      <c r="D4348" s="167">
        <v>48258.81</v>
      </c>
      <c r="E4348" t="s">
        <v>188</v>
      </c>
      <c r="F4348" t="s">
        <v>169</v>
      </c>
      <c r="G4348" t="s">
        <v>344</v>
      </c>
      <c r="H4348" s="168">
        <v>39216</v>
      </c>
      <c r="I4348" t="s">
        <v>107</v>
      </c>
      <c r="J4348" s="169">
        <v>10.375342465753425</v>
      </c>
      <c r="K4348">
        <v>3</v>
      </c>
    </row>
    <row r="4349" spans="1:11" x14ac:dyDescent="0.25">
      <c r="A4349" t="s">
        <v>4853</v>
      </c>
      <c r="B4349">
        <v>73092</v>
      </c>
      <c r="C4349" t="s">
        <v>172</v>
      </c>
      <c r="D4349" s="167">
        <v>81066</v>
      </c>
      <c r="E4349" t="s">
        <v>188</v>
      </c>
      <c r="F4349" t="s">
        <v>169</v>
      </c>
      <c r="G4349" t="s">
        <v>677</v>
      </c>
      <c r="H4349" s="168">
        <v>40966</v>
      </c>
      <c r="I4349" t="s">
        <v>105</v>
      </c>
      <c r="J4349" s="169">
        <v>5.580821917808219</v>
      </c>
      <c r="K4349">
        <v>2</v>
      </c>
    </row>
    <row r="4350" spans="1:11" x14ac:dyDescent="0.25">
      <c r="A4350" t="s">
        <v>4854</v>
      </c>
      <c r="B4350">
        <v>51615</v>
      </c>
      <c r="C4350" t="s">
        <v>172</v>
      </c>
      <c r="D4350" s="167">
        <v>112899</v>
      </c>
      <c r="E4350" t="s">
        <v>196</v>
      </c>
      <c r="F4350" t="s">
        <v>169</v>
      </c>
      <c r="G4350" t="s">
        <v>620</v>
      </c>
      <c r="H4350" s="168">
        <v>39776</v>
      </c>
      <c r="I4350" t="s">
        <v>105</v>
      </c>
      <c r="J4350" s="169">
        <v>8.8410958904109584</v>
      </c>
      <c r="K4350">
        <v>2</v>
      </c>
    </row>
    <row r="4351" spans="1:11" x14ac:dyDescent="0.25">
      <c r="A4351" t="s">
        <v>4855</v>
      </c>
      <c r="B4351">
        <v>95960</v>
      </c>
      <c r="C4351" t="s">
        <v>167</v>
      </c>
      <c r="D4351" s="167">
        <v>75483.8</v>
      </c>
      <c r="E4351" t="s">
        <v>199</v>
      </c>
      <c r="F4351" t="s">
        <v>169</v>
      </c>
      <c r="G4351" t="s">
        <v>582</v>
      </c>
      <c r="H4351" s="168">
        <v>36115</v>
      </c>
      <c r="I4351" t="s">
        <v>103</v>
      </c>
      <c r="J4351" s="169">
        <v>18.87123287671233</v>
      </c>
      <c r="K4351">
        <v>4</v>
      </c>
    </row>
    <row r="4352" spans="1:11" x14ac:dyDescent="0.25">
      <c r="A4352" t="s">
        <v>4856</v>
      </c>
      <c r="B4352">
        <v>1815</v>
      </c>
      <c r="C4352" t="s">
        <v>172</v>
      </c>
      <c r="D4352" s="167">
        <v>80784</v>
      </c>
      <c r="E4352" t="s">
        <v>191</v>
      </c>
      <c r="F4352" t="s">
        <v>169</v>
      </c>
      <c r="G4352" t="s">
        <v>192</v>
      </c>
      <c r="H4352" s="168">
        <v>36570</v>
      </c>
      <c r="I4352" t="s">
        <v>103</v>
      </c>
      <c r="J4352" s="169">
        <v>17.624657534246577</v>
      </c>
      <c r="K4352">
        <v>4</v>
      </c>
    </row>
    <row r="4353" spans="1:11" x14ac:dyDescent="0.25">
      <c r="A4353" t="s">
        <v>4857</v>
      </c>
      <c r="B4353">
        <v>88471</v>
      </c>
      <c r="C4353" t="s">
        <v>167</v>
      </c>
      <c r="D4353" s="167">
        <v>41954.12</v>
      </c>
      <c r="E4353" t="s">
        <v>188</v>
      </c>
      <c r="F4353" t="s">
        <v>202</v>
      </c>
      <c r="G4353" t="s">
        <v>313</v>
      </c>
      <c r="H4353" s="168">
        <v>38572</v>
      </c>
      <c r="I4353" t="s">
        <v>107</v>
      </c>
      <c r="J4353" s="169">
        <v>12.139726027397261</v>
      </c>
      <c r="K4353">
        <v>3</v>
      </c>
    </row>
    <row r="4354" spans="1:11" x14ac:dyDescent="0.25">
      <c r="A4354" t="s">
        <v>4858</v>
      </c>
      <c r="B4354">
        <v>47927</v>
      </c>
      <c r="C4354" t="s">
        <v>172</v>
      </c>
      <c r="D4354" s="167">
        <v>16049</v>
      </c>
      <c r="E4354" t="s">
        <v>168</v>
      </c>
      <c r="F4354" t="s">
        <v>202</v>
      </c>
      <c r="G4354" t="s">
        <v>246</v>
      </c>
      <c r="H4354" s="168">
        <v>41414</v>
      </c>
      <c r="I4354" t="s">
        <v>103</v>
      </c>
      <c r="J4354" s="169">
        <v>4.353424657534247</v>
      </c>
      <c r="K4354">
        <v>1</v>
      </c>
    </row>
    <row r="4355" spans="1:11" x14ac:dyDescent="0.25">
      <c r="A4355" t="s">
        <v>4859</v>
      </c>
      <c r="B4355">
        <v>38166</v>
      </c>
      <c r="C4355" t="s">
        <v>167</v>
      </c>
      <c r="D4355" s="167">
        <v>66158.11</v>
      </c>
      <c r="E4355" t="s">
        <v>216</v>
      </c>
      <c r="F4355" t="s">
        <v>169</v>
      </c>
      <c r="G4355" t="s">
        <v>361</v>
      </c>
      <c r="H4355" s="168">
        <v>36990</v>
      </c>
      <c r="I4355" t="s">
        <v>108</v>
      </c>
      <c r="J4355" s="169">
        <v>16.473972602739725</v>
      </c>
      <c r="K4355">
        <v>4</v>
      </c>
    </row>
    <row r="4356" spans="1:11" x14ac:dyDescent="0.25">
      <c r="A4356" t="s">
        <v>4860</v>
      </c>
      <c r="B4356">
        <v>99282</v>
      </c>
      <c r="C4356" t="s">
        <v>172</v>
      </c>
      <c r="D4356" s="167">
        <v>92756.7</v>
      </c>
      <c r="E4356" t="s">
        <v>175</v>
      </c>
      <c r="F4356" t="s">
        <v>169</v>
      </c>
      <c r="G4356" t="s">
        <v>183</v>
      </c>
      <c r="H4356" s="168">
        <v>32398</v>
      </c>
      <c r="I4356" t="s">
        <v>103</v>
      </c>
      <c r="J4356" s="169">
        <v>29.054794520547944</v>
      </c>
      <c r="K4356">
        <v>6</v>
      </c>
    </row>
    <row r="4357" spans="1:11" x14ac:dyDescent="0.25">
      <c r="A4357" t="s">
        <v>4861</v>
      </c>
      <c r="B4357">
        <v>23891</v>
      </c>
      <c r="C4357" t="s">
        <v>167</v>
      </c>
      <c r="D4357" s="167">
        <v>59787.12</v>
      </c>
      <c r="E4357" t="s">
        <v>233</v>
      </c>
      <c r="F4357" t="s">
        <v>169</v>
      </c>
      <c r="G4357" t="s">
        <v>554</v>
      </c>
      <c r="H4357" s="168">
        <v>36335</v>
      </c>
      <c r="I4357" t="s">
        <v>103</v>
      </c>
      <c r="J4357" s="169">
        <v>18.268493150684932</v>
      </c>
      <c r="K4357">
        <v>4</v>
      </c>
    </row>
    <row r="4358" spans="1:11" x14ac:dyDescent="0.25">
      <c r="A4358" t="s">
        <v>4862</v>
      </c>
      <c r="B4358">
        <v>11217</v>
      </c>
      <c r="C4358" t="s">
        <v>172</v>
      </c>
      <c r="D4358" s="167">
        <v>106754.6</v>
      </c>
      <c r="E4358" t="s">
        <v>185</v>
      </c>
      <c r="F4358" t="s">
        <v>169</v>
      </c>
      <c r="G4358" t="s">
        <v>495</v>
      </c>
      <c r="H4358" s="168">
        <v>31431</v>
      </c>
      <c r="I4358" t="s">
        <v>106</v>
      </c>
      <c r="J4358" s="169">
        <v>31.704109589041096</v>
      </c>
      <c r="K4358">
        <v>7</v>
      </c>
    </row>
    <row r="4359" spans="1:11" x14ac:dyDescent="0.25">
      <c r="A4359" t="s">
        <v>4863</v>
      </c>
      <c r="B4359">
        <v>29045</v>
      </c>
      <c r="C4359" t="s">
        <v>167</v>
      </c>
      <c r="D4359" s="167">
        <v>86588</v>
      </c>
      <c r="E4359" t="s">
        <v>175</v>
      </c>
      <c r="F4359" t="s">
        <v>169</v>
      </c>
      <c r="G4359" t="s">
        <v>183</v>
      </c>
      <c r="H4359" s="168">
        <v>38915</v>
      </c>
      <c r="I4359" t="s">
        <v>103</v>
      </c>
      <c r="J4359" s="169">
        <v>11.2</v>
      </c>
      <c r="K4359">
        <v>3</v>
      </c>
    </row>
    <row r="4360" spans="1:11" x14ac:dyDescent="0.25">
      <c r="A4360" t="s">
        <v>4864</v>
      </c>
      <c r="B4360">
        <v>79985</v>
      </c>
      <c r="C4360" t="s">
        <v>167</v>
      </c>
      <c r="D4360" s="167">
        <v>157996.4</v>
      </c>
      <c r="E4360" t="s">
        <v>1684</v>
      </c>
      <c r="F4360" t="s">
        <v>169</v>
      </c>
      <c r="G4360" t="s">
        <v>637</v>
      </c>
      <c r="H4360" s="168">
        <v>37115</v>
      </c>
      <c r="I4360" t="s">
        <v>106</v>
      </c>
      <c r="J4360" s="169">
        <v>16.13150684931507</v>
      </c>
      <c r="K4360">
        <v>4</v>
      </c>
    </row>
    <row r="4361" spans="1:11" x14ac:dyDescent="0.25">
      <c r="A4361" t="s">
        <v>4865</v>
      </c>
      <c r="B4361">
        <v>9025</v>
      </c>
      <c r="C4361" t="s">
        <v>172</v>
      </c>
      <c r="D4361" s="167">
        <v>100047.96</v>
      </c>
      <c r="E4361" t="s">
        <v>188</v>
      </c>
      <c r="F4361" t="s">
        <v>169</v>
      </c>
      <c r="G4361" t="s">
        <v>397</v>
      </c>
      <c r="H4361" s="168">
        <v>39314</v>
      </c>
      <c r="I4361" t="s">
        <v>105</v>
      </c>
      <c r="J4361" s="169">
        <v>10.106849315068493</v>
      </c>
      <c r="K4361">
        <v>3</v>
      </c>
    </row>
    <row r="4362" spans="1:11" x14ac:dyDescent="0.25">
      <c r="A4362" t="s">
        <v>4866</v>
      </c>
      <c r="B4362">
        <v>56788</v>
      </c>
      <c r="C4362" t="s">
        <v>167</v>
      </c>
      <c r="D4362" s="167">
        <v>91801.23</v>
      </c>
      <c r="E4362" t="s">
        <v>230</v>
      </c>
      <c r="F4362" t="s">
        <v>169</v>
      </c>
      <c r="G4362" t="s">
        <v>305</v>
      </c>
      <c r="H4362" s="168">
        <v>40476</v>
      </c>
      <c r="I4362" t="s">
        <v>103</v>
      </c>
      <c r="J4362" s="169">
        <v>6.9232876712328766</v>
      </c>
      <c r="K4362">
        <v>2</v>
      </c>
    </row>
    <row r="4363" spans="1:11" x14ac:dyDescent="0.25">
      <c r="A4363" t="s">
        <v>4867</v>
      </c>
      <c r="B4363">
        <v>91386</v>
      </c>
      <c r="C4363" t="s">
        <v>167</v>
      </c>
      <c r="D4363" s="167">
        <v>69626.720000000001</v>
      </c>
      <c r="E4363" t="s">
        <v>188</v>
      </c>
      <c r="F4363" t="s">
        <v>169</v>
      </c>
      <c r="G4363" t="s">
        <v>284</v>
      </c>
      <c r="H4363" s="168">
        <v>41863</v>
      </c>
      <c r="I4363" t="s">
        <v>103</v>
      </c>
      <c r="J4363" s="169">
        <v>3.1232876712328768</v>
      </c>
      <c r="K4363">
        <v>1</v>
      </c>
    </row>
    <row r="4364" spans="1:11" x14ac:dyDescent="0.25">
      <c r="A4364" t="s">
        <v>4868</v>
      </c>
      <c r="B4364">
        <v>3951</v>
      </c>
      <c r="C4364" t="s">
        <v>172</v>
      </c>
      <c r="D4364" s="167">
        <v>45048.5</v>
      </c>
      <c r="E4364" t="s">
        <v>199</v>
      </c>
      <c r="F4364" t="s">
        <v>169</v>
      </c>
      <c r="G4364" t="s">
        <v>205</v>
      </c>
      <c r="H4364" s="168">
        <v>41148</v>
      </c>
      <c r="I4364" t="s">
        <v>104</v>
      </c>
      <c r="J4364" s="169">
        <v>5.0821917808219181</v>
      </c>
      <c r="K4364">
        <v>2</v>
      </c>
    </row>
    <row r="4365" spans="1:11" x14ac:dyDescent="0.25">
      <c r="A4365" t="s">
        <v>4869</v>
      </c>
      <c r="B4365">
        <v>3632</v>
      </c>
      <c r="C4365" t="s">
        <v>167</v>
      </c>
      <c r="D4365" s="167">
        <v>20419.48</v>
      </c>
      <c r="E4365" t="s">
        <v>196</v>
      </c>
      <c r="F4365" t="s">
        <v>202</v>
      </c>
      <c r="G4365" t="s">
        <v>222</v>
      </c>
      <c r="H4365" s="168">
        <v>38796</v>
      </c>
      <c r="I4365" t="s">
        <v>105</v>
      </c>
      <c r="J4365" s="169">
        <v>11.526027397260274</v>
      </c>
      <c r="K4365">
        <v>3</v>
      </c>
    </row>
    <row r="4366" spans="1:11" x14ac:dyDescent="0.25">
      <c r="A4366" t="s">
        <v>4870</v>
      </c>
      <c r="B4366">
        <v>26639</v>
      </c>
      <c r="C4366" t="s">
        <v>172</v>
      </c>
      <c r="D4366" s="167">
        <v>58455</v>
      </c>
      <c r="E4366" t="s">
        <v>175</v>
      </c>
      <c r="F4366" t="s">
        <v>169</v>
      </c>
      <c r="G4366" t="s">
        <v>183</v>
      </c>
      <c r="H4366" s="168">
        <v>41302</v>
      </c>
      <c r="I4366" t="s">
        <v>105</v>
      </c>
      <c r="J4366" s="169">
        <v>4.6602739726027398</v>
      </c>
      <c r="K4366">
        <v>1</v>
      </c>
    </row>
    <row r="4367" spans="1:11" x14ac:dyDescent="0.25">
      <c r="A4367" t="s">
        <v>4871</v>
      </c>
      <c r="B4367">
        <v>33645</v>
      </c>
      <c r="C4367" t="s">
        <v>167</v>
      </c>
      <c r="D4367" s="167">
        <v>54402.73</v>
      </c>
      <c r="E4367" t="s">
        <v>168</v>
      </c>
      <c r="F4367" t="s">
        <v>169</v>
      </c>
      <c r="G4367" t="s">
        <v>170</v>
      </c>
      <c r="H4367" s="168">
        <v>40980</v>
      </c>
      <c r="I4367" t="s">
        <v>104</v>
      </c>
      <c r="J4367" s="169">
        <v>5.5424657534246577</v>
      </c>
      <c r="K4367">
        <v>2</v>
      </c>
    </row>
    <row r="4368" spans="1:11" x14ac:dyDescent="0.25">
      <c r="A4368" t="s">
        <v>4872</v>
      </c>
      <c r="B4368">
        <v>63004</v>
      </c>
      <c r="C4368" t="s">
        <v>172</v>
      </c>
      <c r="D4368" s="167">
        <v>56733</v>
      </c>
      <c r="E4368" t="s">
        <v>168</v>
      </c>
      <c r="F4368" t="s">
        <v>169</v>
      </c>
      <c r="G4368" t="s">
        <v>265</v>
      </c>
      <c r="H4368" s="168">
        <v>41428</v>
      </c>
      <c r="I4368" t="s">
        <v>107</v>
      </c>
      <c r="J4368" s="169">
        <v>4.3150684931506849</v>
      </c>
      <c r="K4368">
        <v>1</v>
      </c>
    </row>
    <row r="4369" spans="1:11" x14ac:dyDescent="0.25">
      <c r="A4369" t="s">
        <v>4873</v>
      </c>
      <c r="B4369">
        <v>99540</v>
      </c>
      <c r="C4369" t="s">
        <v>167</v>
      </c>
      <c r="D4369" s="167">
        <v>28772.17</v>
      </c>
      <c r="E4369" t="s">
        <v>233</v>
      </c>
      <c r="F4369" t="s">
        <v>202</v>
      </c>
      <c r="G4369" t="s">
        <v>234</v>
      </c>
      <c r="H4369" s="168">
        <v>42184</v>
      </c>
      <c r="I4369" t="s">
        <v>106</v>
      </c>
      <c r="J4369" s="169">
        <v>2.2438356164383562</v>
      </c>
      <c r="K4369">
        <v>1</v>
      </c>
    </row>
    <row r="4370" spans="1:11" x14ac:dyDescent="0.25">
      <c r="A4370" t="s">
        <v>4874</v>
      </c>
      <c r="B4370">
        <v>8979</v>
      </c>
      <c r="C4370" t="s">
        <v>172</v>
      </c>
      <c r="D4370" s="167">
        <v>56990</v>
      </c>
      <c r="E4370" t="s">
        <v>191</v>
      </c>
      <c r="F4370" t="s">
        <v>169</v>
      </c>
      <c r="G4370" t="s">
        <v>354</v>
      </c>
      <c r="H4370" s="168">
        <v>41708</v>
      </c>
      <c r="I4370" t="s">
        <v>104</v>
      </c>
      <c r="J4370" s="169">
        <v>3.547945205479452</v>
      </c>
      <c r="K4370">
        <v>1</v>
      </c>
    </row>
    <row r="4371" spans="1:11" x14ac:dyDescent="0.25">
      <c r="A4371" t="s">
        <v>4875</v>
      </c>
      <c r="B4371">
        <v>98585</v>
      </c>
      <c r="C4371" t="s">
        <v>167</v>
      </c>
      <c r="D4371" s="167">
        <v>46259.09</v>
      </c>
      <c r="E4371" t="s">
        <v>188</v>
      </c>
      <c r="F4371" t="s">
        <v>169</v>
      </c>
      <c r="G4371" t="s">
        <v>170</v>
      </c>
      <c r="H4371" s="168">
        <v>41652</v>
      </c>
      <c r="I4371" t="s">
        <v>103</v>
      </c>
      <c r="J4371" s="169">
        <v>3.7013698630136984</v>
      </c>
      <c r="K4371">
        <v>1</v>
      </c>
    </row>
    <row r="4372" spans="1:11" x14ac:dyDescent="0.25">
      <c r="A4372" t="s">
        <v>4876</v>
      </c>
      <c r="B4372">
        <v>43964</v>
      </c>
      <c r="C4372" t="s">
        <v>167</v>
      </c>
      <c r="D4372" s="167">
        <v>88661.440000000002</v>
      </c>
      <c r="E4372" t="s">
        <v>191</v>
      </c>
      <c r="F4372" t="s">
        <v>169</v>
      </c>
      <c r="G4372" t="s">
        <v>192</v>
      </c>
      <c r="H4372" s="168">
        <v>31999</v>
      </c>
      <c r="I4372" t="s">
        <v>104</v>
      </c>
      <c r="J4372" s="169">
        <v>30.147945205479452</v>
      </c>
      <c r="K4372">
        <v>7</v>
      </c>
    </row>
    <row r="4373" spans="1:11" x14ac:dyDescent="0.25">
      <c r="A4373" t="s">
        <v>4877</v>
      </c>
      <c r="B4373">
        <v>24383</v>
      </c>
      <c r="C4373" t="s">
        <v>167</v>
      </c>
      <c r="D4373" s="167">
        <v>126000</v>
      </c>
      <c r="E4373" t="s">
        <v>213</v>
      </c>
      <c r="F4373" t="s">
        <v>169</v>
      </c>
      <c r="G4373" t="s">
        <v>4878</v>
      </c>
      <c r="H4373" s="168">
        <v>42590</v>
      </c>
      <c r="I4373" t="s">
        <v>108</v>
      </c>
      <c r="J4373" s="169">
        <v>1.1315068493150684</v>
      </c>
      <c r="K4373">
        <v>1</v>
      </c>
    </row>
    <row r="4374" spans="1:11" x14ac:dyDescent="0.25">
      <c r="A4374" t="s">
        <v>4879</v>
      </c>
      <c r="B4374">
        <v>22340</v>
      </c>
      <c r="C4374" t="s">
        <v>172</v>
      </c>
      <c r="D4374" s="167">
        <v>73801</v>
      </c>
      <c r="E4374" t="s">
        <v>196</v>
      </c>
      <c r="F4374" t="s">
        <v>169</v>
      </c>
      <c r="G4374" t="s">
        <v>228</v>
      </c>
      <c r="H4374" s="168">
        <v>35618</v>
      </c>
      <c r="I4374" t="s">
        <v>106</v>
      </c>
      <c r="J4374" s="169">
        <v>20.232876712328768</v>
      </c>
      <c r="K4374">
        <v>5</v>
      </c>
    </row>
    <row r="4375" spans="1:11" x14ac:dyDescent="0.25">
      <c r="A4375" t="s">
        <v>4880</v>
      </c>
      <c r="B4375">
        <v>94337</v>
      </c>
      <c r="C4375" t="s">
        <v>167</v>
      </c>
      <c r="D4375" s="167">
        <v>24023.1</v>
      </c>
      <c r="E4375" t="s">
        <v>216</v>
      </c>
      <c r="F4375" t="s">
        <v>202</v>
      </c>
      <c r="G4375" t="s">
        <v>217</v>
      </c>
      <c r="H4375" s="168">
        <v>38698</v>
      </c>
      <c r="I4375" t="s">
        <v>104</v>
      </c>
      <c r="J4375" s="169">
        <v>11.794520547945206</v>
      </c>
      <c r="K4375">
        <v>3</v>
      </c>
    </row>
    <row r="4376" spans="1:11" x14ac:dyDescent="0.25">
      <c r="A4376" t="s">
        <v>4881</v>
      </c>
      <c r="B4376">
        <v>29525</v>
      </c>
      <c r="C4376" t="s">
        <v>172</v>
      </c>
      <c r="D4376" s="167">
        <v>175127</v>
      </c>
      <c r="E4376" t="s">
        <v>268</v>
      </c>
      <c r="F4376" t="s">
        <v>169</v>
      </c>
      <c r="G4376" t="s">
        <v>637</v>
      </c>
      <c r="H4376" s="168">
        <v>32608</v>
      </c>
      <c r="I4376" t="s">
        <v>108</v>
      </c>
      <c r="J4376" s="169">
        <v>28.479452054794521</v>
      </c>
      <c r="K4376">
        <v>6</v>
      </c>
    </row>
    <row r="4377" spans="1:11" x14ac:dyDescent="0.25">
      <c r="A4377" t="s">
        <v>4882</v>
      </c>
      <c r="B4377">
        <v>7397</v>
      </c>
      <c r="C4377" t="s">
        <v>167</v>
      </c>
      <c r="D4377" s="167">
        <v>56280.85</v>
      </c>
      <c r="E4377" t="s">
        <v>325</v>
      </c>
      <c r="F4377" t="s">
        <v>202</v>
      </c>
      <c r="G4377" t="s">
        <v>533</v>
      </c>
      <c r="H4377" s="168">
        <v>40798</v>
      </c>
      <c r="I4377" t="s">
        <v>108</v>
      </c>
      <c r="J4377" s="169">
        <v>6.0410958904109586</v>
      </c>
      <c r="K4377">
        <v>2</v>
      </c>
    </row>
    <row r="4378" spans="1:11" x14ac:dyDescent="0.25">
      <c r="A4378" t="s">
        <v>4883</v>
      </c>
      <c r="B4378">
        <v>60655</v>
      </c>
      <c r="C4378" t="s">
        <v>172</v>
      </c>
      <c r="D4378" s="167">
        <v>89620</v>
      </c>
      <c r="E4378" t="s">
        <v>175</v>
      </c>
      <c r="F4378" t="s">
        <v>169</v>
      </c>
      <c r="G4378" t="s">
        <v>183</v>
      </c>
      <c r="H4378" s="168">
        <v>36472</v>
      </c>
      <c r="I4378" t="s">
        <v>103</v>
      </c>
      <c r="J4378" s="169">
        <v>17.893150684931506</v>
      </c>
      <c r="K4378">
        <v>4</v>
      </c>
    </row>
    <row r="4379" spans="1:11" x14ac:dyDescent="0.25">
      <c r="A4379" t="s">
        <v>4884</v>
      </c>
      <c r="B4379">
        <v>8954</v>
      </c>
      <c r="C4379" t="s">
        <v>172</v>
      </c>
      <c r="D4379" s="167">
        <v>36493.519999999997</v>
      </c>
      <c r="E4379" t="s">
        <v>199</v>
      </c>
      <c r="F4379" t="s">
        <v>169</v>
      </c>
      <c r="G4379" t="s">
        <v>3409</v>
      </c>
      <c r="H4379" s="168">
        <v>39595</v>
      </c>
      <c r="I4379" t="s">
        <v>107</v>
      </c>
      <c r="J4379" s="169">
        <v>9.3369863013698637</v>
      </c>
      <c r="K4379">
        <v>2</v>
      </c>
    </row>
    <row r="4380" spans="1:11" x14ac:dyDescent="0.25">
      <c r="A4380" t="s">
        <v>4885</v>
      </c>
      <c r="B4380">
        <v>84501</v>
      </c>
      <c r="C4380" t="s">
        <v>167</v>
      </c>
      <c r="D4380" s="167">
        <v>68614.81</v>
      </c>
      <c r="E4380" t="s">
        <v>168</v>
      </c>
      <c r="F4380" t="s">
        <v>169</v>
      </c>
      <c r="G4380" t="s">
        <v>397</v>
      </c>
      <c r="H4380" s="168">
        <v>41624</v>
      </c>
      <c r="I4380" t="s">
        <v>103</v>
      </c>
      <c r="J4380" s="169">
        <v>3.7780821917808218</v>
      </c>
      <c r="K4380">
        <v>1</v>
      </c>
    </row>
    <row r="4381" spans="1:11" x14ac:dyDescent="0.25">
      <c r="A4381" t="s">
        <v>4886</v>
      </c>
      <c r="B4381">
        <v>43490</v>
      </c>
      <c r="C4381" t="s">
        <v>167</v>
      </c>
      <c r="D4381" s="167">
        <v>28738.03</v>
      </c>
      <c r="E4381" t="s">
        <v>216</v>
      </c>
      <c r="F4381" t="s">
        <v>202</v>
      </c>
      <c r="G4381" t="s">
        <v>588</v>
      </c>
      <c r="H4381" s="168">
        <v>33644</v>
      </c>
      <c r="I4381" t="s">
        <v>107</v>
      </c>
      <c r="J4381" s="169">
        <v>25.641095890410959</v>
      </c>
      <c r="K4381">
        <v>6</v>
      </c>
    </row>
    <row r="4382" spans="1:11" x14ac:dyDescent="0.25">
      <c r="A4382" t="s">
        <v>4887</v>
      </c>
      <c r="B4382">
        <v>92115</v>
      </c>
      <c r="C4382" t="s">
        <v>172</v>
      </c>
      <c r="D4382" s="167">
        <v>45000</v>
      </c>
      <c r="E4382" t="s">
        <v>196</v>
      </c>
      <c r="F4382" t="s">
        <v>169</v>
      </c>
      <c r="G4382" t="s">
        <v>1046</v>
      </c>
      <c r="H4382" s="168">
        <v>42702</v>
      </c>
      <c r="I4382" t="s">
        <v>106</v>
      </c>
      <c r="J4382" s="169">
        <v>0.8246575342465754</v>
      </c>
      <c r="K4382">
        <v>1</v>
      </c>
    </row>
    <row r="4383" spans="1:11" x14ac:dyDescent="0.25">
      <c r="A4383" t="s">
        <v>4888</v>
      </c>
      <c r="B4383">
        <v>95788</v>
      </c>
      <c r="C4383" t="s">
        <v>172</v>
      </c>
      <c r="D4383" s="167">
        <v>110229</v>
      </c>
      <c r="E4383" t="s">
        <v>185</v>
      </c>
      <c r="F4383" t="s">
        <v>169</v>
      </c>
      <c r="G4383" t="s">
        <v>382</v>
      </c>
      <c r="H4383" s="168">
        <v>36024</v>
      </c>
      <c r="I4383" t="s">
        <v>105</v>
      </c>
      <c r="J4383" s="169">
        <v>19.12054794520548</v>
      </c>
      <c r="K4383">
        <v>4</v>
      </c>
    </row>
    <row r="4384" spans="1:11" x14ac:dyDescent="0.25">
      <c r="A4384" t="s">
        <v>4889</v>
      </c>
      <c r="B4384">
        <v>14572</v>
      </c>
      <c r="C4384" t="s">
        <v>172</v>
      </c>
      <c r="D4384" s="167">
        <v>68015</v>
      </c>
      <c r="E4384" t="s">
        <v>191</v>
      </c>
      <c r="F4384" t="s">
        <v>169</v>
      </c>
      <c r="G4384" t="s">
        <v>486</v>
      </c>
      <c r="H4384" s="168">
        <v>38747</v>
      </c>
      <c r="I4384" t="s">
        <v>104</v>
      </c>
      <c r="J4384" s="169">
        <v>11.66027397260274</v>
      </c>
      <c r="K4384">
        <v>3</v>
      </c>
    </row>
    <row r="4385" spans="1:11" x14ac:dyDescent="0.25">
      <c r="A4385" t="s">
        <v>4890</v>
      </c>
      <c r="B4385">
        <v>54592</v>
      </c>
      <c r="C4385" t="s">
        <v>167</v>
      </c>
      <c r="D4385" s="167">
        <v>18247.04</v>
      </c>
      <c r="E4385" t="s">
        <v>216</v>
      </c>
      <c r="F4385" t="s">
        <v>202</v>
      </c>
      <c r="G4385" t="s">
        <v>303</v>
      </c>
      <c r="H4385" s="168">
        <v>38917</v>
      </c>
      <c r="I4385" t="s">
        <v>106</v>
      </c>
      <c r="J4385" s="169">
        <v>11.194520547945206</v>
      </c>
      <c r="K4385">
        <v>3</v>
      </c>
    </row>
    <row r="4386" spans="1:11" x14ac:dyDescent="0.25">
      <c r="A4386" t="s">
        <v>4891</v>
      </c>
      <c r="B4386">
        <v>85428</v>
      </c>
      <c r="C4386" t="s">
        <v>172</v>
      </c>
      <c r="D4386" s="167">
        <v>56733</v>
      </c>
      <c r="E4386" t="s">
        <v>168</v>
      </c>
      <c r="F4386" t="s">
        <v>169</v>
      </c>
      <c r="G4386" t="s">
        <v>265</v>
      </c>
      <c r="H4386" s="168">
        <v>41302</v>
      </c>
      <c r="I4386" t="s">
        <v>108</v>
      </c>
      <c r="J4386" s="169">
        <v>4.6602739726027398</v>
      </c>
      <c r="K4386">
        <v>1</v>
      </c>
    </row>
    <row r="4387" spans="1:11" x14ac:dyDescent="0.25">
      <c r="A4387" t="s">
        <v>4892</v>
      </c>
      <c r="B4387">
        <v>68887</v>
      </c>
      <c r="C4387" t="s">
        <v>172</v>
      </c>
      <c r="D4387" s="167">
        <v>43432.94</v>
      </c>
      <c r="E4387" t="s">
        <v>199</v>
      </c>
      <c r="F4387" t="s">
        <v>169</v>
      </c>
      <c r="G4387" t="s">
        <v>3409</v>
      </c>
      <c r="H4387" s="168">
        <v>39426</v>
      </c>
      <c r="I4387" t="s">
        <v>107</v>
      </c>
      <c r="J4387" s="169">
        <v>9.8000000000000007</v>
      </c>
      <c r="K4387">
        <v>2</v>
      </c>
    </row>
    <row r="4388" spans="1:11" x14ac:dyDescent="0.25">
      <c r="A4388" t="s">
        <v>4893</v>
      </c>
      <c r="B4388">
        <v>739</v>
      </c>
      <c r="C4388" t="s">
        <v>172</v>
      </c>
      <c r="D4388" s="167">
        <v>48258.81</v>
      </c>
      <c r="E4388" t="s">
        <v>199</v>
      </c>
      <c r="F4388" t="s">
        <v>169</v>
      </c>
      <c r="G4388" t="s">
        <v>330</v>
      </c>
      <c r="H4388" s="168">
        <v>39181</v>
      </c>
      <c r="I4388" t="s">
        <v>106</v>
      </c>
      <c r="J4388" s="169">
        <v>10.471232876712328</v>
      </c>
      <c r="K4388">
        <v>3</v>
      </c>
    </row>
    <row r="4389" spans="1:11" x14ac:dyDescent="0.25">
      <c r="A4389" t="s">
        <v>4894</v>
      </c>
      <c r="B4389">
        <v>54886</v>
      </c>
      <c r="C4389" t="s">
        <v>167</v>
      </c>
      <c r="D4389" s="167">
        <v>56306.83</v>
      </c>
      <c r="E4389" t="s">
        <v>188</v>
      </c>
      <c r="F4389" t="s">
        <v>169</v>
      </c>
      <c r="G4389" t="s">
        <v>560</v>
      </c>
      <c r="H4389" s="168">
        <v>41218</v>
      </c>
      <c r="I4389" t="s">
        <v>103</v>
      </c>
      <c r="J4389" s="169">
        <v>4.8904109589041092</v>
      </c>
      <c r="K4389">
        <v>1</v>
      </c>
    </row>
    <row r="4390" spans="1:11" x14ac:dyDescent="0.25">
      <c r="A4390" t="s">
        <v>4895</v>
      </c>
      <c r="B4390">
        <v>64341</v>
      </c>
      <c r="C4390" t="s">
        <v>172</v>
      </c>
      <c r="D4390" s="167">
        <v>116285.97</v>
      </c>
      <c r="E4390" t="s">
        <v>308</v>
      </c>
      <c r="F4390" t="s">
        <v>169</v>
      </c>
      <c r="G4390" t="s">
        <v>620</v>
      </c>
      <c r="H4390" s="168">
        <v>34792</v>
      </c>
      <c r="I4390" t="s">
        <v>107</v>
      </c>
      <c r="J4390" s="169">
        <v>22.495890410958904</v>
      </c>
      <c r="K4390">
        <v>5</v>
      </c>
    </row>
    <row r="4391" spans="1:11" x14ac:dyDescent="0.25">
      <c r="A4391" t="s">
        <v>4896</v>
      </c>
      <c r="B4391">
        <v>46658</v>
      </c>
      <c r="C4391" t="s">
        <v>172</v>
      </c>
      <c r="D4391" s="167">
        <v>43525.71</v>
      </c>
      <c r="E4391" t="s">
        <v>199</v>
      </c>
      <c r="F4391" t="s">
        <v>169</v>
      </c>
      <c r="G4391" t="s">
        <v>220</v>
      </c>
      <c r="H4391" s="168">
        <v>41498</v>
      </c>
      <c r="I4391" t="s">
        <v>104</v>
      </c>
      <c r="J4391" s="169">
        <v>4.1232876712328768</v>
      </c>
      <c r="K4391">
        <v>1</v>
      </c>
    </row>
    <row r="4392" spans="1:11" x14ac:dyDescent="0.25">
      <c r="A4392" t="s">
        <v>4897</v>
      </c>
      <c r="B4392">
        <v>10843</v>
      </c>
      <c r="C4392" t="s">
        <v>172</v>
      </c>
      <c r="D4392" s="167">
        <v>107128.71</v>
      </c>
      <c r="E4392" t="s">
        <v>175</v>
      </c>
      <c r="F4392" t="s">
        <v>169</v>
      </c>
      <c r="G4392" t="s">
        <v>586</v>
      </c>
      <c r="H4392" s="168">
        <v>32398</v>
      </c>
      <c r="I4392" t="s">
        <v>104</v>
      </c>
      <c r="J4392" s="169">
        <v>29.054794520547944</v>
      </c>
      <c r="K4392">
        <v>6</v>
      </c>
    </row>
    <row r="4393" spans="1:11" x14ac:dyDescent="0.25">
      <c r="A4393" t="s">
        <v>4898</v>
      </c>
      <c r="B4393">
        <v>63375</v>
      </c>
      <c r="C4393" t="s">
        <v>172</v>
      </c>
      <c r="D4393" s="167">
        <v>83497.98</v>
      </c>
      <c r="E4393" t="s">
        <v>213</v>
      </c>
      <c r="F4393" t="s">
        <v>169</v>
      </c>
      <c r="G4393" t="s">
        <v>3193</v>
      </c>
      <c r="H4393" s="168">
        <v>33084</v>
      </c>
      <c r="I4393" t="s">
        <v>107</v>
      </c>
      <c r="J4393" s="169">
        <v>27.175342465753424</v>
      </c>
      <c r="K4393">
        <v>6</v>
      </c>
    </row>
    <row r="4394" spans="1:11" x14ac:dyDescent="0.25">
      <c r="A4394" t="s">
        <v>4899</v>
      </c>
      <c r="B4394">
        <v>94190</v>
      </c>
      <c r="C4394" t="s">
        <v>172</v>
      </c>
      <c r="D4394" s="167">
        <v>101829</v>
      </c>
      <c r="E4394" t="s">
        <v>185</v>
      </c>
      <c r="F4394" t="s">
        <v>169</v>
      </c>
      <c r="G4394" t="s">
        <v>495</v>
      </c>
      <c r="H4394" s="168">
        <v>37138</v>
      </c>
      <c r="I4394" t="s">
        <v>106</v>
      </c>
      <c r="J4394" s="169">
        <v>16.068493150684933</v>
      </c>
      <c r="K4394">
        <v>4</v>
      </c>
    </row>
    <row r="4395" spans="1:11" x14ac:dyDescent="0.25">
      <c r="A4395" t="s">
        <v>4900</v>
      </c>
      <c r="B4395">
        <v>53686</v>
      </c>
      <c r="C4395" t="s">
        <v>172</v>
      </c>
      <c r="D4395" s="167">
        <v>57265</v>
      </c>
      <c r="E4395" t="s">
        <v>191</v>
      </c>
      <c r="F4395" t="s">
        <v>169</v>
      </c>
      <c r="G4395" t="s">
        <v>354</v>
      </c>
      <c r="H4395" s="168">
        <v>41064</v>
      </c>
      <c r="I4395" t="s">
        <v>104</v>
      </c>
      <c r="J4395" s="169">
        <v>5.3123287671232875</v>
      </c>
      <c r="K4395">
        <v>2</v>
      </c>
    </row>
    <row r="4396" spans="1:11" x14ac:dyDescent="0.25">
      <c r="A4396" t="s">
        <v>4901</v>
      </c>
      <c r="B4396">
        <v>21882</v>
      </c>
      <c r="C4396" t="s">
        <v>172</v>
      </c>
      <c r="D4396" s="167">
        <v>96869</v>
      </c>
      <c r="E4396" t="s">
        <v>185</v>
      </c>
      <c r="F4396" t="s">
        <v>169</v>
      </c>
      <c r="G4396" t="s">
        <v>495</v>
      </c>
      <c r="H4396" s="168">
        <v>38145</v>
      </c>
      <c r="I4396" t="s">
        <v>103</v>
      </c>
      <c r="J4396" s="169">
        <v>13.30958904109589</v>
      </c>
      <c r="K4396">
        <v>3</v>
      </c>
    </row>
    <row r="4397" spans="1:11" x14ac:dyDescent="0.25">
      <c r="A4397" t="s">
        <v>4902</v>
      </c>
      <c r="B4397">
        <v>98434</v>
      </c>
      <c r="C4397" t="s">
        <v>172</v>
      </c>
      <c r="D4397" s="167">
        <v>92756.7</v>
      </c>
      <c r="E4397" t="s">
        <v>175</v>
      </c>
      <c r="F4397" t="s">
        <v>169</v>
      </c>
      <c r="G4397" t="s">
        <v>183</v>
      </c>
      <c r="H4397" s="168">
        <v>34960</v>
      </c>
      <c r="I4397" t="s">
        <v>107</v>
      </c>
      <c r="J4397" s="169">
        <v>22.035616438356165</v>
      </c>
      <c r="K4397">
        <v>5</v>
      </c>
    </row>
    <row r="4398" spans="1:11" x14ac:dyDescent="0.25">
      <c r="A4398" t="s">
        <v>4903</v>
      </c>
      <c r="B4398">
        <v>42865</v>
      </c>
      <c r="C4398" t="s">
        <v>172</v>
      </c>
      <c r="D4398" s="167">
        <v>70435</v>
      </c>
      <c r="E4398" t="s">
        <v>175</v>
      </c>
      <c r="F4398" t="s">
        <v>169</v>
      </c>
      <c r="G4398" t="s">
        <v>183</v>
      </c>
      <c r="H4398" s="168">
        <v>39098</v>
      </c>
      <c r="I4398" t="s">
        <v>103</v>
      </c>
      <c r="J4398" s="169">
        <v>10.698630136986301</v>
      </c>
      <c r="K4398">
        <v>3</v>
      </c>
    </row>
    <row r="4399" spans="1:11" x14ac:dyDescent="0.25">
      <c r="A4399" t="s">
        <v>4904</v>
      </c>
      <c r="B4399">
        <v>65055</v>
      </c>
      <c r="C4399" t="s">
        <v>167</v>
      </c>
      <c r="D4399" s="167">
        <v>140794</v>
      </c>
      <c r="E4399" t="s">
        <v>325</v>
      </c>
      <c r="F4399" t="s">
        <v>169</v>
      </c>
      <c r="G4399" t="s">
        <v>533</v>
      </c>
      <c r="H4399" s="168">
        <v>39104</v>
      </c>
      <c r="I4399" t="s">
        <v>105</v>
      </c>
      <c r="J4399" s="169">
        <v>10.682191780821919</v>
      </c>
      <c r="K4399">
        <v>3</v>
      </c>
    </row>
    <row r="4400" spans="1:11" x14ac:dyDescent="0.25">
      <c r="A4400" t="s">
        <v>4905</v>
      </c>
      <c r="B4400">
        <v>96041</v>
      </c>
      <c r="C4400" t="s">
        <v>172</v>
      </c>
      <c r="D4400" s="167">
        <v>128560.48</v>
      </c>
      <c r="E4400" t="s">
        <v>168</v>
      </c>
      <c r="F4400" t="s">
        <v>169</v>
      </c>
      <c r="G4400" t="s">
        <v>911</v>
      </c>
      <c r="H4400" s="168">
        <v>32166</v>
      </c>
      <c r="I4400" t="s">
        <v>103</v>
      </c>
      <c r="J4400" s="169">
        <v>29.69041095890411</v>
      </c>
      <c r="K4400">
        <v>6</v>
      </c>
    </row>
    <row r="4401" spans="1:11" x14ac:dyDescent="0.25">
      <c r="A4401" t="s">
        <v>4906</v>
      </c>
      <c r="B4401">
        <v>52721</v>
      </c>
      <c r="C4401" t="s">
        <v>167</v>
      </c>
      <c r="D4401" s="167">
        <v>116042.92</v>
      </c>
      <c r="E4401" t="s">
        <v>188</v>
      </c>
      <c r="F4401" t="s">
        <v>169</v>
      </c>
      <c r="G4401" t="s">
        <v>275</v>
      </c>
      <c r="H4401" s="168">
        <v>29737</v>
      </c>
      <c r="I4401" t="s">
        <v>107</v>
      </c>
      <c r="J4401" s="169">
        <v>36.345205479452055</v>
      </c>
      <c r="K4401">
        <v>8</v>
      </c>
    </row>
    <row r="4402" spans="1:11" x14ac:dyDescent="0.25">
      <c r="A4402" t="s">
        <v>4907</v>
      </c>
      <c r="B4402">
        <v>36869</v>
      </c>
      <c r="C4402" t="s">
        <v>172</v>
      </c>
      <c r="D4402" s="167">
        <v>56478</v>
      </c>
      <c r="E4402" t="s">
        <v>175</v>
      </c>
      <c r="F4402" t="s">
        <v>169</v>
      </c>
      <c r="G4402" t="s">
        <v>183</v>
      </c>
      <c r="H4402" s="168">
        <v>41694</v>
      </c>
      <c r="I4402" t="s">
        <v>103</v>
      </c>
      <c r="J4402" s="169">
        <v>3.5863013698630137</v>
      </c>
      <c r="K4402">
        <v>1</v>
      </c>
    </row>
    <row r="4403" spans="1:11" x14ac:dyDescent="0.25">
      <c r="A4403" t="s">
        <v>4908</v>
      </c>
      <c r="B4403">
        <v>24361</v>
      </c>
      <c r="C4403" t="s">
        <v>167</v>
      </c>
      <c r="D4403" s="167">
        <v>19728.849999999999</v>
      </c>
      <c r="E4403" t="s">
        <v>196</v>
      </c>
      <c r="F4403" t="s">
        <v>202</v>
      </c>
      <c r="G4403" t="s">
        <v>222</v>
      </c>
      <c r="H4403" s="168">
        <v>39202</v>
      </c>
      <c r="I4403" t="s">
        <v>104</v>
      </c>
      <c r="J4403" s="169">
        <v>10.413698630136986</v>
      </c>
      <c r="K4403">
        <v>3</v>
      </c>
    </row>
    <row r="4404" spans="1:11" x14ac:dyDescent="0.25">
      <c r="A4404" t="s">
        <v>4909</v>
      </c>
      <c r="B4404">
        <v>15335</v>
      </c>
      <c r="C4404" t="s">
        <v>172</v>
      </c>
      <c r="D4404" s="167">
        <v>118400</v>
      </c>
      <c r="E4404" t="s">
        <v>196</v>
      </c>
      <c r="F4404" t="s">
        <v>169</v>
      </c>
      <c r="G4404" t="s">
        <v>214</v>
      </c>
      <c r="H4404" s="168">
        <v>37844</v>
      </c>
      <c r="I4404" t="s">
        <v>104</v>
      </c>
      <c r="J4404" s="169">
        <v>14.134246575342466</v>
      </c>
      <c r="K4404">
        <v>3</v>
      </c>
    </row>
    <row r="4405" spans="1:11" x14ac:dyDescent="0.25">
      <c r="A4405" t="s">
        <v>4910</v>
      </c>
      <c r="B4405">
        <v>3362</v>
      </c>
      <c r="C4405" t="s">
        <v>172</v>
      </c>
      <c r="D4405" s="167">
        <v>18684.23</v>
      </c>
      <c r="E4405" t="s">
        <v>308</v>
      </c>
      <c r="F4405" t="s">
        <v>202</v>
      </c>
      <c r="G4405" t="s">
        <v>224</v>
      </c>
      <c r="H4405" s="168">
        <v>41526</v>
      </c>
      <c r="I4405" t="s">
        <v>107</v>
      </c>
      <c r="J4405" s="169">
        <v>4.0465753424657533</v>
      </c>
      <c r="K4405">
        <v>1</v>
      </c>
    </row>
    <row r="4406" spans="1:11" x14ac:dyDescent="0.25">
      <c r="A4406" t="s">
        <v>4911</v>
      </c>
      <c r="B4406">
        <v>3115</v>
      </c>
      <c r="C4406" t="s">
        <v>167</v>
      </c>
      <c r="D4406" s="167">
        <v>135392</v>
      </c>
      <c r="E4406" t="s">
        <v>308</v>
      </c>
      <c r="F4406" t="s">
        <v>169</v>
      </c>
      <c r="G4406" t="s">
        <v>275</v>
      </c>
      <c r="H4406" s="168">
        <v>32853</v>
      </c>
      <c r="I4406" t="s">
        <v>106</v>
      </c>
      <c r="J4406" s="169">
        <v>27.80821917808219</v>
      </c>
      <c r="K4406">
        <v>6</v>
      </c>
    </row>
    <row r="4407" spans="1:11" x14ac:dyDescent="0.25">
      <c r="A4407" t="s">
        <v>4912</v>
      </c>
      <c r="B4407">
        <v>64540</v>
      </c>
      <c r="C4407" t="s">
        <v>172</v>
      </c>
      <c r="D4407" s="167">
        <v>93396</v>
      </c>
      <c r="E4407" t="s">
        <v>270</v>
      </c>
      <c r="F4407" t="s">
        <v>169</v>
      </c>
      <c r="G4407" t="s">
        <v>4913</v>
      </c>
      <c r="H4407" s="168">
        <v>39300</v>
      </c>
      <c r="I4407" t="s">
        <v>105</v>
      </c>
      <c r="J4407" s="169">
        <v>10.145205479452056</v>
      </c>
      <c r="K4407">
        <v>3</v>
      </c>
    </row>
    <row r="4408" spans="1:11" x14ac:dyDescent="0.25">
      <c r="A4408" t="s">
        <v>4914</v>
      </c>
      <c r="B4408">
        <v>40894</v>
      </c>
      <c r="C4408" t="s">
        <v>172</v>
      </c>
      <c r="D4408" s="167">
        <v>63493</v>
      </c>
      <c r="E4408" t="s">
        <v>191</v>
      </c>
      <c r="F4408" t="s">
        <v>169</v>
      </c>
      <c r="G4408" t="s">
        <v>486</v>
      </c>
      <c r="H4408" s="168">
        <v>39524</v>
      </c>
      <c r="I4408" t="s">
        <v>104</v>
      </c>
      <c r="J4408" s="169">
        <v>9.5315068493150683</v>
      </c>
      <c r="K4408">
        <v>2</v>
      </c>
    </row>
    <row r="4409" spans="1:11" x14ac:dyDescent="0.25">
      <c r="A4409" t="s">
        <v>4915</v>
      </c>
      <c r="B4409">
        <v>57539</v>
      </c>
      <c r="C4409" t="s">
        <v>167</v>
      </c>
      <c r="D4409" s="167">
        <v>100849.36</v>
      </c>
      <c r="E4409" t="s">
        <v>216</v>
      </c>
      <c r="F4409" t="s">
        <v>169</v>
      </c>
      <c r="G4409" t="s">
        <v>369</v>
      </c>
      <c r="H4409" s="168">
        <v>28170</v>
      </c>
      <c r="I4409" t="s">
        <v>103</v>
      </c>
      <c r="J4409" s="169">
        <v>40.638356164383559</v>
      </c>
      <c r="K4409">
        <v>8</v>
      </c>
    </row>
    <row r="4410" spans="1:11" x14ac:dyDescent="0.25">
      <c r="A4410" t="s">
        <v>4916</v>
      </c>
      <c r="B4410">
        <v>92991</v>
      </c>
      <c r="C4410" t="s">
        <v>167</v>
      </c>
      <c r="D4410" s="167">
        <v>40534.480000000003</v>
      </c>
      <c r="E4410" t="s">
        <v>188</v>
      </c>
      <c r="F4410" t="s">
        <v>202</v>
      </c>
      <c r="G4410" t="s">
        <v>313</v>
      </c>
      <c r="H4410" s="168">
        <v>39300</v>
      </c>
      <c r="I4410" t="s">
        <v>106</v>
      </c>
      <c r="J4410" s="169">
        <v>10.145205479452056</v>
      </c>
      <c r="K4410">
        <v>3</v>
      </c>
    </row>
    <row r="4411" spans="1:11" x14ac:dyDescent="0.25">
      <c r="A4411" t="s">
        <v>4917</v>
      </c>
      <c r="B4411">
        <v>20438</v>
      </c>
      <c r="C4411" t="s">
        <v>167</v>
      </c>
      <c r="D4411" s="167">
        <v>95741.4</v>
      </c>
      <c r="E4411" t="s">
        <v>199</v>
      </c>
      <c r="F4411" t="s">
        <v>169</v>
      </c>
      <c r="G4411" t="s">
        <v>598</v>
      </c>
      <c r="H4411" s="168">
        <v>39384</v>
      </c>
      <c r="I4411" t="s">
        <v>108</v>
      </c>
      <c r="J4411" s="169">
        <v>9.9150684931506845</v>
      </c>
      <c r="K4411">
        <v>2</v>
      </c>
    </row>
    <row r="4412" spans="1:11" x14ac:dyDescent="0.25">
      <c r="A4412" t="s">
        <v>4918</v>
      </c>
      <c r="B4412">
        <v>26783</v>
      </c>
      <c r="C4412" t="s">
        <v>172</v>
      </c>
      <c r="D4412" s="167">
        <v>92756.7</v>
      </c>
      <c r="E4412" t="s">
        <v>175</v>
      </c>
      <c r="F4412" t="s">
        <v>169</v>
      </c>
      <c r="G4412" t="s">
        <v>183</v>
      </c>
      <c r="H4412" s="168">
        <v>34736</v>
      </c>
      <c r="I4412" t="s">
        <v>106</v>
      </c>
      <c r="J4412" s="169">
        <v>22.649315068493152</v>
      </c>
      <c r="K4412">
        <v>5</v>
      </c>
    </row>
    <row r="4413" spans="1:11" x14ac:dyDescent="0.25">
      <c r="A4413" t="s">
        <v>4919</v>
      </c>
      <c r="B4413">
        <v>79612</v>
      </c>
      <c r="C4413" t="s">
        <v>167</v>
      </c>
      <c r="D4413" s="167">
        <v>95715.51</v>
      </c>
      <c r="E4413" t="s">
        <v>268</v>
      </c>
      <c r="F4413" t="s">
        <v>169</v>
      </c>
      <c r="G4413" t="s">
        <v>297</v>
      </c>
      <c r="H4413" s="168">
        <v>41778</v>
      </c>
      <c r="I4413" t="s">
        <v>106</v>
      </c>
      <c r="J4413" s="169">
        <v>3.3561643835616439</v>
      </c>
      <c r="K4413">
        <v>1</v>
      </c>
    </row>
    <row r="4414" spans="1:11" x14ac:dyDescent="0.25">
      <c r="A4414" t="s">
        <v>4920</v>
      </c>
      <c r="B4414">
        <v>29155</v>
      </c>
      <c r="C4414" t="s">
        <v>167</v>
      </c>
      <c r="D4414" s="167">
        <v>54921.24</v>
      </c>
      <c r="E4414" t="s">
        <v>253</v>
      </c>
      <c r="F4414" t="s">
        <v>169</v>
      </c>
      <c r="G4414" t="s">
        <v>1406</v>
      </c>
      <c r="H4414" s="168">
        <v>42268</v>
      </c>
      <c r="I4414" t="s">
        <v>103</v>
      </c>
      <c r="J4414" s="169">
        <v>2.0136986301369864</v>
      </c>
      <c r="K4414">
        <v>1</v>
      </c>
    </row>
    <row r="4415" spans="1:11" x14ac:dyDescent="0.25">
      <c r="A4415" t="s">
        <v>4921</v>
      </c>
      <c r="B4415">
        <v>81693</v>
      </c>
      <c r="C4415" t="s">
        <v>167</v>
      </c>
      <c r="D4415" s="167">
        <v>105743.92</v>
      </c>
      <c r="E4415" t="s">
        <v>253</v>
      </c>
      <c r="F4415" t="s">
        <v>169</v>
      </c>
      <c r="G4415" t="s">
        <v>1406</v>
      </c>
      <c r="H4415" s="168">
        <v>34219</v>
      </c>
      <c r="I4415" t="s">
        <v>105</v>
      </c>
      <c r="J4415" s="169">
        <v>24.065753424657533</v>
      </c>
      <c r="K4415">
        <v>5</v>
      </c>
    </row>
    <row r="4416" spans="1:11" x14ac:dyDescent="0.25">
      <c r="A4416" t="s">
        <v>4922</v>
      </c>
      <c r="B4416">
        <v>71459</v>
      </c>
      <c r="C4416" t="s">
        <v>167</v>
      </c>
      <c r="D4416" s="167">
        <v>60091.47</v>
      </c>
      <c r="E4416" t="s">
        <v>216</v>
      </c>
      <c r="F4416" t="s">
        <v>169</v>
      </c>
      <c r="G4416" t="s">
        <v>1058</v>
      </c>
      <c r="H4416" s="168">
        <v>41932</v>
      </c>
      <c r="I4416" t="s">
        <v>105</v>
      </c>
      <c r="J4416" s="169">
        <v>2.9342465753424656</v>
      </c>
      <c r="K4416">
        <v>1</v>
      </c>
    </row>
    <row r="4417" spans="1:11" x14ac:dyDescent="0.25">
      <c r="A4417" t="s">
        <v>4923</v>
      </c>
      <c r="B4417">
        <v>82742</v>
      </c>
      <c r="C4417" t="s">
        <v>172</v>
      </c>
      <c r="D4417" s="167">
        <v>102664</v>
      </c>
      <c r="E4417" t="s">
        <v>180</v>
      </c>
      <c r="F4417" t="s">
        <v>169</v>
      </c>
      <c r="G4417" t="s">
        <v>443</v>
      </c>
      <c r="H4417" s="168">
        <v>36976</v>
      </c>
      <c r="I4417" t="s">
        <v>106</v>
      </c>
      <c r="J4417" s="169">
        <v>16.512328767123286</v>
      </c>
      <c r="K4417">
        <v>4</v>
      </c>
    </row>
    <row r="4418" spans="1:11" x14ac:dyDescent="0.25">
      <c r="A4418" t="s">
        <v>4924</v>
      </c>
      <c r="B4418">
        <v>65260</v>
      </c>
      <c r="C4418" t="s">
        <v>172</v>
      </c>
      <c r="D4418" s="167">
        <v>46318.99</v>
      </c>
      <c r="E4418" t="s">
        <v>233</v>
      </c>
      <c r="F4418" t="s">
        <v>169</v>
      </c>
      <c r="G4418" t="s">
        <v>672</v>
      </c>
      <c r="H4418" s="168">
        <v>41021</v>
      </c>
      <c r="I4418" t="s">
        <v>103</v>
      </c>
      <c r="J4418" s="169">
        <v>5.4301369863013695</v>
      </c>
      <c r="K4418">
        <v>2</v>
      </c>
    </row>
    <row r="4419" spans="1:11" x14ac:dyDescent="0.25">
      <c r="A4419" t="s">
        <v>4925</v>
      </c>
      <c r="B4419">
        <v>95653</v>
      </c>
      <c r="C4419" t="s">
        <v>167</v>
      </c>
      <c r="D4419" s="167">
        <v>140794</v>
      </c>
      <c r="E4419" t="s">
        <v>325</v>
      </c>
      <c r="F4419" t="s">
        <v>169</v>
      </c>
      <c r="G4419" t="s">
        <v>533</v>
      </c>
      <c r="H4419" s="168">
        <v>37578</v>
      </c>
      <c r="I4419" t="s">
        <v>108</v>
      </c>
      <c r="J4419" s="169">
        <v>14.863013698630137</v>
      </c>
      <c r="K4419">
        <v>3</v>
      </c>
    </row>
    <row r="4420" spans="1:11" x14ac:dyDescent="0.25">
      <c r="A4420" t="s">
        <v>4926</v>
      </c>
      <c r="B4420">
        <v>10482</v>
      </c>
      <c r="C4420" t="s">
        <v>167</v>
      </c>
      <c r="D4420" s="167">
        <v>72333.69</v>
      </c>
      <c r="E4420" t="s">
        <v>1353</v>
      </c>
      <c r="F4420" t="s">
        <v>169</v>
      </c>
      <c r="G4420" t="s">
        <v>1354</v>
      </c>
      <c r="H4420" s="168">
        <v>37620</v>
      </c>
      <c r="I4420" t="s">
        <v>106</v>
      </c>
      <c r="J4420" s="169">
        <v>14.747945205479452</v>
      </c>
      <c r="K4420">
        <v>3</v>
      </c>
    </row>
    <row r="4421" spans="1:11" x14ac:dyDescent="0.25">
      <c r="A4421" t="s">
        <v>4927</v>
      </c>
      <c r="B4421">
        <v>17217</v>
      </c>
      <c r="C4421" t="s">
        <v>167</v>
      </c>
      <c r="D4421" s="167">
        <v>51289.57</v>
      </c>
      <c r="E4421" t="s">
        <v>199</v>
      </c>
      <c r="F4421" t="s">
        <v>169</v>
      </c>
      <c r="G4421" t="s">
        <v>887</v>
      </c>
      <c r="H4421" s="168">
        <v>39384</v>
      </c>
      <c r="I4421" t="s">
        <v>104</v>
      </c>
      <c r="J4421" s="169">
        <v>9.9150684931506845</v>
      </c>
      <c r="K4421">
        <v>2</v>
      </c>
    </row>
    <row r="4422" spans="1:11" x14ac:dyDescent="0.25">
      <c r="A4422" t="s">
        <v>4928</v>
      </c>
      <c r="B4422">
        <v>83354</v>
      </c>
      <c r="C4422" t="s">
        <v>172</v>
      </c>
      <c r="D4422" s="167">
        <v>69368.62</v>
      </c>
      <c r="E4422" t="s">
        <v>199</v>
      </c>
      <c r="F4422" t="s">
        <v>169</v>
      </c>
      <c r="G4422" t="s">
        <v>1591</v>
      </c>
      <c r="H4422" s="168">
        <v>38684</v>
      </c>
      <c r="I4422" t="s">
        <v>104</v>
      </c>
      <c r="J4422" s="169">
        <v>11.832876712328767</v>
      </c>
      <c r="K4422">
        <v>3</v>
      </c>
    </row>
    <row r="4423" spans="1:11" x14ac:dyDescent="0.25">
      <c r="A4423" t="s">
        <v>4929</v>
      </c>
      <c r="B4423">
        <v>36956</v>
      </c>
      <c r="C4423" t="s">
        <v>172</v>
      </c>
      <c r="D4423" s="167">
        <v>80829</v>
      </c>
      <c r="E4423" t="s">
        <v>175</v>
      </c>
      <c r="F4423" t="s">
        <v>169</v>
      </c>
      <c r="G4423" t="s">
        <v>183</v>
      </c>
      <c r="H4423" s="168">
        <v>37823</v>
      </c>
      <c r="I4423" t="s">
        <v>108</v>
      </c>
      <c r="J4423" s="169">
        <v>14.191780821917808</v>
      </c>
      <c r="K4423">
        <v>3</v>
      </c>
    </row>
    <row r="4424" spans="1:11" x14ac:dyDescent="0.25">
      <c r="A4424" t="s">
        <v>4930</v>
      </c>
      <c r="B4424">
        <v>32486</v>
      </c>
      <c r="C4424" t="s">
        <v>172</v>
      </c>
      <c r="D4424" s="167">
        <v>107846.65</v>
      </c>
      <c r="E4424" t="s">
        <v>253</v>
      </c>
      <c r="F4424" t="s">
        <v>169</v>
      </c>
      <c r="G4424" t="s">
        <v>452</v>
      </c>
      <c r="H4424" s="168">
        <v>41246</v>
      </c>
      <c r="I4424" t="s">
        <v>106</v>
      </c>
      <c r="J4424" s="169">
        <v>4.8136986301369866</v>
      </c>
      <c r="K4424">
        <v>1</v>
      </c>
    </row>
    <row r="4425" spans="1:11" x14ac:dyDescent="0.25">
      <c r="A4425" t="s">
        <v>4931</v>
      </c>
      <c r="B4425">
        <v>73794</v>
      </c>
      <c r="C4425" t="s">
        <v>167</v>
      </c>
      <c r="D4425" s="167">
        <v>76321.490000000005</v>
      </c>
      <c r="E4425" t="s">
        <v>216</v>
      </c>
      <c r="F4425" t="s">
        <v>169</v>
      </c>
      <c r="G4425" t="s">
        <v>361</v>
      </c>
      <c r="H4425" s="168">
        <v>32728</v>
      </c>
      <c r="I4425" t="s">
        <v>104</v>
      </c>
      <c r="J4425" s="169">
        <v>28.150684931506849</v>
      </c>
      <c r="K4425">
        <v>6</v>
      </c>
    </row>
    <row r="4426" spans="1:11" x14ac:dyDescent="0.25">
      <c r="A4426" t="s">
        <v>4932</v>
      </c>
      <c r="B4426">
        <v>30064</v>
      </c>
      <c r="C4426" t="s">
        <v>167</v>
      </c>
      <c r="D4426" s="167">
        <v>210132.65</v>
      </c>
      <c r="E4426" t="s">
        <v>239</v>
      </c>
      <c r="F4426" t="s">
        <v>169</v>
      </c>
      <c r="G4426" t="s">
        <v>637</v>
      </c>
      <c r="H4426" s="168">
        <v>38320</v>
      </c>
      <c r="I4426" t="s">
        <v>108</v>
      </c>
      <c r="J4426" s="169">
        <v>12.830136986301369</v>
      </c>
      <c r="K4426">
        <v>3</v>
      </c>
    </row>
    <row r="4427" spans="1:11" x14ac:dyDescent="0.25">
      <c r="A4427" t="s">
        <v>4933</v>
      </c>
      <c r="B4427">
        <v>2017</v>
      </c>
      <c r="C4427" t="s">
        <v>167</v>
      </c>
      <c r="D4427" s="167">
        <v>60178.879999999997</v>
      </c>
      <c r="E4427" t="s">
        <v>168</v>
      </c>
      <c r="F4427" t="s">
        <v>169</v>
      </c>
      <c r="G4427" t="s">
        <v>170</v>
      </c>
      <c r="H4427" s="168">
        <v>37508</v>
      </c>
      <c r="I4427" t="s">
        <v>106</v>
      </c>
      <c r="J4427" s="169">
        <v>15.054794520547945</v>
      </c>
      <c r="K4427">
        <v>4</v>
      </c>
    </row>
    <row r="4428" spans="1:11" x14ac:dyDescent="0.25">
      <c r="A4428" t="s">
        <v>4934</v>
      </c>
      <c r="B4428">
        <v>93694</v>
      </c>
      <c r="C4428" t="s">
        <v>167</v>
      </c>
      <c r="D4428" s="167">
        <v>60997.41</v>
      </c>
      <c r="E4428" t="s">
        <v>175</v>
      </c>
      <c r="F4428" t="s">
        <v>202</v>
      </c>
      <c r="G4428" t="s">
        <v>211</v>
      </c>
      <c r="H4428" s="168">
        <v>39286</v>
      </c>
      <c r="I4428" t="s">
        <v>106</v>
      </c>
      <c r="J4428" s="169">
        <v>10.183561643835617</v>
      </c>
      <c r="K4428">
        <v>3</v>
      </c>
    </row>
    <row r="4429" spans="1:11" x14ac:dyDescent="0.25">
      <c r="A4429" t="s">
        <v>4935</v>
      </c>
      <c r="B4429">
        <v>88709</v>
      </c>
      <c r="C4429" t="s">
        <v>172</v>
      </c>
      <c r="D4429" s="167">
        <v>128519</v>
      </c>
      <c r="E4429" t="s">
        <v>239</v>
      </c>
      <c r="F4429" t="s">
        <v>169</v>
      </c>
      <c r="G4429" t="s">
        <v>2909</v>
      </c>
      <c r="H4429" s="168">
        <v>41974</v>
      </c>
      <c r="I4429" t="s">
        <v>108</v>
      </c>
      <c r="J4429" s="169">
        <v>2.8191780821917809</v>
      </c>
      <c r="K4429">
        <v>1</v>
      </c>
    </row>
    <row r="4430" spans="1:11" x14ac:dyDescent="0.25">
      <c r="A4430" t="s">
        <v>4936</v>
      </c>
      <c r="B4430">
        <v>22834</v>
      </c>
      <c r="C4430" t="s">
        <v>172</v>
      </c>
      <c r="D4430" s="167">
        <v>120967</v>
      </c>
      <c r="E4430" t="s">
        <v>185</v>
      </c>
      <c r="F4430" t="s">
        <v>169</v>
      </c>
      <c r="G4430" t="s">
        <v>382</v>
      </c>
      <c r="H4430" s="168">
        <v>35751</v>
      </c>
      <c r="I4430" t="s">
        <v>108</v>
      </c>
      <c r="J4430" s="169">
        <v>19.86849315068493</v>
      </c>
      <c r="K4430">
        <v>4</v>
      </c>
    </row>
    <row r="4431" spans="1:11" x14ac:dyDescent="0.25">
      <c r="A4431" t="s">
        <v>4937</v>
      </c>
      <c r="B4431">
        <v>94256</v>
      </c>
      <c r="C4431" t="s">
        <v>167</v>
      </c>
      <c r="D4431" s="167">
        <v>135392</v>
      </c>
      <c r="E4431" t="s">
        <v>188</v>
      </c>
      <c r="F4431" t="s">
        <v>169</v>
      </c>
      <c r="G4431" t="s">
        <v>275</v>
      </c>
      <c r="H4431" s="168">
        <v>39454</v>
      </c>
      <c r="I4431" t="s">
        <v>106</v>
      </c>
      <c r="J4431" s="169">
        <v>9.7232876712328764</v>
      </c>
      <c r="K4431">
        <v>2</v>
      </c>
    </row>
    <row r="4432" spans="1:11" x14ac:dyDescent="0.25">
      <c r="A4432" t="s">
        <v>4938</v>
      </c>
      <c r="B4432">
        <v>73807</v>
      </c>
      <c r="C4432" t="s">
        <v>167</v>
      </c>
      <c r="D4432" s="167">
        <v>89471.88</v>
      </c>
      <c r="E4432" t="s">
        <v>175</v>
      </c>
      <c r="F4432" t="s">
        <v>169</v>
      </c>
      <c r="G4432" t="s">
        <v>176</v>
      </c>
      <c r="H4432" s="168">
        <v>40085</v>
      </c>
      <c r="I4432" t="s">
        <v>107</v>
      </c>
      <c r="J4432" s="169">
        <v>7.9945205479452053</v>
      </c>
      <c r="K4432">
        <v>2</v>
      </c>
    </row>
    <row r="4433" spans="1:11" x14ac:dyDescent="0.25">
      <c r="A4433" t="s">
        <v>4939</v>
      </c>
      <c r="B4433">
        <v>82272</v>
      </c>
      <c r="C4433" t="s">
        <v>172</v>
      </c>
      <c r="D4433" s="167">
        <v>118400</v>
      </c>
      <c r="E4433" t="s">
        <v>196</v>
      </c>
      <c r="F4433" t="s">
        <v>169</v>
      </c>
      <c r="G4433" t="s">
        <v>2060</v>
      </c>
      <c r="H4433" s="168">
        <v>40056</v>
      </c>
      <c r="I4433" t="s">
        <v>104</v>
      </c>
      <c r="J4433" s="169">
        <v>8.0739726027397261</v>
      </c>
      <c r="K4433">
        <v>2</v>
      </c>
    </row>
    <row r="4434" spans="1:11" x14ac:dyDescent="0.25">
      <c r="A4434" t="s">
        <v>4940</v>
      </c>
      <c r="B4434">
        <v>90703</v>
      </c>
      <c r="C4434" t="s">
        <v>172</v>
      </c>
      <c r="D4434" s="167">
        <v>107128.71</v>
      </c>
      <c r="E4434" t="s">
        <v>175</v>
      </c>
      <c r="F4434" t="s">
        <v>169</v>
      </c>
      <c r="G4434" t="s">
        <v>586</v>
      </c>
      <c r="H4434" s="168">
        <v>34498</v>
      </c>
      <c r="I4434" t="s">
        <v>104</v>
      </c>
      <c r="J4434" s="169">
        <v>23.301369863013697</v>
      </c>
      <c r="K4434">
        <v>5</v>
      </c>
    </row>
    <row r="4435" spans="1:11" x14ac:dyDescent="0.25">
      <c r="A4435" t="s">
        <v>4941</v>
      </c>
      <c r="B4435">
        <v>68021</v>
      </c>
      <c r="C4435" t="s">
        <v>167</v>
      </c>
      <c r="D4435" s="167">
        <v>117226.13</v>
      </c>
      <c r="E4435" t="s">
        <v>213</v>
      </c>
      <c r="F4435" t="s">
        <v>169</v>
      </c>
      <c r="G4435" t="s">
        <v>275</v>
      </c>
      <c r="H4435" s="168">
        <v>31797</v>
      </c>
      <c r="I4435" t="s">
        <v>103</v>
      </c>
      <c r="J4435" s="169">
        <v>30.701369863013699</v>
      </c>
      <c r="K4435">
        <v>7</v>
      </c>
    </row>
    <row r="4436" spans="1:11" x14ac:dyDescent="0.25">
      <c r="A4436" t="s">
        <v>4942</v>
      </c>
      <c r="B4436">
        <v>17119</v>
      </c>
      <c r="C4436" t="s">
        <v>172</v>
      </c>
      <c r="D4436" s="167">
        <v>101000</v>
      </c>
      <c r="E4436" t="s">
        <v>213</v>
      </c>
      <c r="F4436" t="s">
        <v>169</v>
      </c>
      <c r="G4436" t="s">
        <v>214</v>
      </c>
      <c r="H4436" s="168">
        <v>42604</v>
      </c>
      <c r="I4436" t="s">
        <v>107</v>
      </c>
      <c r="J4436" s="169">
        <v>1.0931506849315069</v>
      </c>
      <c r="K4436">
        <v>1</v>
      </c>
    </row>
    <row r="4437" spans="1:11" x14ac:dyDescent="0.25">
      <c r="A4437" t="s">
        <v>4943</v>
      </c>
      <c r="B4437">
        <v>60619</v>
      </c>
      <c r="C4437" t="s">
        <v>172</v>
      </c>
      <c r="D4437" s="167">
        <v>90205</v>
      </c>
      <c r="E4437" t="s">
        <v>185</v>
      </c>
      <c r="F4437" t="s">
        <v>169</v>
      </c>
      <c r="G4437" t="s">
        <v>495</v>
      </c>
      <c r="H4437" s="168">
        <v>38334</v>
      </c>
      <c r="I4437" t="s">
        <v>103</v>
      </c>
      <c r="J4437" s="169">
        <v>12.791780821917808</v>
      </c>
      <c r="K4437">
        <v>3</v>
      </c>
    </row>
    <row r="4438" spans="1:11" x14ac:dyDescent="0.25">
      <c r="A4438" t="s">
        <v>4944</v>
      </c>
      <c r="B4438">
        <v>20693</v>
      </c>
      <c r="C4438" t="s">
        <v>172</v>
      </c>
      <c r="D4438" s="167">
        <v>72000</v>
      </c>
      <c r="E4438" t="s">
        <v>268</v>
      </c>
      <c r="F4438" t="s">
        <v>169</v>
      </c>
      <c r="G4438" t="s">
        <v>418</v>
      </c>
      <c r="H4438" s="168">
        <v>42646</v>
      </c>
      <c r="I4438" t="s">
        <v>105</v>
      </c>
      <c r="J4438" s="169">
        <v>0.9780821917808219</v>
      </c>
      <c r="K4438">
        <v>1</v>
      </c>
    </row>
    <row r="4439" spans="1:11" x14ac:dyDescent="0.25">
      <c r="A4439" t="s">
        <v>4945</v>
      </c>
      <c r="B4439">
        <v>41395</v>
      </c>
      <c r="C4439" t="s">
        <v>172</v>
      </c>
      <c r="D4439" s="167">
        <v>74424</v>
      </c>
      <c r="E4439" t="s">
        <v>168</v>
      </c>
      <c r="F4439" t="s">
        <v>169</v>
      </c>
      <c r="G4439" t="s">
        <v>265</v>
      </c>
      <c r="H4439" s="168">
        <v>36597</v>
      </c>
      <c r="I4439" t="s">
        <v>103</v>
      </c>
      <c r="J4439" s="169">
        <v>17.550684931506851</v>
      </c>
      <c r="K4439">
        <v>4</v>
      </c>
    </row>
    <row r="4440" spans="1:11" x14ac:dyDescent="0.25">
      <c r="A4440" t="s">
        <v>4946</v>
      </c>
      <c r="B4440">
        <v>70762</v>
      </c>
      <c r="C4440" t="s">
        <v>172</v>
      </c>
      <c r="D4440" s="167">
        <v>100849.36</v>
      </c>
      <c r="E4440" t="s">
        <v>168</v>
      </c>
      <c r="F4440" t="s">
        <v>169</v>
      </c>
      <c r="G4440" t="s">
        <v>858</v>
      </c>
      <c r="H4440" s="168">
        <v>32594</v>
      </c>
      <c r="I4440" t="s">
        <v>108</v>
      </c>
      <c r="J4440" s="169">
        <v>28.517808219178082</v>
      </c>
      <c r="K4440">
        <v>6</v>
      </c>
    </row>
    <row r="4441" spans="1:11" x14ac:dyDescent="0.25">
      <c r="A4441" t="s">
        <v>4947</v>
      </c>
      <c r="B4441">
        <v>55956</v>
      </c>
      <c r="C4441" t="s">
        <v>172</v>
      </c>
      <c r="D4441" s="167">
        <v>88574.84</v>
      </c>
      <c r="E4441" t="s">
        <v>191</v>
      </c>
      <c r="F4441" t="s">
        <v>169</v>
      </c>
      <c r="G4441" t="s">
        <v>192</v>
      </c>
      <c r="H4441" s="168">
        <v>32475</v>
      </c>
      <c r="I4441" t="s">
        <v>108</v>
      </c>
      <c r="J4441" s="169">
        <v>28.843835616438355</v>
      </c>
      <c r="K4441">
        <v>6</v>
      </c>
    </row>
    <row r="4442" spans="1:11" x14ac:dyDescent="0.25">
      <c r="A4442" t="s">
        <v>4948</v>
      </c>
      <c r="B4442">
        <v>66975</v>
      </c>
      <c r="C4442" t="s">
        <v>172</v>
      </c>
      <c r="D4442" s="167">
        <v>75277.02</v>
      </c>
      <c r="E4442" t="s">
        <v>199</v>
      </c>
      <c r="F4442" t="s">
        <v>169</v>
      </c>
      <c r="G4442" t="s">
        <v>809</v>
      </c>
      <c r="H4442" s="168">
        <v>32447</v>
      </c>
      <c r="I4442" t="s">
        <v>106</v>
      </c>
      <c r="J4442" s="169">
        <v>28.920547945205481</v>
      </c>
      <c r="K4442">
        <v>6</v>
      </c>
    </row>
    <row r="4443" spans="1:11" x14ac:dyDescent="0.25">
      <c r="A4443" t="s">
        <v>4949</v>
      </c>
      <c r="B4443">
        <v>2742</v>
      </c>
      <c r="C4443" t="s">
        <v>172</v>
      </c>
      <c r="D4443" s="167">
        <v>73108.08</v>
      </c>
      <c r="E4443" t="s">
        <v>213</v>
      </c>
      <c r="F4443" t="s">
        <v>169</v>
      </c>
      <c r="G4443" t="s">
        <v>256</v>
      </c>
      <c r="H4443" s="168">
        <v>41540</v>
      </c>
      <c r="I4443" t="s">
        <v>104</v>
      </c>
      <c r="J4443" s="169">
        <v>4.0082191780821921</v>
      </c>
      <c r="K4443">
        <v>1</v>
      </c>
    </row>
    <row r="4444" spans="1:11" x14ac:dyDescent="0.25">
      <c r="A4444" t="s">
        <v>4950</v>
      </c>
      <c r="B4444">
        <v>88676</v>
      </c>
      <c r="C4444" t="s">
        <v>172</v>
      </c>
      <c r="D4444" s="167">
        <v>108112.9</v>
      </c>
      <c r="E4444" t="s">
        <v>216</v>
      </c>
      <c r="F4444" t="s">
        <v>169</v>
      </c>
      <c r="G4444" t="s">
        <v>275</v>
      </c>
      <c r="H4444" s="168">
        <v>36115</v>
      </c>
      <c r="I4444" t="s">
        <v>104</v>
      </c>
      <c r="J4444" s="169">
        <v>18.87123287671233</v>
      </c>
      <c r="K4444">
        <v>4</v>
      </c>
    </row>
    <row r="4445" spans="1:11" x14ac:dyDescent="0.25">
      <c r="A4445" t="s">
        <v>4951</v>
      </c>
      <c r="B4445">
        <v>77633</v>
      </c>
      <c r="C4445" t="s">
        <v>172</v>
      </c>
      <c r="D4445" s="167">
        <v>83497.98</v>
      </c>
      <c r="E4445" t="s">
        <v>196</v>
      </c>
      <c r="F4445" t="s">
        <v>169</v>
      </c>
      <c r="G4445" t="s">
        <v>4468</v>
      </c>
      <c r="H4445" s="168">
        <v>29969</v>
      </c>
      <c r="I4445" t="s">
        <v>104</v>
      </c>
      <c r="J4445" s="169">
        <v>35.709589041095889</v>
      </c>
      <c r="K4445">
        <v>8</v>
      </c>
    </row>
    <row r="4446" spans="1:11" x14ac:dyDescent="0.25">
      <c r="A4446" t="s">
        <v>4952</v>
      </c>
      <c r="B4446">
        <v>39709</v>
      </c>
      <c r="C4446" t="s">
        <v>167</v>
      </c>
      <c r="D4446" s="167">
        <v>22426.41</v>
      </c>
      <c r="E4446" t="s">
        <v>216</v>
      </c>
      <c r="F4446" t="s">
        <v>202</v>
      </c>
      <c r="G4446" t="s">
        <v>217</v>
      </c>
      <c r="H4446" s="168">
        <v>34961</v>
      </c>
      <c r="I4446" t="s">
        <v>103</v>
      </c>
      <c r="J4446" s="169">
        <v>22.032876712328768</v>
      </c>
      <c r="K4446">
        <v>5</v>
      </c>
    </row>
    <row r="4447" spans="1:11" x14ac:dyDescent="0.25">
      <c r="A4447" t="s">
        <v>4953</v>
      </c>
      <c r="B4447">
        <v>19096</v>
      </c>
      <c r="C4447" t="s">
        <v>167</v>
      </c>
      <c r="D4447" s="167">
        <v>68115.539999999994</v>
      </c>
      <c r="E4447" t="s">
        <v>175</v>
      </c>
      <c r="F4447" t="s">
        <v>169</v>
      </c>
      <c r="G4447" t="s">
        <v>211</v>
      </c>
      <c r="H4447" s="168">
        <v>41092</v>
      </c>
      <c r="I4447" t="s">
        <v>104</v>
      </c>
      <c r="J4447" s="169">
        <v>5.2356164383561641</v>
      </c>
      <c r="K4447">
        <v>2</v>
      </c>
    </row>
    <row r="4448" spans="1:11" x14ac:dyDescent="0.25">
      <c r="A4448" t="s">
        <v>4954</v>
      </c>
      <c r="B4448">
        <v>29931</v>
      </c>
      <c r="C4448" t="s">
        <v>172</v>
      </c>
      <c r="D4448" s="167">
        <v>88859.28</v>
      </c>
      <c r="E4448" t="s">
        <v>196</v>
      </c>
      <c r="F4448" t="s">
        <v>169</v>
      </c>
      <c r="G4448" t="s">
        <v>706</v>
      </c>
      <c r="H4448" s="168">
        <v>36765</v>
      </c>
      <c r="I4448" t="s">
        <v>103</v>
      </c>
      <c r="J4448" s="169">
        <v>17.090410958904108</v>
      </c>
      <c r="K4448">
        <v>4</v>
      </c>
    </row>
    <row r="4449" spans="1:11" x14ac:dyDescent="0.25">
      <c r="A4449" t="s">
        <v>4955</v>
      </c>
      <c r="B4449">
        <v>16061</v>
      </c>
      <c r="C4449" t="s">
        <v>172</v>
      </c>
      <c r="D4449" s="167">
        <v>63345</v>
      </c>
      <c r="E4449" t="s">
        <v>191</v>
      </c>
      <c r="F4449" t="s">
        <v>169</v>
      </c>
      <c r="G4449" t="s">
        <v>486</v>
      </c>
      <c r="H4449" s="168">
        <v>40671</v>
      </c>
      <c r="I4449" t="s">
        <v>107</v>
      </c>
      <c r="J4449" s="169">
        <v>6.3890410958904109</v>
      </c>
      <c r="K4449">
        <v>2</v>
      </c>
    </row>
    <row r="4450" spans="1:11" x14ac:dyDescent="0.25">
      <c r="A4450" t="s">
        <v>4956</v>
      </c>
      <c r="B4450">
        <v>51558</v>
      </c>
      <c r="C4450" t="s">
        <v>167</v>
      </c>
      <c r="D4450" s="167">
        <v>72442.2</v>
      </c>
      <c r="E4450" t="s">
        <v>325</v>
      </c>
      <c r="F4450" t="s">
        <v>169</v>
      </c>
      <c r="G4450" t="s">
        <v>189</v>
      </c>
      <c r="H4450" s="168">
        <v>36437</v>
      </c>
      <c r="I4450" t="s">
        <v>103</v>
      </c>
      <c r="J4450" s="169">
        <v>17.989041095890411</v>
      </c>
      <c r="K4450">
        <v>4</v>
      </c>
    </row>
    <row r="4451" spans="1:11" x14ac:dyDescent="0.25">
      <c r="A4451" t="s">
        <v>4957</v>
      </c>
      <c r="B4451">
        <v>97685</v>
      </c>
      <c r="C4451" t="s">
        <v>167</v>
      </c>
      <c r="D4451" s="167">
        <v>38085</v>
      </c>
      <c r="E4451" t="s">
        <v>188</v>
      </c>
      <c r="F4451" t="s">
        <v>202</v>
      </c>
      <c r="G4451" t="s">
        <v>313</v>
      </c>
      <c r="H4451" s="168">
        <v>40574</v>
      </c>
      <c r="I4451" t="s">
        <v>104</v>
      </c>
      <c r="J4451" s="169">
        <v>6.6547945205479451</v>
      </c>
      <c r="K4451">
        <v>2</v>
      </c>
    </row>
    <row r="4452" spans="1:11" x14ac:dyDescent="0.25">
      <c r="A4452" t="s">
        <v>4958</v>
      </c>
      <c r="B4452">
        <v>86271</v>
      </c>
      <c r="C4452" t="s">
        <v>172</v>
      </c>
      <c r="D4452" s="167">
        <v>74815</v>
      </c>
      <c r="E4452" t="s">
        <v>185</v>
      </c>
      <c r="F4452" t="s">
        <v>169</v>
      </c>
      <c r="G4452" t="s">
        <v>416</v>
      </c>
      <c r="H4452" s="168">
        <v>38803</v>
      </c>
      <c r="I4452" t="s">
        <v>106</v>
      </c>
      <c r="J4452" s="169">
        <v>11.506849315068493</v>
      </c>
      <c r="K4452">
        <v>3</v>
      </c>
    </row>
    <row r="4453" spans="1:11" x14ac:dyDescent="0.25">
      <c r="A4453" t="s">
        <v>4959</v>
      </c>
      <c r="B4453">
        <v>87470</v>
      </c>
      <c r="C4453" t="s">
        <v>172</v>
      </c>
      <c r="D4453" s="167">
        <v>41781.910000000003</v>
      </c>
      <c r="E4453" t="s">
        <v>199</v>
      </c>
      <c r="F4453" t="s">
        <v>169</v>
      </c>
      <c r="G4453" t="s">
        <v>295</v>
      </c>
      <c r="H4453" s="168">
        <v>41050</v>
      </c>
      <c r="I4453" t="s">
        <v>105</v>
      </c>
      <c r="J4453" s="169">
        <v>5.3506849315068497</v>
      </c>
      <c r="K4453">
        <v>2</v>
      </c>
    </row>
    <row r="4454" spans="1:11" x14ac:dyDescent="0.25">
      <c r="A4454" t="s">
        <v>4960</v>
      </c>
      <c r="B4454">
        <v>97030</v>
      </c>
      <c r="C4454" t="s">
        <v>167</v>
      </c>
      <c r="D4454" s="167">
        <v>16049</v>
      </c>
      <c r="E4454" t="s">
        <v>196</v>
      </c>
      <c r="F4454" t="s">
        <v>202</v>
      </c>
      <c r="G4454" t="s">
        <v>222</v>
      </c>
      <c r="H4454" s="168">
        <v>42464</v>
      </c>
      <c r="I4454" t="s">
        <v>108</v>
      </c>
      <c r="J4454" s="169">
        <v>1.4767123287671233</v>
      </c>
      <c r="K4454">
        <v>1</v>
      </c>
    </row>
    <row r="4455" spans="1:11" x14ac:dyDescent="0.25">
      <c r="A4455" t="s">
        <v>4961</v>
      </c>
      <c r="B4455">
        <v>10857</v>
      </c>
      <c r="C4455" t="s">
        <v>167</v>
      </c>
      <c r="D4455" s="167">
        <v>41220.18</v>
      </c>
      <c r="E4455" t="s">
        <v>175</v>
      </c>
      <c r="F4455" t="s">
        <v>169</v>
      </c>
      <c r="G4455" t="s">
        <v>209</v>
      </c>
      <c r="H4455" s="168">
        <v>42422</v>
      </c>
      <c r="I4455" t="s">
        <v>105</v>
      </c>
      <c r="J4455" s="169">
        <v>1.5917808219178082</v>
      </c>
      <c r="K4455">
        <v>1</v>
      </c>
    </row>
    <row r="4456" spans="1:11" x14ac:dyDescent="0.25">
      <c r="A4456" t="s">
        <v>4962</v>
      </c>
      <c r="B4456">
        <v>5252</v>
      </c>
      <c r="C4456" t="s">
        <v>167</v>
      </c>
      <c r="D4456" s="167">
        <v>64872.71</v>
      </c>
      <c r="E4456" t="s">
        <v>175</v>
      </c>
      <c r="F4456" t="s">
        <v>169</v>
      </c>
      <c r="G4456" t="s">
        <v>311</v>
      </c>
      <c r="H4456" s="168">
        <v>39664</v>
      </c>
      <c r="I4456" t="s">
        <v>103</v>
      </c>
      <c r="J4456" s="169">
        <v>9.1479452054794521</v>
      </c>
      <c r="K4456">
        <v>2</v>
      </c>
    </row>
    <row r="4457" spans="1:11" x14ac:dyDescent="0.25">
      <c r="A4457" t="s">
        <v>4963</v>
      </c>
      <c r="B4457">
        <v>50966</v>
      </c>
      <c r="C4457" t="s">
        <v>172</v>
      </c>
      <c r="D4457" s="167">
        <v>50910</v>
      </c>
      <c r="E4457" t="s">
        <v>191</v>
      </c>
      <c r="F4457" t="s">
        <v>169</v>
      </c>
      <c r="G4457" t="s">
        <v>354</v>
      </c>
      <c r="H4457" s="168">
        <v>41904</v>
      </c>
      <c r="I4457" t="s">
        <v>106</v>
      </c>
      <c r="J4457" s="169">
        <v>3.010958904109589</v>
      </c>
      <c r="K4457">
        <v>1</v>
      </c>
    </row>
    <row r="4458" spans="1:11" x14ac:dyDescent="0.25">
      <c r="A4458" t="s">
        <v>4964</v>
      </c>
      <c r="B4458">
        <v>53423</v>
      </c>
      <c r="C4458" t="s">
        <v>167</v>
      </c>
      <c r="D4458" s="167">
        <v>148272.95000000001</v>
      </c>
      <c r="E4458" t="s">
        <v>188</v>
      </c>
      <c r="F4458" t="s">
        <v>169</v>
      </c>
      <c r="G4458" t="s">
        <v>231</v>
      </c>
      <c r="H4458" s="168">
        <v>32895</v>
      </c>
      <c r="I4458" t="s">
        <v>105</v>
      </c>
      <c r="J4458" s="169">
        <v>27.693150684931506</v>
      </c>
      <c r="K4458">
        <v>6</v>
      </c>
    </row>
    <row r="4459" spans="1:11" x14ac:dyDescent="0.25">
      <c r="A4459" t="s">
        <v>4965</v>
      </c>
      <c r="B4459">
        <v>74314</v>
      </c>
      <c r="C4459" t="s">
        <v>172</v>
      </c>
      <c r="D4459" s="167">
        <v>72167</v>
      </c>
      <c r="E4459" t="s">
        <v>191</v>
      </c>
      <c r="F4459" t="s">
        <v>169</v>
      </c>
      <c r="G4459" t="s">
        <v>192</v>
      </c>
      <c r="H4459" s="168">
        <v>38803</v>
      </c>
      <c r="I4459" t="s">
        <v>105</v>
      </c>
      <c r="J4459" s="169">
        <v>11.506849315068493</v>
      </c>
      <c r="K4459">
        <v>3</v>
      </c>
    </row>
    <row r="4460" spans="1:11" x14ac:dyDescent="0.25">
      <c r="A4460" t="s">
        <v>4966</v>
      </c>
      <c r="B4460">
        <v>30054</v>
      </c>
      <c r="C4460" t="s">
        <v>167</v>
      </c>
      <c r="D4460" s="167">
        <v>68115.539999999994</v>
      </c>
      <c r="E4460" t="s">
        <v>175</v>
      </c>
      <c r="F4460" t="s">
        <v>169</v>
      </c>
      <c r="G4460" t="s">
        <v>211</v>
      </c>
      <c r="H4460" s="168">
        <v>40911</v>
      </c>
      <c r="I4460" t="s">
        <v>106</v>
      </c>
      <c r="J4460" s="169">
        <v>5.7315068493150685</v>
      </c>
      <c r="K4460">
        <v>2</v>
      </c>
    </row>
    <row r="4461" spans="1:11" x14ac:dyDescent="0.25">
      <c r="A4461" t="s">
        <v>4967</v>
      </c>
      <c r="B4461">
        <v>91537</v>
      </c>
      <c r="C4461" t="s">
        <v>167</v>
      </c>
      <c r="D4461" s="167">
        <v>89397.77</v>
      </c>
      <c r="E4461" t="s">
        <v>188</v>
      </c>
      <c r="F4461" t="s">
        <v>169</v>
      </c>
      <c r="G4461" t="s">
        <v>397</v>
      </c>
      <c r="H4461" s="168">
        <v>38376</v>
      </c>
      <c r="I4461" t="s">
        <v>105</v>
      </c>
      <c r="J4461" s="169">
        <v>12.676712328767124</v>
      </c>
      <c r="K4461">
        <v>3</v>
      </c>
    </row>
    <row r="4462" spans="1:11" x14ac:dyDescent="0.25">
      <c r="A4462" t="s">
        <v>4968</v>
      </c>
      <c r="B4462">
        <v>6895</v>
      </c>
      <c r="C4462" t="s">
        <v>172</v>
      </c>
      <c r="D4462" s="167">
        <v>94099</v>
      </c>
      <c r="E4462" t="s">
        <v>168</v>
      </c>
      <c r="F4462" t="s">
        <v>169</v>
      </c>
      <c r="G4462" t="s">
        <v>173</v>
      </c>
      <c r="H4462" s="168">
        <v>35311</v>
      </c>
      <c r="I4462" t="s">
        <v>104</v>
      </c>
      <c r="J4462" s="169">
        <v>21.073972602739726</v>
      </c>
      <c r="K4462">
        <v>5</v>
      </c>
    </row>
    <row r="4463" spans="1:11" x14ac:dyDescent="0.25">
      <c r="A4463" t="s">
        <v>4969</v>
      </c>
      <c r="B4463">
        <v>73370</v>
      </c>
      <c r="C4463" t="s">
        <v>167</v>
      </c>
      <c r="D4463" s="167">
        <v>54507.65</v>
      </c>
      <c r="E4463" t="s">
        <v>188</v>
      </c>
      <c r="F4463" t="s">
        <v>169</v>
      </c>
      <c r="G4463" t="s">
        <v>344</v>
      </c>
      <c r="H4463" s="168">
        <v>38292</v>
      </c>
      <c r="I4463" t="s">
        <v>104</v>
      </c>
      <c r="J4463" s="169">
        <v>12.906849315068493</v>
      </c>
      <c r="K4463">
        <v>3</v>
      </c>
    </row>
    <row r="4464" spans="1:11" x14ac:dyDescent="0.25">
      <c r="A4464" t="s">
        <v>4970</v>
      </c>
      <c r="B4464">
        <v>16703</v>
      </c>
      <c r="C4464" t="s">
        <v>172</v>
      </c>
      <c r="D4464" s="167">
        <v>50343.91</v>
      </c>
      <c r="E4464" t="s">
        <v>199</v>
      </c>
      <c r="F4464" t="s">
        <v>169</v>
      </c>
      <c r="G4464" t="s">
        <v>750</v>
      </c>
      <c r="H4464" s="168">
        <v>39020</v>
      </c>
      <c r="I4464" t="s">
        <v>103</v>
      </c>
      <c r="J4464" s="169">
        <v>10.912328767123288</v>
      </c>
      <c r="K4464">
        <v>3</v>
      </c>
    </row>
    <row r="4465" spans="1:11" x14ac:dyDescent="0.25">
      <c r="A4465" t="s">
        <v>4971</v>
      </c>
      <c r="B4465">
        <v>54874</v>
      </c>
      <c r="C4465" t="s">
        <v>172</v>
      </c>
      <c r="D4465" s="167">
        <v>114419.25</v>
      </c>
      <c r="E4465" t="s">
        <v>268</v>
      </c>
      <c r="F4465" t="s">
        <v>169</v>
      </c>
      <c r="G4465" t="s">
        <v>275</v>
      </c>
      <c r="H4465" s="168">
        <v>41652</v>
      </c>
      <c r="I4465" t="s">
        <v>108</v>
      </c>
      <c r="J4465" s="169">
        <v>3.7013698630136984</v>
      </c>
      <c r="K4465">
        <v>1</v>
      </c>
    </row>
    <row r="4466" spans="1:11" x14ac:dyDescent="0.25">
      <c r="A4466" t="s">
        <v>4972</v>
      </c>
      <c r="B4466">
        <v>63776</v>
      </c>
      <c r="C4466" t="s">
        <v>172</v>
      </c>
      <c r="D4466" s="167">
        <v>51958.37</v>
      </c>
      <c r="E4466" t="s">
        <v>1258</v>
      </c>
      <c r="F4466" t="s">
        <v>169</v>
      </c>
      <c r="G4466" t="s">
        <v>418</v>
      </c>
      <c r="H4466" s="168">
        <v>41624</v>
      </c>
      <c r="I4466" t="s">
        <v>106</v>
      </c>
      <c r="J4466" s="169">
        <v>3.7780821917808218</v>
      </c>
      <c r="K4466">
        <v>1</v>
      </c>
    </row>
    <row r="4467" spans="1:11" x14ac:dyDescent="0.25">
      <c r="A4467" t="s">
        <v>4973</v>
      </c>
      <c r="B4467">
        <v>36949</v>
      </c>
      <c r="C4467" t="s">
        <v>172</v>
      </c>
      <c r="D4467" s="167">
        <v>92756.7</v>
      </c>
      <c r="E4467" t="s">
        <v>175</v>
      </c>
      <c r="F4467" t="s">
        <v>169</v>
      </c>
      <c r="G4467" t="s">
        <v>183</v>
      </c>
      <c r="H4467" s="168">
        <v>32216</v>
      </c>
      <c r="I4467" t="s">
        <v>104</v>
      </c>
      <c r="J4467" s="169">
        <v>29.553424657534247</v>
      </c>
      <c r="K4467">
        <v>6</v>
      </c>
    </row>
    <row r="4468" spans="1:11" x14ac:dyDescent="0.25">
      <c r="A4468" t="s">
        <v>4974</v>
      </c>
      <c r="B4468">
        <v>46532</v>
      </c>
      <c r="C4468" t="s">
        <v>172</v>
      </c>
      <c r="D4468" s="167">
        <v>62620</v>
      </c>
      <c r="E4468" t="s">
        <v>175</v>
      </c>
      <c r="F4468" t="s">
        <v>169</v>
      </c>
      <c r="G4468" t="s">
        <v>183</v>
      </c>
      <c r="H4468" s="168">
        <v>41302</v>
      </c>
      <c r="I4468" t="s">
        <v>103</v>
      </c>
      <c r="J4468" s="169">
        <v>4.6602739726027398</v>
      </c>
      <c r="K4468">
        <v>1</v>
      </c>
    </row>
    <row r="4469" spans="1:11" x14ac:dyDescent="0.25">
      <c r="A4469" t="s">
        <v>4975</v>
      </c>
      <c r="B4469">
        <v>89730</v>
      </c>
      <c r="C4469" t="s">
        <v>167</v>
      </c>
      <c r="D4469" s="167">
        <v>97912</v>
      </c>
      <c r="E4469" t="s">
        <v>188</v>
      </c>
      <c r="F4469" t="s">
        <v>169</v>
      </c>
      <c r="G4469" t="s">
        <v>284</v>
      </c>
      <c r="H4469" s="168">
        <v>36437</v>
      </c>
      <c r="I4469" t="s">
        <v>103</v>
      </c>
      <c r="J4469" s="169">
        <v>17.989041095890411</v>
      </c>
      <c r="K4469">
        <v>4</v>
      </c>
    </row>
    <row r="4470" spans="1:11" x14ac:dyDescent="0.25">
      <c r="A4470" t="s">
        <v>4976</v>
      </c>
      <c r="B4470">
        <v>3829</v>
      </c>
      <c r="C4470" t="s">
        <v>167</v>
      </c>
      <c r="D4470" s="167">
        <v>60201.440000000002</v>
      </c>
      <c r="E4470" t="s">
        <v>216</v>
      </c>
      <c r="F4470" t="s">
        <v>169</v>
      </c>
      <c r="G4470" t="s">
        <v>217</v>
      </c>
      <c r="H4470" s="168">
        <v>35366</v>
      </c>
      <c r="I4470" t="s">
        <v>107</v>
      </c>
      <c r="J4470" s="169">
        <v>20.923287671232877</v>
      </c>
      <c r="K4470">
        <v>5</v>
      </c>
    </row>
    <row r="4471" spans="1:11" x14ac:dyDescent="0.25">
      <c r="A4471" t="s">
        <v>4977</v>
      </c>
      <c r="B4471">
        <v>80575</v>
      </c>
      <c r="C4471" t="s">
        <v>172</v>
      </c>
      <c r="D4471" s="167">
        <v>52693</v>
      </c>
      <c r="E4471" t="s">
        <v>191</v>
      </c>
      <c r="F4471" t="s">
        <v>169</v>
      </c>
      <c r="G4471" t="s">
        <v>354</v>
      </c>
      <c r="H4471" s="168">
        <v>41288</v>
      </c>
      <c r="I4471" t="s">
        <v>103</v>
      </c>
      <c r="J4471" s="169">
        <v>4.6986301369863011</v>
      </c>
      <c r="K4471">
        <v>1</v>
      </c>
    </row>
    <row r="4472" spans="1:11" x14ac:dyDescent="0.25">
      <c r="A4472" t="s">
        <v>4978</v>
      </c>
      <c r="B4472">
        <v>75146</v>
      </c>
      <c r="C4472" t="s">
        <v>172</v>
      </c>
      <c r="D4472" s="167">
        <v>56580</v>
      </c>
      <c r="E4472" t="s">
        <v>168</v>
      </c>
      <c r="F4472" t="s">
        <v>169</v>
      </c>
      <c r="G4472" t="s">
        <v>265</v>
      </c>
      <c r="H4472" s="168">
        <v>41498</v>
      </c>
      <c r="I4472" t="s">
        <v>107</v>
      </c>
      <c r="J4472" s="169">
        <v>4.1232876712328768</v>
      </c>
      <c r="K4472">
        <v>1</v>
      </c>
    </row>
    <row r="4473" spans="1:11" x14ac:dyDescent="0.25">
      <c r="A4473" t="s">
        <v>4979</v>
      </c>
      <c r="B4473">
        <v>24730</v>
      </c>
      <c r="C4473" t="s">
        <v>172</v>
      </c>
      <c r="D4473" s="167">
        <v>121952</v>
      </c>
      <c r="E4473" t="s">
        <v>199</v>
      </c>
      <c r="F4473" t="s">
        <v>169</v>
      </c>
      <c r="G4473" t="s">
        <v>2060</v>
      </c>
      <c r="H4473" s="168">
        <v>28443</v>
      </c>
      <c r="I4473" t="s">
        <v>104</v>
      </c>
      <c r="J4473" s="169">
        <v>39.890410958904113</v>
      </c>
      <c r="K4473">
        <v>8</v>
      </c>
    </row>
    <row r="4474" spans="1:11" x14ac:dyDescent="0.25">
      <c r="A4474" t="s">
        <v>4980</v>
      </c>
      <c r="B4474">
        <v>69534</v>
      </c>
      <c r="C4474" t="s">
        <v>167</v>
      </c>
      <c r="D4474" s="167">
        <v>69349.08</v>
      </c>
      <c r="E4474" t="s">
        <v>188</v>
      </c>
      <c r="F4474" t="s">
        <v>169</v>
      </c>
      <c r="G4474" t="s">
        <v>703</v>
      </c>
      <c r="H4474" s="168">
        <v>37242</v>
      </c>
      <c r="I4474" t="s">
        <v>103</v>
      </c>
      <c r="J4474" s="169">
        <v>15.783561643835617</v>
      </c>
      <c r="K4474">
        <v>4</v>
      </c>
    </row>
    <row r="4475" spans="1:11" x14ac:dyDescent="0.25">
      <c r="A4475" t="s">
        <v>4981</v>
      </c>
      <c r="B4475">
        <v>24168</v>
      </c>
      <c r="C4475" t="s">
        <v>172</v>
      </c>
      <c r="D4475" s="167">
        <v>100342.9</v>
      </c>
      <c r="E4475" t="s">
        <v>199</v>
      </c>
      <c r="F4475" t="s">
        <v>169</v>
      </c>
      <c r="G4475" t="s">
        <v>397</v>
      </c>
      <c r="H4475" s="168">
        <v>41526</v>
      </c>
      <c r="I4475" t="s">
        <v>103</v>
      </c>
      <c r="J4475" s="169">
        <v>4.0465753424657533</v>
      </c>
      <c r="K4475">
        <v>1</v>
      </c>
    </row>
    <row r="4476" spans="1:11" x14ac:dyDescent="0.25">
      <c r="A4476" t="s">
        <v>4982</v>
      </c>
      <c r="B4476">
        <v>27482</v>
      </c>
      <c r="C4476" t="s">
        <v>172</v>
      </c>
      <c r="D4476" s="167">
        <v>58773</v>
      </c>
      <c r="E4476" t="s">
        <v>191</v>
      </c>
      <c r="F4476" t="s">
        <v>169</v>
      </c>
      <c r="G4476" t="s">
        <v>354</v>
      </c>
      <c r="H4476" s="168">
        <v>41288</v>
      </c>
      <c r="I4476" t="s">
        <v>104</v>
      </c>
      <c r="J4476" s="169">
        <v>4.6986301369863011</v>
      </c>
      <c r="K4476">
        <v>1</v>
      </c>
    </row>
    <row r="4477" spans="1:11" x14ac:dyDescent="0.25">
      <c r="A4477" t="s">
        <v>4983</v>
      </c>
      <c r="B4477">
        <v>92062</v>
      </c>
      <c r="C4477" t="s">
        <v>172</v>
      </c>
      <c r="D4477" s="167">
        <v>81066</v>
      </c>
      <c r="E4477" t="s">
        <v>199</v>
      </c>
      <c r="F4477" t="s">
        <v>169</v>
      </c>
      <c r="G4477" t="s">
        <v>3985</v>
      </c>
      <c r="H4477" s="168">
        <v>36962</v>
      </c>
      <c r="I4477" t="s">
        <v>104</v>
      </c>
      <c r="J4477" s="169">
        <v>16.550684931506851</v>
      </c>
      <c r="K4477">
        <v>4</v>
      </c>
    </row>
    <row r="4478" spans="1:11" x14ac:dyDescent="0.25">
      <c r="A4478" t="s">
        <v>4984</v>
      </c>
      <c r="B4478">
        <v>21008</v>
      </c>
      <c r="C4478" t="s">
        <v>172</v>
      </c>
      <c r="D4478" s="167">
        <v>114087.02</v>
      </c>
      <c r="E4478" t="s">
        <v>185</v>
      </c>
      <c r="F4478" t="s">
        <v>169</v>
      </c>
      <c r="G4478" t="s">
        <v>382</v>
      </c>
      <c r="H4478" s="168">
        <v>33924</v>
      </c>
      <c r="I4478" t="s">
        <v>106</v>
      </c>
      <c r="J4478" s="169">
        <v>24.873972602739727</v>
      </c>
      <c r="K4478">
        <v>5</v>
      </c>
    </row>
    <row r="4479" spans="1:11" x14ac:dyDescent="0.25">
      <c r="A4479" t="s">
        <v>4985</v>
      </c>
      <c r="B4479">
        <v>84560</v>
      </c>
      <c r="C4479" t="s">
        <v>172</v>
      </c>
      <c r="D4479" s="167">
        <v>97392.47</v>
      </c>
      <c r="E4479" t="s">
        <v>168</v>
      </c>
      <c r="F4479" t="s">
        <v>169</v>
      </c>
      <c r="G4479" t="s">
        <v>173</v>
      </c>
      <c r="H4479" s="168">
        <v>34352</v>
      </c>
      <c r="I4479" t="s">
        <v>105</v>
      </c>
      <c r="J4479" s="169">
        <v>23.701369863013699</v>
      </c>
      <c r="K4479">
        <v>5</v>
      </c>
    </row>
    <row r="4480" spans="1:11" x14ac:dyDescent="0.25">
      <c r="A4480" t="s">
        <v>4986</v>
      </c>
      <c r="B4480">
        <v>38061</v>
      </c>
      <c r="C4480" t="s">
        <v>167</v>
      </c>
      <c r="D4480" s="167">
        <v>78096</v>
      </c>
      <c r="E4480" t="s">
        <v>175</v>
      </c>
      <c r="F4480" t="s">
        <v>169</v>
      </c>
      <c r="G4480" t="s">
        <v>183</v>
      </c>
      <c r="H4480" s="168">
        <v>38012</v>
      </c>
      <c r="I4480" t="s">
        <v>104</v>
      </c>
      <c r="J4480" s="169">
        <v>13.673972602739726</v>
      </c>
      <c r="K4480">
        <v>3</v>
      </c>
    </row>
    <row r="4481" spans="1:11" x14ac:dyDescent="0.25">
      <c r="A4481" t="s">
        <v>4987</v>
      </c>
      <c r="B4481">
        <v>73289</v>
      </c>
      <c r="C4481" t="s">
        <v>167</v>
      </c>
      <c r="D4481" s="167">
        <v>98490.39</v>
      </c>
      <c r="E4481" t="s">
        <v>175</v>
      </c>
      <c r="F4481" t="s">
        <v>169</v>
      </c>
      <c r="G4481" t="s">
        <v>176</v>
      </c>
      <c r="H4481" s="168">
        <v>37326</v>
      </c>
      <c r="I4481" t="s">
        <v>103</v>
      </c>
      <c r="J4481" s="169">
        <v>15.553424657534247</v>
      </c>
      <c r="K4481">
        <v>4</v>
      </c>
    </row>
    <row r="4482" spans="1:11" x14ac:dyDescent="0.25">
      <c r="A4482" t="s">
        <v>4988</v>
      </c>
      <c r="B4482">
        <v>93569</v>
      </c>
      <c r="C4482" t="s">
        <v>172</v>
      </c>
      <c r="D4482" s="167">
        <v>80784</v>
      </c>
      <c r="E4482" t="s">
        <v>191</v>
      </c>
      <c r="F4482" t="s">
        <v>169</v>
      </c>
      <c r="G4482" t="s">
        <v>192</v>
      </c>
      <c r="H4482" s="168">
        <v>36493</v>
      </c>
      <c r="I4482" t="s">
        <v>106</v>
      </c>
      <c r="J4482" s="169">
        <v>17.835616438356166</v>
      </c>
      <c r="K4482">
        <v>4</v>
      </c>
    </row>
    <row r="4483" spans="1:11" x14ac:dyDescent="0.25">
      <c r="A4483" t="s">
        <v>4989</v>
      </c>
      <c r="B4483">
        <v>59465</v>
      </c>
      <c r="C4483" t="s">
        <v>172</v>
      </c>
      <c r="D4483" s="167">
        <v>170754</v>
      </c>
      <c r="E4483" t="s">
        <v>188</v>
      </c>
      <c r="F4483" t="s">
        <v>169</v>
      </c>
      <c r="G4483" t="s">
        <v>4990</v>
      </c>
      <c r="H4483" s="168">
        <v>32594</v>
      </c>
      <c r="I4483" t="s">
        <v>106</v>
      </c>
      <c r="J4483" s="169">
        <v>28.517808219178082</v>
      </c>
      <c r="K4483">
        <v>6</v>
      </c>
    </row>
    <row r="4484" spans="1:11" x14ac:dyDescent="0.25">
      <c r="A4484" t="s">
        <v>4991</v>
      </c>
      <c r="B4484">
        <v>90671</v>
      </c>
      <c r="C4484" t="s">
        <v>167</v>
      </c>
      <c r="D4484" s="167">
        <v>48956</v>
      </c>
      <c r="E4484" t="s">
        <v>191</v>
      </c>
      <c r="F4484" t="s">
        <v>202</v>
      </c>
      <c r="G4484" t="s">
        <v>610</v>
      </c>
      <c r="H4484" s="168">
        <v>36759</v>
      </c>
      <c r="I4484" t="s">
        <v>105</v>
      </c>
      <c r="J4484" s="169">
        <v>17.106849315068494</v>
      </c>
      <c r="K4484">
        <v>4</v>
      </c>
    </row>
    <row r="4485" spans="1:11" x14ac:dyDescent="0.25">
      <c r="A4485" t="s">
        <v>4992</v>
      </c>
      <c r="B4485">
        <v>22036</v>
      </c>
      <c r="C4485" t="s">
        <v>167</v>
      </c>
      <c r="D4485" s="167">
        <v>18193.45</v>
      </c>
      <c r="E4485" t="s">
        <v>216</v>
      </c>
      <c r="F4485" t="s">
        <v>202</v>
      </c>
      <c r="G4485" t="s">
        <v>303</v>
      </c>
      <c r="H4485" s="168">
        <v>40127</v>
      </c>
      <c r="I4485" t="s">
        <v>104</v>
      </c>
      <c r="J4485" s="169">
        <v>7.8794520547945206</v>
      </c>
      <c r="K4485">
        <v>2</v>
      </c>
    </row>
    <row r="4486" spans="1:11" x14ac:dyDescent="0.25">
      <c r="A4486" t="s">
        <v>4993</v>
      </c>
      <c r="B4486">
        <v>84967</v>
      </c>
      <c r="C4486" t="s">
        <v>172</v>
      </c>
      <c r="D4486" s="167">
        <v>93396</v>
      </c>
      <c r="E4486" t="s">
        <v>213</v>
      </c>
      <c r="F4486" t="s">
        <v>169</v>
      </c>
      <c r="G4486" t="s">
        <v>1446</v>
      </c>
      <c r="H4486" s="168">
        <v>41106</v>
      </c>
      <c r="I4486" t="s">
        <v>108</v>
      </c>
      <c r="J4486" s="169">
        <v>5.1972602739726028</v>
      </c>
      <c r="K4486">
        <v>2</v>
      </c>
    </row>
    <row r="4487" spans="1:11" x14ac:dyDescent="0.25">
      <c r="A4487" t="s">
        <v>4994</v>
      </c>
      <c r="B4487">
        <v>19476</v>
      </c>
      <c r="C4487" t="s">
        <v>172</v>
      </c>
      <c r="D4487" s="167">
        <v>56478</v>
      </c>
      <c r="E4487" t="s">
        <v>175</v>
      </c>
      <c r="F4487" t="s">
        <v>169</v>
      </c>
      <c r="G4487" t="s">
        <v>183</v>
      </c>
      <c r="H4487" s="168">
        <v>41694</v>
      </c>
      <c r="I4487" t="s">
        <v>104</v>
      </c>
      <c r="J4487" s="169">
        <v>3.5863013698630137</v>
      </c>
      <c r="K4487">
        <v>1</v>
      </c>
    </row>
    <row r="4488" spans="1:11" x14ac:dyDescent="0.25">
      <c r="A4488" t="s">
        <v>4995</v>
      </c>
      <c r="B4488">
        <v>143</v>
      </c>
      <c r="C4488" t="s">
        <v>172</v>
      </c>
      <c r="D4488" s="167">
        <v>17793.77</v>
      </c>
      <c r="E4488" t="s">
        <v>196</v>
      </c>
      <c r="F4488" t="s">
        <v>202</v>
      </c>
      <c r="G4488" t="s">
        <v>222</v>
      </c>
      <c r="H4488" s="168">
        <v>41596</v>
      </c>
      <c r="I4488" t="s">
        <v>106</v>
      </c>
      <c r="J4488" s="169">
        <v>3.8547945205479452</v>
      </c>
      <c r="K4488">
        <v>1</v>
      </c>
    </row>
    <row r="4489" spans="1:11" x14ac:dyDescent="0.25">
      <c r="A4489" t="s">
        <v>4996</v>
      </c>
      <c r="B4489">
        <v>61505</v>
      </c>
      <c r="C4489" t="s">
        <v>172</v>
      </c>
      <c r="D4489" s="167">
        <v>45261</v>
      </c>
      <c r="E4489" t="s">
        <v>191</v>
      </c>
      <c r="F4489" t="s">
        <v>169</v>
      </c>
      <c r="G4489" t="s">
        <v>1065</v>
      </c>
      <c r="H4489" s="168">
        <v>42716</v>
      </c>
      <c r="I4489" t="s">
        <v>104</v>
      </c>
      <c r="J4489" s="169">
        <v>0.78630136986301369</v>
      </c>
      <c r="K4489">
        <v>1</v>
      </c>
    </row>
    <row r="4490" spans="1:11" x14ac:dyDescent="0.25">
      <c r="A4490" t="s">
        <v>4997</v>
      </c>
      <c r="B4490">
        <v>84717</v>
      </c>
      <c r="C4490" t="s">
        <v>172</v>
      </c>
      <c r="D4490" s="167">
        <v>98024.98</v>
      </c>
      <c r="E4490" t="s">
        <v>199</v>
      </c>
      <c r="F4490" t="s">
        <v>169</v>
      </c>
      <c r="G4490" t="s">
        <v>176</v>
      </c>
      <c r="H4490" s="168">
        <v>38278</v>
      </c>
      <c r="I4490" t="s">
        <v>103</v>
      </c>
      <c r="J4490" s="169">
        <v>12.945205479452055</v>
      </c>
      <c r="K4490">
        <v>3</v>
      </c>
    </row>
    <row r="4491" spans="1:11" x14ac:dyDescent="0.25">
      <c r="A4491" t="s">
        <v>4998</v>
      </c>
      <c r="B4491">
        <v>68188</v>
      </c>
      <c r="C4491" t="s">
        <v>167</v>
      </c>
      <c r="D4491" s="167">
        <v>29224</v>
      </c>
      <c r="E4491" t="s">
        <v>216</v>
      </c>
      <c r="F4491" t="s">
        <v>202</v>
      </c>
      <c r="G4491" t="s">
        <v>217</v>
      </c>
      <c r="H4491" s="168">
        <v>35905</v>
      </c>
      <c r="I4491" t="s">
        <v>106</v>
      </c>
      <c r="J4491" s="169">
        <v>19.446575342465753</v>
      </c>
      <c r="K4491">
        <v>4</v>
      </c>
    </row>
    <row r="4492" spans="1:11" x14ac:dyDescent="0.25">
      <c r="A4492" t="s">
        <v>4999</v>
      </c>
      <c r="B4492">
        <v>62726</v>
      </c>
      <c r="C4492" t="s">
        <v>172</v>
      </c>
      <c r="D4492" s="167">
        <v>65382</v>
      </c>
      <c r="E4492" t="s">
        <v>191</v>
      </c>
      <c r="F4492" t="s">
        <v>169</v>
      </c>
      <c r="G4492" t="s">
        <v>486</v>
      </c>
      <c r="H4492" s="168">
        <v>40966</v>
      </c>
      <c r="I4492" t="s">
        <v>104</v>
      </c>
      <c r="J4492" s="169">
        <v>5.580821917808219</v>
      </c>
      <c r="K4492">
        <v>2</v>
      </c>
    </row>
    <row r="4493" spans="1:11" x14ac:dyDescent="0.25">
      <c r="A4493" t="s">
        <v>5000</v>
      </c>
      <c r="B4493">
        <v>73871</v>
      </c>
      <c r="C4493" t="s">
        <v>167</v>
      </c>
      <c r="D4493" s="167">
        <v>85901.02</v>
      </c>
      <c r="E4493" t="s">
        <v>191</v>
      </c>
      <c r="F4493" t="s">
        <v>169</v>
      </c>
      <c r="G4493" t="s">
        <v>610</v>
      </c>
      <c r="H4493" s="168">
        <v>41218</v>
      </c>
      <c r="I4493" t="s">
        <v>106</v>
      </c>
      <c r="J4493" s="169">
        <v>4.8904109589041092</v>
      </c>
      <c r="K4493">
        <v>1</v>
      </c>
    </row>
    <row r="4494" spans="1:11" x14ac:dyDescent="0.25">
      <c r="A4494" t="s">
        <v>5001</v>
      </c>
      <c r="B4494">
        <v>16023</v>
      </c>
      <c r="C4494" t="s">
        <v>172</v>
      </c>
      <c r="D4494" s="167">
        <v>37934.39</v>
      </c>
      <c r="E4494" t="s">
        <v>253</v>
      </c>
      <c r="F4494" t="s">
        <v>169</v>
      </c>
      <c r="G4494" t="s">
        <v>207</v>
      </c>
      <c r="H4494" s="168">
        <v>39299</v>
      </c>
      <c r="I4494" t="s">
        <v>103</v>
      </c>
      <c r="J4494" s="169">
        <v>10.147945205479452</v>
      </c>
      <c r="K4494">
        <v>3</v>
      </c>
    </row>
    <row r="4495" spans="1:11" x14ac:dyDescent="0.25">
      <c r="A4495" t="s">
        <v>5002</v>
      </c>
      <c r="B4495">
        <v>56671</v>
      </c>
      <c r="C4495" t="s">
        <v>172</v>
      </c>
      <c r="D4495" s="167">
        <v>53788</v>
      </c>
      <c r="E4495" t="s">
        <v>175</v>
      </c>
      <c r="F4495" t="s">
        <v>169</v>
      </c>
      <c r="G4495" t="s">
        <v>183</v>
      </c>
      <c r="H4495" s="168">
        <v>41918</v>
      </c>
      <c r="I4495" t="s">
        <v>103</v>
      </c>
      <c r="J4495" s="169">
        <v>2.9726027397260273</v>
      </c>
      <c r="K4495">
        <v>1</v>
      </c>
    </row>
    <row r="4496" spans="1:11" x14ac:dyDescent="0.25">
      <c r="A4496" t="s">
        <v>5003</v>
      </c>
      <c r="B4496">
        <v>9004</v>
      </c>
      <c r="C4496" t="s">
        <v>172</v>
      </c>
      <c r="D4496" s="167">
        <v>50183</v>
      </c>
      <c r="E4496" t="s">
        <v>191</v>
      </c>
      <c r="F4496" t="s">
        <v>169</v>
      </c>
      <c r="G4496" t="s">
        <v>354</v>
      </c>
      <c r="H4496" s="168">
        <v>39720</v>
      </c>
      <c r="I4496" t="s">
        <v>108</v>
      </c>
      <c r="J4496" s="169">
        <v>8.9945205479452053</v>
      </c>
      <c r="K4496">
        <v>2</v>
      </c>
    </row>
    <row r="4497" spans="1:11" x14ac:dyDescent="0.25">
      <c r="A4497" t="s">
        <v>5004</v>
      </c>
      <c r="B4497">
        <v>26105</v>
      </c>
      <c r="C4497" t="s">
        <v>172</v>
      </c>
      <c r="D4497" s="167">
        <v>50910</v>
      </c>
      <c r="E4497" t="s">
        <v>191</v>
      </c>
      <c r="F4497" t="s">
        <v>169</v>
      </c>
      <c r="G4497" t="s">
        <v>354</v>
      </c>
      <c r="H4497" s="168">
        <v>41904</v>
      </c>
      <c r="I4497" t="s">
        <v>105</v>
      </c>
      <c r="J4497" s="169">
        <v>3.010958904109589</v>
      </c>
      <c r="K4497">
        <v>1</v>
      </c>
    </row>
    <row r="4498" spans="1:11" x14ac:dyDescent="0.25">
      <c r="A4498" t="s">
        <v>5005</v>
      </c>
      <c r="B4498">
        <v>6382</v>
      </c>
      <c r="C4498" t="s">
        <v>172</v>
      </c>
      <c r="D4498" s="167">
        <v>72677.03</v>
      </c>
      <c r="E4498" t="s">
        <v>308</v>
      </c>
      <c r="F4498" t="s">
        <v>169</v>
      </c>
      <c r="G4498" t="s">
        <v>428</v>
      </c>
      <c r="H4498" s="168">
        <v>42156</v>
      </c>
      <c r="I4498" t="s">
        <v>104</v>
      </c>
      <c r="J4498" s="169">
        <v>2.3205479452054796</v>
      </c>
      <c r="K4498">
        <v>1</v>
      </c>
    </row>
    <row r="4499" spans="1:11" x14ac:dyDescent="0.25">
      <c r="A4499" t="s">
        <v>5006</v>
      </c>
      <c r="B4499">
        <v>64751</v>
      </c>
      <c r="C4499" t="s">
        <v>172</v>
      </c>
      <c r="D4499" s="167">
        <v>72902</v>
      </c>
      <c r="E4499" t="s">
        <v>175</v>
      </c>
      <c r="F4499" t="s">
        <v>169</v>
      </c>
      <c r="G4499" t="s">
        <v>183</v>
      </c>
      <c r="H4499" s="168">
        <v>38915</v>
      </c>
      <c r="I4499" t="s">
        <v>103</v>
      </c>
      <c r="J4499" s="169">
        <v>11.2</v>
      </c>
      <c r="K4499">
        <v>3</v>
      </c>
    </row>
    <row r="4500" spans="1:11" x14ac:dyDescent="0.25">
      <c r="A4500" t="s">
        <v>5007</v>
      </c>
      <c r="B4500">
        <v>7882</v>
      </c>
      <c r="C4500" t="s">
        <v>172</v>
      </c>
      <c r="D4500" s="167">
        <v>80784</v>
      </c>
      <c r="E4500" t="s">
        <v>191</v>
      </c>
      <c r="F4500" t="s">
        <v>169</v>
      </c>
      <c r="G4500" t="s">
        <v>192</v>
      </c>
      <c r="H4500" s="168">
        <v>36570</v>
      </c>
      <c r="I4500" t="s">
        <v>103</v>
      </c>
      <c r="J4500" s="169">
        <v>17.624657534246577</v>
      </c>
      <c r="K4500">
        <v>4</v>
      </c>
    </row>
    <row r="4501" spans="1:11" x14ac:dyDescent="0.25">
      <c r="A4501" t="s">
        <v>5008</v>
      </c>
      <c r="B4501">
        <v>31865</v>
      </c>
      <c r="C4501" t="s">
        <v>172</v>
      </c>
      <c r="D4501" s="167">
        <v>41220.18</v>
      </c>
      <c r="E4501" t="s">
        <v>175</v>
      </c>
      <c r="F4501" t="s">
        <v>169</v>
      </c>
      <c r="G4501" t="s">
        <v>209</v>
      </c>
      <c r="H4501" s="168">
        <v>42422</v>
      </c>
      <c r="I4501" t="s">
        <v>108</v>
      </c>
      <c r="J4501" s="169">
        <v>1.5917808219178082</v>
      </c>
      <c r="K4501">
        <v>1</v>
      </c>
    </row>
    <row r="4502" spans="1:11" x14ac:dyDescent="0.25">
      <c r="A4502" t="s">
        <v>5009</v>
      </c>
      <c r="B4502">
        <v>51153</v>
      </c>
      <c r="C4502" t="s">
        <v>172</v>
      </c>
      <c r="D4502" s="167">
        <v>56478</v>
      </c>
      <c r="E4502" t="s">
        <v>175</v>
      </c>
      <c r="F4502" t="s">
        <v>169</v>
      </c>
      <c r="G4502" t="s">
        <v>183</v>
      </c>
      <c r="H4502" s="168">
        <v>41694</v>
      </c>
      <c r="I4502" t="s">
        <v>106</v>
      </c>
      <c r="J4502" s="169">
        <v>3.5863013698630137</v>
      </c>
      <c r="K4502">
        <v>1</v>
      </c>
    </row>
    <row r="4503" spans="1:11" x14ac:dyDescent="0.25">
      <c r="A4503" t="s">
        <v>5010</v>
      </c>
      <c r="B4503">
        <v>96137</v>
      </c>
      <c r="C4503" t="s">
        <v>167</v>
      </c>
      <c r="D4503" s="167">
        <v>84813.6</v>
      </c>
      <c r="E4503" t="s">
        <v>188</v>
      </c>
      <c r="F4503" t="s">
        <v>169</v>
      </c>
      <c r="G4503" t="s">
        <v>598</v>
      </c>
      <c r="H4503" s="168">
        <v>41372</v>
      </c>
      <c r="I4503" t="s">
        <v>108</v>
      </c>
      <c r="J4503" s="169">
        <v>4.4684931506849317</v>
      </c>
      <c r="K4503">
        <v>1</v>
      </c>
    </row>
    <row r="4504" spans="1:11" x14ac:dyDescent="0.25">
      <c r="A4504" t="s">
        <v>5011</v>
      </c>
      <c r="B4504">
        <v>69047</v>
      </c>
      <c r="C4504" t="s">
        <v>172</v>
      </c>
      <c r="D4504" s="167">
        <v>60714.58</v>
      </c>
      <c r="E4504" t="s">
        <v>199</v>
      </c>
      <c r="F4504" t="s">
        <v>169</v>
      </c>
      <c r="G4504" t="s">
        <v>200</v>
      </c>
      <c r="H4504" s="168">
        <v>36359</v>
      </c>
      <c r="I4504" t="s">
        <v>103</v>
      </c>
      <c r="J4504" s="169">
        <v>18.202739726027396</v>
      </c>
      <c r="K4504">
        <v>4</v>
      </c>
    </row>
    <row r="4505" spans="1:11" x14ac:dyDescent="0.25">
      <c r="A4505" t="s">
        <v>5012</v>
      </c>
      <c r="B4505">
        <v>47525</v>
      </c>
      <c r="C4505" t="s">
        <v>172</v>
      </c>
      <c r="D4505" s="167">
        <v>97755</v>
      </c>
      <c r="E4505" t="s">
        <v>185</v>
      </c>
      <c r="F4505" t="s">
        <v>169</v>
      </c>
      <c r="G4505" t="s">
        <v>495</v>
      </c>
      <c r="H4505" s="168">
        <v>36942</v>
      </c>
      <c r="I4505" t="s">
        <v>105</v>
      </c>
      <c r="J4505" s="169">
        <v>16.605479452054794</v>
      </c>
      <c r="K4505">
        <v>4</v>
      </c>
    </row>
    <row r="4506" spans="1:11" x14ac:dyDescent="0.25">
      <c r="A4506" t="s">
        <v>5013</v>
      </c>
      <c r="B4506">
        <v>41479</v>
      </c>
      <c r="C4506" t="s">
        <v>172</v>
      </c>
      <c r="D4506" s="167">
        <v>92460</v>
      </c>
      <c r="E4506" t="s">
        <v>188</v>
      </c>
      <c r="F4506" t="s">
        <v>202</v>
      </c>
      <c r="G4506" t="s">
        <v>1682</v>
      </c>
      <c r="H4506" s="168">
        <v>42548</v>
      </c>
      <c r="I4506" t="s">
        <v>106</v>
      </c>
      <c r="J4506" s="169">
        <v>1.2465753424657535</v>
      </c>
      <c r="K4506">
        <v>1</v>
      </c>
    </row>
    <row r="4507" spans="1:11" x14ac:dyDescent="0.25">
      <c r="A4507" t="s">
        <v>5014</v>
      </c>
      <c r="B4507">
        <v>27032</v>
      </c>
      <c r="C4507" t="s">
        <v>172</v>
      </c>
      <c r="D4507" s="167">
        <v>60201.440000000002</v>
      </c>
      <c r="E4507" t="s">
        <v>216</v>
      </c>
      <c r="F4507" t="s">
        <v>169</v>
      </c>
      <c r="G4507" t="s">
        <v>217</v>
      </c>
      <c r="H4507" s="168">
        <v>34189</v>
      </c>
      <c r="I4507" t="s">
        <v>104</v>
      </c>
      <c r="J4507" s="169">
        <v>24.147945205479452</v>
      </c>
      <c r="K4507">
        <v>5</v>
      </c>
    </row>
    <row r="4508" spans="1:11" x14ac:dyDescent="0.25">
      <c r="A4508" t="s">
        <v>5015</v>
      </c>
      <c r="B4508">
        <v>4478</v>
      </c>
      <c r="C4508" t="s">
        <v>172</v>
      </c>
      <c r="D4508" s="167">
        <v>73856.98</v>
      </c>
      <c r="E4508" t="s">
        <v>199</v>
      </c>
      <c r="F4508" t="s">
        <v>169</v>
      </c>
      <c r="G4508" t="s">
        <v>428</v>
      </c>
      <c r="H4508" s="168">
        <v>39426</v>
      </c>
      <c r="I4508" t="s">
        <v>104</v>
      </c>
      <c r="J4508" s="169">
        <v>9.8000000000000007</v>
      </c>
      <c r="K4508">
        <v>2</v>
      </c>
    </row>
    <row r="4509" spans="1:11" x14ac:dyDescent="0.25">
      <c r="A4509" t="s">
        <v>5016</v>
      </c>
      <c r="B4509">
        <v>78174</v>
      </c>
      <c r="C4509" t="s">
        <v>167</v>
      </c>
      <c r="D4509" s="167">
        <v>84974</v>
      </c>
      <c r="E4509" t="s">
        <v>188</v>
      </c>
      <c r="F4509" t="s">
        <v>169</v>
      </c>
      <c r="G4509" t="s">
        <v>189</v>
      </c>
      <c r="H4509" s="168">
        <v>37018</v>
      </c>
      <c r="I4509" t="s">
        <v>104</v>
      </c>
      <c r="J4509" s="169">
        <v>16.397260273972602</v>
      </c>
      <c r="K4509">
        <v>4</v>
      </c>
    </row>
    <row r="4510" spans="1:11" x14ac:dyDescent="0.25">
      <c r="A4510" t="s">
        <v>5017</v>
      </c>
      <c r="B4510">
        <v>42371</v>
      </c>
      <c r="C4510" t="s">
        <v>172</v>
      </c>
      <c r="D4510" s="167">
        <v>97912</v>
      </c>
      <c r="E4510" t="s">
        <v>268</v>
      </c>
      <c r="F4510" t="s">
        <v>169</v>
      </c>
      <c r="G4510" t="s">
        <v>297</v>
      </c>
      <c r="H4510" s="168">
        <v>38194</v>
      </c>
      <c r="I4510" t="s">
        <v>105</v>
      </c>
      <c r="J4510" s="169">
        <v>13.175342465753424</v>
      </c>
      <c r="K4510">
        <v>3</v>
      </c>
    </row>
    <row r="4511" spans="1:11" x14ac:dyDescent="0.25">
      <c r="A4511" t="s">
        <v>5018</v>
      </c>
      <c r="B4511">
        <v>95886</v>
      </c>
      <c r="C4511" t="s">
        <v>172</v>
      </c>
      <c r="D4511" s="167">
        <v>70422</v>
      </c>
      <c r="E4511" t="s">
        <v>188</v>
      </c>
      <c r="F4511" t="s">
        <v>169</v>
      </c>
      <c r="G4511" t="s">
        <v>995</v>
      </c>
      <c r="H4511" s="168">
        <v>36829</v>
      </c>
      <c r="I4511" t="s">
        <v>104</v>
      </c>
      <c r="J4511" s="169">
        <v>16.915068493150685</v>
      </c>
      <c r="K4511">
        <v>4</v>
      </c>
    </row>
    <row r="4512" spans="1:11" x14ac:dyDescent="0.25">
      <c r="A4512" t="s">
        <v>5019</v>
      </c>
      <c r="B4512">
        <v>79502</v>
      </c>
      <c r="C4512" t="s">
        <v>167</v>
      </c>
      <c r="D4512" s="167">
        <v>97593.32</v>
      </c>
      <c r="E4512" t="s">
        <v>188</v>
      </c>
      <c r="F4512" t="s">
        <v>169</v>
      </c>
      <c r="G4512" t="s">
        <v>410</v>
      </c>
      <c r="H4512" s="168">
        <v>38880</v>
      </c>
      <c r="I4512" t="s">
        <v>106</v>
      </c>
      <c r="J4512" s="169">
        <v>11.295890410958904</v>
      </c>
      <c r="K4512">
        <v>3</v>
      </c>
    </row>
    <row r="4513" spans="1:11" x14ac:dyDescent="0.25">
      <c r="A4513" t="s">
        <v>5020</v>
      </c>
      <c r="B4513">
        <v>64029</v>
      </c>
      <c r="C4513" t="s">
        <v>167</v>
      </c>
      <c r="D4513" s="167">
        <v>49831</v>
      </c>
      <c r="E4513" t="s">
        <v>168</v>
      </c>
      <c r="F4513" t="s">
        <v>169</v>
      </c>
      <c r="G4513" t="s">
        <v>265</v>
      </c>
      <c r="H4513" s="168">
        <v>41862</v>
      </c>
      <c r="I4513" t="s">
        <v>107</v>
      </c>
      <c r="J4513" s="169">
        <v>3.1260273972602741</v>
      </c>
      <c r="K4513">
        <v>1</v>
      </c>
    </row>
    <row r="4514" spans="1:11" x14ac:dyDescent="0.25">
      <c r="A4514" t="s">
        <v>5021</v>
      </c>
      <c r="B4514">
        <v>34056</v>
      </c>
      <c r="C4514" t="s">
        <v>172</v>
      </c>
      <c r="D4514" s="167">
        <v>53495.77</v>
      </c>
      <c r="E4514" t="s">
        <v>233</v>
      </c>
      <c r="F4514" t="s">
        <v>169</v>
      </c>
      <c r="G4514" t="s">
        <v>363</v>
      </c>
      <c r="H4514" s="168">
        <v>38991</v>
      </c>
      <c r="I4514" t="s">
        <v>103</v>
      </c>
      <c r="J4514" s="169">
        <v>10.991780821917809</v>
      </c>
      <c r="K4514">
        <v>3</v>
      </c>
    </row>
    <row r="4515" spans="1:11" x14ac:dyDescent="0.25">
      <c r="A4515" t="s">
        <v>5022</v>
      </c>
      <c r="B4515">
        <v>46491</v>
      </c>
      <c r="C4515" t="s">
        <v>167</v>
      </c>
      <c r="D4515" s="167">
        <v>50211</v>
      </c>
      <c r="E4515" t="s">
        <v>168</v>
      </c>
      <c r="F4515" t="s">
        <v>169</v>
      </c>
      <c r="G4515" t="s">
        <v>466</v>
      </c>
      <c r="H4515" s="168">
        <v>42562</v>
      </c>
      <c r="I4515" t="s">
        <v>105</v>
      </c>
      <c r="J4515" s="169">
        <v>1.2082191780821918</v>
      </c>
      <c r="K4515">
        <v>1</v>
      </c>
    </row>
    <row r="4516" spans="1:11" x14ac:dyDescent="0.25">
      <c r="A4516" t="s">
        <v>5023</v>
      </c>
      <c r="B4516">
        <v>3042</v>
      </c>
      <c r="C4516" t="s">
        <v>172</v>
      </c>
      <c r="D4516" s="167">
        <v>77343</v>
      </c>
      <c r="E4516" t="s">
        <v>196</v>
      </c>
      <c r="F4516" t="s">
        <v>169</v>
      </c>
      <c r="G4516" t="s">
        <v>2843</v>
      </c>
      <c r="H4516" s="168">
        <v>36870</v>
      </c>
      <c r="I4516" t="s">
        <v>103</v>
      </c>
      <c r="J4516" s="169">
        <v>16.802739726027397</v>
      </c>
      <c r="K4516">
        <v>4</v>
      </c>
    </row>
    <row r="4517" spans="1:11" x14ac:dyDescent="0.25">
      <c r="A4517" t="s">
        <v>5024</v>
      </c>
      <c r="B4517">
        <v>38800</v>
      </c>
      <c r="C4517" t="s">
        <v>167</v>
      </c>
      <c r="D4517" s="167">
        <v>62678.98</v>
      </c>
      <c r="E4517" t="s">
        <v>175</v>
      </c>
      <c r="F4517" t="s">
        <v>169</v>
      </c>
      <c r="G4517" t="s">
        <v>311</v>
      </c>
      <c r="H4517" s="168">
        <v>41442</v>
      </c>
      <c r="I4517" t="s">
        <v>103</v>
      </c>
      <c r="J4517" s="169">
        <v>4.2767123287671236</v>
      </c>
      <c r="K4517">
        <v>1</v>
      </c>
    </row>
    <row r="4518" spans="1:11" x14ac:dyDescent="0.25">
      <c r="A4518" t="s">
        <v>5025</v>
      </c>
      <c r="B4518">
        <v>95717</v>
      </c>
      <c r="C4518" t="s">
        <v>172</v>
      </c>
      <c r="D4518" s="167">
        <v>44511.02</v>
      </c>
      <c r="E4518" t="s">
        <v>233</v>
      </c>
      <c r="F4518" t="s">
        <v>169</v>
      </c>
      <c r="G4518" t="s">
        <v>242</v>
      </c>
      <c r="H4518" s="168">
        <v>36632</v>
      </c>
      <c r="I4518" t="s">
        <v>108</v>
      </c>
      <c r="J4518" s="169">
        <v>17.454794520547946</v>
      </c>
      <c r="K4518">
        <v>4</v>
      </c>
    </row>
    <row r="4519" spans="1:11" x14ac:dyDescent="0.25">
      <c r="A4519" t="s">
        <v>5026</v>
      </c>
      <c r="B4519">
        <v>85183</v>
      </c>
      <c r="C4519" t="s">
        <v>167</v>
      </c>
      <c r="D4519" s="167">
        <v>85445</v>
      </c>
      <c r="E4519" t="s">
        <v>168</v>
      </c>
      <c r="F4519" t="s">
        <v>169</v>
      </c>
      <c r="G4519" t="s">
        <v>524</v>
      </c>
      <c r="H4519" s="168">
        <v>37081</v>
      </c>
      <c r="I4519" t="s">
        <v>103</v>
      </c>
      <c r="J4519" s="169">
        <v>16.224657534246575</v>
      </c>
      <c r="K4519">
        <v>4</v>
      </c>
    </row>
    <row r="4520" spans="1:11" x14ac:dyDescent="0.25">
      <c r="A4520" t="s">
        <v>5027</v>
      </c>
      <c r="B4520">
        <v>2671</v>
      </c>
      <c r="C4520" t="s">
        <v>172</v>
      </c>
      <c r="D4520" s="167">
        <v>93396</v>
      </c>
      <c r="E4520" t="s">
        <v>199</v>
      </c>
      <c r="F4520" t="s">
        <v>169</v>
      </c>
      <c r="G4520" t="s">
        <v>328</v>
      </c>
      <c r="H4520" s="168">
        <v>38405</v>
      </c>
      <c r="I4520" t="s">
        <v>103</v>
      </c>
      <c r="J4520" s="169">
        <v>12.597260273972603</v>
      </c>
      <c r="K4520">
        <v>3</v>
      </c>
    </row>
    <row r="4521" spans="1:11" x14ac:dyDescent="0.25">
      <c r="A4521" t="s">
        <v>5028</v>
      </c>
      <c r="B4521">
        <v>76330</v>
      </c>
      <c r="C4521" t="s">
        <v>172</v>
      </c>
      <c r="D4521" s="167">
        <v>85405</v>
      </c>
      <c r="E4521" t="s">
        <v>168</v>
      </c>
      <c r="F4521" t="s">
        <v>169</v>
      </c>
      <c r="G4521" t="s">
        <v>265</v>
      </c>
      <c r="H4521" s="168">
        <v>37270</v>
      </c>
      <c r="I4521" t="s">
        <v>108</v>
      </c>
      <c r="J4521" s="169">
        <v>15.706849315068494</v>
      </c>
      <c r="K4521">
        <v>4</v>
      </c>
    </row>
    <row r="4522" spans="1:11" x14ac:dyDescent="0.25">
      <c r="A4522" t="s">
        <v>5029</v>
      </c>
      <c r="B4522">
        <v>94085</v>
      </c>
      <c r="C4522" t="s">
        <v>172</v>
      </c>
      <c r="D4522" s="167">
        <v>63177.64</v>
      </c>
      <c r="E4522" t="s">
        <v>308</v>
      </c>
      <c r="F4522" t="s">
        <v>169</v>
      </c>
      <c r="G4522" t="s">
        <v>282</v>
      </c>
      <c r="H4522" s="168">
        <v>38754</v>
      </c>
      <c r="I4522" t="s">
        <v>103</v>
      </c>
      <c r="J4522" s="169">
        <v>11.641095890410959</v>
      </c>
      <c r="K4522">
        <v>3</v>
      </c>
    </row>
    <row r="4523" spans="1:11" x14ac:dyDescent="0.25">
      <c r="A4523" t="s">
        <v>5030</v>
      </c>
      <c r="B4523">
        <v>12713</v>
      </c>
      <c r="C4523" t="s">
        <v>167</v>
      </c>
      <c r="D4523" s="167">
        <v>69656.600000000006</v>
      </c>
      <c r="E4523" t="s">
        <v>188</v>
      </c>
      <c r="F4523" t="s">
        <v>169</v>
      </c>
      <c r="G4523" t="s">
        <v>284</v>
      </c>
      <c r="H4523" s="168">
        <v>42437</v>
      </c>
      <c r="I4523" t="s">
        <v>106</v>
      </c>
      <c r="J4523" s="169">
        <v>1.5506849315068494</v>
      </c>
      <c r="K4523">
        <v>1</v>
      </c>
    </row>
    <row r="4524" spans="1:11" x14ac:dyDescent="0.25">
      <c r="A4524" t="s">
        <v>5031</v>
      </c>
      <c r="B4524">
        <v>65771</v>
      </c>
      <c r="C4524" t="s">
        <v>167</v>
      </c>
      <c r="D4524" s="167">
        <v>73801</v>
      </c>
      <c r="E4524" t="s">
        <v>188</v>
      </c>
      <c r="F4524" t="s">
        <v>169</v>
      </c>
      <c r="G4524" t="s">
        <v>273</v>
      </c>
      <c r="H4524" s="168">
        <v>36563</v>
      </c>
      <c r="I4524" t="s">
        <v>107</v>
      </c>
      <c r="J4524" s="169">
        <v>17.643835616438356</v>
      </c>
      <c r="K4524">
        <v>4</v>
      </c>
    </row>
    <row r="4525" spans="1:11" x14ac:dyDescent="0.25">
      <c r="A4525" t="s">
        <v>5032</v>
      </c>
      <c r="B4525">
        <v>51099</v>
      </c>
      <c r="C4525" t="s">
        <v>172</v>
      </c>
      <c r="D4525" s="167">
        <v>36606.699999999997</v>
      </c>
      <c r="E4525" t="s">
        <v>233</v>
      </c>
      <c r="F4525" t="s">
        <v>202</v>
      </c>
      <c r="G4525" t="s">
        <v>554</v>
      </c>
      <c r="H4525" s="168">
        <v>37795</v>
      </c>
      <c r="I4525" t="s">
        <v>106</v>
      </c>
      <c r="J4525" s="169">
        <v>14.268493150684931</v>
      </c>
      <c r="K4525">
        <v>3</v>
      </c>
    </row>
    <row r="4526" spans="1:11" x14ac:dyDescent="0.25">
      <c r="A4526" t="s">
        <v>5033</v>
      </c>
      <c r="B4526">
        <v>64885</v>
      </c>
      <c r="C4526" t="s">
        <v>167</v>
      </c>
      <c r="D4526" s="167">
        <v>60501</v>
      </c>
      <c r="E4526" t="s">
        <v>175</v>
      </c>
      <c r="F4526" t="s">
        <v>169</v>
      </c>
      <c r="G4526" t="s">
        <v>183</v>
      </c>
      <c r="H4526" s="168">
        <v>41106</v>
      </c>
      <c r="I4526" t="s">
        <v>107</v>
      </c>
      <c r="J4526" s="169">
        <v>5.1972602739726028</v>
      </c>
      <c r="K4526">
        <v>2</v>
      </c>
    </row>
    <row r="4527" spans="1:11" x14ac:dyDescent="0.25">
      <c r="A4527" t="s">
        <v>5034</v>
      </c>
      <c r="B4527">
        <v>97405</v>
      </c>
      <c r="C4527" t="s">
        <v>167</v>
      </c>
      <c r="D4527" s="167">
        <v>65920.570000000007</v>
      </c>
      <c r="E4527" t="s">
        <v>325</v>
      </c>
      <c r="F4527" t="s">
        <v>169</v>
      </c>
      <c r="G4527" t="s">
        <v>170</v>
      </c>
      <c r="H4527" s="168">
        <v>34618</v>
      </c>
      <c r="I4527" t="s">
        <v>104</v>
      </c>
      <c r="J4527" s="169">
        <v>22.972602739726028</v>
      </c>
      <c r="K4527">
        <v>5</v>
      </c>
    </row>
    <row r="4528" spans="1:11" x14ac:dyDescent="0.25">
      <c r="A4528" t="s">
        <v>5035</v>
      </c>
      <c r="B4528">
        <v>51016</v>
      </c>
      <c r="C4528" t="s">
        <v>172</v>
      </c>
      <c r="D4528" s="167">
        <v>128149.56</v>
      </c>
      <c r="E4528" t="s">
        <v>230</v>
      </c>
      <c r="F4528" t="s">
        <v>169</v>
      </c>
      <c r="G4528" t="s">
        <v>565</v>
      </c>
      <c r="H4528" s="168">
        <v>42324</v>
      </c>
      <c r="I4528" t="s">
        <v>108</v>
      </c>
      <c r="J4528" s="169">
        <v>1.8602739726027397</v>
      </c>
      <c r="K4528">
        <v>1</v>
      </c>
    </row>
    <row r="4529" spans="1:11" x14ac:dyDescent="0.25">
      <c r="A4529" t="s">
        <v>5036</v>
      </c>
      <c r="B4529">
        <v>74206</v>
      </c>
      <c r="C4529" t="s">
        <v>167</v>
      </c>
      <c r="D4529" s="167">
        <v>79227</v>
      </c>
      <c r="E4529" t="s">
        <v>168</v>
      </c>
      <c r="F4529" t="s">
        <v>169</v>
      </c>
      <c r="G4529" t="s">
        <v>173</v>
      </c>
      <c r="H4529" s="168">
        <v>38370</v>
      </c>
      <c r="I4529" t="s">
        <v>104</v>
      </c>
      <c r="J4529" s="169">
        <v>12.693150684931506</v>
      </c>
      <c r="K4529">
        <v>3</v>
      </c>
    </row>
    <row r="4530" spans="1:11" x14ac:dyDescent="0.25">
      <c r="A4530" t="s">
        <v>5037</v>
      </c>
      <c r="B4530">
        <v>27130</v>
      </c>
      <c r="C4530" t="s">
        <v>167</v>
      </c>
      <c r="D4530" s="167">
        <v>130212.41</v>
      </c>
      <c r="E4530" t="s">
        <v>180</v>
      </c>
      <c r="F4530" t="s">
        <v>169</v>
      </c>
      <c r="G4530" t="s">
        <v>275</v>
      </c>
      <c r="H4530" s="168">
        <v>31257</v>
      </c>
      <c r="I4530" t="s">
        <v>108</v>
      </c>
      <c r="J4530" s="169">
        <v>32.180821917808217</v>
      </c>
      <c r="K4530">
        <v>7</v>
      </c>
    </row>
    <row r="4531" spans="1:11" x14ac:dyDescent="0.25">
      <c r="A4531" t="s">
        <v>5038</v>
      </c>
      <c r="B4531">
        <v>52194</v>
      </c>
      <c r="C4531" t="s">
        <v>167</v>
      </c>
      <c r="D4531" s="167">
        <v>105743.92</v>
      </c>
      <c r="E4531" t="s">
        <v>180</v>
      </c>
      <c r="F4531" t="s">
        <v>169</v>
      </c>
      <c r="G4531" t="s">
        <v>457</v>
      </c>
      <c r="H4531" s="168">
        <v>31802</v>
      </c>
      <c r="I4531" t="s">
        <v>106</v>
      </c>
      <c r="J4531" s="169">
        <v>30.687671232876713</v>
      </c>
      <c r="K4531">
        <v>7</v>
      </c>
    </row>
    <row r="4532" spans="1:11" x14ac:dyDescent="0.25">
      <c r="A4532" t="s">
        <v>5039</v>
      </c>
      <c r="B4532">
        <v>48061</v>
      </c>
      <c r="C4532" t="s">
        <v>167</v>
      </c>
      <c r="D4532" s="167">
        <v>57234.14</v>
      </c>
      <c r="E4532" t="s">
        <v>175</v>
      </c>
      <c r="F4532" t="s">
        <v>169</v>
      </c>
      <c r="G4532" t="s">
        <v>209</v>
      </c>
      <c r="H4532" s="168">
        <v>40365</v>
      </c>
      <c r="I4532" t="s">
        <v>107</v>
      </c>
      <c r="J4532" s="169">
        <v>7.2273972602739729</v>
      </c>
      <c r="K4532">
        <v>2</v>
      </c>
    </row>
    <row r="4533" spans="1:11" x14ac:dyDescent="0.25">
      <c r="A4533" t="s">
        <v>5040</v>
      </c>
      <c r="B4533">
        <v>81265</v>
      </c>
      <c r="C4533" t="s">
        <v>167</v>
      </c>
      <c r="D4533" s="167">
        <v>33285.599999999999</v>
      </c>
      <c r="E4533" t="s">
        <v>253</v>
      </c>
      <c r="F4533" t="s">
        <v>202</v>
      </c>
      <c r="G4533" t="s">
        <v>282</v>
      </c>
      <c r="H4533" s="168">
        <v>42352</v>
      </c>
      <c r="I4533" t="s">
        <v>105</v>
      </c>
      <c r="J4533" s="169">
        <v>1.7835616438356163</v>
      </c>
      <c r="K4533">
        <v>1</v>
      </c>
    </row>
    <row r="4534" spans="1:11" x14ac:dyDescent="0.25">
      <c r="A4534" t="s">
        <v>5041</v>
      </c>
      <c r="B4534">
        <v>46681</v>
      </c>
      <c r="C4534" t="s">
        <v>172</v>
      </c>
      <c r="D4534" s="167">
        <v>73801</v>
      </c>
      <c r="E4534" t="s">
        <v>196</v>
      </c>
      <c r="F4534" t="s">
        <v>169</v>
      </c>
      <c r="G4534" t="s">
        <v>2178</v>
      </c>
      <c r="H4534" s="168">
        <v>39342</v>
      </c>
      <c r="I4534" t="s">
        <v>107</v>
      </c>
      <c r="J4534" s="169">
        <v>10.03013698630137</v>
      </c>
      <c r="K4534">
        <v>3</v>
      </c>
    </row>
    <row r="4535" spans="1:11" x14ac:dyDescent="0.25">
      <c r="A4535" t="s">
        <v>5042</v>
      </c>
      <c r="B4535">
        <v>59537</v>
      </c>
      <c r="C4535" t="s">
        <v>167</v>
      </c>
      <c r="D4535" s="167">
        <v>42792</v>
      </c>
      <c r="E4535" t="s">
        <v>188</v>
      </c>
      <c r="F4535" t="s">
        <v>169</v>
      </c>
      <c r="G4535" t="s">
        <v>282</v>
      </c>
      <c r="H4535" s="168">
        <v>42562</v>
      </c>
      <c r="I4535" t="s">
        <v>104</v>
      </c>
      <c r="J4535" s="169">
        <v>1.2082191780821918</v>
      </c>
      <c r="K4535">
        <v>1</v>
      </c>
    </row>
    <row r="4536" spans="1:11" x14ac:dyDescent="0.25">
      <c r="A4536" t="s">
        <v>5043</v>
      </c>
      <c r="B4536">
        <v>21992</v>
      </c>
      <c r="C4536" t="s">
        <v>172</v>
      </c>
      <c r="D4536" s="167">
        <v>107657</v>
      </c>
      <c r="E4536" t="s">
        <v>268</v>
      </c>
      <c r="F4536" t="s">
        <v>169</v>
      </c>
      <c r="G4536" t="s">
        <v>297</v>
      </c>
      <c r="H4536" s="168">
        <v>37564</v>
      </c>
      <c r="I4536" t="s">
        <v>103</v>
      </c>
      <c r="J4536" s="169">
        <v>14.901369863013699</v>
      </c>
      <c r="K4536">
        <v>3</v>
      </c>
    </row>
    <row r="4537" spans="1:11" x14ac:dyDescent="0.25">
      <c r="A4537" t="s">
        <v>5044</v>
      </c>
      <c r="B4537">
        <v>11753</v>
      </c>
      <c r="C4537" t="s">
        <v>167</v>
      </c>
      <c r="D4537" s="167">
        <v>17982.61</v>
      </c>
      <c r="E4537" t="s">
        <v>216</v>
      </c>
      <c r="F4537" t="s">
        <v>202</v>
      </c>
      <c r="G4537" t="s">
        <v>588</v>
      </c>
      <c r="H4537" s="168">
        <v>41908</v>
      </c>
      <c r="I4537" t="s">
        <v>106</v>
      </c>
      <c r="J4537" s="169">
        <v>3</v>
      </c>
      <c r="K4537">
        <v>1</v>
      </c>
    </row>
    <row r="4538" spans="1:11" x14ac:dyDescent="0.25">
      <c r="A4538" t="s">
        <v>5045</v>
      </c>
      <c r="B4538">
        <v>98822</v>
      </c>
      <c r="C4538" t="s">
        <v>167</v>
      </c>
      <c r="D4538" s="167">
        <v>89079</v>
      </c>
      <c r="E4538" t="s">
        <v>188</v>
      </c>
      <c r="F4538" t="s">
        <v>169</v>
      </c>
      <c r="G4538" t="s">
        <v>375</v>
      </c>
      <c r="H4538" s="168">
        <v>36793</v>
      </c>
      <c r="I4538" t="s">
        <v>106</v>
      </c>
      <c r="J4538" s="169">
        <v>17.013698630136986</v>
      </c>
      <c r="K4538">
        <v>4</v>
      </c>
    </row>
    <row r="4539" spans="1:11" x14ac:dyDescent="0.25">
      <c r="A4539" t="s">
        <v>5046</v>
      </c>
      <c r="B4539">
        <v>31826</v>
      </c>
      <c r="C4539" t="s">
        <v>167</v>
      </c>
      <c r="D4539" s="167">
        <v>91751.37</v>
      </c>
      <c r="E4539" t="s">
        <v>188</v>
      </c>
      <c r="F4539" t="s">
        <v>169</v>
      </c>
      <c r="G4539" t="s">
        <v>375</v>
      </c>
      <c r="H4539" s="168">
        <v>33947</v>
      </c>
      <c r="I4539" t="s">
        <v>104</v>
      </c>
      <c r="J4539" s="169">
        <v>24.81095890410959</v>
      </c>
      <c r="K4539">
        <v>5</v>
      </c>
    </row>
    <row r="4540" spans="1:11" x14ac:dyDescent="0.25">
      <c r="A4540" t="s">
        <v>5047</v>
      </c>
      <c r="B4540">
        <v>44143</v>
      </c>
      <c r="C4540" t="s">
        <v>167</v>
      </c>
      <c r="D4540" s="167">
        <v>100849.36</v>
      </c>
      <c r="E4540" t="s">
        <v>188</v>
      </c>
      <c r="F4540" t="s">
        <v>169</v>
      </c>
      <c r="G4540" t="s">
        <v>284</v>
      </c>
      <c r="H4540" s="168">
        <v>31383</v>
      </c>
      <c r="I4540" t="s">
        <v>104</v>
      </c>
      <c r="J4540" s="169">
        <v>31.835616438356166</v>
      </c>
      <c r="K4540">
        <v>7</v>
      </c>
    </row>
    <row r="4541" spans="1:11" x14ac:dyDescent="0.25">
      <c r="A4541" t="s">
        <v>5048</v>
      </c>
      <c r="B4541">
        <v>90190</v>
      </c>
      <c r="C4541" t="s">
        <v>167</v>
      </c>
      <c r="D4541" s="167">
        <v>52693</v>
      </c>
      <c r="E4541" t="s">
        <v>191</v>
      </c>
      <c r="F4541" t="s">
        <v>169</v>
      </c>
      <c r="G4541" t="s">
        <v>354</v>
      </c>
      <c r="H4541" s="168">
        <v>41288</v>
      </c>
      <c r="I4541" t="s">
        <v>106</v>
      </c>
      <c r="J4541" s="169">
        <v>4.6986301369863011</v>
      </c>
      <c r="K4541">
        <v>1</v>
      </c>
    </row>
    <row r="4542" spans="1:11" x14ac:dyDescent="0.25">
      <c r="A4542" t="s">
        <v>5049</v>
      </c>
      <c r="B4542">
        <v>52610</v>
      </c>
      <c r="C4542" t="s">
        <v>167</v>
      </c>
      <c r="D4542" s="167">
        <v>114217.02</v>
      </c>
      <c r="E4542" t="s">
        <v>325</v>
      </c>
      <c r="F4542" t="s">
        <v>169</v>
      </c>
      <c r="G4542" t="s">
        <v>533</v>
      </c>
      <c r="H4542" s="168">
        <v>40826</v>
      </c>
      <c r="I4542" t="s">
        <v>103</v>
      </c>
      <c r="J4542" s="169">
        <v>5.9643835616438352</v>
      </c>
      <c r="K4542">
        <v>2</v>
      </c>
    </row>
    <row r="4543" spans="1:11" x14ac:dyDescent="0.25">
      <c r="A4543" t="s">
        <v>5050</v>
      </c>
      <c r="B4543">
        <v>4733</v>
      </c>
      <c r="C4543" t="s">
        <v>172</v>
      </c>
      <c r="D4543" s="167">
        <v>61725</v>
      </c>
      <c r="E4543" t="s">
        <v>175</v>
      </c>
      <c r="F4543" t="s">
        <v>169</v>
      </c>
      <c r="G4543" t="s">
        <v>183</v>
      </c>
      <c r="H4543" s="168">
        <v>42156</v>
      </c>
      <c r="I4543" t="s">
        <v>106</v>
      </c>
      <c r="J4543" s="169">
        <v>2.3205479452054796</v>
      </c>
      <c r="K4543">
        <v>1</v>
      </c>
    </row>
    <row r="4544" spans="1:11" x14ac:dyDescent="0.25">
      <c r="A4544" t="s">
        <v>5051</v>
      </c>
      <c r="B4544">
        <v>8617</v>
      </c>
      <c r="C4544" t="s">
        <v>167</v>
      </c>
      <c r="D4544" s="167">
        <v>72902</v>
      </c>
      <c r="E4544" t="s">
        <v>175</v>
      </c>
      <c r="F4544" t="s">
        <v>169</v>
      </c>
      <c r="G4544" t="s">
        <v>183</v>
      </c>
      <c r="H4544" s="168">
        <v>38734</v>
      </c>
      <c r="I4544" t="s">
        <v>105</v>
      </c>
      <c r="J4544" s="169">
        <v>11.695890410958905</v>
      </c>
      <c r="K4544">
        <v>3</v>
      </c>
    </row>
    <row r="4545" spans="1:11" x14ac:dyDescent="0.25">
      <c r="A4545" t="s">
        <v>5052</v>
      </c>
      <c r="B4545">
        <v>8716</v>
      </c>
      <c r="C4545" t="s">
        <v>167</v>
      </c>
      <c r="D4545" s="167">
        <v>95030.35</v>
      </c>
      <c r="E4545" t="s">
        <v>188</v>
      </c>
      <c r="F4545" t="s">
        <v>169</v>
      </c>
      <c r="G4545" t="s">
        <v>284</v>
      </c>
      <c r="H4545" s="168">
        <v>37522</v>
      </c>
      <c r="I4545" t="s">
        <v>107</v>
      </c>
      <c r="J4545" s="169">
        <v>15.016438356164384</v>
      </c>
      <c r="K4545">
        <v>3</v>
      </c>
    </row>
    <row r="4546" spans="1:11" x14ac:dyDescent="0.25">
      <c r="A4546" t="s">
        <v>5053</v>
      </c>
      <c r="B4546">
        <v>71184</v>
      </c>
      <c r="C4546" t="s">
        <v>167</v>
      </c>
      <c r="D4546" s="167">
        <v>50211</v>
      </c>
      <c r="E4546" t="s">
        <v>168</v>
      </c>
      <c r="F4546" t="s">
        <v>169</v>
      </c>
      <c r="G4546" t="s">
        <v>466</v>
      </c>
      <c r="H4546" s="168">
        <v>42562</v>
      </c>
      <c r="I4546" t="s">
        <v>103</v>
      </c>
      <c r="J4546" s="169">
        <v>1.2082191780821918</v>
      </c>
      <c r="K4546">
        <v>1</v>
      </c>
    </row>
    <row r="4547" spans="1:11" x14ac:dyDescent="0.25">
      <c r="A4547" t="s">
        <v>5054</v>
      </c>
      <c r="B4547">
        <v>99524</v>
      </c>
      <c r="C4547" t="s">
        <v>167</v>
      </c>
      <c r="D4547" s="167">
        <v>103708.64</v>
      </c>
      <c r="E4547" t="s">
        <v>168</v>
      </c>
      <c r="F4547" t="s">
        <v>169</v>
      </c>
      <c r="G4547" t="s">
        <v>906</v>
      </c>
      <c r="H4547" s="168">
        <v>34757</v>
      </c>
      <c r="I4547" t="s">
        <v>108</v>
      </c>
      <c r="J4547" s="169">
        <v>22.591780821917808</v>
      </c>
      <c r="K4547">
        <v>5</v>
      </c>
    </row>
    <row r="4548" spans="1:11" x14ac:dyDescent="0.25">
      <c r="A4548" t="s">
        <v>5055</v>
      </c>
      <c r="B4548">
        <v>69555</v>
      </c>
      <c r="C4548" t="s">
        <v>172</v>
      </c>
      <c r="D4548" s="167">
        <v>106456</v>
      </c>
      <c r="E4548" t="s">
        <v>185</v>
      </c>
      <c r="F4548" t="s">
        <v>169</v>
      </c>
      <c r="G4548" t="s">
        <v>495</v>
      </c>
      <c r="H4548" s="168">
        <v>36780</v>
      </c>
      <c r="I4548" t="s">
        <v>103</v>
      </c>
      <c r="J4548" s="169">
        <v>17.049315068493151</v>
      </c>
      <c r="K4548">
        <v>4</v>
      </c>
    </row>
    <row r="4549" spans="1:11" x14ac:dyDescent="0.25">
      <c r="A4549" t="s">
        <v>5056</v>
      </c>
      <c r="B4549">
        <v>33234</v>
      </c>
      <c r="C4549" t="s">
        <v>172</v>
      </c>
      <c r="D4549" s="167">
        <v>70052</v>
      </c>
      <c r="E4549" t="s">
        <v>191</v>
      </c>
      <c r="F4549" t="s">
        <v>169</v>
      </c>
      <c r="G4549" t="s">
        <v>192</v>
      </c>
      <c r="H4549" s="168">
        <v>38747</v>
      </c>
      <c r="I4549" t="s">
        <v>106</v>
      </c>
      <c r="J4549" s="169">
        <v>11.66027397260274</v>
      </c>
      <c r="K4549">
        <v>3</v>
      </c>
    </row>
    <row r="4550" spans="1:11" x14ac:dyDescent="0.25">
      <c r="A4550" t="s">
        <v>5057</v>
      </c>
      <c r="B4550">
        <v>83121</v>
      </c>
      <c r="C4550" t="s">
        <v>167</v>
      </c>
      <c r="D4550" s="167">
        <v>93396</v>
      </c>
      <c r="E4550" t="s">
        <v>168</v>
      </c>
      <c r="F4550" t="s">
        <v>169</v>
      </c>
      <c r="G4550" t="s">
        <v>305</v>
      </c>
      <c r="H4550" s="168">
        <v>37151</v>
      </c>
      <c r="I4550" t="s">
        <v>107</v>
      </c>
      <c r="J4550" s="169">
        <v>16.032876712328768</v>
      </c>
      <c r="K4550">
        <v>4</v>
      </c>
    </row>
    <row r="4551" spans="1:11" x14ac:dyDescent="0.25">
      <c r="A4551" t="s">
        <v>5058</v>
      </c>
      <c r="B4551">
        <v>3173</v>
      </c>
      <c r="C4551" t="s">
        <v>167</v>
      </c>
      <c r="D4551" s="167">
        <v>156525</v>
      </c>
      <c r="E4551" t="s">
        <v>325</v>
      </c>
      <c r="F4551" t="s">
        <v>169</v>
      </c>
      <c r="G4551" t="s">
        <v>231</v>
      </c>
      <c r="H4551" s="168">
        <v>37494</v>
      </c>
      <c r="I4551" t="s">
        <v>103</v>
      </c>
      <c r="J4551" s="169">
        <v>15.093150684931507</v>
      </c>
      <c r="K4551">
        <v>4</v>
      </c>
    </row>
    <row r="4552" spans="1:11" x14ac:dyDescent="0.25">
      <c r="A4552" t="s">
        <v>5059</v>
      </c>
      <c r="B4552">
        <v>60288</v>
      </c>
      <c r="C4552" t="s">
        <v>172</v>
      </c>
      <c r="D4552" s="167">
        <v>83611.44</v>
      </c>
      <c r="E4552" t="s">
        <v>191</v>
      </c>
      <c r="F4552" t="s">
        <v>169</v>
      </c>
      <c r="G4552" t="s">
        <v>192</v>
      </c>
      <c r="H4552" s="168">
        <v>34387</v>
      </c>
      <c r="I4552" t="s">
        <v>107</v>
      </c>
      <c r="J4552" s="169">
        <v>23.605479452054794</v>
      </c>
      <c r="K4552">
        <v>5</v>
      </c>
    </row>
    <row r="4553" spans="1:11" x14ac:dyDescent="0.25">
      <c r="A4553" t="s">
        <v>5060</v>
      </c>
      <c r="B4553">
        <v>59765</v>
      </c>
      <c r="C4553" t="s">
        <v>167</v>
      </c>
      <c r="D4553" s="167">
        <v>87053.43</v>
      </c>
      <c r="E4553" t="s">
        <v>270</v>
      </c>
      <c r="F4553" t="s">
        <v>169</v>
      </c>
      <c r="G4553" t="s">
        <v>271</v>
      </c>
      <c r="H4553" s="168">
        <v>37165</v>
      </c>
      <c r="I4553" t="s">
        <v>108</v>
      </c>
      <c r="J4553" s="169">
        <v>15.994520547945205</v>
      </c>
      <c r="K4553">
        <v>4</v>
      </c>
    </row>
    <row r="4554" spans="1:11" x14ac:dyDescent="0.25">
      <c r="A4554" t="s">
        <v>5061</v>
      </c>
      <c r="B4554">
        <v>29770</v>
      </c>
      <c r="C4554" t="s">
        <v>172</v>
      </c>
      <c r="D4554" s="167">
        <v>100688</v>
      </c>
      <c r="E4554" t="s">
        <v>168</v>
      </c>
      <c r="F4554" t="s">
        <v>169</v>
      </c>
      <c r="G4554" t="s">
        <v>906</v>
      </c>
      <c r="H4554" s="168">
        <v>36017</v>
      </c>
      <c r="I4554" t="s">
        <v>103</v>
      </c>
      <c r="J4554" s="169">
        <v>19.139726027397259</v>
      </c>
      <c r="K4554">
        <v>4</v>
      </c>
    </row>
    <row r="4555" spans="1:11" x14ac:dyDescent="0.25">
      <c r="A4555" t="s">
        <v>5062</v>
      </c>
      <c r="B4555">
        <v>89967</v>
      </c>
      <c r="C4555" t="s">
        <v>172</v>
      </c>
      <c r="D4555" s="167">
        <v>70435</v>
      </c>
      <c r="E4555" t="s">
        <v>175</v>
      </c>
      <c r="F4555" t="s">
        <v>169</v>
      </c>
      <c r="G4555" t="s">
        <v>183</v>
      </c>
      <c r="H4555" s="168">
        <v>39279</v>
      </c>
      <c r="I4555" t="s">
        <v>104</v>
      </c>
      <c r="J4555" s="169">
        <v>10.202739726027398</v>
      </c>
      <c r="K4555">
        <v>3</v>
      </c>
    </row>
    <row r="4556" spans="1:11" x14ac:dyDescent="0.25">
      <c r="A4556" t="s">
        <v>5063</v>
      </c>
      <c r="B4556">
        <v>42663</v>
      </c>
      <c r="C4556" t="s">
        <v>167</v>
      </c>
      <c r="D4556" s="167">
        <v>92959.95</v>
      </c>
      <c r="E4556" t="s">
        <v>175</v>
      </c>
      <c r="F4556" t="s">
        <v>169</v>
      </c>
      <c r="G4556" t="s">
        <v>211</v>
      </c>
      <c r="H4556" s="168">
        <v>36843</v>
      </c>
      <c r="I4556" t="s">
        <v>108</v>
      </c>
      <c r="J4556" s="169">
        <v>16.876712328767123</v>
      </c>
      <c r="K4556">
        <v>4</v>
      </c>
    </row>
    <row r="4557" spans="1:11" x14ac:dyDescent="0.25">
      <c r="A4557" t="s">
        <v>5064</v>
      </c>
      <c r="B4557">
        <v>396</v>
      </c>
      <c r="C4557" t="s">
        <v>172</v>
      </c>
      <c r="D4557" s="167">
        <v>74891.62</v>
      </c>
      <c r="E4557" t="s">
        <v>199</v>
      </c>
      <c r="F4557" t="s">
        <v>169</v>
      </c>
      <c r="G4557" t="s">
        <v>662</v>
      </c>
      <c r="H4557" s="168">
        <v>35982</v>
      </c>
      <c r="I4557" t="s">
        <v>105</v>
      </c>
      <c r="J4557" s="169">
        <v>19.235616438356164</v>
      </c>
      <c r="K4557">
        <v>4</v>
      </c>
    </row>
    <row r="4558" spans="1:11" x14ac:dyDescent="0.25">
      <c r="A4558" t="s">
        <v>5065</v>
      </c>
      <c r="B4558">
        <v>59103</v>
      </c>
      <c r="C4558" t="s">
        <v>172</v>
      </c>
      <c r="D4558" s="167">
        <v>56966.87</v>
      </c>
      <c r="E4558" t="s">
        <v>196</v>
      </c>
      <c r="F4558" t="s">
        <v>169</v>
      </c>
      <c r="G4558" t="s">
        <v>228</v>
      </c>
      <c r="H4558" s="168">
        <v>39469</v>
      </c>
      <c r="I4558" t="s">
        <v>105</v>
      </c>
      <c r="J4558" s="169">
        <v>9.6821917808219187</v>
      </c>
      <c r="K4558">
        <v>2</v>
      </c>
    </row>
    <row r="4559" spans="1:11" x14ac:dyDescent="0.25">
      <c r="A4559" t="s">
        <v>5066</v>
      </c>
      <c r="B4559">
        <v>21969</v>
      </c>
      <c r="C4559" t="s">
        <v>172</v>
      </c>
      <c r="D4559" s="167">
        <v>45049.11</v>
      </c>
      <c r="E4559" t="s">
        <v>168</v>
      </c>
      <c r="F4559" t="s">
        <v>169</v>
      </c>
      <c r="G4559" t="s">
        <v>170</v>
      </c>
      <c r="H4559" s="168">
        <v>40911</v>
      </c>
      <c r="I4559" t="s">
        <v>104</v>
      </c>
      <c r="J4559" s="169">
        <v>5.7315068493150685</v>
      </c>
      <c r="K4559">
        <v>2</v>
      </c>
    </row>
    <row r="4560" spans="1:11" x14ac:dyDescent="0.25">
      <c r="A4560" t="s">
        <v>5067</v>
      </c>
      <c r="B4560">
        <v>3968</v>
      </c>
      <c r="C4560" t="s">
        <v>172</v>
      </c>
      <c r="D4560" s="167">
        <v>75453</v>
      </c>
      <c r="E4560" t="s">
        <v>175</v>
      </c>
      <c r="F4560" t="s">
        <v>169</v>
      </c>
      <c r="G4560" t="s">
        <v>183</v>
      </c>
      <c r="H4560" s="168">
        <v>40742</v>
      </c>
      <c r="I4560" t="s">
        <v>103</v>
      </c>
      <c r="J4560" s="169">
        <v>6.1945205479452055</v>
      </c>
      <c r="K4560">
        <v>2</v>
      </c>
    </row>
    <row r="4561" spans="1:11" x14ac:dyDescent="0.25">
      <c r="A4561" t="s">
        <v>5068</v>
      </c>
      <c r="B4561">
        <v>59036</v>
      </c>
      <c r="C4561" t="s">
        <v>172</v>
      </c>
      <c r="D4561" s="167">
        <v>63493</v>
      </c>
      <c r="E4561" t="s">
        <v>191</v>
      </c>
      <c r="F4561" t="s">
        <v>169</v>
      </c>
      <c r="G4561" t="s">
        <v>486</v>
      </c>
      <c r="H4561" s="168">
        <v>39524</v>
      </c>
      <c r="I4561" t="s">
        <v>105</v>
      </c>
      <c r="J4561" s="169">
        <v>9.5315068493150683</v>
      </c>
      <c r="K4561">
        <v>2</v>
      </c>
    </row>
    <row r="4562" spans="1:11" x14ac:dyDescent="0.25">
      <c r="A4562" t="s">
        <v>5069</v>
      </c>
      <c r="B4562">
        <v>77833</v>
      </c>
      <c r="C4562" t="s">
        <v>167</v>
      </c>
      <c r="D4562" s="167">
        <v>71539.509999999995</v>
      </c>
      <c r="E4562" t="s">
        <v>199</v>
      </c>
      <c r="F4562" t="s">
        <v>169</v>
      </c>
      <c r="G4562" t="s">
        <v>582</v>
      </c>
      <c r="H4562" s="168">
        <v>39502</v>
      </c>
      <c r="I4562" t="s">
        <v>103</v>
      </c>
      <c r="J4562" s="169">
        <v>9.5917808219178085</v>
      </c>
      <c r="K4562">
        <v>2</v>
      </c>
    </row>
    <row r="4563" spans="1:11" x14ac:dyDescent="0.25">
      <c r="A4563" t="s">
        <v>5070</v>
      </c>
      <c r="B4563">
        <v>34263</v>
      </c>
      <c r="C4563" t="s">
        <v>167</v>
      </c>
      <c r="D4563" s="167">
        <v>88440.86</v>
      </c>
      <c r="E4563" t="s">
        <v>168</v>
      </c>
      <c r="F4563" t="s">
        <v>169</v>
      </c>
      <c r="G4563" t="s">
        <v>1284</v>
      </c>
      <c r="H4563" s="168">
        <v>39370</v>
      </c>
      <c r="I4563" t="s">
        <v>105</v>
      </c>
      <c r="J4563" s="169">
        <v>9.9534246575342458</v>
      </c>
      <c r="K4563">
        <v>3</v>
      </c>
    </row>
    <row r="4564" spans="1:11" x14ac:dyDescent="0.25">
      <c r="A4564" t="s">
        <v>5071</v>
      </c>
      <c r="B4564">
        <v>45648</v>
      </c>
      <c r="C4564" t="s">
        <v>167</v>
      </c>
      <c r="D4564" s="167">
        <v>67206</v>
      </c>
      <c r="E4564" t="s">
        <v>188</v>
      </c>
      <c r="F4564" t="s">
        <v>169</v>
      </c>
      <c r="G4564" t="s">
        <v>357</v>
      </c>
      <c r="H4564" s="168">
        <v>36549</v>
      </c>
      <c r="I4564" t="s">
        <v>106</v>
      </c>
      <c r="J4564" s="169">
        <v>17.682191780821917</v>
      </c>
      <c r="K4564">
        <v>4</v>
      </c>
    </row>
    <row r="4565" spans="1:11" x14ac:dyDescent="0.25">
      <c r="A4565" t="s">
        <v>5072</v>
      </c>
      <c r="B4565">
        <v>97765</v>
      </c>
      <c r="C4565" t="s">
        <v>172</v>
      </c>
      <c r="D4565" s="167">
        <v>89079</v>
      </c>
      <c r="E4565" t="s">
        <v>196</v>
      </c>
      <c r="F4565" t="s">
        <v>169</v>
      </c>
      <c r="G4565" t="s">
        <v>706</v>
      </c>
      <c r="H4565" s="168">
        <v>35387</v>
      </c>
      <c r="I4565" t="s">
        <v>107</v>
      </c>
      <c r="J4565" s="169">
        <v>20.865753424657534</v>
      </c>
      <c r="K4565">
        <v>5</v>
      </c>
    </row>
    <row r="4566" spans="1:11" x14ac:dyDescent="0.25">
      <c r="A4566" t="s">
        <v>5073</v>
      </c>
      <c r="B4566">
        <v>38454</v>
      </c>
      <c r="C4566" t="s">
        <v>172</v>
      </c>
      <c r="D4566" s="167">
        <v>41781.910000000003</v>
      </c>
      <c r="E4566" t="s">
        <v>199</v>
      </c>
      <c r="F4566" t="s">
        <v>169</v>
      </c>
      <c r="G4566" t="s">
        <v>295</v>
      </c>
      <c r="H4566" s="168">
        <v>41442</v>
      </c>
      <c r="I4566" t="s">
        <v>108</v>
      </c>
      <c r="J4566" s="169">
        <v>4.2767123287671236</v>
      </c>
      <c r="K4566">
        <v>1</v>
      </c>
    </row>
    <row r="4567" spans="1:11" x14ac:dyDescent="0.25">
      <c r="A4567" t="s">
        <v>5074</v>
      </c>
      <c r="B4567">
        <v>13899</v>
      </c>
      <c r="C4567" t="s">
        <v>167</v>
      </c>
      <c r="D4567" s="167">
        <v>31500</v>
      </c>
      <c r="E4567" t="s">
        <v>253</v>
      </c>
      <c r="F4567" t="s">
        <v>202</v>
      </c>
      <c r="G4567" t="s">
        <v>539</v>
      </c>
      <c r="H4567" s="168">
        <v>42632</v>
      </c>
      <c r="I4567" t="s">
        <v>105</v>
      </c>
      <c r="J4567" s="169">
        <v>1.0164383561643835</v>
      </c>
      <c r="K4567">
        <v>1</v>
      </c>
    </row>
    <row r="4568" spans="1:11" x14ac:dyDescent="0.25">
      <c r="A4568" t="s">
        <v>5075</v>
      </c>
      <c r="B4568">
        <v>68840</v>
      </c>
      <c r="C4568" t="s">
        <v>172</v>
      </c>
      <c r="D4568" s="167">
        <v>53495.79</v>
      </c>
      <c r="E4568" t="s">
        <v>233</v>
      </c>
      <c r="F4568" t="s">
        <v>169</v>
      </c>
      <c r="G4568" t="s">
        <v>363</v>
      </c>
      <c r="H4568" s="168">
        <v>38950</v>
      </c>
      <c r="I4568" t="s">
        <v>106</v>
      </c>
      <c r="J4568" s="169">
        <v>11.104109589041096</v>
      </c>
      <c r="K4568">
        <v>3</v>
      </c>
    </row>
    <row r="4569" spans="1:11" x14ac:dyDescent="0.25">
      <c r="A4569" t="s">
        <v>5076</v>
      </c>
      <c r="B4569">
        <v>47095</v>
      </c>
      <c r="C4569" t="s">
        <v>172</v>
      </c>
      <c r="D4569" s="167">
        <v>53381</v>
      </c>
      <c r="E4569" t="s">
        <v>168</v>
      </c>
      <c r="F4569" t="s">
        <v>169</v>
      </c>
      <c r="G4569" t="s">
        <v>265</v>
      </c>
      <c r="H4569" s="168">
        <v>40056</v>
      </c>
      <c r="I4569" t="s">
        <v>108</v>
      </c>
      <c r="J4569" s="169">
        <v>8.0739726027397261</v>
      </c>
      <c r="K4569">
        <v>2</v>
      </c>
    </row>
    <row r="4570" spans="1:11" x14ac:dyDescent="0.25">
      <c r="A4570" t="s">
        <v>5077</v>
      </c>
      <c r="B4570">
        <v>32129</v>
      </c>
      <c r="C4570" t="s">
        <v>167</v>
      </c>
      <c r="D4570" s="167">
        <v>26208.35</v>
      </c>
      <c r="E4570" t="s">
        <v>196</v>
      </c>
      <c r="F4570" t="s">
        <v>202</v>
      </c>
      <c r="G4570" t="s">
        <v>816</v>
      </c>
      <c r="H4570" s="168">
        <v>34358</v>
      </c>
      <c r="I4570" t="s">
        <v>104</v>
      </c>
      <c r="J4570" s="169">
        <v>23.684931506849313</v>
      </c>
      <c r="K4570">
        <v>5</v>
      </c>
    </row>
    <row r="4571" spans="1:11" x14ac:dyDescent="0.25">
      <c r="A4571" t="s">
        <v>5078</v>
      </c>
      <c r="B4571">
        <v>40605</v>
      </c>
      <c r="C4571" t="s">
        <v>167</v>
      </c>
      <c r="D4571" s="167">
        <v>100849.36</v>
      </c>
      <c r="E4571" t="s">
        <v>191</v>
      </c>
      <c r="F4571" t="s">
        <v>169</v>
      </c>
      <c r="G4571" t="s">
        <v>610</v>
      </c>
      <c r="H4571" s="168">
        <v>31657</v>
      </c>
      <c r="I4571" t="s">
        <v>103</v>
      </c>
      <c r="J4571" s="169">
        <v>31.084931506849315</v>
      </c>
      <c r="K4571">
        <v>7</v>
      </c>
    </row>
    <row r="4572" spans="1:11" x14ac:dyDescent="0.25">
      <c r="A4572" t="s">
        <v>5079</v>
      </c>
      <c r="B4572">
        <v>49477</v>
      </c>
      <c r="C4572" t="s">
        <v>172</v>
      </c>
      <c r="D4572" s="167">
        <v>45261</v>
      </c>
      <c r="E4572" t="s">
        <v>191</v>
      </c>
      <c r="F4572" t="s">
        <v>169</v>
      </c>
      <c r="G4572" t="s">
        <v>1065</v>
      </c>
      <c r="H4572" s="168">
        <v>42716</v>
      </c>
      <c r="I4572" t="s">
        <v>103</v>
      </c>
      <c r="J4572" s="169">
        <v>0.78630136986301369</v>
      </c>
      <c r="K4572">
        <v>1</v>
      </c>
    </row>
    <row r="4573" spans="1:11" x14ac:dyDescent="0.25">
      <c r="A4573" t="s">
        <v>5080</v>
      </c>
      <c r="B4573">
        <v>76727</v>
      </c>
      <c r="C4573" t="s">
        <v>172</v>
      </c>
      <c r="D4573" s="167">
        <v>104880.92</v>
      </c>
      <c r="E4573" t="s">
        <v>199</v>
      </c>
      <c r="F4573" t="s">
        <v>169</v>
      </c>
      <c r="G4573" t="s">
        <v>275</v>
      </c>
      <c r="H4573" s="168">
        <v>35702</v>
      </c>
      <c r="I4573" t="s">
        <v>103</v>
      </c>
      <c r="J4573" s="169">
        <v>20.002739726027396</v>
      </c>
      <c r="K4573">
        <v>5</v>
      </c>
    </row>
    <row r="4574" spans="1:11" x14ac:dyDescent="0.25">
      <c r="A4574" t="s">
        <v>5081</v>
      </c>
      <c r="B4574">
        <v>52120</v>
      </c>
      <c r="C4574" t="s">
        <v>172</v>
      </c>
      <c r="D4574" s="167">
        <v>93396</v>
      </c>
      <c r="E4574" t="s">
        <v>196</v>
      </c>
      <c r="F4574" t="s">
        <v>169</v>
      </c>
      <c r="G4574" t="s">
        <v>328</v>
      </c>
      <c r="H4574" s="168">
        <v>36017</v>
      </c>
      <c r="I4574" t="s">
        <v>106</v>
      </c>
      <c r="J4574" s="169">
        <v>19.139726027397259</v>
      </c>
      <c r="K4574">
        <v>4</v>
      </c>
    </row>
    <row r="4575" spans="1:11" x14ac:dyDescent="0.25">
      <c r="A4575" t="s">
        <v>5082</v>
      </c>
      <c r="B4575">
        <v>39957</v>
      </c>
      <c r="C4575" t="s">
        <v>172</v>
      </c>
      <c r="D4575" s="167">
        <v>48145</v>
      </c>
      <c r="E4575" t="s">
        <v>168</v>
      </c>
      <c r="F4575" t="s">
        <v>169</v>
      </c>
      <c r="G4575" t="s">
        <v>265</v>
      </c>
      <c r="H4575" s="168">
        <v>42044</v>
      </c>
      <c r="I4575" t="s">
        <v>106</v>
      </c>
      <c r="J4575" s="169">
        <v>2.6273972602739728</v>
      </c>
      <c r="K4575">
        <v>1</v>
      </c>
    </row>
    <row r="4576" spans="1:11" x14ac:dyDescent="0.25">
      <c r="A4576" t="s">
        <v>5083</v>
      </c>
      <c r="B4576">
        <v>59257</v>
      </c>
      <c r="C4576" t="s">
        <v>172</v>
      </c>
      <c r="D4576" s="167">
        <v>58720</v>
      </c>
      <c r="E4576" t="s">
        <v>168</v>
      </c>
      <c r="F4576" t="s">
        <v>169</v>
      </c>
      <c r="G4576" t="s">
        <v>265</v>
      </c>
      <c r="H4576" s="168">
        <v>41176</v>
      </c>
      <c r="I4576" t="s">
        <v>108</v>
      </c>
      <c r="J4576" s="169">
        <v>5.0054794520547947</v>
      </c>
      <c r="K4576">
        <v>1</v>
      </c>
    </row>
    <row r="4577" spans="1:11" x14ac:dyDescent="0.25">
      <c r="A4577" t="s">
        <v>5084</v>
      </c>
      <c r="B4577">
        <v>51347</v>
      </c>
      <c r="C4577" t="s">
        <v>167</v>
      </c>
      <c r="D4577" s="167">
        <v>96197.88</v>
      </c>
      <c r="E4577" t="s">
        <v>180</v>
      </c>
      <c r="F4577" t="s">
        <v>169</v>
      </c>
      <c r="G4577" t="s">
        <v>386</v>
      </c>
      <c r="H4577" s="168">
        <v>31341</v>
      </c>
      <c r="I4577" t="s">
        <v>104</v>
      </c>
      <c r="J4577" s="169">
        <v>31.950684931506849</v>
      </c>
      <c r="K4577">
        <v>7</v>
      </c>
    </row>
    <row r="4578" spans="1:11" x14ac:dyDescent="0.25">
      <c r="A4578" t="s">
        <v>5085</v>
      </c>
      <c r="B4578">
        <v>40413</v>
      </c>
      <c r="C4578" t="s">
        <v>172</v>
      </c>
      <c r="D4578" s="167">
        <v>118930</v>
      </c>
      <c r="E4578" t="s">
        <v>185</v>
      </c>
      <c r="F4578" t="s">
        <v>169</v>
      </c>
      <c r="G4578" t="s">
        <v>382</v>
      </c>
      <c r="H4578" s="168">
        <v>36024</v>
      </c>
      <c r="I4578" t="s">
        <v>103</v>
      </c>
      <c r="J4578" s="169">
        <v>19.12054794520548</v>
      </c>
      <c r="K4578">
        <v>4</v>
      </c>
    </row>
    <row r="4579" spans="1:11" x14ac:dyDescent="0.25">
      <c r="A4579" t="s">
        <v>5086</v>
      </c>
      <c r="B4579">
        <v>56990</v>
      </c>
      <c r="C4579" t="s">
        <v>172</v>
      </c>
      <c r="D4579" s="167">
        <v>84201</v>
      </c>
      <c r="E4579" t="s">
        <v>175</v>
      </c>
      <c r="F4579" t="s">
        <v>169</v>
      </c>
      <c r="G4579" t="s">
        <v>586</v>
      </c>
      <c r="H4579" s="168">
        <v>38734</v>
      </c>
      <c r="I4579" t="s">
        <v>106</v>
      </c>
      <c r="J4579" s="169">
        <v>11.695890410958905</v>
      </c>
      <c r="K4579">
        <v>3</v>
      </c>
    </row>
    <row r="4580" spans="1:11" x14ac:dyDescent="0.25">
      <c r="A4580" t="s">
        <v>5087</v>
      </c>
      <c r="B4580">
        <v>71214</v>
      </c>
      <c r="C4580" t="s">
        <v>172</v>
      </c>
      <c r="D4580" s="167">
        <v>158919.79999999999</v>
      </c>
      <c r="E4580" t="s">
        <v>185</v>
      </c>
      <c r="F4580" t="s">
        <v>169</v>
      </c>
      <c r="G4580" t="s">
        <v>5088</v>
      </c>
      <c r="H4580" s="168">
        <v>32930</v>
      </c>
      <c r="I4580" t="s">
        <v>105</v>
      </c>
      <c r="J4580" s="169">
        <v>27.597260273972601</v>
      </c>
      <c r="K4580">
        <v>6</v>
      </c>
    </row>
    <row r="4581" spans="1:11" x14ac:dyDescent="0.25">
      <c r="A4581" t="s">
        <v>5089</v>
      </c>
      <c r="B4581">
        <v>26756</v>
      </c>
      <c r="C4581" t="s">
        <v>167</v>
      </c>
      <c r="D4581" s="167">
        <v>74424</v>
      </c>
      <c r="E4581" t="s">
        <v>168</v>
      </c>
      <c r="F4581" t="s">
        <v>169</v>
      </c>
      <c r="G4581" t="s">
        <v>265</v>
      </c>
      <c r="H4581" s="168">
        <v>38187</v>
      </c>
      <c r="I4581" t="s">
        <v>105</v>
      </c>
      <c r="J4581" s="169">
        <v>13.194520547945206</v>
      </c>
      <c r="K4581">
        <v>3</v>
      </c>
    </row>
    <row r="4582" spans="1:11" x14ac:dyDescent="0.25">
      <c r="A4582" t="s">
        <v>5090</v>
      </c>
      <c r="B4582">
        <v>78945</v>
      </c>
      <c r="C4582" t="s">
        <v>167</v>
      </c>
      <c r="D4582" s="167">
        <v>69322.75</v>
      </c>
      <c r="E4582" t="s">
        <v>199</v>
      </c>
      <c r="F4582" t="s">
        <v>169</v>
      </c>
      <c r="G4582" t="s">
        <v>181</v>
      </c>
      <c r="H4582" s="168">
        <v>38222</v>
      </c>
      <c r="I4582" t="s">
        <v>106</v>
      </c>
      <c r="J4582" s="169">
        <v>13.098630136986301</v>
      </c>
      <c r="K4582">
        <v>3</v>
      </c>
    </row>
    <row r="4583" spans="1:11" x14ac:dyDescent="0.25">
      <c r="A4583" t="s">
        <v>5091</v>
      </c>
      <c r="B4583">
        <v>75148</v>
      </c>
      <c r="C4583" t="s">
        <v>167</v>
      </c>
      <c r="D4583" s="167">
        <v>48571.6</v>
      </c>
      <c r="E4583" t="s">
        <v>175</v>
      </c>
      <c r="F4583" t="s">
        <v>169</v>
      </c>
      <c r="G4583" t="s">
        <v>209</v>
      </c>
      <c r="H4583" s="168">
        <v>41904</v>
      </c>
      <c r="I4583" t="s">
        <v>104</v>
      </c>
      <c r="J4583" s="169">
        <v>3.010958904109589</v>
      </c>
      <c r="K4583">
        <v>1</v>
      </c>
    </row>
    <row r="4584" spans="1:11" x14ac:dyDescent="0.25">
      <c r="A4584" t="s">
        <v>5092</v>
      </c>
      <c r="B4584">
        <v>30395</v>
      </c>
      <c r="C4584" t="s">
        <v>172</v>
      </c>
      <c r="D4584" s="167">
        <v>62620</v>
      </c>
      <c r="E4584" t="s">
        <v>175</v>
      </c>
      <c r="F4584" t="s">
        <v>169</v>
      </c>
      <c r="G4584" t="s">
        <v>183</v>
      </c>
      <c r="H4584" s="168">
        <v>40462</v>
      </c>
      <c r="I4584" t="s">
        <v>106</v>
      </c>
      <c r="J4584" s="169">
        <v>6.9616438356164387</v>
      </c>
      <c r="K4584">
        <v>2</v>
      </c>
    </row>
    <row r="4585" spans="1:11" x14ac:dyDescent="0.25">
      <c r="A4585" t="s">
        <v>5093</v>
      </c>
      <c r="B4585">
        <v>57865</v>
      </c>
      <c r="C4585" t="s">
        <v>172</v>
      </c>
      <c r="D4585" s="167">
        <v>91709.69</v>
      </c>
      <c r="E4585" t="s">
        <v>196</v>
      </c>
      <c r="F4585" t="s">
        <v>169</v>
      </c>
      <c r="G4585" t="s">
        <v>328</v>
      </c>
      <c r="H4585" s="168">
        <v>38503</v>
      </c>
      <c r="I4585" t="s">
        <v>108</v>
      </c>
      <c r="J4585" s="169">
        <v>12.328767123287671</v>
      </c>
      <c r="K4585">
        <v>3</v>
      </c>
    </row>
    <row r="4586" spans="1:11" x14ac:dyDescent="0.25">
      <c r="A4586" t="s">
        <v>5094</v>
      </c>
      <c r="B4586">
        <v>68168</v>
      </c>
      <c r="C4586" t="s">
        <v>172</v>
      </c>
      <c r="D4586" s="167">
        <v>65752</v>
      </c>
      <c r="E4586" t="s">
        <v>175</v>
      </c>
      <c r="F4586" t="s">
        <v>169</v>
      </c>
      <c r="G4586" t="s">
        <v>183</v>
      </c>
      <c r="H4586" s="168">
        <v>40371</v>
      </c>
      <c r="I4586" t="s">
        <v>104</v>
      </c>
      <c r="J4586" s="169">
        <v>7.2109589041095887</v>
      </c>
      <c r="K4586">
        <v>2</v>
      </c>
    </row>
    <row r="4587" spans="1:11" x14ac:dyDescent="0.25">
      <c r="A4587" t="s">
        <v>5095</v>
      </c>
      <c r="B4587">
        <v>78072</v>
      </c>
      <c r="C4587" t="s">
        <v>167</v>
      </c>
      <c r="D4587" s="167">
        <v>170687</v>
      </c>
      <c r="E4587" t="s">
        <v>239</v>
      </c>
      <c r="F4587" t="s">
        <v>169</v>
      </c>
      <c r="G4587" t="s">
        <v>974</v>
      </c>
      <c r="H4587" s="168">
        <v>41610</v>
      </c>
      <c r="I4587" t="s">
        <v>103</v>
      </c>
      <c r="J4587" s="169">
        <v>3.8164383561643835</v>
      </c>
      <c r="K4587">
        <v>1</v>
      </c>
    </row>
    <row r="4588" spans="1:11" x14ac:dyDescent="0.25">
      <c r="A4588" t="s">
        <v>5096</v>
      </c>
      <c r="B4588">
        <v>24651</v>
      </c>
      <c r="C4588" t="s">
        <v>167</v>
      </c>
      <c r="D4588" s="167">
        <v>30569.71</v>
      </c>
      <c r="E4588" t="s">
        <v>191</v>
      </c>
      <c r="F4588" t="s">
        <v>202</v>
      </c>
      <c r="G4588" t="s">
        <v>610</v>
      </c>
      <c r="H4588" s="168">
        <v>42044</v>
      </c>
      <c r="I4588" t="s">
        <v>107</v>
      </c>
      <c r="J4588" s="169">
        <v>2.6273972602739728</v>
      </c>
      <c r="K4588">
        <v>1</v>
      </c>
    </row>
    <row r="4589" spans="1:11" x14ac:dyDescent="0.25">
      <c r="A4589" t="s">
        <v>5097</v>
      </c>
      <c r="B4589">
        <v>46310</v>
      </c>
      <c r="C4589" t="s">
        <v>167</v>
      </c>
      <c r="D4589" s="167">
        <v>77120.31</v>
      </c>
      <c r="E4589" t="s">
        <v>188</v>
      </c>
      <c r="F4589" t="s">
        <v>169</v>
      </c>
      <c r="G4589" t="s">
        <v>189</v>
      </c>
      <c r="H4589" s="168">
        <v>36304</v>
      </c>
      <c r="I4589" t="s">
        <v>106</v>
      </c>
      <c r="J4589" s="169">
        <v>18.353424657534248</v>
      </c>
      <c r="K4589">
        <v>4</v>
      </c>
    </row>
    <row r="4590" spans="1:11" x14ac:dyDescent="0.25">
      <c r="A4590" t="s">
        <v>5098</v>
      </c>
      <c r="B4590">
        <v>84414</v>
      </c>
      <c r="C4590" t="s">
        <v>167</v>
      </c>
      <c r="D4590" s="167">
        <v>36210.11</v>
      </c>
      <c r="E4590" t="s">
        <v>175</v>
      </c>
      <c r="F4590" t="s">
        <v>202</v>
      </c>
      <c r="G4590" t="s">
        <v>211</v>
      </c>
      <c r="H4590" s="168">
        <v>39916</v>
      </c>
      <c r="I4590" t="s">
        <v>103</v>
      </c>
      <c r="J4590" s="169">
        <v>8.4575342465753423</v>
      </c>
      <c r="K4590">
        <v>2</v>
      </c>
    </row>
    <row r="4591" spans="1:11" x14ac:dyDescent="0.25">
      <c r="A4591" t="s">
        <v>5099</v>
      </c>
      <c r="B4591">
        <v>39078</v>
      </c>
      <c r="C4591" t="s">
        <v>172</v>
      </c>
      <c r="D4591" s="167">
        <v>72902</v>
      </c>
      <c r="E4591" t="s">
        <v>175</v>
      </c>
      <c r="F4591" t="s">
        <v>169</v>
      </c>
      <c r="G4591" t="s">
        <v>183</v>
      </c>
      <c r="H4591" s="168">
        <v>38734</v>
      </c>
      <c r="I4591" t="s">
        <v>104</v>
      </c>
      <c r="J4591" s="169">
        <v>11.695890410958905</v>
      </c>
      <c r="K4591">
        <v>3</v>
      </c>
    </row>
    <row r="4592" spans="1:11" x14ac:dyDescent="0.25">
      <c r="A4592" t="s">
        <v>5100</v>
      </c>
      <c r="B4592">
        <v>46645</v>
      </c>
      <c r="C4592" t="s">
        <v>172</v>
      </c>
      <c r="D4592" s="167">
        <v>45261</v>
      </c>
      <c r="E4592" t="s">
        <v>191</v>
      </c>
      <c r="F4592" t="s">
        <v>169</v>
      </c>
      <c r="G4592" t="s">
        <v>1065</v>
      </c>
      <c r="H4592" s="168">
        <v>42716</v>
      </c>
      <c r="I4592" t="s">
        <v>103</v>
      </c>
      <c r="J4592" s="169">
        <v>0.78630136986301369</v>
      </c>
      <c r="K4592">
        <v>1</v>
      </c>
    </row>
    <row r="4593" spans="1:11" x14ac:dyDescent="0.25">
      <c r="A4593" t="s">
        <v>5101</v>
      </c>
      <c r="B4593">
        <v>20489</v>
      </c>
      <c r="C4593" t="s">
        <v>172</v>
      </c>
      <c r="D4593" s="167">
        <v>91751.37</v>
      </c>
      <c r="E4593" t="s">
        <v>168</v>
      </c>
      <c r="F4593" t="s">
        <v>169</v>
      </c>
      <c r="G4593" t="s">
        <v>1364</v>
      </c>
      <c r="H4593" s="168">
        <v>35296</v>
      </c>
      <c r="I4593" t="s">
        <v>108</v>
      </c>
      <c r="J4593" s="169">
        <v>21.115068493150684</v>
      </c>
      <c r="K4593">
        <v>5</v>
      </c>
    </row>
    <row r="4594" spans="1:11" x14ac:dyDescent="0.25">
      <c r="A4594" t="s">
        <v>5102</v>
      </c>
      <c r="B4594">
        <v>14646</v>
      </c>
      <c r="C4594" t="s">
        <v>172</v>
      </c>
      <c r="D4594" s="167">
        <v>48571.6</v>
      </c>
      <c r="E4594" t="s">
        <v>175</v>
      </c>
      <c r="F4594" t="s">
        <v>169</v>
      </c>
      <c r="G4594" t="s">
        <v>209</v>
      </c>
      <c r="H4594" s="168">
        <v>41904</v>
      </c>
      <c r="I4594" t="s">
        <v>104</v>
      </c>
      <c r="J4594" s="169">
        <v>3.010958904109589</v>
      </c>
      <c r="K4594">
        <v>1</v>
      </c>
    </row>
    <row r="4595" spans="1:11" x14ac:dyDescent="0.25">
      <c r="A4595" t="s">
        <v>5103</v>
      </c>
      <c r="B4595">
        <v>91058</v>
      </c>
      <c r="C4595" t="s">
        <v>172</v>
      </c>
      <c r="D4595" s="167">
        <v>91751.37</v>
      </c>
      <c r="E4595" t="s">
        <v>199</v>
      </c>
      <c r="F4595" t="s">
        <v>169</v>
      </c>
      <c r="G4595" t="s">
        <v>287</v>
      </c>
      <c r="H4595" s="168">
        <v>32649</v>
      </c>
      <c r="I4595" t="s">
        <v>107</v>
      </c>
      <c r="J4595" s="169">
        <v>28.367123287671234</v>
      </c>
      <c r="K4595">
        <v>6</v>
      </c>
    </row>
    <row r="4596" spans="1:11" x14ac:dyDescent="0.25">
      <c r="A4596" t="s">
        <v>5104</v>
      </c>
      <c r="B4596">
        <v>8661</v>
      </c>
      <c r="C4596" t="s">
        <v>167</v>
      </c>
      <c r="D4596" s="167">
        <v>71476.12</v>
      </c>
      <c r="E4596" t="s">
        <v>233</v>
      </c>
      <c r="F4596" t="s">
        <v>169</v>
      </c>
      <c r="G4596" t="s">
        <v>363</v>
      </c>
      <c r="H4596" s="168">
        <v>36192</v>
      </c>
      <c r="I4596" t="s">
        <v>106</v>
      </c>
      <c r="J4596" s="169">
        <v>18.660273972602738</v>
      </c>
      <c r="K4596">
        <v>4</v>
      </c>
    </row>
    <row r="4597" spans="1:11" x14ac:dyDescent="0.25">
      <c r="A4597" t="s">
        <v>5105</v>
      </c>
      <c r="B4597">
        <v>84565</v>
      </c>
      <c r="C4597" t="s">
        <v>172</v>
      </c>
      <c r="D4597" s="167">
        <v>110229</v>
      </c>
      <c r="E4597" t="s">
        <v>185</v>
      </c>
      <c r="F4597" t="s">
        <v>169</v>
      </c>
      <c r="G4597" t="s">
        <v>382</v>
      </c>
      <c r="H4597" s="168">
        <v>36199</v>
      </c>
      <c r="I4597" t="s">
        <v>104</v>
      </c>
      <c r="J4597" s="169">
        <v>18.641095890410959</v>
      </c>
      <c r="K4597">
        <v>4</v>
      </c>
    </row>
    <row r="4598" spans="1:11" x14ac:dyDescent="0.25">
      <c r="A4598" t="s">
        <v>5106</v>
      </c>
      <c r="B4598">
        <v>63196</v>
      </c>
      <c r="C4598" t="s">
        <v>172</v>
      </c>
      <c r="D4598" s="167">
        <v>52693</v>
      </c>
      <c r="E4598" t="s">
        <v>191</v>
      </c>
      <c r="F4598" t="s">
        <v>169</v>
      </c>
      <c r="G4598" t="s">
        <v>354</v>
      </c>
      <c r="H4598" s="168">
        <v>41484</v>
      </c>
      <c r="I4598" t="s">
        <v>103</v>
      </c>
      <c r="J4598" s="169">
        <v>4.161643835616438</v>
      </c>
      <c r="K4598">
        <v>1</v>
      </c>
    </row>
    <row r="4599" spans="1:11" x14ac:dyDescent="0.25">
      <c r="A4599" t="s">
        <v>5107</v>
      </c>
      <c r="B4599">
        <v>31336</v>
      </c>
      <c r="C4599" t="s">
        <v>172</v>
      </c>
      <c r="D4599" s="167">
        <v>87222</v>
      </c>
      <c r="E4599" t="s">
        <v>185</v>
      </c>
      <c r="F4599" t="s">
        <v>169</v>
      </c>
      <c r="G4599" t="s">
        <v>495</v>
      </c>
      <c r="H4599" s="168">
        <v>38642</v>
      </c>
      <c r="I4599" t="s">
        <v>103</v>
      </c>
      <c r="J4599" s="169">
        <v>11.947945205479453</v>
      </c>
      <c r="K4599">
        <v>3</v>
      </c>
    </row>
    <row r="4600" spans="1:11" x14ac:dyDescent="0.25">
      <c r="A4600" t="s">
        <v>5108</v>
      </c>
      <c r="B4600">
        <v>17118</v>
      </c>
      <c r="C4600" t="s">
        <v>167</v>
      </c>
      <c r="D4600" s="167">
        <v>102664</v>
      </c>
      <c r="E4600" t="s">
        <v>188</v>
      </c>
      <c r="F4600" t="s">
        <v>169</v>
      </c>
      <c r="G4600" t="s">
        <v>1210</v>
      </c>
      <c r="H4600" s="168">
        <v>37732</v>
      </c>
      <c r="I4600" t="s">
        <v>105</v>
      </c>
      <c r="J4600" s="169">
        <v>14.441095890410958</v>
      </c>
      <c r="K4600">
        <v>3</v>
      </c>
    </row>
    <row r="4601" spans="1:11" x14ac:dyDescent="0.25">
      <c r="A4601" t="s">
        <v>5109</v>
      </c>
      <c r="B4601">
        <v>40773</v>
      </c>
      <c r="C4601" t="s">
        <v>172</v>
      </c>
      <c r="D4601" s="167">
        <v>53084.71</v>
      </c>
      <c r="E4601" t="s">
        <v>199</v>
      </c>
      <c r="F4601" t="s">
        <v>169</v>
      </c>
      <c r="G4601" t="s">
        <v>887</v>
      </c>
      <c r="H4601" s="168">
        <v>39335</v>
      </c>
      <c r="I4601" t="s">
        <v>103</v>
      </c>
      <c r="J4601" s="169">
        <v>10.049315068493151</v>
      </c>
      <c r="K4601">
        <v>3</v>
      </c>
    </row>
    <row r="4602" spans="1:11" x14ac:dyDescent="0.25">
      <c r="A4602" t="s">
        <v>5110</v>
      </c>
      <c r="B4602">
        <v>99328</v>
      </c>
      <c r="C4602" t="s">
        <v>167</v>
      </c>
      <c r="D4602" s="167">
        <v>95384.01</v>
      </c>
      <c r="E4602" t="s">
        <v>175</v>
      </c>
      <c r="F4602" t="s">
        <v>169</v>
      </c>
      <c r="G4602" t="s">
        <v>211</v>
      </c>
      <c r="H4602" s="168">
        <v>38292</v>
      </c>
      <c r="I4602" t="s">
        <v>106</v>
      </c>
      <c r="J4602" s="169">
        <v>12.906849315068493</v>
      </c>
      <c r="K4602">
        <v>3</v>
      </c>
    </row>
    <row r="4603" spans="1:11" x14ac:dyDescent="0.25">
      <c r="A4603" t="s">
        <v>5111</v>
      </c>
      <c r="B4603">
        <v>44845</v>
      </c>
      <c r="C4603" t="s">
        <v>167</v>
      </c>
      <c r="D4603" s="167">
        <v>84974</v>
      </c>
      <c r="E4603" t="s">
        <v>230</v>
      </c>
      <c r="F4603" t="s">
        <v>169</v>
      </c>
      <c r="G4603" t="s">
        <v>189</v>
      </c>
      <c r="H4603" s="168">
        <v>36942</v>
      </c>
      <c r="I4603" t="s">
        <v>104</v>
      </c>
      <c r="J4603" s="169">
        <v>16.605479452054794</v>
      </c>
      <c r="K4603">
        <v>4</v>
      </c>
    </row>
    <row r="4604" spans="1:11" x14ac:dyDescent="0.25">
      <c r="A4604" t="s">
        <v>5112</v>
      </c>
      <c r="B4604">
        <v>41314</v>
      </c>
      <c r="C4604" t="s">
        <v>172</v>
      </c>
      <c r="D4604" s="167">
        <v>81381.070000000007</v>
      </c>
      <c r="E4604" t="s">
        <v>196</v>
      </c>
      <c r="F4604" t="s">
        <v>169</v>
      </c>
      <c r="G4604" t="s">
        <v>706</v>
      </c>
      <c r="H4604" s="168">
        <v>39469</v>
      </c>
      <c r="I4604" t="s">
        <v>103</v>
      </c>
      <c r="J4604" s="169">
        <v>9.6821917808219187</v>
      </c>
      <c r="K4604">
        <v>2</v>
      </c>
    </row>
    <row r="4605" spans="1:11" x14ac:dyDescent="0.25">
      <c r="A4605" t="s">
        <v>5113</v>
      </c>
      <c r="B4605">
        <v>55003</v>
      </c>
      <c r="C4605" t="s">
        <v>167</v>
      </c>
      <c r="D4605" s="167">
        <v>120768</v>
      </c>
      <c r="E4605" t="s">
        <v>213</v>
      </c>
      <c r="F4605" t="s">
        <v>169</v>
      </c>
      <c r="G4605" t="s">
        <v>214</v>
      </c>
      <c r="H4605" s="168">
        <v>31433</v>
      </c>
      <c r="I4605" t="s">
        <v>104</v>
      </c>
      <c r="J4605" s="169">
        <v>31.698630136986303</v>
      </c>
      <c r="K4605">
        <v>7</v>
      </c>
    </row>
    <row r="4606" spans="1:11" x14ac:dyDescent="0.25">
      <c r="A4606" t="s">
        <v>5114</v>
      </c>
      <c r="B4606">
        <v>53873</v>
      </c>
      <c r="C4606" t="s">
        <v>167</v>
      </c>
      <c r="D4606" s="167">
        <v>83497.98</v>
      </c>
      <c r="E4606" t="s">
        <v>168</v>
      </c>
      <c r="F4606" t="s">
        <v>169</v>
      </c>
      <c r="G4606" t="s">
        <v>560</v>
      </c>
      <c r="H4606" s="168">
        <v>29311</v>
      </c>
      <c r="I4606" t="s">
        <v>106</v>
      </c>
      <c r="J4606" s="169">
        <v>37.512328767123286</v>
      </c>
      <c r="K4606">
        <v>8</v>
      </c>
    </row>
    <row r="4607" spans="1:11" x14ac:dyDescent="0.25">
      <c r="A4607" t="s">
        <v>5115</v>
      </c>
      <c r="B4607">
        <v>83580</v>
      </c>
      <c r="C4607" t="s">
        <v>172</v>
      </c>
      <c r="D4607" s="167">
        <v>175110.42</v>
      </c>
      <c r="E4607" t="s">
        <v>213</v>
      </c>
      <c r="F4607" t="s">
        <v>169</v>
      </c>
      <c r="G4607" t="s">
        <v>637</v>
      </c>
      <c r="H4607" s="168">
        <v>36073</v>
      </c>
      <c r="I4607" t="s">
        <v>103</v>
      </c>
      <c r="J4607" s="169">
        <v>18.986301369863014</v>
      </c>
      <c r="K4607">
        <v>4</v>
      </c>
    </row>
    <row r="4608" spans="1:11" x14ac:dyDescent="0.25">
      <c r="A4608" t="s">
        <v>5116</v>
      </c>
      <c r="B4608">
        <v>74484</v>
      </c>
      <c r="C4608" t="s">
        <v>172</v>
      </c>
      <c r="D4608" s="167">
        <v>66430.5</v>
      </c>
      <c r="E4608" t="s">
        <v>188</v>
      </c>
      <c r="F4608" t="s">
        <v>169</v>
      </c>
      <c r="G4608" t="s">
        <v>406</v>
      </c>
      <c r="H4608" s="168">
        <v>42450</v>
      </c>
      <c r="I4608" t="s">
        <v>103</v>
      </c>
      <c r="J4608" s="169">
        <v>1.515068493150685</v>
      </c>
      <c r="K4608">
        <v>1</v>
      </c>
    </row>
    <row r="4609" spans="1:11" x14ac:dyDescent="0.25">
      <c r="A4609" t="s">
        <v>5117</v>
      </c>
      <c r="B4609">
        <v>73998</v>
      </c>
      <c r="C4609" t="s">
        <v>172</v>
      </c>
      <c r="D4609" s="167">
        <v>92490.97</v>
      </c>
      <c r="E4609" t="s">
        <v>268</v>
      </c>
      <c r="F4609" t="s">
        <v>169</v>
      </c>
      <c r="G4609" t="s">
        <v>297</v>
      </c>
      <c r="H4609" s="168">
        <v>41666</v>
      </c>
      <c r="I4609" t="s">
        <v>105</v>
      </c>
      <c r="J4609" s="169">
        <v>3.6630136986301371</v>
      </c>
      <c r="K4609">
        <v>1</v>
      </c>
    </row>
    <row r="4610" spans="1:11" x14ac:dyDescent="0.25">
      <c r="A4610" t="s">
        <v>5118</v>
      </c>
      <c r="B4610">
        <v>25719</v>
      </c>
      <c r="C4610" t="s">
        <v>172</v>
      </c>
      <c r="D4610" s="167">
        <v>80145</v>
      </c>
      <c r="E4610" t="s">
        <v>185</v>
      </c>
      <c r="F4610" t="s">
        <v>169</v>
      </c>
      <c r="G4610" t="s">
        <v>416</v>
      </c>
      <c r="H4610" s="168">
        <v>38334</v>
      </c>
      <c r="I4610" t="s">
        <v>103</v>
      </c>
      <c r="J4610" s="169">
        <v>12.791780821917808</v>
      </c>
      <c r="K4610">
        <v>3</v>
      </c>
    </row>
    <row r="4611" spans="1:11" x14ac:dyDescent="0.25">
      <c r="A4611" t="s">
        <v>5119</v>
      </c>
      <c r="B4611">
        <v>21580</v>
      </c>
      <c r="C4611" t="s">
        <v>172</v>
      </c>
      <c r="D4611" s="167">
        <v>90896</v>
      </c>
      <c r="E4611" t="s">
        <v>185</v>
      </c>
      <c r="F4611" t="s">
        <v>169</v>
      </c>
      <c r="G4611" t="s">
        <v>416</v>
      </c>
      <c r="H4611" s="168">
        <v>36780</v>
      </c>
      <c r="I4611" t="s">
        <v>103</v>
      </c>
      <c r="J4611" s="169">
        <v>17.049315068493151</v>
      </c>
      <c r="K4611">
        <v>4</v>
      </c>
    </row>
    <row r="4612" spans="1:11" x14ac:dyDescent="0.25">
      <c r="A4612" t="s">
        <v>5120</v>
      </c>
      <c r="B4612">
        <v>51066</v>
      </c>
      <c r="C4612" t="s">
        <v>172</v>
      </c>
      <c r="D4612" s="167">
        <v>62991.05</v>
      </c>
      <c r="E4612" t="s">
        <v>199</v>
      </c>
      <c r="F4612" t="s">
        <v>169</v>
      </c>
      <c r="G4612" t="s">
        <v>508</v>
      </c>
      <c r="H4612" s="168">
        <v>35926</v>
      </c>
      <c r="I4612" t="s">
        <v>103</v>
      </c>
      <c r="J4612" s="169">
        <v>19.389041095890413</v>
      </c>
      <c r="K4612">
        <v>4</v>
      </c>
    </row>
    <row r="4613" spans="1:11" x14ac:dyDescent="0.25">
      <c r="A4613" t="s">
        <v>5121</v>
      </c>
      <c r="B4613">
        <v>52031</v>
      </c>
      <c r="C4613" t="s">
        <v>172</v>
      </c>
      <c r="D4613" s="167">
        <v>72433</v>
      </c>
      <c r="E4613" t="s">
        <v>191</v>
      </c>
      <c r="F4613" t="s">
        <v>169</v>
      </c>
      <c r="G4613" t="s">
        <v>192</v>
      </c>
      <c r="H4613" s="168">
        <v>38642</v>
      </c>
      <c r="I4613" t="s">
        <v>104</v>
      </c>
      <c r="J4613" s="169">
        <v>11.947945205479453</v>
      </c>
      <c r="K4613">
        <v>3</v>
      </c>
    </row>
    <row r="4614" spans="1:11" x14ac:dyDescent="0.25">
      <c r="A4614" t="s">
        <v>5122</v>
      </c>
      <c r="B4614">
        <v>4461</v>
      </c>
      <c r="C4614" t="s">
        <v>167</v>
      </c>
      <c r="D4614" s="167">
        <v>122788.02</v>
      </c>
      <c r="E4614" t="s">
        <v>185</v>
      </c>
      <c r="F4614" t="s">
        <v>169</v>
      </c>
      <c r="G4614" t="s">
        <v>382</v>
      </c>
      <c r="H4614" s="168">
        <v>32930</v>
      </c>
      <c r="I4614" t="s">
        <v>103</v>
      </c>
      <c r="J4614" s="169">
        <v>27.597260273972601</v>
      </c>
      <c r="K4614">
        <v>6</v>
      </c>
    </row>
    <row r="4615" spans="1:11" x14ac:dyDescent="0.25">
      <c r="A4615" t="s">
        <v>5123</v>
      </c>
      <c r="B4615">
        <v>12876</v>
      </c>
      <c r="C4615" t="s">
        <v>172</v>
      </c>
      <c r="D4615" s="167">
        <v>89620</v>
      </c>
      <c r="E4615" t="s">
        <v>175</v>
      </c>
      <c r="F4615" t="s">
        <v>169</v>
      </c>
      <c r="G4615" t="s">
        <v>183</v>
      </c>
      <c r="H4615" s="168">
        <v>35870</v>
      </c>
      <c r="I4615" t="s">
        <v>108</v>
      </c>
      <c r="J4615" s="169">
        <v>19.542465753424658</v>
      </c>
      <c r="K4615">
        <v>4</v>
      </c>
    </row>
    <row r="4616" spans="1:11" x14ac:dyDescent="0.25">
      <c r="A4616" t="s">
        <v>5124</v>
      </c>
      <c r="B4616">
        <v>9474</v>
      </c>
      <c r="C4616" t="s">
        <v>167</v>
      </c>
      <c r="D4616" s="167">
        <v>94396.46</v>
      </c>
      <c r="E4616" t="s">
        <v>175</v>
      </c>
      <c r="F4616" t="s">
        <v>169</v>
      </c>
      <c r="G4616" t="s">
        <v>211</v>
      </c>
      <c r="H4616" s="168">
        <v>39062</v>
      </c>
      <c r="I4616" t="s">
        <v>106</v>
      </c>
      <c r="J4616" s="169">
        <v>10.797260273972602</v>
      </c>
      <c r="K4616">
        <v>3</v>
      </c>
    </row>
    <row r="4617" spans="1:11" x14ac:dyDescent="0.25">
      <c r="A4617" t="s">
        <v>5125</v>
      </c>
      <c r="B4617">
        <v>83147</v>
      </c>
      <c r="C4617" t="s">
        <v>172</v>
      </c>
      <c r="D4617" s="167">
        <v>107128.71</v>
      </c>
      <c r="E4617" t="s">
        <v>175</v>
      </c>
      <c r="F4617" t="s">
        <v>169</v>
      </c>
      <c r="G4617" t="s">
        <v>586</v>
      </c>
      <c r="H4617" s="168">
        <v>33301</v>
      </c>
      <c r="I4617" t="s">
        <v>105</v>
      </c>
      <c r="J4617" s="169">
        <v>26.580821917808219</v>
      </c>
      <c r="K4617">
        <v>6</v>
      </c>
    </row>
    <row r="4618" spans="1:11" x14ac:dyDescent="0.25">
      <c r="A4618" t="s">
        <v>5126</v>
      </c>
      <c r="B4618">
        <v>56509</v>
      </c>
      <c r="C4618" t="s">
        <v>172</v>
      </c>
      <c r="D4618" s="167">
        <v>45261</v>
      </c>
      <c r="E4618" t="s">
        <v>191</v>
      </c>
      <c r="F4618" t="s">
        <v>169</v>
      </c>
      <c r="G4618" t="s">
        <v>1065</v>
      </c>
      <c r="H4618" s="168">
        <v>42716</v>
      </c>
      <c r="I4618" t="s">
        <v>107</v>
      </c>
      <c r="J4618" s="169">
        <v>0.78630136986301369</v>
      </c>
      <c r="K4618">
        <v>1</v>
      </c>
    </row>
    <row r="4619" spans="1:11" x14ac:dyDescent="0.25">
      <c r="A4619" t="s">
        <v>5127</v>
      </c>
      <c r="B4619">
        <v>57116</v>
      </c>
      <c r="C4619" t="s">
        <v>172</v>
      </c>
      <c r="D4619" s="167">
        <v>58720</v>
      </c>
      <c r="E4619" t="s">
        <v>168</v>
      </c>
      <c r="F4619" t="s">
        <v>169</v>
      </c>
      <c r="G4619" t="s">
        <v>265</v>
      </c>
      <c r="H4619" s="168">
        <v>39538</v>
      </c>
      <c r="I4619" t="s">
        <v>105</v>
      </c>
      <c r="J4619" s="169">
        <v>9.493150684931507</v>
      </c>
      <c r="K4619">
        <v>2</v>
      </c>
    </row>
    <row r="4620" spans="1:11" x14ac:dyDescent="0.25">
      <c r="A4620" t="s">
        <v>5128</v>
      </c>
      <c r="B4620">
        <v>76441</v>
      </c>
      <c r="C4620" t="s">
        <v>172</v>
      </c>
      <c r="D4620" s="167">
        <v>175110.42</v>
      </c>
      <c r="E4620" t="s">
        <v>213</v>
      </c>
      <c r="F4620" t="s">
        <v>169</v>
      </c>
      <c r="G4620" t="s">
        <v>637</v>
      </c>
      <c r="H4620" s="168">
        <v>37256</v>
      </c>
      <c r="I4620" t="s">
        <v>105</v>
      </c>
      <c r="J4620" s="169">
        <v>15.745205479452055</v>
      </c>
      <c r="K4620">
        <v>4</v>
      </c>
    </row>
    <row r="4621" spans="1:11" x14ac:dyDescent="0.25">
      <c r="A4621" t="s">
        <v>5129</v>
      </c>
      <c r="B4621">
        <v>85413</v>
      </c>
      <c r="C4621" t="s">
        <v>167</v>
      </c>
      <c r="D4621" s="167">
        <v>68054</v>
      </c>
      <c r="E4621" t="s">
        <v>175</v>
      </c>
      <c r="F4621" t="s">
        <v>169</v>
      </c>
      <c r="G4621" t="s">
        <v>183</v>
      </c>
      <c r="H4621" s="168">
        <v>39461</v>
      </c>
      <c r="I4621" t="s">
        <v>106</v>
      </c>
      <c r="J4621" s="169">
        <v>9.7041095890410958</v>
      </c>
      <c r="K4621">
        <v>2</v>
      </c>
    </row>
    <row r="4622" spans="1:11" x14ac:dyDescent="0.25">
      <c r="A4622" t="s">
        <v>5130</v>
      </c>
      <c r="B4622">
        <v>5771</v>
      </c>
      <c r="C4622" t="s">
        <v>172</v>
      </c>
      <c r="D4622" s="167">
        <v>82001</v>
      </c>
      <c r="E4622" t="s">
        <v>168</v>
      </c>
      <c r="F4622" t="s">
        <v>169</v>
      </c>
      <c r="G4622" t="s">
        <v>173</v>
      </c>
      <c r="H4622" s="168">
        <v>38012</v>
      </c>
      <c r="I4622" t="s">
        <v>107</v>
      </c>
      <c r="J4622" s="169">
        <v>13.673972602739726</v>
      </c>
      <c r="K4622">
        <v>3</v>
      </c>
    </row>
    <row r="4623" spans="1:11" x14ac:dyDescent="0.25">
      <c r="A4623" t="s">
        <v>5131</v>
      </c>
      <c r="B4623">
        <v>42956</v>
      </c>
      <c r="C4623" t="s">
        <v>172</v>
      </c>
      <c r="D4623" s="167">
        <v>91493.99</v>
      </c>
      <c r="E4623" t="s">
        <v>168</v>
      </c>
      <c r="F4623" t="s">
        <v>169</v>
      </c>
      <c r="G4623" t="s">
        <v>858</v>
      </c>
      <c r="H4623" s="168">
        <v>35492</v>
      </c>
      <c r="I4623" t="s">
        <v>106</v>
      </c>
      <c r="J4623" s="169">
        <v>20.578082191780823</v>
      </c>
      <c r="K4623">
        <v>5</v>
      </c>
    </row>
    <row r="4624" spans="1:11" x14ac:dyDescent="0.25">
      <c r="A4624" t="s">
        <v>5132</v>
      </c>
      <c r="B4624">
        <v>45931</v>
      </c>
      <c r="C4624" t="s">
        <v>172</v>
      </c>
      <c r="D4624" s="167">
        <v>135392</v>
      </c>
      <c r="E4624" t="s">
        <v>199</v>
      </c>
      <c r="F4624" t="s">
        <v>169</v>
      </c>
      <c r="G4624" t="s">
        <v>275</v>
      </c>
      <c r="H4624" s="168">
        <v>36143</v>
      </c>
      <c r="I4624" t="s">
        <v>104</v>
      </c>
      <c r="J4624" s="169">
        <v>18.794520547945204</v>
      </c>
      <c r="K4624">
        <v>4</v>
      </c>
    </row>
    <row r="4625" spans="1:11" x14ac:dyDescent="0.25">
      <c r="A4625" t="s">
        <v>5133</v>
      </c>
      <c r="B4625">
        <v>94793</v>
      </c>
      <c r="C4625" t="s">
        <v>167</v>
      </c>
      <c r="D4625" s="167">
        <v>67678.710000000006</v>
      </c>
      <c r="E4625" t="s">
        <v>188</v>
      </c>
      <c r="F4625" t="s">
        <v>169</v>
      </c>
      <c r="G4625" t="s">
        <v>282</v>
      </c>
      <c r="H4625" s="168">
        <v>38684</v>
      </c>
      <c r="I4625" t="s">
        <v>105</v>
      </c>
      <c r="J4625" s="169">
        <v>11.832876712328767</v>
      </c>
      <c r="K4625">
        <v>3</v>
      </c>
    </row>
    <row r="4626" spans="1:11" x14ac:dyDescent="0.25">
      <c r="A4626" t="s">
        <v>5134</v>
      </c>
      <c r="B4626">
        <v>8375</v>
      </c>
      <c r="C4626" t="s">
        <v>167</v>
      </c>
      <c r="D4626" s="167">
        <v>117183</v>
      </c>
      <c r="E4626" t="s">
        <v>268</v>
      </c>
      <c r="F4626" t="s">
        <v>169</v>
      </c>
      <c r="G4626" t="s">
        <v>275</v>
      </c>
      <c r="H4626" s="168">
        <v>41652</v>
      </c>
      <c r="I4626" t="s">
        <v>105</v>
      </c>
      <c r="J4626" s="169">
        <v>3.7013698630136984</v>
      </c>
      <c r="K4626">
        <v>1</v>
      </c>
    </row>
    <row r="4627" spans="1:11" x14ac:dyDescent="0.25">
      <c r="A4627" t="s">
        <v>5135</v>
      </c>
      <c r="B4627">
        <v>56454</v>
      </c>
      <c r="C4627" t="s">
        <v>172</v>
      </c>
      <c r="D4627" s="167">
        <v>72902</v>
      </c>
      <c r="E4627" t="s">
        <v>175</v>
      </c>
      <c r="F4627" t="s">
        <v>169</v>
      </c>
      <c r="G4627" t="s">
        <v>183</v>
      </c>
      <c r="H4627" s="168">
        <v>38915</v>
      </c>
      <c r="I4627" t="s">
        <v>103</v>
      </c>
      <c r="J4627" s="169">
        <v>11.2</v>
      </c>
      <c r="K4627">
        <v>3</v>
      </c>
    </row>
    <row r="4628" spans="1:11" x14ac:dyDescent="0.25">
      <c r="A4628" t="s">
        <v>5136</v>
      </c>
      <c r="B4628">
        <v>46284</v>
      </c>
      <c r="C4628" t="s">
        <v>172</v>
      </c>
      <c r="D4628" s="167">
        <v>73558</v>
      </c>
      <c r="E4628" t="s">
        <v>185</v>
      </c>
      <c r="F4628" t="s">
        <v>169</v>
      </c>
      <c r="G4628" t="s">
        <v>416</v>
      </c>
      <c r="H4628" s="168">
        <v>40085</v>
      </c>
      <c r="I4628" t="s">
        <v>106</v>
      </c>
      <c r="J4628" s="169">
        <v>7.9945205479452053</v>
      </c>
      <c r="K4628">
        <v>2</v>
      </c>
    </row>
    <row r="4629" spans="1:11" x14ac:dyDescent="0.25">
      <c r="A4629" t="s">
        <v>5137</v>
      </c>
      <c r="B4629">
        <v>29656</v>
      </c>
      <c r="C4629" t="s">
        <v>172</v>
      </c>
      <c r="D4629" s="167">
        <v>141258.78</v>
      </c>
      <c r="E4629" t="s">
        <v>168</v>
      </c>
      <c r="F4629" t="s">
        <v>169</v>
      </c>
      <c r="G4629" t="s">
        <v>231</v>
      </c>
      <c r="H4629" s="168">
        <v>42086</v>
      </c>
      <c r="I4629" t="s">
        <v>103</v>
      </c>
      <c r="J4629" s="169">
        <v>2.5123287671232877</v>
      </c>
      <c r="K4629">
        <v>1</v>
      </c>
    </row>
    <row r="4630" spans="1:11" x14ac:dyDescent="0.25">
      <c r="A4630" t="s">
        <v>5138</v>
      </c>
      <c r="B4630">
        <v>59765</v>
      </c>
      <c r="C4630" t="s">
        <v>167</v>
      </c>
      <c r="D4630" s="167">
        <v>73801</v>
      </c>
      <c r="E4630" t="s">
        <v>188</v>
      </c>
      <c r="F4630" t="s">
        <v>169</v>
      </c>
      <c r="G4630" t="s">
        <v>677</v>
      </c>
      <c r="H4630" s="168">
        <v>38880</v>
      </c>
      <c r="I4630" t="s">
        <v>103</v>
      </c>
      <c r="J4630" s="169">
        <v>11.295890410958904</v>
      </c>
      <c r="K4630">
        <v>3</v>
      </c>
    </row>
    <row r="4631" spans="1:11" x14ac:dyDescent="0.25">
      <c r="A4631" t="s">
        <v>5139</v>
      </c>
      <c r="B4631">
        <v>16802</v>
      </c>
      <c r="C4631" t="s">
        <v>172</v>
      </c>
      <c r="D4631" s="167">
        <v>80895</v>
      </c>
      <c r="E4631" t="s">
        <v>185</v>
      </c>
      <c r="F4631" t="s">
        <v>169</v>
      </c>
      <c r="G4631" t="s">
        <v>416</v>
      </c>
      <c r="H4631" s="168">
        <v>38747</v>
      </c>
      <c r="I4631" t="s">
        <v>103</v>
      </c>
      <c r="J4631" s="169">
        <v>11.66027397260274</v>
      </c>
      <c r="K4631">
        <v>3</v>
      </c>
    </row>
    <row r="4632" spans="1:11" x14ac:dyDescent="0.25">
      <c r="A4632" t="s">
        <v>5140</v>
      </c>
      <c r="B4632">
        <v>4395</v>
      </c>
      <c r="C4632" t="s">
        <v>172</v>
      </c>
      <c r="D4632" s="167">
        <v>50053.88</v>
      </c>
      <c r="E4632" t="s">
        <v>199</v>
      </c>
      <c r="F4632" t="s">
        <v>169</v>
      </c>
      <c r="G4632" t="s">
        <v>207</v>
      </c>
      <c r="H4632" s="168">
        <v>34190</v>
      </c>
      <c r="I4632" t="s">
        <v>104</v>
      </c>
      <c r="J4632" s="169">
        <v>24.145205479452056</v>
      </c>
      <c r="K4632">
        <v>5</v>
      </c>
    </row>
    <row r="4633" spans="1:11" x14ac:dyDescent="0.25">
      <c r="A4633" t="s">
        <v>5141</v>
      </c>
      <c r="B4633">
        <v>89453</v>
      </c>
      <c r="C4633" t="s">
        <v>172</v>
      </c>
      <c r="D4633" s="167">
        <v>90309.51</v>
      </c>
      <c r="E4633" t="s">
        <v>268</v>
      </c>
      <c r="F4633" t="s">
        <v>169</v>
      </c>
      <c r="G4633" t="s">
        <v>297</v>
      </c>
      <c r="H4633" s="168">
        <v>41428</v>
      </c>
      <c r="I4633" t="s">
        <v>104</v>
      </c>
      <c r="J4633" s="169">
        <v>4.3150684931506849</v>
      </c>
      <c r="K4633">
        <v>1</v>
      </c>
    </row>
    <row r="4634" spans="1:11" x14ac:dyDescent="0.25">
      <c r="A4634" t="s">
        <v>5142</v>
      </c>
      <c r="B4634">
        <v>75334</v>
      </c>
      <c r="C4634" t="s">
        <v>172</v>
      </c>
      <c r="D4634" s="167">
        <v>45049.120000000003</v>
      </c>
      <c r="E4634" t="s">
        <v>199</v>
      </c>
      <c r="F4634" t="s">
        <v>169</v>
      </c>
      <c r="G4634" t="s">
        <v>205</v>
      </c>
      <c r="H4634" s="168">
        <v>41281</v>
      </c>
      <c r="I4634" t="s">
        <v>103</v>
      </c>
      <c r="J4634" s="169">
        <v>4.7178082191780826</v>
      </c>
      <c r="K4634">
        <v>1</v>
      </c>
    </row>
    <row r="4635" spans="1:11" x14ac:dyDescent="0.25">
      <c r="A4635" t="s">
        <v>5143</v>
      </c>
      <c r="B4635">
        <v>1730</v>
      </c>
      <c r="C4635" t="s">
        <v>167</v>
      </c>
      <c r="D4635" s="167">
        <v>87523.22</v>
      </c>
      <c r="E4635" t="s">
        <v>216</v>
      </c>
      <c r="F4635" t="s">
        <v>169</v>
      </c>
      <c r="G4635" t="s">
        <v>422</v>
      </c>
      <c r="H4635" s="168">
        <v>32412</v>
      </c>
      <c r="I4635" t="s">
        <v>107</v>
      </c>
      <c r="J4635" s="169">
        <v>29.016438356164382</v>
      </c>
      <c r="K4635">
        <v>6</v>
      </c>
    </row>
    <row r="4636" spans="1:11" x14ac:dyDescent="0.25">
      <c r="A4636" t="s">
        <v>5144</v>
      </c>
      <c r="B4636">
        <v>58785</v>
      </c>
      <c r="C4636" t="s">
        <v>172</v>
      </c>
      <c r="D4636" s="167">
        <v>62605.760000000002</v>
      </c>
      <c r="E4636" t="s">
        <v>230</v>
      </c>
      <c r="F4636" t="s">
        <v>169</v>
      </c>
      <c r="G4636" t="s">
        <v>357</v>
      </c>
      <c r="H4636" s="168">
        <v>38796</v>
      </c>
      <c r="I4636" t="s">
        <v>105</v>
      </c>
      <c r="J4636" s="169">
        <v>11.526027397260274</v>
      </c>
      <c r="K4636">
        <v>3</v>
      </c>
    </row>
    <row r="4637" spans="1:11" x14ac:dyDescent="0.25">
      <c r="A4637" t="s">
        <v>5145</v>
      </c>
      <c r="B4637">
        <v>90298</v>
      </c>
      <c r="C4637" t="s">
        <v>172</v>
      </c>
      <c r="D4637" s="167">
        <v>19060.64</v>
      </c>
      <c r="E4637" t="s">
        <v>196</v>
      </c>
      <c r="F4637" t="s">
        <v>202</v>
      </c>
      <c r="G4637" t="s">
        <v>222</v>
      </c>
      <c r="H4637" s="168">
        <v>39469</v>
      </c>
      <c r="I4637" t="s">
        <v>107</v>
      </c>
      <c r="J4637" s="169">
        <v>9.6821917808219187</v>
      </c>
      <c r="K4637">
        <v>2</v>
      </c>
    </row>
    <row r="4638" spans="1:11" x14ac:dyDescent="0.25">
      <c r="A4638" t="s">
        <v>5146</v>
      </c>
      <c r="B4638">
        <v>90741</v>
      </c>
      <c r="C4638" t="s">
        <v>172</v>
      </c>
      <c r="D4638" s="167">
        <v>29779.07</v>
      </c>
      <c r="E4638" t="s">
        <v>233</v>
      </c>
      <c r="F4638" t="s">
        <v>202</v>
      </c>
      <c r="G4638" t="s">
        <v>234</v>
      </c>
      <c r="H4638" s="168">
        <v>39313</v>
      </c>
      <c r="I4638" t="s">
        <v>108</v>
      </c>
      <c r="J4638" s="169">
        <v>10.109589041095891</v>
      </c>
      <c r="K4638">
        <v>3</v>
      </c>
    </row>
    <row r="4639" spans="1:11" x14ac:dyDescent="0.25">
      <c r="A4639" t="s">
        <v>5147</v>
      </c>
      <c r="B4639">
        <v>91453</v>
      </c>
      <c r="C4639" t="s">
        <v>172</v>
      </c>
      <c r="D4639" s="167">
        <v>58137.62</v>
      </c>
      <c r="E4639" t="s">
        <v>233</v>
      </c>
      <c r="F4639" t="s">
        <v>169</v>
      </c>
      <c r="G4639" t="s">
        <v>363</v>
      </c>
      <c r="H4639" s="168">
        <v>38488</v>
      </c>
      <c r="I4639" t="s">
        <v>107</v>
      </c>
      <c r="J4639" s="169">
        <v>12.36986301369863</v>
      </c>
      <c r="K4639">
        <v>3</v>
      </c>
    </row>
    <row r="4640" spans="1:11" x14ac:dyDescent="0.25">
      <c r="A4640" t="s">
        <v>5148</v>
      </c>
      <c r="B4640">
        <v>4494</v>
      </c>
      <c r="C4640" t="s">
        <v>167</v>
      </c>
      <c r="D4640" s="167">
        <v>28772.07</v>
      </c>
      <c r="E4640" t="s">
        <v>233</v>
      </c>
      <c r="F4640" t="s">
        <v>202</v>
      </c>
      <c r="G4640" t="s">
        <v>234</v>
      </c>
      <c r="H4640" s="168">
        <v>41362</v>
      </c>
      <c r="I4640" t="s">
        <v>103</v>
      </c>
      <c r="J4640" s="169">
        <v>4.4958904109589044</v>
      </c>
      <c r="K4640">
        <v>1</v>
      </c>
    </row>
    <row r="4641" spans="1:11" x14ac:dyDescent="0.25">
      <c r="A4641" t="s">
        <v>5149</v>
      </c>
      <c r="B4641">
        <v>88404</v>
      </c>
      <c r="C4641" t="s">
        <v>172</v>
      </c>
      <c r="D4641" s="167">
        <v>69744.09</v>
      </c>
      <c r="E4641" t="s">
        <v>168</v>
      </c>
      <c r="F4641" t="s">
        <v>169</v>
      </c>
      <c r="G4641" t="s">
        <v>237</v>
      </c>
      <c r="H4641" s="168">
        <v>39399</v>
      </c>
      <c r="I4641" t="s">
        <v>107</v>
      </c>
      <c r="J4641" s="169">
        <v>9.8739726027397268</v>
      </c>
      <c r="K4641">
        <v>2</v>
      </c>
    </row>
    <row r="4642" spans="1:11" x14ac:dyDescent="0.25">
      <c r="A4642" t="s">
        <v>5150</v>
      </c>
      <c r="B4642">
        <v>10426</v>
      </c>
      <c r="C4642" t="s">
        <v>167</v>
      </c>
      <c r="D4642" s="167">
        <v>65642.42</v>
      </c>
      <c r="E4642" t="s">
        <v>188</v>
      </c>
      <c r="F4642" t="s">
        <v>202</v>
      </c>
      <c r="G4642" t="s">
        <v>600</v>
      </c>
      <c r="H4642" s="168">
        <v>32615</v>
      </c>
      <c r="I4642" t="s">
        <v>103</v>
      </c>
      <c r="J4642" s="169">
        <v>28.460273972602739</v>
      </c>
      <c r="K4642">
        <v>6</v>
      </c>
    </row>
    <row r="4643" spans="1:11" x14ac:dyDescent="0.25">
      <c r="A4643" t="s">
        <v>5151</v>
      </c>
      <c r="B4643">
        <v>14851</v>
      </c>
      <c r="C4643" t="s">
        <v>172</v>
      </c>
      <c r="D4643" s="167">
        <v>56733</v>
      </c>
      <c r="E4643" t="s">
        <v>168</v>
      </c>
      <c r="F4643" t="s">
        <v>169</v>
      </c>
      <c r="G4643" t="s">
        <v>265</v>
      </c>
      <c r="H4643" s="168">
        <v>41288</v>
      </c>
      <c r="I4643" t="s">
        <v>103</v>
      </c>
      <c r="J4643" s="169">
        <v>4.6986301369863011</v>
      </c>
      <c r="K4643">
        <v>1</v>
      </c>
    </row>
    <row r="4644" spans="1:11" x14ac:dyDescent="0.25">
      <c r="A4644" t="s">
        <v>5152</v>
      </c>
      <c r="B4644">
        <v>72743</v>
      </c>
      <c r="C4644" t="s">
        <v>167</v>
      </c>
      <c r="D4644" s="167">
        <v>135392</v>
      </c>
      <c r="E4644" t="s">
        <v>213</v>
      </c>
      <c r="F4644" t="s">
        <v>169</v>
      </c>
      <c r="G4644" t="s">
        <v>275</v>
      </c>
      <c r="H4644" s="168">
        <v>38754</v>
      </c>
      <c r="I4644" t="s">
        <v>103</v>
      </c>
      <c r="J4644" s="169">
        <v>11.641095890410959</v>
      </c>
      <c r="K4644">
        <v>3</v>
      </c>
    </row>
    <row r="4645" spans="1:11" x14ac:dyDescent="0.25">
      <c r="A4645" t="s">
        <v>5153</v>
      </c>
      <c r="B4645">
        <v>19008</v>
      </c>
      <c r="C4645" t="s">
        <v>172</v>
      </c>
      <c r="D4645" s="167">
        <v>56478</v>
      </c>
      <c r="E4645" t="s">
        <v>175</v>
      </c>
      <c r="F4645" t="s">
        <v>169</v>
      </c>
      <c r="G4645" t="s">
        <v>183</v>
      </c>
      <c r="H4645" s="168">
        <v>41694</v>
      </c>
      <c r="I4645" t="s">
        <v>104</v>
      </c>
      <c r="J4645" s="169">
        <v>3.5863013698630137</v>
      </c>
      <c r="K4645">
        <v>1</v>
      </c>
    </row>
    <row r="4646" spans="1:11" x14ac:dyDescent="0.25">
      <c r="A4646" t="s">
        <v>5154</v>
      </c>
      <c r="B4646">
        <v>72541</v>
      </c>
      <c r="C4646" t="s">
        <v>167</v>
      </c>
      <c r="D4646" s="167">
        <v>57011.27</v>
      </c>
      <c r="E4646" t="s">
        <v>188</v>
      </c>
      <c r="F4646" t="s">
        <v>202</v>
      </c>
      <c r="G4646" t="s">
        <v>703</v>
      </c>
      <c r="H4646" s="168">
        <v>32909</v>
      </c>
      <c r="I4646" t="s">
        <v>104</v>
      </c>
      <c r="J4646" s="169">
        <v>27.654794520547945</v>
      </c>
      <c r="K4646">
        <v>6</v>
      </c>
    </row>
    <row r="4647" spans="1:11" x14ac:dyDescent="0.25">
      <c r="A4647" t="s">
        <v>5155</v>
      </c>
      <c r="B4647">
        <v>13087</v>
      </c>
      <c r="C4647" t="s">
        <v>172</v>
      </c>
      <c r="D4647" s="167">
        <v>92756.7</v>
      </c>
      <c r="E4647" t="s">
        <v>175</v>
      </c>
      <c r="F4647" t="s">
        <v>169</v>
      </c>
      <c r="G4647" t="s">
        <v>183</v>
      </c>
      <c r="H4647" s="168">
        <v>34352</v>
      </c>
      <c r="I4647" t="s">
        <v>103</v>
      </c>
      <c r="J4647" s="169">
        <v>23.701369863013699</v>
      </c>
      <c r="K4647">
        <v>5</v>
      </c>
    </row>
    <row r="4648" spans="1:11" x14ac:dyDescent="0.25">
      <c r="A4648" t="s">
        <v>5156</v>
      </c>
      <c r="B4648">
        <v>64114</v>
      </c>
      <c r="C4648" t="s">
        <v>172</v>
      </c>
      <c r="D4648" s="167">
        <v>91532.03</v>
      </c>
      <c r="E4648" t="s">
        <v>325</v>
      </c>
      <c r="F4648" t="s">
        <v>169</v>
      </c>
      <c r="G4648" t="s">
        <v>457</v>
      </c>
      <c r="H4648" s="168">
        <v>35338</v>
      </c>
      <c r="I4648" t="s">
        <v>105</v>
      </c>
      <c r="J4648" s="169">
        <v>21</v>
      </c>
      <c r="K4648">
        <v>5</v>
      </c>
    </row>
    <row r="4649" spans="1:11" x14ac:dyDescent="0.25">
      <c r="A4649" t="s">
        <v>5157</v>
      </c>
      <c r="B4649">
        <v>36653</v>
      </c>
      <c r="C4649" t="s">
        <v>172</v>
      </c>
      <c r="D4649" s="167">
        <v>46619.65</v>
      </c>
      <c r="E4649" t="s">
        <v>188</v>
      </c>
      <c r="F4649" t="s">
        <v>169</v>
      </c>
      <c r="G4649" t="s">
        <v>282</v>
      </c>
      <c r="H4649" s="168">
        <v>41708</v>
      </c>
      <c r="I4649" t="s">
        <v>104</v>
      </c>
      <c r="J4649" s="169">
        <v>3.547945205479452</v>
      </c>
      <c r="K4649">
        <v>1</v>
      </c>
    </row>
    <row r="4650" spans="1:11" x14ac:dyDescent="0.25">
      <c r="A4650" t="s">
        <v>5158</v>
      </c>
      <c r="B4650">
        <v>53987</v>
      </c>
      <c r="C4650" t="s">
        <v>172</v>
      </c>
      <c r="D4650" s="167">
        <v>48641.35</v>
      </c>
      <c r="E4650" t="s">
        <v>199</v>
      </c>
      <c r="F4650" t="s">
        <v>169</v>
      </c>
      <c r="G4650" t="s">
        <v>508</v>
      </c>
      <c r="H4650" s="168">
        <v>39216</v>
      </c>
      <c r="I4650" t="s">
        <v>103</v>
      </c>
      <c r="J4650" s="169">
        <v>10.375342465753425</v>
      </c>
      <c r="K4650">
        <v>3</v>
      </c>
    </row>
    <row r="4651" spans="1:11" x14ac:dyDescent="0.25">
      <c r="A4651" t="s">
        <v>5159</v>
      </c>
      <c r="B4651">
        <v>51099</v>
      </c>
      <c r="C4651" t="s">
        <v>172</v>
      </c>
      <c r="D4651" s="167">
        <v>104199.67999999999</v>
      </c>
      <c r="E4651" t="s">
        <v>253</v>
      </c>
      <c r="F4651" t="s">
        <v>169</v>
      </c>
      <c r="G4651" t="s">
        <v>452</v>
      </c>
      <c r="H4651" s="168">
        <v>40112</v>
      </c>
      <c r="I4651" t="s">
        <v>106</v>
      </c>
      <c r="J4651" s="169">
        <v>7.9205479452054792</v>
      </c>
      <c r="K4651">
        <v>2</v>
      </c>
    </row>
    <row r="4652" spans="1:11" x14ac:dyDescent="0.25">
      <c r="A4652" t="s">
        <v>5160</v>
      </c>
      <c r="B4652">
        <v>14304</v>
      </c>
      <c r="C4652" t="s">
        <v>167</v>
      </c>
      <c r="D4652" s="167">
        <v>82424.23</v>
      </c>
      <c r="E4652" t="s">
        <v>216</v>
      </c>
      <c r="F4652" t="s">
        <v>169</v>
      </c>
      <c r="G4652" t="s">
        <v>369</v>
      </c>
      <c r="H4652" s="168">
        <v>39720</v>
      </c>
      <c r="I4652" t="s">
        <v>103</v>
      </c>
      <c r="J4652" s="169">
        <v>8.9945205479452053</v>
      </c>
      <c r="K4652">
        <v>2</v>
      </c>
    </row>
    <row r="4653" spans="1:11" x14ac:dyDescent="0.25">
      <c r="A4653" t="s">
        <v>5161</v>
      </c>
      <c r="B4653">
        <v>9939</v>
      </c>
      <c r="C4653" t="s">
        <v>167</v>
      </c>
      <c r="D4653" s="167">
        <v>78183.58</v>
      </c>
      <c r="E4653" t="s">
        <v>175</v>
      </c>
      <c r="F4653" t="s">
        <v>169</v>
      </c>
      <c r="G4653" t="s">
        <v>211</v>
      </c>
      <c r="H4653" s="168">
        <v>39231</v>
      </c>
      <c r="I4653" t="s">
        <v>107</v>
      </c>
      <c r="J4653" s="169">
        <v>10.334246575342465</v>
      </c>
      <c r="K4653">
        <v>3</v>
      </c>
    </row>
    <row r="4654" spans="1:11" x14ac:dyDescent="0.25">
      <c r="A4654" t="s">
        <v>5162</v>
      </c>
      <c r="B4654">
        <v>93561</v>
      </c>
      <c r="C4654" t="s">
        <v>167</v>
      </c>
      <c r="D4654" s="167">
        <v>52871.96</v>
      </c>
      <c r="E4654" t="s">
        <v>180</v>
      </c>
      <c r="F4654" t="s">
        <v>202</v>
      </c>
      <c r="G4654" t="s">
        <v>457</v>
      </c>
      <c r="H4654" s="168">
        <v>31026</v>
      </c>
      <c r="I4654" t="s">
        <v>103</v>
      </c>
      <c r="J4654" s="169">
        <v>32.813698630136983</v>
      </c>
      <c r="K4654">
        <v>7</v>
      </c>
    </row>
    <row r="4655" spans="1:11" x14ac:dyDescent="0.25">
      <c r="A4655" t="s">
        <v>5163</v>
      </c>
      <c r="B4655">
        <v>77370</v>
      </c>
      <c r="C4655" t="s">
        <v>172</v>
      </c>
      <c r="D4655" s="167">
        <v>20226.5</v>
      </c>
      <c r="E4655" t="s">
        <v>216</v>
      </c>
      <c r="F4655" t="s">
        <v>202</v>
      </c>
      <c r="G4655" t="s">
        <v>217</v>
      </c>
      <c r="H4655" s="168">
        <v>41610</v>
      </c>
      <c r="I4655" t="s">
        <v>103</v>
      </c>
      <c r="J4655" s="169">
        <v>3.8164383561643835</v>
      </c>
      <c r="K4655">
        <v>1</v>
      </c>
    </row>
    <row r="4656" spans="1:11" x14ac:dyDescent="0.25">
      <c r="A4656" t="s">
        <v>5164</v>
      </c>
      <c r="B4656">
        <v>22016</v>
      </c>
      <c r="C4656" t="s">
        <v>172</v>
      </c>
      <c r="D4656" s="167">
        <v>50910</v>
      </c>
      <c r="E4656" t="s">
        <v>191</v>
      </c>
      <c r="F4656" t="s">
        <v>169</v>
      </c>
      <c r="G4656" t="s">
        <v>354</v>
      </c>
      <c r="H4656" s="168">
        <v>41904</v>
      </c>
      <c r="I4656" t="s">
        <v>108</v>
      </c>
      <c r="J4656" s="169">
        <v>3.010958904109589</v>
      </c>
      <c r="K4656">
        <v>1</v>
      </c>
    </row>
    <row r="4657" spans="1:11" x14ac:dyDescent="0.25">
      <c r="A4657" t="s">
        <v>5165</v>
      </c>
      <c r="B4657">
        <v>96597</v>
      </c>
      <c r="C4657" t="s">
        <v>172</v>
      </c>
      <c r="D4657" s="167">
        <v>39257.31</v>
      </c>
      <c r="E4657" t="s">
        <v>199</v>
      </c>
      <c r="F4657" t="s">
        <v>169</v>
      </c>
      <c r="G4657" t="s">
        <v>200</v>
      </c>
      <c r="H4657" s="168">
        <v>42464</v>
      </c>
      <c r="I4657" t="s">
        <v>106</v>
      </c>
      <c r="J4657" s="169">
        <v>1.4767123287671233</v>
      </c>
      <c r="K4657">
        <v>1</v>
      </c>
    </row>
    <row r="4658" spans="1:11" x14ac:dyDescent="0.25">
      <c r="A4658" t="s">
        <v>5166</v>
      </c>
      <c r="B4658">
        <v>86371</v>
      </c>
      <c r="C4658" t="s">
        <v>167</v>
      </c>
      <c r="D4658" s="167">
        <v>69222.179999999993</v>
      </c>
      <c r="E4658" t="s">
        <v>175</v>
      </c>
      <c r="F4658" t="s">
        <v>169</v>
      </c>
      <c r="G4658" t="s">
        <v>904</v>
      </c>
      <c r="H4658" s="168">
        <v>33000</v>
      </c>
      <c r="I4658" t="s">
        <v>107</v>
      </c>
      <c r="J4658" s="169">
        <v>27.405479452054795</v>
      </c>
      <c r="K4658">
        <v>6</v>
      </c>
    </row>
    <row r="4659" spans="1:11" x14ac:dyDescent="0.25">
      <c r="A4659" t="s">
        <v>5167</v>
      </c>
      <c r="B4659">
        <v>81143</v>
      </c>
      <c r="C4659" t="s">
        <v>172</v>
      </c>
      <c r="D4659" s="167">
        <v>89485</v>
      </c>
      <c r="E4659" t="s">
        <v>191</v>
      </c>
      <c r="F4659" t="s">
        <v>169</v>
      </c>
      <c r="G4659" t="s">
        <v>192</v>
      </c>
      <c r="H4659" s="168">
        <v>36570</v>
      </c>
      <c r="I4659" t="s">
        <v>108</v>
      </c>
      <c r="J4659" s="169">
        <v>17.624657534246577</v>
      </c>
      <c r="K4659">
        <v>4</v>
      </c>
    </row>
    <row r="4660" spans="1:11" x14ac:dyDescent="0.25">
      <c r="A4660" t="s">
        <v>5168</v>
      </c>
      <c r="B4660">
        <v>17136</v>
      </c>
      <c r="C4660" t="s">
        <v>172</v>
      </c>
      <c r="D4660" s="167">
        <v>42332.4</v>
      </c>
      <c r="E4660" t="s">
        <v>233</v>
      </c>
      <c r="F4660" t="s">
        <v>169</v>
      </c>
      <c r="G4660" t="s">
        <v>514</v>
      </c>
      <c r="H4660" s="168">
        <v>39659</v>
      </c>
      <c r="I4660" t="s">
        <v>106</v>
      </c>
      <c r="J4660" s="169">
        <v>9.161643835616438</v>
      </c>
      <c r="K4660">
        <v>2</v>
      </c>
    </row>
    <row r="4661" spans="1:11" x14ac:dyDescent="0.25">
      <c r="A4661" t="s">
        <v>5169</v>
      </c>
      <c r="B4661">
        <v>3367</v>
      </c>
      <c r="C4661" t="s">
        <v>167</v>
      </c>
      <c r="D4661" s="167">
        <v>97912</v>
      </c>
      <c r="E4661" t="s">
        <v>188</v>
      </c>
      <c r="F4661" t="s">
        <v>169</v>
      </c>
      <c r="G4661" t="s">
        <v>284</v>
      </c>
      <c r="H4661" s="168">
        <v>36024</v>
      </c>
      <c r="I4661" t="s">
        <v>103</v>
      </c>
      <c r="J4661" s="169">
        <v>19.12054794520548</v>
      </c>
      <c r="K4661">
        <v>4</v>
      </c>
    </row>
    <row r="4662" spans="1:11" x14ac:dyDescent="0.25">
      <c r="A4662" t="s">
        <v>5170</v>
      </c>
      <c r="B4662">
        <v>20005</v>
      </c>
      <c r="C4662" t="s">
        <v>172</v>
      </c>
      <c r="D4662" s="167">
        <v>72534.66</v>
      </c>
      <c r="E4662" t="s">
        <v>268</v>
      </c>
      <c r="F4662" t="s">
        <v>169</v>
      </c>
      <c r="G4662" t="s">
        <v>630</v>
      </c>
      <c r="H4662" s="168">
        <v>33035</v>
      </c>
      <c r="I4662" t="s">
        <v>107</v>
      </c>
      <c r="J4662" s="169">
        <v>27.30958904109589</v>
      </c>
      <c r="K4662">
        <v>6</v>
      </c>
    </row>
    <row r="4663" spans="1:11" x14ac:dyDescent="0.25">
      <c r="A4663" t="s">
        <v>5171</v>
      </c>
      <c r="B4663">
        <v>166</v>
      </c>
      <c r="C4663" t="s">
        <v>167</v>
      </c>
      <c r="D4663" s="167">
        <v>76572</v>
      </c>
      <c r="E4663" t="s">
        <v>188</v>
      </c>
      <c r="F4663" t="s">
        <v>169</v>
      </c>
      <c r="G4663" t="s">
        <v>284</v>
      </c>
      <c r="H4663" s="168">
        <v>42646</v>
      </c>
      <c r="I4663" t="s">
        <v>108</v>
      </c>
      <c r="J4663" s="169">
        <v>0.9780821917808219</v>
      </c>
      <c r="K4663">
        <v>1</v>
      </c>
    </row>
    <row r="4664" spans="1:11" x14ac:dyDescent="0.25">
      <c r="A4664" t="s">
        <v>5172</v>
      </c>
      <c r="B4664">
        <v>42643</v>
      </c>
      <c r="C4664" t="s">
        <v>172</v>
      </c>
      <c r="D4664" s="167">
        <v>35038.550000000003</v>
      </c>
      <c r="E4664" t="s">
        <v>233</v>
      </c>
      <c r="F4664" t="s">
        <v>169</v>
      </c>
      <c r="G4664" t="s">
        <v>399</v>
      </c>
      <c r="H4664" s="168">
        <v>40764</v>
      </c>
      <c r="I4664" t="s">
        <v>108</v>
      </c>
      <c r="J4664" s="169">
        <v>6.1342465753424653</v>
      </c>
      <c r="K4664">
        <v>2</v>
      </c>
    </row>
    <row r="4665" spans="1:11" x14ac:dyDescent="0.25">
      <c r="A4665" t="s">
        <v>5173</v>
      </c>
      <c r="B4665">
        <v>93399</v>
      </c>
      <c r="C4665" t="s">
        <v>167</v>
      </c>
      <c r="D4665" s="167">
        <v>58939.38</v>
      </c>
      <c r="E4665" t="s">
        <v>1353</v>
      </c>
      <c r="F4665" t="s">
        <v>169</v>
      </c>
      <c r="G4665" t="s">
        <v>1354</v>
      </c>
      <c r="H4665" s="168">
        <v>40462</v>
      </c>
      <c r="I4665" t="s">
        <v>108</v>
      </c>
      <c r="J4665" s="169">
        <v>6.9616438356164387</v>
      </c>
      <c r="K4665">
        <v>2</v>
      </c>
    </row>
    <row r="4666" spans="1:11" x14ac:dyDescent="0.25">
      <c r="A4666" t="s">
        <v>5174</v>
      </c>
      <c r="B4666">
        <v>10532</v>
      </c>
      <c r="C4666" t="s">
        <v>172</v>
      </c>
      <c r="D4666" s="167">
        <v>110229</v>
      </c>
      <c r="E4666" t="s">
        <v>185</v>
      </c>
      <c r="F4666" t="s">
        <v>169</v>
      </c>
      <c r="G4666" t="s">
        <v>382</v>
      </c>
      <c r="H4666" s="168">
        <v>36493</v>
      </c>
      <c r="I4666" t="s">
        <v>103</v>
      </c>
      <c r="J4666" s="169">
        <v>17.835616438356166</v>
      </c>
      <c r="K4666">
        <v>4</v>
      </c>
    </row>
    <row r="4667" spans="1:11" x14ac:dyDescent="0.25">
      <c r="A4667" t="s">
        <v>5175</v>
      </c>
      <c r="B4667">
        <v>57773</v>
      </c>
      <c r="C4667" t="s">
        <v>167</v>
      </c>
      <c r="D4667" s="167">
        <v>52358.64</v>
      </c>
      <c r="E4667" t="s">
        <v>175</v>
      </c>
      <c r="F4667" t="s">
        <v>202</v>
      </c>
      <c r="G4667" t="s">
        <v>176</v>
      </c>
      <c r="H4667" s="168">
        <v>31676</v>
      </c>
      <c r="I4667" t="s">
        <v>106</v>
      </c>
      <c r="J4667" s="169">
        <v>31.032876712328768</v>
      </c>
      <c r="K4667">
        <v>7</v>
      </c>
    </row>
    <row r="4668" spans="1:11" x14ac:dyDescent="0.25">
      <c r="A4668" t="s">
        <v>5176</v>
      </c>
      <c r="B4668">
        <v>80747</v>
      </c>
      <c r="D4668" s="167">
        <v>39257</v>
      </c>
      <c r="E4668" t="s">
        <v>175</v>
      </c>
      <c r="F4668" t="s">
        <v>169</v>
      </c>
      <c r="G4668" t="s">
        <v>209</v>
      </c>
      <c r="H4668" s="168">
        <v>42731</v>
      </c>
      <c r="I4668" t="s">
        <v>104</v>
      </c>
      <c r="J4668" s="169">
        <v>0.74520547945205484</v>
      </c>
      <c r="K4668">
        <v>1</v>
      </c>
    </row>
    <row r="4669" spans="1:11" x14ac:dyDescent="0.25">
      <c r="A4669" t="s">
        <v>5177</v>
      </c>
      <c r="B4669">
        <v>88812</v>
      </c>
      <c r="C4669" t="s">
        <v>167</v>
      </c>
      <c r="D4669" s="167">
        <v>97676.37</v>
      </c>
      <c r="E4669" t="s">
        <v>188</v>
      </c>
      <c r="F4669" t="s">
        <v>169</v>
      </c>
      <c r="G4669" t="s">
        <v>284</v>
      </c>
      <c r="H4669" s="168">
        <v>39202</v>
      </c>
      <c r="I4669" t="s">
        <v>107</v>
      </c>
      <c r="J4669" s="169">
        <v>10.413698630136986</v>
      </c>
      <c r="K4669">
        <v>3</v>
      </c>
    </row>
    <row r="4670" spans="1:11" x14ac:dyDescent="0.25">
      <c r="A4670" t="s">
        <v>5178</v>
      </c>
      <c r="B4670">
        <v>38228</v>
      </c>
      <c r="C4670" t="s">
        <v>172</v>
      </c>
      <c r="D4670" s="167">
        <v>52000</v>
      </c>
      <c r="E4670" t="s">
        <v>239</v>
      </c>
      <c r="F4670" t="s">
        <v>169</v>
      </c>
      <c r="G4670" t="s">
        <v>5179</v>
      </c>
      <c r="H4670" s="168">
        <v>42660</v>
      </c>
      <c r="I4670" t="s">
        <v>103</v>
      </c>
      <c r="J4670" s="169">
        <v>0.9397260273972603</v>
      </c>
      <c r="K4670">
        <v>1</v>
      </c>
    </row>
    <row r="4671" spans="1:11" x14ac:dyDescent="0.25">
      <c r="A4671" t="s">
        <v>5180</v>
      </c>
      <c r="B4671">
        <v>42788</v>
      </c>
      <c r="C4671" t="s">
        <v>167</v>
      </c>
      <c r="D4671" s="167">
        <v>41569.82</v>
      </c>
      <c r="E4671" t="s">
        <v>191</v>
      </c>
      <c r="F4671" t="s">
        <v>202</v>
      </c>
      <c r="G4671" t="s">
        <v>610</v>
      </c>
      <c r="H4671" s="168">
        <v>38292</v>
      </c>
      <c r="I4671" t="s">
        <v>108</v>
      </c>
      <c r="J4671" s="169">
        <v>12.906849315068493</v>
      </c>
      <c r="K4671">
        <v>3</v>
      </c>
    </row>
    <row r="4672" spans="1:11" x14ac:dyDescent="0.25">
      <c r="A4672" t="s">
        <v>5181</v>
      </c>
      <c r="B4672">
        <v>97544</v>
      </c>
      <c r="C4672" t="s">
        <v>172</v>
      </c>
      <c r="D4672" s="167">
        <v>84219</v>
      </c>
      <c r="E4672" t="s">
        <v>185</v>
      </c>
      <c r="F4672" t="s">
        <v>169</v>
      </c>
      <c r="G4672" t="s">
        <v>416</v>
      </c>
      <c r="H4672" s="168">
        <v>38334</v>
      </c>
      <c r="I4672" t="s">
        <v>103</v>
      </c>
      <c r="J4672" s="169">
        <v>12.791780821917808</v>
      </c>
      <c r="K4672">
        <v>3</v>
      </c>
    </row>
    <row r="4673" spans="1:11" x14ac:dyDescent="0.25">
      <c r="A4673" t="s">
        <v>5182</v>
      </c>
      <c r="B4673">
        <v>42763</v>
      </c>
      <c r="C4673" t="s">
        <v>172</v>
      </c>
      <c r="D4673" s="167">
        <v>57265</v>
      </c>
      <c r="E4673" t="s">
        <v>191</v>
      </c>
      <c r="F4673" t="s">
        <v>169</v>
      </c>
      <c r="G4673" t="s">
        <v>354</v>
      </c>
      <c r="H4673" s="168">
        <v>40966</v>
      </c>
      <c r="I4673" t="s">
        <v>107</v>
      </c>
      <c r="J4673" s="169">
        <v>5.580821917808219</v>
      </c>
      <c r="K4673">
        <v>2</v>
      </c>
    </row>
    <row r="4674" spans="1:11" x14ac:dyDescent="0.25">
      <c r="A4674" t="s">
        <v>5183</v>
      </c>
      <c r="B4674">
        <v>27968</v>
      </c>
      <c r="C4674" t="s">
        <v>172</v>
      </c>
      <c r="D4674" s="167">
        <v>54538</v>
      </c>
      <c r="E4674" t="s">
        <v>191</v>
      </c>
      <c r="F4674" t="s">
        <v>169</v>
      </c>
      <c r="G4674" t="s">
        <v>354</v>
      </c>
      <c r="H4674" s="168">
        <v>40966</v>
      </c>
      <c r="I4674" t="s">
        <v>107</v>
      </c>
      <c r="J4674" s="169">
        <v>5.580821917808219</v>
      </c>
      <c r="K4674">
        <v>2</v>
      </c>
    </row>
    <row r="4675" spans="1:11" x14ac:dyDescent="0.25">
      <c r="A4675" t="s">
        <v>5184</v>
      </c>
      <c r="B4675">
        <v>99623</v>
      </c>
      <c r="C4675" t="s">
        <v>172</v>
      </c>
      <c r="D4675" s="167">
        <v>93356</v>
      </c>
      <c r="E4675" t="s">
        <v>175</v>
      </c>
      <c r="F4675" t="s">
        <v>169</v>
      </c>
      <c r="G4675" t="s">
        <v>586</v>
      </c>
      <c r="H4675" s="168">
        <v>37655</v>
      </c>
      <c r="I4675" t="s">
        <v>103</v>
      </c>
      <c r="J4675" s="169">
        <v>14.652054794520549</v>
      </c>
      <c r="K4675">
        <v>3</v>
      </c>
    </row>
    <row r="4676" spans="1:11" x14ac:dyDescent="0.25">
      <c r="A4676" t="s">
        <v>5185</v>
      </c>
      <c r="B4676">
        <v>3983</v>
      </c>
      <c r="C4676" t="s">
        <v>167</v>
      </c>
      <c r="D4676" s="167">
        <v>20419.48</v>
      </c>
      <c r="E4676" t="s">
        <v>196</v>
      </c>
      <c r="F4676" t="s">
        <v>202</v>
      </c>
      <c r="G4676" t="s">
        <v>222</v>
      </c>
      <c r="H4676" s="168">
        <v>38838</v>
      </c>
      <c r="I4676" t="s">
        <v>106</v>
      </c>
      <c r="J4676" s="169">
        <v>11.41095890410959</v>
      </c>
      <c r="K4676">
        <v>3</v>
      </c>
    </row>
    <row r="4677" spans="1:11" x14ac:dyDescent="0.25">
      <c r="A4677" t="s">
        <v>5186</v>
      </c>
      <c r="B4677">
        <v>55135</v>
      </c>
      <c r="C4677" t="s">
        <v>172</v>
      </c>
      <c r="D4677" s="167">
        <v>86588</v>
      </c>
      <c r="E4677" t="s">
        <v>175</v>
      </c>
      <c r="F4677" t="s">
        <v>169</v>
      </c>
      <c r="G4677" t="s">
        <v>183</v>
      </c>
      <c r="H4677" s="168">
        <v>37459</v>
      </c>
      <c r="I4677" t="s">
        <v>106</v>
      </c>
      <c r="J4677" s="169">
        <v>15.189041095890412</v>
      </c>
      <c r="K4677">
        <v>4</v>
      </c>
    </row>
    <row r="4678" spans="1:11" x14ac:dyDescent="0.25">
      <c r="A4678" t="s">
        <v>5187</v>
      </c>
      <c r="B4678">
        <v>24806</v>
      </c>
      <c r="C4678" t="s">
        <v>172</v>
      </c>
      <c r="D4678" s="167">
        <v>69390</v>
      </c>
      <c r="E4678" t="s">
        <v>191</v>
      </c>
      <c r="F4678" t="s">
        <v>169</v>
      </c>
      <c r="G4678" t="s">
        <v>486</v>
      </c>
      <c r="H4678" s="168">
        <v>38334</v>
      </c>
      <c r="I4678" t="s">
        <v>104</v>
      </c>
      <c r="J4678" s="169">
        <v>12.791780821917808</v>
      </c>
      <c r="K4678">
        <v>3</v>
      </c>
    </row>
    <row r="4679" spans="1:11" x14ac:dyDescent="0.25">
      <c r="A4679" t="s">
        <v>5188</v>
      </c>
      <c r="B4679">
        <v>54247</v>
      </c>
      <c r="C4679" t="s">
        <v>167</v>
      </c>
      <c r="D4679" s="167">
        <v>76015.03</v>
      </c>
      <c r="E4679" t="s">
        <v>199</v>
      </c>
      <c r="F4679" t="s">
        <v>169</v>
      </c>
      <c r="G4679" t="s">
        <v>5189</v>
      </c>
      <c r="H4679" s="168">
        <v>34442</v>
      </c>
      <c r="I4679" t="s">
        <v>107</v>
      </c>
      <c r="J4679" s="169">
        <v>23.454794520547946</v>
      </c>
      <c r="K4679">
        <v>5</v>
      </c>
    </row>
    <row r="4680" spans="1:11" x14ac:dyDescent="0.25">
      <c r="A4680" t="s">
        <v>5190</v>
      </c>
      <c r="B4680">
        <v>33270</v>
      </c>
      <c r="C4680" t="s">
        <v>167</v>
      </c>
      <c r="D4680" s="167">
        <v>100500</v>
      </c>
      <c r="E4680" t="s">
        <v>616</v>
      </c>
      <c r="F4680" t="s">
        <v>169</v>
      </c>
      <c r="G4680" t="s">
        <v>214</v>
      </c>
      <c r="H4680" s="168">
        <v>42464</v>
      </c>
      <c r="I4680" t="s">
        <v>106</v>
      </c>
      <c r="J4680" s="169">
        <v>1.4767123287671233</v>
      </c>
      <c r="K4680">
        <v>1</v>
      </c>
    </row>
    <row r="4681" spans="1:11" x14ac:dyDescent="0.25">
      <c r="A4681" t="s">
        <v>5191</v>
      </c>
      <c r="B4681">
        <v>9986</v>
      </c>
      <c r="C4681" t="s">
        <v>172</v>
      </c>
      <c r="D4681" s="167">
        <v>72902</v>
      </c>
      <c r="E4681" t="s">
        <v>175</v>
      </c>
      <c r="F4681" t="s">
        <v>169</v>
      </c>
      <c r="G4681" t="s">
        <v>183</v>
      </c>
      <c r="H4681" s="168">
        <v>38734</v>
      </c>
      <c r="I4681" t="s">
        <v>106</v>
      </c>
      <c r="J4681" s="169">
        <v>11.695890410958905</v>
      </c>
      <c r="K4681">
        <v>3</v>
      </c>
    </row>
    <row r="4682" spans="1:11" x14ac:dyDescent="0.25">
      <c r="A4682" t="s">
        <v>5192</v>
      </c>
      <c r="B4682">
        <v>78101</v>
      </c>
      <c r="C4682" t="s">
        <v>172</v>
      </c>
      <c r="D4682" s="167">
        <v>68054</v>
      </c>
      <c r="E4682" t="s">
        <v>175</v>
      </c>
      <c r="F4682" t="s">
        <v>169</v>
      </c>
      <c r="G4682" t="s">
        <v>183</v>
      </c>
      <c r="H4682" s="168">
        <v>39643</v>
      </c>
      <c r="I4682" t="s">
        <v>103</v>
      </c>
      <c r="J4682" s="169">
        <v>9.205479452054794</v>
      </c>
      <c r="K4682">
        <v>2</v>
      </c>
    </row>
    <row r="4683" spans="1:11" x14ac:dyDescent="0.25">
      <c r="A4683" t="s">
        <v>5193</v>
      </c>
      <c r="B4683">
        <v>83571</v>
      </c>
      <c r="C4683" t="s">
        <v>172</v>
      </c>
      <c r="D4683" s="167">
        <v>93396</v>
      </c>
      <c r="E4683" t="s">
        <v>185</v>
      </c>
      <c r="F4683" t="s">
        <v>169</v>
      </c>
      <c r="G4683" t="s">
        <v>3078</v>
      </c>
      <c r="H4683" s="168">
        <v>36710</v>
      </c>
      <c r="I4683" t="s">
        <v>107</v>
      </c>
      <c r="J4683" s="169">
        <v>17.241095890410961</v>
      </c>
      <c r="K4683">
        <v>4</v>
      </c>
    </row>
    <row r="4684" spans="1:11" x14ac:dyDescent="0.25">
      <c r="A4684" t="s">
        <v>5194</v>
      </c>
      <c r="B4684">
        <v>73349</v>
      </c>
      <c r="C4684" t="s">
        <v>172</v>
      </c>
      <c r="D4684" s="167">
        <v>118080.06</v>
      </c>
      <c r="E4684" t="s">
        <v>185</v>
      </c>
      <c r="F4684" t="s">
        <v>169</v>
      </c>
      <c r="G4684" t="s">
        <v>382</v>
      </c>
      <c r="H4684" s="168">
        <v>30430</v>
      </c>
      <c r="I4684" t="s">
        <v>104</v>
      </c>
      <c r="J4684" s="169">
        <v>34.446575342465756</v>
      </c>
      <c r="K4684">
        <v>7</v>
      </c>
    </row>
    <row r="4685" spans="1:11" x14ac:dyDescent="0.25">
      <c r="A4685" t="s">
        <v>5195</v>
      </c>
      <c r="B4685">
        <v>57565</v>
      </c>
      <c r="C4685" t="s">
        <v>172</v>
      </c>
      <c r="D4685" s="167">
        <v>42053.83</v>
      </c>
      <c r="E4685" t="s">
        <v>199</v>
      </c>
      <c r="F4685" t="s">
        <v>169</v>
      </c>
      <c r="G4685" t="s">
        <v>220</v>
      </c>
      <c r="H4685" s="168">
        <v>40749</v>
      </c>
      <c r="I4685" t="s">
        <v>103</v>
      </c>
      <c r="J4685" s="169">
        <v>6.1753424657534248</v>
      </c>
      <c r="K4685">
        <v>2</v>
      </c>
    </row>
    <row r="4686" spans="1:11" x14ac:dyDescent="0.25">
      <c r="A4686" t="s">
        <v>5196</v>
      </c>
      <c r="B4686">
        <v>95069</v>
      </c>
      <c r="C4686" t="s">
        <v>167</v>
      </c>
      <c r="D4686" s="167">
        <v>69459.44</v>
      </c>
      <c r="E4686" t="s">
        <v>188</v>
      </c>
      <c r="F4686" t="s">
        <v>169</v>
      </c>
      <c r="G4686" t="s">
        <v>226</v>
      </c>
      <c r="H4686" s="168">
        <v>35534</v>
      </c>
      <c r="I4686" t="s">
        <v>107</v>
      </c>
      <c r="J4686" s="169">
        <v>20.463013698630139</v>
      </c>
      <c r="K4686">
        <v>5</v>
      </c>
    </row>
    <row r="4687" spans="1:11" x14ac:dyDescent="0.25">
      <c r="A4687" t="s">
        <v>5197</v>
      </c>
      <c r="B4687">
        <v>63560</v>
      </c>
      <c r="C4687" t="s">
        <v>172</v>
      </c>
      <c r="D4687" s="167">
        <v>87523.22</v>
      </c>
      <c r="E4687" t="s">
        <v>308</v>
      </c>
      <c r="F4687" t="s">
        <v>169</v>
      </c>
      <c r="G4687" t="s">
        <v>282</v>
      </c>
      <c r="H4687" s="168">
        <v>34687</v>
      </c>
      <c r="I4687" t="s">
        <v>107</v>
      </c>
      <c r="J4687" s="169">
        <v>22.783561643835615</v>
      </c>
      <c r="K4687">
        <v>5</v>
      </c>
    </row>
    <row r="4688" spans="1:11" x14ac:dyDescent="0.25">
      <c r="A4688" t="s">
        <v>5198</v>
      </c>
      <c r="B4688">
        <v>73392</v>
      </c>
      <c r="C4688" t="s">
        <v>167</v>
      </c>
      <c r="D4688" s="167">
        <v>46929.17</v>
      </c>
      <c r="E4688" t="s">
        <v>175</v>
      </c>
      <c r="F4688" t="s">
        <v>169</v>
      </c>
      <c r="G4688" t="s">
        <v>209</v>
      </c>
      <c r="H4688" s="168">
        <v>42170</v>
      </c>
      <c r="I4688" t="s">
        <v>107</v>
      </c>
      <c r="J4688" s="169">
        <v>2.2821917808219179</v>
      </c>
      <c r="K4688">
        <v>1</v>
      </c>
    </row>
    <row r="4689" spans="1:11" x14ac:dyDescent="0.25">
      <c r="A4689" t="s">
        <v>5199</v>
      </c>
      <c r="B4689">
        <v>90493</v>
      </c>
      <c r="C4689" t="s">
        <v>167</v>
      </c>
      <c r="D4689" s="167">
        <v>72534.66</v>
      </c>
      <c r="E4689" t="s">
        <v>175</v>
      </c>
      <c r="F4689" t="s">
        <v>169</v>
      </c>
      <c r="G4689" t="s">
        <v>209</v>
      </c>
      <c r="H4689" s="168">
        <v>33433</v>
      </c>
      <c r="I4689" t="s">
        <v>106</v>
      </c>
      <c r="J4689" s="169">
        <v>26.219178082191782</v>
      </c>
      <c r="K4689">
        <v>6</v>
      </c>
    </row>
    <row r="4690" spans="1:11" x14ac:dyDescent="0.25">
      <c r="A4690" t="s">
        <v>5200</v>
      </c>
      <c r="B4690">
        <v>83896</v>
      </c>
      <c r="C4690" t="s">
        <v>167</v>
      </c>
      <c r="D4690" s="167">
        <v>37881.99</v>
      </c>
      <c r="E4690" t="s">
        <v>216</v>
      </c>
      <c r="F4690" t="s">
        <v>202</v>
      </c>
      <c r="G4690" t="s">
        <v>422</v>
      </c>
      <c r="H4690" s="168">
        <v>34414</v>
      </c>
      <c r="I4690" t="s">
        <v>107</v>
      </c>
      <c r="J4690" s="169">
        <v>23.531506849315068</v>
      </c>
      <c r="K4690">
        <v>5</v>
      </c>
    </row>
    <row r="4691" spans="1:11" x14ac:dyDescent="0.25">
      <c r="A4691" t="s">
        <v>5201</v>
      </c>
      <c r="B4691">
        <v>40472</v>
      </c>
      <c r="C4691" t="s">
        <v>167</v>
      </c>
      <c r="D4691" s="167">
        <v>75004.759999999995</v>
      </c>
      <c r="E4691" t="s">
        <v>216</v>
      </c>
      <c r="F4691" t="s">
        <v>169</v>
      </c>
      <c r="G4691" t="s">
        <v>361</v>
      </c>
      <c r="H4691" s="168">
        <v>34585</v>
      </c>
      <c r="I4691" t="s">
        <v>104</v>
      </c>
      <c r="J4691" s="169">
        <v>23.063013698630137</v>
      </c>
      <c r="K4691">
        <v>5</v>
      </c>
    </row>
    <row r="4692" spans="1:11" x14ac:dyDescent="0.25">
      <c r="A4692" t="s">
        <v>5202</v>
      </c>
      <c r="B4692">
        <v>76479</v>
      </c>
      <c r="C4692" t="s">
        <v>167</v>
      </c>
      <c r="D4692" s="167">
        <v>66430.86</v>
      </c>
      <c r="E4692" t="s">
        <v>188</v>
      </c>
      <c r="F4692" t="s">
        <v>169</v>
      </c>
      <c r="G4692" t="s">
        <v>357</v>
      </c>
      <c r="H4692" s="168">
        <v>39160</v>
      </c>
      <c r="I4692" t="s">
        <v>103</v>
      </c>
      <c r="J4692" s="169">
        <v>10.528767123287672</v>
      </c>
      <c r="K4692">
        <v>3</v>
      </c>
    </row>
    <row r="4693" spans="1:11" x14ac:dyDescent="0.25">
      <c r="A4693" t="s">
        <v>5203</v>
      </c>
      <c r="B4693">
        <v>37400</v>
      </c>
      <c r="C4693" t="s">
        <v>172</v>
      </c>
      <c r="D4693" s="167">
        <v>92756.7</v>
      </c>
      <c r="E4693" t="s">
        <v>175</v>
      </c>
      <c r="F4693" t="s">
        <v>169</v>
      </c>
      <c r="G4693" t="s">
        <v>183</v>
      </c>
      <c r="H4693" s="168">
        <v>32727</v>
      </c>
      <c r="I4693" t="s">
        <v>103</v>
      </c>
      <c r="J4693" s="169">
        <v>28.153424657534245</v>
      </c>
      <c r="K4693">
        <v>6</v>
      </c>
    </row>
    <row r="4694" spans="1:11" x14ac:dyDescent="0.25">
      <c r="A4694" t="s">
        <v>5204</v>
      </c>
      <c r="B4694">
        <v>49348</v>
      </c>
      <c r="C4694" t="s">
        <v>167</v>
      </c>
      <c r="D4694" s="167">
        <v>85524.82</v>
      </c>
      <c r="E4694" t="s">
        <v>168</v>
      </c>
      <c r="F4694" t="s">
        <v>169</v>
      </c>
      <c r="G4694" t="s">
        <v>305</v>
      </c>
      <c r="H4694" s="168">
        <v>41134</v>
      </c>
      <c r="I4694" t="s">
        <v>103</v>
      </c>
      <c r="J4694" s="169">
        <v>5.1205479452054794</v>
      </c>
      <c r="K4694">
        <v>2</v>
      </c>
    </row>
    <row r="4695" spans="1:11" x14ac:dyDescent="0.25">
      <c r="A4695" t="s">
        <v>5205</v>
      </c>
      <c r="B4695">
        <v>9033</v>
      </c>
      <c r="C4695" t="s">
        <v>167</v>
      </c>
      <c r="D4695" s="167">
        <v>77297.600000000006</v>
      </c>
      <c r="E4695" t="s">
        <v>188</v>
      </c>
      <c r="F4695" t="s">
        <v>169</v>
      </c>
      <c r="G4695" t="s">
        <v>284</v>
      </c>
      <c r="H4695" s="168">
        <v>42311</v>
      </c>
      <c r="I4695" t="s">
        <v>103</v>
      </c>
      <c r="J4695" s="169">
        <v>1.8958904109589041</v>
      </c>
      <c r="K4695">
        <v>1</v>
      </c>
    </row>
    <row r="4696" spans="1:11" x14ac:dyDescent="0.25">
      <c r="A4696" t="s">
        <v>5206</v>
      </c>
      <c r="B4696">
        <v>68943</v>
      </c>
      <c r="C4696" t="s">
        <v>167</v>
      </c>
      <c r="D4696" s="167">
        <v>69222.179999999993</v>
      </c>
      <c r="E4696" t="s">
        <v>175</v>
      </c>
      <c r="F4696" t="s">
        <v>169</v>
      </c>
      <c r="G4696" t="s">
        <v>904</v>
      </c>
      <c r="H4696" s="168">
        <v>31363</v>
      </c>
      <c r="I4696" t="s">
        <v>108</v>
      </c>
      <c r="J4696" s="169">
        <v>31.890410958904109</v>
      </c>
      <c r="K4696">
        <v>7</v>
      </c>
    </row>
    <row r="4697" spans="1:11" x14ac:dyDescent="0.25">
      <c r="A4697" t="s">
        <v>5207</v>
      </c>
      <c r="B4697">
        <v>46544</v>
      </c>
      <c r="C4697" t="s">
        <v>172</v>
      </c>
      <c r="D4697" s="167">
        <v>79865</v>
      </c>
      <c r="E4697" t="s">
        <v>185</v>
      </c>
      <c r="F4697" t="s">
        <v>169</v>
      </c>
      <c r="G4697" t="s">
        <v>416</v>
      </c>
      <c r="H4697" s="168">
        <v>38747</v>
      </c>
      <c r="I4697" t="s">
        <v>107</v>
      </c>
      <c r="J4697" s="169">
        <v>11.66027397260274</v>
      </c>
      <c r="K4697">
        <v>3</v>
      </c>
    </row>
    <row r="4698" spans="1:11" x14ac:dyDescent="0.25">
      <c r="A4698" t="s">
        <v>5208</v>
      </c>
      <c r="B4698">
        <v>61895</v>
      </c>
      <c r="C4698" t="s">
        <v>167</v>
      </c>
      <c r="D4698" s="167">
        <v>58455</v>
      </c>
      <c r="E4698" t="s">
        <v>175</v>
      </c>
      <c r="F4698" t="s">
        <v>169</v>
      </c>
      <c r="G4698" t="s">
        <v>183</v>
      </c>
      <c r="H4698" s="168">
        <v>41302</v>
      </c>
      <c r="I4698" t="s">
        <v>105</v>
      </c>
      <c r="J4698" s="169">
        <v>4.6602739726027398</v>
      </c>
      <c r="K4698">
        <v>1</v>
      </c>
    </row>
    <row r="4699" spans="1:11" x14ac:dyDescent="0.25">
      <c r="A4699" t="s">
        <v>5209</v>
      </c>
      <c r="B4699">
        <v>57182</v>
      </c>
      <c r="C4699" t="s">
        <v>172</v>
      </c>
      <c r="D4699" s="167">
        <v>97392.47</v>
      </c>
      <c r="E4699" t="s">
        <v>168</v>
      </c>
      <c r="F4699" t="s">
        <v>169</v>
      </c>
      <c r="G4699" t="s">
        <v>173</v>
      </c>
      <c r="H4699" s="168">
        <v>30109</v>
      </c>
      <c r="I4699" t="s">
        <v>103</v>
      </c>
      <c r="J4699" s="169">
        <v>35.326027397260276</v>
      </c>
      <c r="K4699">
        <v>8</v>
      </c>
    </row>
    <row r="4700" spans="1:11" x14ac:dyDescent="0.25">
      <c r="A4700" t="s">
        <v>5210</v>
      </c>
      <c r="B4700">
        <v>46849</v>
      </c>
      <c r="C4700" t="s">
        <v>167</v>
      </c>
      <c r="D4700" s="167">
        <v>92106.65</v>
      </c>
      <c r="E4700" t="s">
        <v>175</v>
      </c>
      <c r="F4700" t="s">
        <v>169</v>
      </c>
      <c r="G4700" t="s">
        <v>211</v>
      </c>
      <c r="H4700" s="168">
        <v>37816</v>
      </c>
      <c r="I4700" t="s">
        <v>108</v>
      </c>
      <c r="J4700" s="169">
        <v>14.210958904109589</v>
      </c>
      <c r="K4700">
        <v>3</v>
      </c>
    </row>
    <row r="4701" spans="1:11" x14ac:dyDescent="0.25">
      <c r="A4701" t="s">
        <v>5211</v>
      </c>
      <c r="B4701">
        <v>9774</v>
      </c>
      <c r="C4701" t="s">
        <v>172</v>
      </c>
      <c r="D4701" s="167">
        <v>118400</v>
      </c>
      <c r="E4701" t="s">
        <v>213</v>
      </c>
      <c r="F4701" t="s">
        <v>169</v>
      </c>
      <c r="G4701" t="s">
        <v>214</v>
      </c>
      <c r="H4701" s="168">
        <v>38110</v>
      </c>
      <c r="I4701" t="s">
        <v>103</v>
      </c>
      <c r="J4701" s="169">
        <v>13.405479452054795</v>
      </c>
      <c r="K4701">
        <v>3</v>
      </c>
    </row>
    <row r="4702" spans="1:11" x14ac:dyDescent="0.25">
      <c r="A4702" t="s">
        <v>5212</v>
      </c>
      <c r="B4702">
        <v>8117</v>
      </c>
      <c r="C4702" t="s">
        <v>172</v>
      </c>
      <c r="D4702" s="167">
        <v>50910</v>
      </c>
      <c r="E4702" t="s">
        <v>191</v>
      </c>
      <c r="F4702" t="s">
        <v>169</v>
      </c>
      <c r="G4702" t="s">
        <v>354</v>
      </c>
      <c r="H4702" s="168">
        <v>41708</v>
      </c>
      <c r="I4702" t="s">
        <v>103</v>
      </c>
      <c r="J4702" s="169">
        <v>3.547945205479452</v>
      </c>
      <c r="K4702">
        <v>1</v>
      </c>
    </row>
    <row r="4703" spans="1:11" x14ac:dyDescent="0.25">
      <c r="A4703" t="s">
        <v>5213</v>
      </c>
      <c r="B4703">
        <v>49544</v>
      </c>
      <c r="C4703" t="s">
        <v>172</v>
      </c>
      <c r="D4703" s="167">
        <v>98830.15</v>
      </c>
      <c r="E4703" t="s">
        <v>239</v>
      </c>
      <c r="F4703" t="s">
        <v>169</v>
      </c>
      <c r="G4703" t="s">
        <v>3189</v>
      </c>
      <c r="H4703" s="168">
        <v>41974</v>
      </c>
      <c r="I4703" t="s">
        <v>104</v>
      </c>
      <c r="J4703" s="169">
        <v>2.8191780821917809</v>
      </c>
      <c r="K4703">
        <v>1</v>
      </c>
    </row>
    <row r="4704" spans="1:11" x14ac:dyDescent="0.25">
      <c r="A4704" t="s">
        <v>5214</v>
      </c>
      <c r="B4704">
        <v>38804</v>
      </c>
      <c r="C4704" t="s">
        <v>172</v>
      </c>
      <c r="D4704" s="167">
        <v>89620</v>
      </c>
      <c r="E4704" t="s">
        <v>175</v>
      </c>
      <c r="F4704" t="s">
        <v>169</v>
      </c>
      <c r="G4704" t="s">
        <v>183</v>
      </c>
      <c r="H4704" s="168">
        <v>36668</v>
      </c>
      <c r="I4704" t="s">
        <v>108</v>
      </c>
      <c r="J4704" s="169">
        <v>17.356164383561644</v>
      </c>
      <c r="K4704">
        <v>4</v>
      </c>
    </row>
    <row r="4705" spans="1:11" x14ac:dyDescent="0.25">
      <c r="A4705" t="s">
        <v>5215</v>
      </c>
      <c r="B4705">
        <v>81136</v>
      </c>
      <c r="C4705" t="s">
        <v>167</v>
      </c>
      <c r="D4705" s="167">
        <v>104717.28</v>
      </c>
      <c r="E4705" t="s">
        <v>188</v>
      </c>
      <c r="F4705" t="s">
        <v>169</v>
      </c>
      <c r="G4705" t="s">
        <v>840</v>
      </c>
      <c r="H4705" s="168">
        <v>32813</v>
      </c>
      <c r="I4705" t="s">
        <v>103</v>
      </c>
      <c r="J4705" s="169">
        <v>27.917808219178081</v>
      </c>
      <c r="K4705">
        <v>6</v>
      </c>
    </row>
    <row r="4706" spans="1:11" x14ac:dyDescent="0.25">
      <c r="A4706" t="s">
        <v>5216</v>
      </c>
      <c r="B4706">
        <v>27907</v>
      </c>
      <c r="C4706" t="s">
        <v>167</v>
      </c>
      <c r="D4706" s="167">
        <v>118400</v>
      </c>
      <c r="E4706" t="s">
        <v>213</v>
      </c>
      <c r="F4706" t="s">
        <v>169</v>
      </c>
      <c r="G4706" t="s">
        <v>214</v>
      </c>
      <c r="H4706" s="168">
        <v>34316</v>
      </c>
      <c r="I4706" t="s">
        <v>103</v>
      </c>
      <c r="J4706" s="169">
        <v>23.8</v>
      </c>
      <c r="K4706">
        <v>5</v>
      </c>
    </row>
    <row r="4707" spans="1:11" x14ac:dyDescent="0.25">
      <c r="A4707" t="s">
        <v>5217</v>
      </c>
      <c r="B4707">
        <v>95989</v>
      </c>
      <c r="C4707" t="s">
        <v>167</v>
      </c>
      <c r="D4707" s="167">
        <v>55139.23</v>
      </c>
      <c r="E4707" t="s">
        <v>216</v>
      </c>
      <c r="F4707" t="s">
        <v>169</v>
      </c>
      <c r="G4707" t="s">
        <v>217</v>
      </c>
      <c r="H4707" s="168">
        <v>36889</v>
      </c>
      <c r="I4707" t="s">
        <v>103</v>
      </c>
      <c r="J4707" s="169">
        <v>16.75068493150685</v>
      </c>
      <c r="K4707">
        <v>4</v>
      </c>
    </row>
    <row r="4708" spans="1:11" x14ac:dyDescent="0.25">
      <c r="A4708" t="s">
        <v>5218</v>
      </c>
      <c r="B4708">
        <v>893</v>
      </c>
      <c r="C4708" t="s">
        <v>167</v>
      </c>
      <c r="D4708" s="167">
        <v>70594.55</v>
      </c>
      <c r="E4708" t="s">
        <v>188</v>
      </c>
      <c r="F4708" t="s">
        <v>202</v>
      </c>
      <c r="G4708" t="s">
        <v>284</v>
      </c>
      <c r="H4708" s="168">
        <v>35296</v>
      </c>
      <c r="I4708" t="s">
        <v>108</v>
      </c>
      <c r="J4708" s="169">
        <v>21.115068493150684</v>
      </c>
      <c r="K4708">
        <v>5</v>
      </c>
    </row>
    <row r="4709" spans="1:11" x14ac:dyDescent="0.25">
      <c r="A4709" t="s">
        <v>5219</v>
      </c>
      <c r="B4709">
        <v>28028</v>
      </c>
      <c r="C4709" t="s">
        <v>172</v>
      </c>
      <c r="D4709" s="167">
        <v>42053.83</v>
      </c>
      <c r="E4709" t="s">
        <v>199</v>
      </c>
      <c r="F4709" t="s">
        <v>169</v>
      </c>
      <c r="G4709" t="s">
        <v>220</v>
      </c>
      <c r="H4709" s="168">
        <v>41820</v>
      </c>
      <c r="I4709" t="s">
        <v>104</v>
      </c>
      <c r="J4709" s="169">
        <v>3.2410958904109588</v>
      </c>
      <c r="K4709">
        <v>1</v>
      </c>
    </row>
    <row r="4710" spans="1:11" x14ac:dyDescent="0.25">
      <c r="A4710" t="s">
        <v>5220</v>
      </c>
      <c r="B4710">
        <v>46357</v>
      </c>
      <c r="C4710" t="s">
        <v>172</v>
      </c>
      <c r="D4710" s="167">
        <v>64059.78</v>
      </c>
      <c r="E4710" t="s">
        <v>188</v>
      </c>
      <c r="F4710" t="s">
        <v>169</v>
      </c>
      <c r="G4710" t="s">
        <v>406</v>
      </c>
      <c r="H4710" s="168">
        <v>41652</v>
      </c>
      <c r="I4710" t="s">
        <v>106</v>
      </c>
      <c r="J4710" s="169">
        <v>3.7013698630136984</v>
      </c>
      <c r="K4710">
        <v>1</v>
      </c>
    </row>
    <row r="4711" spans="1:11" x14ac:dyDescent="0.25">
      <c r="A4711" t="s">
        <v>5221</v>
      </c>
      <c r="B4711">
        <v>99574</v>
      </c>
      <c r="C4711" t="s">
        <v>172</v>
      </c>
      <c r="D4711" s="167">
        <v>82911</v>
      </c>
      <c r="E4711" t="s">
        <v>185</v>
      </c>
      <c r="F4711" t="s">
        <v>169</v>
      </c>
      <c r="G4711" t="s">
        <v>495</v>
      </c>
      <c r="H4711" s="168">
        <v>39524</v>
      </c>
      <c r="I4711" t="s">
        <v>103</v>
      </c>
      <c r="J4711" s="169">
        <v>9.5315068493150683</v>
      </c>
      <c r="K4711">
        <v>2</v>
      </c>
    </row>
    <row r="4712" spans="1:11" x14ac:dyDescent="0.25">
      <c r="A4712" t="s">
        <v>5222</v>
      </c>
      <c r="B4712">
        <v>60622</v>
      </c>
      <c r="C4712" t="s">
        <v>172</v>
      </c>
      <c r="D4712" s="167">
        <v>80145</v>
      </c>
      <c r="E4712" t="s">
        <v>185</v>
      </c>
      <c r="F4712" t="s">
        <v>169</v>
      </c>
      <c r="G4712" t="s">
        <v>416</v>
      </c>
      <c r="H4712" s="168">
        <v>38334</v>
      </c>
      <c r="I4712" t="s">
        <v>106</v>
      </c>
      <c r="J4712" s="169">
        <v>12.791780821917808</v>
      </c>
      <c r="K4712">
        <v>3</v>
      </c>
    </row>
    <row r="4713" spans="1:11" x14ac:dyDescent="0.25">
      <c r="A4713" t="s">
        <v>5223</v>
      </c>
      <c r="B4713">
        <v>80950</v>
      </c>
      <c r="C4713" t="s">
        <v>167</v>
      </c>
      <c r="D4713" s="167">
        <v>50272.2</v>
      </c>
      <c r="E4713" t="s">
        <v>175</v>
      </c>
      <c r="F4713" t="s">
        <v>169</v>
      </c>
      <c r="G4713" t="s">
        <v>209</v>
      </c>
      <c r="H4713" s="168">
        <v>41414</v>
      </c>
      <c r="I4713" t="s">
        <v>105</v>
      </c>
      <c r="J4713" s="169">
        <v>4.353424657534247</v>
      </c>
      <c r="K4713">
        <v>1</v>
      </c>
    </row>
    <row r="4714" spans="1:11" x14ac:dyDescent="0.25">
      <c r="A4714" t="s">
        <v>5224</v>
      </c>
      <c r="B4714">
        <v>17770</v>
      </c>
      <c r="C4714" t="s">
        <v>172</v>
      </c>
      <c r="D4714" s="167">
        <v>92756.7</v>
      </c>
      <c r="E4714" t="s">
        <v>175</v>
      </c>
      <c r="F4714" t="s">
        <v>169</v>
      </c>
      <c r="G4714" t="s">
        <v>183</v>
      </c>
      <c r="H4714" s="168">
        <v>33049</v>
      </c>
      <c r="I4714" t="s">
        <v>105</v>
      </c>
      <c r="J4714" s="169">
        <v>27.271232876712329</v>
      </c>
      <c r="K4714">
        <v>6</v>
      </c>
    </row>
    <row r="4715" spans="1:11" x14ac:dyDescent="0.25">
      <c r="A4715" t="s">
        <v>5225</v>
      </c>
      <c r="B4715">
        <v>81525</v>
      </c>
      <c r="C4715" t="s">
        <v>172</v>
      </c>
      <c r="D4715" s="167">
        <v>110886.71</v>
      </c>
      <c r="E4715" t="s">
        <v>268</v>
      </c>
      <c r="F4715" t="s">
        <v>169</v>
      </c>
      <c r="G4715" t="s">
        <v>297</v>
      </c>
      <c r="H4715" s="168">
        <v>34792</v>
      </c>
      <c r="I4715" t="s">
        <v>104</v>
      </c>
      <c r="J4715" s="169">
        <v>22.495890410958904</v>
      </c>
      <c r="K4715">
        <v>5</v>
      </c>
    </row>
    <row r="4716" spans="1:11" x14ac:dyDescent="0.25">
      <c r="A4716" t="s">
        <v>5226</v>
      </c>
      <c r="B4716">
        <v>73339</v>
      </c>
      <c r="C4716" t="s">
        <v>172</v>
      </c>
      <c r="D4716" s="167">
        <v>76015.03</v>
      </c>
      <c r="E4716" t="s">
        <v>196</v>
      </c>
      <c r="F4716" t="s">
        <v>169</v>
      </c>
      <c r="G4716" t="s">
        <v>228</v>
      </c>
      <c r="H4716" s="168">
        <v>34869</v>
      </c>
      <c r="I4716" t="s">
        <v>105</v>
      </c>
      <c r="J4716" s="169">
        <v>22.284931506849315</v>
      </c>
      <c r="K4716">
        <v>5</v>
      </c>
    </row>
    <row r="4717" spans="1:11" x14ac:dyDescent="0.25">
      <c r="A4717" t="s">
        <v>5227</v>
      </c>
      <c r="B4717">
        <v>25964</v>
      </c>
      <c r="C4717" t="s">
        <v>167</v>
      </c>
      <c r="D4717" s="167">
        <v>17192.05</v>
      </c>
      <c r="E4717" t="s">
        <v>196</v>
      </c>
      <c r="F4717" t="s">
        <v>202</v>
      </c>
      <c r="G4717" t="s">
        <v>222</v>
      </c>
      <c r="H4717" s="168">
        <v>41652</v>
      </c>
      <c r="I4717" t="s">
        <v>105</v>
      </c>
      <c r="J4717" s="169">
        <v>3.7013698630136984</v>
      </c>
      <c r="K4717">
        <v>1</v>
      </c>
    </row>
    <row r="4718" spans="1:11" x14ac:dyDescent="0.25">
      <c r="A4718" t="s">
        <v>5228</v>
      </c>
      <c r="B4718">
        <v>85377</v>
      </c>
      <c r="C4718" t="s">
        <v>172</v>
      </c>
      <c r="D4718" s="167">
        <v>58448</v>
      </c>
      <c r="E4718" t="s">
        <v>196</v>
      </c>
      <c r="F4718" t="s">
        <v>169</v>
      </c>
      <c r="G4718" t="s">
        <v>242</v>
      </c>
      <c r="H4718" s="168">
        <v>40098</v>
      </c>
      <c r="I4718" t="s">
        <v>106</v>
      </c>
      <c r="J4718" s="169">
        <v>7.9589041095890414</v>
      </c>
      <c r="K4718">
        <v>2</v>
      </c>
    </row>
    <row r="4719" spans="1:11" x14ac:dyDescent="0.25">
      <c r="A4719" t="s">
        <v>5229</v>
      </c>
      <c r="B4719">
        <v>81734</v>
      </c>
      <c r="C4719" t="s">
        <v>172</v>
      </c>
      <c r="D4719" s="167">
        <v>89620</v>
      </c>
      <c r="E4719" t="s">
        <v>175</v>
      </c>
      <c r="F4719" t="s">
        <v>169</v>
      </c>
      <c r="G4719" t="s">
        <v>183</v>
      </c>
      <c r="H4719" s="168">
        <v>37270</v>
      </c>
      <c r="I4719" t="s">
        <v>103</v>
      </c>
      <c r="J4719" s="169">
        <v>15.706849315068494</v>
      </c>
      <c r="K4719">
        <v>4</v>
      </c>
    </row>
    <row r="4720" spans="1:11" x14ac:dyDescent="0.25">
      <c r="A4720" t="s">
        <v>5230</v>
      </c>
      <c r="B4720">
        <v>20189</v>
      </c>
      <c r="C4720" t="s">
        <v>167</v>
      </c>
      <c r="D4720" s="167">
        <v>97912</v>
      </c>
      <c r="E4720" t="s">
        <v>188</v>
      </c>
      <c r="F4720" t="s">
        <v>169</v>
      </c>
      <c r="G4720" t="s">
        <v>284</v>
      </c>
      <c r="H4720" s="168">
        <v>38572</v>
      </c>
      <c r="I4720" t="s">
        <v>104</v>
      </c>
      <c r="J4720" s="169">
        <v>12.139726027397261</v>
      </c>
      <c r="K4720">
        <v>3</v>
      </c>
    </row>
    <row r="4721" spans="1:11" x14ac:dyDescent="0.25">
      <c r="A4721" t="s">
        <v>5231</v>
      </c>
      <c r="B4721">
        <v>18371</v>
      </c>
      <c r="C4721" t="s">
        <v>172</v>
      </c>
      <c r="D4721" s="167">
        <v>64522.33</v>
      </c>
      <c r="E4721" t="s">
        <v>168</v>
      </c>
      <c r="F4721" t="s">
        <v>169</v>
      </c>
      <c r="G4721" t="s">
        <v>3056</v>
      </c>
      <c r="H4721" s="168">
        <v>40517</v>
      </c>
      <c r="I4721" t="s">
        <v>103</v>
      </c>
      <c r="J4721" s="169">
        <v>6.8109589041095893</v>
      </c>
      <c r="K4721">
        <v>2</v>
      </c>
    </row>
    <row r="4722" spans="1:11" x14ac:dyDescent="0.25">
      <c r="A4722" t="s">
        <v>5232</v>
      </c>
      <c r="B4722">
        <v>80431</v>
      </c>
      <c r="C4722" t="s">
        <v>172</v>
      </c>
      <c r="D4722" s="167">
        <v>39257</v>
      </c>
      <c r="E4722" t="s">
        <v>199</v>
      </c>
      <c r="F4722" t="s">
        <v>169</v>
      </c>
      <c r="G4722" t="s">
        <v>200</v>
      </c>
      <c r="H4722" s="168">
        <v>42590</v>
      </c>
      <c r="I4722" t="s">
        <v>103</v>
      </c>
      <c r="J4722" s="169">
        <v>1.1315068493150684</v>
      </c>
      <c r="K4722">
        <v>1</v>
      </c>
    </row>
    <row r="4723" spans="1:11" x14ac:dyDescent="0.25">
      <c r="A4723" t="s">
        <v>5233</v>
      </c>
      <c r="B4723">
        <v>32041</v>
      </c>
      <c r="C4723" t="s">
        <v>172</v>
      </c>
      <c r="D4723" s="167">
        <v>107128.71</v>
      </c>
      <c r="E4723" t="s">
        <v>175</v>
      </c>
      <c r="F4723" t="s">
        <v>169</v>
      </c>
      <c r="G4723" t="s">
        <v>586</v>
      </c>
      <c r="H4723" s="168">
        <v>33049</v>
      </c>
      <c r="I4723" t="s">
        <v>108</v>
      </c>
      <c r="J4723" s="169">
        <v>27.271232876712329</v>
      </c>
      <c r="K4723">
        <v>6</v>
      </c>
    </row>
    <row r="4724" spans="1:11" x14ac:dyDescent="0.25">
      <c r="A4724" t="s">
        <v>5234</v>
      </c>
      <c r="B4724">
        <v>28300</v>
      </c>
      <c r="C4724" t="s">
        <v>172</v>
      </c>
      <c r="D4724" s="167">
        <v>78096</v>
      </c>
      <c r="E4724" t="s">
        <v>175</v>
      </c>
      <c r="F4724" t="s">
        <v>169</v>
      </c>
      <c r="G4724" t="s">
        <v>183</v>
      </c>
      <c r="H4724" s="168">
        <v>37823</v>
      </c>
      <c r="I4724" t="s">
        <v>103</v>
      </c>
      <c r="J4724" s="169">
        <v>14.191780821917808</v>
      </c>
      <c r="K4724">
        <v>3</v>
      </c>
    </row>
    <row r="4725" spans="1:11" x14ac:dyDescent="0.25">
      <c r="A4725" t="s">
        <v>5235</v>
      </c>
      <c r="B4725">
        <v>80741</v>
      </c>
      <c r="C4725" t="s">
        <v>167</v>
      </c>
      <c r="D4725" s="167">
        <v>53380.28</v>
      </c>
      <c r="E4725" t="s">
        <v>188</v>
      </c>
      <c r="F4725" t="s">
        <v>202</v>
      </c>
      <c r="G4725" t="s">
        <v>313</v>
      </c>
      <c r="H4725" s="168">
        <v>36437</v>
      </c>
      <c r="I4725" t="s">
        <v>103</v>
      </c>
      <c r="J4725" s="169">
        <v>17.989041095890411</v>
      </c>
      <c r="K4725">
        <v>4</v>
      </c>
    </row>
    <row r="4726" spans="1:11" x14ac:dyDescent="0.25">
      <c r="A4726" t="s">
        <v>5236</v>
      </c>
      <c r="B4726">
        <v>70903</v>
      </c>
      <c r="C4726" t="s">
        <v>172</v>
      </c>
      <c r="D4726" s="167">
        <v>35552.39</v>
      </c>
      <c r="E4726" t="s">
        <v>188</v>
      </c>
      <c r="F4726" t="s">
        <v>202</v>
      </c>
      <c r="G4726" t="s">
        <v>313</v>
      </c>
      <c r="H4726" s="168">
        <v>42213</v>
      </c>
      <c r="I4726" t="s">
        <v>104</v>
      </c>
      <c r="J4726" s="169">
        <v>2.1643835616438358</v>
      </c>
      <c r="K4726">
        <v>1</v>
      </c>
    </row>
    <row r="4727" spans="1:11" x14ac:dyDescent="0.25">
      <c r="A4727" t="s">
        <v>5237</v>
      </c>
      <c r="B4727">
        <v>36234</v>
      </c>
      <c r="C4727" t="s">
        <v>167</v>
      </c>
      <c r="D4727" s="167">
        <v>27527.1</v>
      </c>
      <c r="E4727" t="s">
        <v>216</v>
      </c>
      <c r="F4727" t="s">
        <v>202</v>
      </c>
      <c r="G4727" t="s">
        <v>1058</v>
      </c>
      <c r="H4727" s="168">
        <v>41932</v>
      </c>
      <c r="I4727" t="s">
        <v>104</v>
      </c>
      <c r="J4727" s="169">
        <v>2.9342465753424656</v>
      </c>
      <c r="K4727">
        <v>1</v>
      </c>
    </row>
    <row r="4728" spans="1:11" x14ac:dyDescent="0.25">
      <c r="A4728" t="s">
        <v>5238</v>
      </c>
      <c r="B4728">
        <v>32050</v>
      </c>
      <c r="C4728" t="s">
        <v>172</v>
      </c>
      <c r="D4728" s="167">
        <v>107128.71</v>
      </c>
      <c r="E4728" t="s">
        <v>175</v>
      </c>
      <c r="F4728" t="s">
        <v>169</v>
      </c>
      <c r="G4728" t="s">
        <v>586</v>
      </c>
      <c r="H4728" s="168">
        <v>32216</v>
      </c>
      <c r="I4728" t="s">
        <v>108</v>
      </c>
      <c r="J4728" s="169">
        <v>29.553424657534247</v>
      </c>
      <c r="K4728">
        <v>6</v>
      </c>
    </row>
    <row r="4729" spans="1:11" x14ac:dyDescent="0.25">
      <c r="A4729" t="s">
        <v>5239</v>
      </c>
      <c r="B4729">
        <v>32216</v>
      </c>
      <c r="C4729" t="s">
        <v>167</v>
      </c>
      <c r="D4729" s="167">
        <v>102664</v>
      </c>
      <c r="E4729" t="s">
        <v>268</v>
      </c>
      <c r="F4729" t="s">
        <v>169</v>
      </c>
      <c r="G4729" t="s">
        <v>176</v>
      </c>
      <c r="H4729" s="168">
        <v>38699</v>
      </c>
      <c r="I4729" t="s">
        <v>108</v>
      </c>
      <c r="J4729" s="169">
        <v>11.791780821917808</v>
      </c>
      <c r="K4729">
        <v>3</v>
      </c>
    </row>
    <row r="4730" spans="1:11" x14ac:dyDescent="0.25">
      <c r="A4730" t="s">
        <v>5240</v>
      </c>
      <c r="B4730">
        <v>33921</v>
      </c>
      <c r="C4730" t="s">
        <v>167</v>
      </c>
      <c r="D4730" s="167">
        <v>100849.36</v>
      </c>
      <c r="E4730" t="s">
        <v>175</v>
      </c>
      <c r="F4730" t="s">
        <v>169</v>
      </c>
      <c r="G4730" t="s">
        <v>211</v>
      </c>
      <c r="H4730" s="168">
        <v>34379</v>
      </c>
      <c r="I4730" t="s">
        <v>104</v>
      </c>
      <c r="J4730" s="169">
        <v>23.627397260273973</v>
      </c>
      <c r="K4730">
        <v>5</v>
      </c>
    </row>
    <row r="4731" spans="1:11" x14ac:dyDescent="0.25">
      <c r="A4731" t="s">
        <v>5241</v>
      </c>
      <c r="B4731">
        <v>46833</v>
      </c>
      <c r="C4731" t="s">
        <v>172</v>
      </c>
      <c r="D4731" s="167">
        <v>94695.12</v>
      </c>
      <c r="E4731" t="s">
        <v>199</v>
      </c>
      <c r="F4731" t="s">
        <v>169</v>
      </c>
      <c r="G4731" t="s">
        <v>2060</v>
      </c>
      <c r="H4731" s="168">
        <v>42380</v>
      </c>
      <c r="I4731" t="s">
        <v>103</v>
      </c>
      <c r="J4731" s="169">
        <v>1.7068493150684931</v>
      </c>
      <c r="K4731">
        <v>1</v>
      </c>
    </row>
    <row r="4732" spans="1:11" x14ac:dyDescent="0.25">
      <c r="A4732" t="s">
        <v>5242</v>
      </c>
      <c r="B4732">
        <v>25798</v>
      </c>
      <c r="C4732" t="s">
        <v>167</v>
      </c>
      <c r="D4732" s="167">
        <v>68340</v>
      </c>
      <c r="E4732" t="s">
        <v>168</v>
      </c>
      <c r="F4732" t="s">
        <v>169</v>
      </c>
      <c r="G4732" t="s">
        <v>1516</v>
      </c>
      <c r="H4732" s="168">
        <v>42492</v>
      </c>
      <c r="I4732" t="s">
        <v>103</v>
      </c>
      <c r="J4732" s="169">
        <v>1.4</v>
      </c>
      <c r="K4732">
        <v>1</v>
      </c>
    </row>
    <row r="4733" spans="1:11" x14ac:dyDescent="0.25">
      <c r="A4733" t="s">
        <v>5243</v>
      </c>
      <c r="B4733">
        <v>17100</v>
      </c>
      <c r="C4733" t="s">
        <v>172</v>
      </c>
      <c r="D4733" s="167">
        <v>187757</v>
      </c>
      <c r="E4733" t="s">
        <v>253</v>
      </c>
      <c r="F4733" t="s">
        <v>169</v>
      </c>
      <c r="G4733" t="s">
        <v>5244</v>
      </c>
      <c r="H4733" s="168">
        <v>36163</v>
      </c>
      <c r="I4733" t="s">
        <v>104</v>
      </c>
      <c r="J4733" s="169">
        <v>18.739726027397261</v>
      </c>
      <c r="K4733">
        <v>4</v>
      </c>
    </row>
    <row r="4734" spans="1:11" x14ac:dyDescent="0.25">
      <c r="A4734" t="s">
        <v>5245</v>
      </c>
      <c r="B4734">
        <v>11774</v>
      </c>
      <c r="C4734" t="s">
        <v>167</v>
      </c>
      <c r="D4734" s="167">
        <v>51496.03</v>
      </c>
      <c r="E4734" t="s">
        <v>216</v>
      </c>
      <c r="F4734" t="s">
        <v>169</v>
      </c>
      <c r="G4734" t="s">
        <v>980</v>
      </c>
      <c r="H4734" s="168">
        <v>41596</v>
      </c>
      <c r="I4734" t="s">
        <v>107</v>
      </c>
      <c r="J4734" s="169">
        <v>3.8547945205479452</v>
      </c>
      <c r="K4734">
        <v>1</v>
      </c>
    </row>
    <row r="4735" spans="1:11" x14ac:dyDescent="0.25">
      <c r="A4735" t="s">
        <v>5246</v>
      </c>
      <c r="B4735">
        <v>38008</v>
      </c>
      <c r="C4735" t="s">
        <v>172</v>
      </c>
      <c r="D4735" s="167">
        <v>70435</v>
      </c>
      <c r="E4735" t="s">
        <v>175</v>
      </c>
      <c r="F4735" t="s">
        <v>169</v>
      </c>
      <c r="G4735" t="s">
        <v>183</v>
      </c>
      <c r="H4735" s="168">
        <v>39279</v>
      </c>
      <c r="I4735" t="s">
        <v>104</v>
      </c>
      <c r="J4735" s="169">
        <v>10.202739726027398</v>
      </c>
      <c r="K4735">
        <v>3</v>
      </c>
    </row>
    <row r="4736" spans="1:11" x14ac:dyDescent="0.25">
      <c r="A4736" t="s">
        <v>5247</v>
      </c>
      <c r="B4736">
        <v>33086</v>
      </c>
      <c r="C4736" t="s">
        <v>167</v>
      </c>
      <c r="D4736" s="167">
        <v>30100.720000000001</v>
      </c>
      <c r="E4736" t="s">
        <v>216</v>
      </c>
      <c r="F4736" t="s">
        <v>202</v>
      </c>
      <c r="G4736" t="s">
        <v>217</v>
      </c>
      <c r="H4736" s="168">
        <v>31559</v>
      </c>
      <c r="I4736" t="s">
        <v>108</v>
      </c>
      <c r="J4736" s="169">
        <v>31.353424657534248</v>
      </c>
      <c r="K4736">
        <v>7</v>
      </c>
    </row>
    <row r="4737" spans="1:11" x14ac:dyDescent="0.25">
      <c r="A4737" t="s">
        <v>5248</v>
      </c>
      <c r="B4737">
        <v>97580</v>
      </c>
      <c r="C4737" t="s">
        <v>167</v>
      </c>
      <c r="D4737" s="167">
        <v>54816.24</v>
      </c>
      <c r="E4737" t="s">
        <v>199</v>
      </c>
      <c r="F4737" t="s">
        <v>169</v>
      </c>
      <c r="G4737" t="s">
        <v>200</v>
      </c>
      <c r="H4737" s="168">
        <v>39509</v>
      </c>
      <c r="I4737" t="s">
        <v>108</v>
      </c>
      <c r="J4737" s="169">
        <v>9.5726027397260278</v>
      </c>
      <c r="K4737">
        <v>2</v>
      </c>
    </row>
    <row r="4738" spans="1:11" x14ac:dyDescent="0.25">
      <c r="A4738" t="s">
        <v>5249</v>
      </c>
      <c r="B4738">
        <v>43447</v>
      </c>
      <c r="C4738" t="s">
        <v>167</v>
      </c>
      <c r="D4738" s="167">
        <v>65715.12</v>
      </c>
      <c r="E4738" t="s">
        <v>188</v>
      </c>
      <c r="F4738" t="s">
        <v>169</v>
      </c>
      <c r="G4738" t="s">
        <v>226</v>
      </c>
      <c r="H4738" s="168">
        <v>41582</v>
      </c>
      <c r="I4738" t="s">
        <v>103</v>
      </c>
      <c r="J4738" s="169">
        <v>3.893150684931507</v>
      </c>
      <c r="K4738">
        <v>1</v>
      </c>
    </row>
    <row r="4739" spans="1:11" x14ac:dyDescent="0.25">
      <c r="A4739" t="s">
        <v>5250</v>
      </c>
      <c r="B4739">
        <v>89372</v>
      </c>
      <c r="C4739" t="s">
        <v>172</v>
      </c>
      <c r="D4739" s="167">
        <v>42053.83</v>
      </c>
      <c r="E4739" t="s">
        <v>199</v>
      </c>
      <c r="F4739" t="s">
        <v>169</v>
      </c>
      <c r="G4739" t="s">
        <v>220</v>
      </c>
      <c r="H4739" s="168">
        <v>41787</v>
      </c>
      <c r="I4739" t="s">
        <v>104</v>
      </c>
      <c r="J4739" s="169">
        <v>3.3315068493150686</v>
      </c>
      <c r="K4739">
        <v>1</v>
      </c>
    </row>
    <row r="4740" spans="1:11" x14ac:dyDescent="0.25">
      <c r="A4740" t="s">
        <v>5251</v>
      </c>
      <c r="B4740">
        <v>13166</v>
      </c>
      <c r="C4740" t="s">
        <v>172</v>
      </c>
      <c r="D4740" s="167">
        <v>130066.89</v>
      </c>
      <c r="E4740" t="s">
        <v>188</v>
      </c>
      <c r="F4740" t="s">
        <v>169</v>
      </c>
      <c r="G4740" t="s">
        <v>275</v>
      </c>
      <c r="H4740" s="168">
        <v>38642</v>
      </c>
      <c r="I4740" t="s">
        <v>103</v>
      </c>
      <c r="J4740" s="169">
        <v>11.947945205479453</v>
      </c>
      <c r="K4740">
        <v>3</v>
      </c>
    </row>
    <row r="4741" spans="1:11" x14ac:dyDescent="0.25">
      <c r="A4741" t="s">
        <v>5252</v>
      </c>
      <c r="B4741">
        <v>48031</v>
      </c>
      <c r="C4741" t="s">
        <v>172</v>
      </c>
      <c r="D4741" s="167">
        <v>112899</v>
      </c>
      <c r="E4741" t="s">
        <v>308</v>
      </c>
      <c r="F4741" t="s">
        <v>169</v>
      </c>
      <c r="G4741" t="s">
        <v>620</v>
      </c>
      <c r="H4741" s="168">
        <v>37431</v>
      </c>
      <c r="I4741" t="s">
        <v>107</v>
      </c>
      <c r="J4741" s="169">
        <v>15.265753424657534</v>
      </c>
      <c r="K4741">
        <v>4</v>
      </c>
    </row>
    <row r="4742" spans="1:11" x14ac:dyDescent="0.25">
      <c r="A4742" t="s">
        <v>5253</v>
      </c>
      <c r="B4742">
        <v>52996</v>
      </c>
      <c r="C4742" t="s">
        <v>167</v>
      </c>
      <c r="D4742" s="167">
        <v>111402.74</v>
      </c>
      <c r="E4742" t="s">
        <v>168</v>
      </c>
      <c r="F4742" t="s">
        <v>169</v>
      </c>
      <c r="G4742" t="s">
        <v>214</v>
      </c>
      <c r="H4742" s="168">
        <v>42086</v>
      </c>
      <c r="I4742" t="s">
        <v>105</v>
      </c>
      <c r="J4742" s="169">
        <v>2.5123287671232877</v>
      </c>
      <c r="K4742">
        <v>1</v>
      </c>
    </row>
    <row r="4743" spans="1:11" x14ac:dyDescent="0.25">
      <c r="A4743" t="s">
        <v>5254</v>
      </c>
      <c r="B4743">
        <v>69729</v>
      </c>
      <c r="C4743" t="s">
        <v>172</v>
      </c>
      <c r="D4743" s="167">
        <v>92756.7</v>
      </c>
      <c r="E4743" t="s">
        <v>175</v>
      </c>
      <c r="F4743" t="s">
        <v>169</v>
      </c>
      <c r="G4743" t="s">
        <v>183</v>
      </c>
      <c r="H4743" s="168">
        <v>33049</v>
      </c>
      <c r="I4743" t="s">
        <v>105</v>
      </c>
      <c r="J4743" s="169">
        <v>27.271232876712329</v>
      </c>
      <c r="K4743">
        <v>6</v>
      </c>
    </row>
    <row r="4744" spans="1:11" x14ac:dyDescent="0.25">
      <c r="A4744" t="s">
        <v>5255</v>
      </c>
      <c r="B4744">
        <v>40036</v>
      </c>
      <c r="C4744" t="s">
        <v>172</v>
      </c>
      <c r="D4744" s="167">
        <v>78096</v>
      </c>
      <c r="E4744" t="s">
        <v>175</v>
      </c>
      <c r="F4744" t="s">
        <v>169</v>
      </c>
      <c r="G4744" t="s">
        <v>183</v>
      </c>
      <c r="H4744" s="168">
        <v>37655</v>
      </c>
      <c r="I4744" t="s">
        <v>104</v>
      </c>
      <c r="J4744" s="169">
        <v>14.652054794520549</v>
      </c>
      <c r="K4744">
        <v>3</v>
      </c>
    </row>
    <row r="4745" spans="1:11" x14ac:dyDescent="0.25">
      <c r="A4745" t="s">
        <v>5256</v>
      </c>
      <c r="B4745">
        <v>49599</v>
      </c>
      <c r="C4745" t="s">
        <v>167</v>
      </c>
      <c r="D4745" s="167">
        <v>92756.7</v>
      </c>
      <c r="E4745" t="s">
        <v>175</v>
      </c>
      <c r="F4745" t="s">
        <v>169</v>
      </c>
      <c r="G4745" t="s">
        <v>183</v>
      </c>
      <c r="H4745" s="168">
        <v>34352</v>
      </c>
      <c r="I4745" t="s">
        <v>106</v>
      </c>
      <c r="J4745" s="169">
        <v>23.701369863013699</v>
      </c>
      <c r="K4745">
        <v>5</v>
      </c>
    </row>
    <row r="4746" spans="1:11" x14ac:dyDescent="0.25">
      <c r="A4746" t="s">
        <v>5257</v>
      </c>
      <c r="B4746">
        <v>74921</v>
      </c>
      <c r="C4746" t="s">
        <v>172</v>
      </c>
      <c r="D4746" s="167">
        <v>60810</v>
      </c>
      <c r="E4746" t="s">
        <v>191</v>
      </c>
      <c r="F4746" t="s">
        <v>169</v>
      </c>
      <c r="G4746" t="s">
        <v>354</v>
      </c>
      <c r="H4746" s="168">
        <v>41288</v>
      </c>
      <c r="I4746" t="s">
        <v>104</v>
      </c>
      <c r="J4746" s="169">
        <v>4.6986301369863011</v>
      </c>
      <c r="K4746">
        <v>1</v>
      </c>
    </row>
    <row r="4747" spans="1:11" x14ac:dyDescent="0.25">
      <c r="A4747" t="s">
        <v>5258</v>
      </c>
      <c r="B4747">
        <v>68532</v>
      </c>
      <c r="C4747" t="s">
        <v>172</v>
      </c>
      <c r="D4747" s="167">
        <v>34537.99</v>
      </c>
      <c r="E4747" t="s">
        <v>168</v>
      </c>
      <c r="F4747" t="s">
        <v>169</v>
      </c>
      <c r="G4747" t="s">
        <v>554</v>
      </c>
      <c r="H4747" s="168">
        <v>40098</v>
      </c>
      <c r="I4747" t="s">
        <v>104</v>
      </c>
      <c r="J4747" s="169">
        <v>7.9589041095890414</v>
      </c>
      <c r="K4747">
        <v>2</v>
      </c>
    </row>
    <row r="4748" spans="1:11" x14ac:dyDescent="0.25">
      <c r="A4748" t="s">
        <v>5259</v>
      </c>
      <c r="B4748">
        <v>36808</v>
      </c>
      <c r="C4748" t="s">
        <v>172</v>
      </c>
      <c r="D4748" s="167">
        <v>52693</v>
      </c>
      <c r="E4748" t="s">
        <v>191</v>
      </c>
      <c r="F4748" t="s">
        <v>169</v>
      </c>
      <c r="G4748" t="s">
        <v>354</v>
      </c>
      <c r="H4748" s="168">
        <v>41484</v>
      </c>
      <c r="I4748" t="s">
        <v>104</v>
      </c>
      <c r="J4748" s="169">
        <v>4.161643835616438</v>
      </c>
      <c r="K4748">
        <v>1</v>
      </c>
    </row>
    <row r="4749" spans="1:11" x14ac:dyDescent="0.25">
      <c r="A4749" t="s">
        <v>5260</v>
      </c>
      <c r="B4749">
        <v>10224</v>
      </c>
      <c r="C4749" t="s">
        <v>167</v>
      </c>
      <c r="D4749" s="167">
        <v>91722.27</v>
      </c>
      <c r="E4749" t="s">
        <v>191</v>
      </c>
      <c r="F4749" t="s">
        <v>169</v>
      </c>
      <c r="G4749" t="s">
        <v>610</v>
      </c>
      <c r="H4749" s="168">
        <v>36339</v>
      </c>
      <c r="I4749" t="s">
        <v>106</v>
      </c>
      <c r="J4749" s="169">
        <v>18.257534246575343</v>
      </c>
      <c r="K4749">
        <v>4</v>
      </c>
    </row>
    <row r="4750" spans="1:11" x14ac:dyDescent="0.25">
      <c r="A4750" t="s">
        <v>5261</v>
      </c>
      <c r="B4750">
        <v>96752</v>
      </c>
      <c r="C4750" t="s">
        <v>167</v>
      </c>
      <c r="D4750" s="167">
        <v>58720</v>
      </c>
      <c r="E4750" t="s">
        <v>168</v>
      </c>
      <c r="F4750" t="s">
        <v>169</v>
      </c>
      <c r="G4750" t="s">
        <v>265</v>
      </c>
      <c r="H4750" s="168">
        <v>41176</v>
      </c>
      <c r="I4750" t="s">
        <v>107</v>
      </c>
      <c r="J4750" s="169">
        <v>5.0054794520547947</v>
      </c>
      <c r="K4750">
        <v>1</v>
      </c>
    </row>
    <row r="4751" spans="1:11" x14ac:dyDescent="0.25">
      <c r="A4751" t="s">
        <v>5262</v>
      </c>
      <c r="B4751">
        <v>26870</v>
      </c>
      <c r="C4751" t="s">
        <v>167</v>
      </c>
      <c r="D4751" s="167">
        <v>61795.19</v>
      </c>
      <c r="E4751" t="s">
        <v>188</v>
      </c>
      <c r="F4751" t="s">
        <v>169</v>
      </c>
      <c r="G4751" t="s">
        <v>170</v>
      </c>
      <c r="H4751" s="168">
        <v>37557</v>
      </c>
      <c r="I4751" t="s">
        <v>104</v>
      </c>
      <c r="J4751" s="169">
        <v>14.920547945205479</v>
      </c>
      <c r="K4751">
        <v>3</v>
      </c>
    </row>
    <row r="4752" spans="1:11" x14ac:dyDescent="0.25">
      <c r="A4752" t="s">
        <v>5263</v>
      </c>
      <c r="B4752">
        <v>74243</v>
      </c>
      <c r="C4752" t="s">
        <v>172</v>
      </c>
      <c r="D4752" s="167">
        <v>156525</v>
      </c>
      <c r="E4752" t="s">
        <v>308</v>
      </c>
      <c r="F4752" t="s">
        <v>169</v>
      </c>
      <c r="G4752" t="s">
        <v>231</v>
      </c>
      <c r="H4752" s="168">
        <v>31159</v>
      </c>
      <c r="I4752" t="s">
        <v>108</v>
      </c>
      <c r="J4752" s="169">
        <v>32.449315068493149</v>
      </c>
      <c r="K4752">
        <v>7</v>
      </c>
    </row>
    <row r="4753" spans="1:11" x14ac:dyDescent="0.25">
      <c r="A4753" t="s">
        <v>5264</v>
      </c>
      <c r="B4753">
        <v>71849</v>
      </c>
      <c r="C4753" t="s">
        <v>167</v>
      </c>
      <c r="D4753" s="167">
        <v>56733</v>
      </c>
      <c r="E4753" t="s">
        <v>168</v>
      </c>
      <c r="F4753" t="s">
        <v>169</v>
      </c>
      <c r="G4753" t="s">
        <v>265</v>
      </c>
      <c r="H4753" s="168">
        <v>41022</v>
      </c>
      <c r="I4753" t="s">
        <v>104</v>
      </c>
      <c r="J4753" s="169">
        <v>5.4273972602739722</v>
      </c>
      <c r="K4753">
        <v>2</v>
      </c>
    </row>
    <row r="4754" spans="1:11" x14ac:dyDescent="0.25">
      <c r="A4754" t="s">
        <v>5265</v>
      </c>
      <c r="B4754">
        <v>89002</v>
      </c>
      <c r="C4754" t="s">
        <v>172</v>
      </c>
      <c r="D4754" s="167">
        <v>37934.199999999997</v>
      </c>
      <c r="E4754" t="s">
        <v>233</v>
      </c>
      <c r="F4754" t="s">
        <v>202</v>
      </c>
      <c r="G4754" t="s">
        <v>554</v>
      </c>
      <c r="H4754" s="168">
        <v>33066</v>
      </c>
      <c r="I4754" t="s">
        <v>106</v>
      </c>
      <c r="J4754" s="169">
        <v>27.224657534246575</v>
      </c>
      <c r="K4754">
        <v>6</v>
      </c>
    </row>
    <row r="4755" spans="1:11" x14ac:dyDescent="0.25">
      <c r="A4755" t="s">
        <v>5266</v>
      </c>
      <c r="B4755">
        <v>25648</v>
      </c>
      <c r="C4755" t="s">
        <v>172</v>
      </c>
      <c r="D4755" s="167">
        <v>64141</v>
      </c>
      <c r="E4755" t="s">
        <v>199</v>
      </c>
      <c r="F4755" t="s">
        <v>169</v>
      </c>
      <c r="G4755" t="s">
        <v>508</v>
      </c>
      <c r="H4755" s="168">
        <v>37242</v>
      </c>
      <c r="I4755" t="s">
        <v>103</v>
      </c>
      <c r="J4755" s="169">
        <v>15.783561643835617</v>
      </c>
      <c r="K4755">
        <v>4</v>
      </c>
    </row>
    <row r="4756" spans="1:11" x14ac:dyDescent="0.25">
      <c r="A4756" t="s">
        <v>5267</v>
      </c>
      <c r="B4756">
        <v>70041</v>
      </c>
      <c r="C4756" t="s">
        <v>167</v>
      </c>
      <c r="D4756" s="167">
        <v>100849.36</v>
      </c>
      <c r="E4756" t="s">
        <v>168</v>
      </c>
      <c r="F4756" t="s">
        <v>169</v>
      </c>
      <c r="G4756" t="s">
        <v>858</v>
      </c>
      <c r="H4756" s="168">
        <v>35457</v>
      </c>
      <c r="I4756" t="s">
        <v>108</v>
      </c>
      <c r="J4756" s="169">
        <v>20.673972602739727</v>
      </c>
      <c r="K4756">
        <v>5</v>
      </c>
    </row>
    <row r="4757" spans="1:11" x14ac:dyDescent="0.25">
      <c r="A4757" t="s">
        <v>5268</v>
      </c>
      <c r="B4757">
        <v>39871</v>
      </c>
      <c r="C4757" t="s">
        <v>167</v>
      </c>
      <c r="D4757" s="167">
        <v>142353.82999999999</v>
      </c>
      <c r="E4757" t="s">
        <v>188</v>
      </c>
      <c r="F4757" t="s">
        <v>169</v>
      </c>
      <c r="G4757" t="s">
        <v>231</v>
      </c>
      <c r="H4757" s="168">
        <v>38180</v>
      </c>
      <c r="I4757" t="s">
        <v>103</v>
      </c>
      <c r="J4757" s="169">
        <v>13.213698630136987</v>
      </c>
      <c r="K4757">
        <v>3</v>
      </c>
    </row>
    <row r="4758" spans="1:11" x14ac:dyDescent="0.25">
      <c r="A4758" t="s">
        <v>5269</v>
      </c>
      <c r="B4758">
        <v>6087</v>
      </c>
      <c r="C4758" t="s">
        <v>172</v>
      </c>
      <c r="D4758" s="167">
        <v>49263.67</v>
      </c>
      <c r="E4758" t="s">
        <v>308</v>
      </c>
      <c r="F4758" t="s">
        <v>169</v>
      </c>
      <c r="G4758" t="s">
        <v>539</v>
      </c>
      <c r="H4758" s="168">
        <v>41750</v>
      </c>
      <c r="I4758" t="s">
        <v>107</v>
      </c>
      <c r="J4758" s="169">
        <v>3.4328767123287673</v>
      </c>
      <c r="K4758">
        <v>1</v>
      </c>
    </row>
    <row r="4759" spans="1:11" x14ac:dyDescent="0.25">
      <c r="A4759" t="s">
        <v>5270</v>
      </c>
      <c r="B4759">
        <v>50532</v>
      </c>
      <c r="C4759" t="s">
        <v>172</v>
      </c>
      <c r="D4759" s="167">
        <v>77749.820000000007</v>
      </c>
      <c r="E4759" t="s">
        <v>216</v>
      </c>
      <c r="F4759" t="s">
        <v>169</v>
      </c>
      <c r="G4759" t="s">
        <v>369</v>
      </c>
      <c r="H4759" s="168">
        <v>41190</v>
      </c>
      <c r="I4759" t="s">
        <v>103</v>
      </c>
      <c r="J4759" s="169">
        <v>4.9671232876712326</v>
      </c>
      <c r="K4759">
        <v>1</v>
      </c>
    </row>
    <row r="4760" spans="1:11" x14ac:dyDescent="0.25">
      <c r="A4760" t="s">
        <v>5271</v>
      </c>
      <c r="B4760">
        <v>78219</v>
      </c>
      <c r="C4760" t="s">
        <v>172</v>
      </c>
      <c r="D4760" s="167">
        <v>24268.53</v>
      </c>
      <c r="E4760" t="s">
        <v>216</v>
      </c>
      <c r="F4760" t="s">
        <v>202</v>
      </c>
      <c r="G4760" t="s">
        <v>980</v>
      </c>
      <c r="H4760" s="168">
        <v>41610</v>
      </c>
      <c r="I4760" t="s">
        <v>103</v>
      </c>
      <c r="J4760" s="169">
        <v>3.8164383561643835</v>
      </c>
      <c r="K4760">
        <v>1</v>
      </c>
    </row>
    <row r="4761" spans="1:11" x14ac:dyDescent="0.25">
      <c r="A4761" t="s">
        <v>5272</v>
      </c>
      <c r="B4761">
        <v>60261</v>
      </c>
      <c r="C4761" t="s">
        <v>167</v>
      </c>
      <c r="D4761" s="167">
        <v>100008.86</v>
      </c>
      <c r="E4761" t="s">
        <v>616</v>
      </c>
      <c r="F4761" t="s">
        <v>169</v>
      </c>
      <c r="G4761" t="s">
        <v>617</v>
      </c>
      <c r="H4761" s="168">
        <v>41106</v>
      </c>
      <c r="I4761" t="s">
        <v>103</v>
      </c>
      <c r="J4761" s="169">
        <v>5.1972602739726028</v>
      </c>
      <c r="K4761">
        <v>2</v>
      </c>
    </row>
    <row r="4762" spans="1:11" x14ac:dyDescent="0.25">
      <c r="A4762" t="s">
        <v>5273</v>
      </c>
      <c r="B4762">
        <v>21766</v>
      </c>
      <c r="C4762" t="s">
        <v>172</v>
      </c>
      <c r="D4762" s="167">
        <v>45048.5</v>
      </c>
      <c r="E4762" t="s">
        <v>199</v>
      </c>
      <c r="F4762" t="s">
        <v>169</v>
      </c>
      <c r="G4762" t="s">
        <v>205</v>
      </c>
      <c r="H4762" s="168">
        <v>40518</v>
      </c>
      <c r="I4762" t="s">
        <v>107</v>
      </c>
      <c r="J4762" s="169">
        <v>6.8082191780821919</v>
      </c>
      <c r="K4762">
        <v>2</v>
      </c>
    </row>
    <row r="4763" spans="1:11" x14ac:dyDescent="0.25">
      <c r="A4763" t="s">
        <v>5274</v>
      </c>
      <c r="B4763">
        <v>49734</v>
      </c>
      <c r="C4763" t="s">
        <v>172</v>
      </c>
      <c r="D4763" s="167">
        <v>56689.66</v>
      </c>
      <c r="E4763" t="s">
        <v>199</v>
      </c>
      <c r="F4763" t="s">
        <v>169</v>
      </c>
      <c r="G4763" t="s">
        <v>200</v>
      </c>
      <c r="H4763" s="168">
        <v>37627</v>
      </c>
      <c r="I4763" t="s">
        <v>107</v>
      </c>
      <c r="J4763" s="169">
        <v>14.728767123287671</v>
      </c>
      <c r="K4763">
        <v>3</v>
      </c>
    </row>
    <row r="4764" spans="1:11" x14ac:dyDescent="0.25">
      <c r="A4764" t="s">
        <v>5275</v>
      </c>
      <c r="B4764">
        <v>59757</v>
      </c>
      <c r="C4764" t="s">
        <v>172</v>
      </c>
      <c r="D4764" s="167">
        <v>42053.83</v>
      </c>
      <c r="E4764" t="s">
        <v>199</v>
      </c>
      <c r="F4764" t="s">
        <v>169</v>
      </c>
      <c r="G4764" t="s">
        <v>220</v>
      </c>
      <c r="H4764" s="168">
        <v>41820</v>
      </c>
      <c r="I4764" t="s">
        <v>106</v>
      </c>
      <c r="J4764" s="169">
        <v>3.2410958904109588</v>
      </c>
      <c r="K4764">
        <v>1</v>
      </c>
    </row>
    <row r="4765" spans="1:11" x14ac:dyDescent="0.25">
      <c r="A4765" t="s">
        <v>5276</v>
      </c>
      <c r="B4765">
        <v>15930</v>
      </c>
      <c r="C4765" t="s">
        <v>172</v>
      </c>
      <c r="D4765" s="167">
        <v>54535.86</v>
      </c>
      <c r="E4765" t="s">
        <v>188</v>
      </c>
      <c r="F4765" t="s">
        <v>169</v>
      </c>
      <c r="G4765" t="s">
        <v>282</v>
      </c>
      <c r="H4765" s="168">
        <v>41848</v>
      </c>
      <c r="I4765" t="s">
        <v>103</v>
      </c>
      <c r="J4765" s="169">
        <v>3.1643835616438358</v>
      </c>
      <c r="K4765">
        <v>1</v>
      </c>
    </row>
    <row r="4766" spans="1:11" x14ac:dyDescent="0.25">
      <c r="A4766" t="s">
        <v>5277</v>
      </c>
      <c r="B4766">
        <v>28373</v>
      </c>
      <c r="C4766" t="s">
        <v>172</v>
      </c>
      <c r="D4766" s="167">
        <v>35147.839999999997</v>
      </c>
      <c r="E4766" t="s">
        <v>196</v>
      </c>
      <c r="F4766" t="s">
        <v>169</v>
      </c>
      <c r="G4766" t="s">
        <v>224</v>
      </c>
      <c r="H4766" s="168">
        <v>41862</v>
      </c>
      <c r="I4766" t="s">
        <v>103</v>
      </c>
      <c r="J4766" s="169">
        <v>3.1260273972602741</v>
      </c>
      <c r="K4766">
        <v>1</v>
      </c>
    </row>
    <row r="4767" spans="1:11" x14ac:dyDescent="0.25">
      <c r="A4767" t="s">
        <v>5278</v>
      </c>
      <c r="B4767">
        <v>39237</v>
      </c>
      <c r="C4767" t="s">
        <v>172</v>
      </c>
      <c r="D4767" s="167">
        <v>121090.35</v>
      </c>
      <c r="E4767" t="s">
        <v>185</v>
      </c>
      <c r="F4767" t="s">
        <v>169</v>
      </c>
      <c r="G4767" t="s">
        <v>275</v>
      </c>
      <c r="H4767" s="168">
        <v>34702</v>
      </c>
      <c r="I4767" t="s">
        <v>108</v>
      </c>
      <c r="J4767" s="169">
        <v>22.742465753424657</v>
      </c>
      <c r="K4767">
        <v>5</v>
      </c>
    </row>
    <row r="4768" spans="1:11" x14ac:dyDescent="0.25">
      <c r="A4768" t="s">
        <v>5279</v>
      </c>
      <c r="B4768">
        <v>81923</v>
      </c>
      <c r="C4768" t="s">
        <v>167</v>
      </c>
      <c r="D4768" s="167">
        <v>140794</v>
      </c>
      <c r="E4768" t="s">
        <v>325</v>
      </c>
      <c r="F4768" t="s">
        <v>169</v>
      </c>
      <c r="G4768" t="s">
        <v>533</v>
      </c>
      <c r="H4768" s="168">
        <v>35233</v>
      </c>
      <c r="I4768" t="s">
        <v>104</v>
      </c>
      <c r="J4768" s="169">
        <v>21.287671232876711</v>
      </c>
      <c r="K4768">
        <v>5</v>
      </c>
    </row>
    <row r="4769" spans="1:11" x14ac:dyDescent="0.25">
      <c r="A4769" t="s">
        <v>5280</v>
      </c>
      <c r="B4769">
        <v>38693</v>
      </c>
      <c r="C4769" t="s">
        <v>167</v>
      </c>
      <c r="D4769" s="167">
        <v>102664</v>
      </c>
      <c r="E4769" t="s">
        <v>270</v>
      </c>
      <c r="F4769" t="s">
        <v>169</v>
      </c>
      <c r="G4769" t="s">
        <v>4913</v>
      </c>
      <c r="H4769" s="168">
        <v>36955</v>
      </c>
      <c r="I4769" t="s">
        <v>108</v>
      </c>
      <c r="J4769" s="169">
        <v>16.56986301369863</v>
      </c>
      <c r="K4769">
        <v>4</v>
      </c>
    </row>
    <row r="4770" spans="1:11" x14ac:dyDescent="0.25">
      <c r="A4770" t="s">
        <v>5281</v>
      </c>
      <c r="B4770">
        <v>31994</v>
      </c>
      <c r="C4770" t="s">
        <v>167</v>
      </c>
      <c r="D4770" s="167">
        <v>55090.38</v>
      </c>
      <c r="E4770" t="s">
        <v>253</v>
      </c>
      <c r="F4770" t="s">
        <v>169</v>
      </c>
      <c r="G4770" t="s">
        <v>539</v>
      </c>
      <c r="H4770" s="168">
        <v>37458</v>
      </c>
      <c r="I4770" t="s">
        <v>108</v>
      </c>
      <c r="J4770" s="169">
        <v>15.191780821917808</v>
      </c>
      <c r="K4770">
        <v>4</v>
      </c>
    </row>
    <row r="4771" spans="1:11" x14ac:dyDescent="0.25">
      <c r="A4771" t="s">
        <v>5282</v>
      </c>
      <c r="B4771">
        <v>26290</v>
      </c>
      <c r="C4771" t="s">
        <v>172</v>
      </c>
      <c r="D4771" s="167">
        <v>45261</v>
      </c>
      <c r="E4771" t="s">
        <v>191</v>
      </c>
      <c r="F4771" t="s">
        <v>169</v>
      </c>
      <c r="G4771" t="s">
        <v>1065</v>
      </c>
      <c r="H4771" s="168">
        <v>42716</v>
      </c>
      <c r="I4771" t="s">
        <v>103</v>
      </c>
      <c r="J4771" s="169">
        <v>0.78630136986301369</v>
      </c>
      <c r="K4771">
        <v>1</v>
      </c>
    </row>
    <row r="4772" spans="1:11" x14ac:dyDescent="0.25">
      <c r="A4772" t="s">
        <v>5283</v>
      </c>
      <c r="B4772">
        <v>35974</v>
      </c>
      <c r="C4772" t="s">
        <v>172</v>
      </c>
      <c r="D4772" s="167">
        <v>119211.02</v>
      </c>
      <c r="E4772" t="s">
        <v>185</v>
      </c>
      <c r="F4772" t="s">
        <v>169</v>
      </c>
      <c r="G4772" t="s">
        <v>382</v>
      </c>
      <c r="H4772" s="168">
        <v>34232</v>
      </c>
      <c r="I4772" t="s">
        <v>103</v>
      </c>
      <c r="J4772" s="169">
        <v>24.030136986301368</v>
      </c>
      <c r="K4772">
        <v>5</v>
      </c>
    </row>
    <row r="4773" spans="1:11" x14ac:dyDescent="0.25">
      <c r="A4773" t="s">
        <v>5284</v>
      </c>
      <c r="B4773">
        <v>21449</v>
      </c>
      <c r="C4773" t="s">
        <v>172</v>
      </c>
      <c r="D4773" s="167">
        <v>37684.49</v>
      </c>
      <c r="E4773" t="s">
        <v>168</v>
      </c>
      <c r="F4773" t="s">
        <v>169</v>
      </c>
      <c r="G4773" t="s">
        <v>1136</v>
      </c>
      <c r="H4773" s="168">
        <v>42534</v>
      </c>
      <c r="I4773" t="s">
        <v>106</v>
      </c>
      <c r="J4773" s="169">
        <v>1.284931506849315</v>
      </c>
      <c r="K4773">
        <v>1</v>
      </c>
    </row>
    <row r="4774" spans="1:11" x14ac:dyDescent="0.25">
      <c r="A4774" t="s">
        <v>5285</v>
      </c>
      <c r="B4774">
        <v>157</v>
      </c>
      <c r="C4774" t="s">
        <v>172</v>
      </c>
      <c r="D4774" s="167">
        <v>96197.88</v>
      </c>
      <c r="E4774" t="s">
        <v>168</v>
      </c>
      <c r="F4774" t="s">
        <v>169</v>
      </c>
      <c r="G4774" t="s">
        <v>261</v>
      </c>
      <c r="H4774" s="168">
        <v>33049</v>
      </c>
      <c r="I4774" t="s">
        <v>104</v>
      </c>
      <c r="J4774" s="169">
        <v>27.271232876712329</v>
      </c>
      <c r="K4774">
        <v>6</v>
      </c>
    </row>
    <row r="4775" spans="1:11" x14ac:dyDescent="0.25">
      <c r="A4775" t="s">
        <v>5286</v>
      </c>
      <c r="B4775">
        <v>307</v>
      </c>
      <c r="C4775" t="s">
        <v>172</v>
      </c>
      <c r="D4775" s="167">
        <v>60402.79</v>
      </c>
      <c r="E4775" t="s">
        <v>168</v>
      </c>
      <c r="F4775" t="s">
        <v>169</v>
      </c>
      <c r="G4775" t="s">
        <v>491</v>
      </c>
      <c r="H4775" s="168">
        <v>41932</v>
      </c>
      <c r="I4775" t="s">
        <v>103</v>
      </c>
      <c r="J4775" s="169">
        <v>2.9342465753424656</v>
      </c>
      <c r="K4775">
        <v>1</v>
      </c>
    </row>
    <row r="4776" spans="1:11" x14ac:dyDescent="0.25">
      <c r="A4776" t="s">
        <v>5287</v>
      </c>
      <c r="B4776">
        <v>76589</v>
      </c>
      <c r="C4776" t="s">
        <v>172</v>
      </c>
      <c r="D4776" s="167">
        <v>45049.120000000003</v>
      </c>
      <c r="E4776" t="s">
        <v>199</v>
      </c>
      <c r="F4776" t="s">
        <v>169</v>
      </c>
      <c r="G4776" t="s">
        <v>205</v>
      </c>
      <c r="H4776" s="168">
        <v>40875</v>
      </c>
      <c r="I4776" t="s">
        <v>106</v>
      </c>
      <c r="J4776" s="169">
        <v>5.8301369863013699</v>
      </c>
      <c r="K4776">
        <v>2</v>
      </c>
    </row>
    <row r="4777" spans="1:11" x14ac:dyDescent="0.25">
      <c r="A4777" t="s">
        <v>5288</v>
      </c>
      <c r="B4777">
        <v>23019</v>
      </c>
      <c r="C4777" t="s">
        <v>172</v>
      </c>
      <c r="D4777" s="167">
        <v>96197.88</v>
      </c>
      <c r="E4777" t="s">
        <v>175</v>
      </c>
      <c r="F4777" t="s">
        <v>169</v>
      </c>
      <c r="G4777" t="s">
        <v>311</v>
      </c>
      <c r="H4777" s="168">
        <v>31525</v>
      </c>
      <c r="I4777" t="s">
        <v>108</v>
      </c>
      <c r="J4777" s="169">
        <v>31.446575342465753</v>
      </c>
      <c r="K4777">
        <v>7</v>
      </c>
    </row>
    <row r="4778" spans="1:11" x14ac:dyDescent="0.25">
      <c r="A4778" t="s">
        <v>5289</v>
      </c>
      <c r="B4778">
        <v>81879</v>
      </c>
      <c r="C4778" t="s">
        <v>172</v>
      </c>
      <c r="D4778" s="167">
        <v>18247.04</v>
      </c>
      <c r="E4778" t="s">
        <v>216</v>
      </c>
      <c r="F4778" t="s">
        <v>202</v>
      </c>
      <c r="G4778" t="s">
        <v>303</v>
      </c>
      <c r="H4778" s="168">
        <v>37602</v>
      </c>
      <c r="I4778" t="s">
        <v>106</v>
      </c>
      <c r="J4778" s="169">
        <v>14.797260273972602</v>
      </c>
      <c r="K4778">
        <v>3</v>
      </c>
    </row>
    <row r="4779" spans="1:11" x14ac:dyDescent="0.25">
      <c r="A4779" t="s">
        <v>5290</v>
      </c>
      <c r="B4779">
        <v>29012</v>
      </c>
      <c r="C4779" t="s">
        <v>167</v>
      </c>
      <c r="D4779" s="167">
        <v>68550.12</v>
      </c>
      <c r="E4779" t="s">
        <v>325</v>
      </c>
      <c r="F4779" t="s">
        <v>169</v>
      </c>
      <c r="G4779" t="s">
        <v>5291</v>
      </c>
      <c r="H4779" s="168">
        <v>31355</v>
      </c>
      <c r="I4779" t="s">
        <v>108</v>
      </c>
      <c r="J4779" s="169">
        <v>31.912328767123288</v>
      </c>
      <c r="K4779">
        <v>7</v>
      </c>
    </row>
    <row r="4780" spans="1:11" x14ac:dyDescent="0.25">
      <c r="A4780" t="s">
        <v>5292</v>
      </c>
      <c r="B4780">
        <v>82970</v>
      </c>
      <c r="C4780" t="s">
        <v>167</v>
      </c>
      <c r="D4780" s="167">
        <v>81750</v>
      </c>
      <c r="E4780" t="s">
        <v>216</v>
      </c>
      <c r="F4780" t="s">
        <v>169</v>
      </c>
      <c r="G4780" t="s">
        <v>397</v>
      </c>
      <c r="H4780" s="168">
        <v>42688</v>
      </c>
      <c r="I4780" t="s">
        <v>103</v>
      </c>
      <c r="J4780" s="169">
        <v>0.86301369863013699</v>
      </c>
      <c r="K4780">
        <v>1</v>
      </c>
    </row>
    <row r="4781" spans="1:11" x14ac:dyDescent="0.25">
      <c r="A4781" t="s">
        <v>5293</v>
      </c>
      <c r="B4781">
        <v>92029</v>
      </c>
      <c r="C4781" t="s">
        <v>167</v>
      </c>
      <c r="D4781" s="167">
        <v>62200</v>
      </c>
      <c r="E4781" t="s">
        <v>175</v>
      </c>
      <c r="F4781" t="s">
        <v>169</v>
      </c>
      <c r="G4781" t="s">
        <v>311</v>
      </c>
      <c r="H4781" s="168">
        <v>42660</v>
      </c>
      <c r="I4781" t="s">
        <v>104</v>
      </c>
      <c r="J4781" s="169">
        <v>0.9397260273972603</v>
      </c>
      <c r="K4781">
        <v>1</v>
      </c>
    </row>
    <row r="4782" spans="1:11" x14ac:dyDescent="0.25">
      <c r="A4782" t="s">
        <v>5294</v>
      </c>
      <c r="B4782">
        <v>9736</v>
      </c>
      <c r="C4782" t="s">
        <v>167</v>
      </c>
      <c r="D4782" s="167">
        <v>75737.22</v>
      </c>
      <c r="E4782" t="s">
        <v>188</v>
      </c>
      <c r="F4782" t="s">
        <v>169</v>
      </c>
      <c r="G4782" t="s">
        <v>284</v>
      </c>
      <c r="H4782" s="168">
        <v>42213</v>
      </c>
      <c r="I4782" t="s">
        <v>103</v>
      </c>
      <c r="J4782" s="169">
        <v>2.1643835616438358</v>
      </c>
      <c r="K4782">
        <v>1</v>
      </c>
    </row>
    <row r="4783" spans="1:11" x14ac:dyDescent="0.25">
      <c r="A4783" t="s">
        <v>5295</v>
      </c>
      <c r="B4783">
        <v>15589</v>
      </c>
      <c r="C4783" t="s">
        <v>167</v>
      </c>
      <c r="D4783" s="167">
        <v>24134.31</v>
      </c>
      <c r="E4783" t="s">
        <v>196</v>
      </c>
      <c r="F4783" t="s">
        <v>202</v>
      </c>
      <c r="G4783" t="s">
        <v>367</v>
      </c>
      <c r="H4783" s="168">
        <v>36801</v>
      </c>
      <c r="I4783" t="s">
        <v>104</v>
      </c>
      <c r="J4783" s="169">
        <v>16.991780821917807</v>
      </c>
      <c r="K4783">
        <v>4</v>
      </c>
    </row>
    <row r="4784" spans="1:11" x14ac:dyDescent="0.25">
      <c r="A4784" t="s">
        <v>5296</v>
      </c>
      <c r="B4784">
        <v>33533</v>
      </c>
      <c r="C4784" t="s">
        <v>167</v>
      </c>
      <c r="D4784" s="167">
        <v>135392</v>
      </c>
      <c r="E4784" t="s">
        <v>168</v>
      </c>
      <c r="F4784" t="s">
        <v>169</v>
      </c>
      <c r="G4784" t="s">
        <v>275</v>
      </c>
      <c r="H4784" s="168">
        <v>29080</v>
      </c>
      <c r="I4784" t="s">
        <v>107</v>
      </c>
      <c r="J4784" s="169">
        <v>38.145205479452052</v>
      </c>
      <c r="K4784">
        <v>8</v>
      </c>
    </row>
    <row r="4785" spans="1:11" x14ac:dyDescent="0.25">
      <c r="A4785" t="s">
        <v>5297</v>
      </c>
      <c r="B4785">
        <v>14134</v>
      </c>
      <c r="C4785" t="s">
        <v>172</v>
      </c>
      <c r="D4785" s="167">
        <v>89620</v>
      </c>
      <c r="E4785" t="s">
        <v>175</v>
      </c>
      <c r="F4785" t="s">
        <v>169</v>
      </c>
      <c r="G4785" t="s">
        <v>183</v>
      </c>
      <c r="H4785" s="168">
        <v>36234</v>
      </c>
      <c r="I4785" t="s">
        <v>108</v>
      </c>
      <c r="J4785" s="169">
        <v>18.545205479452054</v>
      </c>
      <c r="K4785">
        <v>4</v>
      </c>
    </row>
    <row r="4786" spans="1:11" x14ac:dyDescent="0.25">
      <c r="A4786" t="s">
        <v>5298</v>
      </c>
      <c r="B4786">
        <v>74629</v>
      </c>
      <c r="C4786" t="s">
        <v>172</v>
      </c>
      <c r="D4786" s="167">
        <v>91969.07</v>
      </c>
      <c r="E4786" t="s">
        <v>185</v>
      </c>
      <c r="F4786" t="s">
        <v>169</v>
      </c>
      <c r="G4786" t="s">
        <v>416</v>
      </c>
      <c r="H4786" s="168">
        <v>33924</v>
      </c>
      <c r="I4786" t="s">
        <v>104</v>
      </c>
      <c r="J4786" s="169">
        <v>24.873972602739727</v>
      </c>
      <c r="K4786">
        <v>5</v>
      </c>
    </row>
    <row r="4787" spans="1:11" x14ac:dyDescent="0.25">
      <c r="A4787" t="s">
        <v>5299</v>
      </c>
      <c r="B4787">
        <v>50888</v>
      </c>
      <c r="C4787" t="s">
        <v>172</v>
      </c>
      <c r="D4787" s="167">
        <v>56478</v>
      </c>
      <c r="E4787" t="s">
        <v>175</v>
      </c>
      <c r="F4787" t="s">
        <v>169</v>
      </c>
      <c r="G4787" t="s">
        <v>183</v>
      </c>
      <c r="H4787" s="168">
        <v>41694</v>
      </c>
      <c r="I4787" t="s">
        <v>106</v>
      </c>
      <c r="J4787" s="169">
        <v>3.5863013698630137</v>
      </c>
      <c r="K4787">
        <v>1</v>
      </c>
    </row>
    <row r="4788" spans="1:11" x14ac:dyDescent="0.25">
      <c r="A4788" t="s">
        <v>5300</v>
      </c>
      <c r="B4788">
        <v>64738</v>
      </c>
      <c r="C4788" t="s">
        <v>172</v>
      </c>
      <c r="D4788" s="167">
        <v>91969.07</v>
      </c>
      <c r="E4788" t="s">
        <v>185</v>
      </c>
      <c r="F4788" t="s">
        <v>169</v>
      </c>
      <c r="G4788" t="s">
        <v>416</v>
      </c>
      <c r="H4788" s="168">
        <v>34232</v>
      </c>
      <c r="I4788" t="s">
        <v>105</v>
      </c>
      <c r="J4788" s="169">
        <v>24.030136986301368</v>
      </c>
      <c r="K4788">
        <v>5</v>
      </c>
    </row>
    <row r="4789" spans="1:11" x14ac:dyDescent="0.25">
      <c r="A4789" t="s">
        <v>5301</v>
      </c>
      <c r="B4789">
        <v>33252</v>
      </c>
      <c r="C4789" t="s">
        <v>167</v>
      </c>
      <c r="D4789" s="167">
        <v>155693.29</v>
      </c>
      <c r="E4789" t="s">
        <v>168</v>
      </c>
      <c r="F4789" t="s">
        <v>169</v>
      </c>
      <c r="G4789" t="s">
        <v>493</v>
      </c>
      <c r="H4789" s="168">
        <v>33301</v>
      </c>
      <c r="I4789" t="s">
        <v>104</v>
      </c>
      <c r="J4789" s="169">
        <v>26.580821917808219</v>
      </c>
      <c r="K4789">
        <v>6</v>
      </c>
    </row>
    <row r="4790" spans="1:11" x14ac:dyDescent="0.25">
      <c r="A4790" t="s">
        <v>5302</v>
      </c>
      <c r="B4790">
        <v>37283</v>
      </c>
      <c r="C4790" t="s">
        <v>172</v>
      </c>
      <c r="D4790" s="167">
        <v>67206</v>
      </c>
      <c r="E4790" t="s">
        <v>253</v>
      </c>
      <c r="F4790" t="s">
        <v>169</v>
      </c>
      <c r="G4790" t="s">
        <v>170</v>
      </c>
      <c r="H4790" s="168">
        <v>36612</v>
      </c>
      <c r="I4790" t="s">
        <v>103</v>
      </c>
      <c r="J4790" s="169">
        <v>17.509589041095889</v>
      </c>
      <c r="K4790">
        <v>4</v>
      </c>
    </row>
    <row r="4791" spans="1:11" x14ac:dyDescent="0.25">
      <c r="A4791" t="s">
        <v>5303</v>
      </c>
      <c r="B4791">
        <v>93057</v>
      </c>
      <c r="C4791" t="s">
        <v>167</v>
      </c>
      <c r="D4791" s="167">
        <v>89654.33</v>
      </c>
      <c r="E4791" t="s">
        <v>188</v>
      </c>
      <c r="F4791" t="s">
        <v>169</v>
      </c>
      <c r="G4791" t="s">
        <v>284</v>
      </c>
      <c r="H4791" s="168">
        <v>38614</v>
      </c>
      <c r="I4791" t="s">
        <v>103</v>
      </c>
      <c r="J4791" s="169">
        <v>12.024657534246575</v>
      </c>
      <c r="K4791">
        <v>3</v>
      </c>
    </row>
    <row r="4792" spans="1:11" x14ac:dyDescent="0.25">
      <c r="A4792" t="s">
        <v>5304</v>
      </c>
      <c r="B4792">
        <v>5215</v>
      </c>
      <c r="C4792" t="s">
        <v>167</v>
      </c>
      <c r="D4792" s="167">
        <v>30100.720000000001</v>
      </c>
      <c r="E4792" t="s">
        <v>216</v>
      </c>
      <c r="F4792" t="s">
        <v>202</v>
      </c>
      <c r="G4792" t="s">
        <v>217</v>
      </c>
      <c r="H4792" s="168">
        <v>32514</v>
      </c>
      <c r="I4792" t="s">
        <v>106</v>
      </c>
      <c r="J4792" s="169">
        <v>28.736986301369864</v>
      </c>
      <c r="K4792">
        <v>6</v>
      </c>
    </row>
    <row r="4793" spans="1:11" x14ac:dyDescent="0.25">
      <c r="A4793" t="s">
        <v>5305</v>
      </c>
      <c r="B4793">
        <v>12790</v>
      </c>
      <c r="C4793" t="s">
        <v>172</v>
      </c>
      <c r="D4793" s="167">
        <v>81557</v>
      </c>
      <c r="E4793" t="s">
        <v>185</v>
      </c>
      <c r="F4793" t="s">
        <v>169</v>
      </c>
      <c r="G4793" t="s">
        <v>495</v>
      </c>
      <c r="H4793" s="168">
        <v>39329</v>
      </c>
      <c r="I4793" t="s">
        <v>107</v>
      </c>
      <c r="J4793" s="169">
        <v>10.065753424657535</v>
      </c>
      <c r="K4793">
        <v>3</v>
      </c>
    </row>
    <row r="4794" spans="1:11" x14ac:dyDescent="0.25">
      <c r="A4794" t="s">
        <v>5306</v>
      </c>
      <c r="B4794">
        <v>41608</v>
      </c>
      <c r="C4794" t="s">
        <v>172</v>
      </c>
      <c r="D4794" s="167">
        <v>75330.17</v>
      </c>
      <c r="E4794" t="s">
        <v>175</v>
      </c>
      <c r="F4794" t="s">
        <v>169</v>
      </c>
      <c r="G4794" t="s">
        <v>211</v>
      </c>
      <c r="H4794" s="168">
        <v>38908</v>
      </c>
      <c r="I4794" t="s">
        <v>105</v>
      </c>
      <c r="J4794" s="169">
        <v>11.219178082191782</v>
      </c>
      <c r="K4794">
        <v>3</v>
      </c>
    </row>
    <row r="4795" spans="1:11" x14ac:dyDescent="0.25">
      <c r="A4795" t="s">
        <v>5307</v>
      </c>
      <c r="B4795">
        <v>25829</v>
      </c>
      <c r="C4795" t="s">
        <v>172</v>
      </c>
      <c r="D4795" s="167">
        <v>40946.22</v>
      </c>
      <c r="E4795" t="s">
        <v>233</v>
      </c>
      <c r="F4795" t="s">
        <v>169</v>
      </c>
      <c r="G4795" t="s">
        <v>554</v>
      </c>
      <c r="H4795" s="168">
        <v>41262</v>
      </c>
      <c r="I4795" t="s">
        <v>103</v>
      </c>
      <c r="J4795" s="169">
        <v>4.7698630136986298</v>
      </c>
      <c r="K4795">
        <v>1</v>
      </c>
    </row>
    <row r="4796" spans="1:11" x14ac:dyDescent="0.25">
      <c r="A4796" t="s">
        <v>5308</v>
      </c>
      <c r="B4796">
        <v>98040</v>
      </c>
      <c r="C4796" t="s">
        <v>172</v>
      </c>
      <c r="D4796" s="167">
        <v>50211</v>
      </c>
      <c r="E4796" t="s">
        <v>168</v>
      </c>
      <c r="F4796" t="s">
        <v>169</v>
      </c>
      <c r="G4796" t="s">
        <v>466</v>
      </c>
      <c r="H4796" s="168">
        <v>42562</v>
      </c>
      <c r="I4796" t="s">
        <v>105</v>
      </c>
      <c r="J4796" s="169">
        <v>1.2082191780821918</v>
      </c>
      <c r="K4796">
        <v>1</v>
      </c>
    </row>
    <row r="4797" spans="1:11" x14ac:dyDescent="0.25">
      <c r="A4797" t="s">
        <v>5309</v>
      </c>
      <c r="B4797">
        <v>34088</v>
      </c>
      <c r="C4797" t="s">
        <v>172</v>
      </c>
      <c r="D4797" s="167">
        <v>80145</v>
      </c>
      <c r="E4797" t="s">
        <v>185</v>
      </c>
      <c r="F4797" t="s">
        <v>169</v>
      </c>
      <c r="G4797" t="s">
        <v>416</v>
      </c>
      <c r="H4797" s="168">
        <v>38334</v>
      </c>
      <c r="I4797" t="s">
        <v>105</v>
      </c>
      <c r="J4797" s="169">
        <v>12.791780821917808</v>
      </c>
      <c r="K4797">
        <v>3</v>
      </c>
    </row>
    <row r="4798" spans="1:11" x14ac:dyDescent="0.25">
      <c r="A4798" t="s">
        <v>5310</v>
      </c>
      <c r="B4798">
        <v>14391</v>
      </c>
      <c r="C4798" t="s">
        <v>172</v>
      </c>
      <c r="D4798" s="167">
        <v>52472.35</v>
      </c>
      <c r="E4798" t="s">
        <v>199</v>
      </c>
      <c r="F4798" t="s">
        <v>169</v>
      </c>
      <c r="G4798" t="s">
        <v>200</v>
      </c>
      <c r="H4798" s="168">
        <v>38467</v>
      </c>
      <c r="I4798" t="s">
        <v>107</v>
      </c>
      <c r="J4798" s="169">
        <v>12.427397260273972</v>
      </c>
      <c r="K4798">
        <v>3</v>
      </c>
    </row>
    <row r="4799" spans="1:11" x14ac:dyDescent="0.25">
      <c r="A4799" t="s">
        <v>5311</v>
      </c>
      <c r="B4799">
        <v>60793</v>
      </c>
      <c r="C4799" t="s">
        <v>167</v>
      </c>
      <c r="D4799" s="167">
        <v>86673.48</v>
      </c>
      <c r="E4799" t="s">
        <v>188</v>
      </c>
      <c r="F4799" t="s">
        <v>169</v>
      </c>
      <c r="G4799" t="s">
        <v>282</v>
      </c>
      <c r="H4799" s="168">
        <v>32349</v>
      </c>
      <c r="I4799" t="s">
        <v>106</v>
      </c>
      <c r="J4799" s="169">
        <v>29.18904109589041</v>
      </c>
      <c r="K4799">
        <v>6</v>
      </c>
    </row>
    <row r="4800" spans="1:11" x14ac:dyDescent="0.25">
      <c r="A4800" t="s">
        <v>5312</v>
      </c>
      <c r="B4800">
        <v>4697</v>
      </c>
      <c r="C4800" t="s">
        <v>167</v>
      </c>
      <c r="D4800" s="167">
        <v>54402.73</v>
      </c>
      <c r="E4800" t="s">
        <v>188</v>
      </c>
      <c r="F4800" t="s">
        <v>169</v>
      </c>
      <c r="G4800" t="s">
        <v>282</v>
      </c>
      <c r="H4800" s="168">
        <v>41008</v>
      </c>
      <c r="I4800" t="s">
        <v>108</v>
      </c>
      <c r="J4800" s="169">
        <v>5.4657534246575343</v>
      </c>
      <c r="K4800">
        <v>2</v>
      </c>
    </row>
    <row r="4801" spans="1:11" x14ac:dyDescent="0.25">
      <c r="A4801" t="s">
        <v>5313</v>
      </c>
      <c r="B4801">
        <v>47226</v>
      </c>
      <c r="C4801" t="s">
        <v>172</v>
      </c>
      <c r="D4801" s="167">
        <v>69790</v>
      </c>
      <c r="E4801" t="s">
        <v>191</v>
      </c>
      <c r="F4801" t="s">
        <v>169</v>
      </c>
      <c r="G4801" t="s">
        <v>486</v>
      </c>
      <c r="H4801" s="168">
        <v>39160</v>
      </c>
      <c r="I4801" t="s">
        <v>103</v>
      </c>
      <c r="J4801" s="169">
        <v>10.528767123287672</v>
      </c>
      <c r="K4801">
        <v>3</v>
      </c>
    </row>
    <row r="4802" spans="1:11" x14ac:dyDescent="0.25">
      <c r="A4802" t="s">
        <v>5314</v>
      </c>
      <c r="B4802">
        <v>14050</v>
      </c>
      <c r="C4802" t="s">
        <v>167</v>
      </c>
      <c r="D4802" s="167">
        <v>102664</v>
      </c>
      <c r="E4802" t="s">
        <v>188</v>
      </c>
      <c r="F4802" t="s">
        <v>169</v>
      </c>
      <c r="G4802" t="s">
        <v>498</v>
      </c>
      <c r="H4802" s="168">
        <v>39048</v>
      </c>
      <c r="I4802" t="s">
        <v>107</v>
      </c>
      <c r="J4802" s="169">
        <v>10.835616438356164</v>
      </c>
      <c r="K4802">
        <v>3</v>
      </c>
    </row>
    <row r="4803" spans="1:11" x14ac:dyDescent="0.25">
      <c r="A4803" t="s">
        <v>5315</v>
      </c>
      <c r="B4803">
        <v>11147</v>
      </c>
      <c r="C4803" t="s">
        <v>172</v>
      </c>
      <c r="D4803" s="167">
        <v>92576</v>
      </c>
      <c r="E4803" t="s">
        <v>185</v>
      </c>
      <c r="F4803" t="s">
        <v>169</v>
      </c>
      <c r="G4803" t="s">
        <v>495</v>
      </c>
      <c r="H4803" s="168">
        <v>38488</v>
      </c>
      <c r="I4803" t="s">
        <v>105</v>
      </c>
      <c r="J4803" s="169">
        <v>12.36986301369863</v>
      </c>
      <c r="K4803">
        <v>3</v>
      </c>
    </row>
    <row r="4804" spans="1:11" x14ac:dyDescent="0.25">
      <c r="A4804" t="s">
        <v>5316</v>
      </c>
      <c r="B4804">
        <v>94105</v>
      </c>
      <c r="C4804" t="s">
        <v>172</v>
      </c>
      <c r="D4804" s="167">
        <v>60501</v>
      </c>
      <c r="E4804" t="s">
        <v>175</v>
      </c>
      <c r="F4804" t="s">
        <v>169</v>
      </c>
      <c r="G4804" t="s">
        <v>183</v>
      </c>
      <c r="H4804" s="168">
        <v>41302</v>
      </c>
      <c r="I4804" t="s">
        <v>106</v>
      </c>
      <c r="J4804" s="169">
        <v>4.6602739726027398</v>
      </c>
      <c r="K4804">
        <v>1</v>
      </c>
    </row>
    <row r="4805" spans="1:11" x14ac:dyDescent="0.25">
      <c r="A4805" t="s">
        <v>5317</v>
      </c>
      <c r="B4805">
        <v>96524</v>
      </c>
      <c r="C4805" t="s">
        <v>172</v>
      </c>
      <c r="D4805" s="167">
        <v>92756.7</v>
      </c>
      <c r="E4805" t="s">
        <v>175</v>
      </c>
      <c r="F4805" t="s">
        <v>169</v>
      </c>
      <c r="G4805" t="s">
        <v>183</v>
      </c>
      <c r="H4805" s="168">
        <v>32307</v>
      </c>
      <c r="I4805" t="s">
        <v>103</v>
      </c>
      <c r="J4805" s="169">
        <v>29.304109589041097</v>
      </c>
      <c r="K4805">
        <v>6</v>
      </c>
    </row>
    <row r="4806" spans="1:11" x14ac:dyDescent="0.25">
      <c r="A4806" t="s">
        <v>5318</v>
      </c>
      <c r="B4806">
        <v>8838</v>
      </c>
      <c r="C4806" t="s">
        <v>172</v>
      </c>
      <c r="D4806" s="167">
        <v>72861</v>
      </c>
      <c r="E4806" t="s">
        <v>191</v>
      </c>
      <c r="F4806" t="s">
        <v>169</v>
      </c>
      <c r="G4806" t="s">
        <v>192</v>
      </c>
      <c r="H4806" s="168">
        <v>38334</v>
      </c>
      <c r="I4806" t="s">
        <v>108</v>
      </c>
      <c r="J4806" s="169">
        <v>12.791780821917808</v>
      </c>
      <c r="K4806">
        <v>3</v>
      </c>
    </row>
    <row r="4807" spans="1:11" x14ac:dyDescent="0.25">
      <c r="A4807" t="s">
        <v>5319</v>
      </c>
      <c r="B4807">
        <v>87298</v>
      </c>
      <c r="C4807" t="s">
        <v>167</v>
      </c>
      <c r="D4807" s="167">
        <v>122300</v>
      </c>
      <c r="E4807" t="s">
        <v>239</v>
      </c>
      <c r="F4807" t="s">
        <v>202</v>
      </c>
      <c r="G4807" t="s">
        <v>5320</v>
      </c>
      <c r="H4807" s="168">
        <v>36634</v>
      </c>
      <c r="I4807" t="s">
        <v>107</v>
      </c>
      <c r="J4807" s="169">
        <v>17.449315068493149</v>
      </c>
      <c r="K4807">
        <v>4</v>
      </c>
    </row>
    <row r="4808" spans="1:11" x14ac:dyDescent="0.25">
      <c r="A4808" t="s">
        <v>5321</v>
      </c>
      <c r="B4808">
        <v>20827</v>
      </c>
      <c r="C4808" t="s">
        <v>167</v>
      </c>
      <c r="D4808" s="167">
        <v>83497.98</v>
      </c>
      <c r="E4808" t="s">
        <v>188</v>
      </c>
      <c r="F4808" t="s">
        <v>169</v>
      </c>
      <c r="G4808" t="s">
        <v>282</v>
      </c>
      <c r="H4808" s="168">
        <v>32875</v>
      </c>
      <c r="I4808" t="s">
        <v>106</v>
      </c>
      <c r="J4808" s="169">
        <v>27.747945205479454</v>
      </c>
      <c r="K4808">
        <v>6</v>
      </c>
    </row>
    <row r="4809" spans="1:11" x14ac:dyDescent="0.25">
      <c r="A4809" t="s">
        <v>5322</v>
      </c>
      <c r="B4809">
        <v>46630</v>
      </c>
      <c r="C4809" t="s">
        <v>172</v>
      </c>
      <c r="D4809" s="167">
        <v>80829</v>
      </c>
      <c r="E4809" t="s">
        <v>175</v>
      </c>
      <c r="F4809" t="s">
        <v>169</v>
      </c>
      <c r="G4809" t="s">
        <v>183</v>
      </c>
      <c r="H4809" s="168">
        <v>37655</v>
      </c>
      <c r="I4809" t="s">
        <v>106</v>
      </c>
      <c r="J4809" s="169">
        <v>14.652054794520549</v>
      </c>
      <c r="K4809">
        <v>3</v>
      </c>
    </row>
    <row r="4810" spans="1:11" x14ac:dyDescent="0.25">
      <c r="A4810" t="s">
        <v>5323</v>
      </c>
      <c r="B4810">
        <v>57550</v>
      </c>
      <c r="C4810" t="s">
        <v>172</v>
      </c>
      <c r="D4810" s="167">
        <v>68054</v>
      </c>
      <c r="E4810" t="s">
        <v>175</v>
      </c>
      <c r="F4810" t="s">
        <v>169</v>
      </c>
      <c r="G4810" t="s">
        <v>183</v>
      </c>
      <c r="H4810" s="168">
        <v>38475</v>
      </c>
      <c r="I4810" t="s">
        <v>103</v>
      </c>
      <c r="J4810" s="169">
        <v>12.405479452054795</v>
      </c>
      <c r="K4810">
        <v>3</v>
      </c>
    </row>
    <row r="4811" spans="1:11" x14ac:dyDescent="0.25">
      <c r="A4811" t="s">
        <v>5324</v>
      </c>
      <c r="B4811">
        <v>47856</v>
      </c>
      <c r="C4811" t="s">
        <v>167</v>
      </c>
      <c r="D4811" s="167">
        <v>66065.23</v>
      </c>
      <c r="E4811" t="s">
        <v>199</v>
      </c>
      <c r="F4811" t="s">
        <v>169</v>
      </c>
      <c r="G4811" t="s">
        <v>200</v>
      </c>
      <c r="H4811" s="168">
        <v>30976</v>
      </c>
      <c r="I4811" t="s">
        <v>106</v>
      </c>
      <c r="J4811" s="169">
        <v>32.950684931506849</v>
      </c>
      <c r="K4811">
        <v>7</v>
      </c>
    </row>
    <row r="4812" spans="1:11" x14ac:dyDescent="0.25">
      <c r="A4812" t="s">
        <v>5325</v>
      </c>
      <c r="B4812">
        <v>51489</v>
      </c>
      <c r="C4812" t="s">
        <v>172</v>
      </c>
      <c r="D4812" s="167">
        <v>40631.32</v>
      </c>
      <c r="E4812" t="s">
        <v>199</v>
      </c>
      <c r="F4812" t="s">
        <v>169</v>
      </c>
      <c r="G4812" t="s">
        <v>200</v>
      </c>
      <c r="H4812" s="168">
        <v>42065</v>
      </c>
      <c r="I4812" t="s">
        <v>106</v>
      </c>
      <c r="J4812" s="169">
        <v>2.56986301369863</v>
      </c>
      <c r="K4812">
        <v>1</v>
      </c>
    </row>
    <row r="4813" spans="1:11" x14ac:dyDescent="0.25">
      <c r="A4813" t="s">
        <v>5326</v>
      </c>
      <c r="B4813">
        <v>65652</v>
      </c>
      <c r="C4813" t="s">
        <v>172</v>
      </c>
      <c r="D4813" s="167">
        <v>76015.03</v>
      </c>
      <c r="E4813" t="s">
        <v>233</v>
      </c>
      <c r="F4813" t="s">
        <v>169</v>
      </c>
      <c r="G4813" t="s">
        <v>672</v>
      </c>
      <c r="H4813" s="168">
        <v>32111</v>
      </c>
      <c r="I4813" t="s">
        <v>107</v>
      </c>
      <c r="J4813" s="169">
        <v>29.841095890410958</v>
      </c>
      <c r="K4813">
        <v>6</v>
      </c>
    </row>
    <row r="4814" spans="1:11" x14ac:dyDescent="0.25">
      <c r="A4814" t="s">
        <v>5327</v>
      </c>
      <c r="B4814">
        <v>88157</v>
      </c>
      <c r="C4814" t="s">
        <v>167</v>
      </c>
      <c r="D4814" s="167">
        <v>102664</v>
      </c>
      <c r="E4814" t="s">
        <v>188</v>
      </c>
      <c r="F4814" t="s">
        <v>169</v>
      </c>
      <c r="G4814" t="s">
        <v>397</v>
      </c>
      <c r="H4814" s="168">
        <v>29284</v>
      </c>
      <c r="I4814" t="s">
        <v>104</v>
      </c>
      <c r="J4814" s="169">
        <v>37.586301369863016</v>
      </c>
      <c r="K4814">
        <v>8</v>
      </c>
    </row>
    <row r="4815" spans="1:11" x14ac:dyDescent="0.25">
      <c r="A4815" t="s">
        <v>5328</v>
      </c>
      <c r="B4815">
        <v>22829</v>
      </c>
      <c r="C4815" t="s">
        <v>172</v>
      </c>
      <c r="D4815" s="167">
        <v>156525</v>
      </c>
      <c r="E4815" t="s">
        <v>325</v>
      </c>
      <c r="F4815" t="s">
        <v>169</v>
      </c>
      <c r="G4815" t="s">
        <v>231</v>
      </c>
      <c r="H4815" s="168">
        <v>32412</v>
      </c>
      <c r="I4815" t="s">
        <v>104</v>
      </c>
      <c r="J4815" s="169">
        <v>29.016438356164382</v>
      </c>
      <c r="K4815">
        <v>6</v>
      </c>
    </row>
    <row r="4816" spans="1:11" x14ac:dyDescent="0.25">
      <c r="A4816" t="s">
        <v>5329</v>
      </c>
      <c r="B4816">
        <v>64646</v>
      </c>
      <c r="C4816" t="s">
        <v>167</v>
      </c>
      <c r="D4816" s="167">
        <v>156525</v>
      </c>
      <c r="E4816" t="s">
        <v>239</v>
      </c>
      <c r="F4816" t="s">
        <v>169</v>
      </c>
      <c r="G4816" t="s">
        <v>231</v>
      </c>
      <c r="H4816" s="168">
        <v>25706</v>
      </c>
      <c r="I4816" t="s">
        <v>107</v>
      </c>
      <c r="J4816" s="169">
        <v>47.389041095890413</v>
      </c>
      <c r="K4816">
        <v>9</v>
      </c>
    </row>
    <row r="4817" spans="1:11" x14ac:dyDescent="0.25">
      <c r="A4817" t="s">
        <v>5330</v>
      </c>
      <c r="B4817">
        <v>96805</v>
      </c>
      <c r="C4817" t="s">
        <v>172</v>
      </c>
      <c r="D4817" s="167">
        <v>87891</v>
      </c>
      <c r="E4817" t="s">
        <v>185</v>
      </c>
      <c r="F4817" t="s">
        <v>169</v>
      </c>
      <c r="G4817" t="s">
        <v>416</v>
      </c>
      <c r="H4817" s="168">
        <v>37298</v>
      </c>
      <c r="I4817" t="s">
        <v>103</v>
      </c>
      <c r="J4817" s="169">
        <v>15.63013698630137</v>
      </c>
      <c r="K4817">
        <v>4</v>
      </c>
    </row>
    <row r="4818" spans="1:11" x14ac:dyDescent="0.25">
      <c r="A4818" t="s">
        <v>5331</v>
      </c>
      <c r="B4818">
        <v>98108</v>
      </c>
      <c r="C4818" t="s">
        <v>167</v>
      </c>
      <c r="D4818" s="167">
        <v>39257</v>
      </c>
      <c r="E4818" t="s">
        <v>175</v>
      </c>
      <c r="F4818" t="s">
        <v>169</v>
      </c>
      <c r="G4818" t="s">
        <v>209</v>
      </c>
      <c r="H4818" s="168">
        <v>41777</v>
      </c>
      <c r="I4818" t="s">
        <v>103</v>
      </c>
      <c r="J4818" s="169">
        <v>3.3589041095890413</v>
      </c>
      <c r="K4818">
        <v>1</v>
      </c>
    </row>
    <row r="4819" spans="1:11" x14ac:dyDescent="0.25">
      <c r="A4819" t="s">
        <v>5332</v>
      </c>
      <c r="B4819">
        <v>12047</v>
      </c>
      <c r="C4819" t="s">
        <v>172</v>
      </c>
      <c r="D4819" s="167">
        <v>90896</v>
      </c>
      <c r="E4819" t="s">
        <v>185</v>
      </c>
      <c r="F4819" t="s">
        <v>169</v>
      </c>
      <c r="G4819" t="s">
        <v>416</v>
      </c>
      <c r="H4819" s="168">
        <v>36199</v>
      </c>
      <c r="I4819" t="s">
        <v>106</v>
      </c>
      <c r="J4819" s="169">
        <v>18.641095890410959</v>
      </c>
      <c r="K4819">
        <v>4</v>
      </c>
    </row>
    <row r="4820" spans="1:11" x14ac:dyDescent="0.25">
      <c r="A4820" t="s">
        <v>5333</v>
      </c>
      <c r="B4820">
        <v>77777</v>
      </c>
      <c r="C4820" t="s">
        <v>172</v>
      </c>
      <c r="D4820" s="167">
        <v>50820.87</v>
      </c>
      <c r="E4820" t="s">
        <v>196</v>
      </c>
      <c r="F4820" t="s">
        <v>169</v>
      </c>
      <c r="G4820" t="s">
        <v>228</v>
      </c>
      <c r="H4820" s="168">
        <v>42114</v>
      </c>
      <c r="I4820" t="s">
        <v>103</v>
      </c>
      <c r="J4820" s="169">
        <v>2.4356164383561643</v>
      </c>
      <c r="K4820">
        <v>1</v>
      </c>
    </row>
    <row r="4821" spans="1:11" x14ac:dyDescent="0.25">
      <c r="A4821" t="s">
        <v>5334</v>
      </c>
      <c r="B4821">
        <v>34125</v>
      </c>
      <c r="C4821" t="s">
        <v>167</v>
      </c>
      <c r="D4821" s="167">
        <v>38085.07</v>
      </c>
      <c r="E4821" t="s">
        <v>188</v>
      </c>
      <c r="F4821" t="s">
        <v>202</v>
      </c>
      <c r="G4821" t="s">
        <v>313</v>
      </c>
      <c r="H4821" s="168">
        <v>41485</v>
      </c>
      <c r="I4821" t="s">
        <v>103</v>
      </c>
      <c r="J4821" s="169">
        <v>4.1589041095890407</v>
      </c>
      <c r="K4821">
        <v>1</v>
      </c>
    </row>
    <row r="4822" spans="1:11" x14ac:dyDescent="0.25">
      <c r="A4822" t="s">
        <v>5335</v>
      </c>
      <c r="B4822">
        <v>15150</v>
      </c>
      <c r="C4822" t="s">
        <v>172</v>
      </c>
      <c r="D4822" s="167">
        <v>82206</v>
      </c>
      <c r="E4822" t="s">
        <v>185</v>
      </c>
      <c r="F4822" t="s">
        <v>169</v>
      </c>
      <c r="G4822" t="s">
        <v>416</v>
      </c>
      <c r="H4822" s="168">
        <v>38803</v>
      </c>
      <c r="I4822" t="s">
        <v>104</v>
      </c>
      <c r="J4822" s="169">
        <v>11.506849315068493</v>
      </c>
      <c r="K4822">
        <v>3</v>
      </c>
    </row>
    <row r="4823" spans="1:11" x14ac:dyDescent="0.25">
      <c r="A4823" t="s">
        <v>5336</v>
      </c>
      <c r="B4823">
        <v>68159</v>
      </c>
      <c r="C4823" t="s">
        <v>167</v>
      </c>
      <c r="D4823" s="167">
        <v>102664</v>
      </c>
      <c r="E4823" t="s">
        <v>188</v>
      </c>
      <c r="F4823" t="s">
        <v>169</v>
      </c>
      <c r="G4823" t="s">
        <v>598</v>
      </c>
      <c r="H4823" s="168">
        <v>38824</v>
      </c>
      <c r="I4823" t="s">
        <v>103</v>
      </c>
      <c r="J4823" s="169">
        <v>11.449315068493151</v>
      </c>
      <c r="K4823">
        <v>3</v>
      </c>
    </row>
    <row r="4824" spans="1:11" x14ac:dyDescent="0.25">
      <c r="A4824" t="s">
        <v>5337</v>
      </c>
      <c r="B4824">
        <v>88161</v>
      </c>
      <c r="C4824" t="s">
        <v>167</v>
      </c>
      <c r="D4824" s="167">
        <v>86588</v>
      </c>
      <c r="E4824" t="s">
        <v>175</v>
      </c>
      <c r="F4824" t="s">
        <v>169</v>
      </c>
      <c r="G4824" t="s">
        <v>183</v>
      </c>
      <c r="H4824" s="168">
        <v>36962</v>
      </c>
      <c r="I4824" t="s">
        <v>104</v>
      </c>
      <c r="J4824" s="169">
        <v>16.550684931506851</v>
      </c>
      <c r="K4824">
        <v>4</v>
      </c>
    </row>
    <row r="4825" spans="1:11" x14ac:dyDescent="0.25">
      <c r="A4825" t="s">
        <v>5338</v>
      </c>
      <c r="B4825">
        <v>18183</v>
      </c>
      <c r="C4825" t="s">
        <v>172</v>
      </c>
      <c r="D4825" s="167">
        <v>58440.3</v>
      </c>
      <c r="E4825" t="s">
        <v>196</v>
      </c>
      <c r="F4825" t="s">
        <v>169</v>
      </c>
      <c r="G4825" t="s">
        <v>242</v>
      </c>
      <c r="H4825" s="168">
        <v>39454</v>
      </c>
      <c r="I4825" t="s">
        <v>103</v>
      </c>
      <c r="J4825" s="169">
        <v>9.7232876712328764</v>
      </c>
      <c r="K4825">
        <v>2</v>
      </c>
    </row>
    <row r="4826" spans="1:11" x14ac:dyDescent="0.25">
      <c r="A4826" t="s">
        <v>5339</v>
      </c>
      <c r="B4826">
        <v>83668</v>
      </c>
      <c r="C4826" t="s">
        <v>172</v>
      </c>
      <c r="D4826" s="167">
        <v>60447.99</v>
      </c>
      <c r="E4826" t="s">
        <v>199</v>
      </c>
      <c r="F4826" t="s">
        <v>169</v>
      </c>
      <c r="G4826" t="s">
        <v>295</v>
      </c>
      <c r="H4826" s="168">
        <v>36710</v>
      </c>
      <c r="I4826" t="s">
        <v>107</v>
      </c>
      <c r="J4826" s="169">
        <v>17.241095890410961</v>
      </c>
      <c r="K4826">
        <v>4</v>
      </c>
    </row>
    <row r="4827" spans="1:11" x14ac:dyDescent="0.25">
      <c r="A4827" t="s">
        <v>5340</v>
      </c>
      <c r="B4827">
        <v>99483</v>
      </c>
      <c r="C4827" t="s">
        <v>172</v>
      </c>
      <c r="D4827" s="167">
        <v>100684.37</v>
      </c>
      <c r="E4827" t="s">
        <v>168</v>
      </c>
      <c r="F4827" t="s">
        <v>169</v>
      </c>
      <c r="G4827" t="s">
        <v>906</v>
      </c>
      <c r="H4827" s="168">
        <v>36388</v>
      </c>
      <c r="I4827" t="s">
        <v>103</v>
      </c>
      <c r="J4827" s="169">
        <v>18.123287671232877</v>
      </c>
      <c r="K4827">
        <v>4</v>
      </c>
    </row>
    <row r="4828" spans="1:11" x14ac:dyDescent="0.25">
      <c r="A4828" t="s">
        <v>5341</v>
      </c>
      <c r="B4828">
        <v>98341</v>
      </c>
      <c r="C4828" t="s">
        <v>172</v>
      </c>
      <c r="D4828" s="167">
        <v>137264.09</v>
      </c>
      <c r="E4828" t="s">
        <v>168</v>
      </c>
      <c r="F4828" t="s">
        <v>169</v>
      </c>
      <c r="G4828" t="s">
        <v>5342</v>
      </c>
      <c r="H4828" s="168">
        <v>41974</v>
      </c>
      <c r="I4828" t="s">
        <v>104</v>
      </c>
      <c r="J4828" s="169">
        <v>2.8191780821917809</v>
      </c>
      <c r="K4828">
        <v>1</v>
      </c>
    </row>
    <row r="4829" spans="1:11" x14ac:dyDescent="0.25">
      <c r="A4829" t="s">
        <v>5343</v>
      </c>
      <c r="B4829">
        <v>90621</v>
      </c>
      <c r="C4829" t="s">
        <v>172</v>
      </c>
      <c r="D4829" s="167">
        <v>63171.74</v>
      </c>
      <c r="E4829" t="s">
        <v>196</v>
      </c>
      <c r="F4829" t="s">
        <v>169</v>
      </c>
      <c r="G4829" t="s">
        <v>228</v>
      </c>
      <c r="H4829" s="168">
        <v>39399</v>
      </c>
      <c r="I4829" t="s">
        <v>108</v>
      </c>
      <c r="J4829" s="169">
        <v>9.8739726027397268</v>
      </c>
      <c r="K4829">
        <v>2</v>
      </c>
    </row>
    <row r="4830" spans="1:11" x14ac:dyDescent="0.25">
      <c r="A4830" t="s">
        <v>5344</v>
      </c>
      <c r="B4830">
        <v>86993</v>
      </c>
      <c r="C4830" t="s">
        <v>172</v>
      </c>
      <c r="D4830" s="167">
        <v>97755</v>
      </c>
      <c r="E4830" t="s">
        <v>185</v>
      </c>
      <c r="F4830" t="s">
        <v>169</v>
      </c>
      <c r="G4830" t="s">
        <v>495</v>
      </c>
      <c r="H4830" s="168">
        <v>36780</v>
      </c>
      <c r="I4830" t="s">
        <v>103</v>
      </c>
      <c r="J4830" s="169">
        <v>17.049315068493151</v>
      </c>
      <c r="K4830">
        <v>4</v>
      </c>
    </row>
    <row r="4831" spans="1:11" x14ac:dyDescent="0.25">
      <c r="A4831" t="s">
        <v>5345</v>
      </c>
      <c r="B4831">
        <v>63617</v>
      </c>
      <c r="C4831" t="s">
        <v>167</v>
      </c>
      <c r="D4831" s="167">
        <v>57807.08</v>
      </c>
      <c r="E4831" t="s">
        <v>188</v>
      </c>
      <c r="F4831" t="s">
        <v>202</v>
      </c>
      <c r="G4831" t="s">
        <v>313</v>
      </c>
      <c r="H4831" s="168">
        <v>29941</v>
      </c>
      <c r="I4831" t="s">
        <v>103</v>
      </c>
      <c r="J4831" s="169">
        <v>35.786301369863011</v>
      </c>
      <c r="K4831">
        <v>8</v>
      </c>
    </row>
    <row r="4832" spans="1:11" x14ac:dyDescent="0.25">
      <c r="A4832" t="s">
        <v>5346</v>
      </c>
      <c r="B4832">
        <v>44628</v>
      </c>
      <c r="C4832" t="s">
        <v>167</v>
      </c>
      <c r="D4832" s="167">
        <v>66330.33</v>
      </c>
      <c r="E4832" t="s">
        <v>188</v>
      </c>
      <c r="F4832" t="s">
        <v>169</v>
      </c>
      <c r="G4832" t="s">
        <v>968</v>
      </c>
      <c r="H4832" s="168">
        <v>39412</v>
      </c>
      <c r="I4832" t="s">
        <v>104</v>
      </c>
      <c r="J4832" s="169">
        <v>9.838356164383562</v>
      </c>
      <c r="K4832">
        <v>2</v>
      </c>
    </row>
    <row r="4833" spans="1:11" x14ac:dyDescent="0.25">
      <c r="A4833" t="s">
        <v>5347</v>
      </c>
      <c r="B4833">
        <v>2391</v>
      </c>
      <c r="C4833" t="s">
        <v>172</v>
      </c>
      <c r="D4833" s="167">
        <v>135392</v>
      </c>
      <c r="E4833" t="s">
        <v>268</v>
      </c>
      <c r="F4833" t="s">
        <v>169</v>
      </c>
      <c r="G4833" t="s">
        <v>275</v>
      </c>
      <c r="H4833" s="168">
        <v>32342</v>
      </c>
      <c r="I4833" t="s">
        <v>105</v>
      </c>
      <c r="J4833" s="169">
        <v>29.208219178082192</v>
      </c>
      <c r="K4833">
        <v>6</v>
      </c>
    </row>
    <row r="4834" spans="1:11" x14ac:dyDescent="0.25">
      <c r="A4834" t="s">
        <v>5348</v>
      </c>
      <c r="B4834">
        <v>93708</v>
      </c>
      <c r="C4834" t="s">
        <v>172</v>
      </c>
      <c r="D4834" s="167">
        <v>50671.27</v>
      </c>
      <c r="E4834" t="s">
        <v>199</v>
      </c>
      <c r="F4834" t="s">
        <v>169</v>
      </c>
      <c r="G4834" t="s">
        <v>200</v>
      </c>
      <c r="H4834" s="168">
        <v>39509</v>
      </c>
      <c r="I4834" t="s">
        <v>106</v>
      </c>
      <c r="J4834" s="169">
        <v>9.5726027397260278</v>
      </c>
      <c r="K4834">
        <v>2</v>
      </c>
    </row>
    <row r="4835" spans="1:11" x14ac:dyDescent="0.25">
      <c r="A4835" t="s">
        <v>5349</v>
      </c>
      <c r="B4835">
        <v>9838</v>
      </c>
      <c r="C4835" t="s">
        <v>172</v>
      </c>
      <c r="D4835" s="167">
        <v>36707.050000000003</v>
      </c>
      <c r="E4835" t="s">
        <v>233</v>
      </c>
      <c r="F4835" t="s">
        <v>169</v>
      </c>
      <c r="G4835" t="s">
        <v>242</v>
      </c>
      <c r="H4835" s="168">
        <v>41862</v>
      </c>
      <c r="I4835" t="s">
        <v>105</v>
      </c>
      <c r="J4835" s="169">
        <v>3.1260273972602741</v>
      </c>
      <c r="K4835">
        <v>1</v>
      </c>
    </row>
    <row r="4836" spans="1:11" x14ac:dyDescent="0.25">
      <c r="A4836" t="s">
        <v>5350</v>
      </c>
      <c r="B4836">
        <v>3021</v>
      </c>
      <c r="C4836" t="s">
        <v>172</v>
      </c>
      <c r="D4836" s="167">
        <v>55769.09</v>
      </c>
      <c r="E4836" t="s">
        <v>199</v>
      </c>
      <c r="F4836" t="s">
        <v>169</v>
      </c>
      <c r="G4836" t="s">
        <v>698</v>
      </c>
      <c r="H4836" s="168">
        <v>38943</v>
      </c>
      <c r="I4836" t="s">
        <v>108</v>
      </c>
      <c r="J4836" s="169">
        <v>11.123287671232877</v>
      </c>
      <c r="K4836">
        <v>3</v>
      </c>
    </row>
    <row r="4837" spans="1:11" x14ac:dyDescent="0.25">
      <c r="A4837" t="s">
        <v>5351</v>
      </c>
      <c r="B4837">
        <v>12466</v>
      </c>
      <c r="C4837" t="s">
        <v>172</v>
      </c>
      <c r="D4837" s="167">
        <v>60501</v>
      </c>
      <c r="E4837" t="s">
        <v>175</v>
      </c>
      <c r="F4837" t="s">
        <v>169</v>
      </c>
      <c r="G4837" t="s">
        <v>183</v>
      </c>
      <c r="H4837" s="168">
        <v>41106</v>
      </c>
      <c r="I4837" t="s">
        <v>104</v>
      </c>
      <c r="J4837" s="169">
        <v>5.1972602739726028</v>
      </c>
      <c r="K4837">
        <v>2</v>
      </c>
    </row>
    <row r="4838" spans="1:11" x14ac:dyDescent="0.25">
      <c r="A4838" t="s">
        <v>5352</v>
      </c>
      <c r="B4838">
        <v>2671</v>
      </c>
      <c r="C4838" t="s">
        <v>172</v>
      </c>
      <c r="D4838" s="167">
        <v>77231</v>
      </c>
      <c r="E4838" t="s">
        <v>185</v>
      </c>
      <c r="F4838" t="s">
        <v>169</v>
      </c>
      <c r="G4838" t="s">
        <v>416</v>
      </c>
      <c r="H4838" s="168">
        <v>39693</v>
      </c>
      <c r="I4838" t="s">
        <v>104</v>
      </c>
      <c r="J4838" s="169">
        <v>9.0684931506849313</v>
      </c>
      <c r="K4838">
        <v>2</v>
      </c>
    </row>
    <row r="4839" spans="1:11" x14ac:dyDescent="0.25">
      <c r="A4839" t="s">
        <v>5353</v>
      </c>
      <c r="B4839">
        <v>20929</v>
      </c>
      <c r="C4839" t="s">
        <v>172</v>
      </c>
      <c r="D4839" s="167">
        <v>90199</v>
      </c>
      <c r="E4839" t="s">
        <v>175</v>
      </c>
      <c r="F4839" t="s">
        <v>169</v>
      </c>
      <c r="G4839" t="s">
        <v>586</v>
      </c>
      <c r="H4839" s="168">
        <v>36275</v>
      </c>
      <c r="I4839" t="s">
        <v>104</v>
      </c>
      <c r="J4839" s="169">
        <v>18.432876712328767</v>
      </c>
      <c r="K4839">
        <v>4</v>
      </c>
    </row>
    <row r="4840" spans="1:11" x14ac:dyDescent="0.25">
      <c r="A4840" t="s">
        <v>5354</v>
      </c>
      <c r="B4840">
        <v>69485</v>
      </c>
      <c r="C4840" t="s">
        <v>172</v>
      </c>
      <c r="D4840" s="167">
        <v>68910.33</v>
      </c>
      <c r="E4840" t="s">
        <v>216</v>
      </c>
      <c r="F4840" t="s">
        <v>169</v>
      </c>
      <c r="G4840" t="s">
        <v>237</v>
      </c>
      <c r="H4840" s="168">
        <v>36907</v>
      </c>
      <c r="I4840" t="s">
        <v>105</v>
      </c>
      <c r="J4840" s="169">
        <v>16.701369863013699</v>
      </c>
      <c r="K4840">
        <v>4</v>
      </c>
    </row>
    <row r="4841" spans="1:11" x14ac:dyDescent="0.25">
      <c r="A4841" t="s">
        <v>5355</v>
      </c>
      <c r="B4841">
        <v>77060</v>
      </c>
      <c r="C4841" t="s">
        <v>167</v>
      </c>
      <c r="D4841" s="167">
        <v>118400</v>
      </c>
      <c r="E4841" t="s">
        <v>213</v>
      </c>
      <c r="F4841" t="s">
        <v>169</v>
      </c>
      <c r="G4841" t="s">
        <v>214</v>
      </c>
      <c r="H4841" s="168">
        <v>36451</v>
      </c>
      <c r="I4841" t="s">
        <v>108</v>
      </c>
      <c r="J4841" s="169">
        <v>17.950684931506849</v>
      </c>
      <c r="K4841">
        <v>4</v>
      </c>
    </row>
    <row r="4842" spans="1:11" x14ac:dyDescent="0.25">
      <c r="A4842" t="s">
        <v>5356</v>
      </c>
      <c r="B4842">
        <v>57517</v>
      </c>
      <c r="C4842" t="s">
        <v>172</v>
      </c>
      <c r="D4842" s="167">
        <v>65752</v>
      </c>
      <c r="E4842" t="s">
        <v>175</v>
      </c>
      <c r="F4842" t="s">
        <v>169</v>
      </c>
      <c r="G4842" t="s">
        <v>183</v>
      </c>
      <c r="H4842" s="168">
        <v>37494</v>
      </c>
      <c r="I4842" t="s">
        <v>103</v>
      </c>
      <c r="J4842" s="169">
        <v>15.093150684931507</v>
      </c>
      <c r="K4842">
        <v>4</v>
      </c>
    </row>
    <row r="4843" spans="1:11" x14ac:dyDescent="0.25">
      <c r="A4843" t="s">
        <v>5357</v>
      </c>
      <c r="B4843">
        <v>23711</v>
      </c>
      <c r="C4843" t="s">
        <v>172</v>
      </c>
      <c r="D4843" s="167">
        <v>69222.179999999993</v>
      </c>
      <c r="E4843" t="s">
        <v>216</v>
      </c>
      <c r="F4843" t="s">
        <v>169</v>
      </c>
      <c r="G4843" t="s">
        <v>1091</v>
      </c>
      <c r="H4843" s="168">
        <v>31901</v>
      </c>
      <c r="I4843" t="s">
        <v>103</v>
      </c>
      <c r="J4843" s="169">
        <v>30.416438356164385</v>
      </c>
      <c r="K4843">
        <v>7</v>
      </c>
    </row>
    <row r="4844" spans="1:11" x14ac:dyDescent="0.25">
      <c r="A4844" t="s">
        <v>5358</v>
      </c>
      <c r="B4844">
        <v>12211</v>
      </c>
      <c r="C4844" t="s">
        <v>172</v>
      </c>
      <c r="D4844" s="167">
        <v>51091</v>
      </c>
      <c r="E4844" t="s">
        <v>168</v>
      </c>
      <c r="F4844" t="s">
        <v>169</v>
      </c>
      <c r="G4844" t="s">
        <v>265</v>
      </c>
      <c r="H4844" s="168">
        <v>41918</v>
      </c>
      <c r="I4844" t="s">
        <v>104</v>
      </c>
      <c r="J4844" s="169">
        <v>2.9726027397260273</v>
      </c>
      <c r="K4844">
        <v>1</v>
      </c>
    </row>
    <row r="4845" spans="1:11" x14ac:dyDescent="0.25">
      <c r="A4845" t="s">
        <v>5359</v>
      </c>
      <c r="B4845">
        <v>95465</v>
      </c>
      <c r="C4845" t="s">
        <v>167</v>
      </c>
      <c r="D4845" s="167">
        <v>62678.98</v>
      </c>
      <c r="E4845" t="s">
        <v>185</v>
      </c>
      <c r="F4845" t="s">
        <v>169</v>
      </c>
      <c r="G4845" t="s">
        <v>261</v>
      </c>
      <c r="H4845" s="168">
        <v>39727</v>
      </c>
      <c r="I4845" t="s">
        <v>108</v>
      </c>
      <c r="J4845" s="169">
        <v>8.9753424657534246</v>
      </c>
      <c r="K4845">
        <v>2</v>
      </c>
    </row>
    <row r="4846" spans="1:11" x14ac:dyDescent="0.25">
      <c r="A4846" t="s">
        <v>5360</v>
      </c>
      <c r="B4846">
        <v>35353</v>
      </c>
      <c r="C4846" t="s">
        <v>172</v>
      </c>
      <c r="D4846" s="167">
        <v>42539.31</v>
      </c>
      <c r="E4846" t="s">
        <v>199</v>
      </c>
      <c r="F4846" t="s">
        <v>169</v>
      </c>
      <c r="G4846" t="s">
        <v>508</v>
      </c>
      <c r="H4846" s="168">
        <v>40994</v>
      </c>
      <c r="I4846" t="s">
        <v>103</v>
      </c>
      <c r="J4846" s="169">
        <v>5.5041095890410956</v>
      </c>
      <c r="K4846">
        <v>2</v>
      </c>
    </row>
    <row r="4847" spans="1:11" x14ac:dyDescent="0.25">
      <c r="A4847" t="s">
        <v>5361</v>
      </c>
      <c r="B4847">
        <v>1696</v>
      </c>
      <c r="C4847" t="s">
        <v>167</v>
      </c>
      <c r="D4847" s="167">
        <v>62701.49</v>
      </c>
      <c r="E4847" t="s">
        <v>199</v>
      </c>
      <c r="F4847" t="s">
        <v>169</v>
      </c>
      <c r="G4847" t="s">
        <v>968</v>
      </c>
      <c r="H4847" s="168">
        <v>41232</v>
      </c>
      <c r="I4847" t="s">
        <v>106</v>
      </c>
      <c r="J4847" s="169">
        <v>4.8520547945205479</v>
      </c>
      <c r="K4847">
        <v>1</v>
      </c>
    </row>
    <row r="4848" spans="1:11" x14ac:dyDescent="0.25">
      <c r="A4848" t="s">
        <v>5362</v>
      </c>
      <c r="B4848">
        <v>91916</v>
      </c>
      <c r="C4848" t="s">
        <v>167</v>
      </c>
      <c r="D4848" s="167">
        <v>46929.17</v>
      </c>
      <c r="E4848" t="s">
        <v>175</v>
      </c>
      <c r="F4848" t="s">
        <v>169</v>
      </c>
      <c r="G4848" t="s">
        <v>209</v>
      </c>
      <c r="H4848" s="168">
        <v>42170</v>
      </c>
      <c r="I4848" t="s">
        <v>108</v>
      </c>
      <c r="J4848" s="169">
        <v>2.2821917808219179</v>
      </c>
      <c r="K4848">
        <v>1</v>
      </c>
    </row>
    <row r="4849" spans="1:11" x14ac:dyDescent="0.25">
      <c r="A4849" t="s">
        <v>5363</v>
      </c>
      <c r="B4849">
        <v>69977</v>
      </c>
      <c r="C4849" t="s">
        <v>167</v>
      </c>
      <c r="D4849" s="167">
        <v>64705.41</v>
      </c>
      <c r="E4849" t="s">
        <v>175</v>
      </c>
      <c r="F4849" t="s">
        <v>169</v>
      </c>
      <c r="G4849" t="s">
        <v>311</v>
      </c>
      <c r="H4849" s="168">
        <v>40700</v>
      </c>
      <c r="I4849" t="s">
        <v>107</v>
      </c>
      <c r="J4849" s="169">
        <v>6.3095890410958901</v>
      </c>
      <c r="K4849">
        <v>2</v>
      </c>
    </row>
    <row r="4850" spans="1:11" x14ac:dyDescent="0.25">
      <c r="A4850" t="s">
        <v>5364</v>
      </c>
      <c r="B4850">
        <v>89165</v>
      </c>
      <c r="C4850" t="s">
        <v>172</v>
      </c>
      <c r="D4850" s="167">
        <v>47693</v>
      </c>
      <c r="E4850" t="s">
        <v>168</v>
      </c>
      <c r="F4850" t="s">
        <v>169</v>
      </c>
      <c r="G4850" t="s">
        <v>869</v>
      </c>
      <c r="H4850" s="168">
        <v>42562</v>
      </c>
      <c r="I4850" t="s">
        <v>106</v>
      </c>
      <c r="J4850" s="169">
        <v>1.2082191780821918</v>
      </c>
      <c r="K4850">
        <v>1</v>
      </c>
    </row>
    <row r="4851" spans="1:11" x14ac:dyDescent="0.25">
      <c r="A4851" t="s">
        <v>5365</v>
      </c>
      <c r="B4851">
        <v>22254</v>
      </c>
      <c r="C4851" t="s">
        <v>172</v>
      </c>
      <c r="D4851" s="167">
        <v>66065.23</v>
      </c>
      <c r="E4851" t="s">
        <v>199</v>
      </c>
      <c r="F4851" t="s">
        <v>169</v>
      </c>
      <c r="G4851" t="s">
        <v>1390</v>
      </c>
      <c r="H4851" s="168">
        <v>29094</v>
      </c>
      <c r="I4851" t="s">
        <v>104</v>
      </c>
      <c r="J4851" s="169">
        <v>38.106849315068494</v>
      </c>
      <c r="K4851">
        <v>8</v>
      </c>
    </row>
    <row r="4852" spans="1:11" x14ac:dyDescent="0.25">
      <c r="A4852" t="s">
        <v>5366</v>
      </c>
      <c r="B4852">
        <v>82340</v>
      </c>
      <c r="C4852" t="s">
        <v>172</v>
      </c>
      <c r="D4852" s="167">
        <v>118400</v>
      </c>
      <c r="E4852" t="s">
        <v>213</v>
      </c>
      <c r="F4852" t="s">
        <v>169</v>
      </c>
      <c r="G4852" t="s">
        <v>214</v>
      </c>
      <c r="H4852" s="168">
        <v>36682</v>
      </c>
      <c r="I4852" t="s">
        <v>104</v>
      </c>
      <c r="J4852" s="169">
        <v>17.317808219178083</v>
      </c>
      <c r="K4852">
        <v>4</v>
      </c>
    </row>
    <row r="4853" spans="1:11" x14ac:dyDescent="0.25">
      <c r="A4853" t="s">
        <v>5367</v>
      </c>
      <c r="B4853">
        <v>47609</v>
      </c>
      <c r="C4853" t="s">
        <v>167</v>
      </c>
      <c r="D4853" s="167">
        <v>86537.84</v>
      </c>
      <c r="E4853" t="s">
        <v>191</v>
      </c>
      <c r="F4853" t="s">
        <v>169</v>
      </c>
      <c r="G4853" t="s">
        <v>192</v>
      </c>
      <c r="H4853" s="168">
        <v>31655</v>
      </c>
      <c r="I4853" t="s">
        <v>104</v>
      </c>
      <c r="J4853" s="169">
        <v>31.090410958904108</v>
      </c>
      <c r="K4853">
        <v>7</v>
      </c>
    </row>
    <row r="4854" spans="1:11" x14ac:dyDescent="0.25">
      <c r="A4854" t="s">
        <v>5368</v>
      </c>
      <c r="B4854">
        <v>24444</v>
      </c>
      <c r="C4854" t="s">
        <v>167</v>
      </c>
      <c r="D4854" s="167">
        <v>58855.37</v>
      </c>
      <c r="E4854" t="s">
        <v>199</v>
      </c>
      <c r="F4854" t="s">
        <v>169</v>
      </c>
      <c r="G4854" t="s">
        <v>698</v>
      </c>
      <c r="H4854" s="168">
        <v>38250</v>
      </c>
      <c r="I4854" t="s">
        <v>103</v>
      </c>
      <c r="J4854" s="169">
        <v>13.021917808219179</v>
      </c>
      <c r="K4854">
        <v>3</v>
      </c>
    </row>
    <row r="4855" spans="1:11" x14ac:dyDescent="0.25">
      <c r="A4855" t="s">
        <v>5369</v>
      </c>
      <c r="B4855">
        <v>15616</v>
      </c>
      <c r="C4855" t="s">
        <v>172</v>
      </c>
      <c r="D4855" s="167">
        <v>91969.07</v>
      </c>
      <c r="E4855" t="s">
        <v>185</v>
      </c>
      <c r="F4855" t="s">
        <v>169</v>
      </c>
      <c r="G4855" t="s">
        <v>416</v>
      </c>
      <c r="H4855" s="168">
        <v>33112</v>
      </c>
      <c r="I4855" t="s">
        <v>105</v>
      </c>
      <c r="J4855" s="169">
        <v>27.098630136986301</v>
      </c>
      <c r="K4855">
        <v>6</v>
      </c>
    </row>
    <row r="4856" spans="1:11" x14ac:dyDescent="0.25">
      <c r="A4856" t="s">
        <v>5370</v>
      </c>
      <c r="B4856">
        <v>19108</v>
      </c>
      <c r="C4856" t="s">
        <v>167</v>
      </c>
      <c r="D4856" s="167">
        <v>67206</v>
      </c>
      <c r="E4856" t="s">
        <v>188</v>
      </c>
      <c r="F4856" t="s">
        <v>169</v>
      </c>
      <c r="G4856" t="s">
        <v>170</v>
      </c>
      <c r="H4856" s="168">
        <v>36220</v>
      </c>
      <c r="I4856" t="s">
        <v>103</v>
      </c>
      <c r="J4856" s="169">
        <v>18.583561643835615</v>
      </c>
      <c r="K4856">
        <v>4</v>
      </c>
    </row>
    <row r="4857" spans="1:11" x14ac:dyDescent="0.25">
      <c r="A4857" t="s">
        <v>5371</v>
      </c>
      <c r="B4857">
        <v>19083</v>
      </c>
      <c r="C4857" t="s">
        <v>172</v>
      </c>
      <c r="D4857" s="167">
        <v>40368.82</v>
      </c>
      <c r="E4857" t="s">
        <v>199</v>
      </c>
      <c r="F4857" t="s">
        <v>169</v>
      </c>
      <c r="G4857" t="s">
        <v>295</v>
      </c>
      <c r="H4857" s="168">
        <v>41904</v>
      </c>
      <c r="I4857" t="s">
        <v>106</v>
      </c>
      <c r="J4857" s="169">
        <v>3.010958904109589</v>
      </c>
      <c r="K4857">
        <v>1</v>
      </c>
    </row>
    <row r="4858" spans="1:11" x14ac:dyDescent="0.25">
      <c r="A4858" t="s">
        <v>5372</v>
      </c>
      <c r="B4858">
        <v>72096</v>
      </c>
      <c r="C4858" t="s">
        <v>172</v>
      </c>
      <c r="D4858" s="167">
        <v>135392</v>
      </c>
      <c r="E4858" t="s">
        <v>199</v>
      </c>
      <c r="F4858" t="s">
        <v>169</v>
      </c>
      <c r="G4858" t="s">
        <v>275</v>
      </c>
      <c r="H4858" s="168">
        <v>28800</v>
      </c>
      <c r="I4858" t="s">
        <v>103</v>
      </c>
      <c r="J4858" s="169">
        <v>38.912328767123284</v>
      </c>
      <c r="K4858">
        <v>8</v>
      </c>
    </row>
    <row r="4859" spans="1:11" x14ac:dyDescent="0.25">
      <c r="A4859" t="s">
        <v>5373</v>
      </c>
      <c r="B4859">
        <v>62387</v>
      </c>
      <c r="C4859" t="s">
        <v>172</v>
      </c>
      <c r="D4859" s="167">
        <v>130507.22</v>
      </c>
      <c r="E4859" t="s">
        <v>168</v>
      </c>
      <c r="F4859" t="s">
        <v>169</v>
      </c>
      <c r="G4859" t="s">
        <v>275</v>
      </c>
      <c r="H4859" s="168">
        <v>33083</v>
      </c>
      <c r="I4859" t="s">
        <v>108</v>
      </c>
      <c r="J4859" s="169">
        <v>27.17808219178082</v>
      </c>
      <c r="K4859">
        <v>6</v>
      </c>
    </row>
    <row r="4860" spans="1:11" x14ac:dyDescent="0.25">
      <c r="A4860" t="s">
        <v>5374</v>
      </c>
      <c r="B4860">
        <v>2443</v>
      </c>
      <c r="C4860" t="s">
        <v>172</v>
      </c>
      <c r="D4860" s="167">
        <v>60171.43</v>
      </c>
      <c r="E4860" t="s">
        <v>233</v>
      </c>
      <c r="F4860" t="s">
        <v>169</v>
      </c>
      <c r="G4860" t="s">
        <v>363</v>
      </c>
      <c r="H4860" s="168">
        <v>37340</v>
      </c>
      <c r="I4860" t="s">
        <v>106</v>
      </c>
      <c r="J4860" s="169">
        <v>15.515068493150684</v>
      </c>
      <c r="K4860">
        <v>4</v>
      </c>
    </row>
    <row r="4861" spans="1:11" x14ac:dyDescent="0.25">
      <c r="A4861" t="s">
        <v>5375</v>
      </c>
      <c r="B4861">
        <v>26102</v>
      </c>
      <c r="C4861" t="s">
        <v>167</v>
      </c>
      <c r="D4861" s="167">
        <v>75076.73</v>
      </c>
      <c r="E4861" t="s">
        <v>239</v>
      </c>
      <c r="F4861" t="s">
        <v>169</v>
      </c>
      <c r="G4861" t="s">
        <v>535</v>
      </c>
      <c r="H4861" s="168">
        <v>40504</v>
      </c>
      <c r="I4861" t="s">
        <v>106</v>
      </c>
      <c r="J4861" s="169">
        <v>6.8465753424657532</v>
      </c>
      <c r="K4861">
        <v>2</v>
      </c>
    </row>
    <row r="4862" spans="1:11" x14ac:dyDescent="0.25">
      <c r="A4862" t="s">
        <v>5376</v>
      </c>
      <c r="B4862">
        <v>2547</v>
      </c>
      <c r="C4862" t="s">
        <v>172</v>
      </c>
      <c r="D4862" s="167">
        <v>56478</v>
      </c>
      <c r="E4862" t="s">
        <v>175</v>
      </c>
      <c r="F4862" t="s">
        <v>169</v>
      </c>
      <c r="G4862" t="s">
        <v>183</v>
      </c>
      <c r="H4862" s="168">
        <v>41694</v>
      </c>
      <c r="I4862" t="s">
        <v>103</v>
      </c>
      <c r="J4862" s="169">
        <v>3.5863013698630137</v>
      </c>
      <c r="K4862">
        <v>1</v>
      </c>
    </row>
    <row r="4863" spans="1:11" x14ac:dyDescent="0.25">
      <c r="A4863" t="s">
        <v>5377</v>
      </c>
      <c r="B4863">
        <v>2689</v>
      </c>
      <c r="C4863" t="s">
        <v>172</v>
      </c>
      <c r="D4863" s="167">
        <v>45261</v>
      </c>
      <c r="E4863" t="s">
        <v>191</v>
      </c>
      <c r="F4863" t="s">
        <v>169</v>
      </c>
      <c r="G4863" t="s">
        <v>1065</v>
      </c>
      <c r="H4863" s="168">
        <v>41763</v>
      </c>
      <c r="I4863" t="s">
        <v>104</v>
      </c>
      <c r="J4863" s="169">
        <v>3.3972602739726026</v>
      </c>
      <c r="K4863">
        <v>1</v>
      </c>
    </row>
    <row r="4864" spans="1:11" x14ac:dyDescent="0.25">
      <c r="A4864" t="s">
        <v>5378</v>
      </c>
      <c r="B4864">
        <v>33903</v>
      </c>
      <c r="C4864" t="s">
        <v>172</v>
      </c>
      <c r="D4864" s="167">
        <v>42053.42</v>
      </c>
      <c r="E4864" t="s">
        <v>199</v>
      </c>
      <c r="F4864" t="s">
        <v>169</v>
      </c>
      <c r="G4864" t="s">
        <v>220</v>
      </c>
      <c r="H4864" s="168">
        <v>41995</v>
      </c>
      <c r="I4864" t="s">
        <v>103</v>
      </c>
      <c r="J4864" s="169">
        <v>2.7616438356164386</v>
      </c>
      <c r="K4864">
        <v>1</v>
      </c>
    </row>
    <row r="4865" spans="1:11" x14ac:dyDescent="0.25">
      <c r="A4865" t="s">
        <v>5379</v>
      </c>
      <c r="B4865">
        <v>76797</v>
      </c>
      <c r="C4865" t="s">
        <v>167</v>
      </c>
      <c r="D4865" s="167">
        <v>43761.61</v>
      </c>
      <c r="E4865" t="s">
        <v>216</v>
      </c>
      <c r="F4865" t="s">
        <v>202</v>
      </c>
      <c r="G4865" t="s">
        <v>422</v>
      </c>
      <c r="H4865" s="168">
        <v>30704</v>
      </c>
      <c r="I4865" t="s">
        <v>104</v>
      </c>
      <c r="J4865" s="169">
        <v>33.695890410958903</v>
      </c>
      <c r="K4865">
        <v>7</v>
      </c>
    </row>
    <row r="4866" spans="1:11" x14ac:dyDescent="0.25">
      <c r="A4866" t="s">
        <v>5380</v>
      </c>
      <c r="B4866">
        <v>81601</v>
      </c>
      <c r="C4866" t="s">
        <v>172</v>
      </c>
      <c r="D4866" s="167">
        <v>53192.47</v>
      </c>
      <c r="E4866" t="s">
        <v>188</v>
      </c>
      <c r="F4866" t="s">
        <v>169</v>
      </c>
      <c r="G4866" t="s">
        <v>226</v>
      </c>
      <c r="H4866" s="168">
        <v>38534</v>
      </c>
      <c r="I4866" t="s">
        <v>103</v>
      </c>
      <c r="J4866" s="169">
        <v>12.243835616438357</v>
      </c>
      <c r="K4866">
        <v>3</v>
      </c>
    </row>
    <row r="4867" spans="1:11" x14ac:dyDescent="0.25">
      <c r="A4867" t="s">
        <v>5381</v>
      </c>
      <c r="B4867">
        <v>40047</v>
      </c>
      <c r="C4867" t="s">
        <v>172</v>
      </c>
      <c r="D4867" s="167">
        <v>63345</v>
      </c>
      <c r="E4867" t="s">
        <v>191</v>
      </c>
      <c r="F4867" t="s">
        <v>169</v>
      </c>
      <c r="G4867" t="s">
        <v>486</v>
      </c>
      <c r="H4867" s="168">
        <v>41064</v>
      </c>
      <c r="I4867" t="s">
        <v>103</v>
      </c>
      <c r="J4867" s="169">
        <v>5.3123287671232875</v>
      </c>
      <c r="K4867">
        <v>2</v>
      </c>
    </row>
    <row r="4868" spans="1:11" x14ac:dyDescent="0.25">
      <c r="A4868" t="s">
        <v>5382</v>
      </c>
      <c r="B4868">
        <v>77311</v>
      </c>
      <c r="C4868" t="s">
        <v>167</v>
      </c>
      <c r="D4868" s="167">
        <v>134865.57999999999</v>
      </c>
      <c r="E4868" t="s">
        <v>230</v>
      </c>
      <c r="F4868" t="s">
        <v>169</v>
      </c>
      <c r="G4868" t="s">
        <v>397</v>
      </c>
      <c r="H4868" s="168">
        <v>33000</v>
      </c>
      <c r="I4868" t="s">
        <v>107</v>
      </c>
      <c r="J4868" s="169">
        <v>27.405479452054795</v>
      </c>
      <c r="K4868">
        <v>6</v>
      </c>
    </row>
    <row r="4869" spans="1:11" x14ac:dyDescent="0.25">
      <c r="A4869" t="s">
        <v>5383</v>
      </c>
      <c r="B4869">
        <v>16853</v>
      </c>
      <c r="C4869" t="s">
        <v>167</v>
      </c>
      <c r="D4869" s="167">
        <v>75277.02</v>
      </c>
      <c r="E4869" t="s">
        <v>168</v>
      </c>
      <c r="F4869" t="s">
        <v>169</v>
      </c>
      <c r="G4869" t="s">
        <v>665</v>
      </c>
      <c r="H4869" s="168">
        <v>33063</v>
      </c>
      <c r="I4869" t="s">
        <v>103</v>
      </c>
      <c r="J4869" s="169">
        <v>27.232876712328768</v>
      </c>
      <c r="K4869">
        <v>6</v>
      </c>
    </row>
    <row r="4870" spans="1:11" x14ac:dyDescent="0.25">
      <c r="A4870" t="s">
        <v>5384</v>
      </c>
      <c r="B4870">
        <v>32648</v>
      </c>
      <c r="C4870" t="s">
        <v>172</v>
      </c>
      <c r="D4870" s="167">
        <v>103708.64</v>
      </c>
      <c r="E4870" t="s">
        <v>168</v>
      </c>
      <c r="F4870" t="s">
        <v>169</v>
      </c>
      <c r="G4870" t="s">
        <v>906</v>
      </c>
      <c r="H4870" s="168">
        <v>35128</v>
      </c>
      <c r="I4870" t="s">
        <v>103</v>
      </c>
      <c r="J4870" s="169">
        <v>21.575342465753426</v>
      </c>
      <c r="K4870">
        <v>5</v>
      </c>
    </row>
    <row r="4871" spans="1:11" x14ac:dyDescent="0.25">
      <c r="A4871" t="s">
        <v>5385</v>
      </c>
      <c r="B4871">
        <v>31911</v>
      </c>
      <c r="C4871" t="s">
        <v>172</v>
      </c>
      <c r="D4871" s="167">
        <v>60468</v>
      </c>
      <c r="E4871" t="s">
        <v>191</v>
      </c>
      <c r="F4871" t="s">
        <v>169</v>
      </c>
      <c r="G4871" t="s">
        <v>354</v>
      </c>
      <c r="H4871" s="168">
        <v>39524</v>
      </c>
      <c r="I4871" t="s">
        <v>106</v>
      </c>
      <c r="J4871" s="169">
        <v>9.5315068493150683</v>
      </c>
      <c r="K4871">
        <v>2</v>
      </c>
    </row>
    <row r="4872" spans="1:11" x14ac:dyDescent="0.25">
      <c r="A4872" t="s">
        <v>5386</v>
      </c>
      <c r="B4872">
        <v>16132</v>
      </c>
      <c r="C4872" t="s">
        <v>167</v>
      </c>
      <c r="D4872" s="167">
        <v>29779.09</v>
      </c>
      <c r="E4872" t="s">
        <v>233</v>
      </c>
      <c r="F4872" t="s">
        <v>202</v>
      </c>
      <c r="G4872" t="s">
        <v>234</v>
      </c>
      <c r="H4872" s="168">
        <v>41988</v>
      </c>
      <c r="I4872" t="s">
        <v>105</v>
      </c>
      <c r="J4872" s="169">
        <v>2.7808219178082192</v>
      </c>
      <c r="K4872">
        <v>1</v>
      </c>
    </row>
    <row r="4873" spans="1:11" x14ac:dyDescent="0.25">
      <c r="A4873" t="s">
        <v>5387</v>
      </c>
      <c r="B4873">
        <v>9570</v>
      </c>
      <c r="C4873" t="s">
        <v>167</v>
      </c>
      <c r="D4873" s="167">
        <v>53207.38</v>
      </c>
      <c r="E4873" t="s">
        <v>175</v>
      </c>
      <c r="F4873" t="s">
        <v>169</v>
      </c>
      <c r="G4873" t="s">
        <v>904</v>
      </c>
      <c r="H4873" s="168">
        <v>38978</v>
      </c>
      <c r="I4873" t="s">
        <v>107</v>
      </c>
      <c r="J4873" s="169">
        <v>11.027397260273972</v>
      </c>
      <c r="K4873">
        <v>3</v>
      </c>
    </row>
    <row r="4874" spans="1:11" x14ac:dyDescent="0.25">
      <c r="A4874" t="s">
        <v>5388</v>
      </c>
      <c r="B4874">
        <v>49660</v>
      </c>
      <c r="C4874" t="s">
        <v>172</v>
      </c>
      <c r="D4874" s="167">
        <v>89620</v>
      </c>
      <c r="E4874" t="s">
        <v>175</v>
      </c>
      <c r="F4874" t="s">
        <v>169</v>
      </c>
      <c r="G4874" t="s">
        <v>183</v>
      </c>
      <c r="H4874" s="168">
        <v>36038</v>
      </c>
      <c r="I4874" t="s">
        <v>103</v>
      </c>
      <c r="J4874" s="169">
        <v>19.082191780821919</v>
      </c>
      <c r="K4874">
        <v>4</v>
      </c>
    </row>
    <row r="4875" spans="1:11" x14ac:dyDescent="0.25">
      <c r="A4875" t="s">
        <v>5389</v>
      </c>
      <c r="B4875">
        <v>25673</v>
      </c>
      <c r="C4875" t="s">
        <v>172</v>
      </c>
      <c r="D4875" s="167">
        <v>73801</v>
      </c>
      <c r="E4875" t="s">
        <v>196</v>
      </c>
      <c r="F4875" t="s">
        <v>169</v>
      </c>
      <c r="G4875" t="s">
        <v>228</v>
      </c>
      <c r="H4875" s="168">
        <v>38965</v>
      </c>
      <c r="I4875" t="s">
        <v>108</v>
      </c>
      <c r="J4875" s="169">
        <v>11.063013698630137</v>
      </c>
      <c r="K4875">
        <v>3</v>
      </c>
    </row>
    <row r="4876" spans="1:11" x14ac:dyDescent="0.25">
      <c r="A4876" t="s">
        <v>5390</v>
      </c>
      <c r="B4876">
        <v>45268</v>
      </c>
      <c r="C4876" t="s">
        <v>172</v>
      </c>
      <c r="D4876" s="167">
        <v>71451.789999999994</v>
      </c>
      <c r="E4876" t="s">
        <v>188</v>
      </c>
      <c r="F4876" t="s">
        <v>169</v>
      </c>
      <c r="G4876" t="s">
        <v>226</v>
      </c>
      <c r="H4876" s="168">
        <v>36905</v>
      </c>
      <c r="I4876" t="s">
        <v>108</v>
      </c>
      <c r="J4876" s="169">
        <v>16.706849315068492</v>
      </c>
      <c r="K4876">
        <v>4</v>
      </c>
    </row>
    <row r="4877" spans="1:11" x14ac:dyDescent="0.25">
      <c r="A4877" t="s">
        <v>5391</v>
      </c>
      <c r="B4877">
        <v>8263</v>
      </c>
      <c r="C4877" t="s">
        <v>172</v>
      </c>
      <c r="D4877" s="167">
        <v>60501</v>
      </c>
      <c r="E4877" t="s">
        <v>175</v>
      </c>
      <c r="F4877" t="s">
        <v>169</v>
      </c>
      <c r="G4877" t="s">
        <v>183</v>
      </c>
      <c r="H4877" s="168">
        <v>41106</v>
      </c>
      <c r="I4877" t="s">
        <v>107</v>
      </c>
      <c r="J4877" s="169">
        <v>5.1972602739726028</v>
      </c>
      <c r="K4877">
        <v>2</v>
      </c>
    </row>
    <row r="4878" spans="1:11" x14ac:dyDescent="0.25">
      <c r="A4878" t="s">
        <v>5392</v>
      </c>
      <c r="B4878">
        <v>43070</v>
      </c>
      <c r="C4878" t="s">
        <v>172</v>
      </c>
      <c r="D4878" s="167">
        <v>52701.95</v>
      </c>
      <c r="E4878" t="s">
        <v>199</v>
      </c>
      <c r="F4878" t="s">
        <v>169</v>
      </c>
      <c r="G4878" t="s">
        <v>200</v>
      </c>
      <c r="H4878" s="168">
        <v>39509</v>
      </c>
      <c r="I4878" t="s">
        <v>104</v>
      </c>
      <c r="J4878" s="169">
        <v>9.5726027397260278</v>
      </c>
      <c r="K4878">
        <v>2</v>
      </c>
    </row>
    <row r="4879" spans="1:11" x14ac:dyDescent="0.25">
      <c r="A4879" t="s">
        <v>5393</v>
      </c>
      <c r="B4879">
        <v>40884</v>
      </c>
      <c r="C4879" t="s">
        <v>167</v>
      </c>
      <c r="D4879" s="167">
        <v>83971.62</v>
      </c>
      <c r="E4879" t="s">
        <v>188</v>
      </c>
      <c r="F4879" t="s">
        <v>169</v>
      </c>
      <c r="G4879" t="s">
        <v>284</v>
      </c>
      <c r="H4879" s="168">
        <v>41120</v>
      </c>
      <c r="I4879" t="s">
        <v>106</v>
      </c>
      <c r="J4879" s="169">
        <v>5.1589041095890407</v>
      </c>
      <c r="K4879">
        <v>2</v>
      </c>
    </row>
    <row r="4880" spans="1:11" x14ac:dyDescent="0.25">
      <c r="A4880" t="s">
        <v>5394</v>
      </c>
      <c r="B4880">
        <v>62049</v>
      </c>
      <c r="C4880" t="s">
        <v>172</v>
      </c>
      <c r="D4880" s="167">
        <v>54882.52</v>
      </c>
      <c r="E4880" t="s">
        <v>196</v>
      </c>
      <c r="F4880" t="s">
        <v>169</v>
      </c>
      <c r="G4880" t="s">
        <v>249</v>
      </c>
      <c r="H4880" s="168">
        <v>35065</v>
      </c>
      <c r="I4880" t="s">
        <v>106</v>
      </c>
      <c r="J4880" s="169">
        <v>21.747945205479454</v>
      </c>
      <c r="K4880">
        <v>5</v>
      </c>
    </row>
    <row r="4881" spans="1:11" x14ac:dyDescent="0.25">
      <c r="A4881" t="s">
        <v>5395</v>
      </c>
      <c r="B4881">
        <v>31886</v>
      </c>
      <c r="C4881" t="s">
        <v>172</v>
      </c>
      <c r="D4881" s="167">
        <v>156525</v>
      </c>
      <c r="E4881" t="s">
        <v>253</v>
      </c>
      <c r="F4881" t="s">
        <v>169</v>
      </c>
      <c r="G4881" t="s">
        <v>231</v>
      </c>
      <c r="H4881" s="168">
        <v>32643</v>
      </c>
      <c r="I4881" t="s">
        <v>108</v>
      </c>
      <c r="J4881" s="169">
        <v>28.383561643835616</v>
      </c>
      <c r="K4881">
        <v>6</v>
      </c>
    </row>
    <row r="4882" spans="1:11" x14ac:dyDescent="0.25">
      <c r="A4882" t="s">
        <v>5396</v>
      </c>
      <c r="B4882">
        <v>41051</v>
      </c>
      <c r="C4882" t="s">
        <v>172</v>
      </c>
      <c r="D4882" s="167">
        <v>50910</v>
      </c>
      <c r="E4882" t="s">
        <v>191</v>
      </c>
      <c r="F4882" t="s">
        <v>169</v>
      </c>
      <c r="G4882" t="s">
        <v>354</v>
      </c>
      <c r="H4882" s="168">
        <v>41904</v>
      </c>
      <c r="I4882" t="s">
        <v>105</v>
      </c>
      <c r="J4882" s="169">
        <v>3.010958904109589</v>
      </c>
      <c r="K4882">
        <v>1</v>
      </c>
    </row>
    <row r="4883" spans="1:11" x14ac:dyDescent="0.25">
      <c r="A4883" t="s">
        <v>5397</v>
      </c>
      <c r="B4883">
        <v>79758</v>
      </c>
      <c r="C4883" t="s">
        <v>172</v>
      </c>
      <c r="D4883" s="167">
        <v>88712.56</v>
      </c>
      <c r="E4883" t="s">
        <v>253</v>
      </c>
      <c r="F4883" t="s">
        <v>169</v>
      </c>
      <c r="G4883" t="s">
        <v>240</v>
      </c>
      <c r="H4883" s="168">
        <v>37732</v>
      </c>
      <c r="I4883" t="s">
        <v>103</v>
      </c>
      <c r="J4883" s="169">
        <v>14.441095890410958</v>
      </c>
      <c r="K4883">
        <v>3</v>
      </c>
    </row>
    <row r="4884" spans="1:11" x14ac:dyDescent="0.25">
      <c r="A4884" t="s">
        <v>5398</v>
      </c>
      <c r="B4884">
        <v>6798</v>
      </c>
      <c r="C4884" t="s">
        <v>167</v>
      </c>
      <c r="D4884" s="167">
        <v>34241.800000000003</v>
      </c>
      <c r="E4884" t="s">
        <v>216</v>
      </c>
      <c r="F4884" t="s">
        <v>202</v>
      </c>
      <c r="G4884" t="s">
        <v>217</v>
      </c>
      <c r="H4884" s="168">
        <v>37200</v>
      </c>
      <c r="I4884" t="s">
        <v>103</v>
      </c>
      <c r="J4884" s="169">
        <v>15.898630136986302</v>
      </c>
      <c r="K4884">
        <v>4</v>
      </c>
    </row>
    <row r="4885" spans="1:11" x14ac:dyDescent="0.25">
      <c r="A4885" t="s">
        <v>5399</v>
      </c>
      <c r="B4885">
        <v>93497</v>
      </c>
      <c r="C4885" t="s">
        <v>167</v>
      </c>
      <c r="D4885" s="167">
        <v>60201.440000000002</v>
      </c>
      <c r="E4885" t="s">
        <v>188</v>
      </c>
      <c r="F4885" t="s">
        <v>169</v>
      </c>
      <c r="G4885" t="s">
        <v>344</v>
      </c>
      <c r="H4885" s="168">
        <v>31825</v>
      </c>
      <c r="I4885" t="s">
        <v>105</v>
      </c>
      <c r="J4885" s="169">
        <v>30.624657534246577</v>
      </c>
      <c r="K4885">
        <v>7</v>
      </c>
    </row>
    <row r="4886" spans="1:11" x14ac:dyDescent="0.25">
      <c r="A4886" t="s">
        <v>5400</v>
      </c>
      <c r="B4886">
        <v>30004</v>
      </c>
      <c r="C4886" t="s">
        <v>172</v>
      </c>
      <c r="D4886" s="167">
        <v>64812</v>
      </c>
      <c r="E4886" t="s">
        <v>175</v>
      </c>
      <c r="F4886" t="s">
        <v>169</v>
      </c>
      <c r="G4886" t="s">
        <v>183</v>
      </c>
      <c r="H4886" s="168">
        <v>41162</v>
      </c>
      <c r="I4886" t="s">
        <v>107</v>
      </c>
      <c r="J4886" s="169">
        <v>5.043835616438356</v>
      </c>
      <c r="K4886">
        <v>1</v>
      </c>
    </row>
    <row r="4887" spans="1:11" x14ac:dyDescent="0.25">
      <c r="A4887" t="s">
        <v>5401</v>
      </c>
      <c r="B4887">
        <v>48174</v>
      </c>
      <c r="C4887" t="s">
        <v>172</v>
      </c>
      <c r="D4887" s="167">
        <v>92756.7</v>
      </c>
      <c r="E4887" t="s">
        <v>175</v>
      </c>
      <c r="F4887" t="s">
        <v>169</v>
      </c>
      <c r="G4887" t="s">
        <v>183</v>
      </c>
      <c r="H4887" s="168">
        <v>33791</v>
      </c>
      <c r="I4887" t="s">
        <v>106</v>
      </c>
      <c r="J4887" s="169">
        <v>25.238356164383561</v>
      </c>
      <c r="K4887">
        <v>6</v>
      </c>
    </row>
    <row r="4888" spans="1:11" x14ac:dyDescent="0.25">
      <c r="A4888" t="s">
        <v>5402</v>
      </c>
      <c r="B4888">
        <v>90651</v>
      </c>
      <c r="C4888" t="s">
        <v>167</v>
      </c>
      <c r="D4888" s="167">
        <v>69222.179999999993</v>
      </c>
      <c r="E4888" t="s">
        <v>268</v>
      </c>
      <c r="F4888" t="s">
        <v>169</v>
      </c>
      <c r="G4888" t="s">
        <v>170</v>
      </c>
      <c r="H4888" s="168">
        <v>32048</v>
      </c>
      <c r="I4888" t="s">
        <v>106</v>
      </c>
      <c r="J4888" s="169">
        <v>30.013698630136986</v>
      </c>
      <c r="K4888">
        <v>7</v>
      </c>
    </row>
    <row r="4889" spans="1:11" x14ac:dyDescent="0.25">
      <c r="A4889" t="s">
        <v>5403</v>
      </c>
      <c r="B4889">
        <v>41553</v>
      </c>
      <c r="C4889" t="s">
        <v>172</v>
      </c>
      <c r="D4889" s="167">
        <v>90045.25</v>
      </c>
      <c r="E4889" t="s">
        <v>199</v>
      </c>
      <c r="F4889" t="s">
        <v>169</v>
      </c>
      <c r="G4889" t="s">
        <v>305</v>
      </c>
      <c r="H4889" s="168">
        <v>41974</v>
      </c>
      <c r="I4889" t="s">
        <v>105</v>
      </c>
      <c r="J4889" s="169">
        <v>2.8191780821917809</v>
      </c>
      <c r="K4889">
        <v>1</v>
      </c>
    </row>
    <row r="4890" spans="1:11" x14ac:dyDescent="0.25">
      <c r="A4890" t="s">
        <v>5404</v>
      </c>
      <c r="B4890">
        <v>87377</v>
      </c>
      <c r="C4890" t="s">
        <v>172</v>
      </c>
      <c r="D4890" s="167">
        <v>45049.120000000003</v>
      </c>
      <c r="E4890" t="s">
        <v>199</v>
      </c>
      <c r="F4890" t="s">
        <v>169</v>
      </c>
      <c r="G4890" t="s">
        <v>205</v>
      </c>
      <c r="H4890" s="168">
        <v>41190</v>
      </c>
      <c r="I4890" t="s">
        <v>107</v>
      </c>
      <c r="J4890" s="169">
        <v>4.9671232876712326</v>
      </c>
      <c r="K4890">
        <v>1</v>
      </c>
    </row>
    <row r="4891" spans="1:11" x14ac:dyDescent="0.25">
      <c r="A4891" t="s">
        <v>5405</v>
      </c>
      <c r="B4891">
        <v>13027</v>
      </c>
      <c r="C4891" t="s">
        <v>172</v>
      </c>
      <c r="D4891" s="167">
        <v>21485.7</v>
      </c>
      <c r="E4891" t="s">
        <v>216</v>
      </c>
      <c r="F4891" t="s">
        <v>202</v>
      </c>
      <c r="G4891" t="s">
        <v>3128</v>
      </c>
      <c r="H4891" s="168">
        <v>32889</v>
      </c>
      <c r="I4891" t="s">
        <v>103</v>
      </c>
      <c r="J4891" s="169">
        <v>27.709589041095889</v>
      </c>
      <c r="K4891">
        <v>6</v>
      </c>
    </row>
    <row r="4892" spans="1:11" x14ac:dyDescent="0.25">
      <c r="A4892" t="s">
        <v>5406</v>
      </c>
      <c r="B4892">
        <v>81860</v>
      </c>
      <c r="C4892" t="s">
        <v>167</v>
      </c>
      <c r="D4892" s="167">
        <v>89485</v>
      </c>
      <c r="E4892" t="s">
        <v>191</v>
      </c>
      <c r="F4892" t="s">
        <v>169</v>
      </c>
      <c r="G4892" t="s">
        <v>192</v>
      </c>
      <c r="H4892" s="168">
        <v>35815</v>
      </c>
      <c r="I4892" t="s">
        <v>105</v>
      </c>
      <c r="J4892" s="169">
        <v>19.693150684931506</v>
      </c>
      <c r="K4892">
        <v>4</v>
      </c>
    </row>
    <row r="4893" spans="1:11" x14ac:dyDescent="0.25">
      <c r="A4893" t="s">
        <v>5407</v>
      </c>
      <c r="B4893">
        <v>27579</v>
      </c>
      <c r="D4893" s="167">
        <v>86225</v>
      </c>
      <c r="E4893" t="s">
        <v>199</v>
      </c>
      <c r="F4893" t="s">
        <v>169</v>
      </c>
      <c r="G4893" t="s">
        <v>240</v>
      </c>
      <c r="H4893" s="168">
        <v>42731</v>
      </c>
      <c r="I4893" t="s">
        <v>105</v>
      </c>
      <c r="J4893" s="169">
        <v>0.74520547945205484</v>
      </c>
      <c r="K4893">
        <v>1</v>
      </c>
    </row>
    <row r="4894" spans="1:11" x14ac:dyDescent="0.25">
      <c r="A4894" t="s">
        <v>5408</v>
      </c>
      <c r="B4894">
        <v>60359</v>
      </c>
      <c r="C4894" t="s">
        <v>172</v>
      </c>
      <c r="D4894" s="167">
        <v>45048.5</v>
      </c>
      <c r="E4894" t="s">
        <v>199</v>
      </c>
      <c r="F4894" t="s">
        <v>169</v>
      </c>
      <c r="G4894" t="s">
        <v>205</v>
      </c>
      <c r="H4894" s="168">
        <v>41148</v>
      </c>
      <c r="I4894" t="s">
        <v>106</v>
      </c>
      <c r="J4894" s="169">
        <v>5.0821917808219181</v>
      </c>
      <c r="K4894">
        <v>2</v>
      </c>
    </row>
    <row r="4895" spans="1:11" x14ac:dyDescent="0.25">
      <c r="A4895" t="s">
        <v>5409</v>
      </c>
      <c r="B4895">
        <v>37841</v>
      </c>
      <c r="C4895" t="s">
        <v>172</v>
      </c>
      <c r="D4895" s="167">
        <v>85405</v>
      </c>
      <c r="E4895" t="s">
        <v>168</v>
      </c>
      <c r="F4895" t="s">
        <v>169</v>
      </c>
      <c r="G4895" t="s">
        <v>265</v>
      </c>
      <c r="H4895" s="168">
        <v>36472</v>
      </c>
      <c r="I4895" t="s">
        <v>103</v>
      </c>
      <c r="J4895" s="169">
        <v>17.893150684931506</v>
      </c>
      <c r="K4895">
        <v>4</v>
      </c>
    </row>
    <row r="4896" spans="1:11" x14ac:dyDescent="0.25">
      <c r="A4896" t="s">
        <v>5410</v>
      </c>
      <c r="B4896">
        <v>39038</v>
      </c>
      <c r="C4896" t="s">
        <v>172</v>
      </c>
      <c r="D4896" s="167">
        <v>61384.75</v>
      </c>
      <c r="E4896" t="s">
        <v>196</v>
      </c>
      <c r="F4896" t="s">
        <v>169</v>
      </c>
      <c r="G4896" t="s">
        <v>228</v>
      </c>
      <c r="H4896" s="168">
        <v>41162</v>
      </c>
      <c r="I4896" t="s">
        <v>103</v>
      </c>
      <c r="J4896" s="169">
        <v>5.043835616438356</v>
      </c>
      <c r="K4896">
        <v>1</v>
      </c>
    </row>
    <row r="4897" spans="1:11" x14ac:dyDescent="0.25">
      <c r="A4897" t="s">
        <v>5411</v>
      </c>
      <c r="B4897">
        <v>96405</v>
      </c>
      <c r="C4897" t="s">
        <v>172</v>
      </c>
      <c r="D4897" s="167">
        <v>96763.35</v>
      </c>
      <c r="E4897" t="s">
        <v>168</v>
      </c>
      <c r="F4897" t="s">
        <v>169</v>
      </c>
      <c r="G4897" t="s">
        <v>384</v>
      </c>
      <c r="H4897" s="168">
        <v>34583</v>
      </c>
      <c r="I4897" t="s">
        <v>106</v>
      </c>
      <c r="J4897" s="169">
        <v>23.068493150684933</v>
      </c>
      <c r="K4897">
        <v>5</v>
      </c>
    </row>
    <row r="4898" spans="1:11" x14ac:dyDescent="0.25">
      <c r="A4898" t="s">
        <v>5412</v>
      </c>
      <c r="B4898">
        <v>87495</v>
      </c>
      <c r="C4898" t="s">
        <v>167</v>
      </c>
      <c r="D4898" s="167">
        <v>50579.18</v>
      </c>
      <c r="E4898" t="s">
        <v>270</v>
      </c>
      <c r="F4898" t="s">
        <v>169</v>
      </c>
      <c r="G4898" t="s">
        <v>1758</v>
      </c>
      <c r="H4898" s="168">
        <v>40561</v>
      </c>
      <c r="I4898" t="s">
        <v>107</v>
      </c>
      <c r="J4898" s="169">
        <v>6.6904109589041099</v>
      </c>
      <c r="K4898">
        <v>2</v>
      </c>
    </row>
    <row r="4899" spans="1:11" x14ac:dyDescent="0.25">
      <c r="A4899" t="s">
        <v>5413</v>
      </c>
      <c r="B4899">
        <v>95055</v>
      </c>
      <c r="C4899" t="s">
        <v>172</v>
      </c>
      <c r="D4899" s="167">
        <v>91969.07</v>
      </c>
      <c r="E4899" t="s">
        <v>185</v>
      </c>
      <c r="F4899" t="s">
        <v>169</v>
      </c>
      <c r="G4899" t="s">
        <v>416</v>
      </c>
      <c r="H4899" s="168">
        <v>34232</v>
      </c>
      <c r="I4899" t="s">
        <v>105</v>
      </c>
      <c r="J4899" s="169">
        <v>24.030136986301368</v>
      </c>
      <c r="K4899">
        <v>5</v>
      </c>
    </row>
    <row r="4900" spans="1:11" x14ac:dyDescent="0.25">
      <c r="A4900" t="s">
        <v>5414</v>
      </c>
      <c r="B4900">
        <v>83746</v>
      </c>
      <c r="C4900" t="s">
        <v>167</v>
      </c>
      <c r="D4900" s="167">
        <v>102664</v>
      </c>
      <c r="E4900" t="s">
        <v>168</v>
      </c>
      <c r="F4900" t="s">
        <v>169</v>
      </c>
      <c r="G4900" t="s">
        <v>598</v>
      </c>
      <c r="H4900" s="168">
        <v>39790</v>
      </c>
      <c r="I4900" t="s">
        <v>103</v>
      </c>
      <c r="J4900" s="169">
        <v>8.8027397260273972</v>
      </c>
      <c r="K4900">
        <v>2</v>
      </c>
    </row>
    <row r="4901" spans="1:11" x14ac:dyDescent="0.25">
      <c r="A4901" t="s">
        <v>5415</v>
      </c>
      <c r="B4901">
        <v>76778</v>
      </c>
      <c r="C4901" t="s">
        <v>172</v>
      </c>
      <c r="D4901" s="167">
        <v>52693</v>
      </c>
      <c r="E4901" t="s">
        <v>191</v>
      </c>
      <c r="F4901" t="s">
        <v>169</v>
      </c>
      <c r="G4901" t="s">
        <v>354</v>
      </c>
      <c r="H4901" s="168">
        <v>41484</v>
      </c>
      <c r="I4901" t="s">
        <v>106</v>
      </c>
      <c r="J4901" s="169">
        <v>4.161643835616438</v>
      </c>
      <c r="K4901">
        <v>1</v>
      </c>
    </row>
    <row r="4902" spans="1:11" x14ac:dyDescent="0.25">
      <c r="A4902" t="s">
        <v>5416</v>
      </c>
      <c r="B4902">
        <v>20885</v>
      </c>
      <c r="C4902" t="s">
        <v>172</v>
      </c>
      <c r="D4902" s="167">
        <v>148930.75</v>
      </c>
      <c r="E4902" t="s">
        <v>199</v>
      </c>
      <c r="F4902" t="s">
        <v>169</v>
      </c>
      <c r="G4902" t="s">
        <v>231</v>
      </c>
      <c r="H4902" s="168">
        <v>38264</v>
      </c>
      <c r="I4902" t="s">
        <v>104</v>
      </c>
      <c r="J4902" s="169">
        <v>12.983561643835616</v>
      </c>
      <c r="K4902">
        <v>3</v>
      </c>
    </row>
    <row r="4903" spans="1:11" x14ac:dyDescent="0.25">
      <c r="A4903" t="s">
        <v>5417</v>
      </c>
      <c r="B4903">
        <v>6114</v>
      </c>
      <c r="C4903" t="s">
        <v>167</v>
      </c>
      <c r="D4903" s="167">
        <v>69842.16</v>
      </c>
      <c r="E4903" t="s">
        <v>239</v>
      </c>
      <c r="F4903" t="s">
        <v>169</v>
      </c>
      <c r="G4903" t="s">
        <v>665</v>
      </c>
      <c r="H4903" s="168">
        <v>41666</v>
      </c>
      <c r="I4903" t="s">
        <v>107</v>
      </c>
      <c r="J4903" s="169">
        <v>3.6630136986301371</v>
      </c>
      <c r="K4903">
        <v>1</v>
      </c>
    </row>
    <row r="4904" spans="1:11" x14ac:dyDescent="0.25">
      <c r="A4904" t="s">
        <v>5418</v>
      </c>
      <c r="B4904">
        <v>46366</v>
      </c>
      <c r="C4904" t="s">
        <v>172</v>
      </c>
      <c r="D4904" s="167">
        <v>40368.82</v>
      </c>
      <c r="E4904" t="s">
        <v>199</v>
      </c>
      <c r="F4904" t="s">
        <v>169</v>
      </c>
      <c r="G4904" t="s">
        <v>295</v>
      </c>
      <c r="H4904" s="168">
        <v>41932</v>
      </c>
      <c r="I4904" t="s">
        <v>106</v>
      </c>
      <c r="J4904" s="169">
        <v>2.9342465753424656</v>
      </c>
      <c r="K4904">
        <v>1</v>
      </c>
    </row>
    <row r="4905" spans="1:11" x14ac:dyDescent="0.25">
      <c r="A4905" t="s">
        <v>5419</v>
      </c>
      <c r="B4905">
        <v>82837</v>
      </c>
      <c r="C4905" t="s">
        <v>172</v>
      </c>
      <c r="D4905" s="167">
        <v>48596</v>
      </c>
      <c r="E4905" t="s">
        <v>199</v>
      </c>
      <c r="F4905" t="s">
        <v>169</v>
      </c>
      <c r="G4905" t="s">
        <v>3409</v>
      </c>
      <c r="H4905" s="168">
        <v>38880</v>
      </c>
      <c r="I4905" t="s">
        <v>107</v>
      </c>
      <c r="J4905" s="169">
        <v>11.295890410958904</v>
      </c>
      <c r="K4905">
        <v>3</v>
      </c>
    </row>
    <row r="4906" spans="1:11" x14ac:dyDescent="0.25">
      <c r="A4906" t="s">
        <v>5420</v>
      </c>
      <c r="B4906">
        <v>83561</v>
      </c>
      <c r="C4906" t="s">
        <v>167</v>
      </c>
      <c r="D4906" s="167">
        <v>97912</v>
      </c>
      <c r="E4906" t="s">
        <v>188</v>
      </c>
      <c r="F4906" t="s">
        <v>169</v>
      </c>
      <c r="G4906" t="s">
        <v>284</v>
      </c>
      <c r="H4906" s="168">
        <v>36024</v>
      </c>
      <c r="I4906" t="s">
        <v>106</v>
      </c>
      <c r="J4906" s="169">
        <v>19.12054794520548</v>
      </c>
      <c r="K4906">
        <v>4</v>
      </c>
    </row>
    <row r="4907" spans="1:11" x14ac:dyDescent="0.25">
      <c r="A4907" t="s">
        <v>5421</v>
      </c>
      <c r="B4907">
        <v>97405</v>
      </c>
      <c r="C4907" t="s">
        <v>167</v>
      </c>
      <c r="D4907" s="167">
        <v>75002.25</v>
      </c>
      <c r="E4907" t="s">
        <v>168</v>
      </c>
      <c r="F4907" t="s">
        <v>169</v>
      </c>
      <c r="G4907" t="s">
        <v>858</v>
      </c>
      <c r="H4907" s="168">
        <v>38713</v>
      </c>
      <c r="I4907" t="s">
        <v>104</v>
      </c>
      <c r="J4907" s="169">
        <v>11.753424657534246</v>
      </c>
      <c r="K4907">
        <v>3</v>
      </c>
    </row>
    <row r="4908" spans="1:11" x14ac:dyDescent="0.25">
      <c r="A4908" t="s">
        <v>5422</v>
      </c>
      <c r="B4908">
        <v>24372</v>
      </c>
      <c r="C4908" t="s">
        <v>172</v>
      </c>
      <c r="D4908" s="167">
        <v>192769.12</v>
      </c>
      <c r="E4908" t="s">
        <v>239</v>
      </c>
      <c r="F4908" t="s">
        <v>169</v>
      </c>
      <c r="G4908" t="s">
        <v>5423</v>
      </c>
      <c r="H4908" s="168">
        <v>31747</v>
      </c>
      <c r="I4908" t="s">
        <v>103</v>
      </c>
      <c r="J4908" s="169">
        <v>30.838356164383562</v>
      </c>
      <c r="K4908">
        <v>7</v>
      </c>
    </row>
    <row r="4909" spans="1:11" x14ac:dyDescent="0.25">
      <c r="A4909" t="s">
        <v>5424</v>
      </c>
      <c r="B4909">
        <v>80148</v>
      </c>
      <c r="C4909" t="s">
        <v>172</v>
      </c>
      <c r="D4909" s="167">
        <v>54814</v>
      </c>
      <c r="E4909" t="s">
        <v>168</v>
      </c>
      <c r="F4909" t="s">
        <v>169</v>
      </c>
      <c r="G4909" t="s">
        <v>265</v>
      </c>
      <c r="H4909" s="168">
        <v>41862</v>
      </c>
      <c r="I4909" t="s">
        <v>106</v>
      </c>
      <c r="J4909" s="169">
        <v>3.1260273972602741</v>
      </c>
      <c r="K4909">
        <v>1</v>
      </c>
    </row>
    <row r="4910" spans="1:11" x14ac:dyDescent="0.25">
      <c r="A4910" t="s">
        <v>5425</v>
      </c>
      <c r="B4910">
        <v>98404</v>
      </c>
      <c r="C4910" t="s">
        <v>167</v>
      </c>
      <c r="D4910" s="167">
        <v>89620</v>
      </c>
      <c r="E4910" t="s">
        <v>175</v>
      </c>
      <c r="F4910" t="s">
        <v>169</v>
      </c>
      <c r="G4910" t="s">
        <v>183</v>
      </c>
      <c r="H4910" s="168">
        <v>36038</v>
      </c>
      <c r="I4910" t="s">
        <v>107</v>
      </c>
      <c r="J4910" s="169">
        <v>19.082191780821919</v>
      </c>
      <c r="K4910">
        <v>4</v>
      </c>
    </row>
    <row r="4911" spans="1:11" x14ac:dyDescent="0.25">
      <c r="A4911" t="s">
        <v>5426</v>
      </c>
      <c r="B4911">
        <v>85685</v>
      </c>
      <c r="C4911" t="s">
        <v>172</v>
      </c>
      <c r="D4911" s="167">
        <v>90871.7</v>
      </c>
      <c r="E4911" t="s">
        <v>188</v>
      </c>
      <c r="F4911" t="s">
        <v>169</v>
      </c>
      <c r="G4911" t="s">
        <v>305</v>
      </c>
      <c r="H4911" s="168">
        <v>40994</v>
      </c>
      <c r="I4911" t="s">
        <v>107</v>
      </c>
      <c r="J4911" s="169">
        <v>5.5041095890410956</v>
      </c>
      <c r="K4911">
        <v>2</v>
      </c>
    </row>
    <row r="4912" spans="1:11" x14ac:dyDescent="0.25">
      <c r="A4912" t="s">
        <v>5427</v>
      </c>
      <c r="B4912">
        <v>30082</v>
      </c>
      <c r="C4912" t="s">
        <v>172</v>
      </c>
      <c r="D4912" s="167">
        <v>113073.47</v>
      </c>
      <c r="E4912" t="s">
        <v>180</v>
      </c>
      <c r="F4912" t="s">
        <v>169</v>
      </c>
      <c r="G4912" t="s">
        <v>214</v>
      </c>
      <c r="H4912" s="168">
        <v>36207</v>
      </c>
      <c r="I4912" t="s">
        <v>107</v>
      </c>
      <c r="J4912" s="169">
        <v>18.61917808219178</v>
      </c>
      <c r="K4912">
        <v>4</v>
      </c>
    </row>
    <row r="4913" spans="1:11" x14ac:dyDescent="0.25">
      <c r="A4913" t="s">
        <v>5428</v>
      </c>
      <c r="B4913">
        <v>79716</v>
      </c>
      <c r="C4913" t="s">
        <v>172</v>
      </c>
      <c r="D4913" s="167">
        <v>96763.35</v>
      </c>
      <c r="E4913" t="s">
        <v>168</v>
      </c>
      <c r="F4913" t="s">
        <v>169</v>
      </c>
      <c r="G4913" t="s">
        <v>384</v>
      </c>
      <c r="H4913" s="168">
        <v>34736</v>
      </c>
      <c r="I4913" t="s">
        <v>103</v>
      </c>
      <c r="J4913" s="169">
        <v>22.649315068493152</v>
      </c>
      <c r="K4913">
        <v>5</v>
      </c>
    </row>
    <row r="4914" spans="1:11" x14ac:dyDescent="0.25">
      <c r="A4914" t="s">
        <v>5429</v>
      </c>
      <c r="B4914">
        <v>16009</v>
      </c>
      <c r="C4914" t="s">
        <v>172</v>
      </c>
      <c r="D4914" s="167">
        <v>84364.83</v>
      </c>
      <c r="E4914" t="s">
        <v>268</v>
      </c>
      <c r="F4914" t="s">
        <v>169</v>
      </c>
      <c r="G4914" t="s">
        <v>297</v>
      </c>
      <c r="H4914" s="168">
        <v>39664</v>
      </c>
      <c r="I4914" t="s">
        <v>105</v>
      </c>
      <c r="J4914" s="169">
        <v>9.1479452054794521</v>
      </c>
      <c r="K4914">
        <v>2</v>
      </c>
    </row>
    <row r="4915" spans="1:11" x14ac:dyDescent="0.25">
      <c r="A4915" t="s">
        <v>5430</v>
      </c>
      <c r="B4915">
        <v>93399</v>
      </c>
      <c r="C4915" t="s">
        <v>172</v>
      </c>
      <c r="D4915" s="167">
        <v>131348.75</v>
      </c>
      <c r="E4915" t="s">
        <v>185</v>
      </c>
      <c r="F4915" t="s">
        <v>169</v>
      </c>
      <c r="G4915" t="s">
        <v>774</v>
      </c>
      <c r="H4915" s="168">
        <v>32734</v>
      </c>
      <c r="I4915" t="s">
        <v>103</v>
      </c>
      <c r="J4915" s="169">
        <v>28.134246575342466</v>
      </c>
      <c r="K4915">
        <v>6</v>
      </c>
    </row>
    <row r="4916" spans="1:11" x14ac:dyDescent="0.25">
      <c r="A4916" t="s">
        <v>5431</v>
      </c>
      <c r="B4916">
        <v>45705</v>
      </c>
      <c r="C4916" t="s">
        <v>172</v>
      </c>
      <c r="D4916" s="167">
        <v>83611.44</v>
      </c>
      <c r="E4916" t="s">
        <v>191</v>
      </c>
      <c r="F4916" t="s">
        <v>169</v>
      </c>
      <c r="G4916" t="s">
        <v>192</v>
      </c>
      <c r="H4916" s="168">
        <v>34533</v>
      </c>
      <c r="I4916" t="s">
        <v>103</v>
      </c>
      <c r="J4916" s="169">
        <v>23.205479452054796</v>
      </c>
      <c r="K4916">
        <v>5</v>
      </c>
    </row>
    <row r="4917" spans="1:11" x14ac:dyDescent="0.25">
      <c r="A4917" t="s">
        <v>5432</v>
      </c>
      <c r="B4917">
        <v>59135</v>
      </c>
      <c r="C4917" t="s">
        <v>172</v>
      </c>
      <c r="D4917" s="167">
        <v>93396</v>
      </c>
      <c r="E4917" t="s">
        <v>199</v>
      </c>
      <c r="F4917" t="s">
        <v>169</v>
      </c>
      <c r="G4917" t="s">
        <v>5433</v>
      </c>
      <c r="H4917" s="168">
        <v>34092</v>
      </c>
      <c r="I4917" t="s">
        <v>103</v>
      </c>
      <c r="J4917" s="169">
        <v>24.413698630136988</v>
      </c>
      <c r="K4917">
        <v>5</v>
      </c>
    </row>
    <row r="4918" spans="1:11" x14ac:dyDescent="0.25">
      <c r="A4918" t="s">
        <v>5434</v>
      </c>
      <c r="B4918">
        <v>94725</v>
      </c>
      <c r="C4918" t="s">
        <v>167</v>
      </c>
      <c r="D4918" s="167">
        <v>45151.08</v>
      </c>
      <c r="E4918" t="s">
        <v>216</v>
      </c>
      <c r="F4918" t="s">
        <v>202</v>
      </c>
      <c r="G4918" t="s">
        <v>217</v>
      </c>
      <c r="H4918" s="168">
        <v>32757</v>
      </c>
      <c r="I4918" t="s">
        <v>106</v>
      </c>
      <c r="J4918" s="169">
        <v>28.07123287671233</v>
      </c>
      <c r="K4918">
        <v>6</v>
      </c>
    </row>
    <row r="4919" spans="1:11" x14ac:dyDescent="0.25">
      <c r="A4919" t="s">
        <v>5435</v>
      </c>
      <c r="B4919">
        <v>23266</v>
      </c>
      <c r="C4919" t="s">
        <v>172</v>
      </c>
      <c r="D4919" s="167">
        <v>65716</v>
      </c>
      <c r="E4919" t="s">
        <v>191</v>
      </c>
      <c r="F4919" t="s">
        <v>169</v>
      </c>
      <c r="G4919" t="s">
        <v>486</v>
      </c>
      <c r="H4919" s="168">
        <v>39160</v>
      </c>
      <c r="I4919" t="s">
        <v>106</v>
      </c>
      <c r="J4919" s="169">
        <v>10.528767123287672</v>
      </c>
      <c r="K4919">
        <v>3</v>
      </c>
    </row>
    <row r="4920" spans="1:11" x14ac:dyDescent="0.25">
      <c r="A4920" t="s">
        <v>5436</v>
      </c>
      <c r="B4920">
        <v>77598</v>
      </c>
      <c r="C4920" t="s">
        <v>172</v>
      </c>
      <c r="D4920" s="167">
        <v>89079</v>
      </c>
      <c r="E4920" t="s">
        <v>196</v>
      </c>
      <c r="F4920" t="s">
        <v>169</v>
      </c>
      <c r="G4920" t="s">
        <v>706</v>
      </c>
      <c r="H4920" s="168">
        <v>36640</v>
      </c>
      <c r="I4920" t="s">
        <v>106</v>
      </c>
      <c r="J4920" s="169">
        <v>17.432876712328767</v>
      </c>
      <c r="K4920">
        <v>4</v>
      </c>
    </row>
    <row r="4921" spans="1:11" x14ac:dyDescent="0.25">
      <c r="A4921" t="s">
        <v>5437</v>
      </c>
      <c r="B4921">
        <v>72918</v>
      </c>
      <c r="C4921" t="s">
        <v>172</v>
      </c>
      <c r="D4921" s="167">
        <v>52693</v>
      </c>
      <c r="E4921" t="s">
        <v>191</v>
      </c>
      <c r="F4921" t="s">
        <v>169</v>
      </c>
      <c r="G4921" t="s">
        <v>354</v>
      </c>
      <c r="H4921" s="168">
        <v>41288</v>
      </c>
      <c r="I4921" t="s">
        <v>107</v>
      </c>
      <c r="J4921" s="169">
        <v>4.6986301369863011</v>
      </c>
      <c r="K4921">
        <v>1</v>
      </c>
    </row>
    <row r="4922" spans="1:11" x14ac:dyDescent="0.25">
      <c r="A4922" t="s">
        <v>5438</v>
      </c>
      <c r="B4922">
        <v>3991</v>
      </c>
      <c r="C4922" t="s">
        <v>172</v>
      </c>
      <c r="D4922" s="167">
        <v>42053.42</v>
      </c>
      <c r="E4922" t="s">
        <v>199</v>
      </c>
      <c r="F4922" t="s">
        <v>169</v>
      </c>
      <c r="G4922" t="s">
        <v>220</v>
      </c>
      <c r="H4922" s="168">
        <v>41953</v>
      </c>
      <c r="I4922" t="s">
        <v>108</v>
      </c>
      <c r="J4922" s="169">
        <v>2.8767123287671232</v>
      </c>
      <c r="K4922">
        <v>1</v>
      </c>
    </row>
    <row r="4923" spans="1:11" x14ac:dyDescent="0.25">
      <c r="A4923" t="s">
        <v>5439</v>
      </c>
      <c r="B4923">
        <v>60391</v>
      </c>
      <c r="C4923" t="s">
        <v>167</v>
      </c>
      <c r="D4923" s="167">
        <v>80897.210000000006</v>
      </c>
      <c r="E4923" t="s">
        <v>185</v>
      </c>
      <c r="F4923" t="s">
        <v>169</v>
      </c>
      <c r="G4923" t="s">
        <v>397</v>
      </c>
      <c r="H4923" s="168">
        <v>42296</v>
      </c>
      <c r="I4923" t="s">
        <v>103</v>
      </c>
      <c r="J4923" s="169">
        <v>1.9369863013698629</v>
      </c>
      <c r="K4923">
        <v>1</v>
      </c>
    </row>
    <row r="4924" spans="1:11" x14ac:dyDescent="0.25">
      <c r="A4924" t="s">
        <v>5440</v>
      </c>
      <c r="B4924">
        <v>72312</v>
      </c>
      <c r="C4924" t="s">
        <v>167</v>
      </c>
      <c r="D4924" s="167">
        <v>84974</v>
      </c>
      <c r="E4924" t="s">
        <v>199</v>
      </c>
      <c r="F4924" t="s">
        <v>169</v>
      </c>
      <c r="G4924" t="s">
        <v>3453</v>
      </c>
      <c r="H4924" s="168">
        <v>36703</v>
      </c>
      <c r="I4924" t="s">
        <v>103</v>
      </c>
      <c r="J4924" s="169">
        <v>17.260273972602739</v>
      </c>
      <c r="K4924">
        <v>4</v>
      </c>
    </row>
    <row r="4925" spans="1:11" x14ac:dyDescent="0.25">
      <c r="A4925" t="s">
        <v>5441</v>
      </c>
      <c r="B4925">
        <v>65404</v>
      </c>
      <c r="C4925" t="s">
        <v>167</v>
      </c>
      <c r="D4925" s="167">
        <v>105743.92</v>
      </c>
      <c r="E4925" t="s">
        <v>168</v>
      </c>
      <c r="F4925" t="s">
        <v>169</v>
      </c>
      <c r="G4925" t="s">
        <v>397</v>
      </c>
      <c r="H4925" s="168">
        <v>32118</v>
      </c>
      <c r="I4925" t="s">
        <v>103</v>
      </c>
      <c r="J4925" s="169">
        <v>29.82191780821918</v>
      </c>
      <c r="K4925">
        <v>6</v>
      </c>
    </row>
    <row r="4926" spans="1:11" x14ac:dyDescent="0.25">
      <c r="A4926" t="s">
        <v>5442</v>
      </c>
      <c r="B4926">
        <v>80775</v>
      </c>
      <c r="C4926" t="s">
        <v>167</v>
      </c>
      <c r="D4926" s="167">
        <v>81066</v>
      </c>
      <c r="E4926" t="s">
        <v>188</v>
      </c>
      <c r="F4926" t="s">
        <v>169</v>
      </c>
      <c r="G4926" t="s">
        <v>677</v>
      </c>
      <c r="H4926" s="168">
        <v>36647</v>
      </c>
      <c r="I4926" t="s">
        <v>103</v>
      </c>
      <c r="J4926" s="169">
        <v>17.413698630136988</v>
      </c>
      <c r="K4926">
        <v>4</v>
      </c>
    </row>
    <row r="4927" spans="1:11" x14ac:dyDescent="0.25">
      <c r="A4927" t="s">
        <v>5443</v>
      </c>
      <c r="B4927">
        <v>93695</v>
      </c>
      <c r="C4927" t="s">
        <v>167</v>
      </c>
      <c r="D4927" s="167">
        <v>44207.44</v>
      </c>
      <c r="E4927" t="s">
        <v>199</v>
      </c>
      <c r="F4927" t="s">
        <v>169</v>
      </c>
      <c r="G4927" t="s">
        <v>2903</v>
      </c>
      <c r="H4927" s="168">
        <v>42255</v>
      </c>
      <c r="I4927" t="s">
        <v>104</v>
      </c>
      <c r="J4927" s="169">
        <v>2.0493150684931507</v>
      </c>
      <c r="K4927">
        <v>1</v>
      </c>
    </row>
    <row r="4928" spans="1:11" x14ac:dyDescent="0.25">
      <c r="A4928" t="s">
        <v>5444</v>
      </c>
      <c r="B4928">
        <v>32951</v>
      </c>
      <c r="C4928" t="s">
        <v>172</v>
      </c>
      <c r="D4928" s="167">
        <v>50272.2</v>
      </c>
      <c r="E4928" t="s">
        <v>175</v>
      </c>
      <c r="F4928" t="s">
        <v>169</v>
      </c>
      <c r="G4928" t="s">
        <v>209</v>
      </c>
      <c r="H4928" s="168">
        <v>41414</v>
      </c>
      <c r="I4928" t="s">
        <v>107</v>
      </c>
      <c r="J4928" s="169">
        <v>4.353424657534247</v>
      </c>
      <c r="K4928">
        <v>1</v>
      </c>
    </row>
    <row r="4929" spans="1:11" x14ac:dyDescent="0.25">
      <c r="A4929" t="s">
        <v>5445</v>
      </c>
      <c r="B4929">
        <v>91015</v>
      </c>
      <c r="C4929" t="s">
        <v>167</v>
      </c>
      <c r="D4929" s="167">
        <v>69222.179999999993</v>
      </c>
      <c r="E4929" t="s">
        <v>168</v>
      </c>
      <c r="F4929" t="s">
        <v>169</v>
      </c>
      <c r="G4929" t="s">
        <v>170</v>
      </c>
      <c r="H4929" s="168">
        <v>34687</v>
      </c>
      <c r="I4929" t="s">
        <v>106</v>
      </c>
      <c r="J4929" s="169">
        <v>22.783561643835615</v>
      </c>
      <c r="K4929">
        <v>5</v>
      </c>
    </row>
    <row r="4930" spans="1:11" x14ac:dyDescent="0.25">
      <c r="A4930" t="s">
        <v>5446</v>
      </c>
      <c r="B4930">
        <v>78002</v>
      </c>
      <c r="C4930" t="s">
        <v>172</v>
      </c>
      <c r="D4930" s="167">
        <v>50211</v>
      </c>
      <c r="E4930" t="s">
        <v>168</v>
      </c>
      <c r="F4930" t="s">
        <v>169</v>
      </c>
      <c r="G4930" t="s">
        <v>466</v>
      </c>
      <c r="H4930" s="168">
        <v>42562</v>
      </c>
      <c r="I4930" t="s">
        <v>107</v>
      </c>
      <c r="J4930" s="169">
        <v>1.2082191780821918</v>
      </c>
      <c r="K4930">
        <v>1</v>
      </c>
    </row>
    <row r="4931" spans="1:11" x14ac:dyDescent="0.25">
      <c r="A4931" t="s">
        <v>5447</v>
      </c>
      <c r="B4931">
        <v>9531</v>
      </c>
      <c r="C4931" t="s">
        <v>167</v>
      </c>
      <c r="D4931" s="167">
        <v>75446</v>
      </c>
      <c r="E4931" t="s">
        <v>191</v>
      </c>
      <c r="F4931" t="s">
        <v>169</v>
      </c>
      <c r="G4931" t="s">
        <v>192</v>
      </c>
      <c r="H4931" s="168">
        <v>38488</v>
      </c>
      <c r="I4931" t="s">
        <v>105</v>
      </c>
      <c r="J4931" s="169">
        <v>12.36986301369863</v>
      </c>
      <c r="K4931">
        <v>3</v>
      </c>
    </row>
    <row r="4932" spans="1:11" x14ac:dyDescent="0.25">
      <c r="A4932" t="s">
        <v>5448</v>
      </c>
      <c r="B4932">
        <v>48504</v>
      </c>
      <c r="C4932" t="s">
        <v>172</v>
      </c>
      <c r="D4932" s="167">
        <v>45261</v>
      </c>
      <c r="E4932" t="s">
        <v>191</v>
      </c>
      <c r="F4932" t="s">
        <v>169</v>
      </c>
      <c r="G4932" t="s">
        <v>1065</v>
      </c>
      <c r="H4932" s="168">
        <v>42716</v>
      </c>
      <c r="I4932" t="s">
        <v>106</v>
      </c>
      <c r="J4932" s="169">
        <v>0.78630136986301369</v>
      </c>
      <c r="K4932">
        <v>1</v>
      </c>
    </row>
    <row r="4933" spans="1:11" x14ac:dyDescent="0.25">
      <c r="A4933" t="s">
        <v>5449</v>
      </c>
      <c r="B4933">
        <v>25061</v>
      </c>
      <c r="C4933" t="s">
        <v>172</v>
      </c>
      <c r="D4933" s="167">
        <v>58455</v>
      </c>
      <c r="E4933" t="s">
        <v>175</v>
      </c>
      <c r="F4933" t="s">
        <v>169</v>
      </c>
      <c r="G4933" t="s">
        <v>183</v>
      </c>
      <c r="H4933" s="168">
        <v>41498</v>
      </c>
      <c r="I4933" t="s">
        <v>105</v>
      </c>
      <c r="J4933" s="169">
        <v>4.1232876712328768</v>
      </c>
      <c r="K4933">
        <v>1</v>
      </c>
    </row>
    <row r="4934" spans="1:11" x14ac:dyDescent="0.25">
      <c r="A4934" t="s">
        <v>5450</v>
      </c>
      <c r="B4934">
        <v>58341</v>
      </c>
      <c r="C4934" t="s">
        <v>172</v>
      </c>
      <c r="D4934" s="167">
        <v>53109.41</v>
      </c>
      <c r="E4934" t="s">
        <v>253</v>
      </c>
      <c r="F4934" t="s">
        <v>169</v>
      </c>
      <c r="G4934" t="s">
        <v>2030</v>
      </c>
      <c r="H4934" s="168">
        <v>35219</v>
      </c>
      <c r="I4934" t="s">
        <v>103</v>
      </c>
      <c r="J4934" s="169">
        <v>21.326027397260273</v>
      </c>
      <c r="K4934">
        <v>5</v>
      </c>
    </row>
    <row r="4935" spans="1:11" x14ac:dyDescent="0.25">
      <c r="A4935" t="s">
        <v>5451</v>
      </c>
      <c r="B4935">
        <v>55863</v>
      </c>
      <c r="C4935" t="s">
        <v>167</v>
      </c>
      <c r="D4935" s="167">
        <v>44289.72</v>
      </c>
      <c r="E4935" t="s">
        <v>188</v>
      </c>
      <c r="F4935" t="s">
        <v>169</v>
      </c>
      <c r="G4935" t="s">
        <v>282</v>
      </c>
      <c r="H4935" s="168">
        <v>42310</v>
      </c>
      <c r="I4935" t="s">
        <v>108</v>
      </c>
      <c r="J4935" s="169">
        <v>1.8986301369863015</v>
      </c>
      <c r="K4935">
        <v>1</v>
      </c>
    </row>
    <row r="4936" spans="1:11" x14ac:dyDescent="0.25">
      <c r="A4936" t="s">
        <v>5452</v>
      </c>
      <c r="B4936">
        <v>42829</v>
      </c>
      <c r="C4936" t="s">
        <v>172</v>
      </c>
      <c r="D4936" s="167">
        <v>52693</v>
      </c>
      <c r="E4936" t="s">
        <v>191</v>
      </c>
      <c r="F4936" t="s">
        <v>169</v>
      </c>
      <c r="G4936" t="s">
        <v>354</v>
      </c>
      <c r="H4936" s="168">
        <v>41288</v>
      </c>
      <c r="I4936" t="s">
        <v>106</v>
      </c>
      <c r="J4936" s="169">
        <v>4.6986301369863011</v>
      </c>
      <c r="K4936">
        <v>1</v>
      </c>
    </row>
    <row r="4937" spans="1:11" x14ac:dyDescent="0.25">
      <c r="A4937" t="s">
        <v>5453</v>
      </c>
      <c r="B4937">
        <v>93326</v>
      </c>
      <c r="C4937" t="s">
        <v>172</v>
      </c>
      <c r="D4937" s="167">
        <v>143609.88</v>
      </c>
      <c r="E4937" t="s">
        <v>325</v>
      </c>
      <c r="F4937" t="s">
        <v>169</v>
      </c>
      <c r="G4937" t="s">
        <v>533</v>
      </c>
      <c r="H4937" s="168">
        <v>33798</v>
      </c>
      <c r="I4937" t="s">
        <v>103</v>
      </c>
      <c r="J4937" s="169">
        <v>25.219178082191782</v>
      </c>
      <c r="K4937">
        <v>6</v>
      </c>
    </row>
    <row r="4938" spans="1:11" x14ac:dyDescent="0.25">
      <c r="A4938" t="s">
        <v>5454</v>
      </c>
      <c r="B4938">
        <v>17524</v>
      </c>
      <c r="C4938" t="s">
        <v>172</v>
      </c>
      <c r="D4938" s="167">
        <v>60201.440000000002</v>
      </c>
      <c r="E4938" t="s">
        <v>196</v>
      </c>
      <c r="F4938" t="s">
        <v>169</v>
      </c>
      <c r="G4938" t="s">
        <v>242</v>
      </c>
      <c r="H4938" s="168">
        <v>29292</v>
      </c>
      <c r="I4938" t="s">
        <v>104</v>
      </c>
      <c r="J4938" s="169">
        <v>37.564383561643837</v>
      </c>
      <c r="K4938">
        <v>8</v>
      </c>
    </row>
    <row r="4939" spans="1:11" x14ac:dyDescent="0.25">
      <c r="A4939" t="s">
        <v>5455</v>
      </c>
      <c r="B4939">
        <v>79831</v>
      </c>
      <c r="C4939" t="s">
        <v>172</v>
      </c>
      <c r="D4939" s="167">
        <v>45261</v>
      </c>
      <c r="E4939" t="s">
        <v>191</v>
      </c>
      <c r="F4939" t="s">
        <v>169</v>
      </c>
      <c r="G4939" t="s">
        <v>1065</v>
      </c>
      <c r="H4939" s="168">
        <v>42716</v>
      </c>
      <c r="I4939" t="s">
        <v>105</v>
      </c>
      <c r="J4939" s="169">
        <v>0.78630136986301369</v>
      </c>
      <c r="K4939">
        <v>1</v>
      </c>
    </row>
    <row r="4940" spans="1:11" x14ac:dyDescent="0.25">
      <c r="A4940" t="s">
        <v>5456</v>
      </c>
      <c r="B4940">
        <v>21074</v>
      </c>
      <c r="C4940" t="s">
        <v>167</v>
      </c>
      <c r="D4940" s="167">
        <v>70151.86</v>
      </c>
      <c r="E4940" t="s">
        <v>199</v>
      </c>
      <c r="F4940" t="s">
        <v>169</v>
      </c>
      <c r="G4940" t="s">
        <v>968</v>
      </c>
      <c r="H4940" s="168">
        <v>38810</v>
      </c>
      <c r="I4940" t="s">
        <v>107</v>
      </c>
      <c r="J4940" s="169">
        <v>11.487671232876712</v>
      </c>
      <c r="K4940">
        <v>3</v>
      </c>
    </row>
    <row r="4941" spans="1:11" x14ac:dyDescent="0.25">
      <c r="A4941" t="s">
        <v>5457</v>
      </c>
      <c r="B4941">
        <v>75924</v>
      </c>
      <c r="C4941" t="s">
        <v>167</v>
      </c>
      <c r="D4941" s="167">
        <v>102664</v>
      </c>
      <c r="E4941" t="s">
        <v>188</v>
      </c>
      <c r="F4941" t="s">
        <v>169</v>
      </c>
      <c r="G4941" t="s">
        <v>1210</v>
      </c>
      <c r="H4941" s="168">
        <v>37165</v>
      </c>
      <c r="I4941" t="s">
        <v>103</v>
      </c>
      <c r="J4941" s="169">
        <v>15.994520547945205</v>
      </c>
      <c r="K4941">
        <v>4</v>
      </c>
    </row>
    <row r="4942" spans="1:11" x14ac:dyDescent="0.25">
      <c r="A4942" t="s">
        <v>5458</v>
      </c>
      <c r="B4942">
        <v>53656</v>
      </c>
      <c r="C4942" t="s">
        <v>167</v>
      </c>
      <c r="D4942" s="167">
        <v>156525</v>
      </c>
      <c r="E4942" t="s">
        <v>188</v>
      </c>
      <c r="F4942" t="s">
        <v>169</v>
      </c>
      <c r="G4942" t="s">
        <v>231</v>
      </c>
      <c r="H4942" s="168">
        <v>39706</v>
      </c>
      <c r="I4942" t="s">
        <v>105</v>
      </c>
      <c r="J4942" s="169">
        <v>9.0328767123287665</v>
      </c>
      <c r="K4942">
        <v>2</v>
      </c>
    </row>
    <row r="4943" spans="1:11" x14ac:dyDescent="0.25">
      <c r="A4943" t="s">
        <v>5459</v>
      </c>
      <c r="B4943">
        <v>20615</v>
      </c>
      <c r="C4943" t="s">
        <v>172</v>
      </c>
      <c r="D4943" s="167">
        <v>83658</v>
      </c>
      <c r="E4943" t="s">
        <v>175</v>
      </c>
      <c r="F4943" t="s">
        <v>169</v>
      </c>
      <c r="G4943" t="s">
        <v>183</v>
      </c>
      <c r="H4943" s="168">
        <v>37431</v>
      </c>
      <c r="I4943" t="s">
        <v>104</v>
      </c>
      <c r="J4943" s="169">
        <v>15.265753424657534</v>
      </c>
      <c r="K4943">
        <v>4</v>
      </c>
    </row>
    <row r="4944" spans="1:11" x14ac:dyDescent="0.25">
      <c r="A4944" t="s">
        <v>5460</v>
      </c>
      <c r="B4944">
        <v>45972</v>
      </c>
      <c r="C4944" t="s">
        <v>172</v>
      </c>
      <c r="D4944" s="167">
        <v>70396</v>
      </c>
      <c r="E4944" t="s">
        <v>191</v>
      </c>
      <c r="F4944" t="s">
        <v>169</v>
      </c>
      <c r="G4944" t="s">
        <v>192</v>
      </c>
      <c r="H4944" s="168">
        <v>38642</v>
      </c>
      <c r="I4944" t="s">
        <v>106</v>
      </c>
      <c r="J4944" s="169">
        <v>11.947945205479453</v>
      </c>
      <c r="K4944">
        <v>3</v>
      </c>
    </row>
    <row r="4945" spans="1:11" x14ac:dyDescent="0.25">
      <c r="A4945" t="s">
        <v>5461</v>
      </c>
      <c r="B4945">
        <v>72911</v>
      </c>
      <c r="C4945" t="s">
        <v>172</v>
      </c>
      <c r="D4945" s="167">
        <v>156525</v>
      </c>
      <c r="E4945" t="s">
        <v>239</v>
      </c>
      <c r="F4945" t="s">
        <v>169</v>
      </c>
      <c r="G4945" t="s">
        <v>231</v>
      </c>
      <c r="H4945" s="168">
        <v>32776</v>
      </c>
      <c r="I4945" t="s">
        <v>106</v>
      </c>
      <c r="J4945" s="169">
        <v>28.019178082191782</v>
      </c>
      <c r="K4945">
        <v>6</v>
      </c>
    </row>
    <row r="4946" spans="1:11" x14ac:dyDescent="0.25">
      <c r="A4946" t="s">
        <v>5462</v>
      </c>
      <c r="B4946">
        <v>39256</v>
      </c>
      <c r="C4946" t="s">
        <v>172</v>
      </c>
      <c r="D4946" s="167">
        <v>57307.89</v>
      </c>
      <c r="E4946" t="s">
        <v>233</v>
      </c>
      <c r="F4946" t="s">
        <v>169</v>
      </c>
      <c r="G4946" t="s">
        <v>363</v>
      </c>
      <c r="H4946" s="168">
        <v>37924</v>
      </c>
      <c r="I4946" t="s">
        <v>106</v>
      </c>
      <c r="J4946" s="169">
        <v>13.915068493150685</v>
      </c>
      <c r="K4946">
        <v>3</v>
      </c>
    </row>
    <row r="4947" spans="1:11" x14ac:dyDescent="0.25">
      <c r="A4947" t="s">
        <v>5463</v>
      </c>
      <c r="B4947">
        <v>75918</v>
      </c>
      <c r="C4947" t="s">
        <v>172</v>
      </c>
      <c r="D4947" s="167">
        <v>128519</v>
      </c>
      <c r="E4947" t="s">
        <v>239</v>
      </c>
      <c r="F4947" t="s">
        <v>169</v>
      </c>
      <c r="G4947" t="s">
        <v>2909</v>
      </c>
      <c r="H4947" s="168">
        <v>37592</v>
      </c>
      <c r="I4947" t="s">
        <v>106</v>
      </c>
      <c r="J4947" s="169">
        <v>14.824657534246576</v>
      </c>
      <c r="K4947">
        <v>3</v>
      </c>
    </row>
    <row r="4948" spans="1:11" x14ac:dyDescent="0.25">
      <c r="A4948" t="s">
        <v>5464</v>
      </c>
      <c r="B4948">
        <v>45534</v>
      </c>
      <c r="C4948" t="s">
        <v>167</v>
      </c>
      <c r="D4948" s="167">
        <v>30100.720000000001</v>
      </c>
      <c r="E4948" t="s">
        <v>216</v>
      </c>
      <c r="F4948" t="s">
        <v>202</v>
      </c>
      <c r="G4948" t="s">
        <v>217</v>
      </c>
      <c r="H4948" s="168">
        <v>32399</v>
      </c>
      <c r="I4948" t="s">
        <v>105</v>
      </c>
      <c r="J4948" s="169">
        <v>29.052054794520547</v>
      </c>
      <c r="K4948">
        <v>6</v>
      </c>
    </row>
    <row r="4949" spans="1:11" x14ac:dyDescent="0.25">
      <c r="A4949" t="s">
        <v>5465</v>
      </c>
      <c r="B4949">
        <v>41568</v>
      </c>
      <c r="C4949" t="s">
        <v>167</v>
      </c>
      <c r="D4949" s="167">
        <v>61139.519999999997</v>
      </c>
      <c r="E4949" t="s">
        <v>191</v>
      </c>
      <c r="F4949" t="s">
        <v>169</v>
      </c>
      <c r="G4949" t="s">
        <v>610</v>
      </c>
      <c r="H4949" s="168">
        <v>42268</v>
      </c>
      <c r="I4949" t="s">
        <v>107</v>
      </c>
      <c r="J4949" s="169">
        <v>2.0136986301369864</v>
      </c>
      <c r="K4949">
        <v>1</v>
      </c>
    </row>
    <row r="4950" spans="1:11" x14ac:dyDescent="0.25">
      <c r="A4950" t="s">
        <v>5466</v>
      </c>
      <c r="B4950">
        <v>75320</v>
      </c>
      <c r="C4950" t="s">
        <v>167</v>
      </c>
      <c r="D4950" s="167">
        <v>100849.36</v>
      </c>
      <c r="E4950" t="s">
        <v>191</v>
      </c>
      <c r="F4950" t="s">
        <v>169</v>
      </c>
      <c r="G4950" t="s">
        <v>610</v>
      </c>
      <c r="H4950" s="168">
        <v>33000</v>
      </c>
      <c r="I4950" t="s">
        <v>103</v>
      </c>
      <c r="J4950" s="169">
        <v>27.405479452054795</v>
      </c>
      <c r="K4950">
        <v>6</v>
      </c>
    </row>
    <row r="4951" spans="1:11" x14ac:dyDescent="0.25">
      <c r="A4951" t="s">
        <v>5467</v>
      </c>
      <c r="B4951">
        <v>94219</v>
      </c>
      <c r="C4951" t="s">
        <v>167</v>
      </c>
      <c r="D4951" s="167">
        <v>28473.99</v>
      </c>
      <c r="E4951" t="s">
        <v>188</v>
      </c>
      <c r="F4951" t="s">
        <v>202</v>
      </c>
      <c r="G4951" t="s">
        <v>344</v>
      </c>
      <c r="H4951" s="168">
        <v>36024</v>
      </c>
      <c r="I4951" t="s">
        <v>106</v>
      </c>
      <c r="J4951" s="169">
        <v>19.12054794520548</v>
      </c>
      <c r="K4951">
        <v>4</v>
      </c>
    </row>
    <row r="4952" spans="1:11" x14ac:dyDescent="0.25">
      <c r="A4952" t="s">
        <v>5468</v>
      </c>
      <c r="B4952">
        <v>96675</v>
      </c>
      <c r="C4952" t="s">
        <v>167</v>
      </c>
      <c r="D4952" s="167">
        <v>77098.490000000005</v>
      </c>
      <c r="E4952" t="s">
        <v>308</v>
      </c>
      <c r="F4952" t="s">
        <v>169</v>
      </c>
      <c r="G4952" t="s">
        <v>181</v>
      </c>
      <c r="H4952" s="168">
        <v>41876</v>
      </c>
      <c r="I4952" t="s">
        <v>103</v>
      </c>
      <c r="J4952" s="169">
        <v>3.0876712328767124</v>
      </c>
      <c r="K4952">
        <v>1</v>
      </c>
    </row>
    <row r="4953" spans="1:11" x14ac:dyDescent="0.25">
      <c r="A4953" t="s">
        <v>5469</v>
      </c>
      <c r="B4953">
        <v>29194</v>
      </c>
      <c r="C4953" t="s">
        <v>172</v>
      </c>
      <c r="D4953" s="167">
        <v>69368.25</v>
      </c>
      <c r="E4953" t="s">
        <v>199</v>
      </c>
      <c r="F4953" t="s">
        <v>169</v>
      </c>
      <c r="G4953" t="s">
        <v>582</v>
      </c>
      <c r="H4953" s="168">
        <v>41330</v>
      </c>
      <c r="I4953" t="s">
        <v>107</v>
      </c>
      <c r="J4953" s="169">
        <v>4.5835616438356164</v>
      </c>
      <c r="K4953">
        <v>1</v>
      </c>
    </row>
    <row r="4954" spans="1:11" x14ac:dyDescent="0.25">
      <c r="A4954" t="s">
        <v>5470</v>
      </c>
      <c r="B4954">
        <v>37555</v>
      </c>
      <c r="C4954" t="s">
        <v>172</v>
      </c>
      <c r="D4954" s="167">
        <v>67139.649999999994</v>
      </c>
      <c r="E4954" t="s">
        <v>188</v>
      </c>
      <c r="F4954" t="s">
        <v>169</v>
      </c>
      <c r="G4954" t="s">
        <v>170</v>
      </c>
      <c r="H4954" s="168">
        <v>39412</v>
      </c>
      <c r="I4954" t="s">
        <v>103</v>
      </c>
      <c r="J4954" s="169">
        <v>9.838356164383562</v>
      </c>
      <c r="K4954">
        <v>2</v>
      </c>
    </row>
    <row r="4955" spans="1:11" x14ac:dyDescent="0.25">
      <c r="A4955" t="s">
        <v>5471</v>
      </c>
      <c r="B4955">
        <v>39007</v>
      </c>
      <c r="C4955" t="s">
        <v>167</v>
      </c>
      <c r="D4955" s="167">
        <v>67206</v>
      </c>
      <c r="E4955" t="s">
        <v>230</v>
      </c>
      <c r="F4955" t="s">
        <v>169</v>
      </c>
      <c r="G4955" t="s">
        <v>170</v>
      </c>
      <c r="H4955" s="168">
        <v>36676</v>
      </c>
      <c r="I4955" t="s">
        <v>103</v>
      </c>
      <c r="J4955" s="169">
        <v>17.334246575342465</v>
      </c>
      <c r="K4955">
        <v>4</v>
      </c>
    </row>
    <row r="4956" spans="1:11" x14ac:dyDescent="0.25">
      <c r="A4956" t="s">
        <v>5472</v>
      </c>
      <c r="B4956">
        <v>41115</v>
      </c>
      <c r="C4956" t="s">
        <v>172</v>
      </c>
      <c r="D4956" s="167">
        <v>37684</v>
      </c>
      <c r="E4956" t="s">
        <v>199</v>
      </c>
      <c r="F4956" t="s">
        <v>169</v>
      </c>
      <c r="G4956" t="s">
        <v>295</v>
      </c>
      <c r="H4956" s="168">
        <v>42521</v>
      </c>
      <c r="I4956" t="s">
        <v>103</v>
      </c>
      <c r="J4956" s="169">
        <v>1.3205479452054794</v>
      </c>
      <c r="K4956">
        <v>1</v>
      </c>
    </row>
    <row r="4957" spans="1:11" x14ac:dyDescent="0.25">
      <c r="A4957" t="s">
        <v>5473</v>
      </c>
      <c r="B4957">
        <v>35436</v>
      </c>
      <c r="C4957" t="s">
        <v>172</v>
      </c>
      <c r="D4957" s="167">
        <v>63493</v>
      </c>
      <c r="E4957" t="s">
        <v>191</v>
      </c>
      <c r="F4957" t="s">
        <v>169</v>
      </c>
      <c r="G4957" t="s">
        <v>486</v>
      </c>
      <c r="H4957" s="168">
        <v>39524</v>
      </c>
      <c r="I4957" t="s">
        <v>108</v>
      </c>
      <c r="J4957" s="169">
        <v>9.5315068493150683</v>
      </c>
      <c r="K4957">
        <v>2</v>
      </c>
    </row>
    <row r="4958" spans="1:11" x14ac:dyDescent="0.25">
      <c r="A4958" t="s">
        <v>5474</v>
      </c>
      <c r="B4958">
        <v>23597</v>
      </c>
      <c r="C4958" t="s">
        <v>167</v>
      </c>
      <c r="D4958" s="167">
        <v>55251.81</v>
      </c>
      <c r="E4958" t="s">
        <v>188</v>
      </c>
      <c r="F4958" t="s">
        <v>202</v>
      </c>
      <c r="G4958" t="s">
        <v>313</v>
      </c>
      <c r="H4958" s="168">
        <v>35569</v>
      </c>
      <c r="I4958" t="s">
        <v>107</v>
      </c>
      <c r="J4958" s="169">
        <v>20.367123287671234</v>
      </c>
      <c r="K4958">
        <v>5</v>
      </c>
    </row>
    <row r="4959" spans="1:11" x14ac:dyDescent="0.25">
      <c r="A4959" t="s">
        <v>5475</v>
      </c>
      <c r="B4959">
        <v>49313</v>
      </c>
      <c r="C4959" t="s">
        <v>172</v>
      </c>
      <c r="D4959" s="167">
        <v>70466.92</v>
      </c>
      <c r="E4959" t="s">
        <v>196</v>
      </c>
      <c r="F4959" t="s">
        <v>169</v>
      </c>
      <c r="G4959" t="s">
        <v>5476</v>
      </c>
      <c r="H4959" s="168">
        <v>36559</v>
      </c>
      <c r="I4959" t="s">
        <v>103</v>
      </c>
      <c r="J4959" s="169">
        <v>17.654794520547945</v>
      </c>
      <c r="K4959">
        <v>4</v>
      </c>
    </row>
    <row r="4960" spans="1:11" x14ac:dyDescent="0.25">
      <c r="A4960" t="s">
        <v>5477</v>
      </c>
      <c r="B4960">
        <v>58555</v>
      </c>
      <c r="C4960" t="s">
        <v>172</v>
      </c>
      <c r="D4960" s="167">
        <v>72185</v>
      </c>
      <c r="E4960" t="s">
        <v>168</v>
      </c>
      <c r="F4960" t="s">
        <v>169</v>
      </c>
      <c r="G4960" t="s">
        <v>265</v>
      </c>
      <c r="H4960" s="168">
        <v>37774</v>
      </c>
      <c r="I4960" t="s">
        <v>105</v>
      </c>
      <c r="J4960" s="169">
        <v>14.326027397260274</v>
      </c>
      <c r="K4960">
        <v>3</v>
      </c>
    </row>
    <row r="4961" spans="1:11" x14ac:dyDescent="0.25">
      <c r="A4961" t="s">
        <v>5478</v>
      </c>
      <c r="B4961">
        <v>7896</v>
      </c>
      <c r="C4961" t="s">
        <v>167</v>
      </c>
      <c r="D4961" s="167">
        <v>85425</v>
      </c>
      <c r="E4961" t="s">
        <v>188</v>
      </c>
      <c r="F4961" t="s">
        <v>169</v>
      </c>
      <c r="G4961" t="s">
        <v>498</v>
      </c>
      <c r="H4961" s="168">
        <v>42478</v>
      </c>
      <c r="I4961" t="s">
        <v>103</v>
      </c>
      <c r="J4961" s="169">
        <v>1.4383561643835616</v>
      </c>
      <c r="K4961">
        <v>1</v>
      </c>
    </row>
    <row r="4962" spans="1:11" x14ac:dyDescent="0.25">
      <c r="A4962" t="s">
        <v>5479</v>
      </c>
      <c r="B4962">
        <v>74306</v>
      </c>
      <c r="C4962" t="s">
        <v>172</v>
      </c>
      <c r="D4962" s="167">
        <v>52472.36</v>
      </c>
      <c r="E4962" t="s">
        <v>199</v>
      </c>
      <c r="F4962" t="s">
        <v>169</v>
      </c>
      <c r="G4962" t="s">
        <v>200</v>
      </c>
      <c r="H4962" s="168">
        <v>38579</v>
      </c>
      <c r="I4962" t="s">
        <v>105</v>
      </c>
      <c r="J4962" s="169">
        <v>12.12054794520548</v>
      </c>
      <c r="K4962">
        <v>3</v>
      </c>
    </row>
    <row r="4963" spans="1:11" x14ac:dyDescent="0.25">
      <c r="A4963" t="s">
        <v>5480</v>
      </c>
      <c r="B4963">
        <v>9976</v>
      </c>
      <c r="C4963" t="s">
        <v>172</v>
      </c>
      <c r="D4963" s="167">
        <v>76564.78</v>
      </c>
      <c r="E4963" t="s">
        <v>199</v>
      </c>
      <c r="F4963" t="s">
        <v>169</v>
      </c>
      <c r="G4963" t="s">
        <v>662</v>
      </c>
      <c r="H4963" s="168">
        <v>35675</v>
      </c>
      <c r="I4963" t="s">
        <v>103</v>
      </c>
      <c r="J4963" s="169">
        <v>20.076712328767123</v>
      </c>
      <c r="K4963">
        <v>5</v>
      </c>
    </row>
    <row r="4964" spans="1:11" x14ac:dyDescent="0.25">
      <c r="A4964" t="s">
        <v>5481</v>
      </c>
      <c r="B4964">
        <v>7961</v>
      </c>
      <c r="C4964" t="s">
        <v>172</v>
      </c>
      <c r="D4964" s="167">
        <v>65530</v>
      </c>
      <c r="E4964" t="s">
        <v>191</v>
      </c>
      <c r="F4964" t="s">
        <v>169</v>
      </c>
      <c r="G4964" t="s">
        <v>486</v>
      </c>
      <c r="H4964" s="168">
        <v>39693</v>
      </c>
      <c r="I4964" t="s">
        <v>106</v>
      </c>
      <c r="J4964" s="169">
        <v>9.0684931506849313</v>
      </c>
      <c r="K4964">
        <v>2</v>
      </c>
    </row>
    <row r="4965" spans="1:11" x14ac:dyDescent="0.25">
      <c r="A4965" t="s">
        <v>5482</v>
      </c>
      <c r="B4965">
        <v>94367</v>
      </c>
      <c r="C4965" t="s">
        <v>172</v>
      </c>
      <c r="D4965" s="167">
        <v>77343</v>
      </c>
      <c r="E4965" t="s">
        <v>196</v>
      </c>
      <c r="F4965" t="s">
        <v>169</v>
      </c>
      <c r="G4965" t="s">
        <v>2843</v>
      </c>
      <c r="H4965" s="168">
        <v>37123</v>
      </c>
      <c r="I4965" t="s">
        <v>104</v>
      </c>
      <c r="J4965" s="169">
        <v>16.109589041095891</v>
      </c>
      <c r="K4965">
        <v>4</v>
      </c>
    </row>
    <row r="4966" spans="1:11" x14ac:dyDescent="0.25">
      <c r="A4966" t="s">
        <v>5483</v>
      </c>
      <c r="B4966">
        <v>84384</v>
      </c>
      <c r="C4966" t="s">
        <v>172</v>
      </c>
      <c r="D4966" s="167">
        <v>43525.72</v>
      </c>
      <c r="E4966" t="s">
        <v>199</v>
      </c>
      <c r="F4966" t="s">
        <v>169</v>
      </c>
      <c r="G4966" t="s">
        <v>220</v>
      </c>
      <c r="H4966" s="168">
        <v>40651</v>
      </c>
      <c r="I4966" t="s">
        <v>103</v>
      </c>
      <c r="J4966" s="169">
        <v>6.4438356164383563</v>
      </c>
      <c r="K4966">
        <v>2</v>
      </c>
    </row>
    <row r="4967" spans="1:11" x14ac:dyDescent="0.25">
      <c r="A4967" t="s">
        <v>5484</v>
      </c>
      <c r="B4967">
        <v>54352</v>
      </c>
      <c r="C4967" t="s">
        <v>172</v>
      </c>
      <c r="D4967" s="167">
        <v>105290</v>
      </c>
      <c r="E4967" t="s">
        <v>216</v>
      </c>
      <c r="F4967" t="s">
        <v>169</v>
      </c>
      <c r="G4967" t="s">
        <v>275</v>
      </c>
      <c r="H4967" s="168">
        <v>37557</v>
      </c>
      <c r="I4967" t="s">
        <v>107</v>
      </c>
      <c r="J4967" s="169">
        <v>14.920547945205479</v>
      </c>
      <c r="K4967">
        <v>3</v>
      </c>
    </row>
    <row r="4968" spans="1:11" x14ac:dyDescent="0.25">
      <c r="A4968" t="s">
        <v>5485</v>
      </c>
      <c r="B4968">
        <v>69014</v>
      </c>
      <c r="C4968" t="s">
        <v>167</v>
      </c>
      <c r="D4968" s="167">
        <v>82802.649999999994</v>
      </c>
      <c r="E4968" t="s">
        <v>188</v>
      </c>
      <c r="F4968" t="s">
        <v>169</v>
      </c>
      <c r="G4968" t="s">
        <v>284</v>
      </c>
      <c r="H4968" s="168">
        <v>41666</v>
      </c>
      <c r="I4968" t="s">
        <v>106</v>
      </c>
      <c r="J4968" s="169">
        <v>3.6630136986301371</v>
      </c>
      <c r="K4968">
        <v>1</v>
      </c>
    </row>
    <row r="4969" spans="1:11" x14ac:dyDescent="0.25">
      <c r="A4969" t="s">
        <v>5486</v>
      </c>
      <c r="B4969">
        <v>96899</v>
      </c>
      <c r="C4969" t="s">
        <v>167</v>
      </c>
      <c r="D4969" s="167">
        <v>63315</v>
      </c>
      <c r="E4969" t="s">
        <v>196</v>
      </c>
      <c r="F4969" t="s">
        <v>169</v>
      </c>
      <c r="G4969" t="s">
        <v>539</v>
      </c>
      <c r="H4969" s="168">
        <v>42534</v>
      </c>
      <c r="I4969" t="s">
        <v>105</v>
      </c>
      <c r="J4969" s="169">
        <v>1.284931506849315</v>
      </c>
      <c r="K4969">
        <v>1</v>
      </c>
    </row>
    <row r="4970" spans="1:11" x14ac:dyDescent="0.25">
      <c r="A4970" t="s">
        <v>5487</v>
      </c>
      <c r="B4970">
        <v>42894</v>
      </c>
      <c r="C4970" t="s">
        <v>167</v>
      </c>
      <c r="D4970" s="167">
        <v>100849.36</v>
      </c>
      <c r="E4970" t="s">
        <v>216</v>
      </c>
      <c r="F4970" t="s">
        <v>169</v>
      </c>
      <c r="G4970" t="s">
        <v>369</v>
      </c>
      <c r="H4970" s="168">
        <v>33097</v>
      </c>
      <c r="I4970" t="s">
        <v>106</v>
      </c>
      <c r="J4970" s="169">
        <v>27.139726027397259</v>
      </c>
      <c r="K4970">
        <v>6</v>
      </c>
    </row>
    <row r="4971" spans="1:11" x14ac:dyDescent="0.25">
      <c r="A4971" t="s">
        <v>5488</v>
      </c>
      <c r="B4971">
        <v>32462</v>
      </c>
      <c r="C4971" t="s">
        <v>167</v>
      </c>
      <c r="D4971" s="167">
        <v>106448.44</v>
      </c>
      <c r="E4971" t="s">
        <v>168</v>
      </c>
      <c r="F4971" t="s">
        <v>169</v>
      </c>
      <c r="G4971" t="s">
        <v>1166</v>
      </c>
      <c r="H4971" s="168">
        <v>33252</v>
      </c>
      <c r="I4971" t="s">
        <v>107</v>
      </c>
      <c r="J4971" s="169">
        <v>26.715068493150685</v>
      </c>
      <c r="K4971">
        <v>6</v>
      </c>
    </row>
    <row r="4972" spans="1:11" x14ac:dyDescent="0.25">
      <c r="A4972" t="s">
        <v>5489</v>
      </c>
      <c r="B4972">
        <v>57243</v>
      </c>
      <c r="C4972" t="s">
        <v>172</v>
      </c>
      <c r="D4972" s="167">
        <v>89620</v>
      </c>
      <c r="E4972" t="s">
        <v>175</v>
      </c>
      <c r="F4972" t="s">
        <v>169</v>
      </c>
      <c r="G4972" t="s">
        <v>183</v>
      </c>
      <c r="H4972" s="168">
        <v>36038</v>
      </c>
      <c r="I4972" t="s">
        <v>103</v>
      </c>
      <c r="J4972" s="169">
        <v>19.082191780821919</v>
      </c>
      <c r="K4972">
        <v>4</v>
      </c>
    </row>
    <row r="4973" spans="1:11" x14ac:dyDescent="0.25">
      <c r="A4973" t="s">
        <v>5490</v>
      </c>
      <c r="B4973">
        <v>59368</v>
      </c>
      <c r="C4973" t="s">
        <v>172</v>
      </c>
      <c r="D4973" s="167">
        <v>85425</v>
      </c>
      <c r="E4973" t="s">
        <v>185</v>
      </c>
      <c r="F4973" t="s">
        <v>169</v>
      </c>
      <c r="G4973" t="s">
        <v>350</v>
      </c>
      <c r="H4973" s="168">
        <v>42492</v>
      </c>
      <c r="I4973" t="s">
        <v>106</v>
      </c>
      <c r="J4973" s="169">
        <v>1.4</v>
      </c>
      <c r="K4973">
        <v>1</v>
      </c>
    </row>
    <row r="4974" spans="1:11" x14ac:dyDescent="0.25">
      <c r="A4974" t="s">
        <v>5491</v>
      </c>
      <c r="B4974">
        <v>97256</v>
      </c>
      <c r="C4974" t="s">
        <v>167</v>
      </c>
      <c r="D4974" s="167">
        <v>24134.31</v>
      </c>
      <c r="E4974" t="s">
        <v>196</v>
      </c>
      <c r="F4974" t="s">
        <v>202</v>
      </c>
      <c r="G4974" t="s">
        <v>367</v>
      </c>
      <c r="H4974" s="168">
        <v>36801</v>
      </c>
      <c r="I4974" t="s">
        <v>103</v>
      </c>
      <c r="J4974" s="169">
        <v>16.991780821917807</v>
      </c>
      <c r="K4974">
        <v>4</v>
      </c>
    </row>
    <row r="4975" spans="1:11" x14ac:dyDescent="0.25">
      <c r="A4975" t="s">
        <v>5492</v>
      </c>
      <c r="B4975">
        <v>4000</v>
      </c>
      <c r="C4975" t="s">
        <v>167</v>
      </c>
      <c r="D4975" s="167">
        <v>118400</v>
      </c>
      <c r="E4975" t="s">
        <v>213</v>
      </c>
      <c r="F4975" t="s">
        <v>169</v>
      </c>
      <c r="G4975" t="s">
        <v>214</v>
      </c>
      <c r="H4975" s="168">
        <v>38628</v>
      </c>
      <c r="I4975" t="s">
        <v>103</v>
      </c>
      <c r="J4975" s="169">
        <v>11.986301369863014</v>
      </c>
      <c r="K4975">
        <v>3</v>
      </c>
    </row>
    <row r="4976" spans="1:11" x14ac:dyDescent="0.25">
      <c r="A4976" t="s">
        <v>5493</v>
      </c>
      <c r="B4976">
        <v>68066</v>
      </c>
      <c r="C4976" t="s">
        <v>167</v>
      </c>
      <c r="D4976" s="167">
        <v>96736.28</v>
      </c>
      <c r="E4976" t="s">
        <v>168</v>
      </c>
      <c r="F4976" t="s">
        <v>169</v>
      </c>
      <c r="G4976" t="s">
        <v>240</v>
      </c>
      <c r="H4976" s="168">
        <v>42324</v>
      </c>
      <c r="I4976" t="s">
        <v>103</v>
      </c>
      <c r="J4976" s="169">
        <v>1.8602739726027397</v>
      </c>
      <c r="K4976">
        <v>1</v>
      </c>
    </row>
    <row r="4977" spans="1:11" x14ac:dyDescent="0.25">
      <c r="A4977" t="s">
        <v>5494</v>
      </c>
      <c r="B4977">
        <v>65542</v>
      </c>
      <c r="C4977" t="s">
        <v>167</v>
      </c>
      <c r="D4977" s="167">
        <v>117783.53</v>
      </c>
      <c r="E4977" t="s">
        <v>3062</v>
      </c>
      <c r="F4977" t="s">
        <v>169</v>
      </c>
      <c r="G4977" t="s">
        <v>275</v>
      </c>
      <c r="H4977" s="168">
        <v>40812</v>
      </c>
      <c r="I4977" t="s">
        <v>103</v>
      </c>
      <c r="J4977" s="169">
        <v>6.0027397260273974</v>
      </c>
      <c r="K4977">
        <v>2</v>
      </c>
    </row>
    <row r="4978" spans="1:11" x14ac:dyDescent="0.25">
      <c r="A4978" t="s">
        <v>5495</v>
      </c>
      <c r="B4978">
        <v>29888</v>
      </c>
      <c r="C4978" t="s">
        <v>167</v>
      </c>
      <c r="D4978" s="167">
        <v>50424.68</v>
      </c>
      <c r="E4978" t="s">
        <v>216</v>
      </c>
      <c r="F4978" t="s">
        <v>202</v>
      </c>
      <c r="G4978" t="s">
        <v>369</v>
      </c>
      <c r="H4978" s="168">
        <v>32470</v>
      </c>
      <c r="I4978" t="s">
        <v>104</v>
      </c>
      <c r="J4978" s="169">
        <v>28.857534246575341</v>
      </c>
      <c r="K4978">
        <v>6</v>
      </c>
    </row>
    <row r="4979" spans="1:11" x14ac:dyDescent="0.25">
      <c r="A4979" t="s">
        <v>5496</v>
      </c>
      <c r="B4979">
        <v>68817</v>
      </c>
      <c r="C4979" t="s">
        <v>167</v>
      </c>
      <c r="D4979" s="167">
        <v>39455.54</v>
      </c>
      <c r="E4979" t="s">
        <v>325</v>
      </c>
      <c r="F4979" t="s">
        <v>169</v>
      </c>
      <c r="G4979" t="s">
        <v>5497</v>
      </c>
      <c r="H4979" s="168">
        <v>39111</v>
      </c>
      <c r="I4979" t="s">
        <v>103</v>
      </c>
      <c r="J4979" s="169">
        <v>10.663013698630136</v>
      </c>
      <c r="K4979">
        <v>3</v>
      </c>
    </row>
    <row r="4980" spans="1:11" x14ac:dyDescent="0.25">
      <c r="A4980" t="s">
        <v>5498</v>
      </c>
      <c r="B4980">
        <v>89639</v>
      </c>
      <c r="C4980" t="s">
        <v>167</v>
      </c>
      <c r="D4980" s="167">
        <v>118400</v>
      </c>
      <c r="E4980" t="s">
        <v>213</v>
      </c>
      <c r="F4980" t="s">
        <v>169</v>
      </c>
      <c r="G4980" t="s">
        <v>214</v>
      </c>
      <c r="H4980" s="168">
        <v>38334</v>
      </c>
      <c r="I4980" t="s">
        <v>103</v>
      </c>
      <c r="J4980" s="169">
        <v>12.791780821917808</v>
      </c>
      <c r="K4980">
        <v>3</v>
      </c>
    </row>
    <row r="4981" spans="1:11" x14ac:dyDescent="0.25">
      <c r="A4981" t="s">
        <v>5499</v>
      </c>
      <c r="B4981">
        <v>2569</v>
      </c>
      <c r="C4981" t="s">
        <v>167</v>
      </c>
      <c r="D4981" s="167">
        <v>116633.77</v>
      </c>
      <c r="E4981" t="s">
        <v>230</v>
      </c>
      <c r="F4981" t="s">
        <v>169</v>
      </c>
      <c r="G4981" t="s">
        <v>214</v>
      </c>
      <c r="H4981" s="168">
        <v>39342</v>
      </c>
      <c r="I4981" t="s">
        <v>103</v>
      </c>
      <c r="J4981" s="169">
        <v>10.03013698630137</v>
      </c>
      <c r="K4981">
        <v>3</v>
      </c>
    </row>
    <row r="4982" spans="1:11" x14ac:dyDescent="0.25">
      <c r="A4982" t="s">
        <v>5500</v>
      </c>
      <c r="B4982">
        <v>22809</v>
      </c>
      <c r="C4982" t="s">
        <v>172</v>
      </c>
      <c r="D4982" s="167">
        <v>102664</v>
      </c>
      <c r="E4982" t="s">
        <v>199</v>
      </c>
      <c r="F4982" t="s">
        <v>169</v>
      </c>
      <c r="G4982" t="s">
        <v>443</v>
      </c>
      <c r="H4982" s="168">
        <v>37410</v>
      </c>
      <c r="I4982" t="s">
        <v>106</v>
      </c>
      <c r="J4982" s="169">
        <v>15.323287671232876</v>
      </c>
      <c r="K4982">
        <v>4</v>
      </c>
    </row>
    <row r="4983" spans="1:11" x14ac:dyDescent="0.25">
      <c r="A4983" t="s">
        <v>5501</v>
      </c>
      <c r="B4983">
        <v>30717</v>
      </c>
      <c r="C4983" t="s">
        <v>172</v>
      </c>
      <c r="D4983" s="167">
        <v>56687.16</v>
      </c>
      <c r="E4983" t="s">
        <v>199</v>
      </c>
      <c r="F4983" t="s">
        <v>169</v>
      </c>
      <c r="G4983" t="s">
        <v>200</v>
      </c>
      <c r="H4983" s="168">
        <v>37514</v>
      </c>
      <c r="I4983" t="s">
        <v>103</v>
      </c>
      <c r="J4983" s="169">
        <v>15.038356164383561</v>
      </c>
      <c r="K4983">
        <v>3</v>
      </c>
    </row>
    <row r="4984" spans="1:11" x14ac:dyDescent="0.25">
      <c r="A4984" t="s">
        <v>5502</v>
      </c>
      <c r="B4984">
        <v>321</v>
      </c>
      <c r="C4984" t="s">
        <v>167</v>
      </c>
      <c r="D4984" s="167">
        <v>97912</v>
      </c>
      <c r="E4984" t="s">
        <v>175</v>
      </c>
      <c r="F4984" t="s">
        <v>169</v>
      </c>
      <c r="G4984" t="s">
        <v>211</v>
      </c>
      <c r="H4984" s="168">
        <v>37788</v>
      </c>
      <c r="I4984" t="s">
        <v>104</v>
      </c>
      <c r="J4984" s="169">
        <v>14.287671232876713</v>
      </c>
      <c r="K4984">
        <v>3</v>
      </c>
    </row>
    <row r="4985" spans="1:11" x14ac:dyDescent="0.25">
      <c r="A4985" t="s">
        <v>5503</v>
      </c>
      <c r="B4985">
        <v>81238</v>
      </c>
      <c r="C4985" t="s">
        <v>172</v>
      </c>
      <c r="D4985" s="167">
        <v>64141</v>
      </c>
      <c r="E4985" t="s">
        <v>196</v>
      </c>
      <c r="F4985" t="s">
        <v>169</v>
      </c>
      <c r="G4985" t="s">
        <v>750</v>
      </c>
      <c r="H4985" s="168">
        <v>38348</v>
      </c>
      <c r="I4985" t="s">
        <v>103</v>
      </c>
      <c r="J4985" s="169">
        <v>12.753424657534246</v>
      </c>
      <c r="K4985">
        <v>3</v>
      </c>
    </row>
    <row r="4986" spans="1:11" x14ac:dyDescent="0.25">
      <c r="A4986" t="s">
        <v>5504</v>
      </c>
      <c r="B4986">
        <v>11984</v>
      </c>
      <c r="C4986" t="s">
        <v>167</v>
      </c>
      <c r="D4986" s="167">
        <v>69024.509999999995</v>
      </c>
      <c r="E4986" t="s">
        <v>188</v>
      </c>
      <c r="F4986" t="s">
        <v>202</v>
      </c>
      <c r="G4986" t="s">
        <v>284</v>
      </c>
      <c r="H4986" s="168">
        <v>41485</v>
      </c>
      <c r="I4986" t="s">
        <v>104</v>
      </c>
      <c r="J4986" s="169">
        <v>4.1589041095890407</v>
      </c>
      <c r="K4986">
        <v>1</v>
      </c>
    </row>
    <row r="4987" spans="1:11" x14ac:dyDescent="0.25">
      <c r="A4987" t="s">
        <v>5505</v>
      </c>
      <c r="B4987">
        <v>87478</v>
      </c>
      <c r="C4987" t="s">
        <v>172</v>
      </c>
      <c r="D4987" s="167">
        <v>94413.38</v>
      </c>
      <c r="E4987" t="s">
        <v>308</v>
      </c>
      <c r="F4987" t="s">
        <v>169</v>
      </c>
      <c r="G4987" t="s">
        <v>176</v>
      </c>
      <c r="H4987" s="168">
        <v>40182</v>
      </c>
      <c r="I4987" t="s">
        <v>105</v>
      </c>
      <c r="J4987" s="169">
        <v>7.7287671232876711</v>
      </c>
      <c r="K4987">
        <v>2</v>
      </c>
    </row>
    <row r="4988" spans="1:11" x14ac:dyDescent="0.25">
      <c r="A4988" t="s">
        <v>5506</v>
      </c>
      <c r="B4988">
        <v>76882</v>
      </c>
      <c r="C4988" t="s">
        <v>172</v>
      </c>
      <c r="D4988" s="167">
        <v>40631.32</v>
      </c>
      <c r="E4988" t="s">
        <v>185</v>
      </c>
      <c r="F4988" t="s">
        <v>169</v>
      </c>
      <c r="G4988" t="s">
        <v>209</v>
      </c>
      <c r="H4988" s="168">
        <v>42170</v>
      </c>
      <c r="I4988" t="s">
        <v>103</v>
      </c>
      <c r="J4988" s="169">
        <v>2.2821917808219179</v>
      </c>
      <c r="K4988">
        <v>1</v>
      </c>
    </row>
    <row r="4989" spans="1:11" x14ac:dyDescent="0.25">
      <c r="A4989" t="s">
        <v>5507</v>
      </c>
      <c r="B4989">
        <v>68704</v>
      </c>
      <c r="C4989" t="s">
        <v>172</v>
      </c>
      <c r="D4989" s="167">
        <v>60501</v>
      </c>
      <c r="E4989" t="s">
        <v>175</v>
      </c>
      <c r="F4989" t="s">
        <v>169</v>
      </c>
      <c r="G4989" t="s">
        <v>183</v>
      </c>
      <c r="H4989" s="168">
        <v>41106</v>
      </c>
      <c r="I4989" t="s">
        <v>104</v>
      </c>
      <c r="J4989" s="169">
        <v>5.1972602739726028</v>
      </c>
      <c r="K4989">
        <v>2</v>
      </c>
    </row>
    <row r="4990" spans="1:11" x14ac:dyDescent="0.25">
      <c r="A4990" t="s">
        <v>5508</v>
      </c>
      <c r="B4990">
        <v>99019</v>
      </c>
      <c r="C4990" t="s">
        <v>172</v>
      </c>
      <c r="D4990" s="167">
        <v>47940.52</v>
      </c>
      <c r="E4990" t="s">
        <v>168</v>
      </c>
      <c r="F4990" t="s">
        <v>169</v>
      </c>
      <c r="G4990" t="s">
        <v>539</v>
      </c>
      <c r="H4990" s="168">
        <v>41820</v>
      </c>
      <c r="I4990" t="s">
        <v>104</v>
      </c>
      <c r="J4990" s="169">
        <v>3.2410958904109588</v>
      </c>
      <c r="K4990">
        <v>1</v>
      </c>
    </row>
    <row r="4991" spans="1:11" x14ac:dyDescent="0.25">
      <c r="A4991" t="s">
        <v>5509</v>
      </c>
      <c r="B4991">
        <v>39449</v>
      </c>
      <c r="C4991" t="s">
        <v>172</v>
      </c>
      <c r="D4991" s="167">
        <v>98523</v>
      </c>
      <c r="E4991" t="s">
        <v>185</v>
      </c>
      <c r="F4991" t="s">
        <v>169</v>
      </c>
      <c r="G4991" t="s">
        <v>495</v>
      </c>
      <c r="H4991" s="168">
        <v>37298</v>
      </c>
      <c r="I4991" t="s">
        <v>107</v>
      </c>
      <c r="J4991" s="169">
        <v>15.63013698630137</v>
      </c>
      <c r="K4991">
        <v>4</v>
      </c>
    </row>
    <row r="4992" spans="1:11" x14ac:dyDescent="0.25">
      <c r="A4992" t="s">
        <v>5510</v>
      </c>
      <c r="B4992">
        <v>6176</v>
      </c>
      <c r="C4992" t="s">
        <v>167</v>
      </c>
      <c r="D4992" s="167">
        <v>23318.28</v>
      </c>
      <c r="E4992" t="s">
        <v>196</v>
      </c>
      <c r="F4992" t="s">
        <v>202</v>
      </c>
      <c r="G4992" t="s">
        <v>367</v>
      </c>
      <c r="H4992" s="168">
        <v>37312</v>
      </c>
      <c r="I4992" t="s">
        <v>103</v>
      </c>
      <c r="J4992" s="169">
        <v>15.591780821917808</v>
      </c>
      <c r="K4992">
        <v>4</v>
      </c>
    </row>
    <row r="4993" spans="1:11" x14ac:dyDescent="0.25">
      <c r="A4993" t="s">
        <v>5511</v>
      </c>
      <c r="B4993">
        <v>20874</v>
      </c>
      <c r="C4993" t="s">
        <v>167</v>
      </c>
      <c r="D4993" s="167">
        <v>95933.26</v>
      </c>
      <c r="E4993" t="s">
        <v>168</v>
      </c>
      <c r="F4993" t="s">
        <v>169</v>
      </c>
      <c r="G4993" t="s">
        <v>5512</v>
      </c>
      <c r="H4993" s="168">
        <v>41218</v>
      </c>
      <c r="I4993" t="s">
        <v>106</v>
      </c>
      <c r="J4993" s="169">
        <v>4.8904109589041092</v>
      </c>
      <c r="K4993">
        <v>1</v>
      </c>
    </row>
    <row r="4994" spans="1:11" x14ac:dyDescent="0.25">
      <c r="A4994" t="s">
        <v>5513</v>
      </c>
      <c r="B4994">
        <v>89028</v>
      </c>
      <c r="C4994" t="s">
        <v>167</v>
      </c>
      <c r="D4994" s="167">
        <v>63488.38</v>
      </c>
      <c r="E4994" t="s">
        <v>188</v>
      </c>
      <c r="F4994" t="s">
        <v>169</v>
      </c>
      <c r="G4994" t="s">
        <v>170</v>
      </c>
      <c r="H4994" s="168">
        <v>37886</v>
      </c>
      <c r="I4994" t="s">
        <v>108</v>
      </c>
      <c r="J4994" s="169">
        <v>14.019178082191781</v>
      </c>
      <c r="K4994">
        <v>3</v>
      </c>
    </row>
    <row r="4995" spans="1:11" x14ac:dyDescent="0.25">
      <c r="A4995" t="s">
        <v>5514</v>
      </c>
      <c r="B4995">
        <v>11208</v>
      </c>
      <c r="C4995" t="s">
        <v>167</v>
      </c>
      <c r="D4995" s="167">
        <v>16685.02</v>
      </c>
      <c r="E4995" t="s">
        <v>216</v>
      </c>
      <c r="F4995" t="s">
        <v>202</v>
      </c>
      <c r="G4995" t="s">
        <v>303</v>
      </c>
      <c r="H4995" s="168">
        <v>40966</v>
      </c>
      <c r="I4995" t="s">
        <v>108</v>
      </c>
      <c r="J4995" s="169">
        <v>5.580821917808219</v>
      </c>
      <c r="K4995">
        <v>2</v>
      </c>
    </row>
    <row r="4996" spans="1:11" x14ac:dyDescent="0.25">
      <c r="A4996" t="s">
        <v>5515</v>
      </c>
      <c r="B4996">
        <v>59780</v>
      </c>
      <c r="C4996" t="s">
        <v>167</v>
      </c>
      <c r="D4996" s="167">
        <v>39162.870000000003</v>
      </c>
      <c r="E4996" t="s">
        <v>188</v>
      </c>
      <c r="F4996" t="s">
        <v>202</v>
      </c>
      <c r="G4996" t="s">
        <v>313</v>
      </c>
      <c r="H4996" s="168">
        <v>39664</v>
      </c>
      <c r="I4996" t="s">
        <v>104</v>
      </c>
      <c r="J4996" s="169">
        <v>9.1479452054794521</v>
      </c>
      <c r="K4996">
        <v>2</v>
      </c>
    </row>
    <row r="4997" spans="1:11" x14ac:dyDescent="0.25">
      <c r="A4997" t="s">
        <v>5516</v>
      </c>
      <c r="B4997">
        <v>18389</v>
      </c>
      <c r="C4997" t="s">
        <v>167</v>
      </c>
      <c r="D4997" s="167">
        <v>75318.27</v>
      </c>
      <c r="E4997" t="s">
        <v>188</v>
      </c>
      <c r="F4997" t="s">
        <v>169</v>
      </c>
      <c r="G4997" t="s">
        <v>282</v>
      </c>
      <c r="H4997" s="168">
        <v>36787</v>
      </c>
      <c r="I4997" t="s">
        <v>107</v>
      </c>
      <c r="J4997" s="169">
        <v>17.030136986301368</v>
      </c>
      <c r="K4997">
        <v>4</v>
      </c>
    </row>
    <row r="4998" spans="1:11" x14ac:dyDescent="0.25">
      <c r="A4998" t="s">
        <v>5517</v>
      </c>
      <c r="B4998">
        <v>77936</v>
      </c>
      <c r="C4998" t="s">
        <v>172</v>
      </c>
      <c r="D4998" s="167">
        <v>45048.5</v>
      </c>
      <c r="E4998" t="s">
        <v>199</v>
      </c>
      <c r="F4998" t="s">
        <v>169</v>
      </c>
      <c r="G4998" t="s">
        <v>205</v>
      </c>
      <c r="H4998" s="168">
        <v>41148</v>
      </c>
      <c r="I4998" t="s">
        <v>107</v>
      </c>
      <c r="J4998" s="169">
        <v>5.0821917808219181</v>
      </c>
      <c r="K4998">
        <v>2</v>
      </c>
    </row>
    <row r="4999" spans="1:11" x14ac:dyDescent="0.25">
      <c r="A4999" t="s">
        <v>5518</v>
      </c>
      <c r="B4999">
        <v>83824</v>
      </c>
      <c r="C4999" t="s">
        <v>167</v>
      </c>
      <c r="D4999" s="167">
        <v>28294.42</v>
      </c>
      <c r="E4999" t="s">
        <v>216</v>
      </c>
      <c r="F4999" t="s">
        <v>202</v>
      </c>
      <c r="G4999" t="s">
        <v>217</v>
      </c>
      <c r="H4999" s="168">
        <v>36124</v>
      </c>
      <c r="I4999" t="s">
        <v>104</v>
      </c>
      <c r="J4999" s="169">
        <v>18.846575342465755</v>
      </c>
      <c r="K4999">
        <v>4</v>
      </c>
    </row>
    <row r="5000" spans="1:11" x14ac:dyDescent="0.25">
      <c r="A5000" t="s">
        <v>5519</v>
      </c>
      <c r="B5000">
        <v>89489</v>
      </c>
      <c r="C5000" t="s">
        <v>167</v>
      </c>
      <c r="D5000" s="167">
        <v>20071.75</v>
      </c>
      <c r="E5000" t="s">
        <v>216</v>
      </c>
      <c r="F5000" t="s">
        <v>202</v>
      </c>
      <c r="G5000" t="s">
        <v>217</v>
      </c>
      <c r="H5000" s="168">
        <v>39114</v>
      </c>
      <c r="I5000" t="s">
        <v>106</v>
      </c>
      <c r="J5000" s="169">
        <v>10.654794520547945</v>
      </c>
      <c r="K5000">
        <v>3</v>
      </c>
    </row>
    <row r="5001" spans="1:11" x14ac:dyDescent="0.25">
      <c r="A5001" t="s">
        <v>5520</v>
      </c>
      <c r="B5001">
        <v>79634</v>
      </c>
      <c r="C5001" t="s">
        <v>167</v>
      </c>
      <c r="D5001" s="167">
        <v>22429.61</v>
      </c>
      <c r="E5001" t="s">
        <v>216</v>
      </c>
      <c r="F5001" t="s">
        <v>202</v>
      </c>
      <c r="G5001" t="s">
        <v>217</v>
      </c>
      <c r="H5001" s="168">
        <v>36164</v>
      </c>
      <c r="I5001" t="s">
        <v>105</v>
      </c>
      <c r="J5001" s="169">
        <v>18.736986301369864</v>
      </c>
      <c r="K5001">
        <v>4</v>
      </c>
    </row>
    <row r="5002" spans="1:11" x14ac:dyDescent="0.25">
      <c r="A5002" t="s">
        <v>5521</v>
      </c>
      <c r="B5002">
        <v>87059</v>
      </c>
      <c r="C5002" t="s">
        <v>172</v>
      </c>
      <c r="D5002" s="167">
        <v>118400</v>
      </c>
      <c r="E5002" t="s">
        <v>213</v>
      </c>
      <c r="F5002" t="s">
        <v>169</v>
      </c>
      <c r="G5002" t="s">
        <v>214</v>
      </c>
      <c r="H5002" s="168">
        <v>37410</v>
      </c>
      <c r="I5002" t="s">
        <v>108</v>
      </c>
      <c r="J5002" s="169">
        <v>15.323287671232876</v>
      </c>
      <c r="K5002">
        <v>4</v>
      </c>
    </row>
    <row r="5003" spans="1:11" x14ac:dyDescent="0.25">
      <c r="A5003" t="s">
        <v>5522</v>
      </c>
      <c r="B5003">
        <v>84415</v>
      </c>
      <c r="C5003" t="s">
        <v>167</v>
      </c>
      <c r="D5003" s="167">
        <v>67206</v>
      </c>
      <c r="E5003" t="s">
        <v>175</v>
      </c>
      <c r="F5003" t="s">
        <v>169</v>
      </c>
      <c r="G5003" t="s">
        <v>904</v>
      </c>
      <c r="H5003" s="168">
        <v>37459</v>
      </c>
      <c r="I5003" t="s">
        <v>107</v>
      </c>
      <c r="J5003" s="169">
        <v>15.189041095890412</v>
      </c>
      <c r="K5003">
        <v>4</v>
      </c>
    </row>
    <row r="5004" spans="1:11" x14ac:dyDescent="0.25">
      <c r="A5004" t="s">
        <v>5523</v>
      </c>
      <c r="B5004">
        <v>77377</v>
      </c>
      <c r="C5004" t="s">
        <v>167</v>
      </c>
      <c r="D5004" s="167">
        <v>46341.94</v>
      </c>
      <c r="E5004" t="s">
        <v>216</v>
      </c>
      <c r="F5004" t="s">
        <v>169</v>
      </c>
      <c r="G5004" t="s">
        <v>1091</v>
      </c>
      <c r="H5004" s="168">
        <v>38493</v>
      </c>
      <c r="I5004" t="s">
        <v>104</v>
      </c>
      <c r="J5004" s="169">
        <v>12.356164383561644</v>
      </c>
      <c r="K5004">
        <v>3</v>
      </c>
    </row>
    <row r="5005" spans="1:11" x14ac:dyDescent="0.25">
      <c r="A5005" t="s">
        <v>5524</v>
      </c>
      <c r="B5005">
        <v>63434</v>
      </c>
      <c r="C5005" t="s">
        <v>167</v>
      </c>
      <c r="D5005" s="167">
        <v>64615.14</v>
      </c>
      <c r="E5005" t="s">
        <v>188</v>
      </c>
      <c r="F5005" t="s">
        <v>169</v>
      </c>
      <c r="G5005" t="s">
        <v>282</v>
      </c>
      <c r="H5005" s="168">
        <v>38684</v>
      </c>
      <c r="I5005" t="s">
        <v>103</v>
      </c>
      <c r="J5005" s="169">
        <v>11.832876712328767</v>
      </c>
      <c r="K5005">
        <v>3</v>
      </c>
    </row>
    <row r="5006" spans="1:11" x14ac:dyDescent="0.25">
      <c r="A5006" t="s">
        <v>5525</v>
      </c>
      <c r="B5006">
        <v>83066</v>
      </c>
      <c r="C5006" t="s">
        <v>167</v>
      </c>
      <c r="D5006" s="167">
        <v>65643.259999999995</v>
      </c>
      <c r="E5006" t="s">
        <v>175</v>
      </c>
      <c r="F5006" t="s">
        <v>169</v>
      </c>
      <c r="G5006" t="s">
        <v>211</v>
      </c>
      <c r="H5006" s="168">
        <v>40925</v>
      </c>
      <c r="I5006" t="s">
        <v>108</v>
      </c>
      <c r="J5006" s="169">
        <v>5.6931506849315072</v>
      </c>
      <c r="K5006">
        <v>2</v>
      </c>
    </row>
    <row r="5007" spans="1:11" x14ac:dyDescent="0.25">
      <c r="A5007" t="s">
        <v>5526</v>
      </c>
      <c r="B5007">
        <v>70392</v>
      </c>
      <c r="C5007" t="s">
        <v>167</v>
      </c>
      <c r="D5007" s="167">
        <v>43761.61</v>
      </c>
      <c r="E5007" t="s">
        <v>216</v>
      </c>
      <c r="F5007" t="s">
        <v>202</v>
      </c>
      <c r="G5007" t="s">
        <v>1058</v>
      </c>
      <c r="H5007" s="168">
        <v>29556</v>
      </c>
      <c r="I5007" t="s">
        <v>103</v>
      </c>
      <c r="J5007" s="169">
        <v>36.841095890410962</v>
      </c>
      <c r="K5007">
        <v>8</v>
      </c>
    </row>
    <row r="5008" spans="1:11" x14ac:dyDescent="0.25">
      <c r="A5008" t="s">
        <v>5527</v>
      </c>
      <c r="B5008">
        <v>94702</v>
      </c>
      <c r="C5008" t="s">
        <v>172</v>
      </c>
      <c r="D5008" s="167">
        <v>43525.72</v>
      </c>
      <c r="E5008" t="s">
        <v>199</v>
      </c>
      <c r="F5008" t="s">
        <v>169</v>
      </c>
      <c r="G5008" t="s">
        <v>220</v>
      </c>
      <c r="H5008" s="168">
        <v>40651</v>
      </c>
      <c r="I5008" t="s">
        <v>108</v>
      </c>
      <c r="J5008" s="169">
        <v>6.4438356164383563</v>
      </c>
      <c r="K5008">
        <v>2</v>
      </c>
    </row>
    <row r="5009" spans="1:11" x14ac:dyDescent="0.25">
      <c r="A5009" t="s">
        <v>5528</v>
      </c>
      <c r="B5009">
        <v>78386</v>
      </c>
      <c r="C5009" t="s">
        <v>172</v>
      </c>
      <c r="D5009" s="167">
        <v>78198.3</v>
      </c>
      <c r="E5009" t="s">
        <v>239</v>
      </c>
      <c r="F5009" t="s">
        <v>169</v>
      </c>
      <c r="G5009" t="s">
        <v>617</v>
      </c>
      <c r="H5009" s="168">
        <v>41862</v>
      </c>
      <c r="I5009" t="s">
        <v>105</v>
      </c>
      <c r="J5009" s="169">
        <v>3.1260273972602741</v>
      </c>
      <c r="K5009">
        <v>1</v>
      </c>
    </row>
    <row r="5010" spans="1:11" x14ac:dyDescent="0.25">
      <c r="A5010" t="s">
        <v>5529</v>
      </c>
      <c r="B5010">
        <v>35800</v>
      </c>
      <c r="C5010" t="s">
        <v>167</v>
      </c>
      <c r="D5010" s="167">
        <v>18247.04</v>
      </c>
      <c r="E5010" t="s">
        <v>216</v>
      </c>
      <c r="F5010" t="s">
        <v>202</v>
      </c>
      <c r="G5010" t="s">
        <v>303</v>
      </c>
      <c r="H5010" s="168">
        <v>37375</v>
      </c>
      <c r="I5010" t="s">
        <v>106</v>
      </c>
      <c r="J5010" s="169">
        <v>15.419178082191781</v>
      </c>
      <c r="K5010">
        <v>4</v>
      </c>
    </row>
    <row r="5011" spans="1:11" x14ac:dyDescent="0.25">
      <c r="A5011" t="s">
        <v>5530</v>
      </c>
      <c r="B5011">
        <v>11370</v>
      </c>
      <c r="C5011" t="s">
        <v>167</v>
      </c>
      <c r="D5011" s="167">
        <v>95263.92</v>
      </c>
      <c r="E5011" t="s">
        <v>168</v>
      </c>
      <c r="F5011" t="s">
        <v>169</v>
      </c>
      <c r="G5011" t="s">
        <v>428</v>
      </c>
      <c r="H5011" s="168">
        <v>30487</v>
      </c>
      <c r="I5011" t="s">
        <v>103</v>
      </c>
      <c r="J5011" s="169">
        <v>34.290410958904111</v>
      </c>
      <c r="K5011">
        <v>7</v>
      </c>
    </row>
    <row r="5012" spans="1:11" x14ac:dyDescent="0.25">
      <c r="A5012" t="s">
        <v>5531</v>
      </c>
      <c r="B5012">
        <v>6819</v>
      </c>
      <c r="C5012" t="s">
        <v>172</v>
      </c>
      <c r="D5012" s="167">
        <v>84229.41</v>
      </c>
      <c r="E5012" t="s">
        <v>196</v>
      </c>
      <c r="F5012" t="s">
        <v>169</v>
      </c>
      <c r="G5012" t="s">
        <v>706</v>
      </c>
      <c r="H5012" s="168">
        <v>39426</v>
      </c>
      <c r="I5012" t="s">
        <v>107</v>
      </c>
      <c r="J5012" s="169">
        <v>9.8000000000000007</v>
      </c>
      <c r="K5012">
        <v>2</v>
      </c>
    </row>
    <row r="5013" spans="1:11" x14ac:dyDescent="0.25">
      <c r="A5013" t="s">
        <v>5532</v>
      </c>
      <c r="B5013">
        <v>74390</v>
      </c>
      <c r="C5013" t="s">
        <v>172</v>
      </c>
      <c r="D5013" s="167">
        <v>126781.06</v>
      </c>
      <c r="E5013" t="s">
        <v>185</v>
      </c>
      <c r="F5013" t="s">
        <v>169</v>
      </c>
      <c r="G5013" t="s">
        <v>382</v>
      </c>
      <c r="H5013" s="168">
        <v>32307</v>
      </c>
      <c r="I5013" t="s">
        <v>107</v>
      </c>
      <c r="J5013" s="169">
        <v>29.304109589041097</v>
      </c>
      <c r="K5013">
        <v>6</v>
      </c>
    </row>
    <row r="5014" spans="1:11" x14ac:dyDescent="0.25">
      <c r="A5014" t="s">
        <v>5533</v>
      </c>
      <c r="B5014">
        <v>31849</v>
      </c>
      <c r="C5014" t="s">
        <v>172</v>
      </c>
      <c r="D5014" s="167">
        <v>49364</v>
      </c>
      <c r="E5014" t="s">
        <v>168</v>
      </c>
      <c r="F5014" t="s">
        <v>169</v>
      </c>
      <c r="G5014" t="s">
        <v>265</v>
      </c>
      <c r="H5014" s="168">
        <v>42156</v>
      </c>
      <c r="I5014" t="s">
        <v>103</v>
      </c>
      <c r="J5014" s="169">
        <v>2.3205479452054796</v>
      </c>
      <c r="K5014">
        <v>1</v>
      </c>
    </row>
    <row r="5015" spans="1:11" x14ac:dyDescent="0.25">
      <c r="A5015" t="s">
        <v>5534</v>
      </c>
      <c r="B5015">
        <v>4640</v>
      </c>
      <c r="C5015" t="s">
        <v>167</v>
      </c>
      <c r="D5015" s="167">
        <v>47631.96</v>
      </c>
      <c r="E5015" t="s">
        <v>188</v>
      </c>
      <c r="F5015" t="s">
        <v>202</v>
      </c>
      <c r="G5015" t="s">
        <v>428</v>
      </c>
      <c r="H5015" s="168">
        <v>34064</v>
      </c>
      <c r="I5015" t="s">
        <v>105</v>
      </c>
      <c r="J5015" s="169">
        <v>24.490410958904111</v>
      </c>
      <c r="K5015">
        <v>5</v>
      </c>
    </row>
    <row r="5016" spans="1:11" x14ac:dyDescent="0.25">
      <c r="A5016" t="s">
        <v>5535</v>
      </c>
      <c r="B5016">
        <v>93498</v>
      </c>
      <c r="C5016" t="s">
        <v>167</v>
      </c>
      <c r="D5016" s="167">
        <v>52472.35</v>
      </c>
      <c r="E5016" t="s">
        <v>199</v>
      </c>
      <c r="F5016" t="s">
        <v>169</v>
      </c>
      <c r="G5016" t="s">
        <v>200</v>
      </c>
      <c r="H5016" s="168">
        <v>38467</v>
      </c>
      <c r="I5016" t="s">
        <v>104</v>
      </c>
      <c r="J5016" s="169">
        <v>12.427397260273972</v>
      </c>
      <c r="K5016">
        <v>3</v>
      </c>
    </row>
    <row r="5017" spans="1:11" x14ac:dyDescent="0.25">
      <c r="A5017" t="s">
        <v>5536</v>
      </c>
      <c r="B5017">
        <v>46041</v>
      </c>
      <c r="C5017" t="s">
        <v>172</v>
      </c>
      <c r="D5017" s="167">
        <v>57718.21</v>
      </c>
      <c r="E5017" t="s">
        <v>199</v>
      </c>
      <c r="F5017" t="s">
        <v>169</v>
      </c>
      <c r="G5017" t="s">
        <v>698</v>
      </c>
      <c r="H5017" s="168">
        <v>35806</v>
      </c>
      <c r="I5017" t="s">
        <v>108</v>
      </c>
      <c r="J5017" s="169">
        <v>19.717808219178082</v>
      </c>
      <c r="K5017">
        <v>4</v>
      </c>
    </row>
    <row r="5018" spans="1:11" x14ac:dyDescent="0.25">
      <c r="A5018" t="s">
        <v>5537</v>
      </c>
      <c r="B5018">
        <v>59639</v>
      </c>
      <c r="C5018" t="s">
        <v>172</v>
      </c>
      <c r="D5018" s="167">
        <v>120452.71</v>
      </c>
      <c r="E5018" t="s">
        <v>199</v>
      </c>
      <c r="F5018" t="s">
        <v>169</v>
      </c>
      <c r="G5018" t="s">
        <v>275</v>
      </c>
      <c r="H5018" s="168">
        <v>38922</v>
      </c>
      <c r="I5018" t="s">
        <v>103</v>
      </c>
      <c r="J5018" s="169">
        <v>11.180821917808219</v>
      </c>
      <c r="K5018">
        <v>3</v>
      </c>
    </row>
    <row r="5019" spans="1:11" x14ac:dyDescent="0.25">
      <c r="A5019" t="s">
        <v>5538</v>
      </c>
      <c r="B5019">
        <v>79987</v>
      </c>
      <c r="C5019" t="s">
        <v>172</v>
      </c>
      <c r="D5019" s="167">
        <v>69744</v>
      </c>
      <c r="E5019" t="s">
        <v>168</v>
      </c>
      <c r="F5019" t="s">
        <v>169</v>
      </c>
      <c r="G5019" t="s">
        <v>265</v>
      </c>
      <c r="H5019" s="168">
        <v>38208</v>
      </c>
      <c r="I5019" t="s">
        <v>103</v>
      </c>
      <c r="J5019" s="169">
        <v>13.136986301369863</v>
      </c>
      <c r="K5019">
        <v>3</v>
      </c>
    </row>
    <row r="5020" spans="1:11" x14ac:dyDescent="0.25">
      <c r="A5020" t="s">
        <v>5539</v>
      </c>
      <c r="B5020">
        <v>62702</v>
      </c>
      <c r="C5020" t="s">
        <v>167</v>
      </c>
      <c r="D5020" s="167">
        <v>50697.91</v>
      </c>
      <c r="E5020" t="s">
        <v>199</v>
      </c>
      <c r="F5020" t="s">
        <v>169</v>
      </c>
      <c r="G5020" t="s">
        <v>200</v>
      </c>
      <c r="H5020" s="168">
        <v>38761</v>
      </c>
      <c r="I5020" t="s">
        <v>103</v>
      </c>
      <c r="J5020" s="169">
        <v>11.621917808219179</v>
      </c>
      <c r="K5020">
        <v>3</v>
      </c>
    </row>
    <row r="5021" spans="1:11" x14ac:dyDescent="0.25">
      <c r="A5021" t="s">
        <v>5540</v>
      </c>
      <c r="B5021">
        <v>94729</v>
      </c>
      <c r="C5021" t="s">
        <v>172</v>
      </c>
      <c r="D5021" s="167">
        <v>72861</v>
      </c>
      <c r="E5021" t="s">
        <v>191</v>
      </c>
      <c r="F5021" t="s">
        <v>169</v>
      </c>
      <c r="G5021" t="s">
        <v>192</v>
      </c>
      <c r="H5021" s="168">
        <v>38334</v>
      </c>
      <c r="I5021" t="s">
        <v>106</v>
      </c>
      <c r="J5021" s="169">
        <v>12.791780821917808</v>
      </c>
      <c r="K5021">
        <v>3</v>
      </c>
    </row>
    <row r="5022" spans="1:11" x14ac:dyDescent="0.25">
      <c r="A5022" t="s">
        <v>5541</v>
      </c>
      <c r="B5022">
        <v>39952</v>
      </c>
      <c r="C5022" t="s">
        <v>172</v>
      </c>
      <c r="D5022" s="167">
        <v>112899</v>
      </c>
      <c r="E5022" t="s">
        <v>308</v>
      </c>
      <c r="F5022" t="s">
        <v>169</v>
      </c>
      <c r="G5022" t="s">
        <v>620</v>
      </c>
      <c r="H5022" s="168">
        <v>37956</v>
      </c>
      <c r="I5022" t="s">
        <v>103</v>
      </c>
      <c r="J5022" s="169">
        <v>13.827397260273973</v>
      </c>
      <c r="K5022">
        <v>3</v>
      </c>
    </row>
    <row r="5023" spans="1:11" x14ac:dyDescent="0.25">
      <c r="A5023" t="s">
        <v>5542</v>
      </c>
      <c r="B5023">
        <v>425</v>
      </c>
      <c r="C5023" t="s">
        <v>172</v>
      </c>
      <c r="D5023" s="167">
        <v>118080.06</v>
      </c>
      <c r="E5023" t="s">
        <v>185</v>
      </c>
      <c r="F5023" t="s">
        <v>169</v>
      </c>
      <c r="G5023" t="s">
        <v>382</v>
      </c>
      <c r="H5023" s="168">
        <v>31508</v>
      </c>
      <c r="I5023" t="s">
        <v>108</v>
      </c>
      <c r="J5023" s="169">
        <v>31.493150684931507</v>
      </c>
      <c r="K5023">
        <v>7</v>
      </c>
    </row>
    <row r="5024" spans="1:11" x14ac:dyDescent="0.25">
      <c r="A5024" t="s">
        <v>5543</v>
      </c>
      <c r="B5024">
        <v>75825</v>
      </c>
      <c r="C5024" t="s">
        <v>172</v>
      </c>
      <c r="D5024" s="167">
        <v>131905.06</v>
      </c>
      <c r="E5024" t="s">
        <v>185</v>
      </c>
      <c r="F5024" t="s">
        <v>169</v>
      </c>
      <c r="G5024" t="s">
        <v>382</v>
      </c>
      <c r="H5024" s="168">
        <v>32068</v>
      </c>
      <c r="I5024" t="s">
        <v>108</v>
      </c>
      <c r="J5024" s="169">
        <v>29.958904109589042</v>
      </c>
      <c r="K5024">
        <v>7</v>
      </c>
    </row>
    <row r="5025" spans="1:11" x14ac:dyDescent="0.25">
      <c r="A5025" t="s">
        <v>5544</v>
      </c>
      <c r="B5025">
        <v>86960</v>
      </c>
      <c r="C5025" t="s">
        <v>172</v>
      </c>
      <c r="D5025" s="167">
        <v>55122.12</v>
      </c>
      <c r="E5025" t="s">
        <v>199</v>
      </c>
      <c r="F5025" t="s">
        <v>169</v>
      </c>
      <c r="G5025" t="s">
        <v>200</v>
      </c>
      <c r="H5025" s="168">
        <v>38117</v>
      </c>
      <c r="I5025" t="s">
        <v>108</v>
      </c>
      <c r="J5025" s="169">
        <v>13.386301369863014</v>
      </c>
      <c r="K5025">
        <v>3</v>
      </c>
    </row>
    <row r="5026" spans="1:11" x14ac:dyDescent="0.25">
      <c r="A5026" t="s">
        <v>5545</v>
      </c>
      <c r="B5026">
        <v>80463</v>
      </c>
      <c r="C5026" t="s">
        <v>172</v>
      </c>
      <c r="D5026" s="167">
        <v>37822.53</v>
      </c>
      <c r="E5026" t="s">
        <v>233</v>
      </c>
      <c r="F5026" t="s">
        <v>169</v>
      </c>
      <c r="G5026" t="s">
        <v>242</v>
      </c>
      <c r="H5026" s="168">
        <v>41386</v>
      </c>
      <c r="I5026" t="s">
        <v>108</v>
      </c>
      <c r="J5026" s="169">
        <v>4.4301369863013695</v>
      </c>
      <c r="K5026">
        <v>1</v>
      </c>
    </row>
    <row r="5027" spans="1:11" x14ac:dyDescent="0.25">
      <c r="A5027" t="s">
        <v>5546</v>
      </c>
      <c r="B5027">
        <v>30403</v>
      </c>
      <c r="C5027" t="s">
        <v>172</v>
      </c>
      <c r="D5027" s="167">
        <v>66065.23</v>
      </c>
      <c r="E5027" t="s">
        <v>199</v>
      </c>
      <c r="F5027" t="s">
        <v>169</v>
      </c>
      <c r="G5027" t="s">
        <v>200</v>
      </c>
      <c r="H5027" s="168">
        <v>31299</v>
      </c>
      <c r="I5027" t="s">
        <v>107</v>
      </c>
      <c r="J5027" s="169">
        <v>32.065753424657537</v>
      </c>
      <c r="K5027">
        <v>7</v>
      </c>
    </row>
    <row r="5028" spans="1:11" x14ac:dyDescent="0.25">
      <c r="A5028" t="s">
        <v>5547</v>
      </c>
      <c r="B5028">
        <v>3243</v>
      </c>
      <c r="C5028" t="s">
        <v>172</v>
      </c>
      <c r="D5028" s="167">
        <v>64564</v>
      </c>
      <c r="E5028" t="s">
        <v>191</v>
      </c>
      <c r="F5028" t="s">
        <v>169</v>
      </c>
      <c r="G5028" t="s">
        <v>486</v>
      </c>
      <c r="H5028" s="168">
        <v>40085</v>
      </c>
      <c r="I5028" t="s">
        <v>105</v>
      </c>
      <c r="J5028" s="169">
        <v>7.9945205479452053</v>
      </c>
      <c r="K5028">
        <v>2</v>
      </c>
    </row>
    <row r="5029" spans="1:11" x14ac:dyDescent="0.25">
      <c r="A5029" t="s">
        <v>5548</v>
      </c>
      <c r="B5029">
        <v>99607</v>
      </c>
      <c r="C5029" t="s">
        <v>167</v>
      </c>
      <c r="D5029" s="167">
        <v>47821.87</v>
      </c>
      <c r="E5029" t="s">
        <v>168</v>
      </c>
      <c r="F5029" t="s">
        <v>169</v>
      </c>
      <c r="G5029" t="s">
        <v>207</v>
      </c>
      <c r="H5029" s="168">
        <v>39370</v>
      </c>
      <c r="I5029" t="s">
        <v>107</v>
      </c>
      <c r="J5029" s="169">
        <v>9.9534246575342458</v>
      </c>
      <c r="K5029">
        <v>3</v>
      </c>
    </row>
    <row r="5030" spans="1:11" x14ac:dyDescent="0.25">
      <c r="A5030" t="s">
        <v>5549</v>
      </c>
      <c r="B5030">
        <v>83033</v>
      </c>
      <c r="C5030" t="s">
        <v>167</v>
      </c>
      <c r="D5030" s="167">
        <v>57361.81</v>
      </c>
      <c r="E5030" t="s">
        <v>268</v>
      </c>
      <c r="F5030" t="s">
        <v>169</v>
      </c>
      <c r="G5030" t="s">
        <v>170</v>
      </c>
      <c r="H5030" s="168">
        <v>38208</v>
      </c>
      <c r="I5030" t="s">
        <v>103</v>
      </c>
      <c r="J5030" s="169">
        <v>13.136986301369863</v>
      </c>
      <c r="K5030">
        <v>3</v>
      </c>
    </row>
    <row r="5031" spans="1:11" x14ac:dyDescent="0.25">
      <c r="A5031" t="s">
        <v>5550</v>
      </c>
      <c r="B5031">
        <v>40191</v>
      </c>
      <c r="C5031" t="s">
        <v>167</v>
      </c>
      <c r="D5031" s="167">
        <v>87523.22</v>
      </c>
      <c r="E5031" t="s">
        <v>216</v>
      </c>
      <c r="F5031" t="s">
        <v>169</v>
      </c>
      <c r="G5031" t="s">
        <v>422</v>
      </c>
      <c r="H5031" s="168">
        <v>31271</v>
      </c>
      <c r="I5031" t="s">
        <v>104</v>
      </c>
      <c r="J5031" s="169">
        <v>32.142465753424659</v>
      </c>
      <c r="K5031">
        <v>7</v>
      </c>
    </row>
    <row r="5032" spans="1:11" x14ac:dyDescent="0.25">
      <c r="A5032" t="s">
        <v>5551</v>
      </c>
      <c r="B5032">
        <v>22296</v>
      </c>
      <c r="C5032" t="s">
        <v>167</v>
      </c>
      <c r="D5032" s="167">
        <v>99939.88</v>
      </c>
      <c r="E5032" t="s">
        <v>308</v>
      </c>
      <c r="F5032" t="s">
        <v>169</v>
      </c>
      <c r="G5032" t="s">
        <v>176</v>
      </c>
      <c r="H5032" s="168">
        <v>39818</v>
      </c>
      <c r="I5032" t="s">
        <v>107</v>
      </c>
      <c r="J5032" s="169">
        <v>8.7260273972602747</v>
      </c>
      <c r="K5032">
        <v>2</v>
      </c>
    </row>
    <row r="5033" spans="1:11" x14ac:dyDescent="0.25">
      <c r="A5033" t="s">
        <v>5552</v>
      </c>
      <c r="B5033">
        <v>52052</v>
      </c>
      <c r="C5033" t="s">
        <v>167</v>
      </c>
      <c r="D5033" s="167">
        <v>93396</v>
      </c>
      <c r="E5033" t="s">
        <v>230</v>
      </c>
      <c r="F5033" t="s">
        <v>169</v>
      </c>
      <c r="G5033" t="s">
        <v>305</v>
      </c>
      <c r="H5033" s="168">
        <v>41386</v>
      </c>
      <c r="I5033" t="s">
        <v>106</v>
      </c>
      <c r="J5033" s="169">
        <v>4.4301369863013695</v>
      </c>
      <c r="K5033">
        <v>1</v>
      </c>
    </row>
    <row r="5034" spans="1:11" x14ac:dyDescent="0.25">
      <c r="A5034" t="s">
        <v>5553</v>
      </c>
      <c r="B5034">
        <v>21979</v>
      </c>
      <c r="C5034" t="s">
        <v>172</v>
      </c>
      <c r="D5034" s="167">
        <v>117174.02</v>
      </c>
      <c r="E5034" t="s">
        <v>185</v>
      </c>
      <c r="F5034" t="s">
        <v>169</v>
      </c>
      <c r="G5034" t="s">
        <v>382</v>
      </c>
      <c r="H5034" s="168">
        <v>33455</v>
      </c>
      <c r="I5034" t="s">
        <v>103</v>
      </c>
      <c r="J5034" s="169">
        <v>26.158904109589042</v>
      </c>
      <c r="K5034">
        <v>6</v>
      </c>
    </row>
    <row r="5035" spans="1:11" x14ac:dyDescent="0.25">
      <c r="A5035" t="s">
        <v>5554</v>
      </c>
      <c r="B5035">
        <v>29119</v>
      </c>
      <c r="C5035" t="s">
        <v>172</v>
      </c>
      <c r="D5035" s="167">
        <v>39257</v>
      </c>
      <c r="E5035" t="s">
        <v>168</v>
      </c>
      <c r="F5035" t="s">
        <v>169</v>
      </c>
      <c r="G5035" t="s">
        <v>869</v>
      </c>
      <c r="H5035" s="168">
        <v>42646</v>
      </c>
      <c r="I5035" t="s">
        <v>106</v>
      </c>
      <c r="J5035" s="169">
        <v>0.9780821917808219</v>
      </c>
      <c r="K5035">
        <v>1</v>
      </c>
    </row>
    <row r="5036" spans="1:11" x14ac:dyDescent="0.25">
      <c r="A5036" t="s">
        <v>5555</v>
      </c>
      <c r="B5036">
        <v>16748</v>
      </c>
      <c r="C5036" t="s">
        <v>172</v>
      </c>
      <c r="D5036" s="167">
        <v>65716</v>
      </c>
      <c r="E5036" t="s">
        <v>191</v>
      </c>
      <c r="F5036" t="s">
        <v>169</v>
      </c>
      <c r="G5036" t="s">
        <v>486</v>
      </c>
      <c r="H5036" s="168">
        <v>39329</v>
      </c>
      <c r="I5036" t="s">
        <v>107</v>
      </c>
      <c r="J5036" s="169">
        <v>10.065753424657535</v>
      </c>
      <c r="K5036">
        <v>3</v>
      </c>
    </row>
    <row r="5037" spans="1:11" x14ac:dyDescent="0.25">
      <c r="A5037" t="s">
        <v>5556</v>
      </c>
      <c r="B5037">
        <v>13876</v>
      </c>
      <c r="C5037" t="s">
        <v>167</v>
      </c>
      <c r="D5037" s="167">
        <v>92756.7</v>
      </c>
      <c r="E5037" t="s">
        <v>175</v>
      </c>
      <c r="F5037" t="s">
        <v>169</v>
      </c>
      <c r="G5037" t="s">
        <v>183</v>
      </c>
      <c r="H5037" s="168">
        <v>34176</v>
      </c>
      <c r="I5037" t="s">
        <v>107</v>
      </c>
      <c r="J5037" s="169">
        <v>24.183561643835617</v>
      </c>
      <c r="K5037">
        <v>5</v>
      </c>
    </row>
    <row r="5038" spans="1:11" x14ac:dyDescent="0.25">
      <c r="A5038" t="s">
        <v>5557</v>
      </c>
      <c r="B5038">
        <v>30628</v>
      </c>
      <c r="C5038" t="s">
        <v>167</v>
      </c>
      <c r="D5038" s="167">
        <v>21357.88</v>
      </c>
      <c r="E5038" t="s">
        <v>216</v>
      </c>
      <c r="F5038" t="s">
        <v>202</v>
      </c>
      <c r="G5038" t="s">
        <v>588</v>
      </c>
      <c r="H5038" s="168">
        <v>38825</v>
      </c>
      <c r="I5038" t="s">
        <v>103</v>
      </c>
      <c r="J5038" s="169">
        <v>11.446575342465753</v>
      </c>
      <c r="K5038">
        <v>3</v>
      </c>
    </row>
    <row r="5039" spans="1:11" x14ac:dyDescent="0.25">
      <c r="A5039" t="s">
        <v>5558</v>
      </c>
      <c r="B5039">
        <v>94882</v>
      </c>
      <c r="C5039" t="s">
        <v>172</v>
      </c>
      <c r="D5039" s="167">
        <v>37934.69</v>
      </c>
      <c r="E5039" t="s">
        <v>233</v>
      </c>
      <c r="F5039" t="s">
        <v>169</v>
      </c>
      <c r="G5039" t="s">
        <v>475</v>
      </c>
      <c r="H5039" s="168">
        <v>39182</v>
      </c>
      <c r="I5039" t="s">
        <v>106</v>
      </c>
      <c r="J5039" s="169">
        <v>10.468493150684932</v>
      </c>
      <c r="K5039">
        <v>3</v>
      </c>
    </row>
    <row r="5040" spans="1:11" x14ac:dyDescent="0.25">
      <c r="A5040" t="s">
        <v>5559</v>
      </c>
      <c r="B5040">
        <v>88483</v>
      </c>
      <c r="C5040" t="s">
        <v>172</v>
      </c>
      <c r="D5040" s="167">
        <v>55802</v>
      </c>
      <c r="E5040" t="s">
        <v>233</v>
      </c>
      <c r="F5040" t="s">
        <v>169</v>
      </c>
      <c r="G5040" t="s">
        <v>824</v>
      </c>
      <c r="H5040" s="168">
        <v>37104</v>
      </c>
      <c r="I5040" t="s">
        <v>105</v>
      </c>
      <c r="J5040" s="169">
        <v>16.161643835616438</v>
      </c>
      <c r="K5040">
        <v>4</v>
      </c>
    </row>
    <row r="5041" spans="1:11" x14ac:dyDescent="0.25">
      <c r="A5041" t="s">
        <v>5560</v>
      </c>
      <c r="B5041">
        <v>26482</v>
      </c>
      <c r="C5041" t="s">
        <v>167</v>
      </c>
      <c r="D5041" s="167">
        <v>59072</v>
      </c>
      <c r="E5041" t="s">
        <v>191</v>
      </c>
      <c r="F5041" t="s">
        <v>169</v>
      </c>
      <c r="G5041" t="s">
        <v>610</v>
      </c>
      <c r="H5041" s="168">
        <v>42492</v>
      </c>
      <c r="I5041" t="s">
        <v>104</v>
      </c>
      <c r="J5041" s="169">
        <v>1.4</v>
      </c>
      <c r="K5041">
        <v>1</v>
      </c>
    </row>
    <row r="5042" spans="1:11" x14ac:dyDescent="0.25">
      <c r="A5042" t="s">
        <v>5561</v>
      </c>
      <c r="B5042">
        <v>96221</v>
      </c>
      <c r="C5042" t="s">
        <v>172</v>
      </c>
      <c r="D5042" s="167">
        <v>43525.72</v>
      </c>
      <c r="E5042" t="s">
        <v>233</v>
      </c>
      <c r="F5042" t="s">
        <v>169</v>
      </c>
      <c r="G5042" t="s">
        <v>514</v>
      </c>
      <c r="H5042" s="168">
        <v>41596</v>
      </c>
      <c r="I5042" t="s">
        <v>106</v>
      </c>
      <c r="J5042" s="169">
        <v>3.8547945205479452</v>
      </c>
      <c r="K5042">
        <v>1</v>
      </c>
    </row>
    <row r="5043" spans="1:11" x14ac:dyDescent="0.25">
      <c r="A5043" t="s">
        <v>5562</v>
      </c>
      <c r="B5043">
        <v>1295</v>
      </c>
      <c r="C5043" t="s">
        <v>172</v>
      </c>
      <c r="D5043" s="167">
        <v>52032.89</v>
      </c>
      <c r="E5043" t="s">
        <v>199</v>
      </c>
      <c r="F5043" t="s">
        <v>169</v>
      </c>
      <c r="G5043" t="s">
        <v>2357</v>
      </c>
      <c r="H5043" s="168">
        <v>39468</v>
      </c>
      <c r="I5043" t="s">
        <v>103</v>
      </c>
      <c r="J5043" s="169">
        <v>9.6849315068493151</v>
      </c>
      <c r="K5043">
        <v>2</v>
      </c>
    </row>
    <row r="5044" spans="1:11" x14ac:dyDescent="0.25">
      <c r="A5044" t="s">
        <v>5563</v>
      </c>
      <c r="B5044">
        <v>21903</v>
      </c>
      <c r="C5044" t="s">
        <v>172</v>
      </c>
      <c r="D5044" s="167">
        <v>97560</v>
      </c>
      <c r="E5044" t="s">
        <v>185</v>
      </c>
      <c r="F5044" t="s">
        <v>169</v>
      </c>
      <c r="G5044" t="s">
        <v>416</v>
      </c>
      <c r="H5044" s="168">
        <v>36024</v>
      </c>
      <c r="I5044" t="s">
        <v>107</v>
      </c>
      <c r="J5044" s="169">
        <v>19.12054794520548</v>
      </c>
      <c r="K5044">
        <v>4</v>
      </c>
    </row>
    <row r="5045" spans="1:11" x14ac:dyDescent="0.25">
      <c r="A5045" t="s">
        <v>5564</v>
      </c>
      <c r="B5045">
        <v>37211</v>
      </c>
      <c r="C5045" t="s">
        <v>172</v>
      </c>
      <c r="D5045" s="167">
        <v>84974</v>
      </c>
      <c r="E5045" t="s">
        <v>268</v>
      </c>
      <c r="F5045" t="s">
        <v>169</v>
      </c>
      <c r="G5045" t="s">
        <v>418</v>
      </c>
      <c r="H5045" s="168">
        <v>41190</v>
      </c>
      <c r="I5045" t="s">
        <v>107</v>
      </c>
      <c r="J5045" s="169">
        <v>4.9671232876712326</v>
      </c>
      <c r="K5045">
        <v>1</v>
      </c>
    </row>
    <row r="5046" spans="1:11" x14ac:dyDescent="0.25">
      <c r="A5046" t="s">
        <v>5565</v>
      </c>
      <c r="B5046">
        <v>51042</v>
      </c>
      <c r="C5046" t="s">
        <v>167</v>
      </c>
      <c r="D5046" s="167">
        <v>100394.16</v>
      </c>
      <c r="E5046" t="s">
        <v>325</v>
      </c>
      <c r="F5046" t="s">
        <v>169</v>
      </c>
      <c r="G5046" t="s">
        <v>533</v>
      </c>
      <c r="H5046" s="168">
        <v>38978</v>
      </c>
      <c r="I5046" t="s">
        <v>103</v>
      </c>
      <c r="J5046" s="169">
        <v>11.027397260273972</v>
      </c>
      <c r="K5046">
        <v>3</v>
      </c>
    </row>
    <row r="5047" spans="1:11" x14ac:dyDescent="0.25">
      <c r="A5047" t="s">
        <v>5566</v>
      </c>
      <c r="B5047">
        <v>27652</v>
      </c>
      <c r="C5047" t="s">
        <v>172</v>
      </c>
      <c r="D5047" s="167">
        <v>58455</v>
      </c>
      <c r="E5047" t="s">
        <v>175</v>
      </c>
      <c r="F5047" t="s">
        <v>169</v>
      </c>
      <c r="G5047" t="s">
        <v>183</v>
      </c>
      <c r="H5047" s="168">
        <v>41498</v>
      </c>
      <c r="I5047" t="s">
        <v>104</v>
      </c>
      <c r="J5047" s="169">
        <v>4.1232876712328768</v>
      </c>
      <c r="K5047">
        <v>1</v>
      </c>
    </row>
    <row r="5048" spans="1:11" x14ac:dyDescent="0.25">
      <c r="A5048" t="s">
        <v>5567</v>
      </c>
      <c r="B5048">
        <v>92325</v>
      </c>
      <c r="C5048" t="s">
        <v>172</v>
      </c>
      <c r="D5048" s="167">
        <v>59000</v>
      </c>
      <c r="E5048" t="s">
        <v>616</v>
      </c>
      <c r="F5048" t="s">
        <v>169</v>
      </c>
      <c r="G5048" t="s">
        <v>617</v>
      </c>
      <c r="H5048" s="168">
        <v>42674</v>
      </c>
      <c r="I5048" t="s">
        <v>103</v>
      </c>
      <c r="J5048" s="169">
        <v>0.90136986301369859</v>
      </c>
      <c r="K5048">
        <v>1</v>
      </c>
    </row>
    <row r="5049" spans="1:11" x14ac:dyDescent="0.25">
      <c r="A5049" t="s">
        <v>5568</v>
      </c>
      <c r="B5049">
        <v>8472</v>
      </c>
      <c r="C5049" t="s">
        <v>167</v>
      </c>
      <c r="D5049" s="167">
        <v>78740.52</v>
      </c>
      <c r="E5049" t="s">
        <v>1353</v>
      </c>
      <c r="F5049" t="s">
        <v>169</v>
      </c>
      <c r="G5049" t="s">
        <v>882</v>
      </c>
      <c r="H5049" s="168">
        <v>38992</v>
      </c>
      <c r="I5049" t="s">
        <v>106</v>
      </c>
      <c r="J5049" s="169">
        <v>10.989041095890411</v>
      </c>
      <c r="K5049">
        <v>3</v>
      </c>
    </row>
    <row r="5050" spans="1:11" x14ac:dyDescent="0.25">
      <c r="A5050" t="s">
        <v>5569</v>
      </c>
      <c r="B5050">
        <v>81598</v>
      </c>
      <c r="C5050" t="s">
        <v>167</v>
      </c>
      <c r="D5050" s="167">
        <v>102664</v>
      </c>
      <c r="E5050" t="s">
        <v>188</v>
      </c>
      <c r="F5050" t="s">
        <v>169</v>
      </c>
      <c r="G5050" t="s">
        <v>410</v>
      </c>
      <c r="H5050" s="168">
        <v>38769</v>
      </c>
      <c r="I5050" t="s">
        <v>104</v>
      </c>
      <c r="J5050" s="169">
        <v>11.6</v>
      </c>
      <c r="K5050">
        <v>3</v>
      </c>
    </row>
    <row r="5051" spans="1:11" x14ac:dyDescent="0.25">
      <c r="A5051" t="s">
        <v>5570</v>
      </c>
      <c r="B5051">
        <v>15660</v>
      </c>
      <c r="C5051" t="s">
        <v>172</v>
      </c>
      <c r="D5051" s="167">
        <v>175127</v>
      </c>
      <c r="E5051" t="s">
        <v>308</v>
      </c>
      <c r="F5051" t="s">
        <v>169</v>
      </c>
      <c r="G5051" t="s">
        <v>637</v>
      </c>
      <c r="H5051" s="168">
        <v>35492</v>
      </c>
      <c r="I5051" t="s">
        <v>107</v>
      </c>
      <c r="J5051" s="169">
        <v>20.578082191780823</v>
      </c>
      <c r="K5051">
        <v>5</v>
      </c>
    </row>
    <row r="5052" spans="1:11" x14ac:dyDescent="0.25">
      <c r="A5052" t="s">
        <v>5571</v>
      </c>
      <c r="B5052">
        <v>93341</v>
      </c>
      <c r="C5052" t="s">
        <v>172</v>
      </c>
      <c r="D5052" s="167">
        <v>47947.55</v>
      </c>
      <c r="E5052" t="s">
        <v>199</v>
      </c>
      <c r="F5052" t="s">
        <v>169</v>
      </c>
      <c r="G5052" t="s">
        <v>295</v>
      </c>
      <c r="H5052" s="168">
        <v>38657</v>
      </c>
      <c r="I5052" t="s">
        <v>106</v>
      </c>
      <c r="J5052" s="169">
        <v>11.906849315068493</v>
      </c>
      <c r="K5052">
        <v>3</v>
      </c>
    </row>
    <row r="5053" spans="1:11" x14ac:dyDescent="0.25">
      <c r="A5053" t="s">
        <v>5572</v>
      </c>
      <c r="B5053">
        <v>95957</v>
      </c>
      <c r="C5053" t="s">
        <v>172</v>
      </c>
      <c r="D5053" s="167">
        <v>60501</v>
      </c>
      <c r="E5053" t="s">
        <v>175</v>
      </c>
      <c r="F5053" t="s">
        <v>169</v>
      </c>
      <c r="G5053" t="s">
        <v>183</v>
      </c>
      <c r="H5053" s="168">
        <v>41106</v>
      </c>
      <c r="I5053" t="s">
        <v>104</v>
      </c>
      <c r="J5053" s="169">
        <v>5.1972602739726028</v>
      </c>
      <c r="K5053">
        <v>2</v>
      </c>
    </row>
    <row r="5054" spans="1:11" x14ac:dyDescent="0.25">
      <c r="A5054" t="s">
        <v>5573</v>
      </c>
      <c r="B5054">
        <v>51623</v>
      </c>
      <c r="C5054" t="s">
        <v>167</v>
      </c>
      <c r="D5054" s="167">
        <v>81066</v>
      </c>
      <c r="E5054" t="s">
        <v>188</v>
      </c>
      <c r="F5054" t="s">
        <v>169</v>
      </c>
      <c r="G5054" t="s">
        <v>282</v>
      </c>
      <c r="H5054" s="168">
        <v>36247</v>
      </c>
      <c r="I5054" t="s">
        <v>103</v>
      </c>
      <c r="J5054" s="169">
        <v>18.509589041095889</v>
      </c>
      <c r="K5054">
        <v>4</v>
      </c>
    </row>
    <row r="5055" spans="1:11" x14ac:dyDescent="0.25">
      <c r="A5055" t="s">
        <v>5574</v>
      </c>
      <c r="B5055">
        <v>40730</v>
      </c>
      <c r="C5055" t="s">
        <v>172</v>
      </c>
      <c r="D5055" s="167">
        <v>126781.06</v>
      </c>
      <c r="E5055" t="s">
        <v>185</v>
      </c>
      <c r="F5055" t="s">
        <v>169</v>
      </c>
      <c r="G5055" t="s">
        <v>382</v>
      </c>
      <c r="H5055" s="168">
        <v>31411</v>
      </c>
      <c r="I5055" t="s">
        <v>106</v>
      </c>
      <c r="J5055" s="169">
        <v>31.758904109589039</v>
      </c>
      <c r="K5055">
        <v>7</v>
      </c>
    </row>
    <row r="5056" spans="1:11" x14ac:dyDescent="0.25">
      <c r="A5056" t="s">
        <v>5575</v>
      </c>
      <c r="B5056">
        <v>26620</v>
      </c>
      <c r="C5056" t="s">
        <v>167</v>
      </c>
      <c r="D5056" s="167">
        <v>68344.59</v>
      </c>
      <c r="E5056" t="s">
        <v>191</v>
      </c>
      <c r="F5056" t="s">
        <v>169</v>
      </c>
      <c r="G5056" t="s">
        <v>610</v>
      </c>
      <c r="H5056" s="168">
        <v>41162</v>
      </c>
      <c r="I5056" t="s">
        <v>105</v>
      </c>
      <c r="J5056" s="169">
        <v>5.043835616438356</v>
      </c>
      <c r="K5056">
        <v>1</v>
      </c>
    </row>
    <row r="5057" spans="1:11" x14ac:dyDescent="0.25">
      <c r="A5057" t="s">
        <v>5576</v>
      </c>
      <c r="B5057">
        <v>2778</v>
      </c>
      <c r="C5057" t="s">
        <v>172</v>
      </c>
      <c r="D5057" s="167">
        <v>66065.23</v>
      </c>
      <c r="E5057" t="s">
        <v>199</v>
      </c>
      <c r="F5057" t="s">
        <v>169</v>
      </c>
      <c r="G5057" t="s">
        <v>200</v>
      </c>
      <c r="H5057" s="168">
        <v>32902</v>
      </c>
      <c r="I5057" t="s">
        <v>106</v>
      </c>
      <c r="J5057" s="169">
        <v>27.673972602739727</v>
      </c>
      <c r="K5057">
        <v>6</v>
      </c>
    </row>
    <row r="5058" spans="1:11" x14ac:dyDescent="0.25">
      <c r="A5058" t="s">
        <v>5577</v>
      </c>
      <c r="B5058">
        <v>90723</v>
      </c>
      <c r="C5058" t="s">
        <v>172</v>
      </c>
      <c r="D5058" s="167">
        <v>86588</v>
      </c>
      <c r="E5058" t="s">
        <v>175</v>
      </c>
      <c r="F5058" t="s">
        <v>169</v>
      </c>
      <c r="G5058" t="s">
        <v>183</v>
      </c>
      <c r="H5058" s="168">
        <v>38642</v>
      </c>
      <c r="I5058" t="s">
        <v>105</v>
      </c>
      <c r="J5058" s="169">
        <v>11.947945205479453</v>
      </c>
      <c r="K5058">
        <v>3</v>
      </c>
    </row>
    <row r="5059" spans="1:11" x14ac:dyDescent="0.25">
      <c r="A5059" t="s">
        <v>5578</v>
      </c>
      <c r="B5059">
        <v>823</v>
      </c>
      <c r="C5059" t="s">
        <v>172</v>
      </c>
      <c r="D5059" s="167">
        <v>104717.6</v>
      </c>
      <c r="E5059" t="s">
        <v>185</v>
      </c>
      <c r="F5059" t="s">
        <v>169</v>
      </c>
      <c r="G5059" t="s">
        <v>495</v>
      </c>
      <c r="H5059" s="168">
        <v>31130</v>
      </c>
      <c r="I5059" t="s">
        <v>105</v>
      </c>
      <c r="J5059" s="169">
        <v>32.528767123287672</v>
      </c>
      <c r="K5059">
        <v>7</v>
      </c>
    </row>
    <row r="5060" spans="1:11" x14ac:dyDescent="0.25">
      <c r="A5060" t="s">
        <v>5579</v>
      </c>
      <c r="B5060">
        <v>71621</v>
      </c>
      <c r="C5060" t="s">
        <v>172</v>
      </c>
      <c r="D5060" s="167">
        <v>86537.84</v>
      </c>
      <c r="E5060" t="s">
        <v>191</v>
      </c>
      <c r="F5060" t="s">
        <v>169</v>
      </c>
      <c r="G5060" t="s">
        <v>192</v>
      </c>
      <c r="H5060" s="168">
        <v>32475</v>
      </c>
      <c r="I5060" t="s">
        <v>107</v>
      </c>
      <c r="J5060" s="169">
        <v>28.843835616438355</v>
      </c>
      <c r="K5060">
        <v>6</v>
      </c>
    </row>
    <row r="5061" spans="1:11" x14ac:dyDescent="0.25">
      <c r="A5061" t="s">
        <v>5580</v>
      </c>
      <c r="B5061">
        <v>19473</v>
      </c>
      <c r="C5061" t="s">
        <v>172</v>
      </c>
      <c r="D5061" s="167">
        <v>87536</v>
      </c>
      <c r="E5061" t="s">
        <v>185</v>
      </c>
      <c r="F5061" t="s">
        <v>169</v>
      </c>
      <c r="G5061" t="s">
        <v>416</v>
      </c>
      <c r="H5061" s="168">
        <v>38145</v>
      </c>
      <c r="I5061" t="s">
        <v>104</v>
      </c>
      <c r="J5061" s="169">
        <v>13.30958904109589</v>
      </c>
      <c r="K5061">
        <v>3</v>
      </c>
    </row>
    <row r="5062" spans="1:11" x14ac:dyDescent="0.25">
      <c r="A5062" t="s">
        <v>5581</v>
      </c>
      <c r="B5062">
        <v>34197</v>
      </c>
      <c r="C5062" t="s">
        <v>172</v>
      </c>
      <c r="D5062" s="167">
        <v>92756.7</v>
      </c>
      <c r="E5062" t="s">
        <v>175</v>
      </c>
      <c r="F5062" t="s">
        <v>169</v>
      </c>
      <c r="G5062" t="s">
        <v>183</v>
      </c>
      <c r="H5062" s="168">
        <v>35296</v>
      </c>
      <c r="I5062" t="s">
        <v>105</v>
      </c>
      <c r="J5062" s="169">
        <v>21.115068493150684</v>
      </c>
      <c r="K5062">
        <v>5</v>
      </c>
    </row>
    <row r="5063" spans="1:11" x14ac:dyDescent="0.25">
      <c r="A5063" t="s">
        <v>5582</v>
      </c>
      <c r="B5063">
        <v>69048</v>
      </c>
      <c r="C5063" t="s">
        <v>172</v>
      </c>
      <c r="D5063" s="167">
        <v>50053.88</v>
      </c>
      <c r="E5063" t="s">
        <v>199</v>
      </c>
      <c r="F5063" t="s">
        <v>169</v>
      </c>
      <c r="G5063" t="s">
        <v>3409</v>
      </c>
      <c r="H5063" s="168">
        <v>35100</v>
      </c>
      <c r="I5063" t="s">
        <v>104</v>
      </c>
      <c r="J5063" s="169">
        <v>21.652054794520549</v>
      </c>
      <c r="K5063">
        <v>5</v>
      </c>
    </row>
    <row r="5064" spans="1:11" x14ac:dyDescent="0.25">
      <c r="A5064" t="s">
        <v>5583</v>
      </c>
      <c r="B5064">
        <v>3941</v>
      </c>
      <c r="C5064" t="s">
        <v>167</v>
      </c>
      <c r="D5064" s="167">
        <v>86370.52</v>
      </c>
      <c r="E5064" t="s">
        <v>188</v>
      </c>
      <c r="F5064" t="s">
        <v>169</v>
      </c>
      <c r="G5064" t="s">
        <v>428</v>
      </c>
      <c r="H5064" s="168">
        <v>35870</v>
      </c>
      <c r="I5064" t="s">
        <v>107</v>
      </c>
      <c r="J5064" s="169">
        <v>19.542465753424658</v>
      </c>
      <c r="K5064">
        <v>4</v>
      </c>
    </row>
    <row r="5065" spans="1:11" x14ac:dyDescent="0.25">
      <c r="A5065" t="s">
        <v>5584</v>
      </c>
      <c r="B5065">
        <v>82728</v>
      </c>
      <c r="C5065" t="s">
        <v>172</v>
      </c>
      <c r="D5065" s="167">
        <v>97912</v>
      </c>
      <c r="E5065" t="s">
        <v>199</v>
      </c>
      <c r="F5065" t="s">
        <v>169</v>
      </c>
      <c r="G5065" t="s">
        <v>5585</v>
      </c>
      <c r="H5065" s="168">
        <v>39762</v>
      </c>
      <c r="I5065" t="s">
        <v>103</v>
      </c>
      <c r="J5065" s="169">
        <v>8.8794520547945197</v>
      </c>
      <c r="K5065">
        <v>2</v>
      </c>
    </row>
    <row r="5066" spans="1:11" x14ac:dyDescent="0.25">
      <c r="A5066" t="s">
        <v>5586</v>
      </c>
      <c r="B5066">
        <v>302</v>
      </c>
      <c r="C5066" t="s">
        <v>172</v>
      </c>
      <c r="D5066" s="167">
        <v>57265</v>
      </c>
      <c r="E5066" t="s">
        <v>191</v>
      </c>
      <c r="F5066" t="s">
        <v>169</v>
      </c>
      <c r="G5066" t="s">
        <v>354</v>
      </c>
      <c r="H5066" s="168">
        <v>40330</v>
      </c>
      <c r="I5066" t="s">
        <v>106</v>
      </c>
      <c r="J5066" s="169">
        <v>7.3232876712328769</v>
      </c>
      <c r="K5066">
        <v>2</v>
      </c>
    </row>
    <row r="5067" spans="1:11" x14ac:dyDescent="0.25">
      <c r="A5067" t="s">
        <v>5587</v>
      </c>
      <c r="B5067">
        <v>20332</v>
      </c>
      <c r="C5067" t="s">
        <v>172</v>
      </c>
      <c r="D5067" s="167">
        <v>87523.22</v>
      </c>
      <c r="E5067" t="s">
        <v>196</v>
      </c>
      <c r="F5067" t="s">
        <v>169</v>
      </c>
      <c r="G5067" t="s">
        <v>1795</v>
      </c>
      <c r="H5067" s="168">
        <v>34645</v>
      </c>
      <c r="I5067" t="s">
        <v>106</v>
      </c>
      <c r="J5067" s="169">
        <v>22.898630136986302</v>
      </c>
      <c r="K5067">
        <v>5</v>
      </c>
    </row>
    <row r="5068" spans="1:11" x14ac:dyDescent="0.25">
      <c r="A5068" t="s">
        <v>5588</v>
      </c>
      <c r="B5068">
        <v>15308</v>
      </c>
      <c r="C5068" t="s">
        <v>167</v>
      </c>
      <c r="D5068" s="167">
        <v>71796.52</v>
      </c>
      <c r="E5068" t="s">
        <v>199</v>
      </c>
      <c r="F5068" t="s">
        <v>169</v>
      </c>
      <c r="G5068" t="s">
        <v>582</v>
      </c>
      <c r="H5068" s="168">
        <v>38523</v>
      </c>
      <c r="I5068" t="s">
        <v>104</v>
      </c>
      <c r="J5068" s="169">
        <v>12.273972602739725</v>
      </c>
      <c r="K5068">
        <v>3</v>
      </c>
    </row>
    <row r="5069" spans="1:11" x14ac:dyDescent="0.25">
      <c r="A5069" t="s">
        <v>5589</v>
      </c>
      <c r="B5069">
        <v>82424</v>
      </c>
      <c r="C5069" t="s">
        <v>172</v>
      </c>
      <c r="D5069" s="167">
        <v>50785.5</v>
      </c>
      <c r="E5069" t="s">
        <v>1353</v>
      </c>
      <c r="F5069" t="s">
        <v>169</v>
      </c>
      <c r="G5069" t="s">
        <v>1354</v>
      </c>
      <c r="H5069" s="168">
        <v>42310</v>
      </c>
      <c r="I5069" t="s">
        <v>103</v>
      </c>
      <c r="J5069" s="169">
        <v>1.8986301369863015</v>
      </c>
      <c r="K5069">
        <v>1</v>
      </c>
    </row>
    <row r="5070" spans="1:11" x14ac:dyDescent="0.25">
      <c r="A5070" t="s">
        <v>5590</v>
      </c>
      <c r="B5070">
        <v>42305</v>
      </c>
      <c r="C5070" t="s">
        <v>172</v>
      </c>
      <c r="D5070" s="167">
        <v>118930</v>
      </c>
      <c r="E5070" t="s">
        <v>185</v>
      </c>
      <c r="F5070" t="s">
        <v>169</v>
      </c>
      <c r="G5070" t="s">
        <v>382</v>
      </c>
      <c r="H5070" s="168">
        <v>36024</v>
      </c>
      <c r="I5070" t="s">
        <v>103</v>
      </c>
      <c r="J5070" s="169">
        <v>19.12054794520548</v>
      </c>
      <c r="K5070">
        <v>4</v>
      </c>
    </row>
    <row r="5071" spans="1:11" x14ac:dyDescent="0.25">
      <c r="A5071" t="s">
        <v>5591</v>
      </c>
      <c r="B5071">
        <v>89432</v>
      </c>
      <c r="C5071" t="s">
        <v>172</v>
      </c>
      <c r="D5071" s="167">
        <v>59302</v>
      </c>
      <c r="E5071" t="s">
        <v>191</v>
      </c>
      <c r="F5071" t="s">
        <v>169</v>
      </c>
      <c r="G5071" t="s">
        <v>354</v>
      </c>
      <c r="H5071" s="168">
        <v>40330</v>
      </c>
      <c r="I5071" t="s">
        <v>108</v>
      </c>
      <c r="J5071" s="169">
        <v>7.3232876712328769</v>
      </c>
      <c r="K5071">
        <v>2</v>
      </c>
    </row>
    <row r="5072" spans="1:11" x14ac:dyDescent="0.25">
      <c r="A5072" t="s">
        <v>5592</v>
      </c>
      <c r="B5072">
        <v>95878</v>
      </c>
      <c r="C5072" t="s">
        <v>172</v>
      </c>
      <c r="D5072" s="167">
        <v>52701.95</v>
      </c>
      <c r="E5072" t="s">
        <v>199</v>
      </c>
      <c r="F5072" t="s">
        <v>169</v>
      </c>
      <c r="G5072" t="s">
        <v>200</v>
      </c>
      <c r="H5072" s="168">
        <v>39509</v>
      </c>
      <c r="I5072" t="s">
        <v>103</v>
      </c>
      <c r="J5072" s="169">
        <v>9.5726027397260278</v>
      </c>
      <c r="K5072">
        <v>2</v>
      </c>
    </row>
    <row r="5073" spans="1:11" x14ac:dyDescent="0.25">
      <c r="A5073" t="s">
        <v>5593</v>
      </c>
      <c r="B5073">
        <v>92082</v>
      </c>
      <c r="C5073" t="s">
        <v>167</v>
      </c>
      <c r="D5073" s="167">
        <v>60097.19</v>
      </c>
      <c r="E5073" t="s">
        <v>175</v>
      </c>
      <c r="F5073" t="s">
        <v>169</v>
      </c>
      <c r="G5073" t="s">
        <v>209</v>
      </c>
      <c r="H5073" s="168">
        <v>40140</v>
      </c>
      <c r="I5073" t="s">
        <v>104</v>
      </c>
      <c r="J5073" s="169">
        <v>7.8438356164383558</v>
      </c>
      <c r="K5073">
        <v>2</v>
      </c>
    </row>
    <row r="5074" spans="1:11" x14ac:dyDescent="0.25">
      <c r="A5074" t="s">
        <v>5594</v>
      </c>
      <c r="B5074">
        <v>19578</v>
      </c>
      <c r="C5074" t="s">
        <v>167</v>
      </c>
      <c r="D5074" s="167">
        <v>64854</v>
      </c>
      <c r="E5074" t="s">
        <v>168</v>
      </c>
      <c r="F5074" t="s">
        <v>169</v>
      </c>
      <c r="G5074" t="s">
        <v>265</v>
      </c>
      <c r="H5074" s="168">
        <v>39461</v>
      </c>
      <c r="I5074" t="s">
        <v>108</v>
      </c>
      <c r="J5074" s="169">
        <v>9.7041095890410958</v>
      </c>
      <c r="K5074">
        <v>2</v>
      </c>
    </row>
    <row r="5075" spans="1:11" x14ac:dyDescent="0.25">
      <c r="A5075" t="s">
        <v>5595</v>
      </c>
      <c r="B5075">
        <v>12339</v>
      </c>
      <c r="C5075" t="s">
        <v>172</v>
      </c>
      <c r="D5075" s="167">
        <v>45775.85</v>
      </c>
      <c r="E5075" t="s">
        <v>196</v>
      </c>
      <c r="F5075" t="s">
        <v>169</v>
      </c>
      <c r="G5075" t="s">
        <v>503</v>
      </c>
      <c r="H5075" s="168">
        <v>37886</v>
      </c>
      <c r="I5075" t="s">
        <v>104</v>
      </c>
      <c r="J5075" s="169">
        <v>14.019178082191781</v>
      </c>
      <c r="K5075">
        <v>3</v>
      </c>
    </row>
    <row r="5076" spans="1:11" x14ac:dyDescent="0.25">
      <c r="A5076" t="s">
        <v>5596</v>
      </c>
      <c r="B5076">
        <v>53651</v>
      </c>
      <c r="C5076" t="s">
        <v>167</v>
      </c>
      <c r="D5076" s="167">
        <v>49068.12</v>
      </c>
      <c r="E5076" t="s">
        <v>188</v>
      </c>
      <c r="F5076" t="s">
        <v>169</v>
      </c>
      <c r="G5076" t="s">
        <v>282</v>
      </c>
      <c r="H5076" s="168">
        <v>41862</v>
      </c>
      <c r="I5076" t="s">
        <v>107</v>
      </c>
      <c r="J5076" s="169">
        <v>3.1260273972602741</v>
      </c>
      <c r="K5076">
        <v>1</v>
      </c>
    </row>
    <row r="5077" spans="1:11" x14ac:dyDescent="0.25">
      <c r="A5077" t="s">
        <v>5597</v>
      </c>
      <c r="B5077">
        <v>32026</v>
      </c>
      <c r="C5077" t="s">
        <v>172</v>
      </c>
      <c r="D5077" s="167">
        <v>45261</v>
      </c>
      <c r="E5077" t="s">
        <v>191</v>
      </c>
      <c r="F5077" t="s">
        <v>169</v>
      </c>
      <c r="G5077" t="s">
        <v>1065</v>
      </c>
      <c r="H5077" s="168">
        <v>42716</v>
      </c>
      <c r="I5077" t="s">
        <v>106</v>
      </c>
      <c r="J5077" s="169">
        <v>0.78630136986301369</v>
      </c>
      <c r="K5077">
        <v>1</v>
      </c>
    </row>
    <row r="5078" spans="1:11" x14ac:dyDescent="0.25">
      <c r="A5078" t="s">
        <v>5598</v>
      </c>
      <c r="B5078">
        <v>36236</v>
      </c>
      <c r="C5078" t="s">
        <v>172</v>
      </c>
      <c r="D5078" s="167">
        <v>65752</v>
      </c>
      <c r="E5078" t="s">
        <v>175</v>
      </c>
      <c r="F5078" t="s">
        <v>169</v>
      </c>
      <c r="G5078" t="s">
        <v>183</v>
      </c>
      <c r="H5078" s="168">
        <v>40742</v>
      </c>
      <c r="I5078" t="s">
        <v>105</v>
      </c>
      <c r="J5078" s="169">
        <v>6.1945205479452055</v>
      </c>
      <c r="K5078">
        <v>2</v>
      </c>
    </row>
    <row r="5079" spans="1:11" x14ac:dyDescent="0.25">
      <c r="A5079" t="s">
        <v>5599</v>
      </c>
      <c r="B5079">
        <v>52179</v>
      </c>
      <c r="C5079" t="s">
        <v>172</v>
      </c>
      <c r="D5079" s="167">
        <v>67753</v>
      </c>
      <c r="E5079" t="s">
        <v>191</v>
      </c>
      <c r="F5079" t="s">
        <v>169</v>
      </c>
      <c r="G5079" t="s">
        <v>486</v>
      </c>
      <c r="H5079" s="168">
        <v>39160</v>
      </c>
      <c r="I5079" t="s">
        <v>103</v>
      </c>
      <c r="J5079" s="169">
        <v>10.528767123287672</v>
      </c>
      <c r="K5079">
        <v>3</v>
      </c>
    </row>
    <row r="5080" spans="1:11" x14ac:dyDescent="0.25">
      <c r="A5080" t="s">
        <v>5600</v>
      </c>
      <c r="B5080">
        <v>12950</v>
      </c>
      <c r="C5080" t="s">
        <v>172</v>
      </c>
      <c r="D5080" s="167">
        <v>41228.720000000001</v>
      </c>
      <c r="E5080" t="s">
        <v>233</v>
      </c>
      <c r="F5080" t="s">
        <v>169</v>
      </c>
      <c r="G5080" t="s">
        <v>399</v>
      </c>
      <c r="H5080" s="168">
        <v>38868</v>
      </c>
      <c r="I5080" t="s">
        <v>103</v>
      </c>
      <c r="J5080" s="169">
        <v>11.328767123287671</v>
      </c>
      <c r="K5080">
        <v>3</v>
      </c>
    </row>
    <row r="5081" spans="1:11" x14ac:dyDescent="0.25">
      <c r="A5081" t="s">
        <v>5601</v>
      </c>
      <c r="B5081">
        <v>83823</v>
      </c>
      <c r="C5081" t="s">
        <v>172</v>
      </c>
      <c r="D5081" s="167">
        <v>54444.26</v>
      </c>
      <c r="E5081" t="s">
        <v>168</v>
      </c>
      <c r="F5081" t="s">
        <v>169</v>
      </c>
      <c r="G5081" t="s">
        <v>649</v>
      </c>
      <c r="H5081" s="168">
        <v>38865</v>
      </c>
      <c r="I5081" t="s">
        <v>104</v>
      </c>
      <c r="J5081" s="169">
        <v>11.336986301369864</v>
      </c>
      <c r="K5081">
        <v>3</v>
      </c>
    </row>
    <row r="5082" spans="1:11" x14ac:dyDescent="0.25">
      <c r="A5082" t="s">
        <v>5602</v>
      </c>
      <c r="B5082">
        <v>21131</v>
      </c>
      <c r="C5082" t="s">
        <v>172</v>
      </c>
      <c r="D5082" s="167">
        <v>73801</v>
      </c>
      <c r="E5082" t="s">
        <v>196</v>
      </c>
      <c r="F5082" t="s">
        <v>169</v>
      </c>
      <c r="G5082" t="s">
        <v>2178</v>
      </c>
      <c r="H5082" s="168">
        <v>38544</v>
      </c>
      <c r="I5082" t="s">
        <v>103</v>
      </c>
      <c r="J5082" s="169">
        <v>12.216438356164383</v>
      </c>
      <c r="K5082">
        <v>3</v>
      </c>
    </row>
    <row r="5083" spans="1:11" x14ac:dyDescent="0.25">
      <c r="A5083" t="s">
        <v>5603</v>
      </c>
      <c r="B5083">
        <v>8611</v>
      </c>
      <c r="C5083" t="s">
        <v>167</v>
      </c>
      <c r="D5083" s="167">
        <v>49068</v>
      </c>
      <c r="E5083" t="s">
        <v>188</v>
      </c>
      <c r="F5083" t="s">
        <v>169</v>
      </c>
      <c r="G5083" t="s">
        <v>282</v>
      </c>
      <c r="H5083" s="168">
        <v>42619</v>
      </c>
      <c r="I5083" t="s">
        <v>104</v>
      </c>
      <c r="J5083" s="169">
        <v>1.0520547945205478</v>
      </c>
      <c r="K5083">
        <v>1</v>
      </c>
    </row>
    <row r="5084" spans="1:11" x14ac:dyDescent="0.25">
      <c r="A5084" t="s">
        <v>5604</v>
      </c>
      <c r="B5084">
        <v>33712</v>
      </c>
      <c r="C5084" t="s">
        <v>167</v>
      </c>
      <c r="D5084" s="167">
        <v>76271.8</v>
      </c>
      <c r="E5084" t="s">
        <v>188</v>
      </c>
      <c r="F5084" t="s">
        <v>169</v>
      </c>
      <c r="G5084" t="s">
        <v>261</v>
      </c>
      <c r="H5084" s="168">
        <v>38222</v>
      </c>
      <c r="I5084" t="s">
        <v>103</v>
      </c>
      <c r="J5084" s="169">
        <v>13.098630136986301</v>
      </c>
      <c r="K5084">
        <v>3</v>
      </c>
    </row>
    <row r="5085" spans="1:11" x14ac:dyDescent="0.25">
      <c r="A5085" t="s">
        <v>5605</v>
      </c>
      <c r="B5085">
        <v>91707</v>
      </c>
      <c r="C5085" t="s">
        <v>167</v>
      </c>
      <c r="D5085" s="167">
        <v>61135.199999999997</v>
      </c>
      <c r="E5085" t="s">
        <v>168</v>
      </c>
      <c r="F5085" t="s">
        <v>169</v>
      </c>
      <c r="G5085" t="s">
        <v>170</v>
      </c>
      <c r="H5085" s="168">
        <v>36472</v>
      </c>
      <c r="I5085" t="s">
        <v>104</v>
      </c>
      <c r="J5085" s="169">
        <v>17.893150684931506</v>
      </c>
      <c r="K5085">
        <v>4</v>
      </c>
    </row>
    <row r="5086" spans="1:11" x14ac:dyDescent="0.25">
      <c r="A5086" t="s">
        <v>5606</v>
      </c>
      <c r="B5086">
        <v>21337</v>
      </c>
      <c r="C5086" t="s">
        <v>172</v>
      </c>
      <c r="D5086" s="167">
        <v>56689.66</v>
      </c>
      <c r="E5086" t="s">
        <v>199</v>
      </c>
      <c r="F5086" t="s">
        <v>169</v>
      </c>
      <c r="G5086" t="s">
        <v>200</v>
      </c>
      <c r="H5086" s="168">
        <v>37599</v>
      </c>
      <c r="I5086" t="s">
        <v>104</v>
      </c>
      <c r="J5086" s="169">
        <v>14.805479452054794</v>
      </c>
      <c r="K5086">
        <v>3</v>
      </c>
    </row>
    <row r="5087" spans="1:11" x14ac:dyDescent="0.25">
      <c r="A5087" t="s">
        <v>5607</v>
      </c>
      <c r="B5087">
        <v>28345</v>
      </c>
      <c r="C5087" t="s">
        <v>172</v>
      </c>
      <c r="D5087" s="167">
        <v>56306.83</v>
      </c>
      <c r="E5087" t="s">
        <v>168</v>
      </c>
      <c r="F5087" t="s">
        <v>169</v>
      </c>
      <c r="G5087" t="s">
        <v>1533</v>
      </c>
      <c r="H5087" s="168">
        <v>39370</v>
      </c>
      <c r="I5087" t="s">
        <v>104</v>
      </c>
      <c r="J5087" s="169">
        <v>9.9534246575342458</v>
      </c>
      <c r="K5087">
        <v>3</v>
      </c>
    </row>
    <row r="5088" spans="1:11" x14ac:dyDescent="0.25">
      <c r="A5088" t="s">
        <v>5608</v>
      </c>
      <c r="B5088">
        <v>11512</v>
      </c>
      <c r="C5088" t="s">
        <v>167</v>
      </c>
      <c r="D5088" s="167">
        <v>55139.73</v>
      </c>
      <c r="E5088" t="s">
        <v>188</v>
      </c>
      <c r="F5088" t="s">
        <v>169</v>
      </c>
      <c r="G5088" t="s">
        <v>344</v>
      </c>
      <c r="H5088" s="168">
        <v>36948</v>
      </c>
      <c r="I5088" t="s">
        <v>106</v>
      </c>
      <c r="J5088" s="169">
        <v>16.589041095890412</v>
      </c>
      <c r="K5088">
        <v>4</v>
      </c>
    </row>
    <row r="5089" spans="1:11" x14ac:dyDescent="0.25">
      <c r="A5089" t="s">
        <v>5609</v>
      </c>
      <c r="B5089">
        <v>34823</v>
      </c>
      <c r="C5089" t="s">
        <v>167</v>
      </c>
      <c r="D5089" s="167">
        <v>51466.63</v>
      </c>
      <c r="E5089" t="s">
        <v>168</v>
      </c>
      <c r="F5089" t="s">
        <v>169</v>
      </c>
      <c r="G5089" t="s">
        <v>170</v>
      </c>
      <c r="H5089" s="168">
        <v>38054</v>
      </c>
      <c r="I5089" t="s">
        <v>107</v>
      </c>
      <c r="J5089" s="169">
        <v>13.558904109589042</v>
      </c>
      <c r="K5089">
        <v>3</v>
      </c>
    </row>
    <row r="5090" spans="1:11" x14ac:dyDescent="0.25">
      <c r="A5090" t="s">
        <v>5610</v>
      </c>
      <c r="B5090">
        <v>74146</v>
      </c>
      <c r="C5090" t="s">
        <v>172</v>
      </c>
      <c r="D5090" s="167">
        <v>107128.71</v>
      </c>
      <c r="E5090" t="s">
        <v>175</v>
      </c>
      <c r="F5090" t="s">
        <v>169</v>
      </c>
      <c r="G5090" t="s">
        <v>586</v>
      </c>
      <c r="H5090" s="168">
        <v>33049</v>
      </c>
      <c r="I5090" t="s">
        <v>106</v>
      </c>
      <c r="J5090" s="169">
        <v>27.271232876712329</v>
      </c>
      <c r="K5090">
        <v>6</v>
      </c>
    </row>
    <row r="5091" spans="1:11" x14ac:dyDescent="0.25">
      <c r="A5091" t="s">
        <v>5611</v>
      </c>
      <c r="B5091">
        <v>92829</v>
      </c>
      <c r="C5091" t="s">
        <v>167</v>
      </c>
      <c r="D5091" s="167">
        <v>91827.56</v>
      </c>
      <c r="E5091" t="s">
        <v>188</v>
      </c>
      <c r="F5091" t="s">
        <v>169</v>
      </c>
      <c r="G5091" t="s">
        <v>284</v>
      </c>
      <c r="H5091" s="168">
        <v>38516</v>
      </c>
      <c r="I5091" t="s">
        <v>105</v>
      </c>
      <c r="J5091" s="169">
        <v>12.293150684931506</v>
      </c>
      <c r="K5091">
        <v>3</v>
      </c>
    </row>
    <row r="5092" spans="1:11" x14ac:dyDescent="0.25">
      <c r="A5092" t="s">
        <v>5612</v>
      </c>
      <c r="B5092">
        <v>90993</v>
      </c>
      <c r="C5092" t="s">
        <v>167</v>
      </c>
      <c r="D5092" s="167">
        <v>135392</v>
      </c>
      <c r="E5092" t="s">
        <v>188</v>
      </c>
      <c r="F5092" t="s">
        <v>169</v>
      </c>
      <c r="G5092" t="s">
        <v>275</v>
      </c>
      <c r="H5092" s="168">
        <v>32594</v>
      </c>
      <c r="I5092" t="s">
        <v>103</v>
      </c>
      <c r="J5092" s="169">
        <v>28.517808219178082</v>
      </c>
      <c r="K5092">
        <v>6</v>
      </c>
    </row>
    <row r="5093" spans="1:11" x14ac:dyDescent="0.25">
      <c r="A5093" t="s">
        <v>5613</v>
      </c>
      <c r="B5093">
        <v>55688</v>
      </c>
      <c r="C5093" t="s">
        <v>172</v>
      </c>
      <c r="D5093" s="167">
        <v>79323.240000000005</v>
      </c>
      <c r="E5093" t="s">
        <v>268</v>
      </c>
      <c r="F5093" t="s">
        <v>169</v>
      </c>
      <c r="G5093" t="s">
        <v>418</v>
      </c>
      <c r="H5093" s="168">
        <v>41568</v>
      </c>
      <c r="I5093" t="s">
        <v>107</v>
      </c>
      <c r="J5093" s="169">
        <v>3.9315068493150687</v>
      </c>
      <c r="K5093">
        <v>1</v>
      </c>
    </row>
    <row r="5094" spans="1:11" x14ac:dyDescent="0.25">
      <c r="A5094" t="s">
        <v>5614</v>
      </c>
      <c r="B5094">
        <v>75785</v>
      </c>
      <c r="C5094" t="s">
        <v>172</v>
      </c>
      <c r="D5094" s="167">
        <v>95187.98</v>
      </c>
      <c r="E5094" t="s">
        <v>185</v>
      </c>
      <c r="F5094" t="s">
        <v>169</v>
      </c>
      <c r="G5094" t="s">
        <v>416</v>
      </c>
      <c r="H5094" s="168">
        <v>30766</v>
      </c>
      <c r="I5094" t="s">
        <v>107</v>
      </c>
      <c r="J5094" s="169">
        <v>33.526027397260272</v>
      </c>
      <c r="K5094">
        <v>7</v>
      </c>
    </row>
    <row r="5095" spans="1:11" x14ac:dyDescent="0.25">
      <c r="A5095" t="s">
        <v>5615</v>
      </c>
      <c r="B5095">
        <v>44412</v>
      </c>
      <c r="C5095" t="s">
        <v>172</v>
      </c>
      <c r="D5095" s="167">
        <v>63493</v>
      </c>
      <c r="E5095" t="s">
        <v>191</v>
      </c>
      <c r="F5095" t="s">
        <v>169</v>
      </c>
      <c r="G5095" t="s">
        <v>486</v>
      </c>
      <c r="H5095" s="168">
        <v>39524</v>
      </c>
      <c r="I5095" t="s">
        <v>104</v>
      </c>
      <c r="J5095" s="169">
        <v>9.5315068493150683</v>
      </c>
      <c r="K5095">
        <v>2</v>
      </c>
    </row>
    <row r="5096" spans="1:11" x14ac:dyDescent="0.25">
      <c r="A5096" t="s">
        <v>5616</v>
      </c>
      <c r="B5096">
        <v>84879</v>
      </c>
      <c r="C5096" t="s">
        <v>172</v>
      </c>
      <c r="D5096" s="167">
        <v>83497.98</v>
      </c>
      <c r="E5096" t="s">
        <v>196</v>
      </c>
      <c r="F5096" t="s">
        <v>169</v>
      </c>
      <c r="G5096" t="s">
        <v>5617</v>
      </c>
      <c r="H5096" s="168">
        <v>31097</v>
      </c>
      <c r="I5096" t="s">
        <v>106</v>
      </c>
      <c r="J5096" s="169">
        <v>32.61917808219178</v>
      </c>
      <c r="K5096">
        <v>7</v>
      </c>
    </row>
    <row r="5097" spans="1:11" x14ac:dyDescent="0.25">
      <c r="A5097" t="s">
        <v>5618</v>
      </c>
      <c r="B5097">
        <v>24178</v>
      </c>
      <c r="C5097" t="s">
        <v>172</v>
      </c>
      <c r="D5097" s="167">
        <v>121952</v>
      </c>
      <c r="E5097" t="s">
        <v>196</v>
      </c>
      <c r="F5097" t="s">
        <v>169</v>
      </c>
      <c r="G5097" t="s">
        <v>2060</v>
      </c>
      <c r="H5097" s="168">
        <v>33322</v>
      </c>
      <c r="I5097" t="s">
        <v>106</v>
      </c>
      <c r="J5097" s="169">
        <v>26.523287671232875</v>
      </c>
      <c r="K5097">
        <v>6</v>
      </c>
    </row>
    <row r="5098" spans="1:11" x14ac:dyDescent="0.25">
      <c r="A5098" t="s">
        <v>5619</v>
      </c>
      <c r="B5098">
        <v>21222</v>
      </c>
      <c r="C5098" t="s">
        <v>172</v>
      </c>
      <c r="D5098" s="167">
        <v>48260.15</v>
      </c>
      <c r="E5098" t="s">
        <v>199</v>
      </c>
      <c r="F5098" t="s">
        <v>169</v>
      </c>
      <c r="G5098" t="s">
        <v>330</v>
      </c>
      <c r="H5098" s="168">
        <v>39020</v>
      </c>
      <c r="I5098" t="s">
        <v>108</v>
      </c>
      <c r="J5098" s="169">
        <v>10.912328767123288</v>
      </c>
      <c r="K5098">
        <v>3</v>
      </c>
    </row>
    <row r="5099" spans="1:11" x14ac:dyDescent="0.25">
      <c r="A5099" t="s">
        <v>5620</v>
      </c>
      <c r="B5099">
        <v>86794</v>
      </c>
      <c r="C5099" t="s">
        <v>172</v>
      </c>
      <c r="D5099" s="167">
        <v>92756.7</v>
      </c>
      <c r="E5099" t="s">
        <v>175</v>
      </c>
      <c r="F5099" t="s">
        <v>169</v>
      </c>
      <c r="G5099" t="s">
        <v>183</v>
      </c>
      <c r="H5099" s="168">
        <v>32174</v>
      </c>
      <c r="I5099" t="s">
        <v>107</v>
      </c>
      <c r="J5099" s="169">
        <v>29.668493150684931</v>
      </c>
      <c r="K5099">
        <v>6</v>
      </c>
    </row>
    <row r="5100" spans="1:11" x14ac:dyDescent="0.25">
      <c r="A5100" t="s">
        <v>5621</v>
      </c>
      <c r="B5100">
        <v>77265</v>
      </c>
      <c r="C5100" t="s">
        <v>167</v>
      </c>
      <c r="D5100" s="167">
        <v>68866.34</v>
      </c>
      <c r="E5100" t="s">
        <v>196</v>
      </c>
      <c r="F5100" t="s">
        <v>169</v>
      </c>
      <c r="G5100" t="s">
        <v>539</v>
      </c>
      <c r="H5100" s="168">
        <v>38554</v>
      </c>
      <c r="I5100" t="s">
        <v>103</v>
      </c>
      <c r="J5100" s="169">
        <v>12.189041095890412</v>
      </c>
      <c r="K5100">
        <v>3</v>
      </c>
    </row>
    <row r="5101" spans="1:11" x14ac:dyDescent="0.25">
      <c r="A5101" t="s">
        <v>5622</v>
      </c>
      <c r="B5101">
        <v>16767</v>
      </c>
      <c r="C5101" t="s">
        <v>167</v>
      </c>
      <c r="D5101" s="167">
        <v>55702.43</v>
      </c>
      <c r="E5101" t="s">
        <v>188</v>
      </c>
      <c r="F5101" t="s">
        <v>169</v>
      </c>
      <c r="G5101" t="s">
        <v>282</v>
      </c>
      <c r="H5101" s="168">
        <v>38795</v>
      </c>
      <c r="I5101" t="s">
        <v>108</v>
      </c>
      <c r="J5101" s="169">
        <v>11.528767123287672</v>
      </c>
      <c r="K5101">
        <v>3</v>
      </c>
    </row>
    <row r="5102" spans="1:11" x14ac:dyDescent="0.25">
      <c r="A5102" t="s">
        <v>5623</v>
      </c>
      <c r="B5102">
        <v>19757</v>
      </c>
      <c r="C5102" t="s">
        <v>172</v>
      </c>
      <c r="D5102" s="167">
        <v>44708.88</v>
      </c>
      <c r="E5102" t="s">
        <v>199</v>
      </c>
      <c r="F5102" t="s">
        <v>169</v>
      </c>
      <c r="G5102" t="s">
        <v>3985</v>
      </c>
      <c r="H5102" s="168">
        <v>40561</v>
      </c>
      <c r="I5102" t="s">
        <v>104</v>
      </c>
      <c r="J5102" s="169">
        <v>6.6904109589041099</v>
      </c>
      <c r="K5102">
        <v>2</v>
      </c>
    </row>
    <row r="5103" spans="1:11" x14ac:dyDescent="0.25">
      <c r="A5103" t="s">
        <v>5624</v>
      </c>
      <c r="B5103">
        <v>20166</v>
      </c>
      <c r="C5103" t="s">
        <v>167</v>
      </c>
      <c r="D5103" s="167">
        <v>48046.91</v>
      </c>
      <c r="E5103" t="s">
        <v>216</v>
      </c>
      <c r="F5103" t="s">
        <v>169</v>
      </c>
      <c r="G5103" t="s">
        <v>217</v>
      </c>
      <c r="H5103" s="168">
        <v>38057</v>
      </c>
      <c r="I5103" t="s">
        <v>104</v>
      </c>
      <c r="J5103" s="169">
        <v>13.550684931506849</v>
      </c>
      <c r="K5103">
        <v>3</v>
      </c>
    </row>
    <row r="5104" spans="1:11" x14ac:dyDescent="0.25">
      <c r="A5104" t="s">
        <v>5625</v>
      </c>
      <c r="B5104">
        <v>49083</v>
      </c>
      <c r="C5104" t="s">
        <v>172</v>
      </c>
      <c r="D5104" s="167">
        <v>59276.91</v>
      </c>
      <c r="E5104" t="s">
        <v>196</v>
      </c>
      <c r="F5104" t="s">
        <v>169</v>
      </c>
      <c r="G5104" t="s">
        <v>5626</v>
      </c>
      <c r="H5104" s="168">
        <v>42492</v>
      </c>
      <c r="I5104" t="s">
        <v>104</v>
      </c>
      <c r="J5104" s="169">
        <v>1.4</v>
      </c>
      <c r="K5104">
        <v>1</v>
      </c>
    </row>
    <row r="5105" spans="1:11" x14ac:dyDescent="0.25">
      <c r="A5105" t="s">
        <v>5627</v>
      </c>
      <c r="B5105">
        <v>15316</v>
      </c>
      <c r="C5105" t="s">
        <v>167</v>
      </c>
      <c r="D5105" s="167">
        <v>65493.51</v>
      </c>
      <c r="E5105" t="s">
        <v>191</v>
      </c>
      <c r="F5105" t="s">
        <v>169</v>
      </c>
      <c r="G5105" t="s">
        <v>610</v>
      </c>
      <c r="H5105" s="168">
        <v>38684</v>
      </c>
      <c r="I5105" t="s">
        <v>103</v>
      </c>
      <c r="J5105" s="169">
        <v>11.832876712328767</v>
      </c>
      <c r="K5105">
        <v>3</v>
      </c>
    </row>
    <row r="5106" spans="1:11" x14ac:dyDescent="0.25">
      <c r="A5106" t="s">
        <v>5628</v>
      </c>
      <c r="B5106">
        <v>58220</v>
      </c>
      <c r="C5106" t="s">
        <v>172</v>
      </c>
      <c r="D5106" s="167">
        <v>54089.1</v>
      </c>
      <c r="E5106" t="s">
        <v>230</v>
      </c>
      <c r="F5106" t="s">
        <v>169</v>
      </c>
      <c r="G5106" t="s">
        <v>170</v>
      </c>
      <c r="H5106" s="168">
        <v>42255</v>
      </c>
      <c r="I5106" t="s">
        <v>107</v>
      </c>
      <c r="J5106" s="169">
        <v>2.0493150684931507</v>
      </c>
      <c r="K5106">
        <v>1</v>
      </c>
    </row>
    <row r="5107" spans="1:11" x14ac:dyDescent="0.25">
      <c r="A5107" t="s">
        <v>5629</v>
      </c>
      <c r="B5107">
        <v>88202</v>
      </c>
      <c r="C5107" t="s">
        <v>172</v>
      </c>
      <c r="D5107" s="167">
        <v>39257</v>
      </c>
      <c r="E5107" t="s">
        <v>175</v>
      </c>
      <c r="F5107" t="s">
        <v>169</v>
      </c>
      <c r="G5107" t="s">
        <v>209</v>
      </c>
      <c r="H5107" s="168">
        <v>39945</v>
      </c>
      <c r="I5107" t="s">
        <v>103</v>
      </c>
      <c r="J5107" s="169">
        <v>8.3780821917808215</v>
      </c>
      <c r="K5107">
        <v>2</v>
      </c>
    </row>
    <row r="5108" spans="1:11" x14ac:dyDescent="0.25">
      <c r="A5108" t="s">
        <v>5630</v>
      </c>
      <c r="B5108">
        <v>53668</v>
      </c>
      <c r="C5108" t="s">
        <v>172</v>
      </c>
      <c r="D5108" s="167">
        <v>69368.62</v>
      </c>
      <c r="E5108" t="s">
        <v>199</v>
      </c>
      <c r="F5108" t="s">
        <v>169</v>
      </c>
      <c r="G5108" t="s">
        <v>582</v>
      </c>
      <c r="H5108" s="168">
        <v>39055</v>
      </c>
      <c r="I5108" t="s">
        <v>104</v>
      </c>
      <c r="J5108" s="169">
        <v>10.816438356164383</v>
      </c>
      <c r="K5108">
        <v>3</v>
      </c>
    </row>
    <row r="5109" spans="1:11" x14ac:dyDescent="0.25">
      <c r="A5109" t="s">
        <v>5631</v>
      </c>
      <c r="B5109">
        <v>93585</v>
      </c>
      <c r="C5109" t="s">
        <v>172</v>
      </c>
      <c r="D5109" s="167">
        <v>39257.31</v>
      </c>
      <c r="E5109" t="s">
        <v>199</v>
      </c>
      <c r="F5109" t="s">
        <v>169</v>
      </c>
      <c r="G5109" t="s">
        <v>200</v>
      </c>
      <c r="H5109" s="168">
        <v>42506</v>
      </c>
      <c r="I5109" t="s">
        <v>103</v>
      </c>
      <c r="J5109" s="169">
        <v>1.3616438356164384</v>
      </c>
      <c r="K5109">
        <v>1</v>
      </c>
    </row>
    <row r="5110" spans="1:11" x14ac:dyDescent="0.25">
      <c r="A5110" t="s">
        <v>5632</v>
      </c>
      <c r="B5110">
        <v>95714</v>
      </c>
      <c r="C5110" t="s">
        <v>167</v>
      </c>
      <c r="D5110" s="167">
        <v>132143.01999999999</v>
      </c>
      <c r="E5110" t="s">
        <v>268</v>
      </c>
      <c r="F5110" t="s">
        <v>169</v>
      </c>
      <c r="G5110" t="s">
        <v>275</v>
      </c>
      <c r="H5110" s="168">
        <v>37718</v>
      </c>
      <c r="I5110" t="s">
        <v>104</v>
      </c>
      <c r="J5110" s="169">
        <v>14.479452054794521</v>
      </c>
      <c r="K5110">
        <v>3</v>
      </c>
    </row>
    <row r="5111" spans="1:11" x14ac:dyDescent="0.25">
      <c r="A5111" t="s">
        <v>5633</v>
      </c>
      <c r="B5111">
        <v>64091</v>
      </c>
      <c r="C5111" t="s">
        <v>167</v>
      </c>
      <c r="D5111" s="167">
        <v>48957.37</v>
      </c>
      <c r="E5111" t="s">
        <v>175</v>
      </c>
      <c r="F5111" t="s">
        <v>169</v>
      </c>
      <c r="G5111" t="s">
        <v>904</v>
      </c>
      <c r="H5111" s="168">
        <v>39174</v>
      </c>
      <c r="I5111" t="s">
        <v>104</v>
      </c>
      <c r="J5111" s="169">
        <v>10.490410958904109</v>
      </c>
      <c r="K5111">
        <v>3</v>
      </c>
    </row>
    <row r="5112" spans="1:11" x14ac:dyDescent="0.25">
      <c r="A5112" t="s">
        <v>5634</v>
      </c>
      <c r="B5112">
        <v>27135</v>
      </c>
      <c r="C5112" t="s">
        <v>167</v>
      </c>
      <c r="D5112" s="167">
        <v>67206</v>
      </c>
      <c r="E5112" t="s">
        <v>199</v>
      </c>
      <c r="F5112" t="s">
        <v>169</v>
      </c>
      <c r="G5112" t="s">
        <v>170</v>
      </c>
      <c r="H5112" s="168">
        <v>36500</v>
      </c>
      <c r="I5112" t="s">
        <v>106</v>
      </c>
      <c r="J5112" s="169">
        <v>17.816438356164383</v>
      </c>
      <c r="K5112">
        <v>4</v>
      </c>
    </row>
    <row r="5113" spans="1:11" x14ac:dyDescent="0.25">
      <c r="A5113" t="s">
        <v>5635</v>
      </c>
      <c r="B5113">
        <v>73427</v>
      </c>
      <c r="C5113" t="s">
        <v>167</v>
      </c>
      <c r="D5113" s="167">
        <v>112175.51</v>
      </c>
      <c r="E5113" t="s">
        <v>188</v>
      </c>
      <c r="F5113" t="s">
        <v>169</v>
      </c>
      <c r="G5113" t="s">
        <v>452</v>
      </c>
      <c r="H5113" s="168">
        <v>31789</v>
      </c>
      <c r="I5113" t="s">
        <v>104</v>
      </c>
      <c r="J5113" s="169">
        <v>30.723287671232878</v>
      </c>
      <c r="K5113">
        <v>7</v>
      </c>
    </row>
    <row r="5114" spans="1:11" x14ac:dyDescent="0.25">
      <c r="A5114" t="s">
        <v>5636</v>
      </c>
      <c r="B5114">
        <v>38421</v>
      </c>
      <c r="C5114" t="s">
        <v>172</v>
      </c>
      <c r="D5114" s="167">
        <v>58455</v>
      </c>
      <c r="E5114" t="s">
        <v>175</v>
      </c>
      <c r="F5114" t="s">
        <v>169</v>
      </c>
      <c r="G5114" t="s">
        <v>183</v>
      </c>
      <c r="H5114" s="168">
        <v>41498</v>
      </c>
      <c r="I5114" t="s">
        <v>107</v>
      </c>
      <c r="J5114" s="169">
        <v>4.1232876712328768</v>
      </c>
      <c r="K5114">
        <v>1</v>
      </c>
    </row>
    <row r="5115" spans="1:11" x14ac:dyDescent="0.25">
      <c r="A5115" t="s">
        <v>5637</v>
      </c>
      <c r="B5115">
        <v>65461</v>
      </c>
      <c r="C5115" t="s">
        <v>172</v>
      </c>
      <c r="D5115" s="167">
        <v>90883</v>
      </c>
      <c r="E5115" t="s">
        <v>185</v>
      </c>
      <c r="F5115" t="s">
        <v>169</v>
      </c>
      <c r="G5115" t="s">
        <v>416</v>
      </c>
      <c r="H5115" s="168">
        <v>38145</v>
      </c>
      <c r="I5115" t="s">
        <v>106</v>
      </c>
      <c r="J5115" s="169">
        <v>13.30958904109589</v>
      </c>
      <c r="K5115">
        <v>3</v>
      </c>
    </row>
    <row r="5116" spans="1:11" x14ac:dyDescent="0.25">
      <c r="A5116" t="s">
        <v>5638</v>
      </c>
      <c r="B5116">
        <v>8164</v>
      </c>
      <c r="C5116" t="s">
        <v>167</v>
      </c>
      <c r="D5116" s="167">
        <v>118400</v>
      </c>
      <c r="E5116" t="s">
        <v>213</v>
      </c>
      <c r="F5116" t="s">
        <v>169</v>
      </c>
      <c r="G5116" t="s">
        <v>214</v>
      </c>
      <c r="H5116" s="168">
        <v>39902</v>
      </c>
      <c r="I5116" t="s">
        <v>107</v>
      </c>
      <c r="J5116" s="169">
        <v>8.4958904109589035</v>
      </c>
      <c r="K5116">
        <v>2</v>
      </c>
    </row>
    <row r="5117" spans="1:11" x14ac:dyDescent="0.25">
      <c r="A5117" t="s">
        <v>5639</v>
      </c>
      <c r="B5117">
        <v>87124</v>
      </c>
      <c r="C5117" t="s">
        <v>167</v>
      </c>
      <c r="D5117" s="167">
        <v>65752</v>
      </c>
      <c r="E5117" t="s">
        <v>175</v>
      </c>
      <c r="F5117" t="s">
        <v>169</v>
      </c>
      <c r="G5117" t="s">
        <v>183</v>
      </c>
      <c r="H5117" s="168">
        <v>40742</v>
      </c>
      <c r="I5117" t="s">
        <v>107</v>
      </c>
      <c r="J5117" s="169">
        <v>6.1945205479452055</v>
      </c>
      <c r="K5117">
        <v>2</v>
      </c>
    </row>
    <row r="5118" spans="1:11" x14ac:dyDescent="0.25">
      <c r="A5118" t="s">
        <v>5640</v>
      </c>
      <c r="B5118">
        <v>77860</v>
      </c>
      <c r="C5118" t="s">
        <v>167</v>
      </c>
      <c r="D5118" s="167">
        <v>102664</v>
      </c>
      <c r="E5118" t="s">
        <v>188</v>
      </c>
      <c r="F5118" t="s">
        <v>169</v>
      </c>
      <c r="G5118" t="s">
        <v>1210</v>
      </c>
      <c r="H5118" s="168">
        <v>38978</v>
      </c>
      <c r="I5118" t="s">
        <v>107</v>
      </c>
      <c r="J5118" s="169">
        <v>11.027397260273972</v>
      </c>
      <c r="K5118">
        <v>3</v>
      </c>
    </row>
    <row r="5119" spans="1:11" x14ac:dyDescent="0.25">
      <c r="A5119" t="s">
        <v>5641</v>
      </c>
      <c r="B5119">
        <v>88473</v>
      </c>
      <c r="C5119" t="s">
        <v>167</v>
      </c>
      <c r="D5119" s="167">
        <v>56941.54</v>
      </c>
      <c r="E5119" t="s">
        <v>233</v>
      </c>
      <c r="F5119" t="s">
        <v>169</v>
      </c>
      <c r="G5119" t="s">
        <v>703</v>
      </c>
      <c r="H5119" s="168">
        <v>37409</v>
      </c>
      <c r="I5119" t="s">
        <v>108</v>
      </c>
      <c r="J5119" s="169">
        <v>15.326027397260274</v>
      </c>
      <c r="K5119">
        <v>4</v>
      </c>
    </row>
    <row r="5120" spans="1:11" x14ac:dyDescent="0.25">
      <c r="A5120" t="s">
        <v>5642</v>
      </c>
      <c r="B5120">
        <v>28807</v>
      </c>
      <c r="C5120" t="s">
        <v>172</v>
      </c>
      <c r="D5120" s="167">
        <v>49618.44</v>
      </c>
      <c r="E5120" t="s">
        <v>233</v>
      </c>
      <c r="F5120" t="s">
        <v>169</v>
      </c>
      <c r="G5120" t="s">
        <v>363</v>
      </c>
      <c r="H5120" s="168">
        <v>39943</v>
      </c>
      <c r="I5120" t="s">
        <v>103</v>
      </c>
      <c r="J5120" s="169">
        <v>8.3835616438356162</v>
      </c>
      <c r="K5120">
        <v>2</v>
      </c>
    </row>
    <row r="5121" spans="1:11" x14ac:dyDescent="0.25">
      <c r="A5121" t="s">
        <v>5643</v>
      </c>
      <c r="B5121">
        <v>6328</v>
      </c>
      <c r="C5121" t="s">
        <v>172</v>
      </c>
      <c r="D5121" s="167">
        <v>103506</v>
      </c>
      <c r="E5121" t="s">
        <v>175</v>
      </c>
      <c r="F5121" t="s">
        <v>169</v>
      </c>
      <c r="G5121" t="s">
        <v>586</v>
      </c>
      <c r="H5121" s="168">
        <v>35492</v>
      </c>
      <c r="I5121" t="s">
        <v>106</v>
      </c>
      <c r="J5121" s="169">
        <v>20.578082191780823</v>
      </c>
      <c r="K5121">
        <v>5</v>
      </c>
    </row>
    <row r="5122" spans="1:11" x14ac:dyDescent="0.25">
      <c r="A5122" t="s">
        <v>5644</v>
      </c>
      <c r="B5122">
        <v>41344</v>
      </c>
      <c r="C5122" t="s">
        <v>167</v>
      </c>
      <c r="D5122" s="167">
        <v>34350.15</v>
      </c>
      <c r="E5122" t="s">
        <v>188</v>
      </c>
      <c r="F5122" t="s">
        <v>202</v>
      </c>
      <c r="G5122" t="s">
        <v>313</v>
      </c>
      <c r="H5122" s="168">
        <v>42101</v>
      </c>
      <c r="I5122" t="s">
        <v>106</v>
      </c>
      <c r="J5122" s="169">
        <v>2.4712328767123286</v>
      </c>
      <c r="K5122">
        <v>1</v>
      </c>
    </row>
    <row r="5123" spans="1:11" x14ac:dyDescent="0.25">
      <c r="A5123" t="s">
        <v>5645</v>
      </c>
      <c r="B5123">
        <v>46107</v>
      </c>
      <c r="C5123" t="s">
        <v>167</v>
      </c>
      <c r="D5123" s="167">
        <v>100849.36</v>
      </c>
      <c r="E5123" t="s">
        <v>216</v>
      </c>
      <c r="F5123" t="s">
        <v>169</v>
      </c>
      <c r="G5123" t="s">
        <v>369</v>
      </c>
      <c r="H5123" s="168">
        <v>31326</v>
      </c>
      <c r="I5123" t="s">
        <v>106</v>
      </c>
      <c r="J5123" s="169">
        <v>31.991780821917807</v>
      </c>
      <c r="K5123">
        <v>7</v>
      </c>
    </row>
    <row r="5124" spans="1:11" x14ac:dyDescent="0.25">
      <c r="A5124" t="s">
        <v>5646</v>
      </c>
      <c r="B5124">
        <v>84058</v>
      </c>
      <c r="C5124" t="s">
        <v>167</v>
      </c>
      <c r="D5124" s="167">
        <v>101901.18</v>
      </c>
      <c r="E5124" t="s">
        <v>180</v>
      </c>
      <c r="F5124" t="s">
        <v>169</v>
      </c>
      <c r="G5124" t="s">
        <v>397</v>
      </c>
      <c r="H5124" s="168">
        <v>34876</v>
      </c>
      <c r="I5124" t="s">
        <v>108</v>
      </c>
      <c r="J5124" s="169">
        <v>22.265753424657536</v>
      </c>
      <c r="K5124">
        <v>5</v>
      </c>
    </row>
    <row r="5125" spans="1:11" x14ac:dyDescent="0.25">
      <c r="A5125" t="s">
        <v>5647</v>
      </c>
      <c r="B5125">
        <v>48967</v>
      </c>
      <c r="C5125" t="s">
        <v>172</v>
      </c>
      <c r="D5125" s="167">
        <v>52383.94</v>
      </c>
      <c r="E5125" t="s">
        <v>270</v>
      </c>
      <c r="F5125" t="s">
        <v>169</v>
      </c>
      <c r="G5125" t="s">
        <v>801</v>
      </c>
      <c r="H5125" s="168">
        <v>41218</v>
      </c>
      <c r="I5125" t="s">
        <v>107</v>
      </c>
      <c r="J5125" s="169">
        <v>4.8904109589041092</v>
      </c>
      <c r="K5125">
        <v>1</v>
      </c>
    </row>
    <row r="5126" spans="1:11" x14ac:dyDescent="0.25">
      <c r="A5126" t="s">
        <v>5648</v>
      </c>
      <c r="B5126">
        <v>13782</v>
      </c>
      <c r="C5126" t="s">
        <v>172</v>
      </c>
      <c r="D5126" s="167">
        <v>152285.5</v>
      </c>
      <c r="E5126" t="s">
        <v>196</v>
      </c>
      <c r="F5126" t="s">
        <v>169</v>
      </c>
      <c r="G5126" t="s">
        <v>231</v>
      </c>
      <c r="H5126" s="168">
        <v>39902</v>
      </c>
      <c r="I5126" t="s">
        <v>105</v>
      </c>
      <c r="J5126" s="169">
        <v>8.4958904109589035</v>
      </c>
      <c r="K5126">
        <v>2</v>
      </c>
    </row>
    <row r="5127" spans="1:11" x14ac:dyDescent="0.25">
      <c r="A5127" t="s">
        <v>5649</v>
      </c>
      <c r="B5127">
        <v>65339</v>
      </c>
      <c r="C5127" t="s">
        <v>172</v>
      </c>
      <c r="D5127" s="167">
        <v>27799.200000000001</v>
      </c>
      <c r="E5127" t="s">
        <v>233</v>
      </c>
      <c r="F5127" t="s">
        <v>202</v>
      </c>
      <c r="G5127" t="s">
        <v>234</v>
      </c>
      <c r="H5127" s="168">
        <v>42268</v>
      </c>
      <c r="I5127" t="s">
        <v>103</v>
      </c>
      <c r="J5127" s="169">
        <v>2.0136986301369864</v>
      </c>
      <c r="K5127">
        <v>1</v>
      </c>
    </row>
    <row r="5128" spans="1:11" x14ac:dyDescent="0.25">
      <c r="A5128" t="s">
        <v>5650</v>
      </c>
      <c r="B5128">
        <v>76684</v>
      </c>
      <c r="C5128" t="s">
        <v>167</v>
      </c>
      <c r="D5128" s="167">
        <v>87523.22</v>
      </c>
      <c r="E5128" t="s">
        <v>188</v>
      </c>
      <c r="F5128" t="s">
        <v>169</v>
      </c>
      <c r="G5128" t="s">
        <v>226</v>
      </c>
      <c r="H5128" s="168">
        <v>31471</v>
      </c>
      <c r="I5128" t="s">
        <v>108</v>
      </c>
      <c r="J5128" s="169">
        <v>31.594520547945205</v>
      </c>
      <c r="K5128">
        <v>7</v>
      </c>
    </row>
    <row r="5129" spans="1:11" x14ac:dyDescent="0.25">
      <c r="A5129" t="s">
        <v>5651</v>
      </c>
      <c r="B5129">
        <v>60144</v>
      </c>
      <c r="C5129" t="s">
        <v>172</v>
      </c>
      <c r="D5129" s="167">
        <v>89620</v>
      </c>
      <c r="E5129" t="s">
        <v>175</v>
      </c>
      <c r="F5129" t="s">
        <v>169</v>
      </c>
      <c r="G5129" t="s">
        <v>183</v>
      </c>
      <c r="H5129" s="168">
        <v>36724</v>
      </c>
      <c r="I5129" t="s">
        <v>105</v>
      </c>
      <c r="J5129" s="169">
        <v>17.202739726027396</v>
      </c>
      <c r="K5129">
        <v>4</v>
      </c>
    </row>
    <row r="5130" spans="1:11" x14ac:dyDescent="0.25">
      <c r="A5130" t="s">
        <v>5652</v>
      </c>
      <c r="B5130">
        <v>53662</v>
      </c>
      <c r="C5130" t="s">
        <v>167</v>
      </c>
      <c r="D5130" s="167">
        <v>62777.97</v>
      </c>
      <c r="E5130" t="s">
        <v>213</v>
      </c>
      <c r="F5130" t="s">
        <v>169</v>
      </c>
      <c r="G5130" t="s">
        <v>170</v>
      </c>
      <c r="H5130" s="168">
        <v>36745</v>
      </c>
      <c r="I5130" t="s">
        <v>106</v>
      </c>
      <c r="J5130" s="169">
        <v>17.145205479452056</v>
      </c>
      <c r="K5130">
        <v>4</v>
      </c>
    </row>
    <row r="5131" spans="1:11" x14ac:dyDescent="0.25">
      <c r="A5131" t="s">
        <v>5653</v>
      </c>
      <c r="B5131">
        <v>87</v>
      </c>
      <c r="C5131" t="s">
        <v>167</v>
      </c>
      <c r="D5131" s="167">
        <v>58455</v>
      </c>
      <c r="E5131" t="s">
        <v>175</v>
      </c>
      <c r="F5131" t="s">
        <v>169</v>
      </c>
      <c r="G5131" t="s">
        <v>183</v>
      </c>
      <c r="H5131" s="168">
        <v>41302</v>
      </c>
      <c r="I5131" t="s">
        <v>107</v>
      </c>
      <c r="J5131" s="169">
        <v>4.6602739726027398</v>
      </c>
      <c r="K5131">
        <v>1</v>
      </c>
    </row>
    <row r="5132" spans="1:11" x14ac:dyDescent="0.25">
      <c r="A5132" t="s">
        <v>5654</v>
      </c>
      <c r="B5132">
        <v>65533</v>
      </c>
      <c r="C5132" t="s">
        <v>172</v>
      </c>
      <c r="D5132" s="167">
        <v>54580.21</v>
      </c>
      <c r="E5132" t="s">
        <v>168</v>
      </c>
      <c r="F5132" t="s">
        <v>169</v>
      </c>
      <c r="G5132" t="s">
        <v>178</v>
      </c>
      <c r="H5132" s="168">
        <v>37713</v>
      </c>
      <c r="I5132" t="s">
        <v>106</v>
      </c>
      <c r="J5132" s="169">
        <v>14.493150684931507</v>
      </c>
      <c r="K5132">
        <v>3</v>
      </c>
    </row>
    <row r="5133" spans="1:11" x14ac:dyDescent="0.25">
      <c r="A5133" t="s">
        <v>5655</v>
      </c>
      <c r="B5133">
        <v>60735</v>
      </c>
      <c r="C5133" t="s">
        <v>167</v>
      </c>
      <c r="D5133" s="167">
        <v>100849.36</v>
      </c>
      <c r="E5133" t="s">
        <v>188</v>
      </c>
      <c r="F5133" t="s">
        <v>169</v>
      </c>
      <c r="G5133" t="s">
        <v>284</v>
      </c>
      <c r="H5133" s="168">
        <v>33959</v>
      </c>
      <c r="I5133" t="s">
        <v>103</v>
      </c>
      <c r="J5133" s="169">
        <v>24.778082191780822</v>
      </c>
      <c r="K5133">
        <v>5</v>
      </c>
    </row>
    <row r="5134" spans="1:11" x14ac:dyDescent="0.25">
      <c r="A5134" t="s">
        <v>5656</v>
      </c>
      <c r="B5134">
        <v>8593</v>
      </c>
      <c r="C5134" t="s">
        <v>167</v>
      </c>
      <c r="D5134" s="167">
        <v>70435</v>
      </c>
      <c r="E5134" t="s">
        <v>175</v>
      </c>
      <c r="F5134" t="s">
        <v>169</v>
      </c>
      <c r="G5134" t="s">
        <v>183</v>
      </c>
      <c r="H5134" s="168">
        <v>39098</v>
      </c>
      <c r="I5134" t="s">
        <v>103</v>
      </c>
      <c r="J5134" s="169">
        <v>10.698630136986301</v>
      </c>
      <c r="K5134">
        <v>3</v>
      </c>
    </row>
    <row r="5135" spans="1:11" x14ac:dyDescent="0.25">
      <c r="A5135" t="s">
        <v>5657</v>
      </c>
      <c r="B5135">
        <v>87623</v>
      </c>
      <c r="C5135" t="s">
        <v>167</v>
      </c>
      <c r="D5135" s="167">
        <v>40113.21</v>
      </c>
      <c r="E5135" t="s">
        <v>230</v>
      </c>
      <c r="F5135" t="s">
        <v>169</v>
      </c>
      <c r="G5135" t="s">
        <v>344</v>
      </c>
      <c r="H5135" s="168">
        <v>41470</v>
      </c>
      <c r="I5135" t="s">
        <v>107</v>
      </c>
      <c r="J5135" s="169">
        <v>4.2</v>
      </c>
      <c r="K5135">
        <v>1</v>
      </c>
    </row>
    <row r="5136" spans="1:11" x14ac:dyDescent="0.25">
      <c r="A5136" t="s">
        <v>5658</v>
      </c>
      <c r="B5136">
        <v>39001</v>
      </c>
      <c r="C5136" t="s">
        <v>167</v>
      </c>
      <c r="D5136" s="167">
        <v>93396</v>
      </c>
      <c r="E5136" t="s">
        <v>270</v>
      </c>
      <c r="F5136" t="s">
        <v>169</v>
      </c>
      <c r="G5136" t="s">
        <v>271</v>
      </c>
      <c r="H5136" s="168">
        <v>32189</v>
      </c>
      <c r="I5136" t="s">
        <v>105</v>
      </c>
      <c r="J5136" s="169">
        <v>29.627397260273973</v>
      </c>
      <c r="K5136">
        <v>6</v>
      </c>
    </row>
    <row r="5137" spans="1:11" x14ac:dyDescent="0.25">
      <c r="A5137" t="s">
        <v>5659</v>
      </c>
      <c r="B5137">
        <v>17357</v>
      </c>
      <c r="C5137" t="s">
        <v>172</v>
      </c>
      <c r="D5137" s="167">
        <v>57365</v>
      </c>
      <c r="E5137" t="s">
        <v>191</v>
      </c>
      <c r="F5137" t="s">
        <v>169</v>
      </c>
      <c r="G5137" t="s">
        <v>354</v>
      </c>
      <c r="H5137" s="168">
        <v>41288</v>
      </c>
      <c r="I5137" t="s">
        <v>105</v>
      </c>
      <c r="J5137" s="169">
        <v>4.6986301369863011</v>
      </c>
      <c r="K5137">
        <v>1</v>
      </c>
    </row>
    <row r="5138" spans="1:11" x14ac:dyDescent="0.25">
      <c r="A5138" t="s">
        <v>5660</v>
      </c>
      <c r="B5138">
        <v>36131</v>
      </c>
      <c r="C5138" t="s">
        <v>167</v>
      </c>
      <c r="D5138" s="167">
        <v>85443</v>
      </c>
      <c r="E5138" t="s">
        <v>191</v>
      </c>
      <c r="F5138" t="s">
        <v>169</v>
      </c>
      <c r="G5138" t="s">
        <v>192</v>
      </c>
      <c r="H5138" s="168">
        <v>37298</v>
      </c>
      <c r="I5138" t="s">
        <v>103</v>
      </c>
      <c r="J5138" s="169">
        <v>15.63013698630137</v>
      </c>
      <c r="K5138">
        <v>4</v>
      </c>
    </row>
    <row r="5139" spans="1:11" x14ac:dyDescent="0.25">
      <c r="A5139" t="s">
        <v>5661</v>
      </c>
      <c r="B5139">
        <v>8318</v>
      </c>
      <c r="C5139" t="s">
        <v>172</v>
      </c>
      <c r="D5139" s="167">
        <v>72185</v>
      </c>
      <c r="E5139" t="s">
        <v>168</v>
      </c>
      <c r="F5139" t="s">
        <v>169</v>
      </c>
      <c r="G5139" t="s">
        <v>265</v>
      </c>
      <c r="H5139" s="168">
        <v>37928</v>
      </c>
      <c r="I5139" t="s">
        <v>105</v>
      </c>
      <c r="J5139" s="169">
        <v>13.904109589041095</v>
      </c>
      <c r="K5139">
        <v>3</v>
      </c>
    </row>
    <row r="5140" spans="1:11" x14ac:dyDescent="0.25">
      <c r="A5140" t="s">
        <v>5662</v>
      </c>
      <c r="B5140">
        <v>66167</v>
      </c>
      <c r="C5140" t="s">
        <v>172</v>
      </c>
      <c r="D5140" s="167">
        <v>67384</v>
      </c>
      <c r="E5140" t="s">
        <v>168</v>
      </c>
      <c r="F5140" t="s">
        <v>169</v>
      </c>
      <c r="G5140" t="s">
        <v>265</v>
      </c>
      <c r="H5140" s="168">
        <v>38405</v>
      </c>
      <c r="I5140" t="s">
        <v>106</v>
      </c>
      <c r="J5140" s="169">
        <v>12.597260273972603</v>
      </c>
      <c r="K5140">
        <v>3</v>
      </c>
    </row>
    <row r="5141" spans="1:11" x14ac:dyDescent="0.25">
      <c r="A5141" t="s">
        <v>5663</v>
      </c>
      <c r="B5141">
        <v>92421</v>
      </c>
      <c r="C5141" t="s">
        <v>167</v>
      </c>
      <c r="D5141" s="167">
        <v>82159</v>
      </c>
      <c r="E5141" t="s">
        <v>188</v>
      </c>
      <c r="F5141" t="s">
        <v>169</v>
      </c>
      <c r="G5141" t="s">
        <v>226</v>
      </c>
      <c r="H5141" s="168">
        <v>30511</v>
      </c>
      <c r="I5141" t="s">
        <v>105</v>
      </c>
      <c r="J5141" s="169">
        <v>34.224657534246575</v>
      </c>
      <c r="K5141">
        <v>7</v>
      </c>
    </row>
    <row r="5142" spans="1:11" x14ac:dyDescent="0.25">
      <c r="A5142" t="s">
        <v>5664</v>
      </c>
      <c r="B5142">
        <v>68138</v>
      </c>
      <c r="C5142" t="s">
        <v>172</v>
      </c>
      <c r="D5142" s="167">
        <v>143609.88</v>
      </c>
      <c r="E5142" t="s">
        <v>230</v>
      </c>
      <c r="F5142" t="s">
        <v>169</v>
      </c>
      <c r="G5142" t="s">
        <v>754</v>
      </c>
      <c r="H5142" s="168">
        <v>34491</v>
      </c>
      <c r="I5142" t="s">
        <v>108</v>
      </c>
      <c r="J5142" s="169">
        <v>23.32054794520548</v>
      </c>
      <c r="K5142">
        <v>5</v>
      </c>
    </row>
    <row r="5143" spans="1:11" x14ac:dyDescent="0.25">
      <c r="A5143" t="s">
        <v>5665</v>
      </c>
      <c r="B5143">
        <v>93042</v>
      </c>
      <c r="C5143" t="s">
        <v>172</v>
      </c>
      <c r="D5143" s="167">
        <v>87841</v>
      </c>
      <c r="E5143" t="s">
        <v>168</v>
      </c>
      <c r="F5143" t="s">
        <v>169</v>
      </c>
      <c r="G5143" t="s">
        <v>173</v>
      </c>
      <c r="H5143" s="168">
        <v>35702</v>
      </c>
      <c r="I5143" t="s">
        <v>105</v>
      </c>
      <c r="J5143" s="169">
        <v>20.002739726027396</v>
      </c>
      <c r="K5143">
        <v>5</v>
      </c>
    </row>
    <row r="5144" spans="1:11" x14ac:dyDescent="0.25">
      <c r="A5144" t="s">
        <v>5666</v>
      </c>
      <c r="B5144">
        <v>28882</v>
      </c>
      <c r="C5144" t="s">
        <v>167</v>
      </c>
      <c r="D5144" s="167">
        <v>134345.28</v>
      </c>
      <c r="E5144" t="s">
        <v>196</v>
      </c>
      <c r="F5144" t="s">
        <v>169</v>
      </c>
      <c r="G5144" t="s">
        <v>275</v>
      </c>
      <c r="H5144" s="168">
        <v>39356</v>
      </c>
      <c r="I5144" t="s">
        <v>106</v>
      </c>
      <c r="J5144" s="169">
        <v>9.9917808219178088</v>
      </c>
      <c r="K5144">
        <v>3</v>
      </c>
    </row>
    <row r="5145" spans="1:11" x14ac:dyDescent="0.25">
      <c r="A5145" t="s">
        <v>5667</v>
      </c>
      <c r="B5145">
        <v>51660</v>
      </c>
      <c r="C5145" t="s">
        <v>172</v>
      </c>
      <c r="D5145" s="167">
        <v>61166.35</v>
      </c>
      <c r="E5145" t="s">
        <v>199</v>
      </c>
      <c r="F5145" t="s">
        <v>169</v>
      </c>
      <c r="G5145" t="s">
        <v>200</v>
      </c>
      <c r="H5145" s="168">
        <v>39509</v>
      </c>
      <c r="I5145" t="s">
        <v>106</v>
      </c>
      <c r="J5145" s="169">
        <v>9.5726027397260278</v>
      </c>
      <c r="K5145">
        <v>2</v>
      </c>
    </row>
    <row r="5146" spans="1:11" x14ac:dyDescent="0.25">
      <c r="A5146" t="s">
        <v>5668</v>
      </c>
      <c r="B5146">
        <v>21022</v>
      </c>
      <c r="C5146" t="s">
        <v>172</v>
      </c>
      <c r="D5146" s="167">
        <v>60501</v>
      </c>
      <c r="E5146" t="s">
        <v>175</v>
      </c>
      <c r="F5146" t="s">
        <v>169</v>
      </c>
      <c r="G5146" t="s">
        <v>183</v>
      </c>
      <c r="H5146" s="168">
        <v>41694</v>
      </c>
      <c r="I5146" t="s">
        <v>103</v>
      </c>
      <c r="J5146" s="169">
        <v>3.5863013698630137</v>
      </c>
      <c r="K5146">
        <v>1</v>
      </c>
    </row>
    <row r="5147" spans="1:11" x14ac:dyDescent="0.25">
      <c r="A5147" t="s">
        <v>5669</v>
      </c>
      <c r="B5147">
        <v>54285</v>
      </c>
      <c r="C5147" t="s">
        <v>167</v>
      </c>
      <c r="D5147" s="167">
        <v>100849.36</v>
      </c>
      <c r="E5147" t="s">
        <v>175</v>
      </c>
      <c r="F5147" t="s">
        <v>169</v>
      </c>
      <c r="G5147" t="s">
        <v>211</v>
      </c>
      <c r="H5147" s="168">
        <v>24627</v>
      </c>
      <c r="I5147" t="s">
        <v>103</v>
      </c>
      <c r="J5147" s="169">
        <v>50.345205479452055</v>
      </c>
      <c r="K5147">
        <v>9</v>
      </c>
    </row>
    <row r="5148" spans="1:11" x14ac:dyDescent="0.25">
      <c r="A5148" t="s">
        <v>5670</v>
      </c>
      <c r="B5148">
        <v>10006</v>
      </c>
      <c r="C5148" t="s">
        <v>172</v>
      </c>
      <c r="D5148" s="167">
        <v>92756.7</v>
      </c>
      <c r="E5148" t="s">
        <v>175</v>
      </c>
      <c r="F5148" t="s">
        <v>169</v>
      </c>
      <c r="G5148" t="s">
        <v>183</v>
      </c>
      <c r="H5148" s="168">
        <v>29982</v>
      </c>
      <c r="I5148" t="s">
        <v>104</v>
      </c>
      <c r="J5148" s="169">
        <v>35.673972602739724</v>
      </c>
      <c r="K5148">
        <v>8</v>
      </c>
    </row>
    <row r="5149" spans="1:11" x14ac:dyDescent="0.25">
      <c r="A5149" t="s">
        <v>5671</v>
      </c>
      <c r="B5149">
        <v>58755</v>
      </c>
      <c r="C5149" t="s">
        <v>167</v>
      </c>
      <c r="D5149" s="167">
        <v>35960.660000000003</v>
      </c>
      <c r="E5149" t="s">
        <v>188</v>
      </c>
      <c r="F5149" t="s">
        <v>202</v>
      </c>
      <c r="G5149" t="s">
        <v>313</v>
      </c>
      <c r="H5149" s="168">
        <v>38572</v>
      </c>
      <c r="I5149" t="s">
        <v>104</v>
      </c>
      <c r="J5149" s="169">
        <v>12.139726027397261</v>
      </c>
      <c r="K5149">
        <v>3</v>
      </c>
    </row>
    <row r="5150" spans="1:11" x14ac:dyDescent="0.25">
      <c r="A5150" t="s">
        <v>5672</v>
      </c>
      <c r="B5150">
        <v>80935</v>
      </c>
      <c r="C5150" t="s">
        <v>167</v>
      </c>
      <c r="D5150" s="167">
        <v>83088.570000000007</v>
      </c>
      <c r="E5150" t="s">
        <v>188</v>
      </c>
      <c r="F5150" t="s">
        <v>169</v>
      </c>
      <c r="G5150" t="s">
        <v>468</v>
      </c>
      <c r="H5150" s="168">
        <v>38544</v>
      </c>
      <c r="I5150" t="s">
        <v>103</v>
      </c>
      <c r="J5150" s="169">
        <v>12.216438356164383</v>
      </c>
      <c r="K5150">
        <v>3</v>
      </c>
    </row>
    <row r="5151" spans="1:11" x14ac:dyDescent="0.25">
      <c r="A5151" t="s">
        <v>5673</v>
      </c>
      <c r="B5151">
        <v>87426</v>
      </c>
      <c r="C5151" t="s">
        <v>167</v>
      </c>
      <c r="D5151" s="167">
        <v>49512.33</v>
      </c>
      <c r="E5151" t="s">
        <v>188</v>
      </c>
      <c r="F5151" t="s">
        <v>169</v>
      </c>
      <c r="G5151" t="s">
        <v>539</v>
      </c>
      <c r="H5151" s="168">
        <v>42240</v>
      </c>
      <c r="I5151" t="s">
        <v>105</v>
      </c>
      <c r="J5151" s="169">
        <v>2.0904109589041098</v>
      </c>
      <c r="K5151">
        <v>1</v>
      </c>
    </row>
    <row r="5152" spans="1:11" x14ac:dyDescent="0.25">
      <c r="A5152" t="s">
        <v>5674</v>
      </c>
      <c r="B5152">
        <v>62974</v>
      </c>
      <c r="C5152" t="s">
        <v>172</v>
      </c>
      <c r="D5152" s="167">
        <v>88846</v>
      </c>
      <c r="E5152" t="s">
        <v>185</v>
      </c>
      <c r="F5152" t="s">
        <v>169</v>
      </c>
      <c r="G5152" t="s">
        <v>416</v>
      </c>
      <c r="H5152" s="168">
        <v>38145</v>
      </c>
      <c r="I5152" t="s">
        <v>104</v>
      </c>
      <c r="J5152" s="169">
        <v>13.30958904109589</v>
      </c>
      <c r="K5152">
        <v>3</v>
      </c>
    </row>
    <row r="5153" spans="1:11" x14ac:dyDescent="0.25">
      <c r="A5153" t="s">
        <v>5675</v>
      </c>
      <c r="B5153">
        <v>3099</v>
      </c>
      <c r="C5153" t="s">
        <v>172</v>
      </c>
      <c r="D5153" s="167">
        <v>80784</v>
      </c>
      <c r="E5153" t="s">
        <v>191</v>
      </c>
      <c r="F5153" t="s">
        <v>169</v>
      </c>
      <c r="G5153" t="s">
        <v>192</v>
      </c>
      <c r="H5153" s="168">
        <v>35751</v>
      </c>
      <c r="I5153" t="s">
        <v>104</v>
      </c>
      <c r="J5153" s="169">
        <v>19.86849315068493</v>
      </c>
      <c r="K5153">
        <v>4</v>
      </c>
    </row>
    <row r="5154" spans="1:11" x14ac:dyDescent="0.25">
      <c r="A5154" t="s">
        <v>5676</v>
      </c>
      <c r="B5154">
        <v>23648</v>
      </c>
      <c r="C5154" t="s">
        <v>172</v>
      </c>
      <c r="D5154" s="167">
        <v>84974</v>
      </c>
      <c r="E5154" t="s">
        <v>196</v>
      </c>
      <c r="F5154" t="s">
        <v>169</v>
      </c>
      <c r="G5154" t="s">
        <v>1795</v>
      </c>
      <c r="H5154" s="168">
        <v>35730</v>
      </c>
      <c r="I5154" t="s">
        <v>105</v>
      </c>
      <c r="J5154" s="169">
        <v>19.926027397260274</v>
      </c>
      <c r="K5154">
        <v>4</v>
      </c>
    </row>
    <row r="5155" spans="1:11" x14ac:dyDescent="0.25">
      <c r="A5155" t="s">
        <v>5677</v>
      </c>
      <c r="B5155">
        <v>32837</v>
      </c>
      <c r="C5155" t="s">
        <v>167</v>
      </c>
      <c r="D5155" s="167">
        <v>67206</v>
      </c>
      <c r="E5155" t="s">
        <v>168</v>
      </c>
      <c r="F5155" t="s">
        <v>169</v>
      </c>
      <c r="G5155" t="s">
        <v>357</v>
      </c>
      <c r="H5155" s="168">
        <v>37564</v>
      </c>
      <c r="I5155" t="s">
        <v>103</v>
      </c>
      <c r="J5155" s="169">
        <v>14.901369863013699</v>
      </c>
      <c r="K5155">
        <v>3</v>
      </c>
    </row>
    <row r="5156" spans="1:11" x14ac:dyDescent="0.25">
      <c r="A5156" t="s">
        <v>5678</v>
      </c>
      <c r="B5156">
        <v>39546</v>
      </c>
      <c r="C5156" t="s">
        <v>172</v>
      </c>
      <c r="D5156" s="167">
        <v>16610.72</v>
      </c>
      <c r="E5156" t="s">
        <v>196</v>
      </c>
      <c r="F5156" t="s">
        <v>202</v>
      </c>
      <c r="G5156" t="s">
        <v>222</v>
      </c>
      <c r="H5156" s="168">
        <v>42324</v>
      </c>
      <c r="I5156" t="s">
        <v>108</v>
      </c>
      <c r="J5156" s="169">
        <v>1.8602739726027397</v>
      </c>
      <c r="K5156">
        <v>1</v>
      </c>
    </row>
    <row r="5157" spans="1:11" x14ac:dyDescent="0.25">
      <c r="A5157" t="s">
        <v>5679</v>
      </c>
      <c r="B5157">
        <v>93840</v>
      </c>
      <c r="C5157" t="s">
        <v>172</v>
      </c>
      <c r="D5157" s="167">
        <v>66065.23</v>
      </c>
      <c r="E5157" t="s">
        <v>199</v>
      </c>
      <c r="F5157" t="s">
        <v>169</v>
      </c>
      <c r="G5157" t="s">
        <v>200</v>
      </c>
      <c r="H5157" s="168">
        <v>33679</v>
      </c>
      <c r="I5157" t="s">
        <v>103</v>
      </c>
      <c r="J5157" s="169">
        <v>25.545205479452054</v>
      </c>
      <c r="K5157">
        <v>6</v>
      </c>
    </row>
    <row r="5158" spans="1:11" x14ac:dyDescent="0.25">
      <c r="A5158" t="s">
        <v>5680</v>
      </c>
      <c r="B5158">
        <v>54359</v>
      </c>
      <c r="C5158" t="s">
        <v>167</v>
      </c>
      <c r="D5158" s="167">
        <v>78293.440000000002</v>
      </c>
      <c r="E5158" t="s">
        <v>239</v>
      </c>
      <c r="F5158" t="s">
        <v>169</v>
      </c>
      <c r="G5158" t="s">
        <v>189</v>
      </c>
      <c r="H5158" s="168">
        <v>38628</v>
      </c>
      <c r="I5158" t="s">
        <v>107</v>
      </c>
      <c r="J5158" s="169">
        <v>11.986301369863014</v>
      </c>
      <c r="K5158">
        <v>3</v>
      </c>
    </row>
    <row r="5159" spans="1:11" x14ac:dyDescent="0.25">
      <c r="A5159" t="s">
        <v>5681</v>
      </c>
      <c r="B5159">
        <v>93406</v>
      </c>
      <c r="C5159" t="s">
        <v>172</v>
      </c>
      <c r="D5159" s="167">
        <v>42053.83</v>
      </c>
      <c r="E5159" t="s">
        <v>199</v>
      </c>
      <c r="F5159" t="s">
        <v>169</v>
      </c>
      <c r="G5159" t="s">
        <v>220</v>
      </c>
      <c r="H5159" s="168">
        <v>41786</v>
      </c>
      <c r="I5159" t="s">
        <v>103</v>
      </c>
      <c r="J5159" s="169">
        <v>3.3342465753424659</v>
      </c>
      <c r="K5159">
        <v>1</v>
      </c>
    </row>
    <row r="5160" spans="1:11" x14ac:dyDescent="0.25">
      <c r="A5160" t="s">
        <v>5682</v>
      </c>
      <c r="B5160">
        <v>86171</v>
      </c>
      <c r="C5160" t="s">
        <v>167</v>
      </c>
      <c r="D5160" s="167">
        <v>63275</v>
      </c>
      <c r="E5160" t="s">
        <v>191</v>
      </c>
      <c r="F5160" t="s">
        <v>169</v>
      </c>
      <c r="G5160" t="s">
        <v>610</v>
      </c>
      <c r="H5160" s="168">
        <v>42702</v>
      </c>
      <c r="I5160" t="s">
        <v>106</v>
      </c>
      <c r="J5160" s="169">
        <v>0.8246575342465754</v>
      </c>
      <c r="K5160">
        <v>1</v>
      </c>
    </row>
    <row r="5161" spans="1:11" x14ac:dyDescent="0.25">
      <c r="A5161" t="s">
        <v>5683</v>
      </c>
      <c r="B5161">
        <v>9484</v>
      </c>
      <c r="C5161" t="s">
        <v>172</v>
      </c>
      <c r="D5161" s="167">
        <v>83497.98</v>
      </c>
      <c r="E5161" t="s">
        <v>1258</v>
      </c>
      <c r="F5161" t="s">
        <v>169</v>
      </c>
      <c r="G5161" t="s">
        <v>418</v>
      </c>
      <c r="H5161" s="168">
        <v>34141</v>
      </c>
      <c r="I5161" t="s">
        <v>103</v>
      </c>
      <c r="J5161" s="169">
        <v>24.279452054794522</v>
      </c>
      <c r="K5161">
        <v>5</v>
      </c>
    </row>
    <row r="5162" spans="1:11" x14ac:dyDescent="0.25">
      <c r="A5162" t="s">
        <v>5684</v>
      </c>
      <c r="B5162">
        <v>78164</v>
      </c>
      <c r="C5162" t="s">
        <v>167</v>
      </c>
      <c r="D5162" s="167">
        <v>34611.089999999997</v>
      </c>
      <c r="E5162" t="s">
        <v>233</v>
      </c>
      <c r="F5162" t="s">
        <v>202</v>
      </c>
      <c r="G5162" t="s">
        <v>357</v>
      </c>
      <c r="H5162" s="168">
        <v>32185</v>
      </c>
      <c r="I5162" t="s">
        <v>103</v>
      </c>
      <c r="J5162" s="169">
        <v>29.638356164383563</v>
      </c>
      <c r="K5162">
        <v>6</v>
      </c>
    </row>
    <row r="5163" spans="1:11" x14ac:dyDescent="0.25">
      <c r="A5163" t="s">
        <v>5685</v>
      </c>
      <c r="B5163">
        <v>27268</v>
      </c>
      <c r="C5163" t="s">
        <v>172</v>
      </c>
      <c r="D5163" s="167">
        <v>50910</v>
      </c>
      <c r="E5163" t="s">
        <v>191</v>
      </c>
      <c r="F5163" t="s">
        <v>169</v>
      </c>
      <c r="G5163" t="s">
        <v>354</v>
      </c>
      <c r="H5163" s="168">
        <v>41708</v>
      </c>
      <c r="I5163" t="s">
        <v>105</v>
      </c>
      <c r="J5163" s="169">
        <v>3.547945205479452</v>
      </c>
      <c r="K5163">
        <v>1</v>
      </c>
    </row>
    <row r="5164" spans="1:11" x14ac:dyDescent="0.25">
      <c r="A5164" t="s">
        <v>5686</v>
      </c>
      <c r="B5164">
        <v>22937</v>
      </c>
      <c r="C5164" t="s">
        <v>172</v>
      </c>
      <c r="D5164" s="167">
        <v>75453</v>
      </c>
      <c r="E5164" t="s">
        <v>175</v>
      </c>
      <c r="F5164" t="s">
        <v>169</v>
      </c>
      <c r="G5164" t="s">
        <v>183</v>
      </c>
      <c r="H5164" s="168">
        <v>38551</v>
      </c>
      <c r="I5164" t="s">
        <v>105</v>
      </c>
      <c r="J5164" s="169">
        <v>12.197260273972603</v>
      </c>
      <c r="K5164">
        <v>3</v>
      </c>
    </row>
    <row r="5165" spans="1:11" x14ac:dyDescent="0.25">
      <c r="A5165" t="s">
        <v>5687</v>
      </c>
      <c r="B5165">
        <v>32419</v>
      </c>
      <c r="C5165" t="s">
        <v>167</v>
      </c>
      <c r="D5165" s="167">
        <v>68364.67</v>
      </c>
      <c r="E5165" t="s">
        <v>175</v>
      </c>
      <c r="F5165" t="s">
        <v>169</v>
      </c>
      <c r="G5165" t="s">
        <v>211</v>
      </c>
      <c r="H5165" s="168">
        <v>40378</v>
      </c>
      <c r="I5165" t="s">
        <v>103</v>
      </c>
      <c r="J5165" s="169">
        <v>7.1917808219178081</v>
      </c>
      <c r="K5165">
        <v>2</v>
      </c>
    </row>
    <row r="5166" spans="1:11" x14ac:dyDescent="0.25">
      <c r="A5166" t="s">
        <v>5688</v>
      </c>
      <c r="B5166">
        <v>32464</v>
      </c>
      <c r="C5166" t="s">
        <v>167</v>
      </c>
      <c r="D5166" s="167">
        <v>89485</v>
      </c>
      <c r="E5166" t="s">
        <v>191</v>
      </c>
      <c r="F5166" t="s">
        <v>169</v>
      </c>
      <c r="G5166" t="s">
        <v>192</v>
      </c>
      <c r="H5166" s="168">
        <v>35807</v>
      </c>
      <c r="I5166" t="s">
        <v>105</v>
      </c>
      <c r="J5166" s="169">
        <v>19.715068493150685</v>
      </c>
      <c r="K5166">
        <v>4</v>
      </c>
    </row>
    <row r="5167" spans="1:11" x14ac:dyDescent="0.25">
      <c r="A5167" t="s">
        <v>5689</v>
      </c>
      <c r="B5167">
        <v>95884</v>
      </c>
      <c r="C5167" t="s">
        <v>172</v>
      </c>
      <c r="D5167" s="167">
        <v>97912</v>
      </c>
      <c r="E5167" t="s">
        <v>199</v>
      </c>
      <c r="F5167" t="s">
        <v>169</v>
      </c>
      <c r="G5167" t="s">
        <v>1457</v>
      </c>
      <c r="H5167" s="168">
        <v>29528</v>
      </c>
      <c r="I5167" t="s">
        <v>105</v>
      </c>
      <c r="J5167" s="169">
        <v>36.917808219178085</v>
      </c>
      <c r="K5167">
        <v>8</v>
      </c>
    </row>
    <row r="5168" spans="1:11" x14ac:dyDescent="0.25">
      <c r="A5168" t="s">
        <v>5690</v>
      </c>
      <c r="B5168">
        <v>23225</v>
      </c>
      <c r="C5168" t="s">
        <v>172</v>
      </c>
      <c r="D5168" s="167">
        <v>70435</v>
      </c>
      <c r="E5168" t="s">
        <v>175</v>
      </c>
      <c r="F5168" t="s">
        <v>169</v>
      </c>
      <c r="G5168" t="s">
        <v>183</v>
      </c>
      <c r="H5168" s="168">
        <v>39098</v>
      </c>
      <c r="I5168" t="s">
        <v>108</v>
      </c>
      <c r="J5168" s="169">
        <v>10.698630136986301</v>
      </c>
      <c r="K5168">
        <v>3</v>
      </c>
    </row>
    <row r="5169" spans="1:11" x14ac:dyDescent="0.25">
      <c r="A5169" t="s">
        <v>5691</v>
      </c>
      <c r="B5169">
        <v>27375</v>
      </c>
      <c r="C5169" t="s">
        <v>172</v>
      </c>
      <c r="D5169" s="167">
        <v>64216.01</v>
      </c>
      <c r="E5169" t="s">
        <v>308</v>
      </c>
      <c r="F5169" t="s">
        <v>169</v>
      </c>
      <c r="G5169" t="s">
        <v>3713</v>
      </c>
      <c r="H5169" s="168">
        <v>41008</v>
      </c>
      <c r="I5169" t="s">
        <v>107</v>
      </c>
      <c r="J5169" s="169">
        <v>5.4657534246575343</v>
      </c>
      <c r="K5169">
        <v>2</v>
      </c>
    </row>
    <row r="5170" spans="1:11" x14ac:dyDescent="0.25">
      <c r="A5170" t="s">
        <v>5692</v>
      </c>
      <c r="B5170">
        <v>85151</v>
      </c>
      <c r="C5170" t="s">
        <v>172</v>
      </c>
      <c r="D5170" s="167">
        <v>70435</v>
      </c>
      <c r="E5170" t="s">
        <v>175</v>
      </c>
      <c r="F5170" t="s">
        <v>169</v>
      </c>
      <c r="G5170" t="s">
        <v>183</v>
      </c>
      <c r="H5170" s="168">
        <v>39098</v>
      </c>
      <c r="I5170" t="s">
        <v>103</v>
      </c>
      <c r="J5170" s="169">
        <v>10.698630136986301</v>
      </c>
      <c r="K5170">
        <v>3</v>
      </c>
    </row>
    <row r="5171" spans="1:11" x14ac:dyDescent="0.25">
      <c r="A5171" t="s">
        <v>5693</v>
      </c>
      <c r="B5171">
        <v>30669</v>
      </c>
      <c r="C5171" t="s">
        <v>172</v>
      </c>
      <c r="D5171" s="167">
        <v>87298.39</v>
      </c>
      <c r="E5171" t="s">
        <v>168</v>
      </c>
      <c r="F5171" t="s">
        <v>169</v>
      </c>
      <c r="G5171" t="s">
        <v>529</v>
      </c>
      <c r="H5171" s="168">
        <v>32489</v>
      </c>
      <c r="I5171" t="s">
        <v>103</v>
      </c>
      <c r="J5171" s="169">
        <v>28.805479452054794</v>
      </c>
      <c r="K5171">
        <v>6</v>
      </c>
    </row>
    <row r="5172" spans="1:11" x14ac:dyDescent="0.25">
      <c r="A5172" t="s">
        <v>5694</v>
      </c>
      <c r="B5172">
        <v>54870</v>
      </c>
      <c r="C5172" t="s">
        <v>167</v>
      </c>
      <c r="D5172" s="167">
        <v>120768</v>
      </c>
      <c r="E5172" t="s">
        <v>213</v>
      </c>
      <c r="F5172" t="s">
        <v>169</v>
      </c>
      <c r="G5172" t="s">
        <v>214</v>
      </c>
      <c r="H5172" s="168">
        <v>32392</v>
      </c>
      <c r="I5172" t="s">
        <v>103</v>
      </c>
      <c r="J5172" s="169">
        <v>29.07123287671233</v>
      </c>
      <c r="K5172">
        <v>6</v>
      </c>
    </row>
    <row r="5173" spans="1:11" x14ac:dyDescent="0.25">
      <c r="A5173" t="s">
        <v>5695</v>
      </c>
      <c r="B5173">
        <v>23217</v>
      </c>
      <c r="C5173" t="s">
        <v>172</v>
      </c>
      <c r="D5173" s="167">
        <v>33395.15</v>
      </c>
      <c r="E5173" t="s">
        <v>199</v>
      </c>
      <c r="F5173" t="s">
        <v>169</v>
      </c>
      <c r="G5173" t="s">
        <v>295</v>
      </c>
      <c r="H5173" s="168">
        <v>42478</v>
      </c>
      <c r="I5173" t="s">
        <v>103</v>
      </c>
      <c r="J5173" s="169">
        <v>1.4383561643835616</v>
      </c>
      <c r="K5173">
        <v>1</v>
      </c>
    </row>
    <row r="5174" spans="1:11" x14ac:dyDescent="0.25">
      <c r="A5174" t="s">
        <v>5696</v>
      </c>
      <c r="B5174">
        <v>92076</v>
      </c>
      <c r="C5174" t="s">
        <v>172</v>
      </c>
      <c r="D5174" s="167">
        <v>48640.89</v>
      </c>
      <c r="E5174" t="s">
        <v>188</v>
      </c>
      <c r="F5174" t="s">
        <v>202</v>
      </c>
      <c r="G5174" t="s">
        <v>170</v>
      </c>
      <c r="H5174" s="168">
        <v>35625</v>
      </c>
      <c r="I5174" t="s">
        <v>103</v>
      </c>
      <c r="J5174" s="169">
        <v>20.213698630136985</v>
      </c>
      <c r="K5174">
        <v>5</v>
      </c>
    </row>
    <row r="5175" spans="1:11" x14ac:dyDescent="0.25">
      <c r="A5175" t="s">
        <v>5697</v>
      </c>
      <c r="B5175">
        <v>63657</v>
      </c>
      <c r="C5175" t="s">
        <v>167</v>
      </c>
      <c r="D5175" s="167">
        <v>92756.7</v>
      </c>
      <c r="E5175" t="s">
        <v>175</v>
      </c>
      <c r="F5175" t="s">
        <v>169</v>
      </c>
      <c r="G5175" t="s">
        <v>183</v>
      </c>
      <c r="H5175" s="168">
        <v>33791</v>
      </c>
      <c r="I5175" t="s">
        <v>106</v>
      </c>
      <c r="J5175" s="169">
        <v>25.238356164383561</v>
      </c>
      <c r="K5175">
        <v>6</v>
      </c>
    </row>
    <row r="5176" spans="1:11" x14ac:dyDescent="0.25">
      <c r="A5176" t="s">
        <v>5698</v>
      </c>
      <c r="B5176">
        <v>5698</v>
      </c>
      <c r="C5176" t="s">
        <v>172</v>
      </c>
      <c r="D5176" s="167">
        <v>90097.47</v>
      </c>
      <c r="E5176" t="s">
        <v>268</v>
      </c>
      <c r="F5176" t="s">
        <v>169</v>
      </c>
      <c r="G5176" t="s">
        <v>418</v>
      </c>
      <c r="H5176" s="168">
        <v>39006</v>
      </c>
      <c r="I5176" t="s">
        <v>108</v>
      </c>
      <c r="J5176" s="169">
        <v>10.950684931506849</v>
      </c>
      <c r="K5176">
        <v>3</v>
      </c>
    </row>
    <row r="5177" spans="1:11" x14ac:dyDescent="0.25">
      <c r="A5177" t="s">
        <v>5699</v>
      </c>
      <c r="B5177">
        <v>45881</v>
      </c>
      <c r="C5177" t="s">
        <v>167</v>
      </c>
      <c r="D5177" s="167">
        <v>44694.45</v>
      </c>
      <c r="E5177" t="s">
        <v>185</v>
      </c>
      <c r="F5177" t="s">
        <v>169</v>
      </c>
      <c r="G5177" t="s">
        <v>209</v>
      </c>
      <c r="H5177" s="168">
        <v>42030</v>
      </c>
      <c r="I5177" t="s">
        <v>106</v>
      </c>
      <c r="J5177" s="169">
        <v>2.6657534246575341</v>
      </c>
      <c r="K5177">
        <v>1</v>
      </c>
    </row>
    <row r="5178" spans="1:11" x14ac:dyDescent="0.25">
      <c r="A5178" t="s">
        <v>5700</v>
      </c>
      <c r="B5178">
        <v>47772</v>
      </c>
      <c r="C5178" t="s">
        <v>172</v>
      </c>
      <c r="D5178" s="167">
        <v>67206</v>
      </c>
      <c r="E5178" t="s">
        <v>168</v>
      </c>
      <c r="F5178" t="s">
        <v>169</v>
      </c>
      <c r="G5178" t="s">
        <v>1054</v>
      </c>
      <c r="H5178" s="168">
        <v>35954</v>
      </c>
      <c r="I5178" t="s">
        <v>103</v>
      </c>
      <c r="J5178" s="169">
        <v>19.312328767123287</v>
      </c>
      <c r="K5178">
        <v>4</v>
      </c>
    </row>
    <row r="5179" spans="1:11" x14ac:dyDescent="0.25">
      <c r="A5179" t="s">
        <v>5701</v>
      </c>
      <c r="B5179">
        <v>18596</v>
      </c>
      <c r="C5179" t="s">
        <v>167</v>
      </c>
      <c r="D5179" s="167">
        <v>89620</v>
      </c>
      <c r="E5179" t="s">
        <v>175</v>
      </c>
      <c r="F5179" t="s">
        <v>169</v>
      </c>
      <c r="G5179" t="s">
        <v>183</v>
      </c>
      <c r="H5179" s="168">
        <v>35044</v>
      </c>
      <c r="I5179" t="s">
        <v>108</v>
      </c>
      <c r="J5179" s="169">
        <v>21.805479452054794</v>
      </c>
      <c r="K5179">
        <v>5</v>
      </c>
    </row>
    <row r="5180" spans="1:11" x14ac:dyDescent="0.25">
      <c r="A5180" t="s">
        <v>5702</v>
      </c>
      <c r="B5180">
        <v>84211</v>
      </c>
      <c r="C5180" t="s">
        <v>172</v>
      </c>
      <c r="D5180" s="167">
        <v>62585</v>
      </c>
      <c r="E5180" t="s">
        <v>191</v>
      </c>
      <c r="F5180" t="s">
        <v>169</v>
      </c>
      <c r="G5180" t="s">
        <v>486</v>
      </c>
      <c r="H5180" s="168">
        <v>39160</v>
      </c>
      <c r="I5180" t="s">
        <v>104</v>
      </c>
      <c r="J5180" s="169">
        <v>10.528767123287672</v>
      </c>
      <c r="K5180">
        <v>3</v>
      </c>
    </row>
    <row r="5181" spans="1:11" x14ac:dyDescent="0.25">
      <c r="A5181" t="s">
        <v>5703</v>
      </c>
      <c r="B5181">
        <v>58692</v>
      </c>
      <c r="C5181" t="s">
        <v>172</v>
      </c>
      <c r="D5181" s="167">
        <v>88859</v>
      </c>
      <c r="E5181" t="s">
        <v>185</v>
      </c>
      <c r="F5181" t="s">
        <v>169</v>
      </c>
      <c r="G5181" t="s">
        <v>416</v>
      </c>
      <c r="H5181" s="168">
        <v>36199</v>
      </c>
      <c r="I5181" t="s">
        <v>106</v>
      </c>
      <c r="J5181" s="169">
        <v>18.641095890410959</v>
      </c>
      <c r="K5181">
        <v>4</v>
      </c>
    </row>
    <row r="5182" spans="1:11" x14ac:dyDescent="0.25">
      <c r="A5182" t="s">
        <v>5704</v>
      </c>
      <c r="B5182">
        <v>69073</v>
      </c>
      <c r="C5182" t="s">
        <v>172</v>
      </c>
      <c r="D5182" s="167">
        <v>68015</v>
      </c>
      <c r="E5182" t="s">
        <v>191</v>
      </c>
      <c r="F5182" t="s">
        <v>169</v>
      </c>
      <c r="G5182" t="s">
        <v>486</v>
      </c>
      <c r="H5182" s="168">
        <v>38747</v>
      </c>
      <c r="I5182" t="s">
        <v>104</v>
      </c>
      <c r="J5182" s="169">
        <v>11.66027397260274</v>
      </c>
      <c r="K5182">
        <v>3</v>
      </c>
    </row>
    <row r="5183" spans="1:11" x14ac:dyDescent="0.25">
      <c r="A5183" t="s">
        <v>5705</v>
      </c>
      <c r="B5183">
        <v>13863</v>
      </c>
      <c r="C5183" t="s">
        <v>167</v>
      </c>
      <c r="D5183" s="167">
        <v>140700</v>
      </c>
      <c r="E5183" t="s">
        <v>213</v>
      </c>
      <c r="F5183" t="s">
        <v>169</v>
      </c>
      <c r="G5183" t="s">
        <v>5706</v>
      </c>
      <c r="H5183" s="168">
        <v>42548</v>
      </c>
      <c r="I5183" t="s">
        <v>106</v>
      </c>
      <c r="J5183" s="169">
        <v>1.2465753424657535</v>
      </c>
      <c r="K5183">
        <v>1</v>
      </c>
    </row>
    <row r="5184" spans="1:11" x14ac:dyDescent="0.25">
      <c r="A5184" t="s">
        <v>5707</v>
      </c>
      <c r="B5184">
        <v>67167</v>
      </c>
      <c r="C5184" t="s">
        <v>167</v>
      </c>
      <c r="D5184" s="167">
        <v>100849.36</v>
      </c>
      <c r="E5184" t="s">
        <v>216</v>
      </c>
      <c r="F5184" t="s">
        <v>169</v>
      </c>
      <c r="G5184" t="s">
        <v>369</v>
      </c>
      <c r="H5184" s="168">
        <v>30165</v>
      </c>
      <c r="I5184" t="s">
        <v>107</v>
      </c>
      <c r="J5184" s="169">
        <v>35.172602739726024</v>
      </c>
      <c r="K5184">
        <v>8</v>
      </c>
    </row>
    <row r="5185" spans="1:11" x14ac:dyDescent="0.25">
      <c r="A5185" t="s">
        <v>5708</v>
      </c>
      <c r="B5185">
        <v>50556</v>
      </c>
      <c r="C5185" t="s">
        <v>167</v>
      </c>
      <c r="D5185" s="167">
        <v>76201.98</v>
      </c>
      <c r="E5185" t="s">
        <v>168</v>
      </c>
      <c r="F5185" t="s">
        <v>169</v>
      </c>
      <c r="G5185" t="s">
        <v>4708</v>
      </c>
      <c r="H5185" s="168">
        <v>36150</v>
      </c>
      <c r="I5185" t="s">
        <v>104</v>
      </c>
      <c r="J5185" s="169">
        <v>18.775342465753425</v>
      </c>
      <c r="K5185">
        <v>4</v>
      </c>
    </row>
    <row r="5186" spans="1:11" x14ac:dyDescent="0.25">
      <c r="A5186" t="s">
        <v>5709</v>
      </c>
      <c r="B5186">
        <v>73857</v>
      </c>
      <c r="C5186" t="s">
        <v>167</v>
      </c>
      <c r="D5186" s="167">
        <v>87435</v>
      </c>
      <c r="E5186" t="s">
        <v>268</v>
      </c>
      <c r="F5186" t="s">
        <v>169</v>
      </c>
      <c r="G5186" t="s">
        <v>297</v>
      </c>
      <c r="H5186" s="168">
        <v>42380</v>
      </c>
      <c r="I5186" t="s">
        <v>105</v>
      </c>
      <c r="J5186" s="169">
        <v>1.7068493150684931</v>
      </c>
      <c r="K5186">
        <v>1</v>
      </c>
    </row>
    <row r="5187" spans="1:11" x14ac:dyDescent="0.25">
      <c r="A5187" t="s">
        <v>5710</v>
      </c>
      <c r="B5187">
        <v>97084</v>
      </c>
      <c r="C5187" t="s">
        <v>172</v>
      </c>
      <c r="D5187" s="167">
        <v>87523.22</v>
      </c>
      <c r="E5187" t="s">
        <v>188</v>
      </c>
      <c r="F5187" t="s">
        <v>169</v>
      </c>
      <c r="G5187" t="s">
        <v>226</v>
      </c>
      <c r="H5187" s="168">
        <v>31994</v>
      </c>
      <c r="I5187" t="s">
        <v>103</v>
      </c>
      <c r="J5187" s="169">
        <v>30.161643835616438</v>
      </c>
      <c r="K5187">
        <v>7</v>
      </c>
    </row>
    <row r="5188" spans="1:11" x14ac:dyDescent="0.25">
      <c r="A5188" t="s">
        <v>5711</v>
      </c>
      <c r="B5188">
        <v>52020</v>
      </c>
      <c r="C5188" t="s">
        <v>167</v>
      </c>
      <c r="D5188" s="167">
        <v>79326.14</v>
      </c>
      <c r="E5188" t="s">
        <v>175</v>
      </c>
      <c r="F5188" t="s">
        <v>169</v>
      </c>
      <c r="G5188" t="s">
        <v>211</v>
      </c>
      <c r="H5188" s="168">
        <v>38936</v>
      </c>
      <c r="I5188" t="s">
        <v>106</v>
      </c>
      <c r="J5188" s="169">
        <v>11.142465753424657</v>
      </c>
      <c r="K5188">
        <v>3</v>
      </c>
    </row>
    <row r="5189" spans="1:11" x14ac:dyDescent="0.25">
      <c r="A5189" t="s">
        <v>5712</v>
      </c>
      <c r="B5189">
        <v>47760</v>
      </c>
      <c r="C5189" t="s">
        <v>167</v>
      </c>
      <c r="D5189" s="167">
        <v>36180</v>
      </c>
      <c r="E5189" t="s">
        <v>188</v>
      </c>
      <c r="F5189" t="s">
        <v>169</v>
      </c>
      <c r="G5189" t="s">
        <v>344</v>
      </c>
      <c r="H5189" s="168">
        <v>42436</v>
      </c>
      <c r="I5189" t="s">
        <v>106</v>
      </c>
      <c r="J5189" s="169">
        <v>1.5534246575342465</v>
      </c>
      <c r="K5189">
        <v>1</v>
      </c>
    </row>
    <row r="5190" spans="1:11" x14ac:dyDescent="0.25">
      <c r="A5190" t="s">
        <v>5713</v>
      </c>
      <c r="B5190">
        <v>11488</v>
      </c>
      <c r="C5190" t="s">
        <v>172</v>
      </c>
      <c r="D5190" s="167">
        <v>58956.61</v>
      </c>
      <c r="E5190" t="s">
        <v>188</v>
      </c>
      <c r="F5190" t="s">
        <v>169</v>
      </c>
      <c r="G5190" t="s">
        <v>226</v>
      </c>
      <c r="H5190" s="168">
        <v>41348</v>
      </c>
      <c r="I5190" t="s">
        <v>105</v>
      </c>
      <c r="J5190" s="169">
        <v>4.5342465753424657</v>
      </c>
      <c r="K5190">
        <v>1</v>
      </c>
    </row>
    <row r="5191" spans="1:11" x14ac:dyDescent="0.25">
      <c r="A5191" t="s">
        <v>5714</v>
      </c>
      <c r="B5191">
        <v>49297</v>
      </c>
      <c r="C5191" t="s">
        <v>167</v>
      </c>
      <c r="D5191" s="167">
        <v>65812.13</v>
      </c>
      <c r="E5191" t="s">
        <v>175</v>
      </c>
      <c r="F5191" t="s">
        <v>169</v>
      </c>
      <c r="G5191" t="s">
        <v>211</v>
      </c>
      <c r="H5191" s="168">
        <v>40700</v>
      </c>
      <c r="I5191" t="s">
        <v>107</v>
      </c>
      <c r="J5191" s="169">
        <v>6.3095890410958901</v>
      </c>
      <c r="K5191">
        <v>2</v>
      </c>
    </row>
    <row r="5192" spans="1:11" x14ac:dyDescent="0.25">
      <c r="A5192" t="s">
        <v>5715</v>
      </c>
      <c r="B5192">
        <v>7745</v>
      </c>
      <c r="C5192" t="s">
        <v>172</v>
      </c>
      <c r="D5192" s="167">
        <v>50910</v>
      </c>
      <c r="E5192" t="s">
        <v>191</v>
      </c>
      <c r="F5192" t="s">
        <v>169</v>
      </c>
      <c r="G5192" t="s">
        <v>354</v>
      </c>
      <c r="H5192" s="168">
        <v>41708</v>
      </c>
      <c r="I5192" t="s">
        <v>103</v>
      </c>
      <c r="J5192" s="169">
        <v>3.547945205479452</v>
      </c>
      <c r="K5192">
        <v>1</v>
      </c>
    </row>
    <row r="5193" spans="1:11" x14ac:dyDescent="0.25">
      <c r="A5193" t="s">
        <v>5716</v>
      </c>
      <c r="B5193">
        <v>57953</v>
      </c>
      <c r="C5193" t="s">
        <v>172</v>
      </c>
      <c r="D5193" s="167">
        <v>81066</v>
      </c>
      <c r="E5193" t="s">
        <v>196</v>
      </c>
      <c r="F5193" t="s">
        <v>169</v>
      </c>
      <c r="G5193" t="s">
        <v>328</v>
      </c>
      <c r="H5193" s="168">
        <v>37109</v>
      </c>
      <c r="I5193" t="s">
        <v>106</v>
      </c>
      <c r="J5193" s="169">
        <v>16.147945205479452</v>
      </c>
      <c r="K5193">
        <v>4</v>
      </c>
    </row>
    <row r="5194" spans="1:11" x14ac:dyDescent="0.25">
      <c r="A5194" t="s">
        <v>5717</v>
      </c>
      <c r="B5194">
        <v>66305</v>
      </c>
      <c r="C5194" t="s">
        <v>172</v>
      </c>
      <c r="D5194" s="167">
        <v>44753</v>
      </c>
      <c r="E5194" t="s">
        <v>188</v>
      </c>
      <c r="F5194" t="s">
        <v>169</v>
      </c>
      <c r="G5194" t="s">
        <v>5718</v>
      </c>
      <c r="H5194" s="168">
        <v>38698</v>
      </c>
      <c r="I5194" t="s">
        <v>108</v>
      </c>
      <c r="J5194" s="169">
        <v>11.794520547945206</v>
      </c>
      <c r="K5194">
        <v>3</v>
      </c>
    </row>
    <row r="5195" spans="1:11" x14ac:dyDescent="0.25">
      <c r="A5195" t="s">
        <v>5719</v>
      </c>
      <c r="B5195">
        <v>58624</v>
      </c>
      <c r="C5195" t="s">
        <v>172</v>
      </c>
      <c r="D5195" s="167">
        <v>94099</v>
      </c>
      <c r="E5195" t="s">
        <v>168</v>
      </c>
      <c r="F5195" t="s">
        <v>169</v>
      </c>
      <c r="G5195" t="s">
        <v>173</v>
      </c>
      <c r="H5195" s="168">
        <v>35702</v>
      </c>
      <c r="I5195" t="s">
        <v>104</v>
      </c>
      <c r="J5195" s="169">
        <v>20.002739726027396</v>
      </c>
      <c r="K5195">
        <v>5</v>
      </c>
    </row>
    <row r="5196" spans="1:11" x14ac:dyDescent="0.25">
      <c r="A5196" t="s">
        <v>5720</v>
      </c>
      <c r="B5196">
        <v>8490</v>
      </c>
      <c r="C5196" t="s">
        <v>167</v>
      </c>
      <c r="D5196" s="167">
        <v>103506</v>
      </c>
      <c r="E5196" t="s">
        <v>175</v>
      </c>
      <c r="F5196" t="s">
        <v>169</v>
      </c>
      <c r="G5196" t="s">
        <v>586</v>
      </c>
      <c r="H5196" s="168">
        <v>37480</v>
      </c>
      <c r="I5196" t="s">
        <v>104</v>
      </c>
      <c r="J5196" s="169">
        <v>15.131506849315068</v>
      </c>
      <c r="K5196">
        <v>4</v>
      </c>
    </row>
    <row r="5197" spans="1:11" x14ac:dyDescent="0.25">
      <c r="A5197" t="s">
        <v>5721</v>
      </c>
      <c r="B5197">
        <v>42579</v>
      </c>
      <c r="C5197" t="s">
        <v>167</v>
      </c>
      <c r="D5197" s="167">
        <v>36797.11</v>
      </c>
      <c r="E5197" t="s">
        <v>188</v>
      </c>
      <c r="F5197" t="s">
        <v>202</v>
      </c>
      <c r="G5197" t="s">
        <v>313</v>
      </c>
      <c r="H5197" s="168">
        <v>41345</v>
      </c>
      <c r="I5197" t="s">
        <v>103</v>
      </c>
      <c r="J5197" s="169">
        <v>4.5424657534246577</v>
      </c>
      <c r="K5197">
        <v>1</v>
      </c>
    </row>
    <row r="5198" spans="1:11" x14ac:dyDescent="0.25">
      <c r="A5198" t="s">
        <v>5722</v>
      </c>
      <c r="B5198">
        <v>77782</v>
      </c>
      <c r="C5198" t="s">
        <v>167</v>
      </c>
      <c r="D5198" s="167">
        <v>102664</v>
      </c>
      <c r="E5198" t="s">
        <v>180</v>
      </c>
      <c r="F5198" t="s">
        <v>169</v>
      </c>
      <c r="G5198" t="s">
        <v>443</v>
      </c>
      <c r="H5198" s="168">
        <v>38950</v>
      </c>
      <c r="I5198" t="s">
        <v>104</v>
      </c>
      <c r="J5198" s="169">
        <v>11.104109589041096</v>
      </c>
      <c r="K5198">
        <v>3</v>
      </c>
    </row>
    <row r="5199" spans="1:11" x14ac:dyDescent="0.25">
      <c r="A5199" t="s">
        <v>5723</v>
      </c>
      <c r="B5199">
        <v>34484</v>
      </c>
      <c r="C5199" t="s">
        <v>167</v>
      </c>
      <c r="D5199" s="167">
        <v>88436</v>
      </c>
      <c r="E5199" t="s">
        <v>168</v>
      </c>
      <c r="F5199" t="s">
        <v>169</v>
      </c>
      <c r="G5199" t="s">
        <v>524</v>
      </c>
      <c r="H5199" s="168">
        <v>36774</v>
      </c>
      <c r="I5199" t="s">
        <v>103</v>
      </c>
      <c r="J5199" s="169">
        <v>17.065753424657533</v>
      </c>
      <c r="K5199">
        <v>4</v>
      </c>
    </row>
    <row r="5200" spans="1:11" x14ac:dyDescent="0.25">
      <c r="A5200" t="s">
        <v>5724</v>
      </c>
      <c r="B5200">
        <v>15563</v>
      </c>
      <c r="C5200" t="s">
        <v>167</v>
      </c>
      <c r="D5200" s="167">
        <v>45352.05</v>
      </c>
      <c r="E5200" t="s">
        <v>188</v>
      </c>
      <c r="F5200" t="s">
        <v>202</v>
      </c>
      <c r="G5200" t="s">
        <v>428</v>
      </c>
      <c r="H5200" s="168">
        <v>41652</v>
      </c>
      <c r="I5200" t="s">
        <v>106</v>
      </c>
      <c r="J5200" s="169">
        <v>3.7013698630136984</v>
      </c>
      <c r="K5200">
        <v>1</v>
      </c>
    </row>
    <row r="5201" spans="1:11" x14ac:dyDescent="0.25">
      <c r="A5201" t="s">
        <v>5725</v>
      </c>
      <c r="B5201">
        <v>60617</v>
      </c>
      <c r="C5201" t="s">
        <v>172</v>
      </c>
      <c r="D5201" s="167">
        <v>70771.31</v>
      </c>
      <c r="E5201" t="s">
        <v>196</v>
      </c>
      <c r="F5201" t="s">
        <v>169</v>
      </c>
      <c r="G5201" t="s">
        <v>750</v>
      </c>
      <c r="H5201" s="168">
        <v>35141</v>
      </c>
      <c r="I5201" t="s">
        <v>103</v>
      </c>
      <c r="J5201" s="169">
        <v>21.539726027397261</v>
      </c>
      <c r="K5201">
        <v>5</v>
      </c>
    </row>
    <row r="5202" spans="1:11" x14ac:dyDescent="0.25">
      <c r="A5202" t="s">
        <v>5726</v>
      </c>
      <c r="B5202">
        <v>38046</v>
      </c>
      <c r="C5202" t="s">
        <v>167</v>
      </c>
      <c r="D5202" s="167">
        <v>70435</v>
      </c>
      <c r="E5202" t="s">
        <v>175</v>
      </c>
      <c r="F5202" t="s">
        <v>169</v>
      </c>
      <c r="G5202" t="s">
        <v>183</v>
      </c>
      <c r="H5202" s="168">
        <v>39279</v>
      </c>
      <c r="I5202" t="s">
        <v>107</v>
      </c>
      <c r="J5202" s="169">
        <v>10.202739726027398</v>
      </c>
      <c r="K5202">
        <v>3</v>
      </c>
    </row>
    <row r="5203" spans="1:11" x14ac:dyDescent="0.25">
      <c r="A5203" t="s">
        <v>5727</v>
      </c>
      <c r="B5203">
        <v>57461</v>
      </c>
      <c r="C5203" t="s">
        <v>172</v>
      </c>
      <c r="D5203" s="167">
        <v>75453</v>
      </c>
      <c r="E5203" t="s">
        <v>175</v>
      </c>
      <c r="F5203" t="s">
        <v>169</v>
      </c>
      <c r="G5203" t="s">
        <v>183</v>
      </c>
      <c r="H5203" s="168">
        <v>37059</v>
      </c>
      <c r="I5203" t="s">
        <v>103</v>
      </c>
      <c r="J5203" s="169">
        <v>16.284931506849315</v>
      </c>
      <c r="K5203">
        <v>4</v>
      </c>
    </row>
    <row r="5204" spans="1:11" x14ac:dyDescent="0.25">
      <c r="A5204" t="s">
        <v>5728</v>
      </c>
      <c r="B5204">
        <v>26931</v>
      </c>
      <c r="C5204" t="s">
        <v>167</v>
      </c>
      <c r="D5204" s="167">
        <v>38085.07</v>
      </c>
      <c r="E5204" t="s">
        <v>188</v>
      </c>
      <c r="F5204" t="s">
        <v>202</v>
      </c>
      <c r="G5204" t="s">
        <v>313</v>
      </c>
      <c r="H5204" s="168">
        <v>41485</v>
      </c>
      <c r="I5204" t="s">
        <v>108</v>
      </c>
      <c r="J5204" s="169">
        <v>4.1589041095890407</v>
      </c>
      <c r="K5204">
        <v>1</v>
      </c>
    </row>
    <row r="5205" spans="1:11" x14ac:dyDescent="0.25">
      <c r="A5205" t="s">
        <v>5729</v>
      </c>
      <c r="B5205">
        <v>41961</v>
      </c>
      <c r="C5205" t="s">
        <v>172</v>
      </c>
      <c r="D5205" s="167">
        <v>135392</v>
      </c>
      <c r="E5205" t="s">
        <v>196</v>
      </c>
      <c r="F5205" t="s">
        <v>169</v>
      </c>
      <c r="G5205" t="s">
        <v>275</v>
      </c>
      <c r="H5205" s="168">
        <v>30543</v>
      </c>
      <c r="I5205" t="s">
        <v>103</v>
      </c>
      <c r="J5205" s="169">
        <v>34.136986301369866</v>
      </c>
      <c r="K5205">
        <v>7</v>
      </c>
    </row>
    <row r="5206" spans="1:11" x14ac:dyDescent="0.25">
      <c r="A5206" t="s">
        <v>5730</v>
      </c>
      <c r="B5206">
        <v>39531</v>
      </c>
      <c r="C5206" t="s">
        <v>172</v>
      </c>
      <c r="D5206" s="167">
        <v>42053.83</v>
      </c>
      <c r="E5206" t="s">
        <v>199</v>
      </c>
      <c r="F5206" t="s">
        <v>169</v>
      </c>
      <c r="G5206" t="s">
        <v>220</v>
      </c>
      <c r="H5206" s="168">
        <v>41869</v>
      </c>
      <c r="I5206" t="s">
        <v>104</v>
      </c>
      <c r="J5206" s="169">
        <v>3.106849315068493</v>
      </c>
      <c r="K5206">
        <v>1</v>
      </c>
    </row>
    <row r="5207" spans="1:11" x14ac:dyDescent="0.25">
      <c r="A5207" t="s">
        <v>5731</v>
      </c>
      <c r="B5207">
        <v>47689</v>
      </c>
      <c r="C5207" t="s">
        <v>172</v>
      </c>
      <c r="D5207" s="167">
        <v>84554.68</v>
      </c>
      <c r="E5207" t="s">
        <v>268</v>
      </c>
      <c r="F5207" t="s">
        <v>169</v>
      </c>
      <c r="G5207" t="s">
        <v>418</v>
      </c>
      <c r="H5207" s="168">
        <v>41974</v>
      </c>
      <c r="I5207" t="s">
        <v>107</v>
      </c>
      <c r="J5207" s="169">
        <v>2.8191780821917809</v>
      </c>
      <c r="K5207">
        <v>1</v>
      </c>
    </row>
    <row r="5208" spans="1:11" x14ac:dyDescent="0.25">
      <c r="A5208" t="s">
        <v>5732</v>
      </c>
      <c r="B5208">
        <v>47602</v>
      </c>
      <c r="C5208" t="s">
        <v>167</v>
      </c>
      <c r="D5208" s="167">
        <v>154872.51999999999</v>
      </c>
      <c r="E5208" t="s">
        <v>168</v>
      </c>
      <c r="F5208" t="s">
        <v>169</v>
      </c>
      <c r="G5208" t="s">
        <v>231</v>
      </c>
      <c r="H5208" s="168">
        <v>32398</v>
      </c>
      <c r="I5208" t="s">
        <v>105</v>
      </c>
      <c r="J5208" s="169">
        <v>29.054794520547944</v>
      </c>
      <c r="K5208">
        <v>6</v>
      </c>
    </row>
    <row r="5209" spans="1:11" x14ac:dyDescent="0.25">
      <c r="A5209" t="s">
        <v>5733</v>
      </c>
      <c r="B5209">
        <v>18304</v>
      </c>
      <c r="C5209" t="s">
        <v>167</v>
      </c>
      <c r="D5209" s="167">
        <v>120768</v>
      </c>
      <c r="E5209" t="s">
        <v>213</v>
      </c>
      <c r="F5209" t="s">
        <v>169</v>
      </c>
      <c r="G5209" t="s">
        <v>214</v>
      </c>
      <c r="H5209" s="168">
        <v>34680</v>
      </c>
      <c r="I5209" t="s">
        <v>107</v>
      </c>
      <c r="J5209" s="169">
        <v>22.802739726027397</v>
      </c>
      <c r="K5209">
        <v>5</v>
      </c>
    </row>
    <row r="5210" spans="1:11" x14ac:dyDescent="0.25">
      <c r="A5210" t="s">
        <v>5734</v>
      </c>
      <c r="B5210">
        <v>95211</v>
      </c>
      <c r="C5210" t="s">
        <v>172</v>
      </c>
      <c r="D5210" s="167">
        <v>83611.44</v>
      </c>
      <c r="E5210" t="s">
        <v>191</v>
      </c>
      <c r="F5210" t="s">
        <v>169</v>
      </c>
      <c r="G5210" t="s">
        <v>192</v>
      </c>
      <c r="H5210" s="168">
        <v>34232</v>
      </c>
      <c r="I5210" t="s">
        <v>104</v>
      </c>
      <c r="J5210" s="169">
        <v>24.030136986301368</v>
      </c>
      <c r="K5210">
        <v>5</v>
      </c>
    </row>
    <row r="5211" spans="1:11" x14ac:dyDescent="0.25">
      <c r="A5211" t="s">
        <v>5735</v>
      </c>
      <c r="B5211">
        <v>55643</v>
      </c>
      <c r="C5211" t="s">
        <v>167</v>
      </c>
      <c r="D5211" s="167">
        <v>102664</v>
      </c>
      <c r="E5211" t="s">
        <v>270</v>
      </c>
      <c r="F5211" t="s">
        <v>169</v>
      </c>
      <c r="G5211" t="s">
        <v>2394</v>
      </c>
      <c r="H5211" s="168">
        <v>33526</v>
      </c>
      <c r="I5211" t="s">
        <v>103</v>
      </c>
      <c r="J5211" s="169">
        <v>25.964383561643835</v>
      </c>
      <c r="K5211">
        <v>6</v>
      </c>
    </row>
    <row r="5212" spans="1:11" x14ac:dyDescent="0.25">
      <c r="A5212" t="s">
        <v>5736</v>
      </c>
      <c r="B5212">
        <v>71470</v>
      </c>
      <c r="C5212" t="s">
        <v>167</v>
      </c>
      <c r="D5212" s="167">
        <v>42662.89</v>
      </c>
      <c r="E5212" t="s">
        <v>175</v>
      </c>
      <c r="F5212" t="s">
        <v>169</v>
      </c>
      <c r="G5212" t="s">
        <v>209</v>
      </c>
      <c r="H5212" s="168">
        <v>42338</v>
      </c>
      <c r="I5212" t="s">
        <v>103</v>
      </c>
      <c r="J5212" s="169">
        <v>1.821917808219178</v>
      </c>
      <c r="K5212">
        <v>1</v>
      </c>
    </row>
    <row r="5213" spans="1:11" x14ac:dyDescent="0.25">
      <c r="A5213" t="s">
        <v>5737</v>
      </c>
      <c r="B5213">
        <v>96513</v>
      </c>
      <c r="C5213" t="s">
        <v>172</v>
      </c>
      <c r="D5213" s="167">
        <v>45261</v>
      </c>
      <c r="E5213" t="s">
        <v>191</v>
      </c>
      <c r="F5213" t="s">
        <v>169</v>
      </c>
      <c r="G5213" t="s">
        <v>1065</v>
      </c>
      <c r="H5213" s="168">
        <v>42716</v>
      </c>
      <c r="I5213" t="s">
        <v>103</v>
      </c>
      <c r="J5213" s="169">
        <v>0.78630136986301369</v>
      </c>
      <c r="K5213">
        <v>1</v>
      </c>
    </row>
    <row r="5214" spans="1:11" x14ac:dyDescent="0.25">
      <c r="A5214" t="s">
        <v>5738</v>
      </c>
      <c r="B5214">
        <v>97171</v>
      </c>
      <c r="C5214" t="s">
        <v>172</v>
      </c>
      <c r="D5214" s="167">
        <v>80784</v>
      </c>
      <c r="E5214" t="s">
        <v>191</v>
      </c>
      <c r="F5214" t="s">
        <v>169</v>
      </c>
      <c r="G5214" t="s">
        <v>192</v>
      </c>
      <c r="H5214" s="168">
        <v>36570</v>
      </c>
      <c r="I5214" t="s">
        <v>103</v>
      </c>
      <c r="J5214" s="169">
        <v>17.624657534246577</v>
      </c>
      <c r="K5214">
        <v>4</v>
      </c>
    </row>
    <row r="5215" spans="1:11" x14ac:dyDescent="0.25">
      <c r="A5215" t="s">
        <v>5739</v>
      </c>
      <c r="B5215">
        <v>84280</v>
      </c>
      <c r="C5215" t="s">
        <v>172</v>
      </c>
      <c r="D5215" s="167">
        <v>67450.850000000006</v>
      </c>
      <c r="E5215" t="s">
        <v>233</v>
      </c>
      <c r="F5215" t="s">
        <v>169</v>
      </c>
      <c r="G5215" t="s">
        <v>363</v>
      </c>
      <c r="H5215" s="168">
        <v>36836</v>
      </c>
      <c r="I5215" t="s">
        <v>104</v>
      </c>
      <c r="J5215" s="169">
        <v>16.895890410958906</v>
      </c>
      <c r="K5215">
        <v>4</v>
      </c>
    </row>
    <row r="5216" spans="1:11" x14ac:dyDescent="0.25">
      <c r="A5216" t="s">
        <v>5740</v>
      </c>
      <c r="B5216">
        <v>34403</v>
      </c>
      <c r="C5216" t="s">
        <v>172</v>
      </c>
      <c r="D5216" s="167">
        <v>53788</v>
      </c>
      <c r="E5216" t="s">
        <v>175</v>
      </c>
      <c r="F5216" t="s">
        <v>169</v>
      </c>
      <c r="G5216" t="s">
        <v>183</v>
      </c>
      <c r="H5216" s="168">
        <v>41652</v>
      </c>
      <c r="I5216" t="s">
        <v>104</v>
      </c>
      <c r="J5216" s="169">
        <v>3.7013698630136984</v>
      </c>
      <c r="K5216">
        <v>1</v>
      </c>
    </row>
    <row r="5217" spans="1:11" x14ac:dyDescent="0.25">
      <c r="A5217" t="s">
        <v>5741</v>
      </c>
      <c r="B5217">
        <v>39190</v>
      </c>
      <c r="C5217" t="s">
        <v>167</v>
      </c>
      <c r="D5217" s="167">
        <v>66327.39</v>
      </c>
      <c r="E5217" t="s">
        <v>216</v>
      </c>
      <c r="F5217" t="s">
        <v>169</v>
      </c>
      <c r="G5217" t="s">
        <v>369</v>
      </c>
      <c r="H5217" s="168">
        <v>41862</v>
      </c>
      <c r="I5217" t="s">
        <v>106</v>
      </c>
      <c r="J5217" s="169">
        <v>3.1260273972602741</v>
      </c>
      <c r="K5217">
        <v>1</v>
      </c>
    </row>
    <row r="5218" spans="1:11" x14ac:dyDescent="0.25">
      <c r="A5218" t="s">
        <v>5742</v>
      </c>
      <c r="B5218">
        <v>72859</v>
      </c>
      <c r="C5218" t="s">
        <v>172</v>
      </c>
      <c r="D5218" s="167">
        <v>56733</v>
      </c>
      <c r="E5218" t="s">
        <v>168</v>
      </c>
      <c r="F5218" t="s">
        <v>169</v>
      </c>
      <c r="G5218" t="s">
        <v>265</v>
      </c>
      <c r="H5218" s="168">
        <v>41414</v>
      </c>
      <c r="I5218" t="s">
        <v>107</v>
      </c>
      <c r="J5218" s="169">
        <v>4.353424657534247</v>
      </c>
      <c r="K5218">
        <v>1</v>
      </c>
    </row>
    <row r="5219" spans="1:11" x14ac:dyDescent="0.25">
      <c r="A5219" t="s">
        <v>5743</v>
      </c>
      <c r="B5219">
        <v>70322</v>
      </c>
      <c r="C5219" t="s">
        <v>167</v>
      </c>
      <c r="D5219" s="167">
        <v>44810</v>
      </c>
      <c r="E5219" t="s">
        <v>175</v>
      </c>
      <c r="F5219" t="s">
        <v>202</v>
      </c>
      <c r="G5219" t="s">
        <v>183</v>
      </c>
      <c r="H5219" s="168">
        <v>34352</v>
      </c>
      <c r="I5219" t="s">
        <v>106</v>
      </c>
      <c r="J5219" s="169">
        <v>23.701369863013699</v>
      </c>
      <c r="K5219">
        <v>5</v>
      </c>
    </row>
    <row r="5220" spans="1:11" x14ac:dyDescent="0.25">
      <c r="A5220" t="s">
        <v>5744</v>
      </c>
      <c r="B5220">
        <v>97589</v>
      </c>
      <c r="C5220" t="s">
        <v>172</v>
      </c>
      <c r="D5220" s="167">
        <v>102042.12</v>
      </c>
      <c r="E5220" t="s">
        <v>308</v>
      </c>
      <c r="F5220" t="s">
        <v>169</v>
      </c>
      <c r="G5220" t="s">
        <v>620</v>
      </c>
      <c r="H5220" s="168">
        <v>41666</v>
      </c>
      <c r="I5220" t="s">
        <v>103</v>
      </c>
      <c r="J5220" s="169">
        <v>3.6630136986301371</v>
      </c>
      <c r="K5220">
        <v>1</v>
      </c>
    </row>
    <row r="5221" spans="1:11" x14ac:dyDescent="0.25">
      <c r="A5221" t="s">
        <v>5745</v>
      </c>
      <c r="B5221">
        <v>111</v>
      </c>
      <c r="C5221" t="s">
        <v>167</v>
      </c>
      <c r="D5221" s="167">
        <v>100849.36</v>
      </c>
      <c r="E5221" t="s">
        <v>188</v>
      </c>
      <c r="F5221" t="s">
        <v>169</v>
      </c>
      <c r="G5221" t="s">
        <v>406</v>
      </c>
      <c r="H5221" s="168">
        <v>31383</v>
      </c>
      <c r="I5221" t="s">
        <v>103</v>
      </c>
      <c r="J5221" s="169">
        <v>31.835616438356166</v>
      </c>
      <c r="K5221">
        <v>7</v>
      </c>
    </row>
    <row r="5222" spans="1:11" x14ac:dyDescent="0.25">
      <c r="A5222" t="s">
        <v>5746</v>
      </c>
      <c r="B5222">
        <v>47827</v>
      </c>
      <c r="C5222" t="s">
        <v>167</v>
      </c>
      <c r="D5222" s="167">
        <v>54644.19</v>
      </c>
      <c r="E5222" t="s">
        <v>188</v>
      </c>
      <c r="F5222" t="s">
        <v>169</v>
      </c>
      <c r="G5222" t="s">
        <v>282</v>
      </c>
      <c r="H5222" s="168">
        <v>40994</v>
      </c>
      <c r="I5222" t="s">
        <v>105</v>
      </c>
      <c r="J5222" s="169">
        <v>5.5041095890410956</v>
      </c>
      <c r="K5222">
        <v>2</v>
      </c>
    </row>
    <row r="5223" spans="1:11" x14ac:dyDescent="0.25">
      <c r="A5223" t="s">
        <v>5747</v>
      </c>
      <c r="B5223">
        <v>4385</v>
      </c>
      <c r="C5223" t="s">
        <v>167</v>
      </c>
      <c r="D5223" s="167">
        <v>114940.25</v>
      </c>
      <c r="E5223" t="s">
        <v>325</v>
      </c>
      <c r="F5223" t="s">
        <v>169</v>
      </c>
      <c r="G5223" t="s">
        <v>533</v>
      </c>
      <c r="H5223" s="168">
        <v>41708</v>
      </c>
      <c r="I5223" t="s">
        <v>104</v>
      </c>
      <c r="J5223" s="169">
        <v>3.547945205479452</v>
      </c>
      <c r="K5223">
        <v>1</v>
      </c>
    </row>
    <row r="5224" spans="1:11" x14ac:dyDescent="0.25">
      <c r="A5224" t="s">
        <v>5748</v>
      </c>
      <c r="B5224">
        <v>27526</v>
      </c>
      <c r="C5224" t="s">
        <v>167</v>
      </c>
      <c r="D5224" s="167">
        <v>83658</v>
      </c>
      <c r="E5224" t="s">
        <v>175</v>
      </c>
      <c r="F5224" t="s">
        <v>169</v>
      </c>
      <c r="G5224" t="s">
        <v>183</v>
      </c>
      <c r="H5224" s="168">
        <v>38915</v>
      </c>
      <c r="I5224" t="s">
        <v>103</v>
      </c>
      <c r="J5224" s="169">
        <v>11.2</v>
      </c>
      <c r="K5224">
        <v>3</v>
      </c>
    </row>
    <row r="5225" spans="1:11" x14ac:dyDescent="0.25">
      <c r="A5225" t="s">
        <v>5749</v>
      </c>
      <c r="B5225">
        <v>46624</v>
      </c>
      <c r="C5225" t="s">
        <v>172</v>
      </c>
      <c r="D5225" s="167">
        <v>43244.28</v>
      </c>
      <c r="E5225" t="s">
        <v>199</v>
      </c>
      <c r="F5225" t="s">
        <v>169</v>
      </c>
      <c r="G5225" t="s">
        <v>295</v>
      </c>
      <c r="H5225" s="168">
        <v>41204</v>
      </c>
      <c r="I5225" t="s">
        <v>108</v>
      </c>
      <c r="J5225" s="169">
        <v>4.9287671232876713</v>
      </c>
      <c r="K5225">
        <v>1</v>
      </c>
    </row>
    <row r="5226" spans="1:11" x14ac:dyDescent="0.25">
      <c r="A5226" t="s">
        <v>5750</v>
      </c>
      <c r="B5226">
        <v>14558</v>
      </c>
      <c r="C5226" t="s">
        <v>172</v>
      </c>
      <c r="D5226" s="167">
        <v>63067.93</v>
      </c>
      <c r="E5226" t="s">
        <v>199</v>
      </c>
      <c r="F5226" t="s">
        <v>169</v>
      </c>
      <c r="G5226" t="s">
        <v>295</v>
      </c>
      <c r="H5226" s="168">
        <v>32811</v>
      </c>
      <c r="I5226" t="s">
        <v>103</v>
      </c>
      <c r="J5226" s="169">
        <v>27.923287671232877</v>
      </c>
      <c r="K5226">
        <v>6</v>
      </c>
    </row>
    <row r="5227" spans="1:11" x14ac:dyDescent="0.25">
      <c r="A5227" t="s">
        <v>5751</v>
      </c>
      <c r="B5227">
        <v>96901</v>
      </c>
      <c r="C5227" t="s">
        <v>172</v>
      </c>
      <c r="D5227" s="167">
        <v>35175</v>
      </c>
      <c r="E5227" t="s">
        <v>253</v>
      </c>
      <c r="F5227" t="s">
        <v>169</v>
      </c>
      <c r="G5227" t="s">
        <v>207</v>
      </c>
      <c r="H5227" s="168">
        <v>42396</v>
      </c>
      <c r="I5227" t="s">
        <v>106</v>
      </c>
      <c r="J5227" s="169">
        <v>1.6630136986301369</v>
      </c>
      <c r="K5227">
        <v>1</v>
      </c>
    </row>
    <row r="5228" spans="1:11" x14ac:dyDescent="0.25">
      <c r="A5228" t="s">
        <v>5752</v>
      </c>
      <c r="B5228">
        <v>29807</v>
      </c>
      <c r="C5228" t="s">
        <v>172</v>
      </c>
      <c r="D5228" s="167">
        <v>49831</v>
      </c>
      <c r="E5228" t="s">
        <v>168</v>
      </c>
      <c r="F5228" t="s">
        <v>169</v>
      </c>
      <c r="G5228" t="s">
        <v>265</v>
      </c>
      <c r="H5228" s="168">
        <v>41862</v>
      </c>
      <c r="I5228" t="s">
        <v>106</v>
      </c>
      <c r="J5228" s="169">
        <v>3.1260273972602741</v>
      </c>
      <c r="K5228">
        <v>1</v>
      </c>
    </row>
    <row r="5229" spans="1:11" x14ac:dyDescent="0.25">
      <c r="A5229" t="s">
        <v>5753</v>
      </c>
      <c r="B5229">
        <v>52507</v>
      </c>
      <c r="C5229" t="s">
        <v>172</v>
      </c>
      <c r="D5229" s="167">
        <v>74815</v>
      </c>
      <c r="E5229" t="s">
        <v>185</v>
      </c>
      <c r="F5229" t="s">
        <v>169</v>
      </c>
      <c r="G5229" t="s">
        <v>416</v>
      </c>
      <c r="H5229" s="168">
        <v>38747</v>
      </c>
      <c r="I5229" t="s">
        <v>105</v>
      </c>
      <c r="J5229" s="169">
        <v>11.66027397260274</v>
      </c>
      <c r="K5229">
        <v>3</v>
      </c>
    </row>
    <row r="5230" spans="1:11" x14ac:dyDescent="0.25">
      <c r="A5230" t="s">
        <v>5754</v>
      </c>
      <c r="B5230">
        <v>12575</v>
      </c>
      <c r="C5230" t="s">
        <v>172</v>
      </c>
      <c r="D5230" s="167">
        <v>83658</v>
      </c>
      <c r="E5230" t="s">
        <v>175</v>
      </c>
      <c r="F5230" t="s">
        <v>169</v>
      </c>
      <c r="G5230" t="s">
        <v>183</v>
      </c>
      <c r="H5230" s="168">
        <v>37459</v>
      </c>
      <c r="I5230" t="s">
        <v>107</v>
      </c>
      <c r="J5230" s="169">
        <v>15.189041095890412</v>
      </c>
      <c r="K5230">
        <v>4</v>
      </c>
    </row>
    <row r="5231" spans="1:11" x14ac:dyDescent="0.25">
      <c r="A5231" t="s">
        <v>5755</v>
      </c>
      <c r="B5231">
        <v>68906</v>
      </c>
      <c r="C5231" t="s">
        <v>167</v>
      </c>
      <c r="D5231" s="167">
        <v>89620</v>
      </c>
      <c r="E5231" t="s">
        <v>175</v>
      </c>
      <c r="F5231" t="s">
        <v>169</v>
      </c>
      <c r="G5231" t="s">
        <v>183</v>
      </c>
      <c r="H5231" s="168">
        <v>36248</v>
      </c>
      <c r="I5231" t="s">
        <v>103</v>
      </c>
      <c r="J5231" s="169">
        <v>18.506849315068493</v>
      </c>
      <c r="K5231">
        <v>4</v>
      </c>
    </row>
    <row r="5232" spans="1:11" x14ac:dyDescent="0.25">
      <c r="A5232" t="s">
        <v>5756</v>
      </c>
      <c r="B5232">
        <v>2160</v>
      </c>
      <c r="C5232" t="s">
        <v>172</v>
      </c>
      <c r="D5232" s="167">
        <v>40631.32</v>
      </c>
      <c r="E5232" t="s">
        <v>199</v>
      </c>
      <c r="F5232" t="s">
        <v>169</v>
      </c>
      <c r="G5232" t="s">
        <v>200</v>
      </c>
      <c r="H5232" s="168">
        <v>42177</v>
      </c>
      <c r="I5232" t="s">
        <v>106</v>
      </c>
      <c r="J5232" s="169">
        <v>2.2630136986301368</v>
      </c>
      <c r="K5232">
        <v>1</v>
      </c>
    </row>
    <row r="5233" spans="1:11" x14ac:dyDescent="0.25">
      <c r="A5233" t="s">
        <v>5757</v>
      </c>
      <c r="B5233">
        <v>76465</v>
      </c>
      <c r="C5233" t="s">
        <v>167</v>
      </c>
      <c r="D5233" s="167">
        <v>84974</v>
      </c>
      <c r="E5233" t="s">
        <v>325</v>
      </c>
      <c r="F5233" t="s">
        <v>169</v>
      </c>
      <c r="G5233" t="s">
        <v>282</v>
      </c>
      <c r="H5233" s="168">
        <v>35275</v>
      </c>
      <c r="I5233" t="s">
        <v>105</v>
      </c>
      <c r="J5233" s="169">
        <v>21.172602739726027</v>
      </c>
      <c r="K5233">
        <v>5</v>
      </c>
    </row>
    <row r="5234" spans="1:11" x14ac:dyDescent="0.25">
      <c r="A5234" t="s">
        <v>5758</v>
      </c>
      <c r="B5234">
        <v>55267</v>
      </c>
      <c r="C5234" t="s">
        <v>167</v>
      </c>
      <c r="D5234" s="167">
        <v>36386.93</v>
      </c>
      <c r="E5234" t="s">
        <v>196</v>
      </c>
      <c r="F5234" t="s">
        <v>169</v>
      </c>
      <c r="G5234" t="s">
        <v>503</v>
      </c>
      <c r="H5234" s="168">
        <v>39329</v>
      </c>
      <c r="I5234" t="s">
        <v>106</v>
      </c>
      <c r="J5234" s="169">
        <v>10.065753424657535</v>
      </c>
      <c r="K5234">
        <v>3</v>
      </c>
    </row>
    <row r="5235" spans="1:11" x14ac:dyDescent="0.25">
      <c r="A5235" t="s">
        <v>5759</v>
      </c>
      <c r="B5235">
        <v>76950</v>
      </c>
      <c r="C5235" t="s">
        <v>172</v>
      </c>
      <c r="D5235" s="167">
        <v>55328</v>
      </c>
      <c r="E5235" t="s">
        <v>191</v>
      </c>
      <c r="F5235" t="s">
        <v>169</v>
      </c>
      <c r="G5235" t="s">
        <v>354</v>
      </c>
      <c r="H5235" s="168">
        <v>41288</v>
      </c>
      <c r="I5235" t="s">
        <v>104</v>
      </c>
      <c r="J5235" s="169">
        <v>4.6986301369863011</v>
      </c>
      <c r="K5235">
        <v>1</v>
      </c>
    </row>
    <row r="5236" spans="1:11" x14ac:dyDescent="0.25">
      <c r="A5236" t="s">
        <v>5760</v>
      </c>
      <c r="B5236">
        <v>63977</v>
      </c>
      <c r="C5236" t="s">
        <v>167</v>
      </c>
      <c r="D5236" s="167">
        <v>58455</v>
      </c>
      <c r="E5236" t="s">
        <v>175</v>
      </c>
      <c r="F5236" t="s">
        <v>169</v>
      </c>
      <c r="G5236" t="s">
        <v>183</v>
      </c>
      <c r="H5236" s="168">
        <v>41498</v>
      </c>
      <c r="I5236" t="s">
        <v>104</v>
      </c>
      <c r="J5236" s="169">
        <v>4.1232876712328768</v>
      </c>
      <c r="K5236">
        <v>1</v>
      </c>
    </row>
    <row r="5237" spans="1:11" x14ac:dyDescent="0.25">
      <c r="A5237" t="s">
        <v>5761</v>
      </c>
      <c r="B5237">
        <v>52628</v>
      </c>
      <c r="C5237" t="s">
        <v>172</v>
      </c>
      <c r="D5237" s="167">
        <v>65752</v>
      </c>
      <c r="E5237" t="s">
        <v>175</v>
      </c>
      <c r="F5237" t="s">
        <v>169</v>
      </c>
      <c r="G5237" t="s">
        <v>183</v>
      </c>
      <c r="H5237" s="168">
        <v>39825</v>
      </c>
      <c r="I5237" t="s">
        <v>108</v>
      </c>
      <c r="J5237" s="169">
        <v>8.706849315068494</v>
      </c>
      <c r="K5237">
        <v>2</v>
      </c>
    </row>
    <row r="5238" spans="1:11" x14ac:dyDescent="0.25">
      <c r="A5238" t="s">
        <v>5762</v>
      </c>
      <c r="B5238">
        <v>26506</v>
      </c>
      <c r="C5238" t="s">
        <v>172</v>
      </c>
      <c r="D5238" s="167">
        <v>71860</v>
      </c>
      <c r="E5238" t="s">
        <v>175</v>
      </c>
      <c r="F5238" t="s">
        <v>169</v>
      </c>
      <c r="G5238" t="s">
        <v>183</v>
      </c>
      <c r="H5238" s="168">
        <v>41162</v>
      </c>
      <c r="I5238" t="s">
        <v>106</v>
      </c>
      <c r="J5238" s="169">
        <v>5.043835616438356</v>
      </c>
      <c r="K5238">
        <v>1</v>
      </c>
    </row>
    <row r="5239" spans="1:11" x14ac:dyDescent="0.25">
      <c r="A5239" t="s">
        <v>5763</v>
      </c>
      <c r="B5239">
        <v>82379</v>
      </c>
      <c r="C5239" t="s">
        <v>172</v>
      </c>
      <c r="D5239" s="167">
        <v>29779.06</v>
      </c>
      <c r="E5239" t="s">
        <v>233</v>
      </c>
      <c r="F5239" t="s">
        <v>202</v>
      </c>
      <c r="G5239" t="s">
        <v>234</v>
      </c>
      <c r="H5239" s="168">
        <v>41350</v>
      </c>
      <c r="I5239" t="s">
        <v>103</v>
      </c>
      <c r="J5239" s="169">
        <v>4.5287671232876709</v>
      </c>
      <c r="K5239">
        <v>1</v>
      </c>
    </row>
    <row r="5240" spans="1:11" x14ac:dyDescent="0.25">
      <c r="A5240" t="s">
        <v>5764</v>
      </c>
      <c r="B5240">
        <v>21683</v>
      </c>
      <c r="C5240" t="s">
        <v>172</v>
      </c>
      <c r="D5240" s="167">
        <v>91532</v>
      </c>
      <c r="E5240" t="s">
        <v>168</v>
      </c>
      <c r="F5240" t="s">
        <v>169</v>
      </c>
      <c r="G5240" t="s">
        <v>524</v>
      </c>
      <c r="H5240" s="168">
        <v>36073</v>
      </c>
      <c r="I5240" t="s">
        <v>104</v>
      </c>
      <c r="J5240" s="169">
        <v>18.986301369863014</v>
      </c>
      <c r="K5240">
        <v>4</v>
      </c>
    </row>
    <row r="5241" spans="1:11" x14ac:dyDescent="0.25">
      <c r="A5241" t="s">
        <v>5765</v>
      </c>
      <c r="B5241">
        <v>36328</v>
      </c>
      <c r="C5241" t="s">
        <v>167</v>
      </c>
      <c r="D5241" s="167">
        <v>153735.78</v>
      </c>
      <c r="E5241" t="s">
        <v>239</v>
      </c>
      <c r="F5241" t="s">
        <v>169</v>
      </c>
      <c r="G5241" t="s">
        <v>3189</v>
      </c>
      <c r="H5241" s="168">
        <v>36136</v>
      </c>
      <c r="I5241" t="s">
        <v>104</v>
      </c>
      <c r="J5241" s="169">
        <v>18.813698630136987</v>
      </c>
      <c r="K5241">
        <v>4</v>
      </c>
    </row>
    <row r="5242" spans="1:11" x14ac:dyDescent="0.25">
      <c r="A5242" t="s">
        <v>5766</v>
      </c>
      <c r="B5242">
        <v>33361</v>
      </c>
      <c r="C5242" t="s">
        <v>172</v>
      </c>
      <c r="D5242" s="167">
        <v>64141</v>
      </c>
      <c r="E5242" t="s">
        <v>199</v>
      </c>
      <c r="F5242" t="s">
        <v>169</v>
      </c>
      <c r="G5242" t="s">
        <v>200</v>
      </c>
      <c r="H5242" s="168">
        <v>36233</v>
      </c>
      <c r="I5242" t="s">
        <v>108</v>
      </c>
      <c r="J5242" s="169">
        <v>18.547945205479451</v>
      </c>
      <c r="K5242">
        <v>4</v>
      </c>
    </row>
    <row r="5243" spans="1:11" x14ac:dyDescent="0.25">
      <c r="A5243" t="s">
        <v>5767</v>
      </c>
      <c r="B5243">
        <v>80572</v>
      </c>
      <c r="C5243" t="s">
        <v>172</v>
      </c>
      <c r="D5243" s="167">
        <v>120117.06</v>
      </c>
      <c r="E5243" t="s">
        <v>185</v>
      </c>
      <c r="F5243" t="s">
        <v>169</v>
      </c>
      <c r="G5243" t="s">
        <v>382</v>
      </c>
      <c r="H5243" s="168">
        <v>32202</v>
      </c>
      <c r="I5243" t="s">
        <v>105</v>
      </c>
      <c r="J5243" s="169">
        <v>29.591780821917808</v>
      </c>
      <c r="K5243">
        <v>6</v>
      </c>
    </row>
    <row r="5244" spans="1:11" x14ac:dyDescent="0.25">
      <c r="A5244" t="s">
        <v>5768</v>
      </c>
      <c r="B5244">
        <v>41458</v>
      </c>
      <c r="C5244" t="s">
        <v>172</v>
      </c>
      <c r="D5244" s="167">
        <v>56939.77</v>
      </c>
      <c r="E5244" t="s">
        <v>168</v>
      </c>
      <c r="F5244" t="s">
        <v>169</v>
      </c>
      <c r="G5244" t="s">
        <v>207</v>
      </c>
      <c r="H5244" s="168">
        <v>38751</v>
      </c>
      <c r="I5244" t="s">
        <v>103</v>
      </c>
      <c r="J5244" s="169">
        <v>11.64931506849315</v>
      </c>
      <c r="K5244">
        <v>3</v>
      </c>
    </row>
    <row r="5245" spans="1:11" x14ac:dyDescent="0.25">
      <c r="A5245" t="s">
        <v>5769</v>
      </c>
      <c r="B5245">
        <v>49449</v>
      </c>
      <c r="C5245" t="s">
        <v>172</v>
      </c>
      <c r="D5245" s="167">
        <v>96339.57</v>
      </c>
      <c r="E5245" t="s">
        <v>199</v>
      </c>
      <c r="F5245" t="s">
        <v>169</v>
      </c>
      <c r="G5245" t="s">
        <v>397</v>
      </c>
      <c r="H5245" s="168">
        <v>33630</v>
      </c>
      <c r="I5245" t="s">
        <v>103</v>
      </c>
      <c r="J5245" s="169">
        <v>25.67945205479452</v>
      </c>
      <c r="K5245">
        <v>6</v>
      </c>
    </row>
    <row r="5246" spans="1:11" x14ac:dyDescent="0.25">
      <c r="A5246" t="s">
        <v>5770</v>
      </c>
      <c r="B5246">
        <v>75133</v>
      </c>
      <c r="C5246" t="s">
        <v>172</v>
      </c>
      <c r="D5246" s="167">
        <v>239566</v>
      </c>
      <c r="E5246" t="s">
        <v>168</v>
      </c>
      <c r="F5246" t="s">
        <v>169</v>
      </c>
      <c r="G5246" t="s">
        <v>5771</v>
      </c>
      <c r="H5246" s="168">
        <v>38019</v>
      </c>
      <c r="I5246" t="s">
        <v>107</v>
      </c>
      <c r="J5246" s="169">
        <v>13.654794520547945</v>
      </c>
      <c r="K5246">
        <v>3</v>
      </c>
    </row>
    <row r="5247" spans="1:11" x14ac:dyDescent="0.25">
      <c r="A5247" t="s">
        <v>5772</v>
      </c>
      <c r="B5247">
        <v>81719</v>
      </c>
      <c r="C5247" t="s">
        <v>172</v>
      </c>
      <c r="D5247" s="167">
        <v>86537.84</v>
      </c>
      <c r="E5247" t="s">
        <v>191</v>
      </c>
      <c r="F5247" t="s">
        <v>169</v>
      </c>
      <c r="G5247" t="s">
        <v>192</v>
      </c>
      <c r="H5247" s="168">
        <v>32202</v>
      </c>
      <c r="I5247" t="s">
        <v>107</v>
      </c>
      <c r="J5247" s="169">
        <v>29.591780821917808</v>
      </c>
      <c r="K5247">
        <v>6</v>
      </c>
    </row>
    <row r="5248" spans="1:11" x14ac:dyDescent="0.25">
      <c r="A5248" t="s">
        <v>5773</v>
      </c>
      <c r="B5248">
        <v>38645</v>
      </c>
      <c r="C5248" t="s">
        <v>167</v>
      </c>
      <c r="D5248" s="167">
        <v>24134.31</v>
      </c>
      <c r="E5248" t="s">
        <v>196</v>
      </c>
      <c r="F5248" t="s">
        <v>202</v>
      </c>
      <c r="G5248" t="s">
        <v>367</v>
      </c>
      <c r="H5248" s="168">
        <v>36913</v>
      </c>
      <c r="I5248" t="s">
        <v>107</v>
      </c>
      <c r="J5248" s="169">
        <v>16.684931506849313</v>
      </c>
      <c r="K5248">
        <v>4</v>
      </c>
    </row>
    <row r="5249" spans="1:11" x14ac:dyDescent="0.25">
      <c r="A5249" t="s">
        <v>5774</v>
      </c>
      <c r="B5249">
        <v>91897</v>
      </c>
      <c r="C5249" t="s">
        <v>172</v>
      </c>
      <c r="D5249" s="167">
        <v>49336.81</v>
      </c>
      <c r="E5249" t="s">
        <v>196</v>
      </c>
      <c r="F5249" t="s">
        <v>169</v>
      </c>
      <c r="G5249" t="s">
        <v>2476</v>
      </c>
      <c r="H5249" s="168">
        <v>38237</v>
      </c>
      <c r="I5249" t="s">
        <v>106</v>
      </c>
      <c r="J5249" s="169">
        <v>13.057534246575342</v>
      </c>
      <c r="K5249">
        <v>3</v>
      </c>
    </row>
    <row r="5250" spans="1:11" x14ac:dyDescent="0.25">
      <c r="A5250" t="s">
        <v>5775</v>
      </c>
      <c r="B5250">
        <v>76050</v>
      </c>
      <c r="C5250" t="s">
        <v>172</v>
      </c>
      <c r="D5250" s="167">
        <v>40946.22</v>
      </c>
      <c r="E5250" t="s">
        <v>233</v>
      </c>
      <c r="F5250" t="s">
        <v>169</v>
      </c>
      <c r="G5250" t="s">
        <v>554</v>
      </c>
      <c r="H5250" s="168">
        <v>41260</v>
      </c>
      <c r="I5250" t="s">
        <v>103</v>
      </c>
      <c r="J5250" s="169">
        <v>4.7753424657534245</v>
      </c>
      <c r="K5250">
        <v>1</v>
      </c>
    </row>
    <row r="5251" spans="1:11" x14ac:dyDescent="0.25">
      <c r="A5251" t="s">
        <v>5776</v>
      </c>
      <c r="B5251">
        <v>34856</v>
      </c>
      <c r="C5251" t="s">
        <v>167</v>
      </c>
      <c r="D5251" s="167">
        <v>51575.26</v>
      </c>
      <c r="E5251" t="s">
        <v>188</v>
      </c>
      <c r="F5251" t="s">
        <v>202</v>
      </c>
      <c r="G5251" t="s">
        <v>313</v>
      </c>
      <c r="H5251" s="168">
        <v>36752</v>
      </c>
      <c r="I5251" t="s">
        <v>104</v>
      </c>
      <c r="J5251" s="169">
        <v>17.126027397260273</v>
      </c>
      <c r="K5251">
        <v>4</v>
      </c>
    </row>
    <row r="5252" spans="1:11" x14ac:dyDescent="0.25">
      <c r="A5252" t="s">
        <v>5777</v>
      </c>
      <c r="B5252">
        <v>12166</v>
      </c>
      <c r="C5252" t="s">
        <v>172</v>
      </c>
      <c r="D5252" s="167">
        <v>44300</v>
      </c>
      <c r="E5252" t="s">
        <v>168</v>
      </c>
      <c r="F5252" t="s">
        <v>169</v>
      </c>
      <c r="G5252" t="s">
        <v>265</v>
      </c>
      <c r="H5252" s="168">
        <v>42590</v>
      </c>
      <c r="I5252" t="s">
        <v>103</v>
      </c>
      <c r="J5252" s="169">
        <v>1.1315068493150684</v>
      </c>
      <c r="K5252">
        <v>1</v>
      </c>
    </row>
    <row r="5253" spans="1:11" x14ac:dyDescent="0.25">
      <c r="A5253" t="s">
        <v>5778</v>
      </c>
      <c r="B5253">
        <v>41872</v>
      </c>
      <c r="C5253" t="s">
        <v>172</v>
      </c>
      <c r="D5253" s="167">
        <v>87524.35</v>
      </c>
      <c r="E5253" t="s">
        <v>168</v>
      </c>
      <c r="F5253" t="s">
        <v>169</v>
      </c>
      <c r="G5253" t="s">
        <v>275</v>
      </c>
      <c r="H5253" s="168">
        <v>41456</v>
      </c>
      <c r="I5253" t="s">
        <v>107</v>
      </c>
      <c r="J5253" s="169">
        <v>4.2383561643835614</v>
      </c>
      <c r="K5253">
        <v>1</v>
      </c>
    </row>
    <row r="5254" spans="1:11" x14ac:dyDescent="0.25">
      <c r="A5254" t="s">
        <v>5779</v>
      </c>
      <c r="B5254">
        <v>2863</v>
      </c>
      <c r="C5254" t="s">
        <v>172</v>
      </c>
      <c r="D5254" s="167">
        <v>61408</v>
      </c>
      <c r="E5254" t="s">
        <v>191</v>
      </c>
      <c r="F5254" t="s">
        <v>169</v>
      </c>
      <c r="G5254" t="s">
        <v>486</v>
      </c>
      <c r="H5254" s="168">
        <v>41288</v>
      </c>
      <c r="I5254" t="s">
        <v>108</v>
      </c>
      <c r="J5254" s="169">
        <v>4.6986301369863011</v>
      </c>
      <c r="K5254">
        <v>1</v>
      </c>
    </row>
    <row r="5255" spans="1:11" x14ac:dyDescent="0.25">
      <c r="A5255" t="s">
        <v>5780</v>
      </c>
      <c r="B5255">
        <v>99655</v>
      </c>
      <c r="C5255" t="s">
        <v>172</v>
      </c>
      <c r="D5255" s="167">
        <v>45261</v>
      </c>
      <c r="E5255" t="s">
        <v>191</v>
      </c>
      <c r="F5255" t="s">
        <v>169</v>
      </c>
      <c r="G5255" t="s">
        <v>1065</v>
      </c>
      <c r="H5255" s="168">
        <v>42716</v>
      </c>
      <c r="I5255" t="s">
        <v>107</v>
      </c>
      <c r="J5255" s="169">
        <v>0.78630136986301369</v>
      </c>
      <c r="K5255">
        <v>1</v>
      </c>
    </row>
    <row r="5256" spans="1:11" x14ac:dyDescent="0.25">
      <c r="A5256" t="s">
        <v>5781</v>
      </c>
      <c r="B5256">
        <v>26515</v>
      </c>
      <c r="C5256" t="s">
        <v>172</v>
      </c>
      <c r="D5256" s="167">
        <v>131348.75</v>
      </c>
      <c r="E5256" t="s">
        <v>185</v>
      </c>
      <c r="F5256" t="s">
        <v>169</v>
      </c>
      <c r="G5256" t="s">
        <v>774</v>
      </c>
      <c r="H5256" s="168">
        <v>33112</v>
      </c>
      <c r="I5256" t="s">
        <v>103</v>
      </c>
      <c r="J5256" s="169">
        <v>27.098630136986301</v>
      </c>
      <c r="K5256">
        <v>6</v>
      </c>
    </row>
    <row r="5257" spans="1:11" x14ac:dyDescent="0.25">
      <c r="A5257" t="s">
        <v>5782</v>
      </c>
      <c r="B5257">
        <v>94476</v>
      </c>
      <c r="C5257" t="s">
        <v>167</v>
      </c>
      <c r="D5257" s="167">
        <v>83497.98</v>
      </c>
      <c r="E5257" t="s">
        <v>188</v>
      </c>
      <c r="F5257" t="s">
        <v>169</v>
      </c>
      <c r="G5257" t="s">
        <v>282</v>
      </c>
      <c r="H5257" s="168">
        <v>34290</v>
      </c>
      <c r="I5257" t="s">
        <v>103</v>
      </c>
      <c r="J5257" s="169">
        <v>23.87123287671233</v>
      </c>
      <c r="K5257">
        <v>5</v>
      </c>
    </row>
    <row r="5258" spans="1:11" x14ac:dyDescent="0.25">
      <c r="A5258" t="s">
        <v>5783</v>
      </c>
      <c r="B5258">
        <v>20210</v>
      </c>
      <c r="C5258" t="s">
        <v>167</v>
      </c>
      <c r="D5258" s="167">
        <v>67206</v>
      </c>
      <c r="E5258" t="s">
        <v>168</v>
      </c>
      <c r="F5258" t="s">
        <v>169</v>
      </c>
      <c r="G5258" t="s">
        <v>357</v>
      </c>
      <c r="H5258" s="168">
        <v>36787</v>
      </c>
      <c r="I5258" t="s">
        <v>105</v>
      </c>
      <c r="J5258" s="169">
        <v>17.030136986301368</v>
      </c>
      <c r="K5258">
        <v>4</v>
      </c>
    </row>
    <row r="5259" spans="1:11" x14ac:dyDescent="0.25">
      <c r="A5259" t="s">
        <v>5784</v>
      </c>
      <c r="B5259">
        <v>47624</v>
      </c>
      <c r="C5259" t="s">
        <v>172</v>
      </c>
      <c r="D5259" s="167">
        <v>100849.36</v>
      </c>
      <c r="E5259" t="s">
        <v>268</v>
      </c>
      <c r="F5259" t="s">
        <v>169</v>
      </c>
      <c r="G5259" t="s">
        <v>297</v>
      </c>
      <c r="H5259" s="168">
        <v>33014</v>
      </c>
      <c r="I5259" t="s">
        <v>108</v>
      </c>
      <c r="J5259" s="169">
        <v>27.367123287671234</v>
      </c>
      <c r="K5259">
        <v>6</v>
      </c>
    </row>
    <row r="5260" spans="1:11" x14ac:dyDescent="0.25">
      <c r="A5260" t="s">
        <v>5785</v>
      </c>
      <c r="B5260">
        <v>19793</v>
      </c>
      <c r="C5260" t="s">
        <v>172</v>
      </c>
      <c r="D5260" s="167">
        <v>73697.09</v>
      </c>
      <c r="E5260" t="s">
        <v>196</v>
      </c>
      <c r="F5260" t="s">
        <v>169</v>
      </c>
      <c r="G5260" t="s">
        <v>2178</v>
      </c>
      <c r="H5260" s="168">
        <v>41820</v>
      </c>
      <c r="I5260" t="s">
        <v>108</v>
      </c>
      <c r="J5260" s="169">
        <v>3.2410958904109588</v>
      </c>
      <c r="K5260">
        <v>1</v>
      </c>
    </row>
    <row r="5261" spans="1:11" x14ac:dyDescent="0.25">
      <c r="A5261" t="s">
        <v>5786</v>
      </c>
      <c r="B5261">
        <v>23335</v>
      </c>
      <c r="C5261" t="s">
        <v>172</v>
      </c>
      <c r="D5261" s="167">
        <v>92756.7</v>
      </c>
      <c r="E5261" t="s">
        <v>175</v>
      </c>
      <c r="F5261" t="s">
        <v>169</v>
      </c>
      <c r="G5261" t="s">
        <v>183</v>
      </c>
      <c r="H5261" s="168">
        <v>34736</v>
      </c>
      <c r="I5261" t="s">
        <v>103</v>
      </c>
      <c r="J5261" s="169">
        <v>22.649315068493152</v>
      </c>
      <c r="K5261">
        <v>5</v>
      </c>
    </row>
    <row r="5262" spans="1:11" x14ac:dyDescent="0.25">
      <c r="A5262" t="s">
        <v>5787</v>
      </c>
      <c r="B5262">
        <v>82057</v>
      </c>
      <c r="C5262" t="s">
        <v>172</v>
      </c>
      <c r="D5262" s="167">
        <v>56733</v>
      </c>
      <c r="E5262" t="s">
        <v>168</v>
      </c>
      <c r="F5262" t="s">
        <v>169</v>
      </c>
      <c r="G5262" t="s">
        <v>265</v>
      </c>
      <c r="H5262" s="168">
        <v>41414</v>
      </c>
      <c r="I5262" t="s">
        <v>106</v>
      </c>
      <c r="J5262" s="169">
        <v>4.353424657534247</v>
      </c>
      <c r="K5262">
        <v>1</v>
      </c>
    </row>
    <row r="5263" spans="1:11" x14ac:dyDescent="0.25">
      <c r="A5263" t="s">
        <v>5788</v>
      </c>
      <c r="B5263">
        <v>52333</v>
      </c>
      <c r="C5263" t="s">
        <v>167</v>
      </c>
      <c r="D5263" s="167">
        <v>68065.33</v>
      </c>
      <c r="E5263" t="s">
        <v>168</v>
      </c>
      <c r="F5263" t="s">
        <v>169</v>
      </c>
      <c r="G5263" t="s">
        <v>3056</v>
      </c>
      <c r="H5263" s="168">
        <v>38446</v>
      </c>
      <c r="I5263" t="s">
        <v>103</v>
      </c>
      <c r="J5263" s="169">
        <v>12.484931506849316</v>
      </c>
      <c r="K5263">
        <v>3</v>
      </c>
    </row>
    <row r="5264" spans="1:11" x14ac:dyDescent="0.25">
      <c r="A5264" t="s">
        <v>5789</v>
      </c>
      <c r="B5264">
        <v>76271</v>
      </c>
      <c r="C5264" t="s">
        <v>172</v>
      </c>
      <c r="D5264" s="167">
        <v>44289.62</v>
      </c>
      <c r="E5264" t="s">
        <v>188</v>
      </c>
      <c r="F5264" t="s">
        <v>169</v>
      </c>
      <c r="G5264" t="s">
        <v>282</v>
      </c>
      <c r="H5264" s="168">
        <v>42030</v>
      </c>
      <c r="I5264" t="s">
        <v>107</v>
      </c>
      <c r="J5264" s="169">
        <v>2.6657534246575341</v>
      </c>
      <c r="K5264">
        <v>1</v>
      </c>
    </row>
    <row r="5265" spans="1:11" x14ac:dyDescent="0.25">
      <c r="A5265" t="s">
        <v>5790</v>
      </c>
      <c r="B5265">
        <v>3695</v>
      </c>
      <c r="C5265" t="s">
        <v>167</v>
      </c>
      <c r="D5265" s="167">
        <v>35965.22</v>
      </c>
      <c r="E5265" t="s">
        <v>233</v>
      </c>
      <c r="F5265" t="s">
        <v>169</v>
      </c>
      <c r="G5265" t="s">
        <v>242</v>
      </c>
      <c r="H5265" s="168">
        <v>42310</v>
      </c>
      <c r="I5265" t="s">
        <v>106</v>
      </c>
      <c r="J5265" s="169">
        <v>1.8986301369863015</v>
      </c>
      <c r="K5265">
        <v>1</v>
      </c>
    </row>
    <row r="5266" spans="1:11" x14ac:dyDescent="0.25">
      <c r="A5266" t="s">
        <v>5791</v>
      </c>
      <c r="B5266">
        <v>26969</v>
      </c>
      <c r="C5266" t="s">
        <v>167</v>
      </c>
      <c r="D5266" s="167">
        <v>68769.14</v>
      </c>
      <c r="E5266" t="s">
        <v>188</v>
      </c>
      <c r="F5266" t="s">
        <v>169</v>
      </c>
      <c r="G5266" t="s">
        <v>261</v>
      </c>
      <c r="H5266" s="168">
        <v>38137</v>
      </c>
      <c r="I5266" t="s">
        <v>103</v>
      </c>
      <c r="J5266" s="169">
        <v>13.331506849315069</v>
      </c>
      <c r="K5266">
        <v>3</v>
      </c>
    </row>
    <row r="5267" spans="1:11" x14ac:dyDescent="0.25">
      <c r="A5267" t="s">
        <v>5792</v>
      </c>
      <c r="B5267">
        <v>34382</v>
      </c>
      <c r="C5267" t="s">
        <v>172</v>
      </c>
      <c r="D5267" s="167">
        <v>71891.64</v>
      </c>
      <c r="E5267" t="s">
        <v>196</v>
      </c>
      <c r="F5267" t="s">
        <v>169</v>
      </c>
      <c r="G5267" t="s">
        <v>228</v>
      </c>
      <c r="H5267" s="168">
        <v>38390</v>
      </c>
      <c r="I5267" t="s">
        <v>108</v>
      </c>
      <c r="J5267" s="169">
        <v>12.638356164383561</v>
      </c>
      <c r="K5267">
        <v>3</v>
      </c>
    </row>
    <row r="5268" spans="1:11" x14ac:dyDescent="0.25">
      <c r="A5268" t="s">
        <v>5793</v>
      </c>
      <c r="B5268">
        <v>9855</v>
      </c>
      <c r="C5268" t="s">
        <v>172</v>
      </c>
      <c r="D5268" s="167">
        <v>40631.32</v>
      </c>
      <c r="E5268" t="s">
        <v>199</v>
      </c>
      <c r="F5268" t="s">
        <v>169</v>
      </c>
      <c r="G5268" t="s">
        <v>200</v>
      </c>
      <c r="H5268" s="168">
        <v>42037</v>
      </c>
      <c r="I5268" t="s">
        <v>106</v>
      </c>
      <c r="J5268" s="169">
        <v>2.6465753424657534</v>
      </c>
      <c r="K5268">
        <v>1</v>
      </c>
    </row>
    <row r="5269" spans="1:11" x14ac:dyDescent="0.25">
      <c r="A5269" t="s">
        <v>5794</v>
      </c>
      <c r="B5269">
        <v>14469</v>
      </c>
      <c r="C5269" t="s">
        <v>172</v>
      </c>
      <c r="D5269" s="167">
        <v>103506</v>
      </c>
      <c r="E5269" t="s">
        <v>175</v>
      </c>
      <c r="F5269" t="s">
        <v>169</v>
      </c>
      <c r="G5269" t="s">
        <v>586</v>
      </c>
      <c r="H5269" s="168">
        <v>37270</v>
      </c>
      <c r="I5269" t="s">
        <v>106</v>
      </c>
      <c r="J5269" s="169">
        <v>15.706849315068494</v>
      </c>
      <c r="K5269">
        <v>4</v>
      </c>
    </row>
    <row r="5270" spans="1:11" x14ac:dyDescent="0.25">
      <c r="A5270" t="s">
        <v>5795</v>
      </c>
      <c r="B5270">
        <v>71178</v>
      </c>
      <c r="C5270" t="s">
        <v>172</v>
      </c>
      <c r="D5270" s="167">
        <v>64812</v>
      </c>
      <c r="E5270" t="s">
        <v>175</v>
      </c>
      <c r="F5270" t="s">
        <v>169</v>
      </c>
      <c r="G5270" t="s">
        <v>183</v>
      </c>
      <c r="H5270" s="168">
        <v>41806</v>
      </c>
      <c r="I5270" t="s">
        <v>104</v>
      </c>
      <c r="J5270" s="169">
        <v>3.2794520547945205</v>
      </c>
      <c r="K5270">
        <v>1</v>
      </c>
    </row>
    <row r="5271" spans="1:11" x14ac:dyDescent="0.25">
      <c r="A5271" t="s">
        <v>5796</v>
      </c>
      <c r="B5271">
        <v>42802</v>
      </c>
      <c r="C5271" t="s">
        <v>167</v>
      </c>
      <c r="D5271" s="167">
        <v>87523.22</v>
      </c>
      <c r="E5271" t="s">
        <v>216</v>
      </c>
      <c r="F5271" t="s">
        <v>169</v>
      </c>
      <c r="G5271" t="s">
        <v>1058</v>
      </c>
      <c r="H5271" s="168">
        <v>34638</v>
      </c>
      <c r="I5271" t="s">
        <v>107</v>
      </c>
      <c r="J5271" s="169">
        <v>22.917808219178081</v>
      </c>
      <c r="K5271">
        <v>5</v>
      </c>
    </row>
    <row r="5272" spans="1:11" x14ac:dyDescent="0.25">
      <c r="A5272" t="s">
        <v>5797</v>
      </c>
      <c r="B5272">
        <v>81772</v>
      </c>
      <c r="C5272" t="s">
        <v>172</v>
      </c>
      <c r="D5272" s="167">
        <v>74079.009999999995</v>
      </c>
      <c r="E5272" t="s">
        <v>188</v>
      </c>
      <c r="F5272" t="s">
        <v>169</v>
      </c>
      <c r="G5272" t="s">
        <v>240</v>
      </c>
      <c r="H5272" s="168">
        <v>42030</v>
      </c>
      <c r="I5272" t="s">
        <v>106</v>
      </c>
      <c r="J5272" s="169">
        <v>2.6657534246575341</v>
      </c>
      <c r="K5272">
        <v>1</v>
      </c>
    </row>
    <row r="5273" spans="1:11" x14ac:dyDescent="0.25">
      <c r="A5273" t="s">
        <v>5798</v>
      </c>
      <c r="B5273">
        <v>41808</v>
      </c>
      <c r="C5273" t="s">
        <v>172</v>
      </c>
      <c r="D5273" s="167">
        <v>50910</v>
      </c>
      <c r="E5273" t="s">
        <v>191</v>
      </c>
      <c r="F5273" t="s">
        <v>169</v>
      </c>
      <c r="G5273" t="s">
        <v>354</v>
      </c>
      <c r="H5273" s="168">
        <v>41904</v>
      </c>
      <c r="I5273" t="s">
        <v>103</v>
      </c>
      <c r="J5273" s="169">
        <v>3.010958904109589</v>
      </c>
      <c r="K5273">
        <v>1</v>
      </c>
    </row>
    <row r="5274" spans="1:11" x14ac:dyDescent="0.25">
      <c r="A5274" t="s">
        <v>5799</v>
      </c>
      <c r="B5274">
        <v>72819</v>
      </c>
      <c r="C5274" t="s">
        <v>167</v>
      </c>
      <c r="D5274" s="167">
        <v>65752</v>
      </c>
      <c r="E5274" t="s">
        <v>175</v>
      </c>
      <c r="F5274" t="s">
        <v>169</v>
      </c>
      <c r="G5274" t="s">
        <v>183</v>
      </c>
      <c r="H5274" s="168">
        <v>39800</v>
      </c>
      <c r="I5274" t="s">
        <v>105</v>
      </c>
      <c r="J5274" s="169">
        <v>8.7753424657534254</v>
      </c>
      <c r="K5274">
        <v>2</v>
      </c>
    </row>
    <row r="5275" spans="1:11" x14ac:dyDescent="0.25">
      <c r="A5275" t="s">
        <v>5800</v>
      </c>
      <c r="B5275">
        <v>64351</v>
      </c>
      <c r="C5275" t="s">
        <v>167</v>
      </c>
      <c r="D5275" s="167">
        <v>76015.03</v>
      </c>
      <c r="E5275" t="s">
        <v>188</v>
      </c>
      <c r="F5275" t="s">
        <v>169</v>
      </c>
      <c r="G5275" t="s">
        <v>3324</v>
      </c>
      <c r="H5275" s="168">
        <v>24705</v>
      </c>
      <c r="I5275" t="s">
        <v>105</v>
      </c>
      <c r="J5275" s="169">
        <v>50.131506849315066</v>
      </c>
      <c r="K5275">
        <v>9</v>
      </c>
    </row>
    <row r="5276" spans="1:11" x14ac:dyDescent="0.25">
      <c r="A5276" t="s">
        <v>5801</v>
      </c>
      <c r="B5276">
        <v>68934</v>
      </c>
      <c r="C5276" t="s">
        <v>172</v>
      </c>
      <c r="D5276" s="167">
        <v>99870.24</v>
      </c>
      <c r="E5276" t="s">
        <v>196</v>
      </c>
      <c r="F5276" t="s">
        <v>169</v>
      </c>
      <c r="G5276" t="s">
        <v>790</v>
      </c>
      <c r="H5276" s="168">
        <v>32013</v>
      </c>
      <c r="I5276" t="s">
        <v>103</v>
      </c>
      <c r="J5276" s="169">
        <v>30.109589041095891</v>
      </c>
      <c r="K5276">
        <v>7</v>
      </c>
    </row>
    <row r="5277" spans="1:11" x14ac:dyDescent="0.25">
      <c r="A5277" t="s">
        <v>5802</v>
      </c>
      <c r="B5277">
        <v>31715</v>
      </c>
      <c r="C5277" t="s">
        <v>172</v>
      </c>
      <c r="D5277" s="167">
        <v>87963.8</v>
      </c>
      <c r="E5277" t="s">
        <v>268</v>
      </c>
      <c r="F5277" t="s">
        <v>169</v>
      </c>
      <c r="G5277" t="s">
        <v>418</v>
      </c>
      <c r="H5277" s="168">
        <v>41624</v>
      </c>
      <c r="I5277" t="s">
        <v>106</v>
      </c>
      <c r="J5277" s="169">
        <v>3.7780821917808218</v>
      </c>
      <c r="K5277">
        <v>1</v>
      </c>
    </row>
    <row r="5278" spans="1:11" x14ac:dyDescent="0.25">
      <c r="A5278" t="s">
        <v>5803</v>
      </c>
      <c r="B5278">
        <v>71754</v>
      </c>
      <c r="C5278" t="s">
        <v>167</v>
      </c>
      <c r="D5278" s="167">
        <v>50785.5</v>
      </c>
      <c r="E5278" t="s">
        <v>188</v>
      </c>
      <c r="F5278" t="s">
        <v>169</v>
      </c>
      <c r="G5278" t="s">
        <v>282</v>
      </c>
      <c r="H5278" s="168">
        <v>41862</v>
      </c>
      <c r="I5278" t="s">
        <v>107</v>
      </c>
      <c r="J5278" s="169">
        <v>3.1260273972602741</v>
      </c>
      <c r="K5278">
        <v>1</v>
      </c>
    </row>
    <row r="5279" spans="1:11" x14ac:dyDescent="0.25">
      <c r="A5279" t="s">
        <v>5804</v>
      </c>
      <c r="B5279">
        <v>5350</v>
      </c>
      <c r="C5279" t="s">
        <v>172</v>
      </c>
      <c r="D5279" s="167">
        <v>42268.33</v>
      </c>
      <c r="E5279" t="s">
        <v>196</v>
      </c>
      <c r="F5279" t="s">
        <v>169</v>
      </c>
      <c r="G5279" t="s">
        <v>503</v>
      </c>
      <c r="H5279" s="168">
        <v>36856</v>
      </c>
      <c r="I5279" t="s">
        <v>106</v>
      </c>
      <c r="J5279" s="169">
        <v>16.841095890410958</v>
      </c>
      <c r="K5279">
        <v>4</v>
      </c>
    </row>
    <row r="5280" spans="1:11" x14ac:dyDescent="0.25">
      <c r="A5280" t="s">
        <v>5805</v>
      </c>
      <c r="B5280">
        <v>69319</v>
      </c>
      <c r="C5280" t="s">
        <v>167</v>
      </c>
      <c r="D5280" s="167">
        <v>69222.179999999993</v>
      </c>
      <c r="E5280" t="s">
        <v>188</v>
      </c>
      <c r="F5280" t="s">
        <v>169</v>
      </c>
      <c r="G5280" t="s">
        <v>170</v>
      </c>
      <c r="H5280" s="168">
        <v>31376</v>
      </c>
      <c r="I5280" t="s">
        <v>105</v>
      </c>
      <c r="J5280" s="169">
        <v>31.854794520547944</v>
      </c>
      <c r="K5280">
        <v>7</v>
      </c>
    </row>
    <row r="5281" spans="1:11" x14ac:dyDescent="0.25">
      <c r="A5281" t="s">
        <v>5806</v>
      </c>
      <c r="B5281">
        <v>27861</v>
      </c>
      <c r="C5281" t="s">
        <v>172</v>
      </c>
      <c r="D5281" s="167">
        <v>69805.94</v>
      </c>
      <c r="E5281" t="s">
        <v>168</v>
      </c>
      <c r="F5281" t="s">
        <v>169</v>
      </c>
      <c r="G5281" t="s">
        <v>1533</v>
      </c>
      <c r="H5281" s="168">
        <v>38754</v>
      </c>
      <c r="I5281" t="s">
        <v>107</v>
      </c>
      <c r="J5281" s="169">
        <v>11.641095890410959</v>
      </c>
      <c r="K5281">
        <v>3</v>
      </c>
    </row>
    <row r="5282" spans="1:11" x14ac:dyDescent="0.25">
      <c r="A5282" t="s">
        <v>5807</v>
      </c>
      <c r="B5282">
        <v>98353</v>
      </c>
      <c r="C5282" t="s">
        <v>167</v>
      </c>
      <c r="D5282" s="167">
        <v>105743.92</v>
      </c>
      <c r="E5282" t="s">
        <v>325</v>
      </c>
      <c r="F5282" t="s">
        <v>169</v>
      </c>
      <c r="G5282" t="s">
        <v>457</v>
      </c>
      <c r="H5282" s="168">
        <v>34387</v>
      </c>
      <c r="I5282" t="s">
        <v>106</v>
      </c>
      <c r="J5282" s="169">
        <v>23.605479452054794</v>
      </c>
      <c r="K5282">
        <v>5</v>
      </c>
    </row>
    <row r="5283" spans="1:11" x14ac:dyDescent="0.25">
      <c r="A5283" t="s">
        <v>5808</v>
      </c>
      <c r="B5283">
        <v>25967</v>
      </c>
      <c r="C5283" t="s">
        <v>167</v>
      </c>
      <c r="D5283" s="167">
        <v>59420.09</v>
      </c>
      <c r="E5283" t="s">
        <v>239</v>
      </c>
      <c r="F5283" t="s">
        <v>169</v>
      </c>
      <c r="G5283" t="s">
        <v>189</v>
      </c>
      <c r="H5283" s="168">
        <v>39846</v>
      </c>
      <c r="I5283" t="s">
        <v>106</v>
      </c>
      <c r="J5283" s="169">
        <v>8.6493150684931503</v>
      </c>
      <c r="K5283">
        <v>2</v>
      </c>
    </row>
    <row r="5284" spans="1:11" x14ac:dyDescent="0.25">
      <c r="A5284" t="s">
        <v>5809</v>
      </c>
      <c r="B5284">
        <v>63996</v>
      </c>
      <c r="C5284" t="s">
        <v>167</v>
      </c>
      <c r="D5284" s="167">
        <v>69023.5</v>
      </c>
      <c r="E5284" t="s">
        <v>188</v>
      </c>
      <c r="F5284" t="s">
        <v>202</v>
      </c>
      <c r="G5284" t="s">
        <v>284</v>
      </c>
      <c r="H5284" s="168">
        <v>41344</v>
      </c>
      <c r="I5284" t="s">
        <v>103</v>
      </c>
      <c r="J5284" s="169">
        <v>4.5452054794520551</v>
      </c>
      <c r="K5284">
        <v>1</v>
      </c>
    </row>
    <row r="5285" spans="1:11" x14ac:dyDescent="0.25">
      <c r="A5285" t="s">
        <v>5810</v>
      </c>
      <c r="B5285">
        <v>43631</v>
      </c>
      <c r="C5285" t="s">
        <v>167</v>
      </c>
      <c r="D5285" s="167">
        <v>53318.05</v>
      </c>
      <c r="E5285" t="s">
        <v>175</v>
      </c>
      <c r="F5285" t="s">
        <v>169</v>
      </c>
      <c r="G5285" t="s">
        <v>904</v>
      </c>
      <c r="H5285" s="168">
        <v>39622</v>
      </c>
      <c r="I5285" t="s">
        <v>104</v>
      </c>
      <c r="J5285" s="169">
        <v>9.2630136986301377</v>
      </c>
      <c r="K5285">
        <v>2</v>
      </c>
    </row>
    <row r="5286" spans="1:11" x14ac:dyDescent="0.25">
      <c r="A5286" t="s">
        <v>5811</v>
      </c>
      <c r="B5286">
        <v>21026</v>
      </c>
      <c r="C5286" t="s">
        <v>167</v>
      </c>
      <c r="D5286" s="167">
        <v>22529.52</v>
      </c>
      <c r="E5286" t="s">
        <v>196</v>
      </c>
      <c r="F5286" t="s">
        <v>202</v>
      </c>
      <c r="G5286" t="s">
        <v>222</v>
      </c>
      <c r="H5286" s="168">
        <v>37424</v>
      </c>
      <c r="I5286" t="s">
        <v>106</v>
      </c>
      <c r="J5286" s="169">
        <v>15.284931506849315</v>
      </c>
      <c r="K5286">
        <v>4</v>
      </c>
    </row>
    <row r="5287" spans="1:11" x14ac:dyDescent="0.25">
      <c r="A5287" t="s">
        <v>5812</v>
      </c>
      <c r="B5287">
        <v>21374</v>
      </c>
      <c r="C5287" t="s">
        <v>167</v>
      </c>
      <c r="D5287" s="167">
        <v>18416.04</v>
      </c>
      <c r="E5287" t="s">
        <v>196</v>
      </c>
      <c r="F5287" t="s">
        <v>202</v>
      </c>
      <c r="G5287" t="s">
        <v>222</v>
      </c>
      <c r="H5287" s="168">
        <v>40056</v>
      </c>
      <c r="I5287" t="s">
        <v>108</v>
      </c>
      <c r="J5287" s="169">
        <v>8.0739726027397261</v>
      </c>
      <c r="K5287">
        <v>2</v>
      </c>
    </row>
    <row r="5288" spans="1:11" x14ac:dyDescent="0.25">
      <c r="A5288" t="s">
        <v>5813</v>
      </c>
      <c r="B5288">
        <v>47010</v>
      </c>
      <c r="C5288" t="s">
        <v>172</v>
      </c>
      <c r="D5288" s="167">
        <v>53788</v>
      </c>
      <c r="E5288" t="s">
        <v>175</v>
      </c>
      <c r="F5288" t="s">
        <v>169</v>
      </c>
      <c r="G5288" t="s">
        <v>183</v>
      </c>
      <c r="H5288" s="168">
        <v>41694</v>
      </c>
      <c r="I5288" t="s">
        <v>107</v>
      </c>
      <c r="J5288" s="169">
        <v>3.5863013698630137</v>
      </c>
      <c r="K5288">
        <v>1</v>
      </c>
    </row>
    <row r="5289" spans="1:11" x14ac:dyDescent="0.25">
      <c r="A5289" t="s">
        <v>5814</v>
      </c>
      <c r="B5289">
        <v>76606</v>
      </c>
      <c r="C5289" t="s">
        <v>167</v>
      </c>
      <c r="D5289" s="167">
        <v>99355.12</v>
      </c>
      <c r="E5289" t="s">
        <v>188</v>
      </c>
      <c r="F5289" t="s">
        <v>169</v>
      </c>
      <c r="G5289" t="s">
        <v>498</v>
      </c>
      <c r="H5289" s="168">
        <v>35625</v>
      </c>
      <c r="I5289" t="s">
        <v>104</v>
      </c>
      <c r="J5289" s="169">
        <v>20.213698630136985</v>
      </c>
      <c r="K5289">
        <v>5</v>
      </c>
    </row>
    <row r="5290" spans="1:11" x14ac:dyDescent="0.25">
      <c r="A5290" t="s">
        <v>5815</v>
      </c>
      <c r="B5290">
        <v>74157</v>
      </c>
      <c r="C5290" t="s">
        <v>172</v>
      </c>
      <c r="D5290" s="167">
        <v>88859</v>
      </c>
      <c r="E5290" t="s">
        <v>185</v>
      </c>
      <c r="F5290" t="s">
        <v>169</v>
      </c>
      <c r="G5290" t="s">
        <v>416</v>
      </c>
      <c r="H5290" s="168">
        <v>36493</v>
      </c>
      <c r="I5290" t="s">
        <v>105</v>
      </c>
      <c r="J5290" s="169">
        <v>17.835616438356166</v>
      </c>
      <c r="K5290">
        <v>4</v>
      </c>
    </row>
    <row r="5291" spans="1:11" x14ac:dyDescent="0.25">
      <c r="A5291" t="s">
        <v>5816</v>
      </c>
      <c r="B5291">
        <v>55688</v>
      </c>
      <c r="C5291" t="s">
        <v>172</v>
      </c>
      <c r="D5291" s="167">
        <v>45261</v>
      </c>
      <c r="E5291" t="s">
        <v>191</v>
      </c>
      <c r="F5291" t="s">
        <v>169</v>
      </c>
      <c r="G5291" t="s">
        <v>1065</v>
      </c>
      <c r="H5291" s="168">
        <v>42716</v>
      </c>
      <c r="I5291" t="s">
        <v>107</v>
      </c>
      <c r="J5291" s="169">
        <v>0.78630136986301369</v>
      </c>
      <c r="K5291">
        <v>1</v>
      </c>
    </row>
    <row r="5292" spans="1:11" x14ac:dyDescent="0.25">
      <c r="A5292" t="s">
        <v>5817</v>
      </c>
      <c r="B5292">
        <v>48997</v>
      </c>
      <c r="C5292" t="s">
        <v>172</v>
      </c>
      <c r="D5292" s="167">
        <v>45261</v>
      </c>
      <c r="E5292" t="s">
        <v>191</v>
      </c>
      <c r="F5292" t="s">
        <v>169</v>
      </c>
      <c r="G5292" t="s">
        <v>1065</v>
      </c>
      <c r="H5292" s="168">
        <v>42716</v>
      </c>
      <c r="I5292" t="s">
        <v>107</v>
      </c>
      <c r="J5292" s="169">
        <v>0.78630136986301369</v>
      </c>
      <c r="K5292">
        <v>1</v>
      </c>
    </row>
    <row r="5293" spans="1:11" x14ac:dyDescent="0.25">
      <c r="A5293" t="s">
        <v>5818</v>
      </c>
      <c r="B5293">
        <v>39387</v>
      </c>
      <c r="C5293" t="s">
        <v>172</v>
      </c>
      <c r="D5293" s="167">
        <v>175127</v>
      </c>
      <c r="E5293" t="s">
        <v>325</v>
      </c>
      <c r="F5293" t="s">
        <v>169</v>
      </c>
      <c r="G5293" t="s">
        <v>637</v>
      </c>
      <c r="H5293" s="168">
        <v>39090</v>
      </c>
      <c r="I5293" t="s">
        <v>103</v>
      </c>
      <c r="J5293" s="169">
        <v>10.72054794520548</v>
      </c>
      <c r="K5293">
        <v>3</v>
      </c>
    </row>
    <row r="5294" spans="1:11" x14ac:dyDescent="0.25">
      <c r="A5294" t="s">
        <v>5819</v>
      </c>
      <c r="B5294">
        <v>11958</v>
      </c>
      <c r="C5294" t="s">
        <v>167</v>
      </c>
      <c r="D5294" s="167">
        <v>48098.94</v>
      </c>
      <c r="E5294" t="s">
        <v>175</v>
      </c>
      <c r="F5294" t="s">
        <v>202</v>
      </c>
      <c r="G5294" t="s">
        <v>311</v>
      </c>
      <c r="H5294" s="168">
        <v>32195</v>
      </c>
      <c r="I5294" t="s">
        <v>106</v>
      </c>
      <c r="J5294" s="169">
        <v>29.610958904109587</v>
      </c>
      <c r="K5294">
        <v>6</v>
      </c>
    </row>
    <row r="5295" spans="1:11" x14ac:dyDescent="0.25">
      <c r="A5295" t="s">
        <v>5820</v>
      </c>
      <c r="B5295">
        <v>96475</v>
      </c>
      <c r="C5295" t="s">
        <v>172</v>
      </c>
      <c r="D5295" s="167">
        <v>54538</v>
      </c>
      <c r="E5295" t="s">
        <v>191</v>
      </c>
      <c r="F5295" t="s">
        <v>169</v>
      </c>
      <c r="G5295" t="s">
        <v>354</v>
      </c>
      <c r="H5295" s="168">
        <v>41064</v>
      </c>
      <c r="I5295" t="s">
        <v>103</v>
      </c>
      <c r="J5295" s="169">
        <v>5.3123287671232875</v>
      </c>
      <c r="K5295">
        <v>2</v>
      </c>
    </row>
    <row r="5296" spans="1:11" x14ac:dyDescent="0.25">
      <c r="A5296" t="s">
        <v>5821</v>
      </c>
      <c r="B5296">
        <v>80773</v>
      </c>
      <c r="C5296" t="s">
        <v>172</v>
      </c>
      <c r="D5296" s="167">
        <v>69429</v>
      </c>
      <c r="E5296" t="s">
        <v>175</v>
      </c>
      <c r="F5296" t="s">
        <v>169</v>
      </c>
      <c r="G5296" t="s">
        <v>183</v>
      </c>
      <c r="H5296" s="168">
        <v>41498</v>
      </c>
      <c r="I5296" t="s">
        <v>104</v>
      </c>
      <c r="J5296" s="169">
        <v>4.1232876712328768</v>
      </c>
      <c r="K5296">
        <v>1</v>
      </c>
    </row>
    <row r="5297" spans="1:11" x14ac:dyDescent="0.25">
      <c r="A5297" t="s">
        <v>5822</v>
      </c>
      <c r="B5297">
        <v>55907</v>
      </c>
      <c r="C5297" t="s">
        <v>172</v>
      </c>
      <c r="D5297" s="167">
        <v>94277.96</v>
      </c>
      <c r="E5297" t="s">
        <v>168</v>
      </c>
      <c r="F5297" t="s">
        <v>169</v>
      </c>
      <c r="G5297" t="s">
        <v>524</v>
      </c>
      <c r="H5297" s="168">
        <v>34512</v>
      </c>
      <c r="I5297" t="s">
        <v>103</v>
      </c>
      <c r="J5297" s="169">
        <v>23.263013698630136</v>
      </c>
      <c r="K5297">
        <v>5</v>
      </c>
    </row>
    <row r="5298" spans="1:11" x14ac:dyDescent="0.25">
      <c r="A5298" t="s">
        <v>5823</v>
      </c>
      <c r="B5298">
        <v>52084</v>
      </c>
      <c r="C5298" t="s">
        <v>172</v>
      </c>
      <c r="D5298" s="167">
        <v>55328</v>
      </c>
      <c r="E5298" t="s">
        <v>191</v>
      </c>
      <c r="F5298" t="s">
        <v>169</v>
      </c>
      <c r="G5298" t="s">
        <v>354</v>
      </c>
      <c r="H5298" s="168">
        <v>41484</v>
      </c>
      <c r="I5298" t="s">
        <v>106</v>
      </c>
      <c r="J5298" s="169">
        <v>4.161643835616438</v>
      </c>
      <c r="K5298">
        <v>1</v>
      </c>
    </row>
    <row r="5299" spans="1:11" x14ac:dyDescent="0.25">
      <c r="A5299" t="s">
        <v>5824</v>
      </c>
      <c r="B5299">
        <v>26981</v>
      </c>
      <c r="C5299" t="s">
        <v>167</v>
      </c>
      <c r="D5299" s="167">
        <v>35552.800000000003</v>
      </c>
      <c r="E5299" t="s">
        <v>188</v>
      </c>
      <c r="F5299" t="s">
        <v>202</v>
      </c>
      <c r="G5299" t="s">
        <v>313</v>
      </c>
      <c r="H5299" s="168">
        <v>41666</v>
      </c>
      <c r="I5299" t="s">
        <v>105</v>
      </c>
      <c r="J5299" s="169">
        <v>3.6630136986301371</v>
      </c>
      <c r="K5299">
        <v>1</v>
      </c>
    </row>
    <row r="5300" spans="1:11" x14ac:dyDescent="0.25">
      <c r="A5300" t="s">
        <v>5825</v>
      </c>
      <c r="B5300">
        <v>38884</v>
      </c>
      <c r="C5300" t="s">
        <v>167</v>
      </c>
      <c r="D5300" s="167">
        <v>44300</v>
      </c>
      <c r="E5300" t="s">
        <v>168</v>
      </c>
      <c r="F5300" t="s">
        <v>169</v>
      </c>
      <c r="G5300" t="s">
        <v>265</v>
      </c>
      <c r="H5300" s="168">
        <v>42716</v>
      </c>
      <c r="I5300" t="s">
        <v>106</v>
      </c>
      <c r="J5300" s="169">
        <v>0.78630136986301369</v>
      </c>
      <c r="K5300">
        <v>1</v>
      </c>
    </row>
    <row r="5301" spans="1:11" x14ac:dyDescent="0.25">
      <c r="A5301" t="s">
        <v>5826</v>
      </c>
      <c r="B5301">
        <v>20363</v>
      </c>
      <c r="C5301" t="s">
        <v>167</v>
      </c>
      <c r="D5301" s="167">
        <v>129833.85</v>
      </c>
      <c r="E5301" t="s">
        <v>213</v>
      </c>
      <c r="F5301" t="s">
        <v>169</v>
      </c>
      <c r="G5301" t="s">
        <v>4878</v>
      </c>
      <c r="H5301" s="168">
        <v>35429</v>
      </c>
      <c r="I5301" t="s">
        <v>103</v>
      </c>
      <c r="J5301" s="169">
        <v>20.75068493150685</v>
      </c>
      <c r="K5301">
        <v>5</v>
      </c>
    </row>
    <row r="5302" spans="1:11" x14ac:dyDescent="0.25">
      <c r="A5302" t="s">
        <v>5827</v>
      </c>
      <c r="B5302">
        <v>38571</v>
      </c>
      <c r="C5302" t="s">
        <v>172</v>
      </c>
      <c r="D5302" s="167">
        <v>73801</v>
      </c>
      <c r="E5302" t="s">
        <v>196</v>
      </c>
      <c r="F5302" t="s">
        <v>169</v>
      </c>
      <c r="G5302" t="s">
        <v>228</v>
      </c>
      <c r="H5302" s="168">
        <v>35499</v>
      </c>
      <c r="I5302" t="s">
        <v>104</v>
      </c>
      <c r="J5302" s="169">
        <v>20.55890410958904</v>
      </c>
      <c r="K5302">
        <v>5</v>
      </c>
    </row>
    <row r="5303" spans="1:11" x14ac:dyDescent="0.25">
      <c r="A5303" t="s">
        <v>5828</v>
      </c>
      <c r="B5303">
        <v>42979</v>
      </c>
      <c r="C5303" t="s">
        <v>172</v>
      </c>
      <c r="D5303" s="167">
        <v>79227</v>
      </c>
      <c r="E5303" t="s">
        <v>168</v>
      </c>
      <c r="F5303" t="s">
        <v>169</v>
      </c>
      <c r="G5303" t="s">
        <v>173</v>
      </c>
      <c r="H5303" s="168">
        <v>38551</v>
      </c>
      <c r="I5303" t="s">
        <v>108</v>
      </c>
      <c r="J5303" s="169">
        <v>12.197260273972603</v>
      </c>
      <c r="K5303">
        <v>3</v>
      </c>
    </row>
    <row r="5304" spans="1:11" x14ac:dyDescent="0.25">
      <c r="A5304" t="s">
        <v>5829</v>
      </c>
      <c r="B5304">
        <v>79990</v>
      </c>
      <c r="C5304" t="s">
        <v>172</v>
      </c>
      <c r="D5304" s="167">
        <v>53788</v>
      </c>
      <c r="E5304" t="s">
        <v>175</v>
      </c>
      <c r="F5304" t="s">
        <v>169</v>
      </c>
      <c r="G5304" t="s">
        <v>183</v>
      </c>
      <c r="H5304" s="168">
        <v>41918</v>
      </c>
      <c r="I5304" t="s">
        <v>105</v>
      </c>
      <c r="J5304" s="169">
        <v>2.9726027397260273</v>
      </c>
      <c r="K5304">
        <v>1</v>
      </c>
    </row>
    <row r="5305" spans="1:11" x14ac:dyDescent="0.25">
      <c r="A5305" t="s">
        <v>5830</v>
      </c>
      <c r="B5305">
        <v>64117</v>
      </c>
      <c r="C5305" t="s">
        <v>172</v>
      </c>
      <c r="D5305" s="167">
        <v>27799.200000000001</v>
      </c>
      <c r="E5305" t="s">
        <v>233</v>
      </c>
      <c r="F5305" t="s">
        <v>202</v>
      </c>
      <c r="G5305" t="s">
        <v>234</v>
      </c>
      <c r="H5305" s="168">
        <v>42478</v>
      </c>
      <c r="I5305" t="s">
        <v>105</v>
      </c>
      <c r="J5305" s="169">
        <v>1.4383561643835616</v>
      </c>
      <c r="K5305">
        <v>1</v>
      </c>
    </row>
    <row r="5306" spans="1:11" x14ac:dyDescent="0.25">
      <c r="A5306" t="s">
        <v>5831</v>
      </c>
      <c r="B5306">
        <v>7715</v>
      </c>
      <c r="C5306" t="s">
        <v>167</v>
      </c>
      <c r="D5306" s="167">
        <v>93595.75</v>
      </c>
      <c r="E5306" t="s">
        <v>216</v>
      </c>
      <c r="F5306" t="s">
        <v>169</v>
      </c>
      <c r="G5306" t="s">
        <v>369</v>
      </c>
      <c r="H5306" s="168">
        <v>34917</v>
      </c>
      <c r="I5306" t="s">
        <v>107</v>
      </c>
      <c r="J5306" s="169">
        <v>22.153424657534245</v>
      </c>
      <c r="K5306">
        <v>5</v>
      </c>
    </row>
    <row r="5307" spans="1:11" x14ac:dyDescent="0.25">
      <c r="A5307" t="s">
        <v>5832</v>
      </c>
      <c r="B5307">
        <v>95131</v>
      </c>
      <c r="C5307" t="s">
        <v>172</v>
      </c>
      <c r="D5307" s="167">
        <v>92756.7</v>
      </c>
      <c r="E5307" t="s">
        <v>175</v>
      </c>
      <c r="F5307" t="s">
        <v>169</v>
      </c>
      <c r="G5307" t="s">
        <v>183</v>
      </c>
      <c r="H5307" s="168">
        <v>34176</v>
      </c>
      <c r="I5307" t="s">
        <v>107</v>
      </c>
      <c r="J5307" s="169">
        <v>24.183561643835617</v>
      </c>
      <c r="K5307">
        <v>5</v>
      </c>
    </row>
    <row r="5308" spans="1:11" x14ac:dyDescent="0.25">
      <c r="A5308" t="s">
        <v>5833</v>
      </c>
      <c r="B5308">
        <v>61100</v>
      </c>
      <c r="C5308" t="s">
        <v>172</v>
      </c>
      <c r="D5308" s="167">
        <v>89620</v>
      </c>
      <c r="E5308" t="s">
        <v>175</v>
      </c>
      <c r="F5308" t="s">
        <v>169</v>
      </c>
      <c r="G5308" t="s">
        <v>183</v>
      </c>
      <c r="H5308" s="168">
        <v>37116</v>
      </c>
      <c r="I5308" t="s">
        <v>108</v>
      </c>
      <c r="J5308" s="169">
        <v>16.12876712328767</v>
      </c>
      <c r="K5308">
        <v>4</v>
      </c>
    </row>
    <row r="5309" spans="1:11" x14ac:dyDescent="0.25">
      <c r="A5309" t="s">
        <v>5834</v>
      </c>
      <c r="B5309">
        <v>94058</v>
      </c>
      <c r="C5309" t="s">
        <v>172</v>
      </c>
      <c r="D5309" s="167">
        <v>84974</v>
      </c>
      <c r="E5309" t="s">
        <v>268</v>
      </c>
      <c r="F5309" t="s">
        <v>169</v>
      </c>
      <c r="G5309" t="s">
        <v>418</v>
      </c>
      <c r="H5309" s="168">
        <v>36507</v>
      </c>
      <c r="I5309" t="s">
        <v>108</v>
      </c>
      <c r="J5309" s="169">
        <v>17.797260273972604</v>
      </c>
      <c r="K5309">
        <v>4</v>
      </c>
    </row>
    <row r="5310" spans="1:11" x14ac:dyDescent="0.25">
      <c r="A5310" t="s">
        <v>5835</v>
      </c>
      <c r="B5310">
        <v>52610</v>
      </c>
      <c r="C5310" t="s">
        <v>172</v>
      </c>
      <c r="D5310" s="167">
        <v>19728.849999999999</v>
      </c>
      <c r="E5310" t="s">
        <v>196</v>
      </c>
      <c r="F5310" t="s">
        <v>202</v>
      </c>
      <c r="G5310" t="s">
        <v>222</v>
      </c>
      <c r="H5310" s="168">
        <v>39133</v>
      </c>
      <c r="I5310" t="s">
        <v>105</v>
      </c>
      <c r="J5310" s="169">
        <v>10.602739726027398</v>
      </c>
      <c r="K5310">
        <v>3</v>
      </c>
    </row>
    <row r="5311" spans="1:11" x14ac:dyDescent="0.25">
      <c r="A5311" t="s">
        <v>5836</v>
      </c>
      <c r="B5311">
        <v>88647</v>
      </c>
      <c r="C5311" t="s">
        <v>172</v>
      </c>
      <c r="D5311" s="167">
        <v>90860.58</v>
      </c>
      <c r="E5311" t="s">
        <v>196</v>
      </c>
      <c r="F5311" t="s">
        <v>169</v>
      </c>
      <c r="G5311" t="s">
        <v>706</v>
      </c>
      <c r="H5311" s="168">
        <v>32937</v>
      </c>
      <c r="I5311" t="s">
        <v>105</v>
      </c>
      <c r="J5311" s="169">
        <v>27.578082191780823</v>
      </c>
      <c r="K5311">
        <v>6</v>
      </c>
    </row>
    <row r="5312" spans="1:11" x14ac:dyDescent="0.25">
      <c r="A5312" t="s">
        <v>5837</v>
      </c>
      <c r="B5312">
        <v>50531</v>
      </c>
      <c r="C5312" t="s">
        <v>167</v>
      </c>
      <c r="D5312" s="167">
        <v>48098.94</v>
      </c>
      <c r="E5312" t="s">
        <v>175</v>
      </c>
      <c r="F5312" t="s">
        <v>202</v>
      </c>
      <c r="G5312" t="s">
        <v>311</v>
      </c>
      <c r="H5312" s="168">
        <v>34702</v>
      </c>
      <c r="I5312" t="s">
        <v>107</v>
      </c>
      <c r="J5312" s="169">
        <v>22.742465753424657</v>
      </c>
      <c r="K5312">
        <v>5</v>
      </c>
    </row>
    <row r="5313" spans="1:11" x14ac:dyDescent="0.25">
      <c r="A5313" t="s">
        <v>5838</v>
      </c>
      <c r="B5313">
        <v>44940</v>
      </c>
      <c r="C5313" t="s">
        <v>167</v>
      </c>
      <c r="D5313" s="167">
        <v>56607.63</v>
      </c>
      <c r="E5313" t="s">
        <v>188</v>
      </c>
      <c r="F5313" t="s">
        <v>169</v>
      </c>
      <c r="G5313" t="s">
        <v>426</v>
      </c>
      <c r="H5313" s="168">
        <v>42436</v>
      </c>
      <c r="I5313" t="s">
        <v>104</v>
      </c>
      <c r="J5313" s="169">
        <v>1.5534246575342465</v>
      </c>
      <c r="K5313">
        <v>1</v>
      </c>
    </row>
    <row r="5314" spans="1:11" x14ac:dyDescent="0.25">
      <c r="A5314" t="s">
        <v>5839</v>
      </c>
      <c r="B5314">
        <v>56495</v>
      </c>
      <c r="C5314" t="s">
        <v>172</v>
      </c>
      <c r="D5314" s="167">
        <v>102042.13</v>
      </c>
      <c r="E5314" t="s">
        <v>230</v>
      </c>
      <c r="F5314" t="s">
        <v>169</v>
      </c>
      <c r="G5314" t="s">
        <v>5840</v>
      </c>
      <c r="H5314" s="168">
        <v>41722</v>
      </c>
      <c r="I5314" t="s">
        <v>107</v>
      </c>
      <c r="J5314" s="169">
        <v>3.5095890410958903</v>
      </c>
      <c r="K5314">
        <v>1</v>
      </c>
    </row>
    <row r="5315" spans="1:11" x14ac:dyDescent="0.25">
      <c r="A5315" t="s">
        <v>5841</v>
      </c>
      <c r="B5315">
        <v>72870</v>
      </c>
      <c r="C5315" t="s">
        <v>172</v>
      </c>
      <c r="D5315" s="167">
        <v>26049.96</v>
      </c>
      <c r="E5315" t="s">
        <v>216</v>
      </c>
      <c r="F5315" t="s">
        <v>202</v>
      </c>
      <c r="G5315" t="s">
        <v>588</v>
      </c>
      <c r="H5315" s="168">
        <v>38309</v>
      </c>
      <c r="I5315" t="s">
        <v>103</v>
      </c>
      <c r="J5315" s="169">
        <v>12.860273972602739</v>
      </c>
      <c r="K5315">
        <v>3</v>
      </c>
    </row>
    <row r="5316" spans="1:11" x14ac:dyDescent="0.25">
      <c r="A5316" t="s">
        <v>5842</v>
      </c>
      <c r="B5316">
        <v>38744</v>
      </c>
      <c r="C5316" t="s">
        <v>172</v>
      </c>
      <c r="D5316" s="167">
        <v>37684</v>
      </c>
      <c r="E5316" t="s">
        <v>199</v>
      </c>
      <c r="F5316" t="s">
        <v>169</v>
      </c>
      <c r="G5316" t="s">
        <v>295</v>
      </c>
      <c r="H5316" s="168">
        <v>42464</v>
      </c>
      <c r="I5316" t="s">
        <v>106</v>
      </c>
      <c r="J5316" s="169">
        <v>1.4767123287671233</v>
      </c>
      <c r="K5316">
        <v>1</v>
      </c>
    </row>
    <row r="5317" spans="1:11" x14ac:dyDescent="0.25">
      <c r="A5317" t="s">
        <v>5843</v>
      </c>
      <c r="B5317">
        <v>70654</v>
      </c>
      <c r="C5317" t="s">
        <v>172</v>
      </c>
      <c r="D5317" s="167">
        <v>55328</v>
      </c>
      <c r="E5317" t="s">
        <v>191</v>
      </c>
      <c r="F5317" t="s">
        <v>169</v>
      </c>
      <c r="G5317" t="s">
        <v>354</v>
      </c>
      <c r="H5317" s="168">
        <v>41288</v>
      </c>
      <c r="I5317" t="s">
        <v>104</v>
      </c>
      <c r="J5317" s="169">
        <v>4.6986301369863011</v>
      </c>
      <c r="K5317">
        <v>1</v>
      </c>
    </row>
    <row r="5318" spans="1:11" x14ac:dyDescent="0.25">
      <c r="A5318" t="s">
        <v>5844</v>
      </c>
      <c r="B5318">
        <v>64167</v>
      </c>
      <c r="C5318" t="s">
        <v>167</v>
      </c>
      <c r="D5318" s="167">
        <v>34350.15</v>
      </c>
      <c r="E5318" t="s">
        <v>188</v>
      </c>
      <c r="F5318" t="s">
        <v>202</v>
      </c>
      <c r="G5318" t="s">
        <v>313</v>
      </c>
      <c r="H5318" s="168">
        <v>42213</v>
      </c>
      <c r="I5318" t="s">
        <v>104</v>
      </c>
      <c r="J5318" s="169">
        <v>2.1643835616438358</v>
      </c>
      <c r="K5318">
        <v>1</v>
      </c>
    </row>
    <row r="5319" spans="1:11" x14ac:dyDescent="0.25">
      <c r="A5319" t="s">
        <v>5845</v>
      </c>
      <c r="B5319">
        <v>92418</v>
      </c>
      <c r="C5319" t="s">
        <v>167</v>
      </c>
      <c r="D5319" s="167">
        <v>69222.179999999993</v>
      </c>
      <c r="E5319" t="s">
        <v>325</v>
      </c>
      <c r="F5319" t="s">
        <v>169</v>
      </c>
      <c r="G5319" t="s">
        <v>170</v>
      </c>
      <c r="H5319" s="168">
        <v>32440</v>
      </c>
      <c r="I5319" t="s">
        <v>108</v>
      </c>
      <c r="J5319" s="169">
        <v>28.93972602739726</v>
      </c>
      <c r="K5319">
        <v>6</v>
      </c>
    </row>
    <row r="5320" spans="1:11" x14ac:dyDescent="0.25">
      <c r="A5320" t="s">
        <v>5846</v>
      </c>
      <c r="B5320">
        <v>17250</v>
      </c>
      <c r="C5320" t="s">
        <v>172</v>
      </c>
      <c r="D5320" s="167">
        <v>120768</v>
      </c>
      <c r="E5320" t="s">
        <v>188</v>
      </c>
      <c r="F5320" t="s">
        <v>169</v>
      </c>
      <c r="G5320" t="s">
        <v>214</v>
      </c>
      <c r="H5320" s="168">
        <v>31054</v>
      </c>
      <c r="I5320" t="s">
        <v>105</v>
      </c>
      <c r="J5320" s="169">
        <v>32.736986301369861</v>
      </c>
      <c r="K5320">
        <v>7</v>
      </c>
    </row>
    <row r="5321" spans="1:11" x14ac:dyDescent="0.25">
      <c r="A5321" t="s">
        <v>5847</v>
      </c>
      <c r="B5321">
        <v>76058</v>
      </c>
      <c r="C5321" t="s">
        <v>172</v>
      </c>
      <c r="D5321" s="167">
        <v>58448</v>
      </c>
      <c r="E5321" t="s">
        <v>196</v>
      </c>
      <c r="F5321" t="s">
        <v>169</v>
      </c>
      <c r="G5321" t="s">
        <v>242</v>
      </c>
      <c r="H5321" s="168">
        <v>36689</v>
      </c>
      <c r="I5321" t="s">
        <v>104</v>
      </c>
      <c r="J5321" s="169">
        <v>17.298630136986301</v>
      </c>
      <c r="K5321">
        <v>4</v>
      </c>
    </row>
    <row r="5322" spans="1:11" x14ac:dyDescent="0.25">
      <c r="A5322" t="s">
        <v>5848</v>
      </c>
      <c r="B5322">
        <v>6091</v>
      </c>
      <c r="C5322" t="s">
        <v>172</v>
      </c>
      <c r="D5322" s="167">
        <v>90917</v>
      </c>
      <c r="E5322" t="s">
        <v>168</v>
      </c>
      <c r="F5322" t="s">
        <v>169</v>
      </c>
      <c r="G5322" t="s">
        <v>173</v>
      </c>
      <c r="H5322" s="168">
        <v>38551</v>
      </c>
      <c r="I5322" t="s">
        <v>104</v>
      </c>
      <c r="J5322" s="169">
        <v>12.197260273972603</v>
      </c>
      <c r="K5322">
        <v>3</v>
      </c>
    </row>
    <row r="5323" spans="1:11" x14ac:dyDescent="0.25">
      <c r="A5323" t="s">
        <v>5849</v>
      </c>
      <c r="B5323">
        <v>10561</v>
      </c>
      <c r="C5323" t="s">
        <v>167</v>
      </c>
      <c r="D5323" s="167">
        <v>86058.93</v>
      </c>
      <c r="E5323" t="s">
        <v>188</v>
      </c>
      <c r="F5323" t="s">
        <v>202</v>
      </c>
      <c r="G5323" t="s">
        <v>498</v>
      </c>
      <c r="H5323" s="168">
        <v>37074</v>
      </c>
      <c r="I5323" t="s">
        <v>103</v>
      </c>
      <c r="J5323" s="169">
        <v>16.243835616438357</v>
      </c>
      <c r="K5323">
        <v>4</v>
      </c>
    </row>
    <row r="5324" spans="1:11" x14ac:dyDescent="0.25">
      <c r="A5324" t="s">
        <v>5850</v>
      </c>
      <c r="B5324">
        <v>84823</v>
      </c>
      <c r="C5324" t="s">
        <v>167</v>
      </c>
      <c r="D5324" s="167">
        <v>19060.62</v>
      </c>
      <c r="E5324" t="s">
        <v>196</v>
      </c>
      <c r="F5324" t="s">
        <v>202</v>
      </c>
      <c r="G5324" t="s">
        <v>222</v>
      </c>
      <c r="H5324" s="168">
        <v>39678</v>
      </c>
      <c r="I5324" t="s">
        <v>104</v>
      </c>
      <c r="J5324" s="169">
        <v>9.1095890410958908</v>
      </c>
      <c r="K5324">
        <v>2</v>
      </c>
    </row>
    <row r="5325" spans="1:11" x14ac:dyDescent="0.25">
      <c r="A5325" t="s">
        <v>5851</v>
      </c>
      <c r="B5325">
        <v>51699</v>
      </c>
      <c r="C5325" t="s">
        <v>172</v>
      </c>
      <c r="D5325" s="167">
        <v>96197.88</v>
      </c>
      <c r="E5325" t="s">
        <v>308</v>
      </c>
      <c r="F5325" t="s">
        <v>169</v>
      </c>
      <c r="G5325" t="s">
        <v>181</v>
      </c>
      <c r="H5325" s="168">
        <v>35100</v>
      </c>
      <c r="I5325" t="s">
        <v>108</v>
      </c>
      <c r="J5325" s="169">
        <v>21.652054794520549</v>
      </c>
      <c r="K5325">
        <v>5</v>
      </c>
    </row>
    <row r="5326" spans="1:11" x14ac:dyDescent="0.25">
      <c r="A5326" t="s">
        <v>5852</v>
      </c>
      <c r="B5326">
        <v>19816</v>
      </c>
      <c r="C5326" t="s">
        <v>172</v>
      </c>
      <c r="D5326" s="167">
        <v>45261</v>
      </c>
      <c r="E5326" t="s">
        <v>191</v>
      </c>
      <c r="F5326" t="s">
        <v>169</v>
      </c>
      <c r="G5326" t="s">
        <v>1065</v>
      </c>
      <c r="H5326" s="168">
        <v>42716</v>
      </c>
      <c r="I5326" t="s">
        <v>107</v>
      </c>
      <c r="J5326" s="169">
        <v>0.78630136986301369</v>
      </c>
      <c r="K5326">
        <v>1</v>
      </c>
    </row>
    <row r="5327" spans="1:11" x14ac:dyDescent="0.25">
      <c r="A5327" t="s">
        <v>5853</v>
      </c>
      <c r="B5327">
        <v>61313</v>
      </c>
      <c r="C5327" t="s">
        <v>172</v>
      </c>
      <c r="D5327" s="167">
        <v>75277.02</v>
      </c>
      <c r="E5327" t="s">
        <v>199</v>
      </c>
      <c r="F5327" t="s">
        <v>169</v>
      </c>
      <c r="G5327" t="s">
        <v>2357</v>
      </c>
      <c r="H5327" s="168">
        <v>32972</v>
      </c>
      <c r="I5327" t="s">
        <v>108</v>
      </c>
      <c r="J5327" s="169">
        <v>27.482191780821918</v>
      </c>
      <c r="K5327">
        <v>6</v>
      </c>
    </row>
    <row r="5328" spans="1:11" x14ac:dyDescent="0.25">
      <c r="A5328" t="s">
        <v>5854</v>
      </c>
      <c r="B5328">
        <v>75630</v>
      </c>
      <c r="C5328" t="s">
        <v>172</v>
      </c>
      <c r="D5328" s="167">
        <v>20419.48</v>
      </c>
      <c r="E5328" t="s">
        <v>196</v>
      </c>
      <c r="F5328" t="s">
        <v>202</v>
      </c>
      <c r="G5328" t="s">
        <v>222</v>
      </c>
      <c r="H5328" s="168">
        <v>34399</v>
      </c>
      <c r="I5328" t="s">
        <v>106</v>
      </c>
      <c r="J5328" s="169">
        <v>23.572602739726026</v>
      </c>
      <c r="K5328">
        <v>5</v>
      </c>
    </row>
    <row r="5329" spans="1:11" x14ac:dyDescent="0.25">
      <c r="A5329" t="s">
        <v>5855</v>
      </c>
      <c r="B5329">
        <v>21545</v>
      </c>
      <c r="C5329" t="s">
        <v>172</v>
      </c>
      <c r="D5329" s="167">
        <v>80829</v>
      </c>
      <c r="E5329" t="s">
        <v>175</v>
      </c>
      <c r="F5329" t="s">
        <v>169</v>
      </c>
      <c r="G5329" t="s">
        <v>183</v>
      </c>
      <c r="H5329" s="168">
        <v>37774</v>
      </c>
      <c r="I5329" t="s">
        <v>103</v>
      </c>
      <c r="J5329" s="169">
        <v>14.326027397260274</v>
      </c>
      <c r="K5329">
        <v>3</v>
      </c>
    </row>
    <row r="5330" spans="1:11" x14ac:dyDescent="0.25">
      <c r="A5330" t="s">
        <v>5856</v>
      </c>
      <c r="B5330">
        <v>73548</v>
      </c>
      <c r="C5330" t="s">
        <v>172</v>
      </c>
      <c r="D5330" s="167">
        <v>43525.72</v>
      </c>
      <c r="E5330" t="s">
        <v>199</v>
      </c>
      <c r="F5330" t="s">
        <v>169</v>
      </c>
      <c r="G5330" t="s">
        <v>220</v>
      </c>
      <c r="H5330" s="168">
        <v>41645</v>
      </c>
      <c r="I5330" t="s">
        <v>103</v>
      </c>
      <c r="J5330" s="169">
        <v>3.7205479452054795</v>
      </c>
      <c r="K5330">
        <v>1</v>
      </c>
    </row>
    <row r="5331" spans="1:11" x14ac:dyDescent="0.25">
      <c r="A5331" t="s">
        <v>5857</v>
      </c>
      <c r="B5331">
        <v>31299</v>
      </c>
      <c r="C5331" t="s">
        <v>167</v>
      </c>
      <c r="D5331" s="167">
        <v>100849.36</v>
      </c>
      <c r="E5331" t="s">
        <v>216</v>
      </c>
      <c r="F5331" t="s">
        <v>169</v>
      </c>
      <c r="G5331" t="s">
        <v>369</v>
      </c>
      <c r="H5331" s="168">
        <v>32069</v>
      </c>
      <c r="I5331" t="s">
        <v>104</v>
      </c>
      <c r="J5331" s="169">
        <v>29.956164383561642</v>
      </c>
      <c r="K5331">
        <v>7</v>
      </c>
    </row>
    <row r="5332" spans="1:11" x14ac:dyDescent="0.25">
      <c r="A5332" t="s">
        <v>5858</v>
      </c>
      <c r="B5332">
        <v>97482</v>
      </c>
      <c r="C5332" t="s">
        <v>167</v>
      </c>
      <c r="D5332" s="167">
        <v>104717.28</v>
      </c>
      <c r="E5332" t="s">
        <v>175</v>
      </c>
      <c r="F5332" t="s">
        <v>169</v>
      </c>
      <c r="G5332" t="s">
        <v>176</v>
      </c>
      <c r="H5332" s="168">
        <v>28065</v>
      </c>
      <c r="I5332" t="s">
        <v>103</v>
      </c>
      <c r="J5332" s="169">
        <v>40.926027397260277</v>
      </c>
      <c r="K5332">
        <v>8</v>
      </c>
    </row>
    <row r="5333" spans="1:11" x14ac:dyDescent="0.25">
      <c r="A5333" t="s">
        <v>5859</v>
      </c>
      <c r="B5333">
        <v>82986</v>
      </c>
      <c r="C5333" t="s">
        <v>172</v>
      </c>
      <c r="D5333" s="167">
        <v>53788</v>
      </c>
      <c r="E5333" t="s">
        <v>175</v>
      </c>
      <c r="F5333" t="s">
        <v>169</v>
      </c>
      <c r="G5333" t="s">
        <v>183</v>
      </c>
      <c r="H5333" s="168">
        <v>41918</v>
      </c>
      <c r="I5333" t="s">
        <v>103</v>
      </c>
      <c r="J5333" s="169">
        <v>2.9726027397260273</v>
      </c>
      <c r="K5333">
        <v>1</v>
      </c>
    </row>
    <row r="5334" spans="1:11" x14ac:dyDescent="0.25">
      <c r="A5334" t="s">
        <v>5860</v>
      </c>
      <c r="B5334">
        <v>19605</v>
      </c>
      <c r="C5334" t="s">
        <v>172</v>
      </c>
      <c r="D5334" s="167">
        <v>97392.47</v>
      </c>
      <c r="E5334" t="s">
        <v>168</v>
      </c>
      <c r="F5334" t="s">
        <v>169</v>
      </c>
      <c r="G5334" t="s">
        <v>173</v>
      </c>
      <c r="H5334" s="168">
        <v>34736</v>
      </c>
      <c r="I5334" t="s">
        <v>103</v>
      </c>
      <c r="J5334" s="169">
        <v>22.649315068493152</v>
      </c>
      <c r="K5334">
        <v>5</v>
      </c>
    </row>
    <row r="5335" spans="1:11" x14ac:dyDescent="0.25">
      <c r="A5335" t="s">
        <v>5861</v>
      </c>
      <c r="B5335">
        <v>87246</v>
      </c>
      <c r="C5335" t="s">
        <v>172</v>
      </c>
      <c r="D5335" s="167">
        <v>52944.76</v>
      </c>
      <c r="E5335" t="s">
        <v>1258</v>
      </c>
      <c r="F5335" t="s">
        <v>169</v>
      </c>
      <c r="G5335" t="s">
        <v>418</v>
      </c>
      <c r="H5335" s="168">
        <v>41722</v>
      </c>
      <c r="I5335" t="s">
        <v>108</v>
      </c>
      <c r="J5335" s="169">
        <v>3.5095890410958903</v>
      </c>
      <c r="K5335">
        <v>1</v>
      </c>
    </row>
    <row r="5336" spans="1:11" x14ac:dyDescent="0.25">
      <c r="A5336" t="s">
        <v>5862</v>
      </c>
      <c r="B5336">
        <v>83735</v>
      </c>
      <c r="C5336" t="s">
        <v>172</v>
      </c>
      <c r="D5336" s="167">
        <v>56990</v>
      </c>
      <c r="E5336" t="s">
        <v>191</v>
      </c>
      <c r="F5336" t="s">
        <v>169</v>
      </c>
      <c r="G5336" t="s">
        <v>354</v>
      </c>
      <c r="H5336" s="168">
        <v>40330</v>
      </c>
      <c r="I5336" t="s">
        <v>103</v>
      </c>
      <c r="J5336" s="169">
        <v>7.3232876712328769</v>
      </c>
      <c r="K5336">
        <v>2</v>
      </c>
    </row>
    <row r="5337" spans="1:11" x14ac:dyDescent="0.25">
      <c r="A5337" t="s">
        <v>5863</v>
      </c>
      <c r="B5337">
        <v>84392</v>
      </c>
      <c r="C5337" t="s">
        <v>167</v>
      </c>
      <c r="D5337" s="167">
        <v>64710.559999999998</v>
      </c>
      <c r="E5337" t="s">
        <v>168</v>
      </c>
      <c r="F5337" t="s">
        <v>169</v>
      </c>
      <c r="G5337" t="s">
        <v>1364</v>
      </c>
      <c r="H5337" s="168">
        <v>39693</v>
      </c>
      <c r="I5337" t="s">
        <v>105</v>
      </c>
      <c r="J5337" s="169">
        <v>9.0684931506849313</v>
      </c>
      <c r="K5337">
        <v>2</v>
      </c>
    </row>
    <row r="5338" spans="1:11" x14ac:dyDescent="0.25">
      <c r="A5338" t="s">
        <v>5864</v>
      </c>
      <c r="B5338">
        <v>72704</v>
      </c>
      <c r="C5338" t="s">
        <v>172</v>
      </c>
      <c r="D5338" s="167">
        <v>77343</v>
      </c>
      <c r="E5338" t="s">
        <v>199</v>
      </c>
      <c r="F5338" t="s">
        <v>169</v>
      </c>
      <c r="G5338" t="s">
        <v>2276</v>
      </c>
      <c r="H5338" s="168">
        <v>34274</v>
      </c>
      <c r="I5338" t="s">
        <v>103</v>
      </c>
      <c r="J5338" s="169">
        <v>23.915068493150685</v>
      </c>
      <c r="K5338">
        <v>5</v>
      </c>
    </row>
    <row r="5339" spans="1:11" x14ac:dyDescent="0.25">
      <c r="A5339" t="s">
        <v>5865</v>
      </c>
      <c r="B5339">
        <v>85588</v>
      </c>
      <c r="C5339" t="s">
        <v>172</v>
      </c>
      <c r="D5339" s="167">
        <v>58720</v>
      </c>
      <c r="E5339" t="s">
        <v>168</v>
      </c>
      <c r="F5339" t="s">
        <v>169</v>
      </c>
      <c r="G5339" t="s">
        <v>265</v>
      </c>
      <c r="H5339" s="168">
        <v>41246</v>
      </c>
      <c r="I5339" t="s">
        <v>103</v>
      </c>
      <c r="J5339" s="169">
        <v>4.8136986301369866</v>
      </c>
      <c r="K5339">
        <v>1</v>
      </c>
    </row>
    <row r="5340" spans="1:11" x14ac:dyDescent="0.25">
      <c r="A5340" t="s">
        <v>5866</v>
      </c>
      <c r="B5340">
        <v>78285</v>
      </c>
      <c r="C5340" t="s">
        <v>172</v>
      </c>
      <c r="D5340" s="167">
        <v>55022.21</v>
      </c>
      <c r="E5340" t="s">
        <v>199</v>
      </c>
      <c r="F5340" t="s">
        <v>169</v>
      </c>
      <c r="G5340" t="s">
        <v>295</v>
      </c>
      <c r="H5340" s="168">
        <v>37283</v>
      </c>
      <c r="I5340" t="s">
        <v>106</v>
      </c>
      <c r="J5340" s="169">
        <v>15.671232876712329</v>
      </c>
      <c r="K5340">
        <v>4</v>
      </c>
    </row>
    <row r="5341" spans="1:11" x14ac:dyDescent="0.25">
      <c r="A5341" t="s">
        <v>5867</v>
      </c>
      <c r="B5341">
        <v>65265</v>
      </c>
      <c r="C5341" t="s">
        <v>172</v>
      </c>
      <c r="D5341" s="167">
        <v>33395.15</v>
      </c>
      <c r="E5341" t="s">
        <v>199</v>
      </c>
      <c r="F5341" t="s">
        <v>169</v>
      </c>
      <c r="G5341" t="s">
        <v>295</v>
      </c>
      <c r="H5341" s="168">
        <v>42464</v>
      </c>
      <c r="I5341" t="s">
        <v>103</v>
      </c>
      <c r="J5341" s="169">
        <v>1.4767123287671233</v>
      </c>
      <c r="K5341">
        <v>1</v>
      </c>
    </row>
    <row r="5342" spans="1:11" x14ac:dyDescent="0.25">
      <c r="A5342" t="s">
        <v>5868</v>
      </c>
      <c r="B5342">
        <v>58786</v>
      </c>
      <c r="C5342" t="s">
        <v>172</v>
      </c>
      <c r="D5342" s="167">
        <v>60468</v>
      </c>
      <c r="E5342" t="s">
        <v>191</v>
      </c>
      <c r="F5342" t="s">
        <v>169</v>
      </c>
      <c r="G5342" t="s">
        <v>354</v>
      </c>
      <c r="H5342" s="168">
        <v>39693</v>
      </c>
      <c r="I5342" t="s">
        <v>103</v>
      </c>
      <c r="J5342" s="169">
        <v>9.0684931506849313</v>
      </c>
      <c r="K5342">
        <v>2</v>
      </c>
    </row>
    <row r="5343" spans="1:11" x14ac:dyDescent="0.25">
      <c r="A5343" t="s">
        <v>5869</v>
      </c>
      <c r="B5343">
        <v>97561</v>
      </c>
      <c r="C5343" t="s">
        <v>172</v>
      </c>
      <c r="D5343" s="167">
        <v>111964.91</v>
      </c>
      <c r="E5343" t="s">
        <v>188</v>
      </c>
      <c r="F5343" t="s">
        <v>202</v>
      </c>
      <c r="G5343" t="s">
        <v>231</v>
      </c>
      <c r="H5343" s="168">
        <v>42184</v>
      </c>
      <c r="I5343" t="s">
        <v>106</v>
      </c>
      <c r="J5343" s="169">
        <v>2.2438356164383562</v>
      </c>
      <c r="K5343">
        <v>1</v>
      </c>
    </row>
    <row r="5344" spans="1:11" x14ac:dyDescent="0.25">
      <c r="A5344" t="s">
        <v>5870</v>
      </c>
      <c r="B5344">
        <v>97102</v>
      </c>
      <c r="C5344" t="s">
        <v>172</v>
      </c>
      <c r="D5344" s="167">
        <v>44476.25</v>
      </c>
      <c r="E5344" t="s">
        <v>233</v>
      </c>
      <c r="F5344" t="s">
        <v>169</v>
      </c>
      <c r="G5344" t="s">
        <v>1241</v>
      </c>
      <c r="H5344" s="168">
        <v>38911</v>
      </c>
      <c r="I5344" t="s">
        <v>104</v>
      </c>
      <c r="J5344" s="169">
        <v>11.210958904109589</v>
      </c>
      <c r="K5344">
        <v>3</v>
      </c>
    </row>
    <row r="5345" spans="1:11" x14ac:dyDescent="0.25">
      <c r="A5345" t="s">
        <v>5871</v>
      </c>
      <c r="B5345">
        <v>92602</v>
      </c>
      <c r="C5345" t="s">
        <v>167</v>
      </c>
      <c r="D5345" s="167">
        <v>41121.94</v>
      </c>
      <c r="E5345" t="s">
        <v>188</v>
      </c>
      <c r="F5345" t="s">
        <v>202</v>
      </c>
      <c r="G5345" t="s">
        <v>313</v>
      </c>
      <c r="H5345" s="168">
        <v>39497</v>
      </c>
      <c r="I5345" t="s">
        <v>106</v>
      </c>
      <c r="J5345" s="169">
        <v>9.6054794520547944</v>
      </c>
      <c r="K5345">
        <v>2</v>
      </c>
    </row>
    <row r="5346" spans="1:11" x14ac:dyDescent="0.25">
      <c r="A5346" t="s">
        <v>5872</v>
      </c>
      <c r="B5346">
        <v>97121</v>
      </c>
      <c r="C5346" t="s">
        <v>167</v>
      </c>
      <c r="D5346" s="167">
        <v>21073.29</v>
      </c>
      <c r="E5346" t="s">
        <v>216</v>
      </c>
      <c r="F5346" t="s">
        <v>202</v>
      </c>
      <c r="G5346" t="s">
        <v>224</v>
      </c>
      <c r="H5346" s="168">
        <v>32251</v>
      </c>
      <c r="I5346" t="s">
        <v>108</v>
      </c>
      <c r="J5346" s="169">
        <v>29.457534246575342</v>
      </c>
      <c r="K5346">
        <v>6</v>
      </c>
    </row>
    <row r="5347" spans="1:11" x14ac:dyDescent="0.25">
      <c r="A5347" t="s">
        <v>5873</v>
      </c>
      <c r="B5347">
        <v>73790</v>
      </c>
      <c r="C5347" t="s">
        <v>172</v>
      </c>
      <c r="D5347" s="167">
        <v>71592.56</v>
      </c>
      <c r="E5347" t="s">
        <v>196</v>
      </c>
      <c r="F5347" t="s">
        <v>169</v>
      </c>
      <c r="G5347" t="s">
        <v>228</v>
      </c>
      <c r="H5347" s="168">
        <v>38670</v>
      </c>
      <c r="I5347" t="s">
        <v>104</v>
      </c>
      <c r="J5347" s="169">
        <v>11.871232876712329</v>
      </c>
      <c r="K5347">
        <v>3</v>
      </c>
    </row>
    <row r="5348" spans="1:11" x14ac:dyDescent="0.25">
      <c r="A5348" t="s">
        <v>5874</v>
      </c>
      <c r="B5348">
        <v>80657</v>
      </c>
      <c r="C5348" t="s">
        <v>167</v>
      </c>
      <c r="D5348" s="167">
        <v>93396</v>
      </c>
      <c r="E5348" t="s">
        <v>185</v>
      </c>
      <c r="F5348" t="s">
        <v>169</v>
      </c>
      <c r="G5348" t="s">
        <v>261</v>
      </c>
      <c r="H5348" s="168">
        <v>35381</v>
      </c>
      <c r="I5348" t="s">
        <v>106</v>
      </c>
      <c r="J5348" s="169">
        <v>20.882191780821916</v>
      </c>
      <c r="K5348">
        <v>5</v>
      </c>
    </row>
    <row r="5349" spans="1:11" x14ac:dyDescent="0.25">
      <c r="A5349" t="s">
        <v>5875</v>
      </c>
      <c r="B5349">
        <v>63301</v>
      </c>
      <c r="C5349" t="s">
        <v>167</v>
      </c>
      <c r="D5349" s="167">
        <v>74146.460000000006</v>
      </c>
      <c r="E5349" t="s">
        <v>188</v>
      </c>
      <c r="F5349" t="s">
        <v>169</v>
      </c>
      <c r="G5349" t="s">
        <v>282</v>
      </c>
      <c r="H5349" s="168">
        <v>35843</v>
      </c>
      <c r="I5349" t="s">
        <v>103</v>
      </c>
      <c r="J5349" s="169">
        <v>19.616438356164384</v>
      </c>
      <c r="K5349">
        <v>4</v>
      </c>
    </row>
    <row r="5350" spans="1:11" x14ac:dyDescent="0.25">
      <c r="A5350" t="s">
        <v>5876</v>
      </c>
      <c r="B5350">
        <v>40033</v>
      </c>
      <c r="C5350" t="s">
        <v>172</v>
      </c>
      <c r="D5350" s="167">
        <v>42053.83</v>
      </c>
      <c r="E5350" t="s">
        <v>199</v>
      </c>
      <c r="F5350" t="s">
        <v>169</v>
      </c>
      <c r="G5350" t="s">
        <v>220</v>
      </c>
      <c r="H5350" s="168">
        <v>41786</v>
      </c>
      <c r="I5350" t="s">
        <v>103</v>
      </c>
      <c r="J5350" s="169">
        <v>3.3342465753424659</v>
      </c>
      <c r="K5350">
        <v>1</v>
      </c>
    </row>
    <row r="5351" spans="1:11" x14ac:dyDescent="0.25">
      <c r="A5351" t="s">
        <v>5877</v>
      </c>
      <c r="B5351">
        <v>30772</v>
      </c>
      <c r="C5351" t="s">
        <v>167</v>
      </c>
      <c r="D5351" s="167">
        <v>110336.91</v>
      </c>
      <c r="E5351" t="s">
        <v>188</v>
      </c>
      <c r="F5351" t="s">
        <v>169</v>
      </c>
      <c r="G5351" t="s">
        <v>275</v>
      </c>
      <c r="H5351" s="168">
        <v>39384</v>
      </c>
      <c r="I5351" t="s">
        <v>108</v>
      </c>
      <c r="J5351" s="169">
        <v>9.9150684931506845</v>
      </c>
      <c r="K5351">
        <v>2</v>
      </c>
    </row>
    <row r="5352" spans="1:11" x14ac:dyDescent="0.25">
      <c r="A5352" t="s">
        <v>5878</v>
      </c>
      <c r="B5352">
        <v>31048</v>
      </c>
      <c r="C5352" t="s">
        <v>172</v>
      </c>
      <c r="D5352" s="167">
        <v>40631.32</v>
      </c>
      <c r="E5352" t="s">
        <v>233</v>
      </c>
      <c r="F5352" t="s">
        <v>169</v>
      </c>
      <c r="G5352" t="s">
        <v>514</v>
      </c>
      <c r="H5352" s="168">
        <v>41988</v>
      </c>
      <c r="I5352" t="s">
        <v>104</v>
      </c>
      <c r="J5352" s="169">
        <v>2.7808219178082192</v>
      </c>
      <c r="K5352">
        <v>1</v>
      </c>
    </row>
    <row r="5353" spans="1:11" x14ac:dyDescent="0.25">
      <c r="A5353" t="s">
        <v>5879</v>
      </c>
      <c r="B5353">
        <v>38560</v>
      </c>
      <c r="C5353" t="s">
        <v>167</v>
      </c>
      <c r="D5353" s="167">
        <v>29779.07</v>
      </c>
      <c r="E5353" t="s">
        <v>233</v>
      </c>
      <c r="F5353" t="s">
        <v>202</v>
      </c>
      <c r="G5353" t="s">
        <v>234</v>
      </c>
      <c r="H5353" s="168">
        <v>41049</v>
      </c>
      <c r="I5353" t="s">
        <v>106</v>
      </c>
      <c r="J5353" s="169">
        <v>5.353424657534247</v>
      </c>
      <c r="K5353">
        <v>2</v>
      </c>
    </row>
    <row r="5354" spans="1:11" x14ac:dyDescent="0.25">
      <c r="A5354" t="s">
        <v>5880</v>
      </c>
      <c r="B5354">
        <v>760</v>
      </c>
      <c r="C5354" t="s">
        <v>172</v>
      </c>
      <c r="D5354" s="167">
        <v>92652.35</v>
      </c>
      <c r="E5354" t="s">
        <v>196</v>
      </c>
      <c r="F5354" t="s">
        <v>169</v>
      </c>
      <c r="G5354" t="s">
        <v>3022</v>
      </c>
      <c r="H5354" s="168">
        <v>38264</v>
      </c>
      <c r="I5354" t="s">
        <v>107</v>
      </c>
      <c r="J5354" s="169">
        <v>12.983561643835616</v>
      </c>
      <c r="K5354">
        <v>3</v>
      </c>
    </row>
    <row r="5355" spans="1:11" x14ac:dyDescent="0.25">
      <c r="A5355" t="s">
        <v>5881</v>
      </c>
      <c r="B5355">
        <v>32060</v>
      </c>
      <c r="C5355" t="s">
        <v>172</v>
      </c>
      <c r="D5355" s="167">
        <v>84974</v>
      </c>
      <c r="E5355" t="s">
        <v>188</v>
      </c>
      <c r="F5355" t="s">
        <v>169</v>
      </c>
      <c r="G5355" t="s">
        <v>226</v>
      </c>
      <c r="H5355" s="168">
        <v>36682</v>
      </c>
      <c r="I5355" t="s">
        <v>104</v>
      </c>
      <c r="J5355" s="169">
        <v>17.317808219178083</v>
      </c>
      <c r="K5355">
        <v>4</v>
      </c>
    </row>
    <row r="5356" spans="1:11" x14ac:dyDescent="0.25">
      <c r="A5356" t="s">
        <v>5882</v>
      </c>
      <c r="B5356">
        <v>46243</v>
      </c>
      <c r="C5356" t="s">
        <v>167</v>
      </c>
      <c r="D5356" s="167">
        <v>104717.28</v>
      </c>
      <c r="E5356" t="s">
        <v>188</v>
      </c>
      <c r="F5356" t="s">
        <v>169</v>
      </c>
      <c r="G5356" t="s">
        <v>498</v>
      </c>
      <c r="H5356" s="168">
        <v>33735</v>
      </c>
      <c r="I5356" t="s">
        <v>104</v>
      </c>
      <c r="J5356" s="169">
        <v>25.391780821917809</v>
      </c>
      <c r="K5356">
        <v>6</v>
      </c>
    </row>
    <row r="5357" spans="1:11" x14ac:dyDescent="0.25">
      <c r="A5357" t="s">
        <v>5883</v>
      </c>
      <c r="B5357">
        <v>61630</v>
      </c>
      <c r="C5357" t="s">
        <v>172</v>
      </c>
      <c r="D5357" s="167">
        <v>118400</v>
      </c>
      <c r="E5357" t="s">
        <v>185</v>
      </c>
      <c r="F5357" t="s">
        <v>169</v>
      </c>
      <c r="G5357" t="s">
        <v>214</v>
      </c>
      <c r="H5357" s="168">
        <v>37711</v>
      </c>
      <c r="I5357" t="s">
        <v>105</v>
      </c>
      <c r="J5357" s="169">
        <v>14.498630136986302</v>
      </c>
      <c r="K5357">
        <v>3</v>
      </c>
    </row>
    <row r="5358" spans="1:11" x14ac:dyDescent="0.25">
      <c r="A5358" t="s">
        <v>5884</v>
      </c>
      <c r="B5358">
        <v>97244</v>
      </c>
      <c r="C5358" t="s">
        <v>172</v>
      </c>
      <c r="D5358" s="167">
        <v>107657</v>
      </c>
      <c r="E5358" t="s">
        <v>308</v>
      </c>
      <c r="F5358" t="s">
        <v>169</v>
      </c>
      <c r="G5358" t="s">
        <v>5885</v>
      </c>
      <c r="H5358" s="168">
        <v>36563</v>
      </c>
      <c r="I5358" t="s">
        <v>108</v>
      </c>
      <c r="J5358" s="169">
        <v>17.643835616438356</v>
      </c>
      <c r="K5358">
        <v>4</v>
      </c>
    </row>
    <row r="5359" spans="1:11" x14ac:dyDescent="0.25">
      <c r="A5359" t="s">
        <v>5886</v>
      </c>
      <c r="B5359">
        <v>66503</v>
      </c>
      <c r="C5359" t="s">
        <v>167</v>
      </c>
      <c r="D5359" s="167">
        <v>105743.92</v>
      </c>
      <c r="E5359" t="s">
        <v>213</v>
      </c>
      <c r="F5359" t="s">
        <v>169</v>
      </c>
      <c r="G5359" t="s">
        <v>598</v>
      </c>
      <c r="H5359" s="168">
        <v>32006</v>
      </c>
      <c r="I5359" t="s">
        <v>106</v>
      </c>
      <c r="J5359" s="169">
        <v>30.12876712328767</v>
      </c>
      <c r="K5359">
        <v>7</v>
      </c>
    </row>
    <row r="5360" spans="1:11" x14ac:dyDescent="0.25">
      <c r="A5360" t="s">
        <v>5887</v>
      </c>
      <c r="B5360">
        <v>91318</v>
      </c>
      <c r="C5360" t="s">
        <v>172</v>
      </c>
      <c r="D5360" s="167">
        <v>36707.050000000003</v>
      </c>
      <c r="E5360" t="s">
        <v>233</v>
      </c>
      <c r="F5360" t="s">
        <v>169</v>
      </c>
      <c r="G5360" t="s">
        <v>242</v>
      </c>
      <c r="H5360" s="168">
        <v>41001</v>
      </c>
      <c r="I5360" t="s">
        <v>108</v>
      </c>
      <c r="J5360" s="169">
        <v>5.484931506849315</v>
      </c>
      <c r="K5360">
        <v>2</v>
      </c>
    </row>
    <row r="5361" spans="1:11" x14ac:dyDescent="0.25">
      <c r="A5361" t="s">
        <v>5888</v>
      </c>
      <c r="B5361">
        <v>53176</v>
      </c>
      <c r="C5361" t="s">
        <v>172</v>
      </c>
      <c r="D5361" s="167">
        <v>65752</v>
      </c>
      <c r="E5361" t="s">
        <v>175</v>
      </c>
      <c r="F5361" t="s">
        <v>169</v>
      </c>
      <c r="G5361" t="s">
        <v>183</v>
      </c>
      <c r="H5361" s="168">
        <v>40742</v>
      </c>
      <c r="I5361" t="s">
        <v>107</v>
      </c>
      <c r="J5361" s="169">
        <v>6.1945205479452055</v>
      </c>
      <c r="K5361">
        <v>2</v>
      </c>
    </row>
    <row r="5362" spans="1:11" x14ac:dyDescent="0.25">
      <c r="A5362" t="s">
        <v>5889</v>
      </c>
      <c r="B5362">
        <v>32543</v>
      </c>
      <c r="C5362" t="s">
        <v>167</v>
      </c>
      <c r="D5362" s="167">
        <v>46469</v>
      </c>
      <c r="E5362" t="s">
        <v>196</v>
      </c>
      <c r="F5362" t="s">
        <v>169</v>
      </c>
      <c r="G5362" t="s">
        <v>503</v>
      </c>
      <c r="H5362" s="168">
        <v>36584</v>
      </c>
      <c r="I5362" t="s">
        <v>104</v>
      </c>
      <c r="J5362" s="169">
        <v>17.586301369863012</v>
      </c>
      <c r="K5362">
        <v>4</v>
      </c>
    </row>
    <row r="5363" spans="1:11" x14ac:dyDescent="0.25">
      <c r="A5363" t="s">
        <v>5890</v>
      </c>
      <c r="B5363">
        <v>74376</v>
      </c>
      <c r="C5363" t="s">
        <v>172</v>
      </c>
      <c r="D5363" s="167">
        <v>88859</v>
      </c>
      <c r="E5363" t="s">
        <v>185</v>
      </c>
      <c r="F5363" t="s">
        <v>169</v>
      </c>
      <c r="G5363" t="s">
        <v>416</v>
      </c>
      <c r="H5363" s="168">
        <v>36942</v>
      </c>
      <c r="I5363" t="s">
        <v>104</v>
      </c>
      <c r="J5363" s="169">
        <v>16.605479452054794</v>
      </c>
      <c r="K5363">
        <v>4</v>
      </c>
    </row>
    <row r="5364" spans="1:11" x14ac:dyDescent="0.25">
      <c r="A5364" t="s">
        <v>5891</v>
      </c>
      <c r="B5364">
        <v>24400</v>
      </c>
      <c r="C5364" t="s">
        <v>167</v>
      </c>
      <c r="D5364" s="167">
        <v>59072</v>
      </c>
      <c r="E5364" t="s">
        <v>191</v>
      </c>
      <c r="F5364" t="s">
        <v>169</v>
      </c>
      <c r="G5364" t="s">
        <v>610</v>
      </c>
      <c r="H5364" s="168">
        <v>42604</v>
      </c>
      <c r="I5364" t="s">
        <v>103</v>
      </c>
      <c r="J5364" s="169">
        <v>1.0931506849315069</v>
      </c>
      <c r="K5364">
        <v>1</v>
      </c>
    </row>
    <row r="5365" spans="1:11" x14ac:dyDescent="0.25">
      <c r="A5365" t="s">
        <v>5892</v>
      </c>
      <c r="B5365">
        <v>37538</v>
      </c>
      <c r="C5365" t="s">
        <v>172</v>
      </c>
      <c r="D5365" s="167">
        <v>89620</v>
      </c>
      <c r="E5365" t="s">
        <v>175</v>
      </c>
      <c r="F5365" t="s">
        <v>169</v>
      </c>
      <c r="G5365" t="s">
        <v>183</v>
      </c>
      <c r="H5365" s="168">
        <v>36220</v>
      </c>
      <c r="I5365" t="s">
        <v>103</v>
      </c>
      <c r="J5365" s="169">
        <v>18.583561643835615</v>
      </c>
      <c r="K5365">
        <v>4</v>
      </c>
    </row>
    <row r="5366" spans="1:11" x14ac:dyDescent="0.25">
      <c r="A5366" t="s">
        <v>5893</v>
      </c>
      <c r="B5366">
        <v>5172</v>
      </c>
      <c r="C5366" t="s">
        <v>172</v>
      </c>
      <c r="D5366" s="167">
        <v>52472.35</v>
      </c>
      <c r="E5366" t="s">
        <v>199</v>
      </c>
      <c r="F5366" t="s">
        <v>169</v>
      </c>
      <c r="G5366" t="s">
        <v>200</v>
      </c>
      <c r="H5366" s="168">
        <v>38467</v>
      </c>
      <c r="I5366" t="s">
        <v>103</v>
      </c>
      <c r="J5366" s="169">
        <v>12.427397260273972</v>
      </c>
      <c r="K5366">
        <v>3</v>
      </c>
    </row>
    <row r="5367" spans="1:11" x14ac:dyDescent="0.25">
      <c r="A5367" t="s">
        <v>5894</v>
      </c>
      <c r="B5367">
        <v>64962</v>
      </c>
      <c r="C5367" t="s">
        <v>172</v>
      </c>
      <c r="D5367" s="167">
        <v>16049</v>
      </c>
      <c r="E5367" t="s">
        <v>168</v>
      </c>
      <c r="F5367" t="s">
        <v>202</v>
      </c>
      <c r="G5367" t="s">
        <v>246</v>
      </c>
      <c r="H5367" s="168">
        <v>42674</v>
      </c>
      <c r="I5367" t="s">
        <v>103</v>
      </c>
      <c r="J5367" s="169">
        <v>0.90136986301369859</v>
      </c>
      <c r="K5367">
        <v>1</v>
      </c>
    </row>
    <row r="5368" spans="1:11" x14ac:dyDescent="0.25">
      <c r="A5368" t="s">
        <v>5895</v>
      </c>
      <c r="B5368">
        <v>8798</v>
      </c>
      <c r="C5368" t="s">
        <v>172</v>
      </c>
      <c r="D5368" s="167">
        <v>104717.28</v>
      </c>
      <c r="E5368" t="s">
        <v>188</v>
      </c>
      <c r="F5368" t="s">
        <v>169</v>
      </c>
      <c r="G5368" t="s">
        <v>397</v>
      </c>
      <c r="H5368" s="168">
        <v>34148</v>
      </c>
      <c r="I5368" t="s">
        <v>104</v>
      </c>
      <c r="J5368" s="169">
        <v>24.260273972602739</v>
      </c>
      <c r="K5368">
        <v>5</v>
      </c>
    </row>
    <row r="5369" spans="1:11" x14ac:dyDescent="0.25">
      <c r="A5369" t="s">
        <v>5896</v>
      </c>
      <c r="B5369">
        <v>64351</v>
      </c>
      <c r="C5369" t="s">
        <v>167</v>
      </c>
      <c r="D5369" s="167">
        <v>40534.480000000003</v>
      </c>
      <c r="E5369" t="s">
        <v>188</v>
      </c>
      <c r="F5369" t="s">
        <v>202</v>
      </c>
      <c r="G5369" t="s">
        <v>313</v>
      </c>
      <c r="H5369" s="168">
        <v>39006</v>
      </c>
      <c r="I5369" t="s">
        <v>103</v>
      </c>
      <c r="J5369" s="169">
        <v>10.950684931506849</v>
      </c>
      <c r="K5369">
        <v>3</v>
      </c>
    </row>
    <row r="5370" spans="1:11" x14ac:dyDescent="0.25">
      <c r="A5370" t="s">
        <v>5897</v>
      </c>
      <c r="B5370">
        <v>59478</v>
      </c>
      <c r="C5370" t="s">
        <v>167</v>
      </c>
      <c r="D5370" s="167">
        <v>44694.45</v>
      </c>
      <c r="E5370" t="s">
        <v>185</v>
      </c>
      <c r="F5370" t="s">
        <v>169</v>
      </c>
      <c r="G5370" t="s">
        <v>209</v>
      </c>
      <c r="H5370" s="168">
        <v>42030</v>
      </c>
      <c r="I5370" t="s">
        <v>107</v>
      </c>
      <c r="J5370" s="169">
        <v>2.6657534246575341</v>
      </c>
      <c r="K5370">
        <v>1</v>
      </c>
    </row>
    <row r="5371" spans="1:11" x14ac:dyDescent="0.25">
      <c r="A5371" t="s">
        <v>5898</v>
      </c>
      <c r="B5371">
        <v>50037</v>
      </c>
      <c r="D5371" s="167">
        <v>23920</v>
      </c>
      <c r="E5371" t="s">
        <v>253</v>
      </c>
      <c r="F5371" t="s">
        <v>202</v>
      </c>
      <c r="G5371" t="s">
        <v>344</v>
      </c>
      <c r="H5371" s="168">
        <v>42731</v>
      </c>
      <c r="I5371" t="s">
        <v>103</v>
      </c>
      <c r="J5371" s="169">
        <v>0.74520547945205484</v>
      </c>
      <c r="K5371">
        <v>1</v>
      </c>
    </row>
    <row r="5372" spans="1:11" x14ac:dyDescent="0.25">
      <c r="A5372" t="s">
        <v>5899</v>
      </c>
      <c r="B5372">
        <v>54755</v>
      </c>
      <c r="C5372" t="s">
        <v>167</v>
      </c>
      <c r="D5372" s="167">
        <v>44598.62</v>
      </c>
      <c r="E5372" t="s">
        <v>268</v>
      </c>
      <c r="F5372" t="s">
        <v>169</v>
      </c>
      <c r="G5372" t="s">
        <v>630</v>
      </c>
      <c r="H5372" s="168">
        <v>41022</v>
      </c>
      <c r="I5372" t="s">
        <v>103</v>
      </c>
      <c r="J5372" s="169">
        <v>5.4273972602739722</v>
      </c>
      <c r="K5372">
        <v>2</v>
      </c>
    </row>
    <row r="5373" spans="1:11" x14ac:dyDescent="0.25">
      <c r="A5373" t="s">
        <v>5900</v>
      </c>
      <c r="B5373">
        <v>21849</v>
      </c>
      <c r="C5373" t="s">
        <v>167</v>
      </c>
      <c r="D5373" s="167">
        <v>62430.09</v>
      </c>
      <c r="E5373" t="s">
        <v>188</v>
      </c>
      <c r="F5373" t="s">
        <v>169</v>
      </c>
      <c r="G5373" t="s">
        <v>282</v>
      </c>
      <c r="H5373" s="168">
        <v>38432</v>
      </c>
      <c r="I5373" t="s">
        <v>104</v>
      </c>
      <c r="J5373" s="169">
        <v>12.523287671232877</v>
      </c>
      <c r="K5373">
        <v>3</v>
      </c>
    </row>
    <row r="5374" spans="1:11" x14ac:dyDescent="0.25">
      <c r="A5374" t="s">
        <v>5901</v>
      </c>
      <c r="B5374">
        <v>44814</v>
      </c>
      <c r="C5374" t="s">
        <v>167</v>
      </c>
      <c r="D5374" s="167">
        <v>56306.54</v>
      </c>
      <c r="E5374" t="s">
        <v>188</v>
      </c>
      <c r="F5374" t="s">
        <v>169</v>
      </c>
      <c r="G5374" t="s">
        <v>282</v>
      </c>
      <c r="H5374" s="168">
        <v>39433</v>
      </c>
      <c r="I5374" t="s">
        <v>108</v>
      </c>
      <c r="J5374" s="169">
        <v>9.7808219178082183</v>
      </c>
      <c r="K5374">
        <v>2</v>
      </c>
    </row>
    <row r="5375" spans="1:11" x14ac:dyDescent="0.25">
      <c r="A5375" t="s">
        <v>5902</v>
      </c>
      <c r="B5375">
        <v>28139</v>
      </c>
      <c r="C5375" t="s">
        <v>172</v>
      </c>
      <c r="D5375" s="167">
        <v>67753</v>
      </c>
      <c r="E5375" t="s">
        <v>191</v>
      </c>
      <c r="F5375" t="s">
        <v>169</v>
      </c>
      <c r="G5375" t="s">
        <v>486</v>
      </c>
      <c r="H5375" s="168">
        <v>39329</v>
      </c>
      <c r="I5375" t="s">
        <v>108</v>
      </c>
      <c r="J5375" s="169">
        <v>10.065753424657535</v>
      </c>
      <c r="K5375">
        <v>3</v>
      </c>
    </row>
    <row r="5376" spans="1:11" x14ac:dyDescent="0.25">
      <c r="A5376" t="s">
        <v>5903</v>
      </c>
      <c r="B5376">
        <v>53401</v>
      </c>
      <c r="C5376" t="s">
        <v>167</v>
      </c>
      <c r="D5376" s="167">
        <v>64349.41</v>
      </c>
      <c r="E5376" t="s">
        <v>216</v>
      </c>
      <c r="F5376" t="s">
        <v>169</v>
      </c>
      <c r="G5376" t="s">
        <v>369</v>
      </c>
      <c r="H5376" s="168">
        <v>41890</v>
      </c>
      <c r="I5376" t="s">
        <v>108</v>
      </c>
      <c r="J5376" s="169">
        <v>3.0493150684931507</v>
      </c>
      <c r="K5376">
        <v>1</v>
      </c>
    </row>
    <row r="5377" spans="1:11" x14ac:dyDescent="0.25">
      <c r="A5377" t="s">
        <v>5904</v>
      </c>
      <c r="B5377">
        <v>81833</v>
      </c>
      <c r="C5377" t="s">
        <v>172</v>
      </c>
      <c r="D5377" s="167">
        <v>43814.23</v>
      </c>
      <c r="E5377" t="s">
        <v>233</v>
      </c>
      <c r="F5377" t="s">
        <v>169</v>
      </c>
      <c r="G5377" t="s">
        <v>514</v>
      </c>
      <c r="H5377" s="168">
        <v>39406</v>
      </c>
      <c r="I5377" t="s">
        <v>104</v>
      </c>
      <c r="J5377" s="169">
        <v>9.8547945205479444</v>
      </c>
      <c r="K5377">
        <v>2</v>
      </c>
    </row>
    <row r="5378" spans="1:11" x14ac:dyDescent="0.25">
      <c r="A5378" t="s">
        <v>5905</v>
      </c>
      <c r="B5378">
        <v>82643</v>
      </c>
      <c r="C5378" t="s">
        <v>167</v>
      </c>
      <c r="D5378" s="167">
        <v>57230</v>
      </c>
      <c r="E5378" t="s">
        <v>175</v>
      </c>
      <c r="F5378" t="s">
        <v>169</v>
      </c>
      <c r="G5378" t="s">
        <v>311</v>
      </c>
      <c r="H5378" s="168">
        <v>42731</v>
      </c>
      <c r="I5378" t="s">
        <v>107</v>
      </c>
      <c r="J5378" s="169">
        <v>0.74520547945205484</v>
      </c>
      <c r="K5378">
        <v>1</v>
      </c>
    </row>
    <row r="5379" spans="1:11" x14ac:dyDescent="0.25">
      <c r="A5379" t="s">
        <v>5906</v>
      </c>
      <c r="B5379">
        <v>77340</v>
      </c>
      <c r="C5379" t="s">
        <v>167</v>
      </c>
      <c r="D5379" s="167">
        <v>100849.36</v>
      </c>
      <c r="E5379" t="s">
        <v>175</v>
      </c>
      <c r="F5379" t="s">
        <v>169</v>
      </c>
      <c r="G5379" t="s">
        <v>211</v>
      </c>
      <c r="H5379" s="168">
        <v>33882</v>
      </c>
      <c r="I5379" t="s">
        <v>104</v>
      </c>
      <c r="J5379" s="169">
        <v>24.989041095890411</v>
      </c>
      <c r="K5379">
        <v>6</v>
      </c>
    </row>
    <row r="5380" spans="1:11" x14ac:dyDescent="0.25">
      <c r="A5380" t="s">
        <v>5907</v>
      </c>
      <c r="B5380">
        <v>59085</v>
      </c>
      <c r="C5380" t="s">
        <v>167</v>
      </c>
      <c r="D5380" s="167">
        <v>73801</v>
      </c>
      <c r="E5380" t="s">
        <v>168</v>
      </c>
      <c r="F5380" t="s">
        <v>169</v>
      </c>
      <c r="G5380" t="s">
        <v>665</v>
      </c>
      <c r="H5380" s="168">
        <v>35675</v>
      </c>
      <c r="I5380" t="s">
        <v>103</v>
      </c>
      <c r="J5380" s="169">
        <v>20.076712328767123</v>
      </c>
      <c r="K5380">
        <v>5</v>
      </c>
    </row>
    <row r="5381" spans="1:11" x14ac:dyDescent="0.25">
      <c r="A5381" t="s">
        <v>5908</v>
      </c>
      <c r="B5381">
        <v>95874</v>
      </c>
      <c r="C5381" t="s">
        <v>167</v>
      </c>
      <c r="D5381" s="167">
        <v>76217.81</v>
      </c>
      <c r="E5381" t="s">
        <v>188</v>
      </c>
      <c r="F5381" t="s">
        <v>169</v>
      </c>
      <c r="G5381" t="s">
        <v>284</v>
      </c>
      <c r="H5381" s="168">
        <v>41988</v>
      </c>
      <c r="I5381" t="s">
        <v>105</v>
      </c>
      <c r="J5381" s="169">
        <v>2.7808219178082192</v>
      </c>
      <c r="K5381">
        <v>1</v>
      </c>
    </row>
    <row r="5382" spans="1:11" x14ac:dyDescent="0.25">
      <c r="A5382" t="s">
        <v>5909</v>
      </c>
      <c r="B5382">
        <v>85259</v>
      </c>
      <c r="C5382" t="s">
        <v>167</v>
      </c>
      <c r="D5382" s="167">
        <v>97912</v>
      </c>
      <c r="E5382" t="s">
        <v>188</v>
      </c>
      <c r="F5382" t="s">
        <v>169</v>
      </c>
      <c r="G5382" t="s">
        <v>284</v>
      </c>
      <c r="H5382" s="168">
        <v>36927</v>
      </c>
      <c r="I5382" t="s">
        <v>103</v>
      </c>
      <c r="J5382" s="169">
        <v>16.646575342465752</v>
      </c>
      <c r="K5382">
        <v>4</v>
      </c>
    </row>
    <row r="5383" spans="1:11" x14ac:dyDescent="0.25">
      <c r="A5383" t="s">
        <v>5910</v>
      </c>
      <c r="B5383">
        <v>7531</v>
      </c>
      <c r="C5383" t="s">
        <v>167</v>
      </c>
      <c r="D5383" s="167">
        <v>36073.14</v>
      </c>
      <c r="E5383" t="s">
        <v>216</v>
      </c>
      <c r="F5383" t="s">
        <v>202</v>
      </c>
      <c r="G5383" t="s">
        <v>980</v>
      </c>
      <c r="H5383" s="168">
        <v>34695</v>
      </c>
      <c r="I5383" t="s">
        <v>104</v>
      </c>
      <c r="J5383" s="169">
        <v>22.761643835616439</v>
      </c>
      <c r="K5383">
        <v>5</v>
      </c>
    </row>
    <row r="5384" spans="1:11" x14ac:dyDescent="0.25">
      <c r="A5384" t="s">
        <v>5911</v>
      </c>
      <c r="B5384">
        <v>32335</v>
      </c>
      <c r="C5384" t="s">
        <v>167</v>
      </c>
      <c r="D5384" s="167">
        <v>69222.179999999993</v>
      </c>
      <c r="E5384" t="s">
        <v>188</v>
      </c>
      <c r="F5384" t="s">
        <v>169</v>
      </c>
      <c r="G5384" t="s">
        <v>170</v>
      </c>
      <c r="H5384" s="168">
        <v>27729</v>
      </c>
      <c r="I5384" t="s">
        <v>107</v>
      </c>
      <c r="J5384" s="169">
        <v>41.846575342465755</v>
      </c>
      <c r="K5384">
        <v>9</v>
      </c>
    </row>
    <row r="5385" spans="1:11" x14ac:dyDescent="0.25">
      <c r="A5385" t="s">
        <v>5912</v>
      </c>
      <c r="B5385">
        <v>87522</v>
      </c>
      <c r="C5385" t="s">
        <v>172</v>
      </c>
      <c r="D5385" s="167">
        <v>64705.41</v>
      </c>
      <c r="E5385" t="s">
        <v>168</v>
      </c>
      <c r="F5385" t="s">
        <v>169</v>
      </c>
      <c r="G5385" t="s">
        <v>491</v>
      </c>
      <c r="H5385" s="168">
        <v>40770</v>
      </c>
      <c r="I5385" t="s">
        <v>104</v>
      </c>
      <c r="J5385" s="169">
        <v>6.117808219178082</v>
      </c>
      <c r="K5385">
        <v>2</v>
      </c>
    </row>
    <row r="5386" spans="1:11" x14ac:dyDescent="0.25">
      <c r="A5386" t="s">
        <v>5913</v>
      </c>
      <c r="B5386">
        <v>90795</v>
      </c>
      <c r="C5386" t="s">
        <v>172</v>
      </c>
      <c r="D5386" s="167">
        <v>56580</v>
      </c>
      <c r="E5386" t="s">
        <v>168</v>
      </c>
      <c r="F5386" t="s">
        <v>169</v>
      </c>
      <c r="G5386" t="s">
        <v>265</v>
      </c>
      <c r="H5386" s="168">
        <v>41498</v>
      </c>
      <c r="I5386" t="s">
        <v>103</v>
      </c>
      <c r="J5386" s="169">
        <v>4.1232876712328768</v>
      </c>
      <c r="K5386">
        <v>1</v>
      </c>
    </row>
    <row r="5387" spans="1:11" x14ac:dyDescent="0.25">
      <c r="A5387" t="s">
        <v>5914</v>
      </c>
      <c r="B5387">
        <v>86506</v>
      </c>
      <c r="C5387" t="s">
        <v>167</v>
      </c>
      <c r="D5387" s="167">
        <v>49717.45</v>
      </c>
      <c r="E5387" t="s">
        <v>188</v>
      </c>
      <c r="F5387" t="s">
        <v>169</v>
      </c>
      <c r="G5387" t="s">
        <v>282</v>
      </c>
      <c r="H5387" s="168">
        <v>42016</v>
      </c>
      <c r="I5387" t="s">
        <v>106</v>
      </c>
      <c r="J5387" s="169">
        <v>2.7041095890410958</v>
      </c>
      <c r="K5387">
        <v>1</v>
      </c>
    </row>
    <row r="5388" spans="1:11" x14ac:dyDescent="0.25">
      <c r="A5388" t="s">
        <v>5915</v>
      </c>
      <c r="B5388">
        <v>90003</v>
      </c>
      <c r="C5388" t="s">
        <v>172</v>
      </c>
      <c r="D5388" s="167">
        <v>56733</v>
      </c>
      <c r="E5388" t="s">
        <v>168</v>
      </c>
      <c r="F5388" t="s">
        <v>169</v>
      </c>
      <c r="G5388" t="s">
        <v>265</v>
      </c>
      <c r="H5388" s="168">
        <v>40875</v>
      </c>
      <c r="I5388" t="s">
        <v>106</v>
      </c>
      <c r="J5388" s="169">
        <v>5.8301369863013699</v>
      </c>
      <c r="K5388">
        <v>2</v>
      </c>
    </row>
    <row r="5389" spans="1:11" x14ac:dyDescent="0.25">
      <c r="A5389" t="s">
        <v>5916</v>
      </c>
      <c r="B5389">
        <v>67414</v>
      </c>
      <c r="C5389" t="s">
        <v>172</v>
      </c>
      <c r="D5389" s="167">
        <v>67384</v>
      </c>
      <c r="E5389" t="s">
        <v>168</v>
      </c>
      <c r="F5389" t="s">
        <v>169</v>
      </c>
      <c r="G5389" t="s">
        <v>265</v>
      </c>
      <c r="H5389" s="168">
        <v>38601</v>
      </c>
      <c r="I5389" t="s">
        <v>103</v>
      </c>
      <c r="J5389" s="169">
        <v>12.06027397260274</v>
      </c>
      <c r="K5389">
        <v>3</v>
      </c>
    </row>
    <row r="5390" spans="1:11" x14ac:dyDescent="0.25">
      <c r="A5390" t="s">
        <v>5917</v>
      </c>
      <c r="B5390">
        <v>82818</v>
      </c>
      <c r="C5390" t="s">
        <v>167</v>
      </c>
      <c r="D5390" s="167">
        <v>65105</v>
      </c>
      <c r="E5390" t="s">
        <v>168</v>
      </c>
      <c r="F5390" t="s">
        <v>169</v>
      </c>
      <c r="G5390" t="s">
        <v>265</v>
      </c>
      <c r="H5390" s="168">
        <v>38824</v>
      </c>
      <c r="I5390" t="s">
        <v>106</v>
      </c>
      <c r="J5390" s="169">
        <v>11.449315068493151</v>
      </c>
      <c r="K5390">
        <v>3</v>
      </c>
    </row>
    <row r="5391" spans="1:11" x14ac:dyDescent="0.25">
      <c r="A5391" t="s">
        <v>5918</v>
      </c>
      <c r="B5391">
        <v>3253</v>
      </c>
      <c r="C5391" t="s">
        <v>167</v>
      </c>
      <c r="D5391" s="167">
        <v>94052.2</v>
      </c>
      <c r="E5391" t="s">
        <v>188</v>
      </c>
      <c r="F5391" t="s">
        <v>169</v>
      </c>
      <c r="G5391" t="s">
        <v>498</v>
      </c>
      <c r="H5391" s="168">
        <v>39888</v>
      </c>
      <c r="I5391" t="s">
        <v>104</v>
      </c>
      <c r="J5391" s="169">
        <v>8.5342465753424666</v>
      </c>
      <c r="K5391">
        <v>2</v>
      </c>
    </row>
    <row r="5392" spans="1:11" x14ac:dyDescent="0.25">
      <c r="A5392" t="s">
        <v>5919</v>
      </c>
      <c r="B5392">
        <v>89217</v>
      </c>
      <c r="C5392" t="s">
        <v>167</v>
      </c>
      <c r="D5392" s="167">
        <v>79663.289999999994</v>
      </c>
      <c r="E5392" t="s">
        <v>268</v>
      </c>
      <c r="F5392" t="s">
        <v>169</v>
      </c>
      <c r="G5392" t="s">
        <v>630</v>
      </c>
      <c r="H5392" s="168">
        <v>33024</v>
      </c>
      <c r="I5392" t="s">
        <v>105</v>
      </c>
      <c r="J5392" s="169">
        <v>27.339726027397262</v>
      </c>
      <c r="K5392">
        <v>6</v>
      </c>
    </row>
    <row r="5393" spans="1:11" x14ac:dyDescent="0.25">
      <c r="A5393" t="s">
        <v>5920</v>
      </c>
      <c r="B5393">
        <v>475</v>
      </c>
      <c r="C5393" t="s">
        <v>167</v>
      </c>
      <c r="D5393" s="167">
        <v>23970.080000000002</v>
      </c>
      <c r="E5393" t="s">
        <v>216</v>
      </c>
      <c r="F5393" t="s">
        <v>202</v>
      </c>
      <c r="G5393" t="s">
        <v>980</v>
      </c>
      <c r="H5393" s="168">
        <v>41539</v>
      </c>
      <c r="I5393" t="s">
        <v>104</v>
      </c>
      <c r="J5393" s="169">
        <v>4.0109589041095894</v>
      </c>
      <c r="K5393">
        <v>1</v>
      </c>
    </row>
    <row r="5394" spans="1:11" x14ac:dyDescent="0.25">
      <c r="A5394" t="s">
        <v>5921</v>
      </c>
      <c r="B5394">
        <v>56537</v>
      </c>
      <c r="C5394" t="s">
        <v>167</v>
      </c>
      <c r="D5394" s="167">
        <v>82275</v>
      </c>
      <c r="E5394" t="s">
        <v>239</v>
      </c>
      <c r="F5394" t="s">
        <v>169</v>
      </c>
      <c r="G5394" t="s">
        <v>397</v>
      </c>
      <c r="H5394" s="168">
        <v>42688</v>
      </c>
      <c r="I5394" t="s">
        <v>106</v>
      </c>
      <c r="J5394" s="169">
        <v>0.86301369863013699</v>
      </c>
      <c r="K5394">
        <v>1</v>
      </c>
    </row>
    <row r="5395" spans="1:11" x14ac:dyDescent="0.25">
      <c r="A5395" t="s">
        <v>5922</v>
      </c>
      <c r="B5395">
        <v>86005</v>
      </c>
      <c r="C5395" t="s">
        <v>167</v>
      </c>
      <c r="D5395" s="167">
        <v>55139.73</v>
      </c>
      <c r="E5395" t="s">
        <v>188</v>
      </c>
      <c r="F5395" t="s">
        <v>169</v>
      </c>
      <c r="G5395" t="s">
        <v>344</v>
      </c>
      <c r="H5395" s="168">
        <v>37046</v>
      </c>
      <c r="I5395" t="s">
        <v>103</v>
      </c>
      <c r="J5395" s="169">
        <v>16.32054794520548</v>
      </c>
      <c r="K5395">
        <v>4</v>
      </c>
    </row>
    <row r="5396" spans="1:11" x14ac:dyDescent="0.25">
      <c r="A5396" t="s">
        <v>5923</v>
      </c>
      <c r="B5396">
        <v>65535</v>
      </c>
      <c r="C5396" t="s">
        <v>172</v>
      </c>
      <c r="D5396" s="167">
        <v>65752</v>
      </c>
      <c r="E5396" t="s">
        <v>175</v>
      </c>
      <c r="F5396" t="s">
        <v>169</v>
      </c>
      <c r="G5396" t="s">
        <v>183</v>
      </c>
      <c r="H5396" s="168">
        <v>40182</v>
      </c>
      <c r="I5396" t="s">
        <v>107</v>
      </c>
      <c r="J5396" s="169">
        <v>7.7287671232876711</v>
      </c>
      <c r="K5396">
        <v>2</v>
      </c>
    </row>
    <row r="5397" spans="1:11" x14ac:dyDescent="0.25">
      <c r="A5397" t="s">
        <v>5924</v>
      </c>
      <c r="B5397">
        <v>7384</v>
      </c>
      <c r="C5397" t="s">
        <v>172</v>
      </c>
      <c r="D5397" s="167">
        <v>45261</v>
      </c>
      <c r="E5397" t="s">
        <v>191</v>
      </c>
      <c r="F5397" t="s">
        <v>169</v>
      </c>
      <c r="G5397" t="s">
        <v>1065</v>
      </c>
      <c r="H5397" s="168">
        <v>42716</v>
      </c>
      <c r="I5397" t="s">
        <v>107</v>
      </c>
      <c r="J5397" s="169">
        <v>0.78630136986301369</v>
      </c>
      <c r="K5397">
        <v>1</v>
      </c>
    </row>
    <row r="5398" spans="1:11" x14ac:dyDescent="0.25">
      <c r="A5398" t="s">
        <v>5925</v>
      </c>
      <c r="B5398">
        <v>17006</v>
      </c>
      <c r="C5398" t="s">
        <v>172</v>
      </c>
      <c r="D5398" s="167">
        <v>57476.06</v>
      </c>
      <c r="E5398" t="s">
        <v>233</v>
      </c>
      <c r="F5398" t="s">
        <v>169</v>
      </c>
      <c r="G5398" t="s">
        <v>352</v>
      </c>
      <c r="H5398" s="168">
        <v>34851</v>
      </c>
      <c r="I5398" t="s">
        <v>107</v>
      </c>
      <c r="J5398" s="169">
        <v>22.334246575342465</v>
      </c>
      <c r="K5398">
        <v>5</v>
      </c>
    </row>
    <row r="5399" spans="1:11" x14ac:dyDescent="0.25">
      <c r="A5399" t="s">
        <v>5926</v>
      </c>
      <c r="B5399">
        <v>97148</v>
      </c>
      <c r="C5399" t="s">
        <v>172</v>
      </c>
      <c r="D5399" s="167">
        <v>43525.72</v>
      </c>
      <c r="E5399" t="s">
        <v>199</v>
      </c>
      <c r="F5399" t="s">
        <v>169</v>
      </c>
      <c r="G5399" t="s">
        <v>220</v>
      </c>
      <c r="H5399" s="168">
        <v>41372</v>
      </c>
      <c r="I5399" t="s">
        <v>104</v>
      </c>
      <c r="J5399" s="169">
        <v>4.4684931506849317</v>
      </c>
      <c r="K5399">
        <v>1</v>
      </c>
    </row>
    <row r="5400" spans="1:11" x14ac:dyDescent="0.25">
      <c r="A5400" t="s">
        <v>5927</v>
      </c>
      <c r="B5400">
        <v>7840</v>
      </c>
      <c r="C5400" t="s">
        <v>172</v>
      </c>
      <c r="D5400" s="167">
        <v>56340.45</v>
      </c>
      <c r="E5400" t="s">
        <v>196</v>
      </c>
      <c r="F5400" t="s">
        <v>169</v>
      </c>
      <c r="G5400" t="s">
        <v>750</v>
      </c>
      <c r="H5400" s="168">
        <v>41512</v>
      </c>
      <c r="I5400" t="s">
        <v>106</v>
      </c>
      <c r="J5400" s="169">
        <v>4.0849315068493155</v>
      </c>
      <c r="K5400">
        <v>1</v>
      </c>
    </row>
    <row r="5401" spans="1:11" x14ac:dyDescent="0.25">
      <c r="A5401" t="s">
        <v>5928</v>
      </c>
      <c r="B5401">
        <v>20312</v>
      </c>
      <c r="C5401" t="s">
        <v>172</v>
      </c>
      <c r="D5401" s="167">
        <v>80895</v>
      </c>
      <c r="E5401" t="s">
        <v>185</v>
      </c>
      <c r="F5401" t="s">
        <v>169</v>
      </c>
      <c r="G5401" t="s">
        <v>416</v>
      </c>
      <c r="H5401" s="168">
        <v>38249</v>
      </c>
      <c r="I5401" t="s">
        <v>105</v>
      </c>
      <c r="J5401" s="169">
        <v>13.024657534246575</v>
      </c>
      <c r="K5401">
        <v>3</v>
      </c>
    </row>
    <row r="5402" spans="1:11" x14ac:dyDescent="0.25">
      <c r="A5402" t="s">
        <v>5929</v>
      </c>
      <c r="B5402">
        <v>75454</v>
      </c>
      <c r="C5402" t="s">
        <v>167</v>
      </c>
      <c r="D5402" s="167">
        <v>84974</v>
      </c>
      <c r="E5402" t="s">
        <v>168</v>
      </c>
      <c r="F5402" t="s">
        <v>169</v>
      </c>
      <c r="G5402" t="s">
        <v>1203</v>
      </c>
      <c r="H5402" s="168">
        <v>34736</v>
      </c>
      <c r="I5402" t="s">
        <v>106</v>
      </c>
      <c r="J5402" s="169">
        <v>22.649315068493152</v>
      </c>
      <c r="K5402">
        <v>5</v>
      </c>
    </row>
    <row r="5403" spans="1:11" x14ac:dyDescent="0.25">
      <c r="A5403" t="s">
        <v>5930</v>
      </c>
      <c r="B5403">
        <v>5495</v>
      </c>
      <c r="C5403" t="s">
        <v>172</v>
      </c>
      <c r="D5403" s="167">
        <v>107128.71</v>
      </c>
      <c r="E5403" t="s">
        <v>175</v>
      </c>
      <c r="F5403" t="s">
        <v>169</v>
      </c>
      <c r="G5403" t="s">
        <v>586</v>
      </c>
      <c r="H5403" s="168">
        <v>34498</v>
      </c>
      <c r="I5403" t="s">
        <v>104</v>
      </c>
      <c r="J5403" s="169">
        <v>23.301369863013697</v>
      </c>
      <c r="K5403">
        <v>5</v>
      </c>
    </row>
    <row r="5404" spans="1:11" x14ac:dyDescent="0.25">
      <c r="A5404" t="s">
        <v>5931</v>
      </c>
      <c r="B5404">
        <v>48638</v>
      </c>
      <c r="C5404" t="s">
        <v>172</v>
      </c>
      <c r="D5404" s="167">
        <v>112266</v>
      </c>
      <c r="E5404" t="s">
        <v>185</v>
      </c>
      <c r="F5404" t="s">
        <v>169</v>
      </c>
      <c r="G5404" t="s">
        <v>382</v>
      </c>
      <c r="H5404" s="168">
        <v>36570</v>
      </c>
      <c r="I5404" t="s">
        <v>106</v>
      </c>
      <c r="J5404" s="169">
        <v>17.624657534246577</v>
      </c>
      <c r="K5404">
        <v>4</v>
      </c>
    </row>
    <row r="5405" spans="1:11" x14ac:dyDescent="0.25">
      <c r="A5405" t="s">
        <v>5932</v>
      </c>
      <c r="B5405">
        <v>86876</v>
      </c>
      <c r="C5405" t="s">
        <v>172</v>
      </c>
      <c r="D5405" s="167">
        <v>92756.7</v>
      </c>
      <c r="E5405" t="s">
        <v>175</v>
      </c>
      <c r="F5405" t="s">
        <v>169</v>
      </c>
      <c r="G5405" t="s">
        <v>183</v>
      </c>
      <c r="H5405" s="168">
        <v>34736</v>
      </c>
      <c r="I5405" t="s">
        <v>104</v>
      </c>
      <c r="J5405" s="169">
        <v>22.649315068493152</v>
      </c>
      <c r="K5405">
        <v>5</v>
      </c>
    </row>
    <row r="5406" spans="1:11" x14ac:dyDescent="0.25">
      <c r="A5406" t="s">
        <v>5933</v>
      </c>
      <c r="B5406">
        <v>96768</v>
      </c>
      <c r="C5406" t="s">
        <v>167</v>
      </c>
      <c r="D5406" s="167">
        <v>81066</v>
      </c>
      <c r="E5406" t="s">
        <v>188</v>
      </c>
      <c r="F5406" t="s">
        <v>169</v>
      </c>
      <c r="G5406" t="s">
        <v>282</v>
      </c>
      <c r="H5406" s="168">
        <v>37942</v>
      </c>
      <c r="I5406" t="s">
        <v>105</v>
      </c>
      <c r="J5406" s="169">
        <v>13.865753424657534</v>
      </c>
      <c r="K5406">
        <v>3</v>
      </c>
    </row>
    <row r="5407" spans="1:11" x14ac:dyDescent="0.25">
      <c r="A5407" t="s">
        <v>5934</v>
      </c>
      <c r="B5407">
        <v>1058</v>
      </c>
      <c r="C5407" t="s">
        <v>167</v>
      </c>
      <c r="D5407" s="167">
        <v>67940.77</v>
      </c>
      <c r="E5407" t="s">
        <v>175</v>
      </c>
      <c r="F5407" t="s">
        <v>169</v>
      </c>
      <c r="G5407" t="s">
        <v>211</v>
      </c>
      <c r="H5407" s="168">
        <v>40504</v>
      </c>
      <c r="I5407" t="s">
        <v>107</v>
      </c>
      <c r="J5407" s="169">
        <v>6.8465753424657532</v>
      </c>
      <c r="K5407">
        <v>2</v>
      </c>
    </row>
    <row r="5408" spans="1:11" x14ac:dyDescent="0.25">
      <c r="A5408" t="s">
        <v>5935</v>
      </c>
      <c r="B5408">
        <v>75717</v>
      </c>
      <c r="C5408" t="s">
        <v>172</v>
      </c>
      <c r="D5408" s="167">
        <v>187596.12</v>
      </c>
      <c r="E5408" t="s">
        <v>233</v>
      </c>
      <c r="F5408" t="s">
        <v>169</v>
      </c>
      <c r="G5408" t="s">
        <v>637</v>
      </c>
      <c r="H5408" s="168">
        <v>39412</v>
      </c>
      <c r="I5408" t="s">
        <v>108</v>
      </c>
      <c r="J5408" s="169">
        <v>9.838356164383562</v>
      </c>
      <c r="K5408">
        <v>2</v>
      </c>
    </row>
    <row r="5409" spans="1:11" x14ac:dyDescent="0.25">
      <c r="A5409" t="s">
        <v>5936</v>
      </c>
      <c r="B5409">
        <v>659</v>
      </c>
      <c r="C5409" t="s">
        <v>172</v>
      </c>
      <c r="D5409" s="167">
        <v>84019.97</v>
      </c>
      <c r="E5409" t="s">
        <v>239</v>
      </c>
      <c r="F5409" t="s">
        <v>169</v>
      </c>
      <c r="G5409" t="s">
        <v>428</v>
      </c>
      <c r="H5409" s="168">
        <v>40391</v>
      </c>
      <c r="I5409" t="s">
        <v>105</v>
      </c>
      <c r="J5409" s="169">
        <v>7.1561643835616442</v>
      </c>
      <c r="K5409">
        <v>2</v>
      </c>
    </row>
    <row r="5410" spans="1:11" x14ac:dyDescent="0.25">
      <c r="A5410" t="s">
        <v>5937</v>
      </c>
      <c r="B5410">
        <v>27782</v>
      </c>
      <c r="C5410" t="s">
        <v>172</v>
      </c>
      <c r="D5410" s="167">
        <v>91007.15</v>
      </c>
      <c r="E5410" t="s">
        <v>233</v>
      </c>
      <c r="F5410" t="s">
        <v>169</v>
      </c>
      <c r="G5410" t="s">
        <v>637</v>
      </c>
      <c r="H5410" s="168">
        <v>29613</v>
      </c>
      <c r="I5410" t="s">
        <v>107</v>
      </c>
      <c r="J5410" s="169">
        <v>36.684931506849317</v>
      </c>
      <c r="K5410">
        <v>8</v>
      </c>
    </row>
    <row r="5411" spans="1:11" x14ac:dyDescent="0.25">
      <c r="A5411" t="s">
        <v>5938</v>
      </c>
      <c r="B5411">
        <v>96097</v>
      </c>
      <c r="C5411" t="s">
        <v>167</v>
      </c>
      <c r="D5411" s="167">
        <v>97912</v>
      </c>
      <c r="E5411" t="s">
        <v>188</v>
      </c>
      <c r="F5411" t="s">
        <v>169</v>
      </c>
      <c r="G5411" t="s">
        <v>284</v>
      </c>
      <c r="H5411" s="168">
        <v>36927</v>
      </c>
      <c r="I5411" t="s">
        <v>103</v>
      </c>
      <c r="J5411" s="169">
        <v>16.646575342465752</v>
      </c>
      <c r="K5411">
        <v>4</v>
      </c>
    </row>
    <row r="5412" spans="1:11" x14ac:dyDescent="0.25">
      <c r="A5412" t="s">
        <v>5939</v>
      </c>
      <c r="B5412">
        <v>78121</v>
      </c>
      <c r="C5412" t="s">
        <v>167</v>
      </c>
      <c r="D5412" s="167">
        <v>68472.52</v>
      </c>
      <c r="E5412" t="s">
        <v>216</v>
      </c>
      <c r="F5412" t="s">
        <v>169</v>
      </c>
      <c r="G5412" t="s">
        <v>361</v>
      </c>
      <c r="H5412" s="168">
        <v>36221</v>
      </c>
      <c r="I5412" t="s">
        <v>104</v>
      </c>
      <c r="J5412" s="169">
        <v>18.580821917808219</v>
      </c>
      <c r="K5412">
        <v>4</v>
      </c>
    </row>
    <row r="5413" spans="1:11" x14ac:dyDescent="0.25">
      <c r="A5413" t="s">
        <v>5940</v>
      </c>
      <c r="B5413">
        <v>25611</v>
      </c>
      <c r="C5413" t="s">
        <v>167</v>
      </c>
      <c r="D5413" s="167">
        <v>17192.05</v>
      </c>
      <c r="E5413" t="s">
        <v>196</v>
      </c>
      <c r="F5413" t="s">
        <v>202</v>
      </c>
      <c r="G5413" t="s">
        <v>222</v>
      </c>
      <c r="H5413" s="168">
        <v>41960</v>
      </c>
      <c r="I5413" t="s">
        <v>108</v>
      </c>
      <c r="J5413" s="169">
        <v>2.8575342465753426</v>
      </c>
      <c r="K5413">
        <v>1</v>
      </c>
    </row>
    <row r="5414" spans="1:11" x14ac:dyDescent="0.25">
      <c r="A5414" t="s">
        <v>5941</v>
      </c>
      <c r="B5414">
        <v>24272</v>
      </c>
      <c r="C5414" t="s">
        <v>172</v>
      </c>
      <c r="D5414" s="167">
        <v>61035.5</v>
      </c>
      <c r="E5414" t="s">
        <v>196</v>
      </c>
      <c r="F5414" t="s">
        <v>169</v>
      </c>
      <c r="G5414" t="s">
        <v>228</v>
      </c>
      <c r="H5414" s="168">
        <v>39552</v>
      </c>
      <c r="I5414" t="s">
        <v>103</v>
      </c>
      <c r="J5414" s="169">
        <v>9.4547945205479458</v>
      </c>
      <c r="K5414">
        <v>2</v>
      </c>
    </row>
    <row r="5415" spans="1:11" x14ac:dyDescent="0.25">
      <c r="A5415" t="s">
        <v>5942</v>
      </c>
      <c r="B5415">
        <v>45603</v>
      </c>
      <c r="C5415" t="s">
        <v>167</v>
      </c>
      <c r="D5415" s="167">
        <v>58455</v>
      </c>
      <c r="E5415" t="s">
        <v>175</v>
      </c>
      <c r="F5415" t="s">
        <v>169</v>
      </c>
      <c r="G5415" t="s">
        <v>183</v>
      </c>
      <c r="H5415" s="168">
        <v>41302</v>
      </c>
      <c r="I5415" t="s">
        <v>104</v>
      </c>
      <c r="J5415" s="169">
        <v>4.6602739726027398</v>
      </c>
      <c r="K5415">
        <v>1</v>
      </c>
    </row>
    <row r="5416" spans="1:11" x14ac:dyDescent="0.25">
      <c r="A5416" t="s">
        <v>5943</v>
      </c>
      <c r="B5416">
        <v>76204</v>
      </c>
      <c r="C5416" t="s">
        <v>172</v>
      </c>
      <c r="D5416" s="167">
        <v>52693</v>
      </c>
      <c r="E5416" t="s">
        <v>191</v>
      </c>
      <c r="F5416" t="s">
        <v>169</v>
      </c>
      <c r="G5416" t="s">
        <v>354</v>
      </c>
      <c r="H5416" s="168">
        <v>41288</v>
      </c>
      <c r="I5416" t="s">
        <v>108</v>
      </c>
      <c r="J5416" s="169">
        <v>4.6986301369863011</v>
      </c>
      <c r="K5416">
        <v>1</v>
      </c>
    </row>
    <row r="5417" spans="1:11" x14ac:dyDescent="0.25">
      <c r="A5417" t="s">
        <v>5944</v>
      </c>
      <c r="B5417">
        <v>97593</v>
      </c>
      <c r="C5417" t="s">
        <v>172</v>
      </c>
      <c r="D5417" s="167">
        <v>44561.1</v>
      </c>
      <c r="E5417" t="s">
        <v>239</v>
      </c>
      <c r="F5417" t="s">
        <v>169</v>
      </c>
      <c r="G5417" t="s">
        <v>535</v>
      </c>
      <c r="H5417" s="168">
        <v>42128</v>
      </c>
      <c r="I5417" t="s">
        <v>103</v>
      </c>
      <c r="J5417" s="169">
        <v>2.3972602739726026</v>
      </c>
      <c r="K5417">
        <v>1</v>
      </c>
    </row>
    <row r="5418" spans="1:11" x14ac:dyDescent="0.25">
      <c r="A5418" t="s">
        <v>5945</v>
      </c>
      <c r="B5418">
        <v>96259</v>
      </c>
      <c r="C5418" t="s">
        <v>172</v>
      </c>
      <c r="D5418" s="167">
        <v>36914.25</v>
      </c>
      <c r="E5418" t="s">
        <v>196</v>
      </c>
      <c r="F5418" t="s">
        <v>169</v>
      </c>
      <c r="G5418" t="s">
        <v>503</v>
      </c>
      <c r="H5418" s="168">
        <v>41470</v>
      </c>
      <c r="I5418" t="s">
        <v>103</v>
      </c>
      <c r="J5418" s="169">
        <v>4.2</v>
      </c>
      <c r="K5418">
        <v>1</v>
      </c>
    </row>
    <row r="5419" spans="1:11" x14ac:dyDescent="0.25">
      <c r="A5419" t="s">
        <v>5946</v>
      </c>
      <c r="B5419">
        <v>57788</v>
      </c>
      <c r="C5419" t="s">
        <v>172</v>
      </c>
      <c r="D5419" s="167">
        <v>58773</v>
      </c>
      <c r="E5419" t="s">
        <v>191</v>
      </c>
      <c r="F5419" t="s">
        <v>169</v>
      </c>
      <c r="G5419" t="s">
        <v>354</v>
      </c>
      <c r="H5419" s="168">
        <v>41288</v>
      </c>
      <c r="I5419" t="s">
        <v>103</v>
      </c>
      <c r="J5419" s="169">
        <v>4.6986301369863011</v>
      </c>
      <c r="K5419">
        <v>1</v>
      </c>
    </row>
    <row r="5420" spans="1:11" x14ac:dyDescent="0.25">
      <c r="A5420" t="s">
        <v>5947</v>
      </c>
      <c r="B5420">
        <v>75266</v>
      </c>
      <c r="C5420" t="s">
        <v>167</v>
      </c>
      <c r="D5420" s="167">
        <v>84974</v>
      </c>
      <c r="E5420" t="s">
        <v>199</v>
      </c>
      <c r="F5420" t="s">
        <v>169</v>
      </c>
      <c r="G5420" t="s">
        <v>3701</v>
      </c>
      <c r="H5420" s="168">
        <v>35107</v>
      </c>
      <c r="I5420" t="s">
        <v>106</v>
      </c>
      <c r="J5420" s="169">
        <v>21.632876712328766</v>
      </c>
      <c r="K5420">
        <v>5</v>
      </c>
    </row>
    <row r="5421" spans="1:11" x14ac:dyDescent="0.25">
      <c r="A5421" t="s">
        <v>5948</v>
      </c>
      <c r="B5421">
        <v>17397</v>
      </c>
      <c r="C5421" t="s">
        <v>172</v>
      </c>
      <c r="D5421" s="167">
        <v>73801</v>
      </c>
      <c r="E5421" t="s">
        <v>196</v>
      </c>
      <c r="F5421" t="s">
        <v>169</v>
      </c>
      <c r="G5421" t="s">
        <v>228</v>
      </c>
      <c r="H5421" s="168">
        <v>37452</v>
      </c>
      <c r="I5421" t="s">
        <v>107</v>
      </c>
      <c r="J5421" s="169">
        <v>15.208219178082192</v>
      </c>
      <c r="K5421">
        <v>4</v>
      </c>
    </row>
    <row r="5422" spans="1:11" x14ac:dyDescent="0.25">
      <c r="A5422" t="s">
        <v>5949</v>
      </c>
      <c r="B5422">
        <v>17727</v>
      </c>
      <c r="C5422" t="s">
        <v>167</v>
      </c>
      <c r="D5422" s="167">
        <v>174661.34</v>
      </c>
      <c r="E5422" t="s">
        <v>253</v>
      </c>
      <c r="F5422" t="s">
        <v>169</v>
      </c>
      <c r="G5422" t="s">
        <v>637</v>
      </c>
      <c r="H5422" s="168">
        <v>25010</v>
      </c>
      <c r="I5422" t="s">
        <v>108</v>
      </c>
      <c r="J5422" s="169">
        <v>49.295890410958904</v>
      </c>
      <c r="K5422">
        <v>9</v>
      </c>
    </row>
    <row r="5423" spans="1:11" x14ac:dyDescent="0.25">
      <c r="A5423" t="s">
        <v>5950</v>
      </c>
      <c r="B5423">
        <v>49234</v>
      </c>
      <c r="C5423" t="s">
        <v>167</v>
      </c>
      <c r="D5423" s="167">
        <v>46325.1</v>
      </c>
      <c r="E5423" t="s">
        <v>188</v>
      </c>
      <c r="F5423" t="s">
        <v>169</v>
      </c>
      <c r="G5423" t="s">
        <v>344</v>
      </c>
      <c r="H5423" s="168">
        <v>39384</v>
      </c>
      <c r="I5423" t="s">
        <v>107</v>
      </c>
      <c r="J5423" s="169">
        <v>9.9150684931506845</v>
      </c>
      <c r="K5423">
        <v>2</v>
      </c>
    </row>
    <row r="5424" spans="1:11" x14ac:dyDescent="0.25">
      <c r="A5424" t="s">
        <v>5951</v>
      </c>
      <c r="B5424">
        <v>2990</v>
      </c>
      <c r="C5424" t="s">
        <v>172</v>
      </c>
      <c r="D5424" s="167">
        <v>87523.22</v>
      </c>
      <c r="E5424" t="s">
        <v>188</v>
      </c>
      <c r="F5424" t="s">
        <v>169</v>
      </c>
      <c r="G5424" t="s">
        <v>2539</v>
      </c>
      <c r="H5424" s="168">
        <v>31054</v>
      </c>
      <c r="I5424" t="s">
        <v>108</v>
      </c>
      <c r="J5424" s="169">
        <v>32.736986301369861</v>
      </c>
      <c r="K5424">
        <v>7</v>
      </c>
    </row>
    <row r="5425" spans="1:11" x14ac:dyDescent="0.25">
      <c r="A5425" t="s">
        <v>5952</v>
      </c>
      <c r="B5425">
        <v>44383</v>
      </c>
      <c r="C5425" t="s">
        <v>172</v>
      </c>
      <c r="D5425" s="167">
        <v>74713</v>
      </c>
      <c r="E5425" t="s">
        <v>168</v>
      </c>
      <c r="F5425" t="s">
        <v>169</v>
      </c>
      <c r="G5425" t="s">
        <v>265</v>
      </c>
      <c r="H5425" s="168">
        <v>37557</v>
      </c>
      <c r="I5425" t="s">
        <v>108</v>
      </c>
      <c r="J5425" s="169">
        <v>14.920547945205479</v>
      </c>
      <c r="K5425">
        <v>3</v>
      </c>
    </row>
    <row r="5426" spans="1:11" x14ac:dyDescent="0.25">
      <c r="A5426" t="s">
        <v>5953</v>
      </c>
      <c r="B5426">
        <v>64311</v>
      </c>
      <c r="C5426" t="s">
        <v>172</v>
      </c>
      <c r="D5426" s="167">
        <v>61775.8</v>
      </c>
      <c r="E5426" t="s">
        <v>168</v>
      </c>
      <c r="F5426" t="s">
        <v>169</v>
      </c>
      <c r="G5426" t="s">
        <v>869</v>
      </c>
      <c r="H5426" s="168">
        <v>38068</v>
      </c>
      <c r="I5426" t="s">
        <v>108</v>
      </c>
      <c r="J5426" s="169">
        <v>13.520547945205479</v>
      </c>
      <c r="K5426">
        <v>3</v>
      </c>
    </row>
    <row r="5427" spans="1:11" x14ac:dyDescent="0.25">
      <c r="A5427" t="s">
        <v>5954</v>
      </c>
      <c r="B5427">
        <v>99016</v>
      </c>
      <c r="C5427" t="s">
        <v>172</v>
      </c>
      <c r="D5427" s="167">
        <v>68971.62</v>
      </c>
      <c r="E5427" t="s">
        <v>213</v>
      </c>
      <c r="F5427" t="s">
        <v>169</v>
      </c>
      <c r="G5427" t="s">
        <v>1680</v>
      </c>
      <c r="H5427" s="168">
        <v>40420</v>
      </c>
      <c r="I5427" t="s">
        <v>106</v>
      </c>
      <c r="J5427" s="169">
        <v>7.0767123287671234</v>
      </c>
      <c r="K5427">
        <v>2</v>
      </c>
    </row>
    <row r="5428" spans="1:11" x14ac:dyDescent="0.25">
      <c r="A5428" t="s">
        <v>5955</v>
      </c>
      <c r="B5428">
        <v>9708</v>
      </c>
      <c r="C5428" t="s">
        <v>172</v>
      </c>
      <c r="D5428" s="167">
        <v>91248.21</v>
      </c>
      <c r="E5428" t="s">
        <v>188</v>
      </c>
      <c r="F5428" t="s">
        <v>169</v>
      </c>
      <c r="G5428" t="s">
        <v>406</v>
      </c>
      <c r="H5428" s="168">
        <v>39356</v>
      </c>
      <c r="I5428" t="s">
        <v>103</v>
      </c>
      <c r="J5428" s="169">
        <v>9.9917808219178088</v>
      </c>
      <c r="K5428">
        <v>3</v>
      </c>
    </row>
    <row r="5429" spans="1:11" x14ac:dyDescent="0.25">
      <c r="A5429" t="s">
        <v>5956</v>
      </c>
      <c r="B5429">
        <v>45579</v>
      </c>
      <c r="C5429" t="s">
        <v>167</v>
      </c>
      <c r="D5429" s="167">
        <v>105743.92</v>
      </c>
      <c r="E5429" t="s">
        <v>325</v>
      </c>
      <c r="F5429" t="s">
        <v>169</v>
      </c>
      <c r="G5429" t="s">
        <v>457</v>
      </c>
      <c r="H5429" s="168">
        <v>32552</v>
      </c>
      <c r="I5429" t="s">
        <v>105</v>
      </c>
      <c r="J5429" s="169">
        <v>28.632876712328766</v>
      </c>
      <c r="K5429">
        <v>6</v>
      </c>
    </row>
    <row r="5430" spans="1:11" x14ac:dyDescent="0.25">
      <c r="A5430" t="s">
        <v>5957</v>
      </c>
      <c r="B5430">
        <v>99076</v>
      </c>
      <c r="C5430" t="s">
        <v>167</v>
      </c>
      <c r="D5430" s="167">
        <v>65752</v>
      </c>
      <c r="E5430" t="s">
        <v>175</v>
      </c>
      <c r="F5430" t="s">
        <v>169</v>
      </c>
      <c r="G5430" t="s">
        <v>183</v>
      </c>
      <c r="H5430" s="168">
        <v>40371</v>
      </c>
      <c r="I5430" t="s">
        <v>107</v>
      </c>
      <c r="J5430" s="169">
        <v>7.2109589041095887</v>
      </c>
      <c r="K5430">
        <v>2</v>
      </c>
    </row>
    <row r="5431" spans="1:11" x14ac:dyDescent="0.25">
      <c r="A5431" t="s">
        <v>5958</v>
      </c>
      <c r="B5431">
        <v>27187</v>
      </c>
      <c r="C5431" t="s">
        <v>172</v>
      </c>
      <c r="D5431" s="167">
        <v>47821.87</v>
      </c>
      <c r="E5431" t="s">
        <v>168</v>
      </c>
      <c r="F5431" t="s">
        <v>169</v>
      </c>
      <c r="G5431" t="s">
        <v>207</v>
      </c>
      <c r="H5431" s="168">
        <v>36955</v>
      </c>
      <c r="I5431" t="s">
        <v>105</v>
      </c>
      <c r="J5431" s="169">
        <v>16.56986301369863</v>
      </c>
      <c r="K5431">
        <v>4</v>
      </c>
    </row>
    <row r="5432" spans="1:11" x14ac:dyDescent="0.25">
      <c r="A5432" t="s">
        <v>5959</v>
      </c>
      <c r="B5432">
        <v>65357</v>
      </c>
      <c r="C5432" t="s">
        <v>167</v>
      </c>
      <c r="D5432" s="167">
        <v>58455</v>
      </c>
      <c r="E5432" t="s">
        <v>175</v>
      </c>
      <c r="F5432" t="s">
        <v>169</v>
      </c>
      <c r="G5432" t="s">
        <v>183</v>
      </c>
      <c r="H5432" s="168">
        <v>41302</v>
      </c>
      <c r="I5432" t="s">
        <v>103</v>
      </c>
      <c r="J5432" s="169">
        <v>4.6602739726027398</v>
      </c>
      <c r="K5432">
        <v>1</v>
      </c>
    </row>
    <row r="5433" spans="1:11" x14ac:dyDescent="0.25">
      <c r="A5433" t="s">
        <v>5960</v>
      </c>
      <c r="B5433">
        <v>165</v>
      </c>
      <c r="C5433" t="s">
        <v>167</v>
      </c>
      <c r="D5433" s="167">
        <v>69222.179999999993</v>
      </c>
      <c r="E5433" t="s">
        <v>188</v>
      </c>
      <c r="F5433" t="s">
        <v>169</v>
      </c>
      <c r="G5433" t="s">
        <v>170</v>
      </c>
      <c r="H5433" s="168">
        <v>34520</v>
      </c>
      <c r="I5433" t="s">
        <v>103</v>
      </c>
      <c r="J5433" s="169">
        <v>23.241095890410961</v>
      </c>
      <c r="K5433">
        <v>5</v>
      </c>
    </row>
    <row r="5434" spans="1:11" x14ac:dyDescent="0.25">
      <c r="A5434" t="s">
        <v>5961</v>
      </c>
      <c r="B5434">
        <v>70543</v>
      </c>
      <c r="C5434" t="s">
        <v>172</v>
      </c>
      <c r="D5434" s="167">
        <v>72902</v>
      </c>
      <c r="E5434" t="s">
        <v>175</v>
      </c>
      <c r="F5434" t="s">
        <v>169</v>
      </c>
      <c r="G5434" t="s">
        <v>183</v>
      </c>
      <c r="H5434" s="168">
        <v>38915</v>
      </c>
      <c r="I5434" t="s">
        <v>106</v>
      </c>
      <c r="J5434" s="169">
        <v>11.2</v>
      </c>
      <c r="K5434">
        <v>3</v>
      </c>
    </row>
    <row r="5435" spans="1:11" x14ac:dyDescent="0.25">
      <c r="A5435" t="s">
        <v>5962</v>
      </c>
      <c r="B5435">
        <v>27381</v>
      </c>
      <c r="C5435" t="s">
        <v>172</v>
      </c>
      <c r="D5435" s="167">
        <v>57265</v>
      </c>
      <c r="E5435" t="s">
        <v>191</v>
      </c>
      <c r="F5435" t="s">
        <v>169</v>
      </c>
      <c r="G5435" t="s">
        <v>354</v>
      </c>
      <c r="H5435" s="168">
        <v>40966</v>
      </c>
      <c r="I5435" t="s">
        <v>106</v>
      </c>
      <c r="J5435" s="169">
        <v>5.580821917808219</v>
      </c>
      <c r="K5435">
        <v>2</v>
      </c>
    </row>
    <row r="5436" spans="1:11" x14ac:dyDescent="0.25">
      <c r="A5436" t="s">
        <v>5963</v>
      </c>
      <c r="B5436">
        <v>84915</v>
      </c>
      <c r="C5436" t="s">
        <v>172</v>
      </c>
      <c r="D5436" s="167">
        <v>83658</v>
      </c>
      <c r="E5436" t="s">
        <v>175</v>
      </c>
      <c r="F5436" t="s">
        <v>169</v>
      </c>
      <c r="G5436" t="s">
        <v>183</v>
      </c>
      <c r="H5436" s="168">
        <v>37459</v>
      </c>
      <c r="I5436" t="s">
        <v>107</v>
      </c>
      <c r="J5436" s="169">
        <v>15.189041095890412</v>
      </c>
      <c r="K5436">
        <v>4</v>
      </c>
    </row>
    <row r="5437" spans="1:11" x14ac:dyDescent="0.25">
      <c r="A5437" t="s">
        <v>5964</v>
      </c>
      <c r="B5437">
        <v>29866</v>
      </c>
      <c r="C5437" t="s">
        <v>172</v>
      </c>
      <c r="D5437" s="167">
        <v>107657</v>
      </c>
      <c r="E5437" t="s">
        <v>268</v>
      </c>
      <c r="F5437" t="s">
        <v>169</v>
      </c>
      <c r="G5437" t="s">
        <v>297</v>
      </c>
      <c r="H5437" s="168">
        <v>38488</v>
      </c>
      <c r="I5437" t="s">
        <v>106</v>
      </c>
      <c r="J5437" s="169">
        <v>12.36986301369863</v>
      </c>
      <c r="K5437">
        <v>3</v>
      </c>
    </row>
    <row r="5438" spans="1:11" x14ac:dyDescent="0.25">
      <c r="A5438" t="s">
        <v>5965</v>
      </c>
      <c r="B5438">
        <v>58073</v>
      </c>
      <c r="C5438" t="s">
        <v>167</v>
      </c>
      <c r="D5438" s="167">
        <v>122589.42</v>
      </c>
      <c r="E5438" t="s">
        <v>185</v>
      </c>
      <c r="F5438" t="s">
        <v>169</v>
      </c>
      <c r="G5438" t="s">
        <v>275</v>
      </c>
      <c r="H5438" s="168">
        <v>37914</v>
      </c>
      <c r="I5438" t="s">
        <v>103</v>
      </c>
      <c r="J5438" s="169">
        <v>13.942465753424658</v>
      </c>
      <c r="K5438">
        <v>3</v>
      </c>
    </row>
    <row r="5439" spans="1:11" x14ac:dyDescent="0.25">
      <c r="A5439" t="s">
        <v>5966</v>
      </c>
      <c r="B5439">
        <v>39419</v>
      </c>
      <c r="C5439" t="s">
        <v>172</v>
      </c>
      <c r="D5439" s="167">
        <v>73801</v>
      </c>
      <c r="E5439" t="s">
        <v>196</v>
      </c>
      <c r="F5439" t="s">
        <v>169</v>
      </c>
      <c r="G5439" t="s">
        <v>2178</v>
      </c>
      <c r="H5439" s="168">
        <v>38320</v>
      </c>
      <c r="I5439" t="s">
        <v>106</v>
      </c>
      <c r="J5439" s="169">
        <v>12.830136986301369</v>
      </c>
      <c r="K5439">
        <v>3</v>
      </c>
    </row>
    <row r="5440" spans="1:11" x14ac:dyDescent="0.25">
      <c r="A5440" t="s">
        <v>5967</v>
      </c>
      <c r="B5440">
        <v>51272</v>
      </c>
      <c r="C5440" t="s">
        <v>167</v>
      </c>
      <c r="D5440" s="167">
        <v>33564.74</v>
      </c>
      <c r="E5440" t="s">
        <v>188</v>
      </c>
      <c r="F5440" t="s">
        <v>202</v>
      </c>
      <c r="G5440" t="s">
        <v>337</v>
      </c>
      <c r="H5440" s="168">
        <v>38989</v>
      </c>
      <c r="I5440" t="s">
        <v>103</v>
      </c>
      <c r="J5440" s="169">
        <v>10.997260273972604</v>
      </c>
      <c r="K5440">
        <v>3</v>
      </c>
    </row>
    <row r="5441" spans="1:11" x14ac:dyDescent="0.25">
      <c r="A5441" t="s">
        <v>5968</v>
      </c>
      <c r="B5441">
        <v>11861</v>
      </c>
      <c r="C5441" t="s">
        <v>172</v>
      </c>
      <c r="D5441" s="167">
        <v>110424.49</v>
      </c>
      <c r="E5441" t="s">
        <v>253</v>
      </c>
      <c r="F5441" t="s">
        <v>169</v>
      </c>
      <c r="G5441" t="s">
        <v>275</v>
      </c>
      <c r="H5441" s="168">
        <v>32482</v>
      </c>
      <c r="I5441" t="s">
        <v>104</v>
      </c>
      <c r="J5441" s="169">
        <v>28.824657534246576</v>
      </c>
      <c r="K5441">
        <v>6</v>
      </c>
    </row>
    <row r="5442" spans="1:11" x14ac:dyDescent="0.25">
      <c r="A5442" t="s">
        <v>5969</v>
      </c>
      <c r="B5442">
        <v>51719</v>
      </c>
      <c r="C5442" t="s">
        <v>167</v>
      </c>
      <c r="D5442" s="167">
        <v>58178.18</v>
      </c>
      <c r="E5442" t="s">
        <v>253</v>
      </c>
      <c r="F5442" t="s">
        <v>169</v>
      </c>
      <c r="G5442" t="s">
        <v>539</v>
      </c>
      <c r="H5442" s="168">
        <v>38863</v>
      </c>
      <c r="I5442" t="s">
        <v>107</v>
      </c>
      <c r="J5442" s="169">
        <v>11.342465753424657</v>
      </c>
      <c r="K5442">
        <v>3</v>
      </c>
    </row>
    <row r="5443" spans="1:11" x14ac:dyDescent="0.25">
      <c r="A5443" t="s">
        <v>5970</v>
      </c>
      <c r="B5443">
        <v>84341</v>
      </c>
      <c r="C5443" t="s">
        <v>172</v>
      </c>
      <c r="D5443" s="167">
        <v>115455.6</v>
      </c>
      <c r="E5443" t="s">
        <v>185</v>
      </c>
      <c r="F5443" t="s">
        <v>169</v>
      </c>
      <c r="G5443" t="s">
        <v>495</v>
      </c>
      <c r="H5443" s="168">
        <v>31392</v>
      </c>
      <c r="I5443" t="s">
        <v>104</v>
      </c>
      <c r="J5443" s="169">
        <v>31.81095890410959</v>
      </c>
      <c r="K5443">
        <v>7</v>
      </c>
    </row>
    <row r="5444" spans="1:11" x14ac:dyDescent="0.25">
      <c r="A5444" t="s">
        <v>5971</v>
      </c>
      <c r="B5444">
        <v>1901</v>
      </c>
      <c r="C5444" t="s">
        <v>172</v>
      </c>
      <c r="D5444" s="167">
        <v>77343</v>
      </c>
      <c r="E5444" t="s">
        <v>268</v>
      </c>
      <c r="F5444" t="s">
        <v>169</v>
      </c>
      <c r="G5444" t="s">
        <v>630</v>
      </c>
      <c r="H5444" s="168">
        <v>37144</v>
      </c>
      <c r="I5444" t="s">
        <v>105</v>
      </c>
      <c r="J5444" s="169">
        <v>16.052054794520547</v>
      </c>
      <c r="K5444">
        <v>4</v>
      </c>
    </row>
    <row r="5445" spans="1:11" x14ac:dyDescent="0.25">
      <c r="A5445" t="s">
        <v>5972</v>
      </c>
      <c r="B5445">
        <v>64694</v>
      </c>
      <c r="C5445" t="s">
        <v>172</v>
      </c>
      <c r="D5445" s="167">
        <v>88859</v>
      </c>
      <c r="E5445" t="s">
        <v>185</v>
      </c>
      <c r="F5445" t="s">
        <v>169</v>
      </c>
      <c r="G5445" t="s">
        <v>416</v>
      </c>
      <c r="H5445" s="168">
        <v>36024</v>
      </c>
      <c r="I5445" t="s">
        <v>103</v>
      </c>
      <c r="J5445" s="169">
        <v>19.12054794520548</v>
      </c>
      <c r="K5445">
        <v>4</v>
      </c>
    </row>
    <row r="5446" spans="1:11" x14ac:dyDescent="0.25">
      <c r="A5446" t="s">
        <v>5973</v>
      </c>
      <c r="B5446">
        <v>18520</v>
      </c>
      <c r="C5446" t="s">
        <v>172</v>
      </c>
      <c r="D5446" s="167">
        <v>95187.98</v>
      </c>
      <c r="E5446" t="s">
        <v>185</v>
      </c>
      <c r="F5446" t="s">
        <v>169</v>
      </c>
      <c r="G5446" t="s">
        <v>416</v>
      </c>
      <c r="H5446" s="168">
        <v>31977</v>
      </c>
      <c r="I5446" t="s">
        <v>107</v>
      </c>
      <c r="J5446" s="169">
        <v>30.208219178082192</v>
      </c>
      <c r="K5446">
        <v>7</v>
      </c>
    </row>
    <row r="5447" spans="1:11" x14ac:dyDescent="0.25">
      <c r="A5447" t="s">
        <v>5974</v>
      </c>
      <c r="B5447">
        <v>78950</v>
      </c>
      <c r="C5447" t="s">
        <v>167</v>
      </c>
      <c r="D5447" s="167">
        <v>20419.48</v>
      </c>
      <c r="E5447" t="s">
        <v>196</v>
      </c>
      <c r="F5447" t="s">
        <v>202</v>
      </c>
      <c r="G5447" t="s">
        <v>222</v>
      </c>
      <c r="H5447" s="168">
        <v>38992</v>
      </c>
      <c r="I5447" t="s">
        <v>108</v>
      </c>
      <c r="J5447" s="169">
        <v>10.989041095890411</v>
      </c>
      <c r="K5447">
        <v>3</v>
      </c>
    </row>
    <row r="5448" spans="1:11" x14ac:dyDescent="0.25">
      <c r="A5448" t="s">
        <v>5975</v>
      </c>
      <c r="B5448">
        <v>81939</v>
      </c>
      <c r="C5448" t="s">
        <v>172</v>
      </c>
      <c r="D5448" s="167">
        <v>64141</v>
      </c>
      <c r="E5448" t="s">
        <v>199</v>
      </c>
      <c r="F5448" t="s">
        <v>169</v>
      </c>
      <c r="G5448" t="s">
        <v>200</v>
      </c>
      <c r="H5448" s="168">
        <v>35953</v>
      </c>
      <c r="I5448" t="s">
        <v>107</v>
      </c>
      <c r="J5448" s="169">
        <v>19.315068493150687</v>
      </c>
      <c r="K5448">
        <v>4</v>
      </c>
    </row>
    <row r="5449" spans="1:11" x14ac:dyDescent="0.25">
      <c r="A5449" t="s">
        <v>5976</v>
      </c>
      <c r="B5449">
        <v>92562</v>
      </c>
      <c r="C5449" t="s">
        <v>167</v>
      </c>
      <c r="D5449" s="167">
        <v>110886.71</v>
      </c>
      <c r="E5449" t="s">
        <v>188</v>
      </c>
      <c r="F5449" t="s">
        <v>169</v>
      </c>
      <c r="G5449" t="s">
        <v>240</v>
      </c>
      <c r="H5449" s="168">
        <v>30298</v>
      </c>
      <c r="I5449" t="s">
        <v>105</v>
      </c>
      <c r="J5449" s="169">
        <v>34.80821917808219</v>
      </c>
      <c r="K5449">
        <v>7</v>
      </c>
    </row>
    <row r="5450" spans="1:11" x14ac:dyDescent="0.25">
      <c r="A5450" t="s">
        <v>5977</v>
      </c>
      <c r="B5450">
        <v>25183</v>
      </c>
      <c r="C5450" t="s">
        <v>167</v>
      </c>
      <c r="D5450" s="167">
        <v>75928.94</v>
      </c>
      <c r="E5450" t="s">
        <v>175</v>
      </c>
      <c r="F5450" t="s">
        <v>169</v>
      </c>
      <c r="G5450" t="s">
        <v>211</v>
      </c>
      <c r="H5450" s="168">
        <v>38810</v>
      </c>
      <c r="I5450" t="s">
        <v>104</v>
      </c>
      <c r="J5450" s="169">
        <v>11.487671232876712</v>
      </c>
      <c r="K5450">
        <v>3</v>
      </c>
    </row>
    <row r="5451" spans="1:11" x14ac:dyDescent="0.25">
      <c r="A5451" t="s">
        <v>5978</v>
      </c>
      <c r="B5451">
        <v>14005</v>
      </c>
      <c r="C5451" t="s">
        <v>172</v>
      </c>
      <c r="D5451" s="167">
        <v>43985</v>
      </c>
      <c r="E5451" t="s">
        <v>199</v>
      </c>
      <c r="F5451" t="s">
        <v>169</v>
      </c>
      <c r="G5451" t="s">
        <v>3985</v>
      </c>
      <c r="H5451" s="168">
        <v>42562</v>
      </c>
      <c r="I5451" t="s">
        <v>103</v>
      </c>
      <c r="J5451" s="169">
        <v>1.2082191780821918</v>
      </c>
      <c r="K5451">
        <v>1</v>
      </c>
    </row>
    <row r="5452" spans="1:11" x14ac:dyDescent="0.25">
      <c r="A5452" t="s">
        <v>5979</v>
      </c>
      <c r="B5452">
        <v>25534</v>
      </c>
      <c r="C5452" t="s">
        <v>172</v>
      </c>
      <c r="D5452" s="167">
        <v>27805.439999999999</v>
      </c>
      <c r="E5452" t="s">
        <v>233</v>
      </c>
      <c r="F5452" t="s">
        <v>202</v>
      </c>
      <c r="G5452" t="s">
        <v>234</v>
      </c>
      <c r="H5452" s="168">
        <v>42471</v>
      </c>
      <c r="I5452" t="s">
        <v>103</v>
      </c>
      <c r="J5452" s="169">
        <v>1.4575342465753425</v>
      </c>
      <c r="K5452">
        <v>1</v>
      </c>
    </row>
    <row r="5453" spans="1:11" x14ac:dyDescent="0.25">
      <c r="A5453" t="s">
        <v>5980</v>
      </c>
      <c r="B5453">
        <v>93442</v>
      </c>
      <c r="C5453" t="s">
        <v>172</v>
      </c>
      <c r="D5453" s="167">
        <v>55802</v>
      </c>
      <c r="E5453" t="s">
        <v>199</v>
      </c>
      <c r="F5453" t="s">
        <v>169</v>
      </c>
      <c r="G5453" t="s">
        <v>630</v>
      </c>
      <c r="H5453" s="168">
        <v>37515</v>
      </c>
      <c r="I5453" t="s">
        <v>107</v>
      </c>
      <c r="J5453" s="169">
        <v>15.035616438356165</v>
      </c>
      <c r="K5453">
        <v>3</v>
      </c>
    </row>
    <row r="5454" spans="1:11" x14ac:dyDescent="0.25">
      <c r="A5454" t="s">
        <v>5981</v>
      </c>
      <c r="B5454">
        <v>83201</v>
      </c>
      <c r="C5454" t="s">
        <v>172</v>
      </c>
      <c r="D5454" s="167">
        <v>69222.179999999993</v>
      </c>
      <c r="E5454" t="s">
        <v>199</v>
      </c>
      <c r="F5454" t="s">
        <v>169</v>
      </c>
      <c r="G5454" t="s">
        <v>2935</v>
      </c>
      <c r="H5454" s="168">
        <v>30587</v>
      </c>
      <c r="I5454" t="s">
        <v>106</v>
      </c>
      <c r="J5454" s="169">
        <v>34.016438356164386</v>
      </c>
      <c r="K5454">
        <v>7</v>
      </c>
    </row>
    <row r="5455" spans="1:11" x14ac:dyDescent="0.25">
      <c r="A5455" t="s">
        <v>5982</v>
      </c>
      <c r="B5455">
        <v>4256</v>
      </c>
      <c r="C5455" t="s">
        <v>172</v>
      </c>
      <c r="D5455" s="167">
        <v>43861.82</v>
      </c>
      <c r="E5455" t="s">
        <v>233</v>
      </c>
      <c r="F5455" t="s">
        <v>169</v>
      </c>
      <c r="G5455" t="s">
        <v>554</v>
      </c>
      <c r="H5455" s="168">
        <v>40489</v>
      </c>
      <c r="I5455" t="s">
        <v>105</v>
      </c>
      <c r="J5455" s="169">
        <v>6.8876712328767127</v>
      </c>
      <c r="K5455">
        <v>2</v>
      </c>
    </row>
    <row r="5456" spans="1:11" x14ac:dyDescent="0.25">
      <c r="A5456" t="s">
        <v>5983</v>
      </c>
      <c r="B5456">
        <v>95726</v>
      </c>
      <c r="C5456" t="s">
        <v>172</v>
      </c>
      <c r="D5456" s="167">
        <v>63493</v>
      </c>
      <c r="E5456" t="s">
        <v>191</v>
      </c>
      <c r="F5456" t="s">
        <v>169</v>
      </c>
      <c r="G5456" t="s">
        <v>486</v>
      </c>
      <c r="H5456" s="168">
        <v>39693</v>
      </c>
      <c r="I5456" t="s">
        <v>105</v>
      </c>
      <c r="J5456" s="169">
        <v>9.0684931506849313</v>
      </c>
      <c r="K5456">
        <v>2</v>
      </c>
    </row>
    <row r="5457" spans="1:11" x14ac:dyDescent="0.25">
      <c r="A5457" t="s">
        <v>5984</v>
      </c>
      <c r="B5457">
        <v>91552</v>
      </c>
      <c r="C5457" t="s">
        <v>167</v>
      </c>
      <c r="D5457" s="167">
        <v>144375.87</v>
      </c>
      <c r="E5457" t="s">
        <v>188</v>
      </c>
      <c r="F5457" t="s">
        <v>169</v>
      </c>
      <c r="G5457" t="s">
        <v>231</v>
      </c>
      <c r="H5457" s="168">
        <v>37572</v>
      </c>
      <c r="I5457" t="s">
        <v>103</v>
      </c>
      <c r="J5457" s="169">
        <v>14.87945205479452</v>
      </c>
      <c r="K5457">
        <v>3</v>
      </c>
    </row>
    <row r="5458" spans="1:11" x14ac:dyDescent="0.25">
      <c r="A5458" t="s">
        <v>5985</v>
      </c>
      <c r="B5458">
        <v>70658</v>
      </c>
      <c r="C5458" t="s">
        <v>172</v>
      </c>
      <c r="D5458" s="167">
        <v>50910</v>
      </c>
      <c r="E5458" t="s">
        <v>191</v>
      </c>
      <c r="F5458" t="s">
        <v>169</v>
      </c>
      <c r="G5458" t="s">
        <v>354</v>
      </c>
      <c r="H5458" s="168">
        <v>41708</v>
      </c>
      <c r="I5458" t="s">
        <v>106</v>
      </c>
      <c r="J5458" s="169">
        <v>3.547945205479452</v>
      </c>
      <c r="K5458">
        <v>1</v>
      </c>
    </row>
    <row r="5459" spans="1:11" x14ac:dyDescent="0.25">
      <c r="A5459" t="s">
        <v>5986</v>
      </c>
      <c r="B5459">
        <v>86030</v>
      </c>
      <c r="C5459" t="s">
        <v>172</v>
      </c>
      <c r="D5459" s="167">
        <v>40631.32</v>
      </c>
      <c r="E5459" t="s">
        <v>199</v>
      </c>
      <c r="F5459" t="s">
        <v>169</v>
      </c>
      <c r="G5459" t="s">
        <v>200</v>
      </c>
      <c r="H5459" s="168">
        <v>42093</v>
      </c>
      <c r="I5459" t="s">
        <v>105</v>
      </c>
      <c r="J5459" s="169">
        <v>2.493150684931507</v>
      </c>
      <c r="K5459">
        <v>1</v>
      </c>
    </row>
    <row r="5460" spans="1:11" x14ac:dyDescent="0.25">
      <c r="A5460" t="s">
        <v>5987</v>
      </c>
      <c r="B5460">
        <v>64078</v>
      </c>
      <c r="C5460" t="s">
        <v>172</v>
      </c>
      <c r="D5460" s="167">
        <v>56733</v>
      </c>
      <c r="E5460" t="s">
        <v>168</v>
      </c>
      <c r="F5460" t="s">
        <v>169</v>
      </c>
      <c r="G5460" t="s">
        <v>265</v>
      </c>
      <c r="H5460" s="168">
        <v>41596</v>
      </c>
      <c r="I5460" t="s">
        <v>105</v>
      </c>
      <c r="J5460" s="169">
        <v>3.8547945205479452</v>
      </c>
      <c r="K5460">
        <v>1</v>
      </c>
    </row>
    <row r="5461" spans="1:11" x14ac:dyDescent="0.25">
      <c r="A5461" t="s">
        <v>5988</v>
      </c>
      <c r="B5461">
        <v>79759</v>
      </c>
      <c r="C5461" t="s">
        <v>172</v>
      </c>
      <c r="D5461" s="167">
        <v>42053.33</v>
      </c>
      <c r="E5461" t="s">
        <v>199</v>
      </c>
      <c r="F5461" t="s">
        <v>169</v>
      </c>
      <c r="G5461" t="s">
        <v>220</v>
      </c>
      <c r="H5461" s="168">
        <v>41820</v>
      </c>
      <c r="I5461" t="s">
        <v>105</v>
      </c>
      <c r="J5461" s="169">
        <v>3.2410958904109588</v>
      </c>
      <c r="K5461">
        <v>1</v>
      </c>
    </row>
    <row r="5462" spans="1:11" x14ac:dyDescent="0.25">
      <c r="A5462" t="s">
        <v>5989</v>
      </c>
      <c r="B5462">
        <v>66798</v>
      </c>
      <c r="C5462" t="s">
        <v>172</v>
      </c>
      <c r="D5462" s="167">
        <v>114079.71</v>
      </c>
      <c r="E5462" t="s">
        <v>168</v>
      </c>
      <c r="F5462" t="s">
        <v>169</v>
      </c>
      <c r="G5462" t="s">
        <v>2341</v>
      </c>
      <c r="H5462" s="168">
        <v>32929</v>
      </c>
      <c r="I5462" t="s">
        <v>106</v>
      </c>
      <c r="J5462" s="169">
        <v>27.6</v>
      </c>
      <c r="K5462">
        <v>6</v>
      </c>
    </row>
    <row r="5463" spans="1:11" x14ac:dyDescent="0.25">
      <c r="A5463" t="s">
        <v>5990</v>
      </c>
      <c r="B5463">
        <v>52048</v>
      </c>
      <c r="C5463" t="s">
        <v>172</v>
      </c>
      <c r="D5463" s="167">
        <v>46626.87</v>
      </c>
      <c r="E5463" t="s">
        <v>199</v>
      </c>
      <c r="F5463" t="s">
        <v>169</v>
      </c>
      <c r="G5463" t="s">
        <v>205</v>
      </c>
      <c r="H5463" s="168">
        <v>39509</v>
      </c>
      <c r="I5463" t="s">
        <v>103</v>
      </c>
      <c r="J5463" s="169">
        <v>9.5726027397260278</v>
      </c>
      <c r="K5463">
        <v>2</v>
      </c>
    </row>
    <row r="5464" spans="1:11" x14ac:dyDescent="0.25">
      <c r="A5464" t="s">
        <v>5991</v>
      </c>
      <c r="B5464">
        <v>90170</v>
      </c>
      <c r="C5464" t="s">
        <v>167</v>
      </c>
      <c r="D5464" s="167">
        <v>55054</v>
      </c>
      <c r="E5464" t="s">
        <v>188</v>
      </c>
      <c r="F5464" t="s">
        <v>169</v>
      </c>
      <c r="G5464" t="s">
        <v>282</v>
      </c>
      <c r="H5464" s="168">
        <v>42408</v>
      </c>
      <c r="I5464" t="s">
        <v>103</v>
      </c>
      <c r="J5464" s="169">
        <v>1.6301369863013699</v>
      </c>
      <c r="K5464">
        <v>1</v>
      </c>
    </row>
    <row r="5465" spans="1:11" x14ac:dyDescent="0.25">
      <c r="A5465" t="s">
        <v>5992</v>
      </c>
      <c r="B5465">
        <v>43361</v>
      </c>
      <c r="C5465" t="s">
        <v>167</v>
      </c>
      <c r="D5465" s="167">
        <v>19060.64</v>
      </c>
      <c r="E5465" t="s">
        <v>196</v>
      </c>
      <c r="F5465" t="s">
        <v>202</v>
      </c>
      <c r="G5465" t="s">
        <v>222</v>
      </c>
      <c r="H5465" s="168">
        <v>39497</v>
      </c>
      <c r="I5465" t="s">
        <v>104</v>
      </c>
      <c r="J5465" s="169">
        <v>9.6054794520547944</v>
      </c>
      <c r="K5465">
        <v>2</v>
      </c>
    </row>
    <row r="5466" spans="1:11" x14ac:dyDescent="0.25">
      <c r="A5466" t="s">
        <v>5993</v>
      </c>
      <c r="B5466">
        <v>72025</v>
      </c>
      <c r="C5466" t="s">
        <v>167</v>
      </c>
      <c r="D5466" s="167">
        <v>39257</v>
      </c>
      <c r="E5466" t="s">
        <v>175</v>
      </c>
      <c r="F5466" t="s">
        <v>169</v>
      </c>
      <c r="G5466" t="s">
        <v>209</v>
      </c>
      <c r="H5466" s="168">
        <v>42632</v>
      </c>
      <c r="I5466" t="s">
        <v>104</v>
      </c>
      <c r="J5466" s="169">
        <v>1.0164383561643835</v>
      </c>
      <c r="K5466">
        <v>1</v>
      </c>
    </row>
    <row r="5467" spans="1:11" x14ac:dyDescent="0.25">
      <c r="A5467" t="s">
        <v>5994</v>
      </c>
      <c r="B5467">
        <v>83451</v>
      </c>
      <c r="C5467" t="s">
        <v>167</v>
      </c>
      <c r="D5467" s="167">
        <v>130020.2</v>
      </c>
      <c r="E5467" t="s">
        <v>188</v>
      </c>
      <c r="F5467" t="s">
        <v>169</v>
      </c>
      <c r="G5467" t="s">
        <v>275</v>
      </c>
      <c r="H5467" s="168">
        <v>31403</v>
      </c>
      <c r="I5467" t="s">
        <v>104</v>
      </c>
      <c r="J5467" s="169">
        <v>31.780821917808218</v>
      </c>
      <c r="K5467">
        <v>7</v>
      </c>
    </row>
    <row r="5468" spans="1:11" x14ac:dyDescent="0.25">
      <c r="A5468" t="s">
        <v>5995</v>
      </c>
      <c r="B5468">
        <v>94121</v>
      </c>
      <c r="C5468" t="s">
        <v>167</v>
      </c>
      <c r="D5468" s="167">
        <v>52042.22</v>
      </c>
      <c r="E5468" t="s">
        <v>168</v>
      </c>
      <c r="F5468" t="s">
        <v>169</v>
      </c>
      <c r="G5468" t="s">
        <v>194</v>
      </c>
      <c r="H5468" s="168">
        <v>37760</v>
      </c>
      <c r="I5468" t="s">
        <v>105</v>
      </c>
      <c r="J5468" s="169">
        <v>14.364383561643836</v>
      </c>
      <c r="K5468">
        <v>3</v>
      </c>
    </row>
    <row r="5469" spans="1:11" x14ac:dyDescent="0.25">
      <c r="A5469" t="s">
        <v>5996</v>
      </c>
      <c r="B5469">
        <v>98854</v>
      </c>
      <c r="C5469" t="s">
        <v>172</v>
      </c>
      <c r="D5469" s="167">
        <v>45261</v>
      </c>
      <c r="E5469" t="s">
        <v>191</v>
      </c>
      <c r="F5469" t="s">
        <v>169</v>
      </c>
      <c r="G5469" t="s">
        <v>1065</v>
      </c>
      <c r="H5469" s="168">
        <v>42716</v>
      </c>
      <c r="I5469" t="s">
        <v>103</v>
      </c>
      <c r="J5469" s="169">
        <v>0.78630136986301369</v>
      </c>
      <c r="K5469">
        <v>1</v>
      </c>
    </row>
    <row r="5470" spans="1:11" x14ac:dyDescent="0.25">
      <c r="A5470" t="s">
        <v>5997</v>
      </c>
      <c r="B5470">
        <v>21846</v>
      </c>
      <c r="C5470" t="s">
        <v>167</v>
      </c>
      <c r="D5470" s="167">
        <v>58448</v>
      </c>
      <c r="E5470" t="s">
        <v>188</v>
      </c>
      <c r="F5470" t="s">
        <v>169</v>
      </c>
      <c r="G5470" t="s">
        <v>344</v>
      </c>
      <c r="H5470" s="168">
        <v>36080</v>
      </c>
      <c r="I5470" t="s">
        <v>107</v>
      </c>
      <c r="J5470" s="169">
        <v>18.967123287671232</v>
      </c>
      <c r="K5470">
        <v>4</v>
      </c>
    </row>
    <row r="5471" spans="1:11" x14ac:dyDescent="0.25">
      <c r="A5471" t="s">
        <v>5998</v>
      </c>
      <c r="B5471">
        <v>34158</v>
      </c>
      <c r="C5471" t="s">
        <v>172</v>
      </c>
      <c r="D5471" s="167">
        <v>80788.59</v>
      </c>
      <c r="E5471" t="s">
        <v>168</v>
      </c>
      <c r="F5471" t="s">
        <v>169</v>
      </c>
      <c r="G5471" t="s">
        <v>1203</v>
      </c>
      <c r="H5471" s="168">
        <v>37942</v>
      </c>
      <c r="I5471" t="s">
        <v>104</v>
      </c>
      <c r="J5471" s="169">
        <v>13.865753424657534</v>
      </c>
      <c r="K5471">
        <v>3</v>
      </c>
    </row>
    <row r="5472" spans="1:11" x14ac:dyDescent="0.25">
      <c r="A5472" t="s">
        <v>5999</v>
      </c>
      <c r="B5472">
        <v>60834</v>
      </c>
      <c r="C5472" t="s">
        <v>172</v>
      </c>
      <c r="D5472" s="167">
        <v>123902.96</v>
      </c>
      <c r="E5472" t="s">
        <v>175</v>
      </c>
      <c r="F5472" t="s">
        <v>169</v>
      </c>
      <c r="G5472" t="s">
        <v>291</v>
      </c>
      <c r="H5472" s="168">
        <v>34176</v>
      </c>
      <c r="I5472" t="s">
        <v>103</v>
      </c>
      <c r="J5472" s="169">
        <v>24.183561643835617</v>
      </c>
      <c r="K5472">
        <v>5</v>
      </c>
    </row>
    <row r="5473" spans="1:11" x14ac:dyDescent="0.25">
      <c r="A5473" t="s">
        <v>6000</v>
      </c>
      <c r="B5473">
        <v>79821</v>
      </c>
      <c r="C5473" t="s">
        <v>172</v>
      </c>
      <c r="D5473" s="167">
        <v>63123.37</v>
      </c>
      <c r="E5473" t="s">
        <v>199</v>
      </c>
      <c r="F5473" t="s">
        <v>169</v>
      </c>
      <c r="G5473" t="s">
        <v>287</v>
      </c>
      <c r="H5473" s="168">
        <v>37928</v>
      </c>
      <c r="I5473" t="s">
        <v>106</v>
      </c>
      <c r="J5473" s="169">
        <v>13.904109589041095</v>
      </c>
      <c r="K5473">
        <v>3</v>
      </c>
    </row>
    <row r="5474" spans="1:11" x14ac:dyDescent="0.25">
      <c r="A5474" t="s">
        <v>6001</v>
      </c>
      <c r="B5474">
        <v>95554</v>
      </c>
      <c r="C5474" t="s">
        <v>172</v>
      </c>
      <c r="D5474" s="167">
        <v>70435</v>
      </c>
      <c r="E5474" t="s">
        <v>175</v>
      </c>
      <c r="F5474" t="s">
        <v>169</v>
      </c>
      <c r="G5474" t="s">
        <v>183</v>
      </c>
      <c r="H5474" s="168">
        <v>39098</v>
      </c>
      <c r="I5474" t="s">
        <v>105</v>
      </c>
      <c r="J5474" s="169">
        <v>10.698630136986301</v>
      </c>
      <c r="K5474">
        <v>3</v>
      </c>
    </row>
    <row r="5475" spans="1:11" x14ac:dyDescent="0.25">
      <c r="A5475" t="s">
        <v>6002</v>
      </c>
      <c r="B5475">
        <v>87201</v>
      </c>
      <c r="C5475" t="s">
        <v>172</v>
      </c>
      <c r="D5475" s="167">
        <v>66409.05</v>
      </c>
      <c r="E5475" t="s">
        <v>168</v>
      </c>
      <c r="F5475" t="s">
        <v>169</v>
      </c>
      <c r="G5475" t="s">
        <v>178</v>
      </c>
      <c r="H5475" s="168">
        <v>37634</v>
      </c>
      <c r="I5475" t="s">
        <v>103</v>
      </c>
      <c r="J5475" s="169">
        <v>14.70958904109589</v>
      </c>
      <c r="K5475">
        <v>3</v>
      </c>
    </row>
    <row r="5476" spans="1:11" x14ac:dyDescent="0.25">
      <c r="A5476" t="s">
        <v>6003</v>
      </c>
      <c r="B5476">
        <v>15606</v>
      </c>
      <c r="C5476" t="s">
        <v>167</v>
      </c>
      <c r="D5476" s="167">
        <v>44350.02</v>
      </c>
      <c r="E5476" t="s">
        <v>188</v>
      </c>
      <c r="F5476" t="s">
        <v>202</v>
      </c>
      <c r="G5476" t="s">
        <v>284</v>
      </c>
      <c r="H5476" s="168">
        <v>41127</v>
      </c>
      <c r="I5476" t="s">
        <v>106</v>
      </c>
      <c r="J5476" s="169">
        <v>5.13972602739726</v>
      </c>
      <c r="K5476">
        <v>2</v>
      </c>
    </row>
    <row r="5477" spans="1:11" x14ac:dyDescent="0.25">
      <c r="A5477" t="s">
        <v>6004</v>
      </c>
      <c r="B5477">
        <v>59833</v>
      </c>
      <c r="C5477" t="s">
        <v>172</v>
      </c>
      <c r="D5477" s="167">
        <v>84968.68</v>
      </c>
      <c r="E5477" t="s">
        <v>308</v>
      </c>
      <c r="F5477" t="s">
        <v>169</v>
      </c>
      <c r="G5477" t="s">
        <v>406</v>
      </c>
      <c r="H5477" s="168">
        <v>38082</v>
      </c>
      <c r="I5477" t="s">
        <v>103</v>
      </c>
      <c r="J5477" s="169">
        <v>13.482191780821918</v>
      </c>
      <c r="K5477">
        <v>3</v>
      </c>
    </row>
    <row r="5478" spans="1:11" x14ac:dyDescent="0.25">
      <c r="A5478" t="s">
        <v>6005</v>
      </c>
      <c r="B5478">
        <v>80400</v>
      </c>
      <c r="C5478" t="s">
        <v>172</v>
      </c>
      <c r="D5478" s="167">
        <v>40631.32</v>
      </c>
      <c r="E5478" t="s">
        <v>199</v>
      </c>
      <c r="F5478" t="s">
        <v>169</v>
      </c>
      <c r="G5478" t="s">
        <v>200</v>
      </c>
      <c r="H5478" s="168">
        <v>42065</v>
      </c>
      <c r="I5478" t="s">
        <v>107</v>
      </c>
      <c r="J5478" s="169">
        <v>2.56986301369863</v>
      </c>
      <c r="K5478">
        <v>1</v>
      </c>
    </row>
    <row r="5479" spans="1:11" x14ac:dyDescent="0.25">
      <c r="A5479" t="s">
        <v>6006</v>
      </c>
      <c r="B5479">
        <v>38881</v>
      </c>
      <c r="C5479" t="s">
        <v>172</v>
      </c>
      <c r="D5479" s="167">
        <v>57265</v>
      </c>
      <c r="E5479" t="s">
        <v>191</v>
      </c>
      <c r="F5479" t="s">
        <v>169</v>
      </c>
      <c r="G5479" t="s">
        <v>354</v>
      </c>
      <c r="H5479" s="168">
        <v>40966</v>
      </c>
      <c r="I5479" t="s">
        <v>105</v>
      </c>
      <c r="J5479" s="169">
        <v>5.580821917808219</v>
      </c>
      <c r="K5479">
        <v>2</v>
      </c>
    </row>
    <row r="5480" spans="1:11" x14ac:dyDescent="0.25">
      <c r="A5480" t="s">
        <v>6007</v>
      </c>
      <c r="B5480">
        <v>54245</v>
      </c>
      <c r="C5480" t="s">
        <v>167</v>
      </c>
      <c r="D5480" s="167">
        <v>31588.82</v>
      </c>
      <c r="E5480" t="s">
        <v>216</v>
      </c>
      <c r="F5480" t="s">
        <v>202</v>
      </c>
      <c r="G5480" t="s">
        <v>1058</v>
      </c>
      <c r="H5480" s="168">
        <v>38977</v>
      </c>
      <c r="I5480" t="s">
        <v>106</v>
      </c>
      <c r="J5480" s="169">
        <v>11.03013698630137</v>
      </c>
      <c r="K5480">
        <v>3</v>
      </c>
    </row>
    <row r="5481" spans="1:11" x14ac:dyDescent="0.25">
      <c r="A5481" t="s">
        <v>6008</v>
      </c>
      <c r="B5481">
        <v>73020</v>
      </c>
      <c r="C5481" t="s">
        <v>167</v>
      </c>
      <c r="D5481" s="167">
        <v>91571.74</v>
      </c>
      <c r="E5481" t="s">
        <v>180</v>
      </c>
      <c r="F5481" t="s">
        <v>169</v>
      </c>
      <c r="G5481" t="s">
        <v>428</v>
      </c>
      <c r="H5481" s="168">
        <v>38992</v>
      </c>
      <c r="I5481" t="s">
        <v>104</v>
      </c>
      <c r="J5481" s="169">
        <v>10.989041095890411</v>
      </c>
      <c r="K5481">
        <v>3</v>
      </c>
    </row>
    <row r="5482" spans="1:11" x14ac:dyDescent="0.25">
      <c r="A5482" t="s">
        <v>6009</v>
      </c>
      <c r="B5482">
        <v>7525</v>
      </c>
      <c r="C5482" t="s">
        <v>172</v>
      </c>
      <c r="D5482" s="167">
        <v>62620</v>
      </c>
      <c r="E5482" t="s">
        <v>175</v>
      </c>
      <c r="F5482" t="s">
        <v>169</v>
      </c>
      <c r="G5482" t="s">
        <v>183</v>
      </c>
      <c r="H5482" s="168">
        <v>41694</v>
      </c>
      <c r="I5482" t="s">
        <v>107</v>
      </c>
      <c r="J5482" s="169">
        <v>3.5863013698630137</v>
      </c>
      <c r="K5482">
        <v>1</v>
      </c>
    </row>
    <row r="5483" spans="1:11" x14ac:dyDescent="0.25">
      <c r="A5483" t="s">
        <v>6010</v>
      </c>
      <c r="B5483">
        <v>58927</v>
      </c>
      <c r="C5483" t="s">
        <v>167</v>
      </c>
      <c r="D5483" s="167">
        <v>71927.98</v>
      </c>
      <c r="E5483" t="s">
        <v>216</v>
      </c>
      <c r="F5483" t="s">
        <v>169</v>
      </c>
      <c r="G5483" t="s">
        <v>369</v>
      </c>
      <c r="H5483" s="168">
        <v>38852</v>
      </c>
      <c r="I5483" t="s">
        <v>104</v>
      </c>
      <c r="J5483" s="169">
        <v>11.372602739726027</v>
      </c>
      <c r="K5483">
        <v>3</v>
      </c>
    </row>
    <row r="5484" spans="1:11" x14ac:dyDescent="0.25">
      <c r="A5484" t="s">
        <v>6011</v>
      </c>
      <c r="B5484">
        <v>10502</v>
      </c>
      <c r="C5484" t="s">
        <v>167</v>
      </c>
      <c r="D5484" s="167">
        <v>123486.7</v>
      </c>
      <c r="E5484" t="s">
        <v>188</v>
      </c>
      <c r="F5484" t="s">
        <v>169</v>
      </c>
      <c r="G5484" t="s">
        <v>275</v>
      </c>
      <c r="H5484" s="168">
        <v>36234</v>
      </c>
      <c r="I5484" t="s">
        <v>103</v>
      </c>
      <c r="J5484" s="169">
        <v>18.545205479452054</v>
      </c>
      <c r="K5484">
        <v>4</v>
      </c>
    </row>
    <row r="5485" spans="1:11" x14ac:dyDescent="0.25">
      <c r="A5485" t="s">
        <v>6012</v>
      </c>
      <c r="B5485">
        <v>76993</v>
      </c>
      <c r="C5485" t="s">
        <v>167</v>
      </c>
      <c r="D5485" s="167">
        <v>49027.33</v>
      </c>
      <c r="E5485" t="s">
        <v>168</v>
      </c>
      <c r="F5485" t="s">
        <v>169</v>
      </c>
      <c r="G5485" t="s">
        <v>344</v>
      </c>
      <c r="H5485" s="168">
        <v>41974</v>
      </c>
      <c r="I5485" t="s">
        <v>105</v>
      </c>
      <c r="J5485" s="169">
        <v>2.8191780821917809</v>
      </c>
      <c r="K5485">
        <v>1</v>
      </c>
    </row>
    <row r="5486" spans="1:11" x14ac:dyDescent="0.25">
      <c r="A5486" t="s">
        <v>6013</v>
      </c>
      <c r="B5486">
        <v>84508</v>
      </c>
      <c r="C5486" t="s">
        <v>167</v>
      </c>
      <c r="D5486" s="167">
        <v>63450.68</v>
      </c>
      <c r="E5486" t="s">
        <v>188</v>
      </c>
      <c r="F5486" t="s">
        <v>169</v>
      </c>
      <c r="G5486" t="s">
        <v>3457</v>
      </c>
      <c r="H5486" s="168">
        <v>42226</v>
      </c>
      <c r="I5486" t="s">
        <v>104</v>
      </c>
      <c r="J5486" s="169">
        <v>2.128767123287671</v>
      </c>
      <c r="K5486">
        <v>1</v>
      </c>
    </row>
    <row r="5487" spans="1:11" x14ac:dyDescent="0.25">
      <c r="A5487" t="s">
        <v>6014</v>
      </c>
      <c r="B5487">
        <v>49777</v>
      </c>
      <c r="C5487" t="s">
        <v>172</v>
      </c>
      <c r="D5487" s="167">
        <v>57186</v>
      </c>
      <c r="E5487" t="s">
        <v>168</v>
      </c>
      <c r="F5487" t="s">
        <v>169</v>
      </c>
      <c r="G5487" t="s">
        <v>265</v>
      </c>
      <c r="H5487" s="168">
        <v>39384</v>
      </c>
      <c r="I5487" t="s">
        <v>108</v>
      </c>
      <c r="J5487" s="169">
        <v>9.9150684931506845</v>
      </c>
      <c r="K5487">
        <v>2</v>
      </c>
    </row>
    <row r="5488" spans="1:11" x14ac:dyDescent="0.25">
      <c r="A5488" t="s">
        <v>6015</v>
      </c>
      <c r="B5488">
        <v>54691</v>
      </c>
      <c r="C5488" t="s">
        <v>167</v>
      </c>
      <c r="D5488" s="167">
        <v>83497.98</v>
      </c>
      <c r="E5488" t="s">
        <v>188</v>
      </c>
      <c r="F5488" t="s">
        <v>169</v>
      </c>
      <c r="G5488" t="s">
        <v>282</v>
      </c>
      <c r="H5488" s="168">
        <v>31679</v>
      </c>
      <c r="I5488" t="s">
        <v>107</v>
      </c>
      <c r="J5488" s="169">
        <v>31.024657534246575</v>
      </c>
      <c r="K5488">
        <v>7</v>
      </c>
    </row>
    <row r="5489" spans="1:11" x14ac:dyDescent="0.25">
      <c r="A5489" t="s">
        <v>6016</v>
      </c>
      <c r="B5489">
        <v>58166</v>
      </c>
      <c r="C5489" t="s">
        <v>167</v>
      </c>
      <c r="D5489" s="167">
        <v>104717.28</v>
      </c>
      <c r="E5489" t="s">
        <v>188</v>
      </c>
      <c r="F5489" t="s">
        <v>169</v>
      </c>
      <c r="G5489" t="s">
        <v>410</v>
      </c>
      <c r="H5489" s="168">
        <v>33427</v>
      </c>
      <c r="I5489" t="s">
        <v>103</v>
      </c>
      <c r="J5489" s="169">
        <v>26.235616438356164</v>
      </c>
      <c r="K5489">
        <v>6</v>
      </c>
    </row>
    <row r="5490" spans="1:11" x14ac:dyDescent="0.25">
      <c r="A5490" t="s">
        <v>6017</v>
      </c>
      <c r="B5490">
        <v>23258</v>
      </c>
      <c r="C5490" t="s">
        <v>172</v>
      </c>
      <c r="D5490" s="167">
        <v>100849.36</v>
      </c>
      <c r="E5490" t="s">
        <v>268</v>
      </c>
      <c r="F5490" t="s">
        <v>169</v>
      </c>
      <c r="G5490" t="s">
        <v>297</v>
      </c>
      <c r="H5490" s="168">
        <v>33035</v>
      </c>
      <c r="I5490" t="s">
        <v>106</v>
      </c>
      <c r="J5490" s="169">
        <v>27.30958904109589</v>
      </c>
      <c r="K5490">
        <v>6</v>
      </c>
    </row>
    <row r="5491" spans="1:11" x14ac:dyDescent="0.25">
      <c r="A5491" t="s">
        <v>6018</v>
      </c>
      <c r="B5491">
        <v>10391</v>
      </c>
      <c r="C5491" t="s">
        <v>172</v>
      </c>
      <c r="D5491" s="167">
        <v>58455</v>
      </c>
      <c r="E5491" t="s">
        <v>175</v>
      </c>
      <c r="F5491" t="s">
        <v>169</v>
      </c>
      <c r="G5491" t="s">
        <v>183</v>
      </c>
      <c r="H5491" s="168">
        <v>41498</v>
      </c>
      <c r="I5491" t="s">
        <v>108</v>
      </c>
      <c r="J5491" s="169">
        <v>4.1232876712328768</v>
      </c>
      <c r="K5491">
        <v>1</v>
      </c>
    </row>
    <row r="5492" spans="1:11" x14ac:dyDescent="0.25">
      <c r="A5492" t="s">
        <v>6019</v>
      </c>
      <c r="B5492">
        <v>78320</v>
      </c>
      <c r="C5492" t="s">
        <v>172</v>
      </c>
      <c r="D5492" s="167">
        <v>81066</v>
      </c>
      <c r="E5492" t="s">
        <v>188</v>
      </c>
      <c r="F5492" t="s">
        <v>169</v>
      </c>
      <c r="G5492" t="s">
        <v>282</v>
      </c>
      <c r="H5492" s="168">
        <v>38405</v>
      </c>
      <c r="I5492" t="s">
        <v>104</v>
      </c>
      <c r="J5492" s="169">
        <v>12.597260273972603</v>
      </c>
      <c r="K5492">
        <v>3</v>
      </c>
    </row>
    <row r="5493" spans="1:11" x14ac:dyDescent="0.25">
      <c r="A5493" t="s">
        <v>6020</v>
      </c>
      <c r="B5493">
        <v>28070</v>
      </c>
      <c r="C5493" t="s">
        <v>167</v>
      </c>
      <c r="D5493" s="167">
        <v>121962.43</v>
      </c>
      <c r="E5493" t="s">
        <v>216</v>
      </c>
      <c r="F5493" t="s">
        <v>169</v>
      </c>
      <c r="G5493" t="s">
        <v>275</v>
      </c>
      <c r="H5493" s="168">
        <v>34189</v>
      </c>
      <c r="I5493" t="s">
        <v>103</v>
      </c>
      <c r="J5493" s="169">
        <v>24.147945205479452</v>
      </c>
      <c r="K5493">
        <v>5</v>
      </c>
    </row>
    <row r="5494" spans="1:11" x14ac:dyDescent="0.25">
      <c r="A5494" t="s">
        <v>6021</v>
      </c>
      <c r="B5494">
        <v>25554</v>
      </c>
      <c r="C5494" t="s">
        <v>172</v>
      </c>
      <c r="D5494" s="167">
        <v>61725</v>
      </c>
      <c r="E5494" t="s">
        <v>175</v>
      </c>
      <c r="F5494" t="s">
        <v>169</v>
      </c>
      <c r="G5494" t="s">
        <v>183</v>
      </c>
      <c r="H5494" s="168">
        <v>42156</v>
      </c>
      <c r="I5494" t="s">
        <v>103</v>
      </c>
      <c r="J5494" s="169">
        <v>2.3205479452054796</v>
      </c>
      <c r="K5494">
        <v>1</v>
      </c>
    </row>
    <row r="5495" spans="1:11" x14ac:dyDescent="0.25">
      <c r="A5495" t="s">
        <v>6022</v>
      </c>
      <c r="B5495">
        <v>40987</v>
      </c>
      <c r="C5495" t="s">
        <v>172</v>
      </c>
      <c r="D5495" s="167">
        <v>94491.13</v>
      </c>
      <c r="E5495" t="s">
        <v>168</v>
      </c>
      <c r="F5495" t="s">
        <v>169</v>
      </c>
      <c r="G5495" t="s">
        <v>1516</v>
      </c>
      <c r="H5495" s="168">
        <v>41190</v>
      </c>
      <c r="I5495" t="s">
        <v>103</v>
      </c>
      <c r="J5495" s="169">
        <v>4.9671232876712326</v>
      </c>
      <c r="K5495">
        <v>1</v>
      </c>
    </row>
    <row r="5496" spans="1:11" x14ac:dyDescent="0.25">
      <c r="A5496" t="s">
        <v>6023</v>
      </c>
      <c r="B5496">
        <v>91105</v>
      </c>
      <c r="C5496" t="s">
        <v>172</v>
      </c>
      <c r="D5496" s="167">
        <v>70435</v>
      </c>
      <c r="E5496" t="s">
        <v>175</v>
      </c>
      <c r="F5496" t="s">
        <v>169</v>
      </c>
      <c r="G5496" t="s">
        <v>183</v>
      </c>
      <c r="H5496" s="168">
        <v>39279</v>
      </c>
      <c r="I5496" t="s">
        <v>106</v>
      </c>
      <c r="J5496" s="169">
        <v>10.202739726027398</v>
      </c>
      <c r="K5496">
        <v>3</v>
      </c>
    </row>
    <row r="5497" spans="1:11" x14ac:dyDescent="0.25">
      <c r="A5497" t="s">
        <v>6024</v>
      </c>
      <c r="B5497">
        <v>86239</v>
      </c>
      <c r="C5497" t="s">
        <v>167</v>
      </c>
      <c r="D5497" s="167">
        <v>58715.54</v>
      </c>
      <c r="E5497" t="s">
        <v>168</v>
      </c>
      <c r="F5497" t="s">
        <v>169</v>
      </c>
      <c r="G5497" t="s">
        <v>1364</v>
      </c>
      <c r="H5497" s="168">
        <v>40756</v>
      </c>
      <c r="I5497" t="s">
        <v>108</v>
      </c>
      <c r="J5497" s="169">
        <v>6.1561643835616442</v>
      </c>
      <c r="K5497">
        <v>2</v>
      </c>
    </row>
    <row r="5498" spans="1:11" x14ac:dyDescent="0.25">
      <c r="A5498" t="s">
        <v>6025</v>
      </c>
      <c r="B5498">
        <v>42669</v>
      </c>
      <c r="C5498" t="s">
        <v>172</v>
      </c>
      <c r="D5498" s="167">
        <v>102664</v>
      </c>
      <c r="E5498" t="s">
        <v>308</v>
      </c>
      <c r="F5498" t="s">
        <v>169</v>
      </c>
      <c r="G5498" t="s">
        <v>598</v>
      </c>
      <c r="H5498" s="168">
        <v>37459</v>
      </c>
      <c r="I5498" t="s">
        <v>107</v>
      </c>
      <c r="J5498" s="169">
        <v>15.189041095890412</v>
      </c>
      <c r="K5498">
        <v>4</v>
      </c>
    </row>
    <row r="5499" spans="1:11" x14ac:dyDescent="0.25">
      <c r="A5499" t="s">
        <v>6026</v>
      </c>
      <c r="B5499">
        <v>31913</v>
      </c>
      <c r="C5499" t="s">
        <v>172</v>
      </c>
      <c r="D5499" s="167">
        <v>72861</v>
      </c>
      <c r="E5499" t="s">
        <v>191</v>
      </c>
      <c r="F5499" t="s">
        <v>169</v>
      </c>
      <c r="G5499" t="s">
        <v>192</v>
      </c>
      <c r="H5499" s="168">
        <v>38145</v>
      </c>
      <c r="I5499" t="s">
        <v>103</v>
      </c>
      <c r="J5499" s="169">
        <v>13.30958904109589</v>
      </c>
      <c r="K5499">
        <v>3</v>
      </c>
    </row>
    <row r="5500" spans="1:11" x14ac:dyDescent="0.25">
      <c r="A5500" t="s">
        <v>6027</v>
      </c>
      <c r="B5500">
        <v>56979</v>
      </c>
      <c r="C5500" t="s">
        <v>172</v>
      </c>
      <c r="D5500" s="167">
        <v>59302</v>
      </c>
      <c r="E5500" t="s">
        <v>191</v>
      </c>
      <c r="F5500" t="s">
        <v>169</v>
      </c>
      <c r="G5500" t="s">
        <v>354</v>
      </c>
      <c r="H5500" s="168">
        <v>41064</v>
      </c>
      <c r="I5500" t="s">
        <v>108</v>
      </c>
      <c r="J5500" s="169">
        <v>5.3123287671232875</v>
      </c>
      <c r="K5500">
        <v>2</v>
      </c>
    </row>
    <row r="5501" spans="1:11" x14ac:dyDescent="0.25">
      <c r="A5501" t="s">
        <v>6028</v>
      </c>
      <c r="B5501">
        <v>60675</v>
      </c>
      <c r="C5501" t="s">
        <v>167</v>
      </c>
      <c r="D5501" s="167">
        <v>55142.18</v>
      </c>
      <c r="E5501" t="s">
        <v>188</v>
      </c>
      <c r="F5501" t="s">
        <v>169</v>
      </c>
      <c r="G5501" t="s">
        <v>539</v>
      </c>
      <c r="H5501" s="168">
        <v>37599</v>
      </c>
      <c r="I5501" t="s">
        <v>107</v>
      </c>
      <c r="J5501" s="169">
        <v>14.805479452054794</v>
      </c>
      <c r="K5501">
        <v>3</v>
      </c>
    </row>
    <row r="5502" spans="1:11" x14ac:dyDescent="0.25">
      <c r="A5502" t="s">
        <v>6029</v>
      </c>
      <c r="B5502">
        <v>46431</v>
      </c>
      <c r="C5502" t="s">
        <v>172</v>
      </c>
      <c r="D5502" s="167">
        <v>72861</v>
      </c>
      <c r="E5502" t="s">
        <v>191</v>
      </c>
      <c r="F5502" t="s">
        <v>169</v>
      </c>
      <c r="G5502" t="s">
        <v>192</v>
      </c>
      <c r="H5502" s="168">
        <v>37138</v>
      </c>
      <c r="I5502" t="s">
        <v>107</v>
      </c>
      <c r="J5502" s="169">
        <v>16.068493150684933</v>
      </c>
      <c r="K5502">
        <v>4</v>
      </c>
    </row>
    <row r="5503" spans="1:11" x14ac:dyDescent="0.25">
      <c r="A5503" t="s">
        <v>6030</v>
      </c>
      <c r="B5503">
        <v>86554</v>
      </c>
      <c r="C5503" t="s">
        <v>172</v>
      </c>
      <c r="D5503" s="167">
        <v>89620</v>
      </c>
      <c r="E5503" t="s">
        <v>175</v>
      </c>
      <c r="F5503" t="s">
        <v>169</v>
      </c>
      <c r="G5503" t="s">
        <v>183</v>
      </c>
      <c r="H5503" s="168">
        <v>37242</v>
      </c>
      <c r="I5503" t="s">
        <v>106</v>
      </c>
      <c r="J5503" s="169">
        <v>15.783561643835617</v>
      </c>
      <c r="K5503">
        <v>4</v>
      </c>
    </row>
    <row r="5504" spans="1:11" x14ac:dyDescent="0.25">
      <c r="A5504" t="s">
        <v>6031</v>
      </c>
      <c r="B5504">
        <v>81311</v>
      </c>
      <c r="C5504" t="s">
        <v>167</v>
      </c>
      <c r="D5504" s="167">
        <v>69222.179999999993</v>
      </c>
      <c r="E5504" t="s">
        <v>168</v>
      </c>
      <c r="F5504" t="s">
        <v>169</v>
      </c>
      <c r="G5504" t="s">
        <v>170</v>
      </c>
      <c r="H5504" s="168">
        <v>34834</v>
      </c>
      <c r="I5504" t="s">
        <v>106</v>
      </c>
      <c r="J5504" s="169">
        <v>22.38082191780822</v>
      </c>
      <c r="K5504">
        <v>5</v>
      </c>
    </row>
    <row r="5505" spans="1:11" x14ac:dyDescent="0.25">
      <c r="A5505" t="s">
        <v>6032</v>
      </c>
      <c r="B5505">
        <v>63916</v>
      </c>
      <c r="C5505" t="s">
        <v>172</v>
      </c>
      <c r="D5505" s="167">
        <v>107128.71</v>
      </c>
      <c r="E5505" t="s">
        <v>175</v>
      </c>
      <c r="F5505" t="s">
        <v>169</v>
      </c>
      <c r="G5505" t="s">
        <v>586</v>
      </c>
      <c r="H5505" s="168">
        <v>34736</v>
      </c>
      <c r="I5505" t="s">
        <v>105</v>
      </c>
      <c r="J5505" s="169">
        <v>22.649315068493152</v>
      </c>
      <c r="K5505">
        <v>5</v>
      </c>
    </row>
    <row r="5506" spans="1:11" x14ac:dyDescent="0.25">
      <c r="A5506" t="s">
        <v>6033</v>
      </c>
      <c r="B5506">
        <v>25207</v>
      </c>
      <c r="C5506" t="s">
        <v>167</v>
      </c>
      <c r="D5506" s="167">
        <v>100849.36</v>
      </c>
      <c r="E5506" t="s">
        <v>188</v>
      </c>
      <c r="F5506" t="s">
        <v>169</v>
      </c>
      <c r="G5506" t="s">
        <v>406</v>
      </c>
      <c r="H5506" s="168">
        <v>30103</v>
      </c>
      <c r="I5506" t="s">
        <v>104</v>
      </c>
      <c r="J5506" s="169">
        <v>35.342465753424655</v>
      </c>
      <c r="K5506">
        <v>8</v>
      </c>
    </row>
    <row r="5507" spans="1:11" x14ac:dyDescent="0.25">
      <c r="A5507" t="s">
        <v>6034</v>
      </c>
      <c r="B5507">
        <v>32283</v>
      </c>
      <c r="C5507" t="s">
        <v>172</v>
      </c>
      <c r="D5507" s="167">
        <v>72822.17</v>
      </c>
      <c r="E5507" t="s">
        <v>175</v>
      </c>
      <c r="F5507" t="s">
        <v>169</v>
      </c>
      <c r="G5507" t="s">
        <v>209</v>
      </c>
      <c r="H5507" s="168">
        <v>37235</v>
      </c>
      <c r="I5507" t="s">
        <v>106</v>
      </c>
      <c r="J5507" s="169">
        <v>15.802739726027397</v>
      </c>
      <c r="K5507">
        <v>4</v>
      </c>
    </row>
    <row r="5508" spans="1:11" x14ac:dyDescent="0.25">
      <c r="A5508" t="s">
        <v>6035</v>
      </c>
      <c r="B5508">
        <v>97617</v>
      </c>
      <c r="C5508" t="s">
        <v>172</v>
      </c>
      <c r="D5508" s="167">
        <v>125424</v>
      </c>
      <c r="E5508" t="s">
        <v>188</v>
      </c>
      <c r="F5508" t="s">
        <v>169</v>
      </c>
      <c r="G5508" t="s">
        <v>231</v>
      </c>
      <c r="H5508" s="168">
        <v>42268</v>
      </c>
      <c r="I5508" t="s">
        <v>103</v>
      </c>
      <c r="J5508" s="169">
        <v>2.0136986301369864</v>
      </c>
      <c r="K5508">
        <v>1</v>
      </c>
    </row>
    <row r="5509" spans="1:11" x14ac:dyDescent="0.25">
      <c r="A5509" t="s">
        <v>6036</v>
      </c>
      <c r="B5509">
        <v>72360</v>
      </c>
      <c r="C5509" t="s">
        <v>167</v>
      </c>
      <c r="D5509" s="167">
        <v>126107.66</v>
      </c>
      <c r="E5509" t="s">
        <v>180</v>
      </c>
      <c r="F5509" t="s">
        <v>169</v>
      </c>
      <c r="G5509" t="s">
        <v>275</v>
      </c>
      <c r="H5509" s="168">
        <v>32902</v>
      </c>
      <c r="I5509" t="s">
        <v>106</v>
      </c>
      <c r="J5509" s="169">
        <v>27.673972602739727</v>
      </c>
      <c r="K5509">
        <v>6</v>
      </c>
    </row>
    <row r="5510" spans="1:11" x14ac:dyDescent="0.25">
      <c r="A5510" t="s">
        <v>6037</v>
      </c>
      <c r="B5510">
        <v>66407</v>
      </c>
      <c r="C5510" t="s">
        <v>167</v>
      </c>
      <c r="D5510" s="167">
        <v>93396</v>
      </c>
      <c r="E5510" t="s">
        <v>180</v>
      </c>
      <c r="F5510" t="s">
        <v>169</v>
      </c>
      <c r="G5510" t="s">
        <v>386</v>
      </c>
      <c r="H5510" s="168">
        <v>36640</v>
      </c>
      <c r="I5510" t="s">
        <v>107</v>
      </c>
      <c r="J5510" s="169">
        <v>17.432876712328767</v>
      </c>
      <c r="K5510">
        <v>4</v>
      </c>
    </row>
    <row r="5511" spans="1:11" x14ac:dyDescent="0.25">
      <c r="A5511" t="s">
        <v>6038</v>
      </c>
      <c r="B5511">
        <v>64576</v>
      </c>
      <c r="C5511" t="s">
        <v>172</v>
      </c>
      <c r="D5511" s="167">
        <v>39257.31</v>
      </c>
      <c r="E5511" t="s">
        <v>199</v>
      </c>
      <c r="F5511" t="s">
        <v>169</v>
      </c>
      <c r="G5511" t="s">
        <v>200</v>
      </c>
      <c r="H5511" s="168">
        <v>42233</v>
      </c>
      <c r="I5511" t="s">
        <v>103</v>
      </c>
      <c r="J5511" s="169">
        <v>2.1095890410958904</v>
      </c>
      <c r="K5511">
        <v>1</v>
      </c>
    </row>
    <row r="5512" spans="1:11" x14ac:dyDescent="0.25">
      <c r="A5512" t="s">
        <v>6039</v>
      </c>
      <c r="B5512">
        <v>55996</v>
      </c>
      <c r="C5512" t="s">
        <v>172</v>
      </c>
      <c r="D5512" s="167">
        <v>50910</v>
      </c>
      <c r="E5512" t="s">
        <v>191</v>
      </c>
      <c r="F5512" t="s">
        <v>169</v>
      </c>
      <c r="G5512" t="s">
        <v>354</v>
      </c>
      <c r="H5512" s="168">
        <v>41904</v>
      </c>
      <c r="I5512" t="s">
        <v>106</v>
      </c>
      <c r="J5512" s="169">
        <v>3.010958904109589</v>
      </c>
      <c r="K5512">
        <v>1</v>
      </c>
    </row>
    <row r="5513" spans="1:11" x14ac:dyDescent="0.25">
      <c r="A5513" t="s">
        <v>6040</v>
      </c>
      <c r="B5513">
        <v>69263</v>
      </c>
      <c r="C5513" t="s">
        <v>167</v>
      </c>
      <c r="D5513" s="167">
        <v>93396</v>
      </c>
      <c r="E5513" t="s">
        <v>270</v>
      </c>
      <c r="F5513" t="s">
        <v>169</v>
      </c>
      <c r="G5513" t="s">
        <v>271</v>
      </c>
      <c r="H5513" s="168">
        <v>32791</v>
      </c>
      <c r="I5513" t="s">
        <v>108</v>
      </c>
      <c r="J5513" s="169">
        <v>27.978082191780821</v>
      </c>
      <c r="K5513">
        <v>6</v>
      </c>
    </row>
    <row r="5514" spans="1:11" x14ac:dyDescent="0.25">
      <c r="A5514" t="s">
        <v>6041</v>
      </c>
      <c r="B5514">
        <v>39703</v>
      </c>
      <c r="C5514" t="s">
        <v>172</v>
      </c>
      <c r="D5514" s="167">
        <v>55328</v>
      </c>
      <c r="E5514" t="s">
        <v>191</v>
      </c>
      <c r="F5514" t="s">
        <v>169</v>
      </c>
      <c r="G5514" t="s">
        <v>354</v>
      </c>
      <c r="H5514" s="168">
        <v>41288</v>
      </c>
      <c r="I5514" t="s">
        <v>103</v>
      </c>
      <c r="J5514" s="169">
        <v>4.6986301369863011</v>
      </c>
      <c r="K5514">
        <v>1</v>
      </c>
    </row>
    <row r="5515" spans="1:11" x14ac:dyDescent="0.25">
      <c r="A5515" t="s">
        <v>6042</v>
      </c>
      <c r="B5515">
        <v>33534</v>
      </c>
      <c r="C5515" t="s">
        <v>167</v>
      </c>
      <c r="D5515" s="167">
        <v>93396</v>
      </c>
      <c r="E5515" t="s">
        <v>188</v>
      </c>
      <c r="F5515" t="s">
        <v>169</v>
      </c>
      <c r="G5515" t="s">
        <v>261</v>
      </c>
      <c r="H5515" s="168">
        <v>37830</v>
      </c>
      <c r="I5515" t="s">
        <v>103</v>
      </c>
      <c r="J5515" s="169">
        <v>14.172602739726027</v>
      </c>
      <c r="K5515">
        <v>3</v>
      </c>
    </row>
    <row r="5516" spans="1:11" x14ac:dyDescent="0.25">
      <c r="A5516" t="s">
        <v>6043</v>
      </c>
      <c r="B5516">
        <v>25245</v>
      </c>
      <c r="C5516" t="s">
        <v>172</v>
      </c>
      <c r="D5516" s="167">
        <v>85445</v>
      </c>
      <c r="E5516" t="s">
        <v>168</v>
      </c>
      <c r="F5516" t="s">
        <v>169</v>
      </c>
      <c r="G5516" t="s">
        <v>524</v>
      </c>
      <c r="H5516" s="168">
        <v>36955</v>
      </c>
      <c r="I5516" t="s">
        <v>103</v>
      </c>
      <c r="J5516" s="169">
        <v>16.56986301369863</v>
      </c>
      <c r="K5516">
        <v>4</v>
      </c>
    </row>
    <row r="5517" spans="1:11" x14ac:dyDescent="0.25">
      <c r="A5517" t="s">
        <v>6044</v>
      </c>
      <c r="B5517">
        <v>54806</v>
      </c>
      <c r="C5517" t="s">
        <v>172</v>
      </c>
      <c r="D5517" s="167">
        <v>74713</v>
      </c>
      <c r="E5517" t="s">
        <v>168</v>
      </c>
      <c r="F5517" t="s">
        <v>169</v>
      </c>
      <c r="G5517" t="s">
        <v>265</v>
      </c>
      <c r="H5517" s="168">
        <v>37487</v>
      </c>
      <c r="I5517" t="s">
        <v>108</v>
      </c>
      <c r="J5517" s="169">
        <v>15.112328767123287</v>
      </c>
      <c r="K5517">
        <v>4</v>
      </c>
    </row>
    <row r="5518" spans="1:11" x14ac:dyDescent="0.25">
      <c r="A5518" t="s">
        <v>6045</v>
      </c>
      <c r="B5518">
        <v>93416</v>
      </c>
      <c r="C5518" t="s">
        <v>167</v>
      </c>
      <c r="D5518" s="167">
        <v>40631.32</v>
      </c>
      <c r="E5518" t="s">
        <v>199</v>
      </c>
      <c r="F5518" t="s">
        <v>169</v>
      </c>
      <c r="G5518" t="s">
        <v>200</v>
      </c>
      <c r="H5518" s="168">
        <v>42373</v>
      </c>
      <c r="I5518" t="s">
        <v>103</v>
      </c>
      <c r="J5518" s="169">
        <v>1.726027397260274</v>
      </c>
      <c r="K5518">
        <v>1</v>
      </c>
    </row>
    <row r="5519" spans="1:11" x14ac:dyDescent="0.25">
      <c r="A5519" t="s">
        <v>6046</v>
      </c>
      <c r="B5519">
        <v>81962</v>
      </c>
      <c r="C5519" t="s">
        <v>172</v>
      </c>
      <c r="D5519" s="167">
        <v>45049.120000000003</v>
      </c>
      <c r="E5519" t="s">
        <v>199</v>
      </c>
      <c r="F5519" t="s">
        <v>169</v>
      </c>
      <c r="G5519" t="s">
        <v>205</v>
      </c>
      <c r="H5519" s="168">
        <v>40798</v>
      </c>
      <c r="I5519" t="s">
        <v>106</v>
      </c>
      <c r="J5519" s="169">
        <v>6.0410958904109586</v>
      </c>
      <c r="K5519">
        <v>2</v>
      </c>
    </row>
    <row r="5520" spans="1:11" x14ac:dyDescent="0.25">
      <c r="A5520" t="s">
        <v>6047</v>
      </c>
      <c r="B5520">
        <v>56026</v>
      </c>
      <c r="C5520" t="s">
        <v>167</v>
      </c>
      <c r="D5520" s="167">
        <v>43525.72</v>
      </c>
      <c r="E5520" t="s">
        <v>199</v>
      </c>
      <c r="F5520" t="s">
        <v>169</v>
      </c>
      <c r="G5520" t="s">
        <v>220</v>
      </c>
      <c r="H5520" s="168">
        <v>41415</v>
      </c>
      <c r="I5520" t="s">
        <v>103</v>
      </c>
      <c r="J5520" s="169">
        <v>4.3506849315068497</v>
      </c>
      <c r="K5520">
        <v>1</v>
      </c>
    </row>
    <row r="5521" spans="1:11" x14ac:dyDescent="0.25">
      <c r="A5521" t="s">
        <v>6048</v>
      </c>
      <c r="B5521">
        <v>17072</v>
      </c>
      <c r="C5521" t="s">
        <v>172</v>
      </c>
      <c r="D5521" s="167">
        <v>103506</v>
      </c>
      <c r="E5521" t="s">
        <v>175</v>
      </c>
      <c r="F5521" t="s">
        <v>169</v>
      </c>
      <c r="G5521" t="s">
        <v>586</v>
      </c>
      <c r="H5521" s="168">
        <v>35702</v>
      </c>
      <c r="I5521" t="s">
        <v>103</v>
      </c>
      <c r="J5521" s="169">
        <v>20.002739726027396</v>
      </c>
      <c r="K5521">
        <v>5</v>
      </c>
    </row>
    <row r="5522" spans="1:11" x14ac:dyDescent="0.25">
      <c r="A5522" t="s">
        <v>6049</v>
      </c>
      <c r="B5522">
        <v>9733</v>
      </c>
      <c r="C5522" t="s">
        <v>172</v>
      </c>
      <c r="D5522" s="167">
        <v>110229</v>
      </c>
      <c r="E5522" t="s">
        <v>185</v>
      </c>
      <c r="F5522" t="s">
        <v>169</v>
      </c>
      <c r="G5522" t="s">
        <v>382</v>
      </c>
      <c r="H5522" s="168">
        <v>36199</v>
      </c>
      <c r="I5522" t="s">
        <v>104</v>
      </c>
      <c r="J5522" s="169">
        <v>18.641095890410959</v>
      </c>
      <c r="K5522">
        <v>4</v>
      </c>
    </row>
    <row r="5523" spans="1:11" x14ac:dyDescent="0.25">
      <c r="A5523" t="s">
        <v>6050</v>
      </c>
      <c r="B5523">
        <v>15635</v>
      </c>
      <c r="C5523" t="s">
        <v>172</v>
      </c>
      <c r="D5523" s="167">
        <v>63171.73</v>
      </c>
      <c r="E5523" t="s">
        <v>196</v>
      </c>
      <c r="F5523" t="s">
        <v>169</v>
      </c>
      <c r="G5523" t="s">
        <v>228</v>
      </c>
      <c r="H5523" s="168">
        <v>39300</v>
      </c>
      <c r="I5523" t="s">
        <v>107</v>
      </c>
      <c r="J5523" s="169">
        <v>10.145205479452056</v>
      </c>
      <c r="K5523">
        <v>3</v>
      </c>
    </row>
    <row r="5524" spans="1:11" x14ac:dyDescent="0.25">
      <c r="A5524" t="s">
        <v>6051</v>
      </c>
      <c r="B5524">
        <v>62171</v>
      </c>
      <c r="C5524" t="s">
        <v>172</v>
      </c>
      <c r="D5524" s="167">
        <v>83611.44</v>
      </c>
      <c r="E5524" t="s">
        <v>191</v>
      </c>
      <c r="F5524" t="s">
        <v>169</v>
      </c>
      <c r="G5524" t="s">
        <v>192</v>
      </c>
      <c r="H5524" s="168">
        <v>34387</v>
      </c>
      <c r="I5524" t="s">
        <v>106</v>
      </c>
      <c r="J5524" s="169">
        <v>23.605479452054794</v>
      </c>
      <c r="K5524">
        <v>5</v>
      </c>
    </row>
    <row r="5525" spans="1:11" x14ac:dyDescent="0.25">
      <c r="A5525" t="s">
        <v>6052</v>
      </c>
      <c r="B5525">
        <v>45025</v>
      </c>
      <c r="C5525" t="s">
        <v>172</v>
      </c>
      <c r="D5525" s="167">
        <v>44753</v>
      </c>
      <c r="E5525" t="s">
        <v>188</v>
      </c>
      <c r="F5525" t="s">
        <v>169</v>
      </c>
      <c r="G5525" t="s">
        <v>5718</v>
      </c>
      <c r="H5525" s="168">
        <v>37222</v>
      </c>
      <c r="I5525" t="s">
        <v>107</v>
      </c>
      <c r="J5525" s="169">
        <v>15.838356164383562</v>
      </c>
      <c r="K5525">
        <v>4</v>
      </c>
    </row>
    <row r="5526" spans="1:11" x14ac:dyDescent="0.25">
      <c r="A5526" t="s">
        <v>6053</v>
      </c>
      <c r="B5526">
        <v>16384</v>
      </c>
      <c r="C5526" t="s">
        <v>172</v>
      </c>
      <c r="D5526" s="167">
        <v>80986</v>
      </c>
      <c r="E5526" t="s">
        <v>185</v>
      </c>
      <c r="F5526" t="s">
        <v>169</v>
      </c>
      <c r="G5526" t="s">
        <v>416</v>
      </c>
      <c r="H5526" s="168">
        <v>39160</v>
      </c>
      <c r="I5526" t="s">
        <v>103</v>
      </c>
      <c r="J5526" s="169">
        <v>10.528767123287672</v>
      </c>
      <c r="K5526">
        <v>3</v>
      </c>
    </row>
    <row r="5527" spans="1:11" x14ac:dyDescent="0.25">
      <c r="A5527" t="s">
        <v>6054</v>
      </c>
      <c r="B5527">
        <v>2112</v>
      </c>
      <c r="C5527" t="s">
        <v>172</v>
      </c>
      <c r="D5527" s="167">
        <v>84974</v>
      </c>
      <c r="E5527" t="s">
        <v>168</v>
      </c>
      <c r="F5527" t="s">
        <v>169</v>
      </c>
      <c r="G5527" t="s">
        <v>1795</v>
      </c>
      <c r="H5527" s="168">
        <v>36800</v>
      </c>
      <c r="I5527" t="s">
        <v>106</v>
      </c>
      <c r="J5527" s="169">
        <v>16.994520547945207</v>
      </c>
      <c r="K5527">
        <v>4</v>
      </c>
    </row>
    <row r="5528" spans="1:11" x14ac:dyDescent="0.25">
      <c r="A5528" t="s">
        <v>6055</v>
      </c>
      <c r="B5528">
        <v>19782</v>
      </c>
      <c r="C5528" t="s">
        <v>167</v>
      </c>
      <c r="D5528" s="167">
        <v>71945.679999999993</v>
      </c>
      <c r="E5528" t="s">
        <v>168</v>
      </c>
      <c r="F5528" t="s">
        <v>169</v>
      </c>
      <c r="G5528" t="s">
        <v>4708</v>
      </c>
      <c r="H5528" s="168">
        <v>35255</v>
      </c>
      <c r="I5528" t="s">
        <v>105</v>
      </c>
      <c r="J5528" s="169">
        <v>21.227397260273971</v>
      </c>
      <c r="K5528">
        <v>5</v>
      </c>
    </row>
    <row r="5529" spans="1:11" x14ac:dyDescent="0.25">
      <c r="A5529" t="s">
        <v>6056</v>
      </c>
      <c r="B5529">
        <v>84145</v>
      </c>
      <c r="C5529" t="s">
        <v>172</v>
      </c>
      <c r="D5529" s="167">
        <v>50910</v>
      </c>
      <c r="E5529" t="s">
        <v>191</v>
      </c>
      <c r="F5529" t="s">
        <v>169</v>
      </c>
      <c r="G5529" t="s">
        <v>354</v>
      </c>
      <c r="H5529" s="168">
        <v>41904</v>
      </c>
      <c r="I5529" t="s">
        <v>103</v>
      </c>
      <c r="J5529" s="169">
        <v>3.010958904109589</v>
      </c>
      <c r="K5529">
        <v>1</v>
      </c>
    </row>
    <row r="5530" spans="1:11" x14ac:dyDescent="0.25">
      <c r="A5530" t="s">
        <v>6057</v>
      </c>
      <c r="B5530">
        <v>80634</v>
      </c>
      <c r="C5530" t="s">
        <v>172</v>
      </c>
      <c r="D5530" s="167">
        <v>56580</v>
      </c>
      <c r="E5530" t="s">
        <v>168</v>
      </c>
      <c r="F5530" t="s">
        <v>169</v>
      </c>
      <c r="G5530" t="s">
        <v>265</v>
      </c>
      <c r="H5530" s="168">
        <v>41302</v>
      </c>
      <c r="I5530" t="s">
        <v>103</v>
      </c>
      <c r="J5530" s="169">
        <v>4.6602739726027398</v>
      </c>
      <c r="K5530">
        <v>1</v>
      </c>
    </row>
    <row r="5531" spans="1:11" x14ac:dyDescent="0.25">
      <c r="A5531" t="s">
        <v>6058</v>
      </c>
      <c r="B5531">
        <v>10632</v>
      </c>
      <c r="C5531" t="s">
        <v>167</v>
      </c>
      <c r="D5531" s="167">
        <v>95263.92</v>
      </c>
      <c r="E5531" t="s">
        <v>188</v>
      </c>
      <c r="F5531" t="s">
        <v>169</v>
      </c>
      <c r="G5531" t="s">
        <v>468</v>
      </c>
      <c r="H5531" s="168">
        <v>32006</v>
      </c>
      <c r="I5531" t="s">
        <v>103</v>
      </c>
      <c r="J5531" s="169">
        <v>30.12876712328767</v>
      </c>
      <c r="K5531">
        <v>7</v>
      </c>
    </row>
    <row r="5532" spans="1:11" x14ac:dyDescent="0.25">
      <c r="A5532" t="s">
        <v>6059</v>
      </c>
      <c r="B5532">
        <v>7577</v>
      </c>
      <c r="C5532" t="s">
        <v>167</v>
      </c>
      <c r="D5532" s="167">
        <v>51364.31</v>
      </c>
      <c r="E5532" t="s">
        <v>188</v>
      </c>
      <c r="F5532" t="s">
        <v>169</v>
      </c>
      <c r="G5532" t="s">
        <v>344</v>
      </c>
      <c r="H5532" s="168">
        <v>38012</v>
      </c>
      <c r="I5532" t="s">
        <v>103</v>
      </c>
      <c r="J5532" s="169">
        <v>13.673972602739726</v>
      </c>
      <c r="K5532">
        <v>3</v>
      </c>
    </row>
    <row r="5533" spans="1:11" x14ac:dyDescent="0.25">
      <c r="A5533" t="s">
        <v>6060</v>
      </c>
      <c r="B5533">
        <v>66292</v>
      </c>
      <c r="C5533" t="s">
        <v>172</v>
      </c>
      <c r="D5533" s="167">
        <v>92756.7</v>
      </c>
      <c r="E5533" t="s">
        <v>175</v>
      </c>
      <c r="F5533" t="s">
        <v>169</v>
      </c>
      <c r="G5533" t="s">
        <v>183</v>
      </c>
      <c r="H5533" s="168">
        <v>34352</v>
      </c>
      <c r="I5533" t="s">
        <v>103</v>
      </c>
      <c r="J5533" s="169">
        <v>23.701369863013699</v>
      </c>
      <c r="K5533">
        <v>5</v>
      </c>
    </row>
    <row r="5534" spans="1:11" x14ac:dyDescent="0.25">
      <c r="A5534" t="s">
        <v>6061</v>
      </c>
      <c r="B5534">
        <v>93556</v>
      </c>
      <c r="C5534" t="s">
        <v>167</v>
      </c>
      <c r="D5534" s="167">
        <v>41953.24</v>
      </c>
      <c r="E5534" t="s">
        <v>188</v>
      </c>
      <c r="F5534" t="s">
        <v>202</v>
      </c>
      <c r="G5534" t="s">
        <v>313</v>
      </c>
      <c r="H5534" s="168">
        <v>38656</v>
      </c>
      <c r="I5534" t="s">
        <v>105</v>
      </c>
      <c r="J5534" s="169">
        <v>11.90958904109589</v>
      </c>
      <c r="K5534">
        <v>3</v>
      </c>
    </row>
    <row r="5535" spans="1:11" x14ac:dyDescent="0.25">
      <c r="A5535" t="s">
        <v>6062</v>
      </c>
      <c r="B5535">
        <v>21598</v>
      </c>
      <c r="C5535" t="s">
        <v>172</v>
      </c>
      <c r="D5535" s="167">
        <v>85854</v>
      </c>
      <c r="E5535" t="s">
        <v>185</v>
      </c>
      <c r="F5535" t="s">
        <v>169</v>
      </c>
      <c r="G5535" t="s">
        <v>416</v>
      </c>
      <c r="H5535" s="168">
        <v>37502</v>
      </c>
      <c r="I5535" t="s">
        <v>103</v>
      </c>
      <c r="J5535" s="169">
        <v>15.07123287671233</v>
      </c>
      <c r="K5535">
        <v>4</v>
      </c>
    </row>
    <row r="5536" spans="1:11" x14ac:dyDescent="0.25">
      <c r="A5536" t="s">
        <v>6063</v>
      </c>
      <c r="B5536">
        <v>85746</v>
      </c>
      <c r="C5536" t="s">
        <v>172</v>
      </c>
      <c r="D5536" s="167">
        <v>35411.300000000003</v>
      </c>
      <c r="E5536" t="s">
        <v>253</v>
      </c>
      <c r="F5536" t="s">
        <v>169</v>
      </c>
      <c r="G5536" t="s">
        <v>207</v>
      </c>
      <c r="H5536" s="168">
        <v>41036</v>
      </c>
      <c r="I5536" t="s">
        <v>108</v>
      </c>
      <c r="J5536" s="169">
        <v>5.3890410958904109</v>
      </c>
      <c r="K5536">
        <v>2</v>
      </c>
    </row>
    <row r="5537" spans="1:11" x14ac:dyDescent="0.25">
      <c r="A5537" t="s">
        <v>6064</v>
      </c>
      <c r="B5537">
        <v>20618</v>
      </c>
      <c r="C5537" t="s">
        <v>172</v>
      </c>
      <c r="D5537" s="167">
        <v>88859</v>
      </c>
      <c r="E5537" t="s">
        <v>185</v>
      </c>
      <c r="F5537" t="s">
        <v>169</v>
      </c>
      <c r="G5537" t="s">
        <v>416</v>
      </c>
      <c r="H5537" s="168">
        <v>35807</v>
      </c>
      <c r="I5537" t="s">
        <v>103</v>
      </c>
      <c r="J5537" s="169">
        <v>19.715068493150685</v>
      </c>
      <c r="K5537">
        <v>4</v>
      </c>
    </row>
    <row r="5538" spans="1:11" x14ac:dyDescent="0.25">
      <c r="A5538" t="s">
        <v>6065</v>
      </c>
      <c r="B5538">
        <v>53402</v>
      </c>
      <c r="C5538" t="s">
        <v>172</v>
      </c>
      <c r="D5538" s="167">
        <v>50699.16</v>
      </c>
      <c r="E5538" t="s">
        <v>199</v>
      </c>
      <c r="F5538" t="s">
        <v>169</v>
      </c>
      <c r="G5538" t="s">
        <v>200</v>
      </c>
      <c r="H5538" s="168">
        <v>38943</v>
      </c>
      <c r="I5538" t="s">
        <v>106</v>
      </c>
      <c r="J5538" s="169">
        <v>11.123287671232877</v>
      </c>
      <c r="K5538">
        <v>3</v>
      </c>
    </row>
    <row r="5539" spans="1:11" x14ac:dyDescent="0.25">
      <c r="A5539" t="s">
        <v>6066</v>
      </c>
      <c r="B5539">
        <v>21886</v>
      </c>
      <c r="C5539" t="s">
        <v>172</v>
      </c>
      <c r="D5539" s="167">
        <v>107128.71</v>
      </c>
      <c r="E5539" t="s">
        <v>175</v>
      </c>
      <c r="F5539" t="s">
        <v>169</v>
      </c>
      <c r="G5539" t="s">
        <v>586</v>
      </c>
      <c r="H5539" s="168">
        <v>34736</v>
      </c>
      <c r="I5539" t="s">
        <v>108</v>
      </c>
      <c r="J5539" s="169">
        <v>22.649315068493152</v>
      </c>
      <c r="K5539">
        <v>5</v>
      </c>
    </row>
    <row r="5540" spans="1:11" x14ac:dyDescent="0.25">
      <c r="A5540" t="s">
        <v>6067</v>
      </c>
      <c r="B5540">
        <v>1792</v>
      </c>
      <c r="C5540" t="s">
        <v>172</v>
      </c>
      <c r="D5540" s="167">
        <v>79647.839999999997</v>
      </c>
      <c r="E5540" t="s">
        <v>168</v>
      </c>
      <c r="F5540" t="s">
        <v>169</v>
      </c>
      <c r="G5540" t="s">
        <v>265</v>
      </c>
      <c r="H5540" s="168">
        <v>34884</v>
      </c>
      <c r="I5540" t="s">
        <v>106</v>
      </c>
      <c r="J5540" s="169">
        <v>22.243835616438357</v>
      </c>
      <c r="K5540">
        <v>5</v>
      </c>
    </row>
    <row r="5541" spans="1:11" x14ac:dyDescent="0.25">
      <c r="A5541" t="s">
        <v>6068</v>
      </c>
      <c r="B5541">
        <v>44169</v>
      </c>
      <c r="C5541" t="s">
        <v>172</v>
      </c>
      <c r="D5541" s="167">
        <v>92756.7</v>
      </c>
      <c r="E5541" t="s">
        <v>175</v>
      </c>
      <c r="F5541" t="s">
        <v>169</v>
      </c>
      <c r="G5541" t="s">
        <v>183</v>
      </c>
      <c r="H5541" s="168">
        <v>34352</v>
      </c>
      <c r="I5541" t="s">
        <v>105</v>
      </c>
      <c r="J5541" s="169">
        <v>23.701369863013699</v>
      </c>
      <c r="K5541">
        <v>5</v>
      </c>
    </row>
    <row r="5542" spans="1:11" x14ac:dyDescent="0.25">
      <c r="A5542" t="s">
        <v>6069</v>
      </c>
      <c r="B5542">
        <v>88301</v>
      </c>
      <c r="C5542" t="s">
        <v>167</v>
      </c>
      <c r="D5542" s="167">
        <v>29779.07</v>
      </c>
      <c r="E5542" t="s">
        <v>233</v>
      </c>
      <c r="F5542" t="s">
        <v>202</v>
      </c>
      <c r="G5542" t="s">
        <v>234</v>
      </c>
      <c r="H5542" s="168">
        <v>41137</v>
      </c>
      <c r="I5542" t="s">
        <v>103</v>
      </c>
      <c r="J5542" s="169">
        <v>5.1123287671232873</v>
      </c>
      <c r="K5542">
        <v>2</v>
      </c>
    </row>
    <row r="5543" spans="1:11" x14ac:dyDescent="0.25">
      <c r="A5543" t="s">
        <v>6070</v>
      </c>
      <c r="B5543">
        <v>37004</v>
      </c>
      <c r="C5543" t="s">
        <v>172</v>
      </c>
      <c r="D5543" s="167">
        <v>93396</v>
      </c>
      <c r="E5543" t="s">
        <v>168</v>
      </c>
      <c r="F5543" t="s">
        <v>169</v>
      </c>
      <c r="G5543" t="s">
        <v>428</v>
      </c>
      <c r="H5543" s="168">
        <v>36164</v>
      </c>
      <c r="I5543" t="s">
        <v>106</v>
      </c>
      <c r="J5543" s="169">
        <v>18.736986301369864</v>
      </c>
      <c r="K5543">
        <v>4</v>
      </c>
    </row>
    <row r="5544" spans="1:11" x14ac:dyDescent="0.25">
      <c r="A5544" t="s">
        <v>6071</v>
      </c>
      <c r="B5544">
        <v>43365</v>
      </c>
      <c r="C5544" t="s">
        <v>172</v>
      </c>
      <c r="D5544" s="167">
        <v>57265</v>
      </c>
      <c r="E5544" t="s">
        <v>191</v>
      </c>
      <c r="F5544" t="s">
        <v>169</v>
      </c>
      <c r="G5544" t="s">
        <v>354</v>
      </c>
      <c r="H5544" s="168">
        <v>41064</v>
      </c>
      <c r="I5544" t="s">
        <v>103</v>
      </c>
      <c r="J5544" s="169">
        <v>5.3123287671232875</v>
      </c>
      <c r="K5544">
        <v>2</v>
      </c>
    </row>
    <row r="5545" spans="1:11" x14ac:dyDescent="0.25">
      <c r="A5545" t="s">
        <v>6072</v>
      </c>
      <c r="B5545">
        <v>47797</v>
      </c>
      <c r="C5545" t="s">
        <v>172</v>
      </c>
      <c r="D5545" s="167">
        <v>75920</v>
      </c>
      <c r="E5545" t="s">
        <v>185</v>
      </c>
      <c r="F5545" t="s">
        <v>169</v>
      </c>
      <c r="G5545" t="s">
        <v>416</v>
      </c>
      <c r="H5545" s="168">
        <v>39524</v>
      </c>
      <c r="I5545" t="s">
        <v>106</v>
      </c>
      <c r="J5545" s="169">
        <v>9.5315068493150683</v>
      </c>
      <c r="K5545">
        <v>2</v>
      </c>
    </row>
    <row r="5546" spans="1:11" x14ac:dyDescent="0.25">
      <c r="A5546" t="s">
        <v>6073</v>
      </c>
      <c r="B5546">
        <v>34951</v>
      </c>
      <c r="C5546" t="s">
        <v>172</v>
      </c>
      <c r="D5546" s="167">
        <v>102664</v>
      </c>
      <c r="E5546" t="s">
        <v>196</v>
      </c>
      <c r="F5546" t="s">
        <v>169</v>
      </c>
      <c r="G5546" t="s">
        <v>3975</v>
      </c>
      <c r="H5546" s="168">
        <v>36912</v>
      </c>
      <c r="I5546" t="s">
        <v>107</v>
      </c>
      <c r="J5546" s="169">
        <v>16.687671232876713</v>
      </c>
      <c r="K5546">
        <v>4</v>
      </c>
    </row>
    <row r="5547" spans="1:11" x14ac:dyDescent="0.25">
      <c r="A5547" t="s">
        <v>6074</v>
      </c>
      <c r="B5547">
        <v>1602</v>
      </c>
      <c r="C5547" t="s">
        <v>167</v>
      </c>
      <c r="D5547" s="167">
        <v>67729.710000000006</v>
      </c>
      <c r="E5547" t="s">
        <v>175</v>
      </c>
      <c r="F5547" t="s">
        <v>169</v>
      </c>
      <c r="G5547" t="s">
        <v>211</v>
      </c>
      <c r="H5547" s="168">
        <v>41316</v>
      </c>
      <c r="I5547" t="s">
        <v>106</v>
      </c>
      <c r="J5547" s="169">
        <v>4.6219178082191785</v>
      </c>
      <c r="K5547">
        <v>1</v>
      </c>
    </row>
    <row r="5548" spans="1:11" x14ac:dyDescent="0.25">
      <c r="A5548" t="s">
        <v>6075</v>
      </c>
      <c r="B5548">
        <v>39881</v>
      </c>
      <c r="C5548" t="s">
        <v>172</v>
      </c>
      <c r="D5548" s="167">
        <v>70435</v>
      </c>
      <c r="E5548" t="s">
        <v>175</v>
      </c>
      <c r="F5548" t="s">
        <v>169</v>
      </c>
      <c r="G5548" t="s">
        <v>183</v>
      </c>
      <c r="H5548" s="168">
        <v>39098</v>
      </c>
      <c r="I5548" t="s">
        <v>104</v>
      </c>
      <c r="J5548" s="169">
        <v>10.698630136986301</v>
      </c>
      <c r="K5548">
        <v>3</v>
      </c>
    </row>
    <row r="5549" spans="1:11" x14ac:dyDescent="0.25">
      <c r="A5549" t="s">
        <v>6076</v>
      </c>
      <c r="B5549">
        <v>9079</v>
      </c>
      <c r="C5549" t="s">
        <v>167</v>
      </c>
      <c r="D5549" s="167">
        <v>39730.39</v>
      </c>
      <c r="E5549" t="s">
        <v>188</v>
      </c>
      <c r="F5549" t="s">
        <v>202</v>
      </c>
      <c r="G5549" t="s">
        <v>313</v>
      </c>
      <c r="H5549" s="168">
        <v>40756</v>
      </c>
      <c r="I5549" t="s">
        <v>106</v>
      </c>
      <c r="J5549" s="169">
        <v>6.1561643835616442</v>
      </c>
      <c r="K5549">
        <v>2</v>
      </c>
    </row>
    <row r="5550" spans="1:11" x14ac:dyDescent="0.25">
      <c r="A5550" t="s">
        <v>6077</v>
      </c>
      <c r="B5550">
        <v>98492</v>
      </c>
      <c r="C5550" t="s">
        <v>172</v>
      </c>
      <c r="D5550" s="167">
        <v>65752</v>
      </c>
      <c r="E5550" t="s">
        <v>175</v>
      </c>
      <c r="F5550" t="s">
        <v>169</v>
      </c>
      <c r="G5550" t="s">
        <v>183</v>
      </c>
      <c r="H5550" s="168">
        <v>40742</v>
      </c>
      <c r="I5550" t="s">
        <v>107</v>
      </c>
      <c r="J5550" s="169">
        <v>6.1945205479452055</v>
      </c>
      <c r="K5550">
        <v>2</v>
      </c>
    </row>
    <row r="5551" spans="1:11" x14ac:dyDescent="0.25">
      <c r="A5551" t="s">
        <v>6078</v>
      </c>
      <c r="B5551">
        <v>89081</v>
      </c>
      <c r="C5551" t="s">
        <v>172</v>
      </c>
      <c r="D5551" s="167">
        <v>79268</v>
      </c>
      <c r="E5551" t="s">
        <v>185</v>
      </c>
      <c r="F5551" t="s">
        <v>169</v>
      </c>
      <c r="G5551" t="s">
        <v>416</v>
      </c>
      <c r="H5551" s="168">
        <v>39524</v>
      </c>
      <c r="I5551" t="s">
        <v>104</v>
      </c>
      <c r="J5551" s="169">
        <v>9.5315068493150683</v>
      </c>
      <c r="K5551">
        <v>2</v>
      </c>
    </row>
    <row r="5552" spans="1:11" x14ac:dyDescent="0.25">
      <c r="A5552" t="s">
        <v>6079</v>
      </c>
      <c r="B5552">
        <v>91414</v>
      </c>
      <c r="C5552" t="s">
        <v>172</v>
      </c>
      <c r="D5552" s="167">
        <v>55014.29</v>
      </c>
      <c r="E5552" t="s">
        <v>233</v>
      </c>
      <c r="F5552" t="s">
        <v>169</v>
      </c>
      <c r="G5552" t="s">
        <v>554</v>
      </c>
      <c r="H5552" s="168">
        <v>36037</v>
      </c>
      <c r="I5552" t="s">
        <v>103</v>
      </c>
      <c r="J5552" s="169">
        <v>19.084931506849315</v>
      </c>
      <c r="K5552">
        <v>4</v>
      </c>
    </row>
    <row r="5553" spans="1:11" x14ac:dyDescent="0.25">
      <c r="A5553" t="s">
        <v>6080</v>
      </c>
      <c r="B5553">
        <v>86474</v>
      </c>
      <c r="C5553" t="s">
        <v>172</v>
      </c>
      <c r="D5553" s="167">
        <v>97912</v>
      </c>
      <c r="E5553" t="s">
        <v>168</v>
      </c>
      <c r="F5553" t="s">
        <v>169</v>
      </c>
      <c r="G5553" t="s">
        <v>858</v>
      </c>
      <c r="H5553" s="168">
        <v>36185</v>
      </c>
      <c r="I5553" t="s">
        <v>106</v>
      </c>
      <c r="J5553" s="169">
        <v>18.67945205479452</v>
      </c>
      <c r="K5553">
        <v>4</v>
      </c>
    </row>
    <row r="5554" spans="1:11" x14ac:dyDescent="0.25">
      <c r="A5554" t="s">
        <v>6081</v>
      </c>
      <c r="B5554">
        <v>16528</v>
      </c>
      <c r="C5554" t="s">
        <v>172</v>
      </c>
      <c r="D5554" s="167">
        <v>65776.570000000007</v>
      </c>
      <c r="E5554" t="s">
        <v>175</v>
      </c>
      <c r="F5554" t="s">
        <v>169</v>
      </c>
      <c r="G5554" t="s">
        <v>904</v>
      </c>
      <c r="H5554" s="168">
        <v>35954</v>
      </c>
      <c r="I5554" t="s">
        <v>107</v>
      </c>
      <c r="J5554" s="169">
        <v>19.312328767123287</v>
      </c>
      <c r="K5554">
        <v>4</v>
      </c>
    </row>
    <row r="5555" spans="1:11" x14ac:dyDescent="0.25">
      <c r="A5555" t="s">
        <v>6082</v>
      </c>
      <c r="B5555">
        <v>74343</v>
      </c>
      <c r="C5555" t="s">
        <v>167</v>
      </c>
      <c r="D5555" s="167">
        <v>128377.54</v>
      </c>
      <c r="E5555" t="s">
        <v>216</v>
      </c>
      <c r="F5555" t="s">
        <v>169</v>
      </c>
      <c r="G5555" t="s">
        <v>275</v>
      </c>
      <c r="H5555" s="168">
        <v>32678</v>
      </c>
      <c r="I5555" t="s">
        <v>107</v>
      </c>
      <c r="J5555" s="169">
        <v>28.287671232876711</v>
      </c>
      <c r="K5555">
        <v>6</v>
      </c>
    </row>
    <row r="5556" spans="1:11" x14ac:dyDescent="0.25">
      <c r="A5556" t="s">
        <v>6083</v>
      </c>
      <c r="B5556">
        <v>10620</v>
      </c>
      <c r="C5556" t="s">
        <v>172</v>
      </c>
      <c r="D5556" s="167">
        <v>104717.28</v>
      </c>
      <c r="E5556" t="s">
        <v>196</v>
      </c>
      <c r="F5556" t="s">
        <v>169</v>
      </c>
      <c r="G5556" t="s">
        <v>840</v>
      </c>
      <c r="H5556" s="168">
        <v>32720</v>
      </c>
      <c r="I5556" t="s">
        <v>108</v>
      </c>
      <c r="J5556" s="169">
        <v>28.172602739726027</v>
      </c>
      <c r="K5556">
        <v>6</v>
      </c>
    </row>
    <row r="5557" spans="1:11" x14ac:dyDescent="0.25">
      <c r="A5557" t="s">
        <v>6084</v>
      </c>
      <c r="B5557">
        <v>39191</v>
      </c>
      <c r="C5557" t="s">
        <v>172</v>
      </c>
      <c r="D5557" s="167">
        <v>128160.85</v>
      </c>
      <c r="E5557" t="s">
        <v>180</v>
      </c>
      <c r="F5557" t="s">
        <v>169</v>
      </c>
      <c r="G5557" t="s">
        <v>275</v>
      </c>
      <c r="H5557" s="168">
        <v>32370</v>
      </c>
      <c r="I5557" t="s">
        <v>103</v>
      </c>
      <c r="J5557" s="169">
        <v>29.13150684931507</v>
      </c>
      <c r="K5557">
        <v>6</v>
      </c>
    </row>
    <row r="5558" spans="1:11" x14ac:dyDescent="0.25">
      <c r="A5558" t="s">
        <v>6085</v>
      </c>
      <c r="B5558">
        <v>27573</v>
      </c>
      <c r="C5558" t="s">
        <v>167</v>
      </c>
      <c r="D5558" s="167">
        <v>78677.31</v>
      </c>
      <c r="E5558" t="s">
        <v>233</v>
      </c>
      <c r="F5558" t="s">
        <v>169</v>
      </c>
      <c r="G5558" t="s">
        <v>637</v>
      </c>
      <c r="H5558" s="168">
        <v>36361</v>
      </c>
      <c r="I5558" t="s">
        <v>103</v>
      </c>
      <c r="J5558" s="169">
        <v>18.197260273972603</v>
      </c>
      <c r="K5558">
        <v>4</v>
      </c>
    </row>
    <row r="5559" spans="1:11" x14ac:dyDescent="0.25">
      <c r="A5559" t="s">
        <v>6086</v>
      </c>
      <c r="B5559">
        <v>9781</v>
      </c>
      <c r="C5559" t="s">
        <v>167</v>
      </c>
      <c r="D5559" s="167">
        <v>55328</v>
      </c>
      <c r="E5559" t="s">
        <v>191</v>
      </c>
      <c r="F5559" t="s">
        <v>169</v>
      </c>
      <c r="G5559" t="s">
        <v>354</v>
      </c>
      <c r="H5559" s="168">
        <v>41288</v>
      </c>
      <c r="I5559" t="s">
        <v>103</v>
      </c>
      <c r="J5559" s="169">
        <v>4.6986301369863011</v>
      </c>
      <c r="K5559">
        <v>1</v>
      </c>
    </row>
    <row r="5560" spans="1:11" x14ac:dyDescent="0.25">
      <c r="A5560" t="s">
        <v>6087</v>
      </c>
      <c r="B5560">
        <v>26796</v>
      </c>
      <c r="C5560" t="s">
        <v>167</v>
      </c>
      <c r="D5560" s="167">
        <v>125401.04</v>
      </c>
      <c r="E5560" t="s">
        <v>199</v>
      </c>
      <c r="F5560" t="s">
        <v>169</v>
      </c>
      <c r="G5560" t="s">
        <v>275</v>
      </c>
      <c r="H5560" s="168">
        <v>31461</v>
      </c>
      <c r="I5560" t="s">
        <v>106</v>
      </c>
      <c r="J5560" s="169">
        <v>31.621917808219177</v>
      </c>
      <c r="K5560">
        <v>7</v>
      </c>
    </row>
    <row r="5561" spans="1:11" x14ac:dyDescent="0.25">
      <c r="A5561" t="s">
        <v>6088</v>
      </c>
      <c r="B5561">
        <v>73017</v>
      </c>
      <c r="C5561" t="s">
        <v>172</v>
      </c>
      <c r="D5561" s="167">
        <v>43525.71</v>
      </c>
      <c r="E5561" t="s">
        <v>199</v>
      </c>
      <c r="F5561" t="s">
        <v>169</v>
      </c>
      <c r="G5561" t="s">
        <v>220</v>
      </c>
      <c r="H5561" s="168">
        <v>41498</v>
      </c>
      <c r="I5561" t="s">
        <v>103</v>
      </c>
      <c r="J5561" s="169">
        <v>4.1232876712328768</v>
      </c>
      <c r="K5561">
        <v>1</v>
      </c>
    </row>
    <row r="5562" spans="1:11" x14ac:dyDescent="0.25">
      <c r="A5562" t="s">
        <v>6089</v>
      </c>
      <c r="B5562">
        <v>98113</v>
      </c>
      <c r="C5562" t="s">
        <v>167</v>
      </c>
      <c r="D5562" s="167">
        <v>85280.06</v>
      </c>
      <c r="E5562" t="s">
        <v>175</v>
      </c>
      <c r="F5562" t="s">
        <v>169</v>
      </c>
      <c r="G5562" t="s">
        <v>311</v>
      </c>
      <c r="H5562" s="168">
        <v>37676</v>
      </c>
      <c r="I5562" t="s">
        <v>107</v>
      </c>
      <c r="J5562" s="169">
        <v>14.594520547945205</v>
      </c>
      <c r="K5562">
        <v>3</v>
      </c>
    </row>
    <row r="5563" spans="1:11" x14ac:dyDescent="0.25">
      <c r="A5563" t="s">
        <v>6090</v>
      </c>
      <c r="B5563">
        <v>18157</v>
      </c>
      <c r="C5563" t="s">
        <v>172</v>
      </c>
      <c r="D5563" s="167">
        <v>42053.83</v>
      </c>
      <c r="E5563" t="s">
        <v>199</v>
      </c>
      <c r="F5563" t="s">
        <v>169</v>
      </c>
      <c r="G5563" t="s">
        <v>220</v>
      </c>
      <c r="H5563" s="168">
        <v>41694</v>
      </c>
      <c r="I5563" t="s">
        <v>105</v>
      </c>
      <c r="J5563" s="169">
        <v>3.5863013698630137</v>
      </c>
      <c r="K5563">
        <v>1</v>
      </c>
    </row>
    <row r="5564" spans="1:11" x14ac:dyDescent="0.25">
      <c r="A5564" t="s">
        <v>6091</v>
      </c>
      <c r="B5564">
        <v>36831</v>
      </c>
      <c r="C5564" t="s">
        <v>167</v>
      </c>
      <c r="D5564" s="167">
        <v>92756.7</v>
      </c>
      <c r="E5564" t="s">
        <v>175</v>
      </c>
      <c r="F5564" t="s">
        <v>169</v>
      </c>
      <c r="G5564" t="s">
        <v>183</v>
      </c>
      <c r="H5564" s="168">
        <v>33791</v>
      </c>
      <c r="I5564" t="s">
        <v>106</v>
      </c>
      <c r="J5564" s="169">
        <v>25.238356164383561</v>
      </c>
      <c r="K5564">
        <v>6</v>
      </c>
    </row>
    <row r="5565" spans="1:11" x14ac:dyDescent="0.25">
      <c r="A5565" t="s">
        <v>6092</v>
      </c>
      <c r="B5565">
        <v>83556</v>
      </c>
      <c r="C5565" t="s">
        <v>172</v>
      </c>
      <c r="D5565" s="167">
        <v>68015</v>
      </c>
      <c r="E5565" t="s">
        <v>191</v>
      </c>
      <c r="F5565" t="s">
        <v>169</v>
      </c>
      <c r="G5565" t="s">
        <v>486</v>
      </c>
      <c r="H5565" s="168">
        <v>38747</v>
      </c>
      <c r="I5565" t="s">
        <v>105</v>
      </c>
      <c r="J5565" s="169">
        <v>11.66027397260274</v>
      </c>
      <c r="K5565">
        <v>3</v>
      </c>
    </row>
    <row r="5566" spans="1:11" x14ac:dyDescent="0.25">
      <c r="A5566" t="s">
        <v>6093</v>
      </c>
      <c r="B5566">
        <v>82963</v>
      </c>
      <c r="C5566" t="s">
        <v>172</v>
      </c>
      <c r="D5566" s="167">
        <v>46626.87</v>
      </c>
      <c r="E5566" t="s">
        <v>199</v>
      </c>
      <c r="F5566" t="s">
        <v>169</v>
      </c>
      <c r="G5566" t="s">
        <v>205</v>
      </c>
      <c r="H5566" s="168">
        <v>39509</v>
      </c>
      <c r="I5566" t="s">
        <v>107</v>
      </c>
      <c r="J5566" s="169">
        <v>9.5726027397260278</v>
      </c>
      <c r="K5566">
        <v>2</v>
      </c>
    </row>
    <row r="5567" spans="1:11" x14ac:dyDescent="0.25">
      <c r="A5567" t="s">
        <v>6094</v>
      </c>
      <c r="B5567">
        <v>39929</v>
      </c>
      <c r="C5567" t="s">
        <v>167</v>
      </c>
      <c r="D5567" s="167">
        <v>82851.509999999995</v>
      </c>
      <c r="E5567" t="s">
        <v>188</v>
      </c>
      <c r="F5567" t="s">
        <v>169</v>
      </c>
      <c r="G5567" t="s">
        <v>600</v>
      </c>
      <c r="H5567" s="168">
        <v>37123</v>
      </c>
      <c r="I5567" t="s">
        <v>108</v>
      </c>
      <c r="J5567" s="169">
        <v>16.109589041095891</v>
      </c>
      <c r="K5567">
        <v>4</v>
      </c>
    </row>
    <row r="5568" spans="1:11" x14ac:dyDescent="0.25">
      <c r="A5568" t="s">
        <v>6095</v>
      </c>
      <c r="B5568">
        <v>43113</v>
      </c>
      <c r="C5568" t="s">
        <v>172</v>
      </c>
      <c r="D5568" s="167">
        <v>65716</v>
      </c>
      <c r="E5568" t="s">
        <v>191</v>
      </c>
      <c r="F5568" t="s">
        <v>169</v>
      </c>
      <c r="G5568" t="s">
        <v>486</v>
      </c>
      <c r="H5568" s="168">
        <v>39329</v>
      </c>
      <c r="I5568" t="s">
        <v>108</v>
      </c>
      <c r="J5568" s="169">
        <v>10.065753424657535</v>
      </c>
      <c r="K5568">
        <v>3</v>
      </c>
    </row>
    <row r="5569" spans="1:11" x14ac:dyDescent="0.25">
      <c r="A5569" t="s">
        <v>6096</v>
      </c>
      <c r="B5569">
        <v>28875</v>
      </c>
      <c r="C5569" t="s">
        <v>172</v>
      </c>
      <c r="D5569" s="167">
        <v>86588</v>
      </c>
      <c r="E5569" t="s">
        <v>175</v>
      </c>
      <c r="F5569" t="s">
        <v>169</v>
      </c>
      <c r="G5569" t="s">
        <v>183</v>
      </c>
      <c r="H5569" s="168">
        <v>38734</v>
      </c>
      <c r="I5569" t="s">
        <v>106</v>
      </c>
      <c r="J5569" s="169">
        <v>11.695890410958905</v>
      </c>
      <c r="K5569">
        <v>3</v>
      </c>
    </row>
    <row r="5570" spans="1:11" x14ac:dyDescent="0.25">
      <c r="A5570" t="s">
        <v>6097</v>
      </c>
      <c r="B5570">
        <v>37066</v>
      </c>
      <c r="C5570" t="s">
        <v>167</v>
      </c>
      <c r="D5570" s="167">
        <v>83545.960000000006</v>
      </c>
      <c r="E5570" t="s">
        <v>175</v>
      </c>
      <c r="F5570" t="s">
        <v>169</v>
      </c>
      <c r="G5570" t="s">
        <v>311</v>
      </c>
      <c r="H5570" s="168">
        <v>37802</v>
      </c>
      <c r="I5570" t="s">
        <v>103</v>
      </c>
      <c r="J5570" s="169">
        <v>14.24931506849315</v>
      </c>
      <c r="K5570">
        <v>3</v>
      </c>
    </row>
    <row r="5571" spans="1:11" x14ac:dyDescent="0.25">
      <c r="A5571" t="s">
        <v>6098</v>
      </c>
      <c r="B5571">
        <v>27605</v>
      </c>
      <c r="C5571" t="s">
        <v>167</v>
      </c>
      <c r="D5571" s="167">
        <v>130506.3</v>
      </c>
      <c r="E5571" t="s">
        <v>1684</v>
      </c>
      <c r="F5571" t="s">
        <v>169</v>
      </c>
      <c r="G5571" t="s">
        <v>275</v>
      </c>
      <c r="H5571" s="168">
        <v>41106</v>
      </c>
      <c r="I5571" t="s">
        <v>108</v>
      </c>
      <c r="J5571" s="169">
        <v>5.1972602739726028</v>
      </c>
      <c r="K5571">
        <v>2</v>
      </c>
    </row>
    <row r="5572" spans="1:11" x14ac:dyDescent="0.25">
      <c r="A5572" t="s">
        <v>6099</v>
      </c>
      <c r="B5572">
        <v>93987</v>
      </c>
      <c r="C5572" t="s">
        <v>167</v>
      </c>
      <c r="D5572" s="167">
        <v>76015.03</v>
      </c>
      <c r="E5572" t="s">
        <v>168</v>
      </c>
      <c r="F5572" t="s">
        <v>169</v>
      </c>
      <c r="G5572" t="s">
        <v>539</v>
      </c>
      <c r="H5572" s="168">
        <v>32889</v>
      </c>
      <c r="I5572" t="s">
        <v>106</v>
      </c>
      <c r="J5572" s="169">
        <v>27.709589041095889</v>
      </c>
      <c r="K5572">
        <v>6</v>
      </c>
    </row>
    <row r="5573" spans="1:11" x14ac:dyDescent="0.25">
      <c r="A5573" t="s">
        <v>6100</v>
      </c>
      <c r="B5573">
        <v>41702</v>
      </c>
      <c r="C5573" t="s">
        <v>172</v>
      </c>
      <c r="D5573" s="167">
        <v>91969.07</v>
      </c>
      <c r="E5573" t="s">
        <v>185</v>
      </c>
      <c r="F5573" t="s">
        <v>169</v>
      </c>
      <c r="G5573" t="s">
        <v>416</v>
      </c>
      <c r="H5573" s="168">
        <v>33112</v>
      </c>
      <c r="I5573" t="s">
        <v>103</v>
      </c>
      <c r="J5573" s="169">
        <v>27.098630136986301</v>
      </c>
      <c r="K5573">
        <v>6</v>
      </c>
    </row>
    <row r="5574" spans="1:11" x14ac:dyDescent="0.25">
      <c r="A5574" t="s">
        <v>6101</v>
      </c>
      <c r="B5574">
        <v>8290</v>
      </c>
      <c r="C5574" t="s">
        <v>172</v>
      </c>
      <c r="D5574" s="167">
        <v>148931.20000000001</v>
      </c>
      <c r="E5574" t="s">
        <v>199</v>
      </c>
      <c r="F5574" t="s">
        <v>169</v>
      </c>
      <c r="G5574" t="s">
        <v>275</v>
      </c>
      <c r="H5574" s="168">
        <v>36780</v>
      </c>
      <c r="I5574" t="s">
        <v>103</v>
      </c>
      <c r="J5574" s="169">
        <v>17.049315068493151</v>
      </c>
      <c r="K5574">
        <v>4</v>
      </c>
    </row>
    <row r="5575" spans="1:11" x14ac:dyDescent="0.25">
      <c r="A5575" t="s">
        <v>6102</v>
      </c>
      <c r="B5575">
        <v>7079</v>
      </c>
      <c r="C5575" t="s">
        <v>172</v>
      </c>
      <c r="D5575" s="167">
        <v>58455</v>
      </c>
      <c r="E5575" t="s">
        <v>175</v>
      </c>
      <c r="F5575" t="s">
        <v>169</v>
      </c>
      <c r="G5575" t="s">
        <v>183</v>
      </c>
      <c r="H5575" s="168">
        <v>41694</v>
      </c>
      <c r="I5575" t="s">
        <v>104</v>
      </c>
      <c r="J5575" s="169">
        <v>3.5863013698630137</v>
      </c>
      <c r="K5575">
        <v>1</v>
      </c>
    </row>
    <row r="5576" spans="1:11" x14ac:dyDescent="0.25">
      <c r="A5576" t="s">
        <v>6103</v>
      </c>
      <c r="B5576">
        <v>3942</v>
      </c>
      <c r="C5576" t="s">
        <v>167</v>
      </c>
      <c r="D5576" s="167">
        <v>53505.68</v>
      </c>
      <c r="E5576" t="s">
        <v>168</v>
      </c>
      <c r="F5576" t="s">
        <v>169</v>
      </c>
      <c r="G5576" t="s">
        <v>869</v>
      </c>
      <c r="H5576" s="168">
        <v>38237</v>
      </c>
      <c r="I5576" t="s">
        <v>108</v>
      </c>
      <c r="J5576" s="169">
        <v>13.057534246575342</v>
      </c>
      <c r="K5576">
        <v>3</v>
      </c>
    </row>
    <row r="5577" spans="1:11" x14ac:dyDescent="0.25">
      <c r="A5577" t="s">
        <v>6104</v>
      </c>
      <c r="B5577">
        <v>54931</v>
      </c>
      <c r="C5577" t="s">
        <v>167</v>
      </c>
      <c r="D5577" s="167">
        <v>64216.01</v>
      </c>
      <c r="E5577" t="s">
        <v>188</v>
      </c>
      <c r="F5577" t="s">
        <v>169</v>
      </c>
      <c r="G5577" t="s">
        <v>560</v>
      </c>
      <c r="H5577" s="168">
        <v>40056</v>
      </c>
      <c r="I5577" t="s">
        <v>103</v>
      </c>
      <c r="J5577" s="169">
        <v>8.0739726027397261</v>
      </c>
      <c r="K5577">
        <v>2</v>
      </c>
    </row>
    <row r="5578" spans="1:11" x14ac:dyDescent="0.25">
      <c r="A5578" t="s">
        <v>6105</v>
      </c>
      <c r="B5578">
        <v>22812</v>
      </c>
      <c r="C5578" t="s">
        <v>167</v>
      </c>
      <c r="D5578" s="167">
        <v>67941.56</v>
      </c>
      <c r="E5578" t="s">
        <v>168</v>
      </c>
      <c r="F5578" t="s">
        <v>169</v>
      </c>
      <c r="G5578" t="s">
        <v>858</v>
      </c>
      <c r="H5578" s="168">
        <v>40518</v>
      </c>
      <c r="I5578" t="s">
        <v>107</v>
      </c>
      <c r="J5578" s="169">
        <v>6.8082191780821919</v>
      </c>
      <c r="K5578">
        <v>2</v>
      </c>
    </row>
    <row r="5579" spans="1:11" x14ac:dyDescent="0.25">
      <c r="A5579" t="s">
        <v>6106</v>
      </c>
      <c r="B5579">
        <v>80423</v>
      </c>
      <c r="C5579" t="s">
        <v>167</v>
      </c>
      <c r="D5579" s="167">
        <v>23318.28</v>
      </c>
      <c r="E5579" t="s">
        <v>196</v>
      </c>
      <c r="F5579" t="s">
        <v>202</v>
      </c>
      <c r="G5579" t="s">
        <v>367</v>
      </c>
      <c r="H5579" s="168">
        <v>37242</v>
      </c>
      <c r="I5579" t="s">
        <v>106</v>
      </c>
      <c r="J5579" s="169">
        <v>15.783561643835617</v>
      </c>
      <c r="K5579">
        <v>4</v>
      </c>
    </row>
    <row r="5580" spans="1:11" x14ac:dyDescent="0.25">
      <c r="A5580" t="s">
        <v>6107</v>
      </c>
      <c r="B5580">
        <v>17406</v>
      </c>
      <c r="C5580" t="s">
        <v>167</v>
      </c>
      <c r="D5580" s="167">
        <v>39074.839999999997</v>
      </c>
      <c r="E5580" t="s">
        <v>175</v>
      </c>
      <c r="F5580" t="s">
        <v>202</v>
      </c>
      <c r="G5580" t="s">
        <v>211</v>
      </c>
      <c r="H5580" s="168">
        <v>34610</v>
      </c>
      <c r="I5580" t="s">
        <v>104</v>
      </c>
      <c r="J5580" s="169">
        <v>22.994520547945207</v>
      </c>
      <c r="K5580">
        <v>5</v>
      </c>
    </row>
    <row r="5581" spans="1:11" x14ac:dyDescent="0.25">
      <c r="A5581" t="s">
        <v>6108</v>
      </c>
      <c r="B5581">
        <v>67100</v>
      </c>
      <c r="C5581" t="s">
        <v>167</v>
      </c>
      <c r="D5581" s="167">
        <v>57625.16</v>
      </c>
      <c r="E5581" t="s">
        <v>168</v>
      </c>
      <c r="F5581" t="s">
        <v>169</v>
      </c>
      <c r="G5581" t="s">
        <v>170</v>
      </c>
      <c r="H5581" s="168">
        <v>37040</v>
      </c>
      <c r="I5581" t="s">
        <v>103</v>
      </c>
      <c r="J5581" s="169">
        <v>16.336986301369862</v>
      </c>
      <c r="K5581">
        <v>4</v>
      </c>
    </row>
    <row r="5582" spans="1:11" x14ac:dyDescent="0.25">
      <c r="A5582" t="s">
        <v>6109</v>
      </c>
      <c r="B5582">
        <v>72971</v>
      </c>
      <c r="C5582" t="s">
        <v>167</v>
      </c>
      <c r="D5582" s="167">
        <v>69222.179999999993</v>
      </c>
      <c r="E5582" t="s">
        <v>175</v>
      </c>
      <c r="F5582" t="s">
        <v>169</v>
      </c>
      <c r="G5582" t="s">
        <v>904</v>
      </c>
      <c r="H5582" s="168">
        <v>33293</v>
      </c>
      <c r="I5582" t="s">
        <v>108</v>
      </c>
      <c r="J5582" s="169">
        <v>26.602739726027398</v>
      </c>
      <c r="K5582">
        <v>6</v>
      </c>
    </row>
    <row r="5583" spans="1:11" x14ac:dyDescent="0.25">
      <c r="A5583" t="s">
        <v>6110</v>
      </c>
      <c r="B5583">
        <v>62593</v>
      </c>
      <c r="C5583" t="s">
        <v>172</v>
      </c>
      <c r="D5583" s="167">
        <v>100237.98</v>
      </c>
      <c r="E5583" t="s">
        <v>185</v>
      </c>
      <c r="F5583" t="s">
        <v>169</v>
      </c>
      <c r="G5583" t="s">
        <v>416</v>
      </c>
      <c r="H5583" s="168">
        <v>32195</v>
      </c>
      <c r="I5583" t="s">
        <v>103</v>
      </c>
      <c r="J5583" s="169">
        <v>29.610958904109587</v>
      </c>
      <c r="K5583">
        <v>6</v>
      </c>
    </row>
    <row r="5584" spans="1:11" x14ac:dyDescent="0.25">
      <c r="A5584" t="s">
        <v>6111</v>
      </c>
      <c r="B5584">
        <v>11322</v>
      </c>
      <c r="C5584" t="s">
        <v>167</v>
      </c>
      <c r="D5584" s="167">
        <v>156525</v>
      </c>
      <c r="E5584" t="s">
        <v>239</v>
      </c>
      <c r="F5584" t="s">
        <v>169</v>
      </c>
      <c r="G5584" t="s">
        <v>231</v>
      </c>
      <c r="H5584" s="168">
        <v>31795</v>
      </c>
      <c r="I5584" t="s">
        <v>105</v>
      </c>
      <c r="J5584" s="169">
        <v>30.706849315068492</v>
      </c>
      <c r="K5584">
        <v>7</v>
      </c>
    </row>
    <row r="5585" spans="1:11" x14ac:dyDescent="0.25">
      <c r="A5585" t="s">
        <v>6112</v>
      </c>
      <c r="B5585">
        <v>78912</v>
      </c>
      <c r="C5585" t="s">
        <v>172</v>
      </c>
      <c r="D5585" s="167">
        <v>39257</v>
      </c>
      <c r="E5585" t="s">
        <v>199</v>
      </c>
      <c r="F5585" t="s">
        <v>169</v>
      </c>
      <c r="G5585" t="s">
        <v>200</v>
      </c>
      <c r="H5585" s="168">
        <v>42590</v>
      </c>
      <c r="I5585" t="s">
        <v>103</v>
      </c>
      <c r="J5585" s="169">
        <v>1.1315068493150684</v>
      </c>
      <c r="K5585">
        <v>1</v>
      </c>
    </row>
    <row r="5586" spans="1:11" x14ac:dyDescent="0.25">
      <c r="A5586" t="s">
        <v>6113</v>
      </c>
      <c r="B5586">
        <v>11192</v>
      </c>
      <c r="C5586" t="s">
        <v>167</v>
      </c>
      <c r="D5586" s="167">
        <v>65680.86</v>
      </c>
      <c r="E5586" t="s">
        <v>175</v>
      </c>
      <c r="F5586" t="s">
        <v>169</v>
      </c>
      <c r="G5586" t="s">
        <v>209</v>
      </c>
      <c r="H5586" s="168">
        <v>38488</v>
      </c>
      <c r="I5586" t="s">
        <v>103</v>
      </c>
      <c r="J5586" s="169">
        <v>12.36986301369863</v>
      </c>
      <c r="K5586">
        <v>3</v>
      </c>
    </row>
    <row r="5587" spans="1:11" x14ac:dyDescent="0.25">
      <c r="A5587" t="s">
        <v>6114</v>
      </c>
      <c r="B5587">
        <v>30535</v>
      </c>
      <c r="C5587" t="s">
        <v>172</v>
      </c>
      <c r="D5587" s="167">
        <v>53788</v>
      </c>
      <c r="E5587" t="s">
        <v>175</v>
      </c>
      <c r="F5587" t="s">
        <v>169</v>
      </c>
      <c r="G5587" t="s">
        <v>183</v>
      </c>
      <c r="H5587" s="168">
        <v>41918</v>
      </c>
      <c r="I5587" t="s">
        <v>106</v>
      </c>
      <c r="J5587" s="169">
        <v>2.9726027397260273</v>
      </c>
      <c r="K5587">
        <v>1</v>
      </c>
    </row>
    <row r="5588" spans="1:11" x14ac:dyDescent="0.25">
      <c r="A5588" t="s">
        <v>6115</v>
      </c>
      <c r="B5588">
        <v>74780</v>
      </c>
      <c r="C5588" t="s">
        <v>172</v>
      </c>
      <c r="D5588" s="167">
        <v>84832.58</v>
      </c>
      <c r="E5588" t="s">
        <v>168</v>
      </c>
      <c r="F5588" t="s">
        <v>169</v>
      </c>
      <c r="G5588" t="s">
        <v>1931</v>
      </c>
      <c r="H5588" s="168">
        <v>26329</v>
      </c>
      <c r="I5588" t="s">
        <v>104</v>
      </c>
      <c r="J5588" s="169">
        <v>45.682191780821917</v>
      </c>
      <c r="K5588">
        <v>9</v>
      </c>
    </row>
    <row r="5589" spans="1:11" x14ac:dyDescent="0.25">
      <c r="A5589" t="s">
        <v>6116</v>
      </c>
      <c r="B5589">
        <v>50476</v>
      </c>
      <c r="C5589" t="s">
        <v>172</v>
      </c>
      <c r="D5589" s="167">
        <v>79227</v>
      </c>
      <c r="E5589" t="s">
        <v>168</v>
      </c>
      <c r="F5589" t="s">
        <v>169</v>
      </c>
      <c r="G5589" t="s">
        <v>173</v>
      </c>
      <c r="H5589" s="168">
        <v>38551</v>
      </c>
      <c r="I5589" t="s">
        <v>106</v>
      </c>
      <c r="J5589" s="169">
        <v>12.197260273972603</v>
      </c>
      <c r="K5589">
        <v>3</v>
      </c>
    </row>
    <row r="5590" spans="1:11" x14ac:dyDescent="0.25">
      <c r="A5590" t="s">
        <v>6117</v>
      </c>
      <c r="B5590">
        <v>79551</v>
      </c>
      <c r="C5590" t="s">
        <v>172</v>
      </c>
      <c r="D5590" s="167">
        <v>70435</v>
      </c>
      <c r="E5590" t="s">
        <v>175</v>
      </c>
      <c r="F5590" t="s">
        <v>169</v>
      </c>
      <c r="G5590" t="s">
        <v>183</v>
      </c>
      <c r="H5590" s="168">
        <v>39098</v>
      </c>
      <c r="I5590" t="s">
        <v>108</v>
      </c>
      <c r="J5590" s="169">
        <v>10.698630136986301</v>
      </c>
      <c r="K5590">
        <v>3</v>
      </c>
    </row>
    <row r="5591" spans="1:11" x14ac:dyDescent="0.25">
      <c r="A5591" t="s">
        <v>6118</v>
      </c>
      <c r="B5591">
        <v>10186</v>
      </c>
      <c r="C5591" t="s">
        <v>172</v>
      </c>
      <c r="D5591" s="167">
        <v>61314.52</v>
      </c>
      <c r="E5591" t="s">
        <v>1258</v>
      </c>
      <c r="F5591" t="s">
        <v>169</v>
      </c>
      <c r="G5591" t="s">
        <v>418</v>
      </c>
      <c r="H5591" s="168">
        <v>39426</v>
      </c>
      <c r="I5591" t="s">
        <v>104</v>
      </c>
      <c r="J5591" s="169">
        <v>9.8000000000000007</v>
      </c>
      <c r="K5591">
        <v>2</v>
      </c>
    </row>
    <row r="5592" spans="1:11" x14ac:dyDescent="0.25">
      <c r="A5592" t="s">
        <v>6119</v>
      </c>
      <c r="B5592">
        <v>4917</v>
      </c>
      <c r="C5592" t="s">
        <v>167</v>
      </c>
      <c r="D5592" s="167">
        <v>17793.77</v>
      </c>
      <c r="E5592" t="s">
        <v>196</v>
      </c>
      <c r="F5592" t="s">
        <v>202</v>
      </c>
      <c r="G5592" t="s">
        <v>222</v>
      </c>
      <c r="H5592" s="168">
        <v>41582</v>
      </c>
      <c r="I5592" t="s">
        <v>104</v>
      </c>
      <c r="J5592" s="169">
        <v>3.893150684931507</v>
      </c>
      <c r="K5592">
        <v>1</v>
      </c>
    </row>
    <row r="5593" spans="1:11" x14ac:dyDescent="0.25">
      <c r="A5593" t="s">
        <v>6120</v>
      </c>
      <c r="B5593">
        <v>13367</v>
      </c>
      <c r="C5593" t="s">
        <v>167</v>
      </c>
      <c r="D5593" s="167">
        <v>83497.98</v>
      </c>
      <c r="E5593" t="s">
        <v>188</v>
      </c>
      <c r="F5593" t="s">
        <v>169</v>
      </c>
      <c r="G5593" t="s">
        <v>282</v>
      </c>
      <c r="H5593" s="168">
        <v>31525</v>
      </c>
      <c r="I5593" t="s">
        <v>103</v>
      </c>
      <c r="J5593" s="169">
        <v>31.446575342465753</v>
      </c>
      <c r="K5593">
        <v>7</v>
      </c>
    </row>
    <row r="5594" spans="1:11" x14ac:dyDescent="0.25">
      <c r="A5594" t="s">
        <v>6121</v>
      </c>
      <c r="B5594">
        <v>38682</v>
      </c>
      <c r="C5594" t="s">
        <v>172</v>
      </c>
      <c r="D5594" s="167">
        <v>94325.19</v>
      </c>
      <c r="E5594" t="s">
        <v>196</v>
      </c>
      <c r="F5594" t="s">
        <v>169</v>
      </c>
      <c r="G5594" t="s">
        <v>240</v>
      </c>
      <c r="H5594" s="168">
        <v>33322</v>
      </c>
      <c r="I5594" t="s">
        <v>103</v>
      </c>
      <c r="J5594" s="169">
        <v>26.523287671232875</v>
      </c>
      <c r="K5594">
        <v>6</v>
      </c>
    </row>
    <row r="5595" spans="1:11" x14ac:dyDescent="0.25">
      <c r="A5595" t="s">
        <v>6122</v>
      </c>
      <c r="B5595">
        <v>21764</v>
      </c>
      <c r="C5595" t="s">
        <v>167</v>
      </c>
      <c r="D5595" s="167">
        <v>39163.74</v>
      </c>
      <c r="E5595" t="s">
        <v>188</v>
      </c>
      <c r="F5595" t="s">
        <v>202</v>
      </c>
      <c r="G5595" t="s">
        <v>313</v>
      </c>
      <c r="H5595" s="168">
        <v>39497</v>
      </c>
      <c r="I5595" t="s">
        <v>103</v>
      </c>
      <c r="J5595" s="169">
        <v>9.6054794520547944</v>
      </c>
      <c r="K5595">
        <v>2</v>
      </c>
    </row>
    <row r="5596" spans="1:11" x14ac:dyDescent="0.25">
      <c r="A5596" t="s">
        <v>6123</v>
      </c>
      <c r="B5596">
        <v>26298</v>
      </c>
      <c r="C5596" t="s">
        <v>172</v>
      </c>
      <c r="D5596" s="167">
        <v>83611.44</v>
      </c>
      <c r="E5596" t="s">
        <v>191</v>
      </c>
      <c r="F5596" t="s">
        <v>169</v>
      </c>
      <c r="G5596" t="s">
        <v>192</v>
      </c>
      <c r="H5596" s="168">
        <v>34232</v>
      </c>
      <c r="I5596" t="s">
        <v>108</v>
      </c>
      <c r="J5596" s="169">
        <v>24.030136986301368</v>
      </c>
      <c r="K5596">
        <v>5</v>
      </c>
    </row>
    <row r="5597" spans="1:11" x14ac:dyDescent="0.25">
      <c r="A5597" t="s">
        <v>6124</v>
      </c>
      <c r="B5597">
        <v>79000</v>
      </c>
      <c r="C5597" t="s">
        <v>172</v>
      </c>
      <c r="D5597" s="167">
        <v>123902.96</v>
      </c>
      <c r="E5597" t="s">
        <v>175</v>
      </c>
      <c r="F5597" t="s">
        <v>169</v>
      </c>
      <c r="G5597" t="s">
        <v>291</v>
      </c>
      <c r="H5597" s="168">
        <v>32727</v>
      </c>
      <c r="I5597" t="s">
        <v>104</v>
      </c>
      <c r="J5597" s="169">
        <v>28.153424657534245</v>
      </c>
      <c r="K5597">
        <v>6</v>
      </c>
    </row>
    <row r="5598" spans="1:11" x14ac:dyDescent="0.25">
      <c r="A5598" t="s">
        <v>6125</v>
      </c>
      <c r="B5598">
        <v>34960</v>
      </c>
      <c r="C5598" t="s">
        <v>172</v>
      </c>
      <c r="D5598" s="167">
        <v>57265</v>
      </c>
      <c r="E5598" t="s">
        <v>191</v>
      </c>
      <c r="F5598" t="s">
        <v>169</v>
      </c>
      <c r="G5598" t="s">
        <v>354</v>
      </c>
      <c r="H5598" s="168">
        <v>40330</v>
      </c>
      <c r="I5598" t="s">
        <v>104</v>
      </c>
      <c r="J5598" s="169">
        <v>7.3232876712328769</v>
      </c>
      <c r="K5598">
        <v>2</v>
      </c>
    </row>
    <row r="5599" spans="1:11" x14ac:dyDescent="0.25">
      <c r="A5599" t="s">
        <v>6126</v>
      </c>
      <c r="B5599">
        <v>20405</v>
      </c>
      <c r="C5599" t="s">
        <v>172</v>
      </c>
      <c r="D5599" s="167">
        <v>78052</v>
      </c>
      <c r="E5599" t="s">
        <v>191</v>
      </c>
      <c r="F5599" t="s">
        <v>169</v>
      </c>
      <c r="G5599" t="s">
        <v>192</v>
      </c>
      <c r="H5599" s="168">
        <v>37298</v>
      </c>
      <c r="I5599" t="s">
        <v>105</v>
      </c>
      <c r="J5599" s="169">
        <v>15.63013698630137</v>
      </c>
      <c r="K5599">
        <v>4</v>
      </c>
    </row>
    <row r="5600" spans="1:11" x14ac:dyDescent="0.25">
      <c r="A5600" t="s">
        <v>6127</v>
      </c>
      <c r="B5600">
        <v>66316</v>
      </c>
      <c r="C5600" t="s">
        <v>172</v>
      </c>
      <c r="D5600" s="167">
        <v>64705.5</v>
      </c>
      <c r="E5600" t="s">
        <v>253</v>
      </c>
      <c r="F5600" t="s">
        <v>169</v>
      </c>
      <c r="G5600" t="s">
        <v>428</v>
      </c>
      <c r="H5600" s="168">
        <v>40515</v>
      </c>
      <c r="I5600" t="s">
        <v>106</v>
      </c>
      <c r="J5600" s="169">
        <v>6.816438356164384</v>
      </c>
      <c r="K5600">
        <v>2</v>
      </c>
    </row>
    <row r="5601" spans="1:11" x14ac:dyDescent="0.25">
      <c r="A5601" t="s">
        <v>6128</v>
      </c>
      <c r="B5601">
        <v>63315</v>
      </c>
      <c r="C5601" t="s">
        <v>172</v>
      </c>
      <c r="D5601" s="167">
        <v>71610</v>
      </c>
      <c r="E5601" t="s">
        <v>191</v>
      </c>
      <c r="F5601" t="s">
        <v>169</v>
      </c>
      <c r="G5601" t="s">
        <v>192</v>
      </c>
      <c r="H5601" s="168">
        <v>39524</v>
      </c>
      <c r="I5601" t="s">
        <v>106</v>
      </c>
      <c r="J5601" s="169">
        <v>9.5315068493150683</v>
      </c>
      <c r="K5601">
        <v>2</v>
      </c>
    </row>
    <row r="5602" spans="1:11" x14ac:dyDescent="0.25">
      <c r="A5602" t="s">
        <v>6129</v>
      </c>
      <c r="B5602">
        <v>58635</v>
      </c>
      <c r="C5602" t="s">
        <v>172</v>
      </c>
      <c r="D5602" s="167">
        <v>82996.149999999994</v>
      </c>
      <c r="E5602" t="s">
        <v>168</v>
      </c>
      <c r="F5602" t="s">
        <v>169</v>
      </c>
      <c r="G5602" t="s">
        <v>428</v>
      </c>
      <c r="H5602" s="168">
        <v>41008</v>
      </c>
      <c r="I5602" t="s">
        <v>104</v>
      </c>
      <c r="J5602" s="169">
        <v>5.4657534246575343</v>
      </c>
      <c r="K5602">
        <v>2</v>
      </c>
    </row>
    <row r="5603" spans="1:11" x14ac:dyDescent="0.25">
      <c r="A5603" t="s">
        <v>6130</v>
      </c>
      <c r="B5603">
        <v>18619</v>
      </c>
      <c r="C5603" t="s">
        <v>172</v>
      </c>
      <c r="D5603" s="167">
        <v>57265</v>
      </c>
      <c r="E5603" t="s">
        <v>191</v>
      </c>
      <c r="F5603" t="s">
        <v>169</v>
      </c>
      <c r="G5603" t="s">
        <v>354</v>
      </c>
      <c r="H5603" s="168">
        <v>40966</v>
      </c>
      <c r="I5603" t="s">
        <v>105</v>
      </c>
      <c r="J5603" s="169">
        <v>5.580821917808219</v>
      </c>
      <c r="K5603">
        <v>2</v>
      </c>
    </row>
    <row r="5604" spans="1:11" x14ac:dyDescent="0.25">
      <c r="A5604" t="s">
        <v>6131</v>
      </c>
      <c r="B5604">
        <v>36446</v>
      </c>
      <c r="C5604" t="s">
        <v>167</v>
      </c>
      <c r="D5604" s="167">
        <v>46972.959999999999</v>
      </c>
      <c r="E5604" t="s">
        <v>188</v>
      </c>
      <c r="F5604" t="s">
        <v>169</v>
      </c>
      <c r="G5604" t="s">
        <v>170</v>
      </c>
      <c r="H5604" s="168">
        <v>40462</v>
      </c>
      <c r="I5604" t="s">
        <v>108</v>
      </c>
      <c r="J5604" s="169">
        <v>6.9616438356164387</v>
      </c>
      <c r="K5604">
        <v>2</v>
      </c>
    </row>
    <row r="5605" spans="1:11" x14ac:dyDescent="0.25">
      <c r="A5605" t="s">
        <v>6132</v>
      </c>
      <c r="B5605">
        <v>34223</v>
      </c>
      <c r="C5605" t="s">
        <v>172</v>
      </c>
      <c r="D5605" s="167">
        <v>83658</v>
      </c>
      <c r="E5605" t="s">
        <v>175</v>
      </c>
      <c r="F5605" t="s">
        <v>169</v>
      </c>
      <c r="G5605" t="s">
        <v>183</v>
      </c>
      <c r="H5605" s="168">
        <v>37424</v>
      </c>
      <c r="I5605" t="s">
        <v>108</v>
      </c>
      <c r="J5605" s="169">
        <v>15.284931506849315</v>
      </c>
      <c r="K5605">
        <v>4</v>
      </c>
    </row>
    <row r="5606" spans="1:11" x14ac:dyDescent="0.25">
      <c r="A5606" t="s">
        <v>6133</v>
      </c>
      <c r="B5606">
        <v>88254</v>
      </c>
      <c r="C5606" t="s">
        <v>172</v>
      </c>
      <c r="D5606" s="167">
        <v>92756.7</v>
      </c>
      <c r="E5606" t="s">
        <v>175</v>
      </c>
      <c r="F5606" t="s">
        <v>169</v>
      </c>
      <c r="G5606" t="s">
        <v>183</v>
      </c>
      <c r="H5606" s="168">
        <v>35296</v>
      </c>
      <c r="I5606" t="s">
        <v>106</v>
      </c>
      <c r="J5606" s="169">
        <v>21.115068493150684</v>
      </c>
      <c r="K5606">
        <v>5</v>
      </c>
    </row>
    <row r="5607" spans="1:11" x14ac:dyDescent="0.25">
      <c r="A5607" t="s">
        <v>6134</v>
      </c>
      <c r="B5607">
        <v>49145</v>
      </c>
      <c r="C5607" t="s">
        <v>167</v>
      </c>
      <c r="D5607" s="167">
        <v>91257.12</v>
      </c>
      <c r="E5607" t="s">
        <v>253</v>
      </c>
      <c r="F5607" t="s">
        <v>169</v>
      </c>
      <c r="G5607" t="s">
        <v>1406</v>
      </c>
      <c r="H5607" s="168">
        <v>38754</v>
      </c>
      <c r="I5607" t="s">
        <v>104</v>
      </c>
      <c r="J5607" s="169">
        <v>11.641095890410959</v>
      </c>
      <c r="K5607">
        <v>3</v>
      </c>
    </row>
    <row r="5608" spans="1:11" x14ac:dyDescent="0.25">
      <c r="A5608" t="s">
        <v>6135</v>
      </c>
      <c r="B5608">
        <v>62739</v>
      </c>
      <c r="C5608" t="s">
        <v>172</v>
      </c>
      <c r="D5608" s="167">
        <v>40631.32</v>
      </c>
      <c r="E5608" t="s">
        <v>199</v>
      </c>
      <c r="F5608" t="s">
        <v>169</v>
      </c>
      <c r="G5608" t="s">
        <v>200</v>
      </c>
      <c r="H5608" s="168">
        <v>42150</v>
      </c>
      <c r="I5608" t="s">
        <v>106</v>
      </c>
      <c r="J5608" s="169">
        <v>2.3369863013698629</v>
      </c>
      <c r="K5608">
        <v>1</v>
      </c>
    </row>
    <row r="5609" spans="1:11" x14ac:dyDescent="0.25">
      <c r="A5609" t="s">
        <v>6136</v>
      </c>
      <c r="B5609">
        <v>34368</v>
      </c>
      <c r="C5609" t="s">
        <v>172</v>
      </c>
      <c r="D5609" s="167">
        <v>88168</v>
      </c>
      <c r="E5609" t="s">
        <v>185</v>
      </c>
      <c r="F5609" t="s">
        <v>169</v>
      </c>
      <c r="G5609" t="s">
        <v>495</v>
      </c>
      <c r="H5609" s="168">
        <v>38145</v>
      </c>
      <c r="I5609" t="s">
        <v>104</v>
      </c>
      <c r="J5609" s="169">
        <v>13.30958904109589</v>
      </c>
      <c r="K5609">
        <v>3</v>
      </c>
    </row>
    <row r="5610" spans="1:11" x14ac:dyDescent="0.25">
      <c r="A5610" t="s">
        <v>6137</v>
      </c>
      <c r="B5610">
        <v>47925</v>
      </c>
      <c r="C5610" t="s">
        <v>172</v>
      </c>
      <c r="D5610" s="167">
        <v>174166</v>
      </c>
      <c r="E5610" t="s">
        <v>168</v>
      </c>
      <c r="F5610" t="s">
        <v>169</v>
      </c>
      <c r="G5610" t="s">
        <v>2352</v>
      </c>
      <c r="H5610" s="168">
        <v>32370</v>
      </c>
      <c r="I5610" t="s">
        <v>108</v>
      </c>
      <c r="J5610" s="169">
        <v>29.13150684931507</v>
      </c>
      <c r="K5610">
        <v>6</v>
      </c>
    </row>
    <row r="5611" spans="1:11" x14ac:dyDescent="0.25">
      <c r="A5611" t="s">
        <v>6138</v>
      </c>
      <c r="B5611">
        <v>45485</v>
      </c>
      <c r="C5611" t="s">
        <v>172</v>
      </c>
      <c r="D5611" s="167">
        <v>77774.66</v>
      </c>
      <c r="E5611" t="s">
        <v>268</v>
      </c>
      <c r="F5611" t="s">
        <v>169</v>
      </c>
      <c r="G5611" t="s">
        <v>418</v>
      </c>
      <c r="H5611" s="168">
        <v>42268</v>
      </c>
      <c r="I5611" t="s">
        <v>103</v>
      </c>
      <c r="J5611" s="169">
        <v>2.0136986301369864</v>
      </c>
      <c r="K5611">
        <v>1</v>
      </c>
    </row>
    <row r="5612" spans="1:11" x14ac:dyDescent="0.25">
      <c r="A5612" t="s">
        <v>6139</v>
      </c>
      <c r="B5612">
        <v>57167</v>
      </c>
      <c r="C5612" t="s">
        <v>167</v>
      </c>
      <c r="D5612" s="167">
        <v>69222.179999999993</v>
      </c>
      <c r="E5612" t="s">
        <v>188</v>
      </c>
      <c r="F5612" t="s">
        <v>169</v>
      </c>
      <c r="G5612" t="s">
        <v>170</v>
      </c>
      <c r="H5612" s="168">
        <v>29787</v>
      </c>
      <c r="I5612" t="s">
        <v>106</v>
      </c>
      <c r="J5612" s="169">
        <v>36.208219178082189</v>
      </c>
      <c r="K5612">
        <v>8</v>
      </c>
    </row>
    <row r="5613" spans="1:11" x14ac:dyDescent="0.25">
      <c r="A5613" t="s">
        <v>6140</v>
      </c>
      <c r="B5613">
        <v>83506</v>
      </c>
      <c r="C5613" t="s">
        <v>172</v>
      </c>
      <c r="D5613" s="167">
        <v>49946.85</v>
      </c>
      <c r="E5613" t="s">
        <v>199</v>
      </c>
      <c r="F5613" t="s">
        <v>169</v>
      </c>
      <c r="G5613" t="s">
        <v>2276</v>
      </c>
      <c r="H5613" s="168">
        <v>39706</v>
      </c>
      <c r="I5613" t="s">
        <v>106</v>
      </c>
      <c r="J5613" s="169">
        <v>9.0328767123287665</v>
      </c>
      <c r="K5613">
        <v>2</v>
      </c>
    </row>
    <row r="5614" spans="1:11" x14ac:dyDescent="0.25">
      <c r="A5614" t="s">
        <v>6141</v>
      </c>
      <c r="B5614">
        <v>53933</v>
      </c>
      <c r="C5614" t="s">
        <v>172</v>
      </c>
      <c r="D5614" s="167">
        <v>97912</v>
      </c>
      <c r="E5614" t="s">
        <v>199</v>
      </c>
      <c r="F5614" t="s">
        <v>169</v>
      </c>
      <c r="G5614" t="s">
        <v>1457</v>
      </c>
      <c r="H5614" s="168">
        <v>31187</v>
      </c>
      <c r="I5614" t="s">
        <v>104</v>
      </c>
      <c r="J5614" s="169">
        <v>32.372602739726027</v>
      </c>
      <c r="K5614">
        <v>7</v>
      </c>
    </row>
    <row r="5615" spans="1:11" x14ac:dyDescent="0.25">
      <c r="A5615" t="s">
        <v>6142</v>
      </c>
      <c r="B5615">
        <v>69640</v>
      </c>
      <c r="C5615" t="s">
        <v>172</v>
      </c>
      <c r="D5615" s="167">
        <v>39351.08</v>
      </c>
      <c r="E5615" t="s">
        <v>199</v>
      </c>
      <c r="F5615" t="s">
        <v>169</v>
      </c>
      <c r="G5615" t="s">
        <v>295</v>
      </c>
      <c r="H5615" s="168">
        <v>41652</v>
      </c>
      <c r="I5615" t="s">
        <v>108</v>
      </c>
      <c r="J5615" s="169">
        <v>3.7013698630136984</v>
      </c>
      <c r="K5615">
        <v>1</v>
      </c>
    </row>
    <row r="5616" spans="1:11" x14ac:dyDescent="0.25">
      <c r="A5616" t="s">
        <v>6143</v>
      </c>
      <c r="B5616">
        <v>40068</v>
      </c>
      <c r="C5616" t="s">
        <v>167</v>
      </c>
      <c r="D5616" s="167">
        <v>89620</v>
      </c>
      <c r="E5616" t="s">
        <v>175</v>
      </c>
      <c r="F5616" t="s">
        <v>169</v>
      </c>
      <c r="G5616" t="s">
        <v>183</v>
      </c>
      <c r="H5616" s="168">
        <v>37480</v>
      </c>
      <c r="I5616" t="s">
        <v>105</v>
      </c>
      <c r="J5616" s="169">
        <v>15.131506849315068</v>
      </c>
      <c r="K5616">
        <v>4</v>
      </c>
    </row>
    <row r="5617" spans="1:11" x14ac:dyDescent="0.25">
      <c r="A5617" t="s">
        <v>6144</v>
      </c>
      <c r="B5617">
        <v>65576</v>
      </c>
      <c r="C5617" t="s">
        <v>172</v>
      </c>
      <c r="D5617" s="167">
        <v>62875.6</v>
      </c>
      <c r="E5617" t="s">
        <v>199</v>
      </c>
      <c r="F5617" t="s">
        <v>169</v>
      </c>
      <c r="G5617" t="s">
        <v>1390</v>
      </c>
      <c r="H5617" s="168">
        <v>32811</v>
      </c>
      <c r="I5617" t="s">
        <v>104</v>
      </c>
      <c r="J5617" s="169">
        <v>27.923287671232877</v>
      </c>
      <c r="K5617">
        <v>6</v>
      </c>
    </row>
    <row r="5618" spans="1:11" x14ac:dyDescent="0.25">
      <c r="A5618" t="s">
        <v>6145</v>
      </c>
      <c r="B5618">
        <v>80519</v>
      </c>
      <c r="C5618" t="s">
        <v>167</v>
      </c>
      <c r="D5618" s="167">
        <v>97912</v>
      </c>
      <c r="E5618" t="s">
        <v>188</v>
      </c>
      <c r="F5618" t="s">
        <v>169</v>
      </c>
      <c r="G5618" t="s">
        <v>284</v>
      </c>
      <c r="H5618" s="168">
        <v>37564</v>
      </c>
      <c r="I5618" t="s">
        <v>103</v>
      </c>
      <c r="J5618" s="169">
        <v>14.901369863013699</v>
      </c>
      <c r="K5618">
        <v>3</v>
      </c>
    </row>
    <row r="5619" spans="1:11" x14ac:dyDescent="0.25">
      <c r="A5619" t="s">
        <v>6146</v>
      </c>
      <c r="B5619">
        <v>99158</v>
      </c>
      <c r="C5619" t="s">
        <v>167</v>
      </c>
      <c r="D5619" s="167">
        <v>94870.47</v>
      </c>
      <c r="E5619" t="s">
        <v>216</v>
      </c>
      <c r="F5619" t="s">
        <v>169</v>
      </c>
      <c r="G5619" t="s">
        <v>1150</v>
      </c>
      <c r="H5619" s="168">
        <v>36396</v>
      </c>
      <c r="I5619" t="s">
        <v>105</v>
      </c>
      <c r="J5619" s="169">
        <v>18.101369863013698</v>
      </c>
      <c r="K5619">
        <v>4</v>
      </c>
    </row>
    <row r="5620" spans="1:11" x14ac:dyDescent="0.25">
      <c r="A5620" t="s">
        <v>6147</v>
      </c>
      <c r="B5620">
        <v>38469</v>
      </c>
      <c r="C5620" t="s">
        <v>172</v>
      </c>
      <c r="D5620" s="167">
        <v>80089</v>
      </c>
      <c r="E5620" t="s">
        <v>191</v>
      </c>
      <c r="F5620" t="s">
        <v>169</v>
      </c>
      <c r="G5620" t="s">
        <v>192</v>
      </c>
      <c r="H5620" s="168">
        <v>37138</v>
      </c>
      <c r="I5620" t="s">
        <v>104</v>
      </c>
      <c r="J5620" s="169">
        <v>16.068493150684933</v>
      </c>
      <c r="K5620">
        <v>4</v>
      </c>
    </row>
    <row r="5621" spans="1:11" x14ac:dyDescent="0.25">
      <c r="A5621" t="s">
        <v>6148</v>
      </c>
      <c r="B5621">
        <v>7551</v>
      </c>
      <c r="C5621" t="s">
        <v>167</v>
      </c>
      <c r="D5621" s="167">
        <v>54905.64</v>
      </c>
      <c r="E5621" t="s">
        <v>216</v>
      </c>
      <c r="F5621" t="s">
        <v>169</v>
      </c>
      <c r="G5621" t="s">
        <v>980</v>
      </c>
      <c r="H5621" s="168">
        <v>41988</v>
      </c>
      <c r="I5621" t="s">
        <v>103</v>
      </c>
      <c r="J5621" s="169">
        <v>2.7808219178082192</v>
      </c>
      <c r="K5621">
        <v>1</v>
      </c>
    </row>
    <row r="5622" spans="1:11" x14ac:dyDescent="0.25">
      <c r="A5622" t="s">
        <v>6149</v>
      </c>
      <c r="B5622">
        <v>85488</v>
      </c>
      <c r="C5622" t="s">
        <v>167</v>
      </c>
      <c r="D5622" s="167">
        <v>64872.75</v>
      </c>
      <c r="E5622" t="s">
        <v>216</v>
      </c>
      <c r="F5622" t="s">
        <v>169</v>
      </c>
      <c r="G5622" t="s">
        <v>369</v>
      </c>
      <c r="H5622" s="168">
        <v>41218</v>
      </c>
      <c r="I5622" t="s">
        <v>104</v>
      </c>
      <c r="J5622" s="169">
        <v>4.8904109589041092</v>
      </c>
      <c r="K5622">
        <v>1</v>
      </c>
    </row>
    <row r="5623" spans="1:11" x14ac:dyDescent="0.25">
      <c r="A5623" t="s">
        <v>6150</v>
      </c>
      <c r="B5623">
        <v>98861</v>
      </c>
      <c r="C5623" t="s">
        <v>167</v>
      </c>
      <c r="D5623" s="167">
        <v>112899</v>
      </c>
      <c r="E5623" t="s">
        <v>196</v>
      </c>
      <c r="F5623" t="s">
        <v>169</v>
      </c>
      <c r="G5623" t="s">
        <v>620</v>
      </c>
      <c r="H5623" s="168">
        <v>35799</v>
      </c>
      <c r="I5623" t="s">
        <v>105</v>
      </c>
      <c r="J5623" s="169">
        <v>19.736986301369864</v>
      </c>
      <c r="K5623">
        <v>4</v>
      </c>
    </row>
    <row r="5624" spans="1:11" x14ac:dyDescent="0.25">
      <c r="A5624" t="s">
        <v>6151</v>
      </c>
      <c r="B5624">
        <v>13637</v>
      </c>
      <c r="C5624" t="s">
        <v>172</v>
      </c>
      <c r="D5624" s="167">
        <v>70422</v>
      </c>
      <c r="E5624" t="s">
        <v>196</v>
      </c>
      <c r="F5624" t="s">
        <v>169</v>
      </c>
      <c r="G5624" t="s">
        <v>426</v>
      </c>
      <c r="H5624" s="168">
        <v>38796</v>
      </c>
      <c r="I5624" t="s">
        <v>107</v>
      </c>
      <c r="J5624" s="169">
        <v>11.526027397260274</v>
      </c>
      <c r="K5624">
        <v>3</v>
      </c>
    </row>
    <row r="5625" spans="1:11" x14ac:dyDescent="0.25">
      <c r="A5625" t="s">
        <v>6152</v>
      </c>
      <c r="B5625">
        <v>90100</v>
      </c>
      <c r="C5625" t="s">
        <v>172</v>
      </c>
      <c r="D5625" s="167">
        <v>64141</v>
      </c>
      <c r="E5625" t="s">
        <v>199</v>
      </c>
      <c r="F5625" t="s">
        <v>169</v>
      </c>
      <c r="G5625" t="s">
        <v>200</v>
      </c>
      <c r="H5625" s="168">
        <v>35582</v>
      </c>
      <c r="I5625" t="s">
        <v>106</v>
      </c>
      <c r="J5625" s="169">
        <v>20.331506849315069</v>
      </c>
      <c r="K5625">
        <v>5</v>
      </c>
    </row>
    <row r="5626" spans="1:11" x14ac:dyDescent="0.25">
      <c r="A5626" t="s">
        <v>6153</v>
      </c>
      <c r="B5626">
        <v>21074</v>
      </c>
      <c r="C5626" t="s">
        <v>172</v>
      </c>
      <c r="D5626" s="167">
        <v>76745.39</v>
      </c>
      <c r="E5626" t="s">
        <v>188</v>
      </c>
      <c r="F5626" t="s">
        <v>169</v>
      </c>
      <c r="G5626" t="s">
        <v>282</v>
      </c>
      <c r="H5626" s="168">
        <v>35562</v>
      </c>
      <c r="I5626" t="s">
        <v>108</v>
      </c>
      <c r="J5626" s="169">
        <v>20.386301369863013</v>
      </c>
      <c r="K5626">
        <v>5</v>
      </c>
    </row>
    <row r="5627" spans="1:11" x14ac:dyDescent="0.25">
      <c r="A5627" t="s">
        <v>6154</v>
      </c>
      <c r="B5627">
        <v>38362</v>
      </c>
      <c r="C5627" t="s">
        <v>167</v>
      </c>
      <c r="D5627" s="167">
        <v>49068</v>
      </c>
      <c r="E5627" t="s">
        <v>168</v>
      </c>
      <c r="F5627" t="s">
        <v>169</v>
      </c>
      <c r="G5627" t="s">
        <v>1533</v>
      </c>
      <c r="H5627" s="168">
        <v>42716</v>
      </c>
      <c r="I5627" t="s">
        <v>104</v>
      </c>
      <c r="J5627" s="169">
        <v>0.78630136986301369</v>
      </c>
      <c r="K5627">
        <v>1</v>
      </c>
    </row>
    <row r="5628" spans="1:11" x14ac:dyDescent="0.25">
      <c r="A5628" t="s">
        <v>6155</v>
      </c>
      <c r="B5628">
        <v>92953</v>
      </c>
      <c r="C5628" t="s">
        <v>172</v>
      </c>
      <c r="D5628" s="167">
        <v>43525.120000000003</v>
      </c>
      <c r="E5628" t="s">
        <v>199</v>
      </c>
      <c r="F5628" t="s">
        <v>169</v>
      </c>
      <c r="G5628" t="s">
        <v>220</v>
      </c>
      <c r="H5628" s="168">
        <v>40917</v>
      </c>
      <c r="I5628" t="s">
        <v>106</v>
      </c>
      <c r="J5628" s="169">
        <v>5.7150684931506852</v>
      </c>
      <c r="K5628">
        <v>2</v>
      </c>
    </row>
    <row r="5629" spans="1:11" x14ac:dyDescent="0.25">
      <c r="A5629" t="s">
        <v>6156</v>
      </c>
      <c r="B5629">
        <v>96994</v>
      </c>
      <c r="C5629" t="s">
        <v>172</v>
      </c>
      <c r="D5629" s="167">
        <v>92756.7</v>
      </c>
      <c r="E5629" t="s">
        <v>175</v>
      </c>
      <c r="F5629" t="s">
        <v>169</v>
      </c>
      <c r="G5629" t="s">
        <v>183</v>
      </c>
      <c r="H5629" s="168">
        <v>32028</v>
      </c>
      <c r="I5629" t="s">
        <v>106</v>
      </c>
      <c r="J5629" s="169">
        <v>30.068493150684933</v>
      </c>
      <c r="K5629">
        <v>7</v>
      </c>
    </row>
    <row r="5630" spans="1:11" x14ac:dyDescent="0.25">
      <c r="A5630" t="s">
        <v>6157</v>
      </c>
      <c r="B5630">
        <v>50294</v>
      </c>
      <c r="C5630" t="s">
        <v>172</v>
      </c>
      <c r="D5630" s="167">
        <v>43525.72</v>
      </c>
      <c r="E5630" t="s">
        <v>199</v>
      </c>
      <c r="F5630" t="s">
        <v>169</v>
      </c>
      <c r="G5630" t="s">
        <v>220</v>
      </c>
      <c r="H5630" s="168">
        <v>39671</v>
      </c>
      <c r="I5630" t="s">
        <v>104</v>
      </c>
      <c r="J5630" s="169">
        <v>9.1287671232876715</v>
      </c>
      <c r="K5630">
        <v>2</v>
      </c>
    </row>
    <row r="5631" spans="1:11" x14ac:dyDescent="0.25">
      <c r="A5631" t="s">
        <v>6158</v>
      </c>
      <c r="B5631">
        <v>8697</v>
      </c>
      <c r="C5631" t="s">
        <v>167</v>
      </c>
      <c r="D5631" s="167">
        <v>64052.33</v>
      </c>
      <c r="E5631" t="s">
        <v>188</v>
      </c>
      <c r="F5631" t="s">
        <v>169</v>
      </c>
      <c r="G5631" t="s">
        <v>397</v>
      </c>
      <c r="H5631" s="168">
        <v>40826</v>
      </c>
      <c r="I5631" t="s">
        <v>104</v>
      </c>
      <c r="J5631" s="169">
        <v>5.9643835616438352</v>
      </c>
      <c r="K5631">
        <v>2</v>
      </c>
    </row>
    <row r="5632" spans="1:11" x14ac:dyDescent="0.25">
      <c r="A5632" t="s">
        <v>6159</v>
      </c>
      <c r="B5632">
        <v>35202</v>
      </c>
      <c r="C5632" t="s">
        <v>167</v>
      </c>
      <c r="D5632" s="167">
        <v>47280.91</v>
      </c>
      <c r="E5632" t="s">
        <v>239</v>
      </c>
      <c r="F5632" t="s">
        <v>202</v>
      </c>
      <c r="G5632" t="s">
        <v>2466</v>
      </c>
      <c r="H5632" s="168">
        <v>39356</v>
      </c>
      <c r="I5632" t="s">
        <v>104</v>
      </c>
      <c r="J5632" s="169">
        <v>9.9917808219178088</v>
      </c>
      <c r="K5632">
        <v>3</v>
      </c>
    </row>
    <row r="5633" spans="1:11" x14ac:dyDescent="0.25">
      <c r="A5633" t="s">
        <v>6160</v>
      </c>
      <c r="B5633">
        <v>70535</v>
      </c>
      <c r="C5633" t="s">
        <v>167</v>
      </c>
      <c r="D5633" s="167">
        <v>18193.45</v>
      </c>
      <c r="E5633" t="s">
        <v>216</v>
      </c>
      <c r="F5633" t="s">
        <v>202</v>
      </c>
      <c r="G5633" t="s">
        <v>303</v>
      </c>
      <c r="H5633" s="168">
        <v>39721</v>
      </c>
      <c r="I5633" t="s">
        <v>104</v>
      </c>
      <c r="J5633" s="169">
        <v>8.9917808219178088</v>
      </c>
      <c r="K5633">
        <v>2</v>
      </c>
    </row>
    <row r="5634" spans="1:11" x14ac:dyDescent="0.25">
      <c r="A5634" t="s">
        <v>6161</v>
      </c>
      <c r="B5634">
        <v>7054</v>
      </c>
      <c r="C5634" t="s">
        <v>167</v>
      </c>
      <c r="D5634" s="167">
        <v>68550.12</v>
      </c>
      <c r="E5634" t="s">
        <v>325</v>
      </c>
      <c r="F5634" t="s">
        <v>169</v>
      </c>
      <c r="G5634" t="s">
        <v>5291</v>
      </c>
      <c r="H5634" s="168">
        <v>34953</v>
      </c>
      <c r="I5634" t="s">
        <v>103</v>
      </c>
      <c r="J5634" s="169">
        <v>22.054794520547944</v>
      </c>
      <c r="K5634">
        <v>5</v>
      </c>
    </row>
    <row r="5635" spans="1:11" x14ac:dyDescent="0.25">
      <c r="A5635" t="s">
        <v>6162</v>
      </c>
      <c r="B5635">
        <v>75077</v>
      </c>
      <c r="C5635" t="s">
        <v>172</v>
      </c>
      <c r="D5635" s="167">
        <v>51696.32</v>
      </c>
      <c r="E5635" t="s">
        <v>199</v>
      </c>
      <c r="F5635" t="s">
        <v>169</v>
      </c>
      <c r="G5635" t="s">
        <v>200</v>
      </c>
      <c r="H5635" s="168">
        <v>38418</v>
      </c>
      <c r="I5635" t="s">
        <v>103</v>
      </c>
      <c r="J5635" s="169">
        <v>12.561643835616438</v>
      </c>
      <c r="K5635">
        <v>3</v>
      </c>
    </row>
    <row r="5636" spans="1:11" x14ac:dyDescent="0.25">
      <c r="A5636" t="s">
        <v>6163</v>
      </c>
      <c r="B5636">
        <v>56855</v>
      </c>
      <c r="C5636" t="s">
        <v>167</v>
      </c>
      <c r="D5636" s="167">
        <v>102664</v>
      </c>
      <c r="E5636" t="s">
        <v>3062</v>
      </c>
      <c r="F5636" t="s">
        <v>169</v>
      </c>
      <c r="G5636" t="s">
        <v>840</v>
      </c>
      <c r="H5636" s="168">
        <v>41806</v>
      </c>
      <c r="I5636" t="s">
        <v>104</v>
      </c>
      <c r="J5636" s="169">
        <v>3.2794520547945205</v>
      </c>
      <c r="K5636">
        <v>1</v>
      </c>
    </row>
    <row r="5637" spans="1:11" x14ac:dyDescent="0.25">
      <c r="A5637" t="s">
        <v>6164</v>
      </c>
      <c r="B5637">
        <v>60364</v>
      </c>
      <c r="C5637" t="s">
        <v>167</v>
      </c>
      <c r="D5637" s="167">
        <v>18247.04</v>
      </c>
      <c r="E5637" t="s">
        <v>216</v>
      </c>
      <c r="F5637" t="s">
        <v>202</v>
      </c>
      <c r="G5637" t="s">
        <v>303</v>
      </c>
      <c r="H5637" s="168">
        <v>37891</v>
      </c>
      <c r="I5637" t="s">
        <v>108</v>
      </c>
      <c r="J5637" s="169">
        <v>14.005479452054795</v>
      </c>
      <c r="K5637">
        <v>3</v>
      </c>
    </row>
    <row r="5638" spans="1:11" x14ac:dyDescent="0.25">
      <c r="A5638" t="s">
        <v>6165</v>
      </c>
      <c r="B5638">
        <v>37497</v>
      </c>
      <c r="C5638" t="s">
        <v>167</v>
      </c>
      <c r="D5638" s="167">
        <v>43422.51</v>
      </c>
      <c r="E5638" t="s">
        <v>188</v>
      </c>
      <c r="F5638" t="s">
        <v>202</v>
      </c>
      <c r="G5638" t="s">
        <v>313</v>
      </c>
      <c r="H5638" s="168">
        <v>38034</v>
      </c>
      <c r="I5638" t="s">
        <v>103</v>
      </c>
      <c r="J5638" s="169">
        <v>13.613698630136986</v>
      </c>
      <c r="K5638">
        <v>3</v>
      </c>
    </row>
    <row r="5639" spans="1:11" x14ac:dyDescent="0.25">
      <c r="A5639" t="s">
        <v>6166</v>
      </c>
      <c r="B5639">
        <v>37052</v>
      </c>
      <c r="C5639" t="s">
        <v>172</v>
      </c>
      <c r="D5639" s="167">
        <v>115156.98</v>
      </c>
      <c r="E5639" t="s">
        <v>616</v>
      </c>
      <c r="F5639" t="s">
        <v>169</v>
      </c>
      <c r="G5639" t="s">
        <v>617</v>
      </c>
      <c r="H5639" s="168">
        <v>32314</v>
      </c>
      <c r="I5639" t="s">
        <v>103</v>
      </c>
      <c r="J5639" s="169">
        <v>29.284931506849315</v>
      </c>
      <c r="K5639">
        <v>6</v>
      </c>
    </row>
    <row r="5640" spans="1:11" x14ac:dyDescent="0.25">
      <c r="A5640" t="s">
        <v>6167</v>
      </c>
      <c r="B5640">
        <v>56967</v>
      </c>
      <c r="C5640" t="s">
        <v>167</v>
      </c>
      <c r="D5640" s="167">
        <v>64854</v>
      </c>
      <c r="E5640" t="s">
        <v>168</v>
      </c>
      <c r="F5640" t="s">
        <v>169</v>
      </c>
      <c r="G5640" t="s">
        <v>265</v>
      </c>
      <c r="H5640" s="168">
        <v>37404</v>
      </c>
      <c r="I5640" t="s">
        <v>105</v>
      </c>
      <c r="J5640" s="169">
        <v>15.33972602739726</v>
      </c>
      <c r="K5640">
        <v>4</v>
      </c>
    </row>
    <row r="5641" spans="1:11" x14ac:dyDescent="0.25">
      <c r="A5641" t="s">
        <v>6168</v>
      </c>
      <c r="B5641">
        <v>2841</v>
      </c>
      <c r="C5641" t="s">
        <v>167</v>
      </c>
      <c r="D5641" s="167">
        <v>106448.44</v>
      </c>
      <c r="E5641" t="s">
        <v>168</v>
      </c>
      <c r="F5641" t="s">
        <v>169</v>
      </c>
      <c r="G5641" t="s">
        <v>1166</v>
      </c>
      <c r="H5641" s="168">
        <v>34352</v>
      </c>
      <c r="I5641" t="s">
        <v>103</v>
      </c>
      <c r="J5641" s="169">
        <v>23.701369863013699</v>
      </c>
      <c r="K5641">
        <v>5</v>
      </c>
    </row>
    <row r="5642" spans="1:11" x14ac:dyDescent="0.25">
      <c r="A5642" t="s">
        <v>6169</v>
      </c>
      <c r="B5642">
        <v>19670</v>
      </c>
      <c r="C5642" t="s">
        <v>172</v>
      </c>
      <c r="D5642" s="167">
        <v>87967.15</v>
      </c>
      <c r="E5642" t="s">
        <v>168</v>
      </c>
      <c r="F5642" t="s">
        <v>169</v>
      </c>
      <c r="G5642" t="s">
        <v>265</v>
      </c>
      <c r="H5642" s="168">
        <v>34736</v>
      </c>
      <c r="I5642" t="s">
        <v>103</v>
      </c>
      <c r="J5642" s="169">
        <v>22.649315068493152</v>
      </c>
      <c r="K5642">
        <v>5</v>
      </c>
    </row>
    <row r="5643" spans="1:11" x14ac:dyDescent="0.25">
      <c r="A5643" t="s">
        <v>6170</v>
      </c>
      <c r="B5643">
        <v>32558</v>
      </c>
      <c r="C5643" t="s">
        <v>172</v>
      </c>
      <c r="D5643" s="167">
        <v>30100.720000000001</v>
      </c>
      <c r="E5643" t="s">
        <v>216</v>
      </c>
      <c r="F5643" t="s">
        <v>202</v>
      </c>
      <c r="G5643" t="s">
        <v>217</v>
      </c>
      <c r="H5643" s="168">
        <v>34498</v>
      </c>
      <c r="I5643" t="s">
        <v>104</v>
      </c>
      <c r="J5643" s="169">
        <v>23.301369863013697</v>
      </c>
      <c r="K5643">
        <v>5</v>
      </c>
    </row>
    <row r="5644" spans="1:11" x14ac:dyDescent="0.25">
      <c r="A5644" t="s">
        <v>6171</v>
      </c>
      <c r="B5644">
        <v>13799</v>
      </c>
      <c r="C5644" t="s">
        <v>167</v>
      </c>
      <c r="D5644" s="167">
        <v>135043.59</v>
      </c>
      <c r="E5644" t="s">
        <v>216</v>
      </c>
      <c r="F5644" t="s">
        <v>169</v>
      </c>
      <c r="G5644" t="s">
        <v>275</v>
      </c>
      <c r="H5644" s="168">
        <v>30319</v>
      </c>
      <c r="I5644" t="s">
        <v>103</v>
      </c>
      <c r="J5644" s="169">
        <v>34.750684931506846</v>
      </c>
      <c r="K5644">
        <v>7</v>
      </c>
    </row>
    <row r="5645" spans="1:11" x14ac:dyDescent="0.25">
      <c r="A5645" t="s">
        <v>6172</v>
      </c>
      <c r="B5645">
        <v>38465</v>
      </c>
      <c r="C5645" t="s">
        <v>172</v>
      </c>
      <c r="D5645" s="167">
        <v>36363.339999999997</v>
      </c>
      <c r="E5645" t="s">
        <v>233</v>
      </c>
      <c r="F5645" t="s">
        <v>169</v>
      </c>
      <c r="G5645" t="s">
        <v>242</v>
      </c>
      <c r="H5645" s="168">
        <v>41470</v>
      </c>
      <c r="I5645" t="s">
        <v>103</v>
      </c>
      <c r="J5645" s="169">
        <v>4.2</v>
      </c>
      <c r="K5645">
        <v>1</v>
      </c>
    </row>
    <row r="5646" spans="1:11" x14ac:dyDescent="0.25">
      <c r="A5646" t="s">
        <v>6173</v>
      </c>
      <c r="B5646">
        <v>71113</v>
      </c>
      <c r="C5646" t="s">
        <v>167</v>
      </c>
      <c r="D5646" s="167">
        <v>46636.1</v>
      </c>
      <c r="E5646" t="s">
        <v>199</v>
      </c>
      <c r="F5646" t="s">
        <v>169</v>
      </c>
      <c r="G5646" t="s">
        <v>205</v>
      </c>
      <c r="H5646" s="168">
        <v>39509</v>
      </c>
      <c r="I5646" t="s">
        <v>106</v>
      </c>
      <c r="J5646" s="169">
        <v>9.5726027397260278</v>
      </c>
      <c r="K5646">
        <v>2</v>
      </c>
    </row>
    <row r="5647" spans="1:11" x14ac:dyDescent="0.25">
      <c r="A5647" t="s">
        <v>6174</v>
      </c>
      <c r="B5647">
        <v>51928</v>
      </c>
      <c r="C5647" t="s">
        <v>172</v>
      </c>
      <c r="D5647" s="167">
        <v>46683.05</v>
      </c>
      <c r="E5647" t="s">
        <v>196</v>
      </c>
      <c r="F5647" t="s">
        <v>169</v>
      </c>
      <c r="G5647" t="s">
        <v>228</v>
      </c>
      <c r="H5647" s="168">
        <v>42016</v>
      </c>
      <c r="I5647" t="s">
        <v>105</v>
      </c>
      <c r="J5647" s="169">
        <v>2.7041095890410958</v>
      </c>
      <c r="K5647">
        <v>1</v>
      </c>
    </row>
    <row r="5648" spans="1:11" x14ac:dyDescent="0.25">
      <c r="A5648" t="s">
        <v>6175</v>
      </c>
      <c r="B5648">
        <v>7353</v>
      </c>
      <c r="C5648" t="s">
        <v>172</v>
      </c>
      <c r="D5648" s="167">
        <v>42367.73</v>
      </c>
      <c r="E5648" t="s">
        <v>180</v>
      </c>
      <c r="F5648" t="s">
        <v>169</v>
      </c>
      <c r="G5648" t="s">
        <v>386</v>
      </c>
      <c r="H5648" s="168">
        <v>42240</v>
      </c>
      <c r="I5648" t="s">
        <v>104</v>
      </c>
      <c r="J5648" s="169">
        <v>2.0904109589041098</v>
      </c>
      <c r="K5648">
        <v>1</v>
      </c>
    </row>
    <row r="5649" spans="1:11" x14ac:dyDescent="0.25">
      <c r="A5649" t="s">
        <v>6176</v>
      </c>
      <c r="B5649">
        <v>38610</v>
      </c>
      <c r="C5649" t="s">
        <v>172</v>
      </c>
      <c r="D5649" s="167">
        <v>51355.08</v>
      </c>
      <c r="E5649" t="s">
        <v>188</v>
      </c>
      <c r="F5649" t="s">
        <v>169</v>
      </c>
      <c r="G5649" t="s">
        <v>273</v>
      </c>
      <c r="H5649" s="168">
        <v>41246</v>
      </c>
      <c r="I5649" t="s">
        <v>107</v>
      </c>
      <c r="J5649" s="169">
        <v>4.8136986301369866</v>
      </c>
      <c r="K5649">
        <v>1</v>
      </c>
    </row>
    <row r="5650" spans="1:11" x14ac:dyDescent="0.25">
      <c r="A5650" t="s">
        <v>6177</v>
      </c>
      <c r="B5650">
        <v>73708</v>
      </c>
      <c r="C5650" t="s">
        <v>167</v>
      </c>
      <c r="D5650" s="167">
        <v>24978.81</v>
      </c>
      <c r="E5650" t="s">
        <v>196</v>
      </c>
      <c r="F5650" t="s">
        <v>202</v>
      </c>
      <c r="G5650" t="s">
        <v>367</v>
      </c>
      <c r="H5650" s="168">
        <v>36668</v>
      </c>
      <c r="I5650" t="s">
        <v>106</v>
      </c>
      <c r="J5650" s="169">
        <v>17.356164383561644</v>
      </c>
      <c r="K5650">
        <v>4</v>
      </c>
    </row>
    <row r="5651" spans="1:11" x14ac:dyDescent="0.25">
      <c r="A5651" t="s">
        <v>6178</v>
      </c>
      <c r="B5651">
        <v>97128</v>
      </c>
      <c r="C5651" t="s">
        <v>172</v>
      </c>
      <c r="D5651" s="167">
        <v>38480.14</v>
      </c>
      <c r="E5651" t="s">
        <v>233</v>
      </c>
      <c r="F5651" t="s">
        <v>169</v>
      </c>
      <c r="G5651" t="s">
        <v>399</v>
      </c>
      <c r="H5651" s="168">
        <v>39643</v>
      </c>
      <c r="I5651" t="s">
        <v>107</v>
      </c>
      <c r="J5651" s="169">
        <v>9.205479452054794</v>
      </c>
      <c r="K5651">
        <v>2</v>
      </c>
    </row>
    <row r="5652" spans="1:11" x14ac:dyDescent="0.25">
      <c r="A5652" t="s">
        <v>6179</v>
      </c>
      <c r="B5652">
        <v>75236</v>
      </c>
      <c r="C5652" t="s">
        <v>172</v>
      </c>
      <c r="D5652" s="167">
        <v>67753</v>
      </c>
      <c r="E5652" t="s">
        <v>191</v>
      </c>
      <c r="F5652" t="s">
        <v>169</v>
      </c>
      <c r="G5652" t="s">
        <v>486</v>
      </c>
      <c r="H5652" s="168">
        <v>39329</v>
      </c>
      <c r="I5652" t="s">
        <v>103</v>
      </c>
      <c r="J5652" s="169">
        <v>10.065753424657535</v>
      </c>
      <c r="K5652">
        <v>3</v>
      </c>
    </row>
    <row r="5653" spans="1:11" x14ac:dyDescent="0.25">
      <c r="A5653" t="s">
        <v>6180</v>
      </c>
      <c r="B5653">
        <v>63967</v>
      </c>
      <c r="C5653" t="s">
        <v>172</v>
      </c>
      <c r="D5653" s="167">
        <v>143609.88</v>
      </c>
      <c r="E5653" t="s">
        <v>325</v>
      </c>
      <c r="F5653" t="s">
        <v>169</v>
      </c>
      <c r="G5653" t="s">
        <v>533</v>
      </c>
      <c r="H5653" s="168">
        <v>31264</v>
      </c>
      <c r="I5653" t="s">
        <v>104</v>
      </c>
      <c r="J5653" s="169">
        <v>32.161643835616438</v>
      </c>
      <c r="K5653">
        <v>7</v>
      </c>
    </row>
    <row r="5654" spans="1:11" x14ac:dyDescent="0.25">
      <c r="A5654" t="s">
        <v>6181</v>
      </c>
      <c r="B5654">
        <v>40101</v>
      </c>
      <c r="C5654" t="s">
        <v>172</v>
      </c>
      <c r="D5654" s="167">
        <v>92756.7</v>
      </c>
      <c r="E5654" t="s">
        <v>175</v>
      </c>
      <c r="F5654" t="s">
        <v>169</v>
      </c>
      <c r="G5654" t="s">
        <v>183</v>
      </c>
      <c r="H5654" s="168">
        <v>34960</v>
      </c>
      <c r="I5654" t="s">
        <v>106</v>
      </c>
      <c r="J5654" s="169">
        <v>22.035616438356165</v>
      </c>
      <c r="K5654">
        <v>5</v>
      </c>
    </row>
    <row r="5655" spans="1:11" x14ac:dyDescent="0.25">
      <c r="A5655" t="s">
        <v>6182</v>
      </c>
      <c r="B5655">
        <v>25052</v>
      </c>
      <c r="C5655" t="s">
        <v>167</v>
      </c>
      <c r="D5655" s="167">
        <v>49068.12</v>
      </c>
      <c r="E5655" t="s">
        <v>188</v>
      </c>
      <c r="F5655" t="s">
        <v>169</v>
      </c>
      <c r="G5655" t="s">
        <v>282</v>
      </c>
      <c r="H5655" s="168">
        <v>42422</v>
      </c>
      <c r="I5655" t="s">
        <v>104</v>
      </c>
      <c r="J5655" s="169">
        <v>1.5917808219178082</v>
      </c>
      <c r="K5655">
        <v>1</v>
      </c>
    </row>
    <row r="5656" spans="1:11" x14ac:dyDescent="0.25">
      <c r="A5656" t="s">
        <v>6183</v>
      </c>
      <c r="B5656">
        <v>20920</v>
      </c>
      <c r="C5656" t="s">
        <v>172</v>
      </c>
      <c r="D5656" s="167">
        <v>33395</v>
      </c>
      <c r="E5656" t="s">
        <v>199</v>
      </c>
      <c r="F5656" t="s">
        <v>169</v>
      </c>
      <c r="G5656" t="s">
        <v>295</v>
      </c>
      <c r="H5656" s="168">
        <v>42674</v>
      </c>
      <c r="I5656" t="s">
        <v>103</v>
      </c>
      <c r="J5656" s="169">
        <v>0.90136986301369859</v>
      </c>
      <c r="K5656">
        <v>1</v>
      </c>
    </row>
    <row r="5657" spans="1:11" x14ac:dyDescent="0.25">
      <c r="A5657" t="s">
        <v>6184</v>
      </c>
      <c r="B5657">
        <v>6000</v>
      </c>
      <c r="C5657" t="s">
        <v>167</v>
      </c>
      <c r="D5657" s="167">
        <v>40912.36</v>
      </c>
      <c r="E5657" t="s">
        <v>199</v>
      </c>
      <c r="F5657" t="s">
        <v>202</v>
      </c>
      <c r="G5657" t="s">
        <v>6185</v>
      </c>
      <c r="H5657" s="168">
        <v>35107</v>
      </c>
      <c r="I5657" t="s">
        <v>108</v>
      </c>
      <c r="J5657" s="169">
        <v>21.632876712328766</v>
      </c>
      <c r="K5657">
        <v>5</v>
      </c>
    </row>
    <row r="5658" spans="1:11" x14ac:dyDescent="0.25">
      <c r="A5658" t="s">
        <v>6186</v>
      </c>
      <c r="B5658">
        <v>39381</v>
      </c>
      <c r="C5658" t="s">
        <v>167</v>
      </c>
      <c r="D5658" s="167">
        <v>57807.08</v>
      </c>
      <c r="E5658" t="s">
        <v>188</v>
      </c>
      <c r="F5658" t="s">
        <v>202</v>
      </c>
      <c r="G5658" t="s">
        <v>313</v>
      </c>
      <c r="H5658" s="168">
        <v>33098</v>
      </c>
      <c r="I5658" t="s">
        <v>103</v>
      </c>
      <c r="J5658" s="169">
        <v>27.136986301369863</v>
      </c>
      <c r="K5658">
        <v>6</v>
      </c>
    </row>
    <row r="5659" spans="1:11" x14ac:dyDescent="0.25">
      <c r="A5659" t="s">
        <v>6187</v>
      </c>
      <c r="B5659">
        <v>61160</v>
      </c>
      <c r="C5659" t="s">
        <v>167</v>
      </c>
      <c r="D5659" s="167">
        <v>56306.83</v>
      </c>
      <c r="E5659" t="s">
        <v>168</v>
      </c>
      <c r="F5659" t="s">
        <v>169</v>
      </c>
      <c r="G5659" t="s">
        <v>560</v>
      </c>
      <c r="H5659" s="168">
        <v>41162</v>
      </c>
      <c r="I5659" t="s">
        <v>104</v>
      </c>
      <c r="J5659" s="169">
        <v>5.043835616438356</v>
      </c>
      <c r="K5659">
        <v>1</v>
      </c>
    </row>
    <row r="5660" spans="1:11" x14ac:dyDescent="0.25">
      <c r="A5660" t="s">
        <v>6188</v>
      </c>
      <c r="B5660">
        <v>42159</v>
      </c>
      <c r="C5660" t="s">
        <v>172</v>
      </c>
      <c r="D5660" s="167">
        <v>120768</v>
      </c>
      <c r="E5660" t="s">
        <v>213</v>
      </c>
      <c r="F5660" t="s">
        <v>169</v>
      </c>
      <c r="G5660" t="s">
        <v>214</v>
      </c>
      <c r="H5660" s="168">
        <v>35023</v>
      </c>
      <c r="I5660" t="s">
        <v>107</v>
      </c>
      <c r="J5660" s="169">
        <v>21.863013698630137</v>
      </c>
      <c r="K5660">
        <v>5</v>
      </c>
    </row>
    <row r="5661" spans="1:11" x14ac:dyDescent="0.25">
      <c r="A5661" t="s">
        <v>6189</v>
      </c>
      <c r="B5661">
        <v>83198</v>
      </c>
      <c r="C5661" t="s">
        <v>172</v>
      </c>
      <c r="D5661" s="167">
        <v>39831.65</v>
      </c>
      <c r="E5661" t="s">
        <v>216</v>
      </c>
      <c r="F5661" t="s">
        <v>202</v>
      </c>
      <c r="G5661" t="s">
        <v>237</v>
      </c>
      <c r="H5661" s="168">
        <v>31788</v>
      </c>
      <c r="I5661" t="s">
        <v>106</v>
      </c>
      <c r="J5661" s="169">
        <v>30.726027397260275</v>
      </c>
      <c r="K5661">
        <v>7</v>
      </c>
    </row>
    <row r="5662" spans="1:11" x14ac:dyDescent="0.25">
      <c r="A5662" t="s">
        <v>6190</v>
      </c>
      <c r="B5662">
        <v>88487</v>
      </c>
      <c r="C5662" t="s">
        <v>167</v>
      </c>
      <c r="D5662" s="167">
        <v>46476.85</v>
      </c>
      <c r="E5662" t="s">
        <v>180</v>
      </c>
      <c r="F5662" t="s">
        <v>169</v>
      </c>
      <c r="G5662" t="s">
        <v>170</v>
      </c>
      <c r="H5662" s="168">
        <v>38965</v>
      </c>
      <c r="I5662" t="s">
        <v>104</v>
      </c>
      <c r="J5662" s="169">
        <v>11.063013698630137</v>
      </c>
      <c r="K5662">
        <v>3</v>
      </c>
    </row>
    <row r="5663" spans="1:11" x14ac:dyDescent="0.25">
      <c r="A5663" t="s">
        <v>6191</v>
      </c>
      <c r="B5663">
        <v>52224</v>
      </c>
      <c r="C5663" t="s">
        <v>172</v>
      </c>
      <c r="D5663" s="167">
        <v>43525.72</v>
      </c>
      <c r="E5663" t="s">
        <v>199</v>
      </c>
      <c r="F5663" t="s">
        <v>169</v>
      </c>
      <c r="G5663" t="s">
        <v>220</v>
      </c>
      <c r="H5663" s="168">
        <v>41414</v>
      </c>
      <c r="I5663" t="s">
        <v>106</v>
      </c>
      <c r="J5663" s="169">
        <v>4.353424657534247</v>
      </c>
      <c r="K5663">
        <v>1</v>
      </c>
    </row>
    <row r="5664" spans="1:11" x14ac:dyDescent="0.25">
      <c r="A5664" t="s">
        <v>6192</v>
      </c>
      <c r="B5664">
        <v>97524</v>
      </c>
      <c r="C5664" t="s">
        <v>172</v>
      </c>
      <c r="D5664" s="167">
        <v>92756.7</v>
      </c>
      <c r="E5664" t="s">
        <v>175</v>
      </c>
      <c r="F5664" t="s">
        <v>169</v>
      </c>
      <c r="G5664" t="s">
        <v>183</v>
      </c>
      <c r="H5664" s="168">
        <v>34960</v>
      </c>
      <c r="I5664" t="s">
        <v>107</v>
      </c>
      <c r="J5664" s="169">
        <v>22.035616438356165</v>
      </c>
      <c r="K5664">
        <v>5</v>
      </c>
    </row>
    <row r="5665" spans="1:11" x14ac:dyDescent="0.25">
      <c r="A5665" t="s">
        <v>6193</v>
      </c>
      <c r="B5665">
        <v>42263</v>
      </c>
      <c r="C5665" t="s">
        <v>172</v>
      </c>
      <c r="D5665" s="167">
        <v>58940.639999999999</v>
      </c>
      <c r="E5665" t="s">
        <v>185</v>
      </c>
      <c r="F5665" t="s">
        <v>169</v>
      </c>
      <c r="G5665" t="s">
        <v>426</v>
      </c>
      <c r="H5665" s="168">
        <v>38684</v>
      </c>
      <c r="I5665" t="s">
        <v>103</v>
      </c>
      <c r="J5665" s="169">
        <v>11.832876712328767</v>
      </c>
      <c r="K5665">
        <v>3</v>
      </c>
    </row>
    <row r="5666" spans="1:11" x14ac:dyDescent="0.25">
      <c r="A5666" t="s">
        <v>6194</v>
      </c>
      <c r="B5666">
        <v>62955</v>
      </c>
      <c r="C5666" t="s">
        <v>172</v>
      </c>
      <c r="D5666" s="167">
        <v>73801</v>
      </c>
      <c r="E5666" t="s">
        <v>196</v>
      </c>
      <c r="F5666" t="s">
        <v>169</v>
      </c>
      <c r="G5666" t="s">
        <v>2178</v>
      </c>
      <c r="H5666" s="168">
        <v>39006</v>
      </c>
      <c r="I5666" t="s">
        <v>103</v>
      </c>
      <c r="J5666" s="169">
        <v>10.950684931506849</v>
      </c>
      <c r="K5666">
        <v>3</v>
      </c>
    </row>
    <row r="5667" spans="1:11" x14ac:dyDescent="0.25">
      <c r="A5667" t="s">
        <v>6195</v>
      </c>
      <c r="B5667">
        <v>92469</v>
      </c>
      <c r="C5667" t="s">
        <v>167</v>
      </c>
      <c r="D5667" s="167">
        <v>41954.12</v>
      </c>
      <c r="E5667" t="s">
        <v>188</v>
      </c>
      <c r="F5667" t="s">
        <v>202</v>
      </c>
      <c r="G5667" t="s">
        <v>313</v>
      </c>
      <c r="H5667" s="168">
        <v>38572</v>
      </c>
      <c r="I5667" t="s">
        <v>103</v>
      </c>
      <c r="J5667" s="169">
        <v>12.139726027397261</v>
      </c>
      <c r="K5667">
        <v>3</v>
      </c>
    </row>
    <row r="5668" spans="1:11" x14ac:dyDescent="0.25">
      <c r="A5668" t="s">
        <v>6196</v>
      </c>
      <c r="B5668">
        <v>85215</v>
      </c>
      <c r="C5668" t="s">
        <v>167</v>
      </c>
      <c r="D5668" s="167">
        <v>28772.07</v>
      </c>
      <c r="E5668" t="s">
        <v>233</v>
      </c>
      <c r="F5668" t="s">
        <v>202</v>
      </c>
      <c r="G5668" t="s">
        <v>234</v>
      </c>
      <c r="H5668" s="168">
        <v>42184</v>
      </c>
      <c r="I5668" t="s">
        <v>105</v>
      </c>
      <c r="J5668" s="169">
        <v>2.2438356164383562</v>
      </c>
      <c r="K5668">
        <v>1</v>
      </c>
    </row>
    <row r="5669" spans="1:11" x14ac:dyDescent="0.25">
      <c r="A5669" t="s">
        <v>6197</v>
      </c>
      <c r="B5669">
        <v>72906</v>
      </c>
      <c r="C5669" t="s">
        <v>172</v>
      </c>
      <c r="D5669" s="167">
        <v>42053.42</v>
      </c>
      <c r="E5669" t="s">
        <v>199</v>
      </c>
      <c r="F5669" t="s">
        <v>169</v>
      </c>
      <c r="G5669" t="s">
        <v>220</v>
      </c>
      <c r="H5669" s="168">
        <v>41995</v>
      </c>
      <c r="I5669" t="s">
        <v>103</v>
      </c>
      <c r="J5669" s="169">
        <v>2.7616438356164386</v>
      </c>
      <c r="K5669">
        <v>1</v>
      </c>
    </row>
    <row r="5670" spans="1:11" x14ac:dyDescent="0.25">
      <c r="A5670" t="s">
        <v>6198</v>
      </c>
      <c r="B5670">
        <v>93479</v>
      </c>
      <c r="C5670" t="s">
        <v>167</v>
      </c>
      <c r="D5670" s="167">
        <v>60501</v>
      </c>
      <c r="E5670" t="s">
        <v>175</v>
      </c>
      <c r="F5670" t="s">
        <v>169</v>
      </c>
      <c r="G5670" t="s">
        <v>183</v>
      </c>
      <c r="H5670" s="168">
        <v>41498</v>
      </c>
      <c r="I5670" t="s">
        <v>108</v>
      </c>
      <c r="J5670" s="169">
        <v>4.1232876712328768</v>
      </c>
      <c r="K5670">
        <v>1</v>
      </c>
    </row>
    <row r="5671" spans="1:11" x14ac:dyDescent="0.25">
      <c r="A5671" t="s">
        <v>6199</v>
      </c>
      <c r="B5671">
        <v>70923</v>
      </c>
      <c r="C5671" t="s">
        <v>172</v>
      </c>
      <c r="D5671" s="167">
        <v>110229</v>
      </c>
      <c r="E5671" t="s">
        <v>185</v>
      </c>
      <c r="F5671" t="s">
        <v>169</v>
      </c>
      <c r="G5671" t="s">
        <v>382</v>
      </c>
      <c r="H5671" s="168">
        <v>36942</v>
      </c>
      <c r="I5671" t="s">
        <v>108</v>
      </c>
      <c r="J5671" s="169">
        <v>16.605479452054794</v>
      </c>
      <c r="K5671">
        <v>4</v>
      </c>
    </row>
    <row r="5672" spans="1:11" x14ac:dyDescent="0.25">
      <c r="A5672" t="s">
        <v>6200</v>
      </c>
      <c r="B5672">
        <v>11473</v>
      </c>
      <c r="C5672" t="s">
        <v>172</v>
      </c>
      <c r="D5672" s="167">
        <v>107128.71</v>
      </c>
      <c r="E5672" t="s">
        <v>175</v>
      </c>
      <c r="F5672" t="s">
        <v>169</v>
      </c>
      <c r="G5672" t="s">
        <v>586</v>
      </c>
      <c r="H5672" s="168">
        <v>32727</v>
      </c>
      <c r="I5672" t="s">
        <v>103</v>
      </c>
      <c r="J5672" s="169">
        <v>28.153424657534245</v>
      </c>
      <c r="K5672">
        <v>6</v>
      </c>
    </row>
    <row r="5673" spans="1:11" x14ac:dyDescent="0.25">
      <c r="A5673" t="s">
        <v>6201</v>
      </c>
      <c r="B5673">
        <v>77414</v>
      </c>
      <c r="C5673" t="s">
        <v>172</v>
      </c>
      <c r="D5673" s="167">
        <v>92756.7</v>
      </c>
      <c r="E5673" t="s">
        <v>175</v>
      </c>
      <c r="F5673" t="s">
        <v>169</v>
      </c>
      <c r="G5673" t="s">
        <v>183</v>
      </c>
      <c r="H5673" s="168">
        <v>34736</v>
      </c>
      <c r="I5673" t="s">
        <v>103</v>
      </c>
      <c r="J5673" s="169">
        <v>22.649315068493152</v>
      </c>
      <c r="K5673">
        <v>5</v>
      </c>
    </row>
    <row r="5674" spans="1:11" x14ac:dyDescent="0.25">
      <c r="A5674" t="s">
        <v>6202</v>
      </c>
      <c r="B5674">
        <v>31897</v>
      </c>
      <c r="C5674" t="s">
        <v>167</v>
      </c>
      <c r="D5674" s="167">
        <v>95352.51</v>
      </c>
      <c r="E5674" t="s">
        <v>188</v>
      </c>
      <c r="F5674" t="s">
        <v>169</v>
      </c>
      <c r="G5674" t="s">
        <v>1210</v>
      </c>
      <c r="H5674" s="168">
        <v>39664</v>
      </c>
      <c r="I5674" t="s">
        <v>106</v>
      </c>
      <c r="J5674" s="169">
        <v>9.1479452054794521</v>
      </c>
      <c r="K5674">
        <v>2</v>
      </c>
    </row>
    <row r="5675" spans="1:11" x14ac:dyDescent="0.25">
      <c r="A5675" t="s">
        <v>6203</v>
      </c>
      <c r="B5675">
        <v>1176</v>
      </c>
      <c r="C5675" t="s">
        <v>172</v>
      </c>
      <c r="D5675" s="167">
        <v>82094.17</v>
      </c>
      <c r="E5675" t="s">
        <v>199</v>
      </c>
      <c r="F5675" t="s">
        <v>169</v>
      </c>
      <c r="G5675" t="s">
        <v>1603</v>
      </c>
      <c r="H5675" s="168">
        <v>39776</v>
      </c>
      <c r="I5675" t="s">
        <v>104</v>
      </c>
      <c r="J5675" s="169">
        <v>8.8410958904109584</v>
      </c>
      <c r="K5675">
        <v>2</v>
      </c>
    </row>
    <row r="5676" spans="1:11" x14ac:dyDescent="0.25">
      <c r="A5676" t="s">
        <v>6204</v>
      </c>
      <c r="B5676">
        <v>18586</v>
      </c>
      <c r="C5676" t="s">
        <v>167</v>
      </c>
      <c r="D5676" s="167">
        <v>108844.93</v>
      </c>
      <c r="E5676" t="s">
        <v>616</v>
      </c>
      <c r="F5676" t="s">
        <v>169</v>
      </c>
      <c r="G5676" t="s">
        <v>214</v>
      </c>
      <c r="H5676" s="168">
        <v>41666</v>
      </c>
      <c r="I5676" t="s">
        <v>107</v>
      </c>
      <c r="J5676" s="169">
        <v>3.6630136986301371</v>
      </c>
      <c r="K5676">
        <v>1</v>
      </c>
    </row>
    <row r="5677" spans="1:11" x14ac:dyDescent="0.25">
      <c r="A5677" t="s">
        <v>6205</v>
      </c>
      <c r="B5677">
        <v>6285</v>
      </c>
      <c r="C5677" t="s">
        <v>172</v>
      </c>
      <c r="D5677" s="167">
        <v>57805.31</v>
      </c>
      <c r="E5677" t="s">
        <v>199</v>
      </c>
      <c r="F5677" t="s">
        <v>169</v>
      </c>
      <c r="G5677" t="s">
        <v>200</v>
      </c>
      <c r="H5677" s="168">
        <v>36569</v>
      </c>
      <c r="I5677" t="s">
        <v>105</v>
      </c>
      <c r="J5677" s="169">
        <v>17.627397260273973</v>
      </c>
      <c r="K5677">
        <v>4</v>
      </c>
    </row>
    <row r="5678" spans="1:11" x14ac:dyDescent="0.25">
      <c r="A5678" t="s">
        <v>6206</v>
      </c>
      <c r="B5678">
        <v>45351</v>
      </c>
      <c r="C5678" t="s">
        <v>172</v>
      </c>
      <c r="D5678" s="167">
        <v>40631.32</v>
      </c>
      <c r="E5678" t="s">
        <v>199</v>
      </c>
      <c r="F5678" t="s">
        <v>169</v>
      </c>
      <c r="G5678" t="s">
        <v>200</v>
      </c>
      <c r="H5678" s="168">
        <v>42373</v>
      </c>
      <c r="I5678" t="s">
        <v>103</v>
      </c>
      <c r="J5678" s="169">
        <v>1.726027397260274</v>
      </c>
      <c r="K5678">
        <v>1</v>
      </c>
    </row>
    <row r="5679" spans="1:11" x14ac:dyDescent="0.25">
      <c r="A5679" t="s">
        <v>6207</v>
      </c>
      <c r="B5679">
        <v>19295</v>
      </c>
      <c r="C5679" t="s">
        <v>172</v>
      </c>
      <c r="D5679" s="167">
        <v>101633.26</v>
      </c>
      <c r="E5679" t="s">
        <v>188</v>
      </c>
      <c r="F5679" t="s">
        <v>169</v>
      </c>
      <c r="G5679" t="s">
        <v>275</v>
      </c>
      <c r="H5679" s="168">
        <v>41260</v>
      </c>
      <c r="I5679" t="s">
        <v>107</v>
      </c>
      <c r="J5679" s="169">
        <v>4.7753424657534245</v>
      </c>
      <c r="K5679">
        <v>1</v>
      </c>
    </row>
    <row r="5680" spans="1:11" x14ac:dyDescent="0.25">
      <c r="A5680" t="s">
        <v>6208</v>
      </c>
      <c r="B5680">
        <v>46922</v>
      </c>
      <c r="C5680" t="s">
        <v>172</v>
      </c>
      <c r="D5680" s="167">
        <v>48258.81</v>
      </c>
      <c r="E5680" t="s">
        <v>199</v>
      </c>
      <c r="F5680" t="s">
        <v>169</v>
      </c>
      <c r="G5680" t="s">
        <v>330</v>
      </c>
      <c r="H5680" s="168">
        <v>32286</v>
      </c>
      <c r="I5680" t="s">
        <v>106</v>
      </c>
      <c r="J5680" s="169">
        <v>29.361643835616437</v>
      </c>
      <c r="K5680">
        <v>6</v>
      </c>
    </row>
    <row r="5681" spans="1:11" x14ac:dyDescent="0.25">
      <c r="A5681" t="s">
        <v>6209</v>
      </c>
      <c r="B5681">
        <v>52379</v>
      </c>
      <c r="C5681" t="s">
        <v>172</v>
      </c>
      <c r="D5681" s="167">
        <v>97912</v>
      </c>
      <c r="E5681" t="s">
        <v>199</v>
      </c>
      <c r="F5681" t="s">
        <v>169</v>
      </c>
      <c r="G5681" t="s">
        <v>790</v>
      </c>
      <c r="H5681" s="168">
        <v>32951</v>
      </c>
      <c r="I5681" t="s">
        <v>105</v>
      </c>
      <c r="J5681" s="169">
        <v>27.539726027397261</v>
      </c>
      <c r="K5681">
        <v>6</v>
      </c>
    </row>
    <row r="5682" spans="1:11" x14ac:dyDescent="0.25">
      <c r="A5682" t="s">
        <v>6210</v>
      </c>
      <c r="B5682">
        <v>56043</v>
      </c>
      <c r="C5682" t="s">
        <v>172</v>
      </c>
      <c r="D5682" s="167">
        <v>43525.72</v>
      </c>
      <c r="E5682" t="s">
        <v>199</v>
      </c>
      <c r="F5682" t="s">
        <v>169</v>
      </c>
      <c r="G5682" t="s">
        <v>220</v>
      </c>
      <c r="H5682" s="168">
        <v>41590</v>
      </c>
      <c r="I5682" t="s">
        <v>105</v>
      </c>
      <c r="J5682" s="169">
        <v>3.871232876712329</v>
      </c>
      <c r="K5682">
        <v>1</v>
      </c>
    </row>
    <row r="5683" spans="1:11" x14ac:dyDescent="0.25">
      <c r="A5683" t="s">
        <v>6211</v>
      </c>
      <c r="B5683">
        <v>20102</v>
      </c>
      <c r="C5683" t="s">
        <v>172</v>
      </c>
      <c r="D5683" s="167">
        <v>58455</v>
      </c>
      <c r="E5683" t="s">
        <v>175</v>
      </c>
      <c r="F5683" t="s">
        <v>169</v>
      </c>
      <c r="G5683" t="s">
        <v>183</v>
      </c>
      <c r="H5683" s="168">
        <v>41428</v>
      </c>
      <c r="I5683" t="s">
        <v>108</v>
      </c>
      <c r="J5683" s="169">
        <v>4.3150684931506849</v>
      </c>
      <c r="K5683">
        <v>1</v>
      </c>
    </row>
    <row r="5684" spans="1:11" x14ac:dyDescent="0.25">
      <c r="A5684" t="s">
        <v>6212</v>
      </c>
      <c r="B5684">
        <v>58564</v>
      </c>
      <c r="C5684" t="s">
        <v>172</v>
      </c>
      <c r="D5684" s="167">
        <v>66085</v>
      </c>
      <c r="E5684" t="s">
        <v>191</v>
      </c>
      <c r="F5684" t="s">
        <v>169</v>
      </c>
      <c r="G5684" t="s">
        <v>486</v>
      </c>
      <c r="H5684" s="168">
        <v>41414</v>
      </c>
      <c r="I5684" t="s">
        <v>106</v>
      </c>
      <c r="J5684" s="169">
        <v>4.353424657534247</v>
      </c>
      <c r="K5684">
        <v>1</v>
      </c>
    </row>
    <row r="5685" spans="1:11" x14ac:dyDescent="0.25">
      <c r="A5685" t="s">
        <v>6213</v>
      </c>
      <c r="B5685">
        <v>35093</v>
      </c>
      <c r="C5685" t="s">
        <v>172</v>
      </c>
      <c r="D5685" s="167">
        <v>135270.35999999999</v>
      </c>
      <c r="E5685" t="s">
        <v>268</v>
      </c>
      <c r="F5685" t="s">
        <v>169</v>
      </c>
      <c r="G5685" t="s">
        <v>275</v>
      </c>
      <c r="H5685" s="168">
        <v>38237</v>
      </c>
      <c r="I5685" t="s">
        <v>107</v>
      </c>
      <c r="J5685" s="169">
        <v>13.057534246575342</v>
      </c>
      <c r="K5685">
        <v>3</v>
      </c>
    </row>
    <row r="5686" spans="1:11" x14ac:dyDescent="0.25">
      <c r="A5686" t="s">
        <v>6214</v>
      </c>
      <c r="B5686">
        <v>3832</v>
      </c>
      <c r="C5686" t="s">
        <v>172</v>
      </c>
      <c r="D5686" s="167">
        <v>83658</v>
      </c>
      <c r="E5686" t="s">
        <v>175</v>
      </c>
      <c r="F5686" t="s">
        <v>169</v>
      </c>
      <c r="G5686" t="s">
        <v>183</v>
      </c>
      <c r="H5686" s="168">
        <v>37823</v>
      </c>
      <c r="I5686" t="s">
        <v>106</v>
      </c>
      <c r="J5686" s="169">
        <v>14.191780821917808</v>
      </c>
      <c r="K5686">
        <v>3</v>
      </c>
    </row>
    <row r="5687" spans="1:11" x14ac:dyDescent="0.25">
      <c r="A5687" t="s">
        <v>6215</v>
      </c>
      <c r="B5687">
        <v>66951</v>
      </c>
      <c r="C5687" t="s">
        <v>172</v>
      </c>
      <c r="D5687" s="167">
        <v>56687.16</v>
      </c>
      <c r="E5687" t="s">
        <v>199</v>
      </c>
      <c r="F5687" t="s">
        <v>169</v>
      </c>
      <c r="G5687" t="s">
        <v>200</v>
      </c>
      <c r="H5687" s="168">
        <v>37809</v>
      </c>
      <c r="I5687" t="s">
        <v>104</v>
      </c>
      <c r="J5687" s="169">
        <v>14.230136986301369</v>
      </c>
      <c r="K5687">
        <v>3</v>
      </c>
    </row>
    <row r="5688" spans="1:11" x14ac:dyDescent="0.25">
      <c r="A5688" t="s">
        <v>6216</v>
      </c>
      <c r="B5688">
        <v>50411</v>
      </c>
      <c r="C5688" t="s">
        <v>167</v>
      </c>
      <c r="D5688" s="167">
        <v>69222.179999999993</v>
      </c>
      <c r="E5688" t="s">
        <v>216</v>
      </c>
      <c r="F5688" t="s">
        <v>169</v>
      </c>
      <c r="G5688" t="s">
        <v>170</v>
      </c>
      <c r="H5688" s="168">
        <v>25790</v>
      </c>
      <c r="I5688" t="s">
        <v>106</v>
      </c>
      <c r="J5688" s="169">
        <v>47.158904109589038</v>
      </c>
      <c r="K5688">
        <v>9</v>
      </c>
    </row>
    <row r="5689" spans="1:11" x14ac:dyDescent="0.25">
      <c r="A5689" t="s">
        <v>6217</v>
      </c>
      <c r="B5689">
        <v>17758</v>
      </c>
      <c r="C5689" t="s">
        <v>172</v>
      </c>
      <c r="D5689" s="167">
        <v>49618.44</v>
      </c>
      <c r="E5689" t="s">
        <v>199</v>
      </c>
      <c r="F5689" t="s">
        <v>169</v>
      </c>
      <c r="G5689" t="s">
        <v>2357</v>
      </c>
      <c r="H5689" s="168">
        <v>40469</v>
      </c>
      <c r="I5689" t="s">
        <v>108</v>
      </c>
      <c r="J5689" s="169">
        <v>6.9424657534246572</v>
      </c>
      <c r="K5689">
        <v>2</v>
      </c>
    </row>
    <row r="5690" spans="1:11" x14ac:dyDescent="0.25">
      <c r="A5690" t="s">
        <v>6218</v>
      </c>
      <c r="B5690">
        <v>4857</v>
      </c>
      <c r="C5690" t="s">
        <v>167</v>
      </c>
      <c r="D5690" s="167">
        <v>53278.7</v>
      </c>
      <c r="E5690" t="s">
        <v>199</v>
      </c>
      <c r="F5690" t="s">
        <v>169</v>
      </c>
      <c r="G5690" t="s">
        <v>344</v>
      </c>
      <c r="H5690" s="168">
        <v>37515</v>
      </c>
      <c r="I5690" t="s">
        <v>106</v>
      </c>
      <c r="J5690" s="169">
        <v>15.035616438356165</v>
      </c>
      <c r="K5690">
        <v>3</v>
      </c>
    </row>
    <row r="5691" spans="1:11" x14ac:dyDescent="0.25">
      <c r="A5691" t="s">
        <v>6219</v>
      </c>
      <c r="B5691">
        <v>22889</v>
      </c>
      <c r="C5691" t="s">
        <v>167</v>
      </c>
      <c r="D5691" s="167">
        <v>49759.15</v>
      </c>
      <c r="E5691" t="s">
        <v>1684</v>
      </c>
      <c r="F5691" t="s">
        <v>169</v>
      </c>
      <c r="G5691" t="s">
        <v>170</v>
      </c>
      <c r="H5691" s="168">
        <v>40377</v>
      </c>
      <c r="I5691" t="s">
        <v>104</v>
      </c>
      <c r="J5691" s="169">
        <v>7.1945205479452055</v>
      </c>
      <c r="K5691">
        <v>2</v>
      </c>
    </row>
    <row r="5692" spans="1:11" x14ac:dyDescent="0.25">
      <c r="A5692" t="s">
        <v>6220</v>
      </c>
      <c r="B5692">
        <v>20379</v>
      </c>
      <c r="C5692" t="s">
        <v>167</v>
      </c>
      <c r="D5692" s="167">
        <v>136471.97</v>
      </c>
      <c r="E5692" t="s">
        <v>188</v>
      </c>
      <c r="F5692" t="s">
        <v>169</v>
      </c>
      <c r="G5692" t="s">
        <v>231</v>
      </c>
      <c r="H5692" s="168">
        <v>36774</v>
      </c>
      <c r="I5692" t="s">
        <v>106</v>
      </c>
      <c r="J5692" s="169">
        <v>17.065753424657533</v>
      </c>
      <c r="K5692">
        <v>4</v>
      </c>
    </row>
    <row r="5693" spans="1:11" x14ac:dyDescent="0.25">
      <c r="A5693" t="s">
        <v>6221</v>
      </c>
      <c r="B5693">
        <v>40590</v>
      </c>
      <c r="C5693" t="s">
        <v>172</v>
      </c>
      <c r="D5693" s="167">
        <v>80784</v>
      </c>
      <c r="E5693" t="s">
        <v>191</v>
      </c>
      <c r="F5693" t="s">
        <v>169</v>
      </c>
      <c r="G5693" t="s">
        <v>192</v>
      </c>
      <c r="H5693" s="168">
        <v>36570</v>
      </c>
      <c r="I5693" t="s">
        <v>104</v>
      </c>
      <c r="J5693" s="169">
        <v>17.624657534246577</v>
      </c>
      <c r="K5693">
        <v>4</v>
      </c>
    </row>
    <row r="5694" spans="1:11" x14ac:dyDescent="0.25">
      <c r="A5694" t="s">
        <v>6222</v>
      </c>
      <c r="B5694">
        <v>16729</v>
      </c>
      <c r="C5694" t="s">
        <v>172</v>
      </c>
      <c r="D5694" s="167">
        <v>89620</v>
      </c>
      <c r="E5694" t="s">
        <v>175</v>
      </c>
      <c r="F5694" t="s">
        <v>169</v>
      </c>
      <c r="G5694" t="s">
        <v>183</v>
      </c>
      <c r="H5694" s="168">
        <v>36724</v>
      </c>
      <c r="I5694" t="s">
        <v>103</v>
      </c>
      <c r="J5694" s="169">
        <v>17.202739726027396</v>
      </c>
      <c r="K5694">
        <v>4</v>
      </c>
    </row>
    <row r="5695" spans="1:11" x14ac:dyDescent="0.25">
      <c r="A5695" t="s">
        <v>6223</v>
      </c>
      <c r="B5695">
        <v>93694</v>
      </c>
      <c r="C5695" t="s">
        <v>167</v>
      </c>
      <c r="D5695" s="167">
        <v>65752</v>
      </c>
      <c r="E5695" t="s">
        <v>175</v>
      </c>
      <c r="F5695" t="s">
        <v>169</v>
      </c>
      <c r="G5695" t="s">
        <v>183</v>
      </c>
      <c r="H5695" s="168">
        <v>40742</v>
      </c>
      <c r="I5695" t="s">
        <v>106</v>
      </c>
      <c r="J5695" s="169">
        <v>6.1945205479452055</v>
      </c>
      <c r="K5695">
        <v>2</v>
      </c>
    </row>
    <row r="5696" spans="1:11" x14ac:dyDescent="0.25">
      <c r="A5696" t="s">
        <v>6224</v>
      </c>
      <c r="B5696">
        <v>54763</v>
      </c>
      <c r="C5696" t="s">
        <v>167</v>
      </c>
      <c r="D5696" s="167">
        <v>75832.740000000005</v>
      </c>
      <c r="E5696" t="s">
        <v>188</v>
      </c>
      <c r="F5696" t="s">
        <v>202</v>
      </c>
      <c r="G5696" t="s">
        <v>284</v>
      </c>
      <c r="H5696" s="168">
        <v>38572</v>
      </c>
      <c r="I5696" t="s">
        <v>105</v>
      </c>
      <c r="J5696" s="169">
        <v>12.139726027397261</v>
      </c>
      <c r="K5696">
        <v>3</v>
      </c>
    </row>
    <row r="5697" spans="1:11" x14ac:dyDescent="0.25">
      <c r="A5697" t="s">
        <v>6225</v>
      </c>
      <c r="B5697">
        <v>59329</v>
      </c>
      <c r="C5697" t="s">
        <v>172</v>
      </c>
      <c r="D5697" s="167">
        <v>93356</v>
      </c>
      <c r="E5697" t="s">
        <v>175</v>
      </c>
      <c r="F5697" t="s">
        <v>169</v>
      </c>
      <c r="G5697" t="s">
        <v>586</v>
      </c>
      <c r="H5697" s="168">
        <v>37788</v>
      </c>
      <c r="I5697" t="s">
        <v>108</v>
      </c>
      <c r="J5697" s="169">
        <v>14.287671232876713</v>
      </c>
      <c r="K5697">
        <v>3</v>
      </c>
    </row>
    <row r="5698" spans="1:11" x14ac:dyDescent="0.25">
      <c r="A5698" t="s">
        <v>6226</v>
      </c>
      <c r="B5698">
        <v>6225</v>
      </c>
      <c r="C5698" t="s">
        <v>172</v>
      </c>
      <c r="D5698" s="167">
        <v>54403.08</v>
      </c>
      <c r="E5698" t="s">
        <v>188</v>
      </c>
      <c r="F5698" t="s">
        <v>169</v>
      </c>
      <c r="G5698" t="s">
        <v>282</v>
      </c>
      <c r="H5698" s="168">
        <v>41022</v>
      </c>
      <c r="I5698" t="s">
        <v>104</v>
      </c>
      <c r="J5698" s="169">
        <v>5.4273972602739722</v>
      </c>
      <c r="K5698">
        <v>2</v>
      </c>
    </row>
    <row r="5699" spans="1:11" x14ac:dyDescent="0.25">
      <c r="A5699" t="s">
        <v>6227</v>
      </c>
      <c r="B5699">
        <v>14235</v>
      </c>
      <c r="C5699" t="s">
        <v>167</v>
      </c>
      <c r="D5699" s="167">
        <v>85673</v>
      </c>
      <c r="E5699" t="s">
        <v>188</v>
      </c>
      <c r="F5699" t="s">
        <v>202</v>
      </c>
      <c r="G5699" t="s">
        <v>284</v>
      </c>
      <c r="H5699" s="168">
        <v>36752</v>
      </c>
      <c r="I5699" t="s">
        <v>105</v>
      </c>
      <c r="J5699" s="169">
        <v>17.126027397260273</v>
      </c>
      <c r="K5699">
        <v>4</v>
      </c>
    </row>
    <row r="5700" spans="1:11" x14ac:dyDescent="0.25">
      <c r="A5700" t="s">
        <v>6228</v>
      </c>
      <c r="B5700">
        <v>84143</v>
      </c>
      <c r="C5700" t="s">
        <v>167</v>
      </c>
      <c r="D5700" s="167">
        <v>71644.960000000006</v>
      </c>
      <c r="E5700" t="s">
        <v>185</v>
      </c>
      <c r="F5700" t="s">
        <v>169</v>
      </c>
      <c r="G5700" t="s">
        <v>703</v>
      </c>
      <c r="H5700" s="168">
        <v>27673</v>
      </c>
      <c r="I5700" t="s">
        <v>104</v>
      </c>
      <c r="J5700" s="169">
        <v>42</v>
      </c>
      <c r="K5700">
        <v>9</v>
      </c>
    </row>
    <row r="5701" spans="1:11" x14ac:dyDescent="0.25">
      <c r="A5701" t="s">
        <v>6229</v>
      </c>
      <c r="B5701">
        <v>94003</v>
      </c>
      <c r="C5701" t="s">
        <v>167</v>
      </c>
      <c r="D5701" s="167">
        <v>37838.46</v>
      </c>
      <c r="E5701" t="s">
        <v>188</v>
      </c>
      <c r="F5701" t="s">
        <v>202</v>
      </c>
      <c r="G5701" t="s">
        <v>313</v>
      </c>
      <c r="H5701" s="168">
        <v>40028</v>
      </c>
      <c r="I5701" t="s">
        <v>104</v>
      </c>
      <c r="J5701" s="169">
        <v>8.1506849315068486</v>
      </c>
      <c r="K5701">
        <v>2</v>
      </c>
    </row>
    <row r="5702" spans="1:11" x14ac:dyDescent="0.25">
      <c r="A5702" t="s">
        <v>6230</v>
      </c>
      <c r="B5702">
        <v>1985</v>
      </c>
      <c r="C5702" t="s">
        <v>172</v>
      </c>
      <c r="D5702" s="167">
        <v>97560</v>
      </c>
      <c r="E5702" t="s">
        <v>185</v>
      </c>
      <c r="F5702" t="s">
        <v>169</v>
      </c>
      <c r="G5702" t="s">
        <v>416</v>
      </c>
      <c r="H5702" s="168">
        <v>35807</v>
      </c>
      <c r="I5702" t="s">
        <v>106</v>
      </c>
      <c r="J5702" s="169">
        <v>19.715068493150685</v>
      </c>
      <c r="K5702">
        <v>4</v>
      </c>
    </row>
    <row r="5703" spans="1:11" x14ac:dyDescent="0.25">
      <c r="A5703" t="s">
        <v>6231</v>
      </c>
      <c r="B5703">
        <v>346</v>
      </c>
      <c r="C5703" t="s">
        <v>167</v>
      </c>
      <c r="D5703" s="167">
        <v>126542.64</v>
      </c>
      <c r="E5703" t="s">
        <v>239</v>
      </c>
      <c r="F5703" t="s">
        <v>169</v>
      </c>
      <c r="G5703" t="s">
        <v>231</v>
      </c>
      <c r="H5703" s="168">
        <v>36143</v>
      </c>
      <c r="I5703" t="s">
        <v>105</v>
      </c>
      <c r="J5703" s="169">
        <v>18.794520547945204</v>
      </c>
      <c r="K5703">
        <v>4</v>
      </c>
    </row>
    <row r="5704" spans="1:11" x14ac:dyDescent="0.25">
      <c r="A5704" t="s">
        <v>6232</v>
      </c>
      <c r="B5704">
        <v>80411</v>
      </c>
      <c r="C5704" t="s">
        <v>167</v>
      </c>
      <c r="D5704" s="167">
        <v>79479.67</v>
      </c>
      <c r="E5704" t="s">
        <v>233</v>
      </c>
      <c r="F5704" t="s">
        <v>169</v>
      </c>
      <c r="G5704" t="s">
        <v>637</v>
      </c>
      <c r="H5704" s="168">
        <v>36397</v>
      </c>
      <c r="I5704" t="s">
        <v>103</v>
      </c>
      <c r="J5704" s="169">
        <v>18.098630136986301</v>
      </c>
      <c r="K5704">
        <v>4</v>
      </c>
    </row>
    <row r="5705" spans="1:11" x14ac:dyDescent="0.25">
      <c r="A5705" t="s">
        <v>6233</v>
      </c>
      <c r="B5705">
        <v>63666</v>
      </c>
      <c r="C5705" t="s">
        <v>167</v>
      </c>
      <c r="D5705" s="167">
        <v>135379.51</v>
      </c>
      <c r="E5705" t="s">
        <v>230</v>
      </c>
      <c r="F5705" t="s">
        <v>169</v>
      </c>
      <c r="G5705" t="s">
        <v>275</v>
      </c>
      <c r="H5705" s="168">
        <v>32174</v>
      </c>
      <c r="I5705" t="s">
        <v>103</v>
      </c>
      <c r="J5705" s="169">
        <v>29.668493150684931</v>
      </c>
      <c r="K5705">
        <v>6</v>
      </c>
    </row>
    <row r="5706" spans="1:11" x14ac:dyDescent="0.25">
      <c r="A5706" t="s">
        <v>6234</v>
      </c>
      <c r="B5706">
        <v>58614</v>
      </c>
      <c r="C5706" t="s">
        <v>172</v>
      </c>
      <c r="D5706" s="167">
        <v>114087.02</v>
      </c>
      <c r="E5706" t="s">
        <v>185</v>
      </c>
      <c r="F5706" t="s">
        <v>169</v>
      </c>
      <c r="G5706" t="s">
        <v>382</v>
      </c>
      <c r="H5706" s="168">
        <v>34387</v>
      </c>
      <c r="I5706" t="s">
        <v>103</v>
      </c>
      <c r="J5706" s="169">
        <v>23.605479452054794</v>
      </c>
      <c r="K5706">
        <v>5</v>
      </c>
    </row>
    <row r="5707" spans="1:11" x14ac:dyDescent="0.25">
      <c r="A5707" t="s">
        <v>6235</v>
      </c>
      <c r="B5707">
        <v>6940</v>
      </c>
      <c r="C5707" t="s">
        <v>172</v>
      </c>
      <c r="D5707" s="167">
        <v>83658</v>
      </c>
      <c r="E5707" t="s">
        <v>175</v>
      </c>
      <c r="F5707" t="s">
        <v>169</v>
      </c>
      <c r="G5707" t="s">
        <v>183</v>
      </c>
      <c r="H5707" s="168">
        <v>37270</v>
      </c>
      <c r="I5707" t="s">
        <v>105</v>
      </c>
      <c r="J5707" s="169">
        <v>15.706849315068494</v>
      </c>
      <c r="K5707">
        <v>4</v>
      </c>
    </row>
    <row r="5708" spans="1:11" x14ac:dyDescent="0.25">
      <c r="A5708" t="s">
        <v>6236</v>
      </c>
      <c r="B5708">
        <v>55323</v>
      </c>
      <c r="C5708" t="s">
        <v>167</v>
      </c>
      <c r="D5708" s="167">
        <v>58732.9</v>
      </c>
      <c r="E5708" t="s">
        <v>216</v>
      </c>
      <c r="F5708" t="s">
        <v>169</v>
      </c>
      <c r="G5708" t="s">
        <v>361</v>
      </c>
      <c r="H5708" s="168">
        <v>41624</v>
      </c>
      <c r="I5708" t="s">
        <v>105</v>
      </c>
      <c r="J5708" s="169">
        <v>3.7780821917808218</v>
      </c>
      <c r="K5708">
        <v>1</v>
      </c>
    </row>
    <row r="5709" spans="1:11" x14ac:dyDescent="0.25">
      <c r="A5709" t="s">
        <v>6237</v>
      </c>
      <c r="B5709">
        <v>76590</v>
      </c>
      <c r="C5709" t="s">
        <v>172</v>
      </c>
      <c r="D5709" s="167">
        <v>11147.24</v>
      </c>
      <c r="E5709" t="s">
        <v>196</v>
      </c>
      <c r="F5709" t="s">
        <v>169</v>
      </c>
      <c r="G5709" t="s">
        <v>6238</v>
      </c>
      <c r="H5709" s="168">
        <v>38169</v>
      </c>
      <c r="I5709" t="s">
        <v>108</v>
      </c>
      <c r="J5709" s="169">
        <v>13.243835616438357</v>
      </c>
      <c r="K5709">
        <v>3</v>
      </c>
    </row>
    <row r="5710" spans="1:11" x14ac:dyDescent="0.25">
      <c r="A5710" t="s">
        <v>6239</v>
      </c>
      <c r="B5710">
        <v>25848</v>
      </c>
      <c r="C5710" t="s">
        <v>172</v>
      </c>
      <c r="D5710" s="167">
        <v>93356</v>
      </c>
      <c r="E5710" t="s">
        <v>175</v>
      </c>
      <c r="F5710" t="s">
        <v>169</v>
      </c>
      <c r="G5710" t="s">
        <v>586</v>
      </c>
      <c r="H5710" s="168">
        <v>37655</v>
      </c>
      <c r="I5710" t="s">
        <v>103</v>
      </c>
      <c r="J5710" s="169">
        <v>14.652054794520549</v>
      </c>
      <c r="K5710">
        <v>3</v>
      </c>
    </row>
    <row r="5711" spans="1:11" x14ac:dyDescent="0.25">
      <c r="A5711" t="s">
        <v>6240</v>
      </c>
      <c r="B5711">
        <v>67977</v>
      </c>
      <c r="C5711" t="s">
        <v>167</v>
      </c>
      <c r="D5711" s="167">
        <v>72247.78</v>
      </c>
      <c r="E5711" t="s">
        <v>168</v>
      </c>
      <c r="F5711" t="s">
        <v>169</v>
      </c>
      <c r="G5711" t="s">
        <v>189</v>
      </c>
      <c r="H5711" s="168">
        <v>38558</v>
      </c>
      <c r="I5711" t="s">
        <v>106</v>
      </c>
      <c r="J5711" s="169">
        <v>12.178082191780822</v>
      </c>
      <c r="K5711">
        <v>3</v>
      </c>
    </row>
    <row r="5712" spans="1:11" x14ac:dyDescent="0.25">
      <c r="A5712" t="s">
        <v>6241</v>
      </c>
      <c r="B5712">
        <v>25962</v>
      </c>
      <c r="C5712" t="s">
        <v>167</v>
      </c>
      <c r="D5712" s="167">
        <v>97447.18</v>
      </c>
      <c r="E5712" t="s">
        <v>188</v>
      </c>
      <c r="F5712" t="s">
        <v>169</v>
      </c>
      <c r="G5712" t="s">
        <v>244</v>
      </c>
      <c r="H5712" s="168">
        <v>34283</v>
      </c>
      <c r="I5712" t="s">
        <v>105</v>
      </c>
      <c r="J5712" s="169">
        <v>23.890410958904109</v>
      </c>
      <c r="K5712">
        <v>5</v>
      </c>
    </row>
    <row r="5713" spans="1:11" x14ac:dyDescent="0.25">
      <c r="A5713" t="s">
        <v>6242</v>
      </c>
      <c r="B5713">
        <v>8994</v>
      </c>
      <c r="C5713" t="s">
        <v>167</v>
      </c>
      <c r="D5713" s="167">
        <v>64430.78</v>
      </c>
      <c r="E5713" t="s">
        <v>168</v>
      </c>
      <c r="F5713" t="s">
        <v>169</v>
      </c>
      <c r="G5713" t="s">
        <v>170</v>
      </c>
      <c r="H5713" s="168">
        <v>35971</v>
      </c>
      <c r="I5713" t="s">
        <v>104</v>
      </c>
      <c r="J5713" s="169">
        <v>19.265753424657536</v>
      </c>
      <c r="K5713">
        <v>4</v>
      </c>
    </row>
    <row r="5714" spans="1:11" x14ac:dyDescent="0.25">
      <c r="A5714" t="s">
        <v>6243</v>
      </c>
      <c r="B5714">
        <v>95990</v>
      </c>
      <c r="C5714" t="s">
        <v>172</v>
      </c>
      <c r="D5714" s="167">
        <v>98181.41</v>
      </c>
      <c r="E5714" t="s">
        <v>616</v>
      </c>
      <c r="F5714" t="s">
        <v>169</v>
      </c>
      <c r="G5714" t="s">
        <v>617</v>
      </c>
      <c r="H5714" s="168">
        <v>40868</v>
      </c>
      <c r="I5714" t="s">
        <v>105</v>
      </c>
      <c r="J5714" s="169">
        <v>5.8493150684931505</v>
      </c>
      <c r="K5714">
        <v>2</v>
      </c>
    </row>
    <row r="5715" spans="1:11" x14ac:dyDescent="0.25">
      <c r="A5715" t="s">
        <v>6244</v>
      </c>
      <c r="B5715">
        <v>25319</v>
      </c>
      <c r="C5715" t="s">
        <v>167</v>
      </c>
      <c r="D5715" s="167">
        <v>25013.96</v>
      </c>
      <c r="E5715" t="s">
        <v>188</v>
      </c>
      <c r="F5715" t="s">
        <v>202</v>
      </c>
      <c r="G5715" t="s">
        <v>344</v>
      </c>
      <c r="H5715" s="168">
        <v>38405</v>
      </c>
      <c r="I5715" t="s">
        <v>106</v>
      </c>
      <c r="J5715" s="169">
        <v>12.597260273972603</v>
      </c>
      <c r="K5715">
        <v>3</v>
      </c>
    </row>
    <row r="5716" spans="1:11" x14ac:dyDescent="0.25">
      <c r="A5716" t="s">
        <v>6245</v>
      </c>
      <c r="B5716">
        <v>10232</v>
      </c>
      <c r="C5716" t="s">
        <v>167</v>
      </c>
      <c r="D5716" s="167">
        <v>60038.31</v>
      </c>
      <c r="E5716" t="s">
        <v>308</v>
      </c>
      <c r="F5716" t="s">
        <v>169</v>
      </c>
      <c r="G5716" t="s">
        <v>406</v>
      </c>
      <c r="H5716" s="168">
        <v>41022</v>
      </c>
      <c r="I5716" t="s">
        <v>104</v>
      </c>
      <c r="J5716" s="169">
        <v>5.4273972602739722</v>
      </c>
      <c r="K5716">
        <v>2</v>
      </c>
    </row>
    <row r="5717" spans="1:11" x14ac:dyDescent="0.25">
      <c r="A5717" t="s">
        <v>6246</v>
      </c>
      <c r="B5717">
        <v>54236</v>
      </c>
      <c r="C5717" t="s">
        <v>167</v>
      </c>
      <c r="D5717" s="167">
        <v>97912</v>
      </c>
      <c r="E5717" t="s">
        <v>188</v>
      </c>
      <c r="F5717" t="s">
        <v>169</v>
      </c>
      <c r="G5717" t="s">
        <v>284</v>
      </c>
      <c r="H5717" s="168">
        <v>35660</v>
      </c>
      <c r="I5717" t="s">
        <v>103</v>
      </c>
      <c r="J5717" s="169">
        <v>20.117808219178084</v>
      </c>
      <c r="K5717">
        <v>5</v>
      </c>
    </row>
    <row r="5718" spans="1:11" x14ac:dyDescent="0.25">
      <c r="A5718" t="s">
        <v>6247</v>
      </c>
      <c r="B5718">
        <v>69016</v>
      </c>
      <c r="C5718" t="s">
        <v>172</v>
      </c>
      <c r="D5718" s="167">
        <v>46626.87</v>
      </c>
      <c r="E5718" t="s">
        <v>199</v>
      </c>
      <c r="F5718" t="s">
        <v>169</v>
      </c>
      <c r="G5718" t="s">
        <v>205</v>
      </c>
      <c r="H5718" s="168">
        <v>39412</v>
      </c>
      <c r="I5718" t="s">
        <v>104</v>
      </c>
      <c r="J5718" s="169">
        <v>9.838356164383562</v>
      </c>
      <c r="K5718">
        <v>2</v>
      </c>
    </row>
    <row r="5719" spans="1:11" x14ac:dyDescent="0.25">
      <c r="A5719" t="s">
        <v>6248</v>
      </c>
      <c r="B5719">
        <v>41823</v>
      </c>
      <c r="C5719" t="s">
        <v>167</v>
      </c>
      <c r="D5719" s="167">
        <v>52081.599999999999</v>
      </c>
      <c r="E5719" t="s">
        <v>188</v>
      </c>
      <c r="F5719" t="s">
        <v>169</v>
      </c>
      <c r="G5719" t="s">
        <v>5291</v>
      </c>
      <c r="H5719" s="168">
        <v>38769</v>
      </c>
      <c r="I5719" t="s">
        <v>107</v>
      </c>
      <c r="J5719" s="169">
        <v>11.6</v>
      </c>
      <c r="K5719">
        <v>3</v>
      </c>
    </row>
    <row r="5720" spans="1:11" x14ac:dyDescent="0.25">
      <c r="A5720" t="s">
        <v>6249</v>
      </c>
      <c r="B5720">
        <v>85217</v>
      </c>
      <c r="C5720" t="s">
        <v>167</v>
      </c>
      <c r="D5720" s="167">
        <v>97912</v>
      </c>
      <c r="E5720" t="s">
        <v>188</v>
      </c>
      <c r="F5720" t="s">
        <v>169</v>
      </c>
      <c r="G5720" t="s">
        <v>284</v>
      </c>
      <c r="H5720" s="168">
        <v>36276</v>
      </c>
      <c r="I5720" t="s">
        <v>108</v>
      </c>
      <c r="J5720" s="169">
        <v>18.43013698630137</v>
      </c>
      <c r="K5720">
        <v>4</v>
      </c>
    </row>
    <row r="5721" spans="1:11" x14ac:dyDescent="0.25">
      <c r="A5721" t="s">
        <v>6250</v>
      </c>
      <c r="B5721">
        <v>16894</v>
      </c>
      <c r="C5721" t="s">
        <v>167</v>
      </c>
      <c r="D5721" s="167">
        <v>130018.88</v>
      </c>
      <c r="E5721" t="s">
        <v>168</v>
      </c>
      <c r="F5721" t="s">
        <v>169</v>
      </c>
      <c r="G5721" t="s">
        <v>275</v>
      </c>
      <c r="H5721" s="168">
        <v>36640</v>
      </c>
      <c r="I5721" t="s">
        <v>103</v>
      </c>
      <c r="J5721" s="169">
        <v>17.432876712328767</v>
      </c>
      <c r="K5721">
        <v>4</v>
      </c>
    </row>
    <row r="5722" spans="1:11" x14ac:dyDescent="0.25">
      <c r="A5722" t="s">
        <v>6251</v>
      </c>
      <c r="B5722">
        <v>22248</v>
      </c>
      <c r="C5722" t="s">
        <v>167</v>
      </c>
      <c r="D5722" s="167">
        <v>156525</v>
      </c>
      <c r="E5722" t="s">
        <v>239</v>
      </c>
      <c r="F5722" t="s">
        <v>169</v>
      </c>
      <c r="G5722" t="s">
        <v>231</v>
      </c>
      <c r="H5722" s="168">
        <v>32377</v>
      </c>
      <c r="I5722" t="s">
        <v>106</v>
      </c>
      <c r="J5722" s="169">
        <v>29.112328767123287</v>
      </c>
      <c r="K5722">
        <v>6</v>
      </c>
    </row>
    <row r="5723" spans="1:11" x14ac:dyDescent="0.25">
      <c r="A5723" t="s">
        <v>6252</v>
      </c>
      <c r="B5723">
        <v>2053</v>
      </c>
      <c r="C5723" t="s">
        <v>167</v>
      </c>
      <c r="D5723" s="167">
        <v>151344.13</v>
      </c>
      <c r="E5723" t="s">
        <v>213</v>
      </c>
      <c r="F5723" t="s">
        <v>169</v>
      </c>
      <c r="G5723" t="s">
        <v>231</v>
      </c>
      <c r="H5723" s="168">
        <v>41904</v>
      </c>
      <c r="I5723" t="s">
        <v>105</v>
      </c>
      <c r="J5723" s="169">
        <v>3.010958904109589</v>
      </c>
      <c r="K5723">
        <v>1</v>
      </c>
    </row>
    <row r="5724" spans="1:11" x14ac:dyDescent="0.25">
      <c r="A5724" t="s">
        <v>6253</v>
      </c>
      <c r="B5724">
        <v>94853</v>
      </c>
      <c r="C5724" t="s">
        <v>167</v>
      </c>
      <c r="D5724" s="167">
        <v>103506</v>
      </c>
      <c r="E5724" t="s">
        <v>175</v>
      </c>
      <c r="F5724" t="s">
        <v>169</v>
      </c>
      <c r="G5724" t="s">
        <v>586</v>
      </c>
      <c r="H5724" s="168">
        <v>36472</v>
      </c>
      <c r="I5724" t="s">
        <v>105</v>
      </c>
      <c r="J5724" s="169">
        <v>17.893150684931506</v>
      </c>
      <c r="K5724">
        <v>4</v>
      </c>
    </row>
    <row r="5725" spans="1:11" x14ac:dyDescent="0.25">
      <c r="A5725" t="s">
        <v>6254</v>
      </c>
      <c r="B5725">
        <v>9320</v>
      </c>
      <c r="C5725" t="s">
        <v>172</v>
      </c>
      <c r="D5725" s="167">
        <v>39257.31</v>
      </c>
      <c r="E5725" t="s">
        <v>199</v>
      </c>
      <c r="F5725" t="s">
        <v>169</v>
      </c>
      <c r="G5725" t="s">
        <v>200</v>
      </c>
      <c r="H5725" s="168">
        <v>39566</v>
      </c>
      <c r="I5725" t="s">
        <v>103</v>
      </c>
      <c r="J5725" s="169">
        <v>9.4164383561643827</v>
      </c>
      <c r="K5725">
        <v>2</v>
      </c>
    </row>
    <row r="5726" spans="1:11" x14ac:dyDescent="0.25">
      <c r="A5726" t="s">
        <v>6255</v>
      </c>
      <c r="B5726">
        <v>62364</v>
      </c>
      <c r="C5726" t="s">
        <v>172</v>
      </c>
      <c r="D5726" s="167">
        <v>89247.02</v>
      </c>
      <c r="E5726" t="s">
        <v>268</v>
      </c>
      <c r="F5726" t="s">
        <v>169</v>
      </c>
      <c r="G5726" t="s">
        <v>297</v>
      </c>
      <c r="H5726" s="168">
        <v>42255</v>
      </c>
      <c r="I5726" t="s">
        <v>108</v>
      </c>
      <c r="J5726" s="169">
        <v>2.0493150684931507</v>
      </c>
      <c r="K5726">
        <v>1</v>
      </c>
    </row>
    <row r="5727" spans="1:11" x14ac:dyDescent="0.25">
      <c r="A5727" t="s">
        <v>6256</v>
      </c>
      <c r="B5727">
        <v>11629</v>
      </c>
      <c r="C5727" t="s">
        <v>167</v>
      </c>
      <c r="D5727" s="167">
        <v>38085.07</v>
      </c>
      <c r="E5727" t="s">
        <v>188</v>
      </c>
      <c r="F5727" t="s">
        <v>202</v>
      </c>
      <c r="G5727" t="s">
        <v>313</v>
      </c>
      <c r="H5727" s="168">
        <v>41345</v>
      </c>
      <c r="I5727" t="s">
        <v>103</v>
      </c>
      <c r="J5727" s="169">
        <v>4.5424657534246577</v>
      </c>
      <c r="K5727">
        <v>1</v>
      </c>
    </row>
    <row r="5728" spans="1:11" x14ac:dyDescent="0.25">
      <c r="A5728" t="s">
        <v>6257</v>
      </c>
      <c r="B5728">
        <v>47633</v>
      </c>
      <c r="C5728" t="s">
        <v>172</v>
      </c>
      <c r="D5728" s="167">
        <v>89620</v>
      </c>
      <c r="E5728" t="s">
        <v>175</v>
      </c>
      <c r="F5728" t="s">
        <v>169</v>
      </c>
      <c r="G5728" t="s">
        <v>183</v>
      </c>
      <c r="H5728" s="168">
        <v>37200</v>
      </c>
      <c r="I5728" t="s">
        <v>107</v>
      </c>
      <c r="J5728" s="169">
        <v>15.898630136986302</v>
      </c>
      <c r="K5728">
        <v>4</v>
      </c>
    </row>
    <row r="5729" spans="1:11" x14ac:dyDescent="0.25">
      <c r="A5729" t="s">
        <v>6258</v>
      </c>
      <c r="B5729">
        <v>25878</v>
      </c>
      <c r="C5729" t="s">
        <v>167</v>
      </c>
      <c r="D5729" s="167">
        <v>101828.77</v>
      </c>
      <c r="E5729" t="s">
        <v>239</v>
      </c>
      <c r="F5729" t="s">
        <v>169</v>
      </c>
      <c r="G5729" t="s">
        <v>3925</v>
      </c>
      <c r="H5729" s="168">
        <v>38361</v>
      </c>
      <c r="I5729" t="s">
        <v>106</v>
      </c>
      <c r="J5729" s="169">
        <v>12.717808219178082</v>
      </c>
      <c r="K5729">
        <v>3</v>
      </c>
    </row>
    <row r="5730" spans="1:11" x14ac:dyDescent="0.25">
      <c r="A5730" t="s">
        <v>6259</v>
      </c>
      <c r="B5730">
        <v>33029</v>
      </c>
      <c r="C5730" t="s">
        <v>172</v>
      </c>
      <c r="D5730" s="167">
        <v>36363.339999999997</v>
      </c>
      <c r="E5730" t="s">
        <v>233</v>
      </c>
      <c r="F5730" t="s">
        <v>169</v>
      </c>
      <c r="G5730" t="s">
        <v>242</v>
      </c>
      <c r="H5730" s="168">
        <v>41946</v>
      </c>
      <c r="I5730" t="s">
        <v>104</v>
      </c>
      <c r="J5730" s="169">
        <v>2.8958904109589043</v>
      </c>
      <c r="K5730">
        <v>1</v>
      </c>
    </row>
    <row r="5731" spans="1:11" x14ac:dyDescent="0.25">
      <c r="A5731" t="s">
        <v>6260</v>
      </c>
      <c r="B5731">
        <v>61692</v>
      </c>
      <c r="C5731" t="s">
        <v>172</v>
      </c>
      <c r="D5731" s="167">
        <v>42053.83</v>
      </c>
      <c r="E5731" t="s">
        <v>199</v>
      </c>
      <c r="F5731" t="s">
        <v>169</v>
      </c>
      <c r="G5731" t="s">
        <v>220</v>
      </c>
      <c r="H5731" s="168">
        <v>41786</v>
      </c>
      <c r="I5731" t="s">
        <v>103</v>
      </c>
      <c r="J5731" s="169">
        <v>3.3342465753424659</v>
      </c>
      <c r="K5731">
        <v>1</v>
      </c>
    </row>
    <row r="5732" spans="1:11" x14ac:dyDescent="0.25">
      <c r="A5732" t="s">
        <v>6261</v>
      </c>
      <c r="B5732">
        <v>737</v>
      </c>
      <c r="C5732" t="s">
        <v>172</v>
      </c>
      <c r="D5732" s="167">
        <v>93215.14</v>
      </c>
      <c r="E5732" t="s">
        <v>308</v>
      </c>
      <c r="F5732" t="s">
        <v>169</v>
      </c>
      <c r="G5732" t="s">
        <v>397</v>
      </c>
      <c r="H5732" s="168">
        <v>26896</v>
      </c>
      <c r="I5732" t="s">
        <v>108</v>
      </c>
      <c r="J5732" s="169">
        <v>44.128767123287673</v>
      </c>
      <c r="K5732">
        <v>9</v>
      </c>
    </row>
    <row r="5733" spans="1:11" x14ac:dyDescent="0.25">
      <c r="A5733" t="s">
        <v>6262</v>
      </c>
      <c r="B5733">
        <v>10798</v>
      </c>
      <c r="C5733" t="s">
        <v>167</v>
      </c>
      <c r="D5733" s="167">
        <v>62971.1</v>
      </c>
      <c r="E5733" t="s">
        <v>216</v>
      </c>
      <c r="F5733" t="s">
        <v>169</v>
      </c>
      <c r="G5733" t="s">
        <v>369</v>
      </c>
      <c r="H5733" s="168">
        <v>41204</v>
      </c>
      <c r="I5733" t="s">
        <v>108</v>
      </c>
      <c r="J5733" s="169">
        <v>4.9287671232876713</v>
      </c>
      <c r="K5733">
        <v>1</v>
      </c>
    </row>
    <row r="5734" spans="1:11" x14ac:dyDescent="0.25">
      <c r="A5734" t="s">
        <v>6263</v>
      </c>
      <c r="B5734">
        <v>86573</v>
      </c>
      <c r="C5734" t="s">
        <v>167</v>
      </c>
      <c r="D5734" s="167">
        <v>48571.6</v>
      </c>
      <c r="E5734" t="s">
        <v>175</v>
      </c>
      <c r="F5734" t="s">
        <v>169</v>
      </c>
      <c r="G5734" t="s">
        <v>209</v>
      </c>
      <c r="H5734" s="168">
        <v>41904</v>
      </c>
      <c r="I5734" t="s">
        <v>104</v>
      </c>
      <c r="J5734" s="169">
        <v>3.010958904109589</v>
      </c>
      <c r="K5734">
        <v>1</v>
      </c>
    </row>
    <row r="5735" spans="1:11" x14ac:dyDescent="0.25">
      <c r="A5735" t="s">
        <v>6264</v>
      </c>
      <c r="B5735">
        <v>18255</v>
      </c>
      <c r="C5735" t="s">
        <v>172</v>
      </c>
      <c r="D5735" s="167">
        <v>57365</v>
      </c>
      <c r="E5735" t="s">
        <v>191</v>
      </c>
      <c r="F5735" t="s">
        <v>169</v>
      </c>
      <c r="G5735" t="s">
        <v>354</v>
      </c>
      <c r="H5735" s="168">
        <v>41484</v>
      </c>
      <c r="I5735" t="s">
        <v>107</v>
      </c>
      <c r="J5735" s="169">
        <v>4.161643835616438</v>
      </c>
      <c r="K5735">
        <v>1</v>
      </c>
    </row>
    <row r="5736" spans="1:11" x14ac:dyDescent="0.25">
      <c r="A5736" t="s">
        <v>6265</v>
      </c>
      <c r="B5736">
        <v>24902</v>
      </c>
      <c r="C5736" t="s">
        <v>172</v>
      </c>
      <c r="D5736" s="167">
        <v>79471</v>
      </c>
      <c r="E5736" t="s">
        <v>185</v>
      </c>
      <c r="F5736" t="s">
        <v>169</v>
      </c>
      <c r="G5736" t="s">
        <v>416</v>
      </c>
      <c r="H5736" s="168">
        <v>38488</v>
      </c>
      <c r="I5736" t="s">
        <v>106</v>
      </c>
      <c r="J5736" s="169">
        <v>12.36986301369863</v>
      </c>
      <c r="K5736">
        <v>3</v>
      </c>
    </row>
    <row r="5737" spans="1:11" x14ac:dyDescent="0.25">
      <c r="A5737" t="s">
        <v>6266</v>
      </c>
      <c r="B5737">
        <v>96873</v>
      </c>
      <c r="C5737" t="s">
        <v>172</v>
      </c>
      <c r="D5737" s="167">
        <v>73296.240000000005</v>
      </c>
      <c r="E5737" t="s">
        <v>270</v>
      </c>
      <c r="F5737" t="s">
        <v>169</v>
      </c>
      <c r="G5737" t="s">
        <v>271</v>
      </c>
      <c r="H5737" s="168">
        <v>38824</v>
      </c>
      <c r="I5737" t="s">
        <v>104</v>
      </c>
      <c r="J5737" s="169">
        <v>11.449315068493151</v>
      </c>
      <c r="K5737">
        <v>3</v>
      </c>
    </row>
    <row r="5738" spans="1:11" x14ac:dyDescent="0.25">
      <c r="A5738" t="s">
        <v>6267</v>
      </c>
      <c r="B5738">
        <v>35001</v>
      </c>
      <c r="C5738" t="s">
        <v>172</v>
      </c>
      <c r="D5738" s="167">
        <v>82356.81</v>
      </c>
      <c r="E5738" t="s">
        <v>616</v>
      </c>
      <c r="F5738" t="s">
        <v>169</v>
      </c>
      <c r="G5738" t="s">
        <v>617</v>
      </c>
      <c r="H5738" s="168">
        <v>39734</v>
      </c>
      <c r="I5738" t="s">
        <v>103</v>
      </c>
      <c r="J5738" s="169">
        <v>8.956164383561644</v>
      </c>
      <c r="K5738">
        <v>2</v>
      </c>
    </row>
    <row r="5739" spans="1:11" x14ac:dyDescent="0.25">
      <c r="A5739" t="s">
        <v>6268</v>
      </c>
      <c r="B5739">
        <v>20322</v>
      </c>
      <c r="C5739" t="s">
        <v>172</v>
      </c>
      <c r="D5739" s="167">
        <v>45261</v>
      </c>
      <c r="E5739" t="s">
        <v>191</v>
      </c>
      <c r="F5739" t="s">
        <v>169</v>
      </c>
      <c r="G5739" t="s">
        <v>1065</v>
      </c>
      <c r="H5739" s="168">
        <v>42716</v>
      </c>
      <c r="I5739" t="s">
        <v>108</v>
      </c>
      <c r="J5739" s="169">
        <v>0.78630136986301369</v>
      </c>
      <c r="K5739">
        <v>1</v>
      </c>
    </row>
    <row r="5740" spans="1:11" x14ac:dyDescent="0.25">
      <c r="A5740" t="s">
        <v>6269</v>
      </c>
      <c r="B5740">
        <v>48317</v>
      </c>
      <c r="C5740" t="s">
        <v>167</v>
      </c>
      <c r="D5740" s="167">
        <v>58448</v>
      </c>
      <c r="E5740" t="s">
        <v>168</v>
      </c>
      <c r="F5740" t="s">
        <v>169</v>
      </c>
      <c r="G5740" t="s">
        <v>344</v>
      </c>
      <c r="H5740" s="168">
        <v>36934</v>
      </c>
      <c r="I5740" t="s">
        <v>108</v>
      </c>
      <c r="J5740" s="169">
        <v>16.627397260273973</v>
      </c>
      <c r="K5740">
        <v>4</v>
      </c>
    </row>
    <row r="5741" spans="1:11" x14ac:dyDescent="0.25">
      <c r="A5741" t="s">
        <v>6270</v>
      </c>
      <c r="B5741">
        <v>40302</v>
      </c>
      <c r="C5741" t="s">
        <v>172</v>
      </c>
      <c r="D5741" s="167">
        <v>110229</v>
      </c>
      <c r="E5741" t="s">
        <v>185</v>
      </c>
      <c r="F5741" t="s">
        <v>169</v>
      </c>
      <c r="G5741" t="s">
        <v>382</v>
      </c>
      <c r="H5741" s="168">
        <v>35751</v>
      </c>
      <c r="I5741" t="s">
        <v>105</v>
      </c>
      <c r="J5741" s="169">
        <v>19.86849315068493</v>
      </c>
      <c r="K5741">
        <v>4</v>
      </c>
    </row>
    <row r="5742" spans="1:11" x14ac:dyDescent="0.25">
      <c r="A5742" t="s">
        <v>6271</v>
      </c>
      <c r="B5742">
        <v>53842</v>
      </c>
      <c r="C5742" t="s">
        <v>172</v>
      </c>
      <c r="D5742" s="167">
        <v>68543</v>
      </c>
      <c r="E5742" t="s">
        <v>191</v>
      </c>
      <c r="F5742" t="s">
        <v>169</v>
      </c>
      <c r="G5742" t="s">
        <v>486</v>
      </c>
      <c r="H5742" s="168">
        <v>39693</v>
      </c>
      <c r="I5742" t="s">
        <v>105</v>
      </c>
      <c r="J5742" s="169">
        <v>9.0684931506849313</v>
      </c>
      <c r="K5742">
        <v>2</v>
      </c>
    </row>
    <row r="5743" spans="1:11" x14ac:dyDescent="0.25">
      <c r="A5743" t="s">
        <v>6272</v>
      </c>
      <c r="B5743">
        <v>84125</v>
      </c>
      <c r="C5743" t="s">
        <v>167</v>
      </c>
      <c r="D5743" s="167">
        <v>66543.05</v>
      </c>
      <c r="E5743" t="s">
        <v>188</v>
      </c>
      <c r="F5743" t="s">
        <v>169</v>
      </c>
      <c r="G5743" t="s">
        <v>282</v>
      </c>
      <c r="H5743" s="168">
        <v>35786</v>
      </c>
      <c r="I5743" t="s">
        <v>105</v>
      </c>
      <c r="J5743" s="169">
        <v>19.772602739726029</v>
      </c>
      <c r="K5743">
        <v>4</v>
      </c>
    </row>
    <row r="5744" spans="1:11" x14ac:dyDescent="0.25">
      <c r="A5744" t="s">
        <v>6273</v>
      </c>
      <c r="B5744">
        <v>23334</v>
      </c>
      <c r="C5744" t="s">
        <v>172</v>
      </c>
      <c r="D5744" s="167">
        <v>73801</v>
      </c>
      <c r="E5744" t="s">
        <v>196</v>
      </c>
      <c r="F5744" t="s">
        <v>169</v>
      </c>
      <c r="G5744" t="s">
        <v>228</v>
      </c>
      <c r="H5744" s="168">
        <v>37172</v>
      </c>
      <c r="I5744" t="s">
        <v>103</v>
      </c>
      <c r="J5744" s="169">
        <v>15.975342465753425</v>
      </c>
      <c r="K5744">
        <v>4</v>
      </c>
    </row>
    <row r="5745" spans="1:11" x14ac:dyDescent="0.25">
      <c r="A5745" t="s">
        <v>6274</v>
      </c>
      <c r="B5745">
        <v>56427</v>
      </c>
      <c r="C5745" t="s">
        <v>172</v>
      </c>
      <c r="D5745" s="167">
        <v>45261</v>
      </c>
      <c r="E5745" t="s">
        <v>191</v>
      </c>
      <c r="F5745" t="s">
        <v>169</v>
      </c>
      <c r="G5745" t="s">
        <v>1065</v>
      </c>
      <c r="H5745" s="168">
        <v>42716</v>
      </c>
      <c r="I5745" t="s">
        <v>103</v>
      </c>
      <c r="J5745" s="169">
        <v>0.78630136986301369</v>
      </c>
      <c r="K5745">
        <v>1</v>
      </c>
    </row>
    <row r="5746" spans="1:11" x14ac:dyDescent="0.25">
      <c r="A5746" t="s">
        <v>6275</v>
      </c>
      <c r="B5746">
        <v>56345</v>
      </c>
      <c r="C5746" t="s">
        <v>172</v>
      </c>
      <c r="D5746" s="167">
        <v>45261</v>
      </c>
      <c r="E5746" t="s">
        <v>191</v>
      </c>
      <c r="F5746" t="s">
        <v>169</v>
      </c>
      <c r="G5746" t="s">
        <v>1065</v>
      </c>
      <c r="H5746" s="168">
        <v>42716</v>
      </c>
      <c r="I5746" t="s">
        <v>103</v>
      </c>
      <c r="J5746" s="169">
        <v>0.78630136986301369</v>
      </c>
      <c r="K5746">
        <v>1</v>
      </c>
    </row>
    <row r="5747" spans="1:11" x14ac:dyDescent="0.25">
      <c r="A5747" t="s">
        <v>6276</v>
      </c>
      <c r="B5747">
        <v>46458</v>
      </c>
      <c r="C5747" t="s">
        <v>172</v>
      </c>
      <c r="D5747" s="167">
        <v>45048.5</v>
      </c>
      <c r="E5747" t="s">
        <v>199</v>
      </c>
      <c r="F5747" t="s">
        <v>169</v>
      </c>
      <c r="G5747" t="s">
        <v>205</v>
      </c>
      <c r="H5747" s="168">
        <v>41106</v>
      </c>
      <c r="I5747" t="s">
        <v>106</v>
      </c>
      <c r="J5747" s="169">
        <v>5.1972602739726028</v>
      </c>
      <c r="K5747">
        <v>2</v>
      </c>
    </row>
    <row r="5748" spans="1:11" x14ac:dyDescent="0.25">
      <c r="A5748" t="s">
        <v>6277</v>
      </c>
      <c r="B5748">
        <v>45248</v>
      </c>
      <c r="C5748" t="s">
        <v>172</v>
      </c>
      <c r="D5748" s="167">
        <v>96624</v>
      </c>
      <c r="E5748" t="s">
        <v>175</v>
      </c>
      <c r="F5748" t="s">
        <v>169</v>
      </c>
      <c r="G5748" t="s">
        <v>586</v>
      </c>
      <c r="H5748" s="168">
        <v>37459</v>
      </c>
      <c r="I5748" t="s">
        <v>106</v>
      </c>
      <c r="J5748" s="169">
        <v>15.189041095890412</v>
      </c>
      <c r="K5748">
        <v>4</v>
      </c>
    </row>
    <row r="5749" spans="1:11" x14ac:dyDescent="0.25">
      <c r="A5749" t="s">
        <v>6278</v>
      </c>
      <c r="B5749">
        <v>18145</v>
      </c>
      <c r="C5749" t="s">
        <v>172</v>
      </c>
      <c r="D5749" s="167">
        <v>65716</v>
      </c>
      <c r="E5749" t="s">
        <v>191</v>
      </c>
      <c r="F5749" t="s">
        <v>169</v>
      </c>
      <c r="G5749" t="s">
        <v>486</v>
      </c>
      <c r="H5749" s="168">
        <v>39160</v>
      </c>
      <c r="I5749" t="s">
        <v>106</v>
      </c>
      <c r="J5749" s="169">
        <v>10.528767123287672</v>
      </c>
      <c r="K5749">
        <v>3</v>
      </c>
    </row>
    <row r="5750" spans="1:11" x14ac:dyDescent="0.25">
      <c r="A5750" t="s">
        <v>6279</v>
      </c>
      <c r="B5750">
        <v>21492</v>
      </c>
      <c r="C5750" t="s">
        <v>167</v>
      </c>
      <c r="D5750" s="167">
        <v>83006.73</v>
      </c>
      <c r="E5750" t="s">
        <v>188</v>
      </c>
      <c r="F5750" t="s">
        <v>169</v>
      </c>
      <c r="G5750" t="s">
        <v>282</v>
      </c>
      <c r="H5750" s="168">
        <v>37158</v>
      </c>
      <c r="I5750" t="s">
        <v>103</v>
      </c>
      <c r="J5750" s="169">
        <v>16.013698630136986</v>
      </c>
      <c r="K5750">
        <v>4</v>
      </c>
    </row>
    <row r="5751" spans="1:11" x14ac:dyDescent="0.25">
      <c r="A5751" t="s">
        <v>6280</v>
      </c>
      <c r="B5751">
        <v>59643</v>
      </c>
      <c r="C5751" t="s">
        <v>172</v>
      </c>
      <c r="D5751" s="167">
        <v>45261</v>
      </c>
      <c r="E5751" t="s">
        <v>191</v>
      </c>
      <c r="F5751" t="s">
        <v>169</v>
      </c>
      <c r="G5751" t="s">
        <v>1065</v>
      </c>
      <c r="H5751" s="168">
        <v>42716</v>
      </c>
      <c r="I5751" t="s">
        <v>108</v>
      </c>
      <c r="J5751" s="169">
        <v>0.78630136986301369</v>
      </c>
      <c r="K5751">
        <v>1</v>
      </c>
    </row>
    <row r="5752" spans="1:11" x14ac:dyDescent="0.25">
      <c r="A5752" t="s">
        <v>6281</v>
      </c>
      <c r="B5752">
        <v>42218</v>
      </c>
      <c r="C5752" t="s">
        <v>167</v>
      </c>
      <c r="D5752" s="167">
        <v>118400</v>
      </c>
      <c r="E5752" t="s">
        <v>213</v>
      </c>
      <c r="F5752" t="s">
        <v>169</v>
      </c>
      <c r="G5752" t="s">
        <v>214</v>
      </c>
      <c r="H5752" s="168">
        <v>37410</v>
      </c>
      <c r="I5752" t="s">
        <v>103</v>
      </c>
      <c r="J5752" s="169">
        <v>15.323287671232876</v>
      </c>
      <c r="K5752">
        <v>4</v>
      </c>
    </row>
    <row r="5753" spans="1:11" x14ac:dyDescent="0.25">
      <c r="A5753" t="s">
        <v>6282</v>
      </c>
      <c r="B5753">
        <v>46320</v>
      </c>
      <c r="C5753" t="s">
        <v>167</v>
      </c>
      <c r="D5753" s="167">
        <v>130851.28</v>
      </c>
      <c r="E5753" t="s">
        <v>216</v>
      </c>
      <c r="F5753" t="s">
        <v>169</v>
      </c>
      <c r="G5753" t="s">
        <v>275</v>
      </c>
      <c r="H5753" s="168">
        <v>28268</v>
      </c>
      <c r="I5753" t="s">
        <v>107</v>
      </c>
      <c r="J5753" s="169">
        <v>40.369863013698627</v>
      </c>
      <c r="K5753">
        <v>8</v>
      </c>
    </row>
    <row r="5754" spans="1:11" x14ac:dyDescent="0.25">
      <c r="A5754" t="s">
        <v>6283</v>
      </c>
      <c r="B5754">
        <v>864</v>
      </c>
      <c r="C5754" t="s">
        <v>167</v>
      </c>
      <c r="D5754" s="167">
        <v>37446.300000000003</v>
      </c>
      <c r="E5754" t="s">
        <v>168</v>
      </c>
      <c r="F5754" t="s">
        <v>169</v>
      </c>
      <c r="G5754" t="s">
        <v>344</v>
      </c>
      <c r="H5754" s="168">
        <v>42324</v>
      </c>
      <c r="I5754" t="s">
        <v>103</v>
      </c>
      <c r="J5754" s="169">
        <v>1.8602739726027397</v>
      </c>
      <c r="K5754">
        <v>1</v>
      </c>
    </row>
    <row r="5755" spans="1:11" x14ac:dyDescent="0.25">
      <c r="A5755" t="s">
        <v>6284</v>
      </c>
      <c r="B5755">
        <v>81185</v>
      </c>
      <c r="C5755" t="s">
        <v>167</v>
      </c>
      <c r="D5755" s="167">
        <v>102664</v>
      </c>
      <c r="E5755" t="s">
        <v>308</v>
      </c>
      <c r="F5755" t="s">
        <v>169</v>
      </c>
      <c r="G5755" t="s">
        <v>6285</v>
      </c>
      <c r="H5755" s="168">
        <v>37270</v>
      </c>
      <c r="I5755" t="s">
        <v>107</v>
      </c>
      <c r="J5755" s="169">
        <v>15.706849315068494</v>
      </c>
      <c r="K5755">
        <v>4</v>
      </c>
    </row>
    <row r="5756" spans="1:11" x14ac:dyDescent="0.25">
      <c r="A5756" t="s">
        <v>6286</v>
      </c>
      <c r="B5756">
        <v>84666</v>
      </c>
      <c r="C5756" t="s">
        <v>167</v>
      </c>
      <c r="D5756" s="167">
        <v>82275.33</v>
      </c>
      <c r="E5756" t="s">
        <v>196</v>
      </c>
      <c r="F5756" t="s">
        <v>169</v>
      </c>
      <c r="G5756" t="s">
        <v>397</v>
      </c>
      <c r="H5756" s="168">
        <v>42464</v>
      </c>
      <c r="I5756" t="s">
        <v>104</v>
      </c>
      <c r="J5756" s="169">
        <v>1.4767123287671233</v>
      </c>
      <c r="K5756">
        <v>1</v>
      </c>
    </row>
    <row r="5757" spans="1:11" x14ac:dyDescent="0.25">
      <c r="A5757" t="s">
        <v>6287</v>
      </c>
      <c r="B5757">
        <v>19698</v>
      </c>
      <c r="C5757" t="s">
        <v>172</v>
      </c>
      <c r="D5757" s="167">
        <v>107128.71</v>
      </c>
      <c r="E5757" t="s">
        <v>175</v>
      </c>
      <c r="F5757" t="s">
        <v>169</v>
      </c>
      <c r="G5757" t="s">
        <v>586</v>
      </c>
      <c r="H5757" s="168">
        <v>34960</v>
      </c>
      <c r="I5757" t="s">
        <v>103</v>
      </c>
      <c r="J5757" s="169">
        <v>22.035616438356165</v>
      </c>
      <c r="K5757">
        <v>5</v>
      </c>
    </row>
    <row r="5758" spans="1:11" x14ac:dyDescent="0.25">
      <c r="A5758" t="s">
        <v>6288</v>
      </c>
      <c r="B5758">
        <v>23655</v>
      </c>
      <c r="C5758" t="s">
        <v>172</v>
      </c>
      <c r="D5758" s="167">
        <v>61408</v>
      </c>
      <c r="E5758" t="s">
        <v>191</v>
      </c>
      <c r="F5758" t="s">
        <v>169</v>
      </c>
      <c r="G5758" t="s">
        <v>486</v>
      </c>
      <c r="H5758" s="168">
        <v>41484</v>
      </c>
      <c r="I5758" t="s">
        <v>106</v>
      </c>
      <c r="J5758" s="169">
        <v>4.161643835616438</v>
      </c>
      <c r="K5758">
        <v>1</v>
      </c>
    </row>
    <row r="5759" spans="1:11" x14ac:dyDescent="0.25">
      <c r="A5759" t="s">
        <v>6289</v>
      </c>
      <c r="B5759">
        <v>95828</v>
      </c>
      <c r="C5759" t="s">
        <v>172</v>
      </c>
      <c r="D5759" s="167">
        <v>45049.120000000003</v>
      </c>
      <c r="E5759" t="s">
        <v>199</v>
      </c>
      <c r="F5759" t="s">
        <v>169</v>
      </c>
      <c r="G5759" t="s">
        <v>3409</v>
      </c>
      <c r="H5759" s="168">
        <v>40798</v>
      </c>
      <c r="I5759" t="s">
        <v>108</v>
      </c>
      <c r="J5759" s="169">
        <v>6.0410958904109586</v>
      </c>
      <c r="K5759">
        <v>2</v>
      </c>
    </row>
    <row r="5760" spans="1:11" x14ac:dyDescent="0.25">
      <c r="A5760" t="s">
        <v>6289</v>
      </c>
      <c r="B5760">
        <v>13453</v>
      </c>
      <c r="C5760" t="s">
        <v>172</v>
      </c>
      <c r="D5760" s="167">
        <v>70766</v>
      </c>
      <c r="E5760" t="s">
        <v>191</v>
      </c>
      <c r="F5760" t="s">
        <v>169</v>
      </c>
      <c r="G5760" t="s">
        <v>192</v>
      </c>
      <c r="H5760" s="168">
        <v>39160</v>
      </c>
      <c r="I5760" t="s">
        <v>106</v>
      </c>
      <c r="J5760" s="169">
        <v>10.528767123287672</v>
      </c>
      <c r="K5760">
        <v>3</v>
      </c>
    </row>
    <row r="5761" spans="1:11" x14ac:dyDescent="0.25">
      <c r="A5761" t="s">
        <v>6290</v>
      </c>
      <c r="B5761">
        <v>22297</v>
      </c>
      <c r="C5761" t="s">
        <v>172</v>
      </c>
      <c r="D5761" s="167">
        <v>93245</v>
      </c>
      <c r="E5761" t="s">
        <v>185</v>
      </c>
      <c r="F5761" t="s">
        <v>169</v>
      </c>
      <c r="G5761" t="s">
        <v>416</v>
      </c>
      <c r="H5761" s="168">
        <v>37298</v>
      </c>
      <c r="I5761" t="s">
        <v>103</v>
      </c>
      <c r="J5761" s="169">
        <v>15.63013698630137</v>
      </c>
      <c r="K5761">
        <v>4</v>
      </c>
    </row>
    <row r="5762" spans="1:11" x14ac:dyDescent="0.25">
      <c r="A5762" t="s">
        <v>6291</v>
      </c>
      <c r="B5762">
        <v>77761</v>
      </c>
      <c r="C5762" t="s">
        <v>167</v>
      </c>
      <c r="D5762" s="167">
        <v>91034.07</v>
      </c>
      <c r="E5762" t="s">
        <v>188</v>
      </c>
      <c r="F5762" t="s">
        <v>169</v>
      </c>
      <c r="G5762" t="s">
        <v>498</v>
      </c>
      <c r="H5762" s="168">
        <v>38516</v>
      </c>
      <c r="I5762" t="s">
        <v>108</v>
      </c>
      <c r="J5762" s="169">
        <v>12.293150684931506</v>
      </c>
      <c r="K5762">
        <v>3</v>
      </c>
    </row>
    <row r="5763" spans="1:11" x14ac:dyDescent="0.25">
      <c r="A5763" t="s">
        <v>6292</v>
      </c>
      <c r="B5763">
        <v>330</v>
      </c>
      <c r="C5763" t="s">
        <v>167</v>
      </c>
      <c r="D5763" s="167">
        <v>16610.72</v>
      </c>
      <c r="E5763" t="s">
        <v>196</v>
      </c>
      <c r="F5763" t="s">
        <v>202</v>
      </c>
      <c r="G5763" t="s">
        <v>222</v>
      </c>
      <c r="H5763" s="168">
        <v>42240</v>
      </c>
      <c r="I5763" t="s">
        <v>104</v>
      </c>
      <c r="J5763" s="169">
        <v>2.0904109589041098</v>
      </c>
      <c r="K5763">
        <v>1</v>
      </c>
    </row>
    <row r="5764" spans="1:11" x14ac:dyDescent="0.25">
      <c r="A5764" t="s">
        <v>6293</v>
      </c>
      <c r="B5764">
        <v>99487</v>
      </c>
      <c r="C5764" t="s">
        <v>167</v>
      </c>
      <c r="D5764" s="167">
        <v>100849.36</v>
      </c>
      <c r="E5764" t="s">
        <v>175</v>
      </c>
      <c r="F5764" t="s">
        <v>169</v>
      </c>
      <c r="G5764" t="s">
        <v>211</v>
      </c>
      <c r="H5764" s="168">
        <v>30929</v>
      </c>
      <c r="I5764" t="s">
        <v>104</v>
      </c>
      <c r="J5764" s="169">
        <v>33.079452054794523</v>
      </c>
      <c r="K5764">
        <v>7</v>
      </c>
    </row>
    <row r="5765" spans="1:11" x14ac:dyDescent="0.25">
      <c r="A5765" t="s">
        <v>6294</v>
      </c>
      <c r="B5765">
        <v>32088</v>
      </c>
      <c r="C5765" t="s">
        <v>167</v>
      </c>
      <c r="D5765" s="167">
        <v>49336.78</v>
      </c>
      <c r="E5765" t="s">
        <v>253</v>
      </c>
      <c r="F5765" t="s">
        <v>169</v>
      </c>
      <c r="G5765" t="s">
        <v>170</v>
      </c>
      <c r="H5765" s="168">
        <v>37801</v>
      </c>
      <c r="I5765" t="s">
        <v>106</v>
      </c>
      <c r="J5765" s="169">
        <v>14.252054794520548</v>
      </c>
      <c r="K5765">
        <v>3</v>
      </c>
    </row>
    <row r="5766" spans="1:11" x14ac:dyDescent="0.25">
      <c r="A5766" t="s">
        <v>6295</v>
      </c>
      <c r="B5766">
        <v>82076</v>
      </c>
      <c r="C5766" t="s">
        <v>172</v>
      </c>
      <c r="D5766" s="167">
        <v>110229</v>
      </c>
      <c r="E5766" t="s">
        <v>185</v>
      </c>
      <c r="F5766" t="s">
        <v>169</v>
      </c>
      <c r="G5766" t="s">
        <v>382</v>
      </c>
      <c r="H5766" s="168">
        <v>36570</v>
      </c>
      <c r="I5766" t="s">
        <v>103</v>
      </c>
      <c r="J5766" s="169">
        <v>17.624657534246577</v>
      </c>
      <c r="K5766">
        <v>4</v>
      </c>
    </row>
    <row r="5767" spans="1:11" x14ac:dyDescent="0.25">
      <c r="A5767" t="s">
        <v>6296</v>
      </c>
      <c r="B5767">
        <v>30920</v>
      </c>
      <c r="C5767" t="s">
        <v>172</v>
      </c>
      <c r="D5767" s="167">
        <v>100849.36</v>
      </c>
      <c r="E5767" t="s">
        <v>191</v>
      </c>
      <c r="F5767" t="s">
        <v>169</v>
      </c>
      <c r="G5767" t="s">
        <v>610</v>
      </c>
      <c r="H5767" s="168">
        <v>32048</v>
      </c>
      <c r="I5767" t="s">
        <v>106</v>
      </c>
      <c r="J5767" s="169">
        <v>30.013698630136986</v>
      </c>
      <c r="K5767">
        <v>7</v>
      </c>
    </row>
    <row r="5768" spans="1:11" x14ac:dyDescent="0.25">
      <c r="A5768" t="s">
        <v>6297</v>
      </c>
      <c r="B5768">
        <v>89568</v>
      </c>
      <c r="C5768" t="s">
        <v>167</v>
      </c>
      <c r="D5768" s="167">
        <v>43525.72</v>
      </c>
      <c r="E5768" t="s">
        <v>199</v>
      </c>
      <c r="F5768" t="s">
        <v>169</v>
      </c>
      <c r="G5768" t="s">
        <v>220</v>
      </c>
      <c r="H5768" s="168">
        <v>41064</v>
      </c>
      <c r="I5768" t="s">
        <v>107</v>
      </c>
      <c r="J5768" s="169">
        <v>5.3123287671232875</v>
      </c>
      <c r="K5768">
        <v>2</v>
      </c>
    </row>
    <row r="5769" spans="1:11" x14ac:dyDescent="0.25">
      <c r="A5769" t="s">
        <v>6298</v>
      </c>
      <c r="B5769">
        <v>18363</v>
      </c>
      <c r="C5769" t="s">
        <v>167</v>
      </c>
      <c r="D5769" s="167">
        <v>82821</v>
      </c>
      <c r="E5769" t="s">
        <v>191</v>
      </c>
      <c r="F5769" t="s">
        <v>169</v>
      </c>
      <c r="G5769" t="s">
        <v>192</v>
      </c>
      <c r="H5769" s="168">
        <v>36570</v>
      </c>
      <c r="I5769" t="s">
        <v>103</v>
      </c>
      <c r="J5769" s="169">
        <v>17.624657534246577</v>
      </c>
      <c r="K5769">
        <v>4</v>
      </c>
    </row>
    <row r="5770" spans="1:11" x14ac:dyDescent="0.25">
      <c r="A5770" t="s">
        <v>6299</v>
      </c>
      <c r="B5770">
        <v>62928</v>
      </c>
      <c r="C5770" t="s">
        <v>167</v>
      </c>
      <c r="D5770" s="167">
        <v>97912</v>
      </c>
      <c r="E5770" t="s">
        <v>188</v>
      </c>
      <c r="F5770" t="s">
        <v>169</v>
      </c>
      <c r="G5770" t="s">
        <v>284</v>
      </c>
      <c r="H5770" s="168">
        <v>37256</v>
      </c>
      <c r="I5770" t="s">
        <v>106</v>
      </c>
      <c r="J5770" s="169">
        <v>15.745205479452055</v>
      </c>
      <c r="K5770">
        <v>4</v>
      </c>
    </row>
    <row r="5771" spans="1:11" x14ac:dyDescent="0.25">
      <c r="A5771" t="s">
        <v>6300</v>
      </c>
      <c r="B5771">
        <v>59803</v>
      </c>
      <c r="C5771" t="s">
        <v>172</v>
      </c>
      <c r="D5771" s="167">
        <v>61035.5</v>
      </c>
      <c r="E5771" t="s">
        <v>196</v>
      </c>
      <c r="F5771" t="s">
        <v>169</v>
      </c>
      <c r="G5771" t="s">
        <v>228</v>
      </c>
      <c r="H5771" s="168">
        <v>39469</v>
      </c>
      <c r="I5771" t="s">
        <v>104</v>
      </c>
      <c r="J5771" s="169">
        <v>9.6821917808219187</v>
      </c>
      <c r="K5771">
        <v>2</v>
      </c>
    </row>
    <row r="5772" spans="1:11" x14ac:dyDescent="0.25">
      <c r="A5772" t="s">
        <v>6301</v>
      </c>
      <c r="B5772">
        <v>12494</v>
      </c>
      <c r="C5772" t="s">
        <v>172</v>
      </c>
      <c r="D5772" s="167">
        <v>50065.120000000003</v>
      </c>
      <c r="E5772" t="s">
        <v>233</v>
      </c>
      <c r="F5772" t="s">
        <v>169</v>
      </c>
      <c r="G5772" t="s">
        <v>1241</v>
      </c>
      <c r="H5772" s="168">
        <v>37151</v>
      </c>
      <c r="I5772" t="s">
        <v>107</v>
      </c>
      <c r="J5772" s="169">
        <v>16.032876712328768</v>
      </c>
      <c r="K5772">
        <v>4</v>
      </c>
    </row>
    <row r="5773" spans="1:11" x14ac:dyDescent="0.25">
      <c r="A5773" t="s">
        <v>6302</v>
      </c>
      <c r="B5773">
        <v>48887</v>
      </c>
      <c r="C5773" t="s">
        <v>172</v>
      </c>
      <c r="D5773" s="167">
        <v>45049.120000000003</v>
      </c>
      <c r="E5773" t="s">
        <v>199</v>
      </c>
      <c r="F5773" t="s">
        <v>169</v>
      </c>
      <c r="G5773" t="s">
        <v>205</v>
      </c>
      <c r="H5773" s="168">
        <v>40875</v>
      </c>
      <c r="I5773" t="s">
        <v>106</v>
      </c>
      <c r="J5773" s="169">
        <v>5.8301369863013699</v>
      </c>
      <c r="K5773">
        <v>2</v>
      </c>
    </row>
    <row r="5774" spans="1:11" x14ac:dyDescent="0.25">
      <c r="A5774" t="s">
        <v>6303</v>
      </c>
      <c r="B5774">
        <v>25275</v>
      </c>
      <c r="C5774" t="s">
        <v>167</v>
      </c>
      <c r="D5774" s="167">
        <v>48258.81</v>
      </c>
      <c r="E5774" t="s">
        <v>168</v>
      </c>
      <c r="F5774" t="s">
        <v>169</v>
      </c>
      <c r="G5774" t="s">
        <v>869</v>
      </c>
      <c r="H5774" s="168">
        <v>39454</v>
      </c>
      <c r="I5774" t="s">
        <v>103</v>
      </c>
      <c r="J5774" s="169">
        <v>9.7232876712328764</v>
      </c>
      <c r="K5774">
        <v>2</v>
      </c>
    </row>
    <row r="5775" spans="1:11" x14ac:dyDescent="0.25">
      <c r="A5775" t="s">
        <v>6304</v>
      </c>
      <c r="B5775">
        <v>26025</v>
      </c>
      <c r="C5775" t="s">
        <v>167</v>
      </c>
      <c r="D5775" s="167">
        <v>93294.95</v>
      </c>
      <c r="E5775" t="s">
        <v>175</v>
      </c>
      <c r="F5775" t="s">
        <v>169</v>
      </c>
      <c r="G5775" t="s">
        <v>176</v>
      </c>
      <c r="H5775" s="168">
        <v>40182</v>
      </c>
      <c r="I5775" t="s">
        <v>104</v>
      </c>
      <c r="J5775" s="169">
        <v>7.7287671232876711</v>
      </c>
      <c r="K5775">
        <v>2</v>
      </c>
    </row>
    <row r="5776" spans="1:11" x14ac:dyDescent="0.25">
      <c r="A5776" t="s">
        <v>6305</v>
      </c>
      <c r="B5776">
        <v>29798</v>
      </c>
      <c r="C5776" t="s">
        <v>172</v>
      </c>
      <c r="D5776" s="167">
        <v>76015.03</v>
      </c>
      <c r="E5776" t="s">
        <v>196</v>
      </c>
      <c r="F5776" t="s">
        <v>169</v>
      </c>
      <c r="G5776" t="s">
        <v>228</v>
      </c>
      <c r="H5776" s="168">
        <v>31299</v>
      </c>
      <c r="I5776" t="s">
        <v>108</v>
      </c>
      <c r="J5776" s="169">
        <v>32.065753424657537</v>
      </c>
      <c r="K5776">
        <v>7</v>
      </c>
    </row>
    <row r="5777" spans="1:11" x14ac:dyDescent="0.25">
      <c r="A5777" t="s">
        <v>6306</v>
      </c>
      <c r="B5777">
        <v>14485</v>
      </c>
      <c r="C5777" t="s">
        <v>172</v>
      </c>
      <c r="D5777" s="167">
        <v>43525.72</v>
      </c>
      <c r="E5777" t="s">
        <v>199</v>
      </c>
      <c r="F5777" t="s">
        <v>169</v>
      </c>
      <c r="G5777" t="s">
        <v>220</v>
      </c>
      <c r="H5777" s="168">
        <v>41414</v>
      </c>
      <c r="I5777" t="s">
        <v>103</v>
      </c>
      <c r="J5777" s="169">
        <v>4.353424657534247</v>
      </c>
      <c r="K5777">
        <v>1</v>
      </c>
    </row>
    <row r="5778" spans="1:11" x14ac:dyDescent="0.25">
      <c r="A5778" t="s">
        <v>6307</v>
      </c>
      <c r="B5778">
        <v>50709</v>
      </c>
      <c r="C5778" t="s">
        <v>167</v>
      </c>
      <c r="D5778" s="167">
        <v>76015.03</v>
      </c>
      <c r="E5778" t="s">
        <v>188</v>
      </c>
      <c r="F5778" t="s">
        <v>169</v>
      </c>
      <c r="G5778" t="s">
        <v>273</v>
      </c>
      <c r="H5778" s="168">
        <v>32545</v>
      </c>
      <c r="I5778" t="s">
        <v>103</v>
      </c>
      <c r="J5778" s="169">
        <v>28.652054794520549</v>
      </c>
      <c r="K5778">
        <v>6</v>
      </c>
    </row>
    <row r="5779" spans="1:11" x14ac:dyDescent="0.25">
      <c r="A5779" t="s">
        <v>6308</v>
      </c>
      <c r="B5779">
        <v>52860</v>
      </c>
      <c r="C5779" t="s">
        <v>167</v>
      </c>
      <c r="D5779" s="167">
        <v>85445</v>
      </c>
      <c r="E5779" t="s">
        <v>168</v>
      </c>
      <c r="F5779" t="s">
        <v>169</v>
      </c>
      <c r="G5779" t="s">
        <v>524</v>
      </c>
      <c r="H5779" s="168">
        <v>37081</v>
      </c>
      <c r="I5779" t="s">
        <v>105</v>
      </c>
      <c r="J5779" s="169">
        <v>16.224657534246575</v>
      </c>
      <c r="K5779">
        <v>4</v>
      </c>
    </row>
    <row r="5780" spans="1:11" x14ac:dyDescent="0.25">
      <c r="A5780" t="s">
        <v>6309</v>
      </c>
      <c r="B5780">
        <v>83958</v>
      </c>
      <c r="C5780" t="s">
        <v>167</v>
      </c>
      <c r="D5780" s="167">
        <v>73801</v>
      </c>
      <c r="E5780" t="s">
        <v>213</v>
      </c>
      <c r="F5780" t="s">
        <v>169</v>
      </c>
      <c r="G5780" t="s">
        <v>665</v>
      </c>
      <c r="H5780" s="168">
        <v>39370</v>
      </c>
      <c r="I5780" t="s">
        <v>103</v>
      </c>
      <c r="J5780" s="169">
        <v>9.9534246575342458</v>
      </c>
      <c r="K5780">
        <v>3</v>
      </c>
    </row>
    <row r="5781" spans="1:11" x14ac:dyDescent="0.25">
      <c r="A5781" t="s">
        <v>6310</v>
      </c>
      <c r="B5781">
        <v>52478</v>
      </c>
      <c r="C5781" t="s">
        <v>167</v>
      </c>
      <c r="D5781" s="167">
        <v>77328</v>
      </c>
      <c r="E5781" t="s">
        <v>168</v>
      </c>
      <c r="F5781" t="s">
        <v>169</v>
      </c>
      <c r="G5781" t="s">
        <v>265</v>
      </c>
      <c r="H5781" s="168">
        <v>36696</v>
      </c>
      <c r="I5781" t="s">
        <v>106</v>
      </c>
      <c r="J5781" s="169">
        <v>17.279452054794522</v>
      </c>
      <c r="K5781">
        <v>4</v>
      </c>
    </row>
    <row r="5782" spans="1:11" x14ac:dyDescent="0.25">
      <c r="A5782" t="s">
        <v>6311</v>
      </c>
      <c r="B5782">
        <v>74926</v>
      </c>
      <c r="C5782" t="s">
        <v>167</v>
      </c>
      <c r="D5782" s="167">
        <v>56478</v>
      </c>
      <c r="E5782" t="s">
        <v>175</v>
      </c>
      <c r="F5782" t="s">
        <v>169</v>
      </c>
      <c r="G5782" t="s">
        <v>183</v>
      </c>
      <c r="H5782" s="168">
        <v>41694</v>
      </c>
      <c r="I5782" t="s">
        <v>106</v>
      </c>
      <c r="J5782" s="169">
        <v>3.5863013698630137</v>
      </c>
      <c r="K5782">
        <v>1</v>
      </c>
    </row>
    <row r="5783" spans="1:11" x14ac:dyDescent="0.25">
      <c r="A5783" t="s">
        <v>6312</v>
      </c>
      <c r="B5783">
        <v>5683</v>
      </c>
      <c r="C5783" t="s">
        <v>167</v>
      </c>
      <c r="D5783" s="167">
        <v>75453</v>
      </c>
      <c r="E5783" t="s">
        <v>175</v>
      </c>
      <c r="F5783" t="s">
        <v>169</v>
      </c>
      <c r="G5783" t="s">
        <v>183</v>
      </c>
      <c r="H5783" s="168">
        <v>38370</v>
      </c>
      <c r="I5783" t="s">
        <v>103</v>
      </c>
      <c r="J5783" s="169">
        <v>12.693150684931506</v>
      </c>
      <c r="K5783">
        <v>3</v>
      </c>
    </row>
    <row r="5784" spans="1:11" x14ac:dyDescent="0.25">
      <c r="A5784" t="s">
        <v>6313</v>
      </c>
      <c r="B5784">
        <v>75868</v>
      </c>
      <c r="C5784" t="s">
        <v>167</v>
      </c>
      <c r="D5784" s="167">
        <v>67206</v>
      </c>
      <c r="E5784" t="s">
        <v>196</v>
      </c>
      <c r="F5784" t="s">
        <v>169</v>
      </c>
      <c r="G5784" t="s">
        <v>357</v>
      </c>
      <c r="H5784" s="168">
        <v>39426</v>
      </c>
      <c r="I5784" t="s">
        <v>103</v>
      </c>
      <c r="J5784" s="169">
        <v>9.8000000000000007</v>
      </c>
      <c r="K5784">
        <v>2</v>
      </c>
    </row>
    <row r="5785" spans="1:11" x14ac:dyDescent="0.25">
      <c r="A5785" t="s">
        <v>6314</v>
      </c>
      <c r="B5785">
        <v>17902</v>
      </c>
      <c r="C5785" t="s">
        <v>172</v>
      </c>
      <c r="D5785" s="167">
        <v>82511.5</v>
      </c>
      <c r="E5785" t="s">
        <v>268</v>
      </c>
      <c r="F5785" t="s">
        <v>169</v>
      </c>
      <c r="G5785" t="s">
        <v>418</v>
      </c>
      <c r="H5785" s="168">
        <v>40911</v>
      </c>
      <c r="I5785" t="s">
        <v>106</v>
      </c>
      <c r="J5785" s="169">
        <v>5.7315068493150685</v>
      </c>
      <c r="K5785">
        <v>2</v>
      </c>
    </row>
    <row r="5786" spans="1:11" x14ac:dyDescent="0.25">
      <c r="A5786" t="s">
        <v>6315</v>
      </c>
      <c r="B5786">
        <v>5667</v>
      </c>
      <c r="C5786" t="s">
        <v>172</v>
      </c>
      <c r="D5786" s="167">
        <v>51204.38</v>
      </c>
      <c r="E5786" t="s">
        <v>216</v>
      </c>
      <c r="F5786" t="s">
        <v>169</v>
      </c>
      <c r="G5786" t="s">
        <v>352</v>
      </c>
      <c r="H5786" s="168">
        <v>36137</v>
      </c>
      <c r="I5786" t="s">
        <v>103</v>
      </c>
      <c r="J5786" s="169">
        <v>18.81095890410959</v>
      </c>
      <c r="K5786">
        <v>4</v>
      </c>
    </row>
    <row r="5787" spans="1:11" x14ac:dyDescent="0.25">
      <c r="A5787" t="s">
        <v>6316</v>
      </c>
      <c r="B5787">
        <v>72109</v>
      </c>
      <c r="C5787" t="s">
        <v>167</v>
      </c>
      <c r="D5787" s="167">
        <v>54709.01</v>
      </c>
      <c r="E5787" t="s">
        <v>1258</v>
      </c>
      <c r="F5787" t="s">
        <v>169</v>
      </c>
      <c r="G5787" t="s">
        <v>418</v>
      </c>
      <c r="H5787" s="168">
        <v>41288</v>
      </c>
      <c r="I5787" t="s">
        <v>107</v>
      </c>
      <c r="J5787" s="169">
        <v>4.6986301369863011</v>
      </c>
      <c r="K5787">
        <v>1</v>
      </c>
    </row>
    <row r="5788" spans="1:11" x14ac:dyDescent="0.25">
      <c r="A5788" t="s">
        <v>6317</v>
      </c>
      <c r="B5788">
        <v>98342</v>
      </c>
      <c r="C5788" t="s">
        <v>172</v>
      </c>
      <c r="D5788" s="167">
        <v>83658</v>
      </c>
      <c r="E5788" t="s">
        <v>175</v>
      </c>
      <c r="F5788" t="s">
        <v>169</v>
      </c>
      <c r="G5788" t="s">
        <v>183</v>
      </c>
      <c r="H5788" s="168">
        <v>37585</v>
      </c>
      <c r="I5788" t="s">
        <v>104</v>
      </c>
      <c r="J5788" s="169">
        <v>14.843835616438357</v>
      </c>
      <c r="K5788">
        <v>3</v>
      </c>
    </row>
    <row r="5789" spans="1:11" x14ac:dyDescent="0.25">
      <c r="A5789" t="s">
        <v>6318</v>
      </c>
      <c r="B5789">
        <v>41516</v>
      </c>
      <c r="C5789" t="s">
        <v>167</v>
      </c>
      <c r="D5789" s="167">
        <v>89620</v>
      </c>
      <c r="E5789" t="s">
        <v>175</v>
      </c>
      <c r="F5789" t="s">
        <v>169</v>
      </c>
      <c r="G5789" t="s">
        <v>183</v>
      </c>
      <c r="H5789" s="168">
        <v>35870</v>
      </c>
      <c r="I5789" t="s">
        <v>103</v>
      </c>
      <c r="J5789" s="169">
        <v>19.542465753424658</v>
      </c>
      <c r="K5789">
        <v>4</v>
      </c>
    </row>
    <row r="5790" spans="1:11" x14ac:dyDescent="0.25">
      <c r="A5790" t="s">
        <v>6319</v>
      </c>
      <c r="B5790">
        <v>74601</v>
      </c>
      <c r="C5790" t="s">
        <v>167</v>
      </c>
      <c r="D5790" s="167">
        <v>64870.65</v>
      </c>
      <c r="E5790" t="s">
        <v>175</v>
      </c>
      <c r="F5790" t="s">
        <v>169</v>
      </c>
      <c r="G5790" t="s">
        <v>311</v>
      </c>
      <c r="H5790" s="168">
        <v>39693</v>
      </c>
      <c r="I5790" t="s">
        <v>105</v>
      </c>
      <c r="J5790" s="169">
        <v>9.0684931506849313</v>
      </c>
      <c r="K5790">
        <v>2</v>
      </c>
    </row>
    <row r="5791" spans="1:11" x14ac:dyDescent="0.25">
      <c r="A5791" t="s">
        <v>6320</v>
      </c>
      <c r="B5791">
        <v>7892</v>
      </c>
      <c r="C5791" t="s">
        <v>167</v>
      </c>
      <c r="D5791" s="167">
        <v>71085.56</v>
      </c>
      <c r="E5791" t="s">
        <v>3062</v>
      </c>
      <c r="F5791" t="s">
        <v>169</v>
      </c>
      <c r="G5791" t="s">
        <v>189</v>
      </c>
      <c r="H5791" s="168">
        <v>42058</v>
      </c>
      <c r="I5791" t="s">
        <v>106</v>
      </c>
      <c r="J5791" s="169">
        <v>2.5890410958904111</v>
      </c>
      <c r="K5791">
        <v>1</v>
      </c>
    </row>
    <row r="5792" spans="1:11" x14ac:dyDescent="0.25">
      <c r="A5792" t="s">
        <v>6321</v>
      </c>
      <c r="B5792">
        <v>53506</v>
      </c>
      <c r="C5792" t="s">
        <v>167</v>
      </c>
      <c r="D5792" s="167">
        <v>41910.629999999997</v>
      </c>
      <c r="E5792" t="s">
        <v>216</v>
      </c>
      <c r="F5792" t="s">
        <v>202</v>
      </c>
      <c r="G5792" t="s">
        <v>1058</v>
      </c>
      <c r="H5792" s="168">
        <v>32929</v>
      </c>
      <c r="I5792" t="s">
        <v>105</v>
      </c>
      <c r="J5792" s="169">
        <v>27.6</v>
      </c>
      <c r="K5792">
        <v>6</v>
      </c>
    </row>
    <row r="5793" spans="1:11" x14ac:dyDescent="0.25">
      <c r="A5793" t="s">
        <v>6322</v>
      </c>
      <c r="B5793">
        <v>45131</v>
      </c>
      <c r="C5793" t="s">
        <v>172</v>
      </c>
      <c r="D5793" s="167">
        <v>57760.61</v>
      </c>
      <c r="E5793" t="s">
        <v>233</v>
      </c>
      <c r="F5793" t="s">
        <v>169</v>
      </c>
      <c r="G5793" t="s">
        <v>554</v>
      </c>
      <c r="H5793" s="168">
        <v>36620</v>
      </c>
      <c r="I5793" t="s">
        <v>105</v>
      </c>
      <c r="J5793" s="169">
        <v>17.487671232876714</v>
      </c>
      <c r="K5793">
        <v>4</v>
      </c>
    </row>
    <row r="5794" spans="1:11" x14ac:dyDescent="0.25">
      <c r="A5794" t="s">
        <v>6323</v>
      </c>
      <c r="B5794">
        <v>88665</v>
      </c>
      <c r="C5794" t="s">
        <v>172</v>
      </c>
      <c r="D5794" s="167">
        <v>55671</v>
      </c>
      <c r="E5794" t="s">
        <v>168</v>
      </c>
      <c r="F5794" t="s">
        <v>169</v>
      </c>
      <c r="G5794" t="s">
        <v>466</v>
      </c>
      <c r="H5794" s="168">
        <v>42562</v>
      </c>
      <c r="I5794" t="s">
        <v>103</v>
      </c>
      <c r="J5794" s="169">
        <v>1.2082191780821918</v>
      </c>
      <c r="K5794">
        <v>1</v>
      </c>
    </row>
    <row r="5795" spans="1:11" x14ac:dyDescent="0.25">
      <c r="A5795" t="s">
        <v>6324</v>
      </c>
      <c r="B5795">
        <v>78435</v>
      </c>
      <c r="C5795" t="s">
        <v>172</v>
      </c>
      <c r="D5795" s="167">
        <v>44289.72</v>
      </c>
      <c r="E5795" t="s">
        <v>199</v>
      </c>
      <c r="F5795" t="s">
        <v>169</v>
      </c>
      <c r="G5795" t="s">
        <v>1522</v>
      </c>
      <c r="H5795" s="168">
        <v>40210</v>
      </c>
      <c r="I5795" t="s">
        <v>103</v>
      </c>
      <c r="J5795" s="169">
        <v>7.6520547945205477</v>
      </c>
      <c r="K5795">
        <v>2</v>
      </c>
    </row>
    <row r="5796" spans="1:11" x14ac:dyDescent="0.25">
      <c r="A5796" t="s">
        <v>6325</v>
      </c>
      <c r="B5796">
        <v>10215</v>
      </c>
      <c r="C5796" t="s">
        <v>167</v>
      </c>
      <c r="D5796" s="167">
        <v>40631.72</v>
      </c>
      <c r="E5796" t="s">
        <v>199</v>
      </c>
      <c r="F5796" t="s">
        <v>169</v>
      </c>
      <c r="G5796" t="s">
        <v>200</v>
      </c>
      <c r="H5796" s="168">
        <v>41869</v>
      </c>
      <c r="I5796" t="s">
        <v>103</v>
      </c>
      <c r="J5796" s="169">
        <v>3.106849315068493</v>
      </c>
      <c r="K5796">
        <v>1</v>
      </c>
    </row>
    <row r="5797" spans="1:11" x14ac:dyDescent="0.25">
      <c r="A5797" t="s">
        <v>6326</v>
      </c>
      <c r="B5797">
        <v>13070</v>
      </c>
      <c r="C5797" t="s">
        <v>172</v>
      </c>
      <c r="D5797" s="167">
        <v>85185</v>
      </c>
      <c r="E5797" t="s">
        <v>185</v>
      </c>
      <c r="F5797" t="s">
        <v>169</v>
      </c>
      <c r="G5797" t="s">
        <v>495</v>
      </c>
      <c r="H5797" s="168">
        <v>38642</v>
      </c>
      <c r="I5797" t="s">
        <v>103</v>
      </c>
      <c r="J5797" s="169">
        <v>11.947945205479453</v>
      </c>
      <c r="K5797">
        <v>3</v>
      </c>
    </row>
    <row r="5798" spans="1:11" x14ac:dyDescent="0.25">
      <c r="A5798" t="s">
        <v>6327</v>
      </c>
      <c r="B5798">
        <v>99651</v>
      </c>
      <c r="C5798" t="s">
        <v>172</v>
      </c>
      <c r="D5798" s="167">
        <v>74713</v>
      </c>
      <c r="E5798" t="s">
        <v>168</v>
      </c>
      <c r="F5798" t="s">
        <v>169</v>
      </c>
      <c r="G5798" t="s">
        <v>265</v>
      </c>
      <c r="H5798" s="168">
        <v>37333</v>
      </c>
      <c r="I5798" t="s">
        <v>107</v>
      </c>
      <c r="J5798" s="169">
        <v>15.534246575342467</v>
      </c>
      <c r="K5798">
        <v>4</v>
      </c>
    </row>
    <row r="5799" spans="1:11" x14ac:dyDescent="0.25">
      <c r="A5799" t="s">
        <v>6328</v>
      </c>
      <c r="B5799">
        <v>73090</v>
      </c>
      <c r="C5799" t="s">
        <v>172</v>
      </c>
      <c r="D5799" s="167">
        <v>40728.370000000003</v>
      </c>
      <c r="E5799" t="s">
        <v>270</v>
      </c>
      <c r="F5799" t="s">
        <v>169</v>
      </c>
      <c r="G5799" t="s">
        <v>1758</v>
      </c>
      <c r="H5799" s="168">
        <v>41582</v>
      </c>
      <c r="I5799" t="s">
        <v>106</v>
      </c>
      <c r="J5799" s="169">
        <v>3.893150684931507</v>
      </c>
      <c r="K5799">
        <v>1</v>
      </c>
    </row>
    <row r="5800" spans="1:11" x14ac:dyDescent="0.25">
      <c r="A5800" t="s">
        <v>6329</v>
      </c>
      <c r="B5800">
        <v>11548</v>
      </c>
      <c r="C5800" t="s">
        <v>172</v>
      </c>
      <c r="D5800" s="167">
        <v>29779.09</v>
      </c>
      <c r="E5800" t="s">
        <v>233</v>
      </c>
      <c r="F5800" t="s">
        <v>202</v>
      </c>
      <c r="G5800" t="s">
        <v>234</v>
      </c>
      <c r="H5800" s="168">
        <v>41443</v>
      </c>
      <c r="I5800" t="s">
        <v>105</v>
      </c>
      <c r="J5800" s="169">
        <v>4.2739726027397262</v>
      </c>
      <c r="K5800">
        <v>1</v>
      </c>
    </row>
    <row r="5801" spans="1:11" x14ac:dyDescent="0.25">
      <c r="A5801" t="s">
        <v>6330</v>
      </c>
      <c r="B5801">
        <v>57444</v>
      </c>
      <c r="C5801" t="s">
        <v>172</v>
      </c>
      <c r="D5801" s="167">
        <v>35134.11</v>
      </c>
      <c r="E5801" t="s">
        <v>233</v>
      </c>
      <c r="F5801" t="s">
        <v>169</v>
      </c>
      <c r="G5801" t="s">
        <v>242</v>
      </c>
      <c r="H5801" s="168">
        <v>41443</v>
      </c>
      <c r="I5801" t="s">
        <v>103</v>
      </c>
      <c r="J5801" s="169">
        <v>4.2739726027397262</v>
      </c>
      <c r="K5801">
        <v>1</v>
      </c>
    </row>
    <row r="5802" spans="1:11" x14ac:dyDescent="0.25">
      <c r="A5802" t="s">
        <v>6331</v>
      </c>
      <c r="B5802">
        <v>47245</v>
      </c>
      <c r="C5802" t="s">
        <v>172</v>
      </c>
      <c r="D5802" s="167">
        <v>92756.7</v>
      </c>
      <c r="E5802" t="s">
        <v>175</v>
      </c>
      <c r="F5802" t="s">
        <v>169</v>
      </c>
      <c r="G5802" t="s">
        <v>183</v>
      </c>
      <c r="H5802" s="168">
        <v>34498</v>
      </c>
      <c r="I5802" t="s">
        <v>103</v>
      </c>
      <c r="J5802" s="169">
        <v>23.301369863013697</v>
      </c>
      <c r="K5802">
        <v>5</v>
      </c>
    </row>
    <row r="5803" spans="1:11" x14ac:dyDescent="0.25">
      <c r="A5803" t="s">
        <v>6332</v>
      </c>
      <c r="B5803">
        <v>85852</v>
      </c>
      <c r="C5803" t="s">
        <v>172</v>
      </c>
      <c r="D5803" s="167">
        <v>79471</v>
      </c>
      <c r="E5803" t="s">
        <v>185</v>
      </c>
      <c r="F5803" t="s">
        <v>169</v>
      </c>
      <c r="G5803" t="s">
        <v>416</v>
      </c>
      <c r="H5803" s="168">
        <v>38642</v>
      </c>
      <c r="I5803" t="s">
        <v>104</v>
      </c>
      <c r="J5803" s="169">
        <v>11.947945205479453</v>
      </c>
      <c r="K5803">
        <v>3</v>
      </c>
    </row>
    <row r="5804" spans="1:11" x14ac:dyDescent="0.25">
      <c r="A5804" t="s">
        <v>6333</v>
      </c>
      <c r="B5804">
        <v>78178</v>
      </c>
      <c r="C5804" t="s">
        <v>167</v>
      </c>
      <c r="D5804" s="167">
        <v>53048.93</v>
      </c>
      <c r="E5804" t="s">
        <v>239</v>
      </c>
      <c r="F5804" t="s">
        <v>169</v>
      </c>
      <c r="G5804" t="s">
        <v>535</v>
      </c>
      <c r="H5804" s="168">
        <v>31663</v>
      </c>
      <c r="I5804" t="s">
        <v>103</v>
      </c>
      <c r="J5804" s="169">
        <v>31.068493150684933</v>
      </c>
      <c r="K5804">
        <v>7</v>
      </c>
    </row>
    <row r="5805" spans="1:11" x14ac:dyDescent="0.25">
      <c r="A5805" t="s">
        <v>6334</v>
      </c>
      <c r="B5805">
        <v>8684</v>
      </c>
      <c r="C5805" t="s">
        <v>172</v>
      </c>
      <c r="D5805" s="167">
        <v>70396</v>
      </c>
      <c r="E5805" t="s">
        <v>191</v>
      </c>
      <c r="F5805" t="s">
        <v>169</v>
      </c>
      <c r="G5805" t="s">
        <v>192</v>
      </c>
      <c r="H5805" s="168">
        <v>38642</v>
      </c>
      <c r="I5805" t="s">
        <v>106</v>
      </c>
      <c r="J5805" s="169">
        <v>11.947945205479453</v>
      </c>
      <c r="K5805">
        <v>3</v>
      </c>
    </row>
    <row r="5806" spans="1:11" x14ac:dyDescent="0.25">
      <c r="A5806" t="s">
        <v>6335</v>
      </c>
      <c r="B5806">
        <v>33296</v>
      </c>
      <c r="C5806" t="s">
        <v>172</v>
      </c>
      <c r="D5806" s="167">
        <v>135392</v>
      </c>
      <c r="E5806" t="s">
        <v>199</v>
      </c>
      <c r="F5806" t="s">
        <v>169</v>
      </c>
      <c r="G5806" t="s">
        <v>275</v>
      </c>
      <c r="H5806" s="168">
        <v>36948</v>
      </c>
      <c r="I5806" t="s">
        <v>103</v>
      </c>
      <c r="J5806" s="169">
        <v>16.589041095890412</v>
      </c>
      <c r="K5806">
        <v>4</v>
      </c>
    </row>
    <row r="5807" spans="1:11" x14ac:dyDescent="0.25">
      <c r="A5807" t="s">
        <v>6336</v>
      </c>
      <c r="B5807">
        <v>34964</v>
      </c>
      <c r="C5807" t="s">
        <v>167</v>
      </c>
      <c r="D5807" s="167">
        <v>49949.14</v>
      </c>
      <c r="E5807" t="s">
        <v>199</v>
      </c>
      <c r="F5807" t="s">
        <v>169</v>
      </c>
      <c r="G5807" t="s">
        <v>295</v>
      </c>
      <c r="H5807" s="168">
        <v>38579</v>
      </c>
      <c r="I5807" t="s">
        <v>106</v>
      </c>
      <c r="J5807" s="169">
        <v>12.12054794520548</v>
      </c>
      <c r="K5807">
        <v>3</v>
      </c>
    </row>
    <row r="5808" spans="1:11" x14ac:dyDescent="0.25">
      <c r="A5808" t="s">
        <v>6337</v>
      </c>
      <c r="B5808">
        <v>94088</v>
      </c>
      <c r="C5808" t="s">
        <v>172</v>
      </c>
      <c r="D5808" s="167">
        <v>106754.6</v>
      </c>
      <c r="E5808" t="s">
        <v>185</v>
      </c>
      <c r="F5808" t="s">
        <v>169</v>
      </c>
      <c r="G5808" t="s">
        <v>495</v>
      </c>
      <c r="H5808" s="168">
        <v>28330</v>
      </c>
      <c r="I5808" t="s">
        <v>103</v>
      </c>
      <c r="J5808" s="169">
        <v>40.200000000000003</v>
      </c>
      <c r="K5808">
        <v>8</v>
      </c>
    </row>
    <row r="5809" spans="1:11" x14ac:dyDescent="0.25">
      <c r="A5809" t="s">
        <v>6338</v>
      </c>
      <c r="B5809">
        <v>13489</v>
      </c>
      <c r="C5809" t="s">
        <v>167</v>
      </c>
      <c r="D5809" s="167">
        <v>37838.730000000003</v>
      </c>
      <c r="E5809" t="s">
        <v>188</v>
      </c>
      <c r="F5809" t="s">
        <v>202</v>
      </c>
      <c r="G5809" t="s">
        <v>313</v>
      </c>
      <c r="H5809" s="168">
        <v>39622</v>
      </c>
      <c r="I5809" t="s">
        <v>108</v>
      </c>
      <c r="J5809" s="169">
        <v>9.2630136986301377</v>
      </c>
      <c r="K5809">
        <v>2</v>
      </c>
    </row>
    <row r="5810" spans="1:11" x14ac:dyDescent="0.25">
      <c r="A5810" t="s">
        <v>6339</v>
      </c>
      <c r="B5810">
        <v>78213</v>
      </c>
      <c r="C5810" t="s">
        <v>172</v>
      </c>
      <c r="D5810" s="167">
        <v>65105</v>
      </c>
      <c r="E5810" t="s">
        <v>168</v>
      </c>
      <c r="F5810" t="s">
        <v>169</v>
      </c>
      <c r="G5810" t="s">
        <v>265</v>
      </c>
      <c r="H5810" s="168">
        <v>38852</v>
      </c>
      <c r="I5810" t="s">
        <v>108</v>
      </c>
      <c r="J5810" s="169">
        <v>11.372602739726027</v>
      </c>
      <c r="K5810">
        <v>3</v>
      </c>
    </row>
    <row r="5811" spans="1:11" x14ac:dyDescent="0.25">
      <c r="A5811" t="s">
        <v>6340</v>
      </c>
      <c r="B5811">
        <v>23303</v>
      </c>
      <c r="C5811" t="s">
        <v>167</v>
      </c>
      <c r="D5811" s="167">
        <v>52518.43</v>
      </c>
      <c r="E5811" t="s">
        <v>253</v>
      </c>
      <c r="F5811" t="s">
        <v>169</v>
      </c>
      <c r="G5811" t="s">
        <v>1406</v>
      </c>
      <c r="H5811" s="168">
        <v>42170</v>
      </c>
      <c r="I5811" t="s">
        <v>108</v>
      </c>
      <c r="J5811" s="169">
        <v>2.2821917808219179</v>
      </c>
      <c r="K5811">
        <v>1</v>
      </c>
    </row>
    <row r="5812" spans="1:11" x14ac:dyDescent="0.25">
      <c r="A5812" t="s">
        <v>6341</v>
      </c>
      <c r="B5812">
        <v>19793</v>
      </c>
      <c r="C5812" t="s">
        <v>172</v>
      </c>
      <c r="D5812" s="167">
        <v>79722.990000000005</v>
      </c>
      <c r="E5812" t="s">
        <v>168</v>
      </c>
      <c r="F5812" t="s">
        <v>169</v>
      </c>
      <c r="G5812" t="s">
        <v>1516</v>
      </c>
      <c r="H5812" s="168">
        <v>41932</v>
      </c>
      <c r="I5812" t="s">
        <v>107</v>
      </c>
      <c r="J5812" s="169">
        <v>2.9342465753424656</v>
      </c>
      <c r="K5812">
        <v>1</v>
      </c>
    </row>
    <row r="5813" spans="1:11" x14ac:dyDescent="0.25">
      <c r="A5813" t="s">
        <v>6342</v>
      </c>
      <c r="B5813">
        <v>44467</v>
      </c>
      <c r="C5813" t="s">
        <v>167</v>
      </c>
      <c r="D5813" s="167">
        <v>36597.39</v>
      </c>
      <c r="E5813" t="s">
        <v>216</v>
      </c>
      <c r="F5813" t="s">
        <v>202</v>
      </c>
      <c r="G5813" t="s">
        <v>1058</v>
      </c>
      <c r="H5813" s="168">
        <v>31657</v>
      </c>
      <c r="I5813" t="s">
        <v>107</v>
      </c>
      <c r="J5813" s="169">
        <v>31.084931506849315</v>
      </c>
      <c r="K5813">
        <v>7</v>
      </c>
    </row>
    <row r="5814" spans="1:11" x14ac:dyDescent="0.25">
      <c r="A5814" t="s">
        <v>6343</v>
      </c>
      <c r="B5814">
        <v>26653</v>
      </c>
      <c r="C5814" t="s">
        <v>167</v>
      </c>
      <c r="D5814" s="167">
        <v>75241.759999999995</v>
      </c>
      <c r="E5814" t="s">
        <v>253</v>
      </c>
      <c r="F5814" t="s">
        <v>169</v>
      </c>
      <c r="G5814" t="s">
        <v>1940</v>
      </c>
      <c r="H5814" s="168">
        <v>40504</v>
      </c>
      <c r="I5814" t="s">
        <v>106</v>
      </c>
      <c r="J5814" s="169">
        <v>6.8465753424657532</v>
      </c>
      <c r="K5814">
        <v>2</v>
      </c>
    </row>
    <row r="5815" spans="1:11" x14ac:dyDescent="0.25">
      <c r="A5815" t="s">
        <v>6344</v>
      </c>
      <c r="B5815">
        <v>66896</v>
      </c>
      <c r="C5815" t="s">
        <v>172</v>
      </c>
      <c r="D5815" s="167">
        <v>75370.210000000006</v>
      </c>
      <c r="E5815" t="s">
        <v>175</v>
      </c>
      <c r="F5815" t="s">
        <v>169</v>
      </c>
      <c r="G5815" t="s">
        <v>209</v>
      </c>
      <c r="H5815" s="168">
        <v>37998</v>
      </c>
      <c r="I5815" t="s">
        <v>106</v>
      </c>
      <c r="J5815" s="169">
        <v>13.712328767123287</v>
      </c>
      <c r="K5815">
        <v>3</v>
      </c>
    </row>
    <row r="5816" spans="1:11" x14ac:dyDescent="0.25">
      <c r="A5816" t="s">
        <v>6345</v>
      </c>
      <c r="B5816">
        <v>17231</v>
      </c>
      <c r="C5816" t="s">
        <v>172</v>
      </c>
      <c r="D5816" s="167">
        <v>42792</v>
      </c>
      <c r="E5816" t="s">
        <v>168</v>
      </c>
      <c r="F5816" t="s">
        <v>169</v>
      </c>
      <c r="G5816" t="s">
        <v>649</v>
      </c>
      <c r="H5816" s="168">
        <v>42422</v>
      </c>
      <c r="I5816" t="s">
        <v>104</v>
      </c>
      <c r="J5816" s="169">
        <v>1.5917808219178082</v>
      </c>
      <c r="K5816">
        <v>1</v>
      </c>
    </row>
    <row r="5817" spans="1:11" x14ac:dyDescent="0.25">
      <c r="A5817" t="s">
        <v>6346</v>
      </c>
      <c r="B5817">
        <v>20440</v>
      </c>
      <c r="C5817" t="s">
        <v>172</v>
      </c>
      <c r="D5817" s="167">
        <v>87222</v>
      </c>
      <c r="E5817" t="s">
        <v>185</v>
      </c>
      <c r="F5817" t="s">
        <v>169</v>
      </c>
      <c r="G5817" t="s">
        <v>495</v>
      </c>
      <c r="H5817" s="168">
        <v>38642</v>
      </c>
      <c r="I5817" t="s">
        <v>103</v>
      </c>
      <c r="J5817" s="169">
        <v>11.947945205479453</v>
      </c>
      <c r="K5817">
        <v>3</v>
      </c>
    </row>
    <row r="5818" spans="1:11" x14ac:dyDescent="0.25">
      <c r="A5818" t="s">
        <v>6347</v>
      </c>
      <c r="B5818">
        <v>65293</v>
      </c>
      <c r="C5818" t="s">
        <v>167</v>
      </c>
      <c r="D5818" s="167">
        <v>100047.77</v>
      </c>
      <c r="E5818" t="s">
        <v>188</v>
      </c>
      <c r="F5818" t="s">
        <v>169</v>
      </c>
      <c r="G5818" t="s">
        <v>397</v>
      </c>
      <c r="H5818" s="168">
        <v>38530</v>
      </c>
      <c r="I5818" t="s">
        <v>104</v>
      </c>
      <c r="J5818" s="169">
        <v>12.254794520547945</v>
      </c>
      <c r="K5818">
        <v>3</v>
      </c>
    </row>
    <row r="5819" spans="1:11" x14ac:dyDescent="0.25">
      <c r="A5819" t="s">
        <v>6348</v>
      </c>
      <c r="B5819">
        <v>45659</v>
      </c>
      <c r="C5819" t="s">
        <v>167</v>
      </c>
      <c r="D5819" s="167">
        <v>102664</v>
      </c>
      <c r="E5819" t="s">
        <v>188</v>
      </c>
      <c r="F5819" t="s">
        <v>169</v>
      </c>
      <c r="G5819" t="s">
        <v>1210</v>
      </c>
      <c r="H5819" s="168">
        <v>35849</v>
      </c>
      <c r="I5819" t="s">
        <v>103</v>
      </c>
      <c r="J5819" s="169">
        <v>19.600000000000001</v>
      </c>
      <c r="K5819">
        <v>4</v>
      </c>
    </row>
    <row r="5820" spans="1:11" x14ac:dyDescent="0.25">
      <c r="A5820" t="s">
        <v>6349</v>
      </c>
      <c r="B5820">
        <v>95062</v>
      </c>
      <c r="C5820" t="s">
        <v>167</v>
      </c>
      <c r="D5820" s="167">
        <v>87523.22</v>
      </c>
      <c r="E5820" t="s">
        <v>188</v>
      </c>
      <c r="F5820" t="s">
        <v>169</v>
      </c>
      <c r="G5820" t="s">
        <v>282</v>
      </c>
      <c r="H5820" s="168">
        <v>34511</v>
      </c>
      <c r="I5820" t="s">
        <v>105</v>
      </c>
      <c r="J5820" s="169">
        <v>23.265753424657536</v>
      </c>
      <c r="K5820">
        <v>5</v>
      </c>
    </row>
    <row r="5821" spans="1:11" x14ac:dyDescent="0.25">
      <c r="A5821" t="s">
        <v>6350</v>
      </c>
      <c r="B5821">
        <v>13419</v>
      </c>
      <c r="C5821" t="s">
        <v>167</v>
      </c>
      <c r="D5821" s="167">
        <v>83497.98</v>
      </c>
      <c r="E5821" t="s">
        <v>188</v>
      </c>
      <c r="F5821" t="s">
        <v>169</v>
      </c>
      <c r="G5821" t="s">
        <v>282</v>
      </c>
      <c r="H5821" s="168">
        <v>31767</v>
      </c>
      <c r="I5821" t="s">
        <v>106</v>
      </c>
      <c r="J5821" s="169">
        <v>30.783561643835615</v>
      </c>
      <c r="K5821">
        <v>7</v>
      </c>
    </row>
    <row r="5822" spans="1:11" x14ac:dyDescent="0.25">
      <c r="A5822" t="s">
        <v>6351</v>
      </c>
      <c r="B5822">
        <v>46247</v>
      </c>
      <c r="C5822" t="s">
        <v>172</v>
      </c>
      <c r="D5822" s="167">
        <v>85428.25</v>
      </c>
      <c r="E5822" t="s">
        <v>188</v>
      </c>
      <c r="F5822" t="s">
        <v>169</v>
      </c>
      <c r="G5822" t="s">
        <v>468</v>
      </c>
      <c r="H5822" s="168">
        <v>35883</v>
      </c>
      <c r="I5822" t="s">
        <v>108</v>
      </c>
      <c r="J5822" s="169">
        <v>19.506849315068493</v>
      </c>
      <c r="K5822">
        <v>4</v>
      </c>
    </row>
    <row r="5823" spans="1:11" x14ac:dyDescent="0.25">
      <c r="A5823" t="s">
        <v>6352</v>
      </c>
      <c r="B5823">
        <v>33433</v>
      </c>
      <c r="C5823" t="s">
        <v>172</v>
      </c>
      <c r="D5823" s="167">
        <v>50699.16</v>
      </c>
      <c r="E5823" t="s">
        <v>199</v>
      </c>
      <c r="F5823" t="s">
        <v>169</v>
      </c>
      <c r="G5823" t="s">
        <v>200</v>
      </c>
      <c r="H5823" s="168">
        <v>38964</v>
      </c>
      <c r="I5823" t="s">
        <v>106</v>
      </c>
      <c r="J5823" s="169">
        <v>11.065753424657535</v>
      </c>
      <c r="K5823">
        <v>3</v>
      </c>
    </row>
    <row r="5824" spans="1:11" x14ac:dyDescent="0.25">
      <c r="A5824" t="s">
        <v>6353</v>
      </c>
      <c r="B5824">
        <v>24030</v>
      </c>
      <c r="C5824" t="s">
        <v>172</v>
      </c>
      <c r="D5824" s="167">
        <v>103506</v>
      </c>
      <c r="E5824" t="s">
        <v>175</v>
      </c>
      <c r="F5824" t="s">
        <v>169</v>
      </c>
      <c r="G5824" t="s">
        <v>586</v>
      </c>
      <c r="H5824" s="168">
        <v>35702</v>
      </c>
      <c r="I5824" t="s">
        <v>108</v>
      </c>
      <c r="J5824" s="169">
        <v>20.002739726027396</v>
      </c>
      <c r="K5824">
        <v>5</v>
      </c>
    </row>
    <row r="5825" spans="1:11" x14ac:dyDescent="0.25">
      <c r="A5825" t="s">
        <v>6354</v>
      </c>
      <c r="B5825">
        <v>89415</v>
      </c>
      <c r="C5825" t="s">
        <v>172</v>
      </c>
      <c r="D5825" s="167">
        <v>36797.11</v>
      </c>
      <c r="E5825" t="s">
        <v>188</v>
      </c>
      <c r="F5825" t="s">
        <v>202</v>
      </c>
      <c r="G5825" t="s">
        <v>313</v>
      </c>
      <c r="H5825" s="168">
        <v>40330</v>
      </c>
      <c r="I5825" t="s">
        <v>107</v>
      </c>
      <c r="J5825" s="169">
        <v>7.3232876712328769</v>
      </c>
      <c r="K5825">
        <v>2</v>
      </c>
    </row>
    <row r="5826" spans="1:11" x14ac:dyDescent="0.25">
      <c r="A5826" t="s">
        <v>6355</v>
      </c>
      <c r="B5826">
        <v>31428</v>
      </c>
      <c r="C5826" t="s">
        <v>167</v>
      </c>
      <c r="D5826" s="167">
        <v>70165.08</v>
      </c>
      <c r="E5826" t="s">
        <v>188</v>
      </c>
      <c r="F5826" t="s">
        <v>169</v>
      </c>
      <c r="G5826" t="s">
        <v>282</v>
      </c>
      <c r="H5826" s="168">
        <v>38012</v>
      </c>
      <c r="I5826" t="s">
        <v>104</v>
      </c>
      <c r="J5826" s="169">
        <v>13.673972602739726</v>
      </c>
      <c r="K5826">
        <v>3</v>
      </c>
    </row>
    <row r="5827" spans="1:11" x14ac:dyDescent="0.25">
      <c r="A5827" t="s">
        <v>6356</v>
      </c>
      <c r="B5827">
        <v>3</v>
      </c>
      <c r="C5827" t="s">
        <v>172</v>
      </c>
      <c r="D5827" s="167">
        <v>62430.09</v>
      </c>
      <c r="E5827" t="s">
        <v>188</v>
      </c>
      <c r="F5827" t="s">
        <v>169</v>
      </c>
      <c r="G5827" t="s">
        <v>282</v>
      </c>
      <c r="H5827" s="168">
        <v>38754</v>
      </c>
      <c r="I5827" t="s">
        <v>106</v>
      </c>
      <c r="J5827" s="169">
        <v>11.641095890410959</v>
      </c>
      <c r="K5827">
        <v>3</v>
      </c>
    </row>
    <row r="5828" spans="1:11" x14ac:dyDescent="0.25">
      <c r="A5828" t="s">
        <v>6357</v>
      </c>
      <c r="B5828">
        <v>39444</v>
      </c>
      <c r="C5828" t="s">
        <v>167</v>
      </c>
      <c r="D5828" s="167">
        <v>76465.53</v>
      </c>
      <c r="E5828" t="s">
        <v>175</v>
      </c>
      <c r="F5828" t="s">
        <v>169</v>
      </c>
      <c r="G5828" t="s">
        <v>209</v>
      </c>
      <c r="H5828" s="168">
        <v>36612</v>
      </c>
      <c r="I5828" t="s">
        <v>108</v>
      </c>
      <c r="J5828" s="169">
        <v>17.509589041095889</v>
      </c>
      <c r="K5828">
        <v>4</v>
      </c>
    </row>
    <row r="5829" spans="1:11" x14ac:dyDescent="0.25">
      <c r="A5829" t="s">
        <v>6358</v>
      </c>
      <c r="B5829">
        <v>61328</v>
      </c>
      <c r="C5829" t="s">
        <v>167</v>
      </c>
      <c r="D5829" s="167">
        <v>97912</v>
      </c>
      <c r="E5829" t="s">
        <v>191</v>
      </c>
      <c r="F5829" t="s">
        <v>169</v>
      </c>
      <c r="G5829" t="s">
        <v>610</v>
      </c>
      <c r="H5829" s="168">
        <v>37278</v>
      </c>
      <c r="I5829" t="s">
        <v>107</v>
      </c>
      <c r="J5829" s="169">
        <v>15.684931506849315</v>
      </c>
      <c r="K5829">
        <v>4</v>
      </c>
    </row>
    <row r="5830" spans="1:11" x14ac:dyDescent="0.25">
      <c r="A5830" t="s">
        <v>6359</v>
      </c>
      <c r="B5830">
        <v>79037</v>
      </c>
      <c r="C5830" t="s">
        <v>172</v>
      </c>
      <c r="D5830" s="167">
        <v>37223.83</v>
      </c>
      <c r="E5830" t="s">
        <v>199</v>
      </c>
      <c r="F5830" t="s">
        <v>169</v>
      </c>
      <c r="G5830" t="s">
        <v>630</v>
      </c>
      <c r="H5830" s="168">
        <v>41820</v>
      </c>
      <c r="I5830" t="s">
        <v>108</v>
      </c>
      <c r="J5830" s="169">
        <v>3.2410958904109588</v>
      </c>
      <c r="K5830">
        <v>1</v>
      </c>
    </row>
    <row r="5831" spans="1:11" x14ac:dyDescent="0.25">
      <c r="A5831" t="s">
        <v>6360</v>
      </c>
      <c r="B5831">
        <v>82696</v>
      </c>
      <c r="C5831" t="s">
        <v>172</v>
      </c>
      <c r="D5831" s="167">
        <v>45261</v>
      </c>
      <c r="E5831" t="s">
        <v>191</v>
      </c>
      <c r="F5831" t="s">
        <v>169</v>
      </c>
      <c r="G5831" t="s">
        <v>1065</v>
      </c>
      <c r="H5831" s="168">
        <v>42716</v>
      </c>
      <c r="I5831" t="s">
        <v>103</v>
      </c>
      <c r="J5831" s="169">
        <v>0.78630136986301369</v>
      </c>
      <c r="K5831">
        <v>1</v>
      </c>
    </row>
    <row r="5832" spans="1:11" x14ac:dyDescent="0.25">
      <c r="A5832" t="s">
        <v>6361</v>
      </c>
      <c r="B5832">
        <v>21263</v>
      </c>
      <c r="C5832" t="s">
        <v>172</v>
      </c>
      <c r="D5832" s="167">
        <v>45261</v>
      </c>
      <c r="E5832" t="s">
        <v>191</v>
      </c>
      <c r="F5832" t="s">
        <v>169</v>
      </c>
      <c r="G5832" t="s">
        <v>1065</v>
      </c>
      <c r="H5832" s="168">
        <v>42716</v>
      </c>
      <c r="I5832" t="s">
        <v>103</v>
      </c>
      <c r="J5832" s="169">
        <v>0.78630136986301369</v>
      </c>
      <c r="K5832">
        <v>1</v>
      </c>
    </row>
    <row r="5833" spans="1:11" x14ac:dyDescent="0.25">
      <c r="A5833" t="s">
        <v>6362</v>
      </c>
      <c r="B5833">
        <v>68626</v>
      </c>
      <c r="C5833" t="s">
        <v>167</v>
      </c>
      <c r="D5833" s="167">
        <v>80162.23</v>
      </c>
      <c r="E5833" t="s">
        <v>188</v>
      </c>
      <c r="F5833" t="s">
        <v>169</v>
      </c>
      <c r="G5833" t="s">
        <v>428</v>
      </c>
      <c r="H5833" s="168">
        <v>41988</v>
      </c>
      <c r="I5833" t="s">
        <v>107</v>
      </c>
      <c r="J5833" s="169">
        <v>2.7808219178082192</v>
      </c>
      <c r="K5833">
        <v>1</v>
      </c>
    </row>
    <row r="5834" spans="1:11" x14ac:dyDescent="0.25">
      <c r="A5834" t="s">
        <v>6363</v>
      </c>
      <c r="B5834">
        <v>39181</v>
      </c>
      <c r="C5834" t="s">
        <v>172</v>
      </c>
      <c r="D5834" s="167">
        <v>135392</v>
      </c>
      <c r="E5834" t="s">
        <v>199</v>
      </c>
      <c r="F5834" t="s">
        <v>169</v>
      </c>
      <c r="G5834" t="s">
        <v>275</v>
      </c>
      <c r="H5834" s="168">
        <v>30519</v>
      </c>
      <c r="I5834" t="s">
        <v>107</v>
      </c>
      <c r="J5834" s="169">
        <v>34.202739726027396</v>
      </c>
      <c r="K5834">
        <v>7</v>
      </c>
    </row>
    <row r="5835" spans="1:11" x14ac:dyDescent="0.25">
      <c r="A5835" t="s">
        <v>6364</v>
      </c>
      <c r="B5835">
        <v>32632</v>
      </c>
      <c r="C5835" t="s">
        <v>172</v>
      </c>
      <c r="D5835" s="167">
        <v>95995.95</v>
      </c>
      <c r="E5835" t="s">
        <v>233</v>
      </c>
      <c r="F5835" t="s">
        <v>169</v>
      </c>
      <c r="G5835" t="s">
        <v>397</v>
      </c>
      <c r="H5835" s="168">
        <v>38544</v>
      </c>
      <c r="I5835" t="s">
        <v>103</v>
      </c>
      <c r="J5835" s="169">
        <v>12.216438356164383</v>
      </c>
      <c r="K5835">
        <v>3</v>
      </c>
    </row>
    <row r="5836" spans="1:11" x14ac:dyDescent="0.25">
      <c r="A5836" t="s">
        <v>6365</v>
      </c>
      <c r="B5836">
        <v>16062</v>
      </c>
      <c r="C5836" t="s">
        <v>167</v>
      </c>
      <c r="D5836" s="167">
        <v>16685.02</v>
      </c>
      <c r="E5836" t="s">
        <v>216</v>
      </c>
      <c r="F5836" t="s">
        <v>202</v>
      </c>
      <c r="G5836" t="s">
        <v>303</v>
      </c>
      <c r="H5836" s="168">
        <v>40743</v>
      </c>
      <c r="I5836" t="s">
        <v>105</v>
      </c>
      <c r="J5836" s="169">
        <v>6.1917808219178081</v>
      </c>
      <c r="K5836">
        <v>2</v>
      </c>
    </row>
    <row r="5837" spans="1:11" x14ac:dyDescent="0.25">
      <c r="A5837" t="s">
        <v>6366</v>
      </c>
      <c r="B5837">
        <v>99032</v>
      </c>
      <c r="C5837" t="s">
        <v>167</v>
      </c>
      <c r="D5837" s="167">
        <v>90006.97</v>
      </c>
      <c r="E5837" t="s">
        <v>199</v>
      </c>
      <c r="F5837" t="s">
        <v>169</v>
      </c>
      <c r="G5837" t="s">
        <v>598</v>
      </c>
      <c r="H5837" s="168">
        <v>36877</v>
      </c>
      <c r="I5837" t="s">
        <v>106</v>
      </c>
      <c r="J5837" s="169">
        <v>16.783561643835615</v>
      </c>
      <c r="K5837">
        <v>4</v>
      </c>
    </row>
    <row r="5838" spans="1:11" x14ac:dyDescent="0.25">
      <c r="A5838" t="s">
        <v>6367</v>
      </c>
      <c r="B5838">
        <v>92007</v>
      </c>
      <c r="C5838" t="s">
        <v>172</v>
      </c>
      <c r="D5838" s="167">
        <v>75277.02</v>
      </c>
      <c r="E5838" t="s">
        <v>199</v>
      </c>
      <c r="F5838" t="s">
        <v>169</v>
      </c>
      <c r="G5838" t="s">
        <v>809</v>
      </c>
      <c r="H5838" s="168">
        <v>30831</v>
      </c>
      <c r="I5838" t="s">
        <v>103</v>
      </c>
      <c r="J5838" s="169">
        <v>33.347945205479455</v>
      </c>
      <c r="K5838">
        <v>7</v>
      </c>
    </row>
    <row r="5839" spans="1:11" x14ac:dyDescent="0.25">
      <c r="A5839" t="s">
        <v>6368</v>
      </c>
      <c r="B5839">
        <v>32186</v>
      </c>
      <c r="C5839" t="s">
        <v>167</v>
      </c>
      <c r="D5839" s="167">
        <v>44851.63</v>
      </c>
      <c r="E5839" t="s">
        <v>188</v>
      </c>
      <c r="F5839" t="s">
        <v>169</v>
      </c>
      <c r="G5839" t="s">
        <v>344</v>
      </c>
      <c r="H5839" s="168">
        <v>39356</v>
      </c>
      <c r="I5839" t="s">
        <v>107</v>
      </c>
      <c r="J5839" s="169">
        <v>9.9917808219178088</v>
      </c>
      <c r="K5839">
        <v>3</v>
      </c>
    </row>
    <row r="5840" spans="1:11" x14ac:dyDescent="0.25">
      <c r="A5840" t="s">
        <v>6369</v>
      </c>
      <c r="B5840">
        <v>63846</v>
      </c>
      <c r="C5840" t="s">
        <v>172</v>
      </c>
      <c r="D5840" s="167">
        <v>60917.35</v>
      </c>
      <c r="E5840" t="s">
        <v>199</v>
      </c>
      <c r="F5840" t="s">
        <v>169</v>
      </c>
      <c r="G5840" t="s">
        <v>662</v>
      </c>
      <c r="H5840" s="168">
        <v>38894</v>
      </c>
      <c r="I5840" t="s">
        <v>104</v>
      </c>
      <c r="J5840" s="169">
        <v>11.257534246575343</v>
      </c>
      <c r="K5840">
        <v>3</v>
      </c>
    </row>
    <row r="5841" spans="1:11" x14ac:dyDescent="0.25">
      <c r="A5841" t="s">
        <v>6370</v>
      </c>
      <c r="B5841">
        <v>33951</v>
      </c>
      <c r="C5841" t="s">
        <v>172</v>
      </c>
      <c r="D5841" s="167">
        <v>53788</v>
      </c>
      <c r="E5841" t="s">
        <v>175</v>
      </c>
      <c r="F5841" t="s">
        <v>169</v>
      </c>
      <c r="G5841" t="s">
        <v>183</v>
      </c>
      <c r="H5841" s="168">
        <v>41918</v>
      </c>
      <c r="I5841" t="s">
        <v>103</v>
      </c>
      <c r="J5841" s="169">
        <v>2.9726027397260273</v>
      </c>
      <c r="K5841">
        <v>1</v>
      </c>
    </row>
    <row r="5842" spans="1:11" x14ac:dyDescent="0.25">
      <c r="A5842" t="s">
        <v>6371</v>
      </c>
      <c r="B5842">
        <v>88193</v>
      </c>
      <c r="C5842" t="s">
        <v>172</v>
      </c>
      <c r="D5842" s="167">
        <v>63493</v>
      </c>
      <c r="E5842" t="s">
        <v>191</v>
      </c>
      <c r="F5842" t="s">
        <v>169</v>
      </c>
      <c r="G5842" t="s">
        <v>486</v>
      </c>
      <c r="H5842" s="168">
        <v>39329</v>
      </c>
      <c r="I5842" t="s">
        <v>107</v>
      </c>
      <c r="J5842" s="169">
        <v>10.065753424657535</v>
      </c>
      <c r="K5842">
        <v>3</v>
      </c>
    </row>
    <row r="5843" spans="1:11" x14ac:dyDescent="0.25">
      <c r="A5843" t="s">
        <v>6372</v>
      </c>
      <c r="B5843">
        <v>38659</v>
      </c>
      <c r="C5843" t="s">
        <v>167</v>
      </c>
      <c r="D5843" s="167">
        <v>53505.69</v>
      </c>
      <c r="E5843" t="s">
        <v>168</v>
      </c>
      <c r="F5843" t="s">
        <v>169</v>
      </c>
      <c r="G5843" t="s">
        <v>869</v>
      </c>
      <c r="H5843" s="168">
        <v>38278</v>
      </c>
      <c r="I5843" t="s">
        <v>104</v>
      </c>
      <c r="J5843" s="169">
        <v>12.945205479452055</v>
      </c>
      <c r="K5843">
        <v>3</v>
      </c>
    </row>
    <row r="5844" spans="1:11" x14ac:dyDescent="0.25">
      <c r="A5844" t="s">
        <v>6373</v>
      </c>
      <c r="B5844">
        <v>84398</v>
      </c>
      <c r="C5844" t="s">
        <v>172</v>
      </c>
      <c r="D5844" s="167">
        <v>85854</v>
      </c>
      <c r="E5844" t="s">
        <v>185</v>
      </c>
      <c r="F5844" t="s">
        <v>169</v>
      </c>
      <c r="G5844" t="s">
        <v>416</v>
      </c>
      <c r="H5844" s="168">
        <v>36942</v>
      </c>
      <c r="I5844" t="s">
        <v>107</v>
      </c>
      <c r="J5844" s="169">
        <v>16.605479452054794</v>
      </c>
      <c r="K5844">
        <v>4</v>
      </c>
    </row>
    <row r="5845" spans="1:11" x14ac:dyDescent="0.25">
      <c r="A5845" t="s">
        <v>6374</v>
      </c>
      <c r="B5845">
        <v>87227</v>
      </c>
      <c r="C5845" t="s">
        <v>172</v>
      </c>
      <c r="D5845" s="167">
        <v>44757.56</v>
      </c>
      <c r="E5845" t="s">
        <v>199</v>
      </c>
      <c r="F5845" t="s">
        <v>169</v>
      </c>
      <c r="G5845" t="s">
        <v>295</v>
      </c>
      <c r="H5845" s="168">
        <v>39734</v>
      </c>
      <c r="I5845" t="s">
        <v>104</v>
      </c>
      <c r="J5845" s="169">
        <v>8.956164383561644</v>
      </c>
      <c r="K5845">
        <v>2</v>
      </c>
    </row>
    <row r="5846" spans="1:11" x14ac:dyDescent="0.25">
      <c r="A5846" t="s">
        <v>6375</v>
      </c>
      <c r="B5846">
        <v>46828</v>
      </c>
      <c r="C5846" t="s">
        <v>167</v>
      </c>
      <c r="D5846" s="167">
        <v>155000</v>
      </c>
      <c r="E5846" t="s">
        <v>253</v>
      </c>
      <c r="F5846" t="s">
        <v>169</v>
      </c>
      <c r="G5846" t="s">
        <v>777</v>
      </c>
      <c r="H5846" s="168">
        <v>42310</v>
      </c>
      <c r="I5846" t="s">
        <v>103</v>
      </c>
      <c r="J5846" s="169">
        <v>1.8986301369863015</v>
      </c>
      <c r="K5846">
        <v>1</v>
      </c>
    </row>
    <row r="5847" spans="1:11" x14ac:dyDescent="0.25">
      <c r="A5847" t="s">
        <v>6376</v>
      </c>
      <c r="B5847">
        <v>30016</v>
      </c>
      <c r="C5847" t="s">
        <v>172</v>
      </c>
      <c r="D5847" s="167">
        <v>156525</v>
      </c>
      <c r="E5847" t="s">
        <v>233</v>
      </c>
      <c r="F5847" t="s">
        <v>169</v>
      </c>
      <c r="G5847" t="s">
        <v>231</v>
      </c>
      <c r="H5847" s="168">
        <v>36066</v>
      </c>
      <c r="I5847" t="s">
        <v>108</v>
      </c>
      <c r="J5847" s="169">
        <v>19.005479452054793</v>
      </c>
      <c r="K5847">
        <v>4</v>
      </c>
    </row>
    <row r="5848" spans="1:11" x14ac:dyDescent="0.25">
      <c r="A5848" t="s">
        <v>6377</v>
      </c>
      <c r="B5848">
        <v>53498</v>
      </c>
      <c r="C5848" t="s">
        <v>172</v>
      </c>
      <c r="D5848" s="167">
        <v>70435</v>
      </c>
      <c r="E5848" t="s">
        <v>175</v>
      </c>
      <c r="F5848" t="s">
        <v>169</v>
      </c>
      <c r="G5848" t="s">
        <v>183</v>
      </c>
      <c r="H5848" s="168">
        <v>39279</v>
      </c>
      <c r="I5848" t="s">
        <v>104</v>
      </c>
      <c r="J5848" s="169">
        <v>10.202739726027398</v>
      </c>
      <c r="K5848">
        <v>3</v>
      </c>
    </row>
    <row r="5849" spans="1:11" x14ac:dyDescent="0.25">
      <c r="A5849" t="s">
        <v>6378</v>
      </c>
      <c r="B5849">
        <v>21644</v>
      </c>
      <c r="C5849" t="s">
        <v>167</v>
      </c>
      <c r="D5849" s="167">
        <v>92707.17</v>
      </c>
      <c r="E5849" t="s">
        <v>191</v>
      </c>
      <c r="F5849" t="s">
        <v>169</v>
      </c>
      <c r="G5849" t="s">
        <v>610</v>
      </c>
      <c r="H5849" s="168">
        <v>34302</v>
      </c>
      <c r="I5849" t="s">
        <v>106</v>
      </c>
      <c r="J5849" s="169">
        <v>23.838356164383562</v>
      </c>
      <c r="K5849">
        <v>5</v>
      </c>
    </row>
    <row r="5850" spans="1:11" x14ac:dyDescent="0.25">
      <c r="A5850" t="s">
        <v>6379</v>
      </c>
      <c r="B5850">
        <v>71754</v>
      </c>
      <c r="C5850" t="s">
        <v>172</v>
      </c>
      <c r="D5850" s="167">
        <v>57371.98</v>
      </c>
      <c r="E5850" t="s">
        <v>188</v>
      </c>
      <c r="F5850" t="s">
        <v>169</v>
      </c>
      <c r="G5850" t="s">
        <v>273</v>
      </c>
      <c r="H5850" s="168">
        <v>38922</v>
      </c>
      <c r="I5850" t="s">
        <v>106</v>
      </c>
      <c r="J5850" s="169">
        <v>11.180821917808219</v>
      </c>
      <c r="K5850">
        <v>3</v>
      </c>
    </row>
    <row r="5851" spans="1:11" x14ac:dyDescent="0.25">
      <c r="A5851" t="s">
        <v>6380</v>
      </c>
      <c r="B5851">
        <v>78679</v>
      </c>
      <c r="C5851" t="s">
        <v>172</v>
      </c>
      <c r="D5851" s="167">
        <v>123902.96</v>
      </c>
      <c r="E5851" t="s">
        <v>175</v>
      </c>
      <c r="F5851" t="s">
        <v>169</v>
      </c>
      <c r="G5851" t="s">
        <v>291</v>
      </c>
      <c r="H5851" s="168">
        <v>34352</v>
      </c>
      <c r="I5851" t="s">
        <v>105</v>
      </c>
      <c r="J5851" s="169">
        <v>23.701369863013699</v>
      </c>
      <c r="K5851">
        <v>5</v>
      </c>
    </row>
    <row r="5852" spans="1:11" x14ac:dyDescent="0.25">
      <c r="A5852" t="s">
        <v>6381</v>
      </c>
      <c r="B5852">
        <v>79108</v>
      </c>
      <c r="C5852" t="s">
        <v>167</v>
      </c>
      <c r="D5852" s="167">
        <v>58360.18</v>
      </c>
      <c r="E5852" t="s">
        <v>191</v>
      </c>
      <c r="F5852" t="s">
        <v>169</v>
      </c>
      <c r="G5852" t="s">
        <v>610</v>
      </c>
      <c r="H5852" s="168">
        <v>42170</v>
      </c>
      <c r="I5852" t="s">
        <v>103</v>
      </c>
      <c r="J5852" s="169">
        <v>2.2821917808219179</v>
      </c>
      <c r="K5852">
        <v>1</v>
      </c>
    </row>
    <row r="5853" spans="1:11" x14ac:dyDescent="0.25">
      <c r="A5853" t="s">
        <v>6382</v>
      </c>
      <c r="B5853">
        <v>86453</v>
      </c>
      <c r="C5853" t="s">
        <v>172</v>
      </c>
      <c r="D5853" s="167">
        <v>28772.07</v>
      </c>
      <c r="E5853" t="s">
        <v>233</v>
      </c>
      <c r="F5853" t="s">
        <v>202</v>
      </c>
      <c r="G5853" t="s">
        <v>234</v>
      </c>
      <c r="H5853" s="168">
        <v>41911</v>
      </c>
      <c r="I5853" t="s">
        <v>107</v>
      </c>
      <c r="J5853" s="169">
        <v>2.9917808219178084</v>
      </c>
      <c r="K5853">
        <v>1</v>
      </c>
    </row>
    <row r="5854" spans="1:11" x14ac:dyDescent="0.25">
      <c r="A5854" t="s">
        <v>6383</v>
      </c>
      <c r="B5854">
        <v>73120</v>
      </c>
      <c r="C5854" t="s">
        <v>172</v>
      </c>
      <c r="D5854" s="167">
        <v>55275</v>
      </c>
      <c r="E5854" t="s">
        <v>199</v>
      </c>
      <c r="F5854" t="s">
        <v>169</v>
      </c>
      <c r="G5854" t="s">
        <v>539</v>
      </c>
      <c r="H5854" s="168">
        <v>42450</v>
      </c>
      <c r="I5854" t="s">
        <v>103</v>
      </c>
      <c r="J5854" s="169">
        <v>1.515068493150685</v>
      </c>
      <c r="K5854">
        <v>1</v>
      </c>
    </row>
    <row r="5855" spans="1:11" x14ac:dyDescent="0.25">
      <c r="A5855" t="s">
        <v>6384</v>
      </c>
      <c r="B5855">
        <v>47551</v>
      </c>
      <c r="C5855" t="s">
        <v>172</v>
      </c>
      <c r="D5855" s="167">
        <v>65530</v>
      </c>
      <c r="E5855" t="s">
        <v>191</v>
      </c>
      <c r="F5855" t="s">
        <v>169</v>
      </c>
      <c r="G5855" t="s">
        <v>486</v>
      </c>
      <c r="H5855" s="168">
        <v>39524</v>
      </c>
      <c r="I5855" t="s">
        <v>108</v>
      </c>
      <c r="J5855" s="169">
        <v>9.5315068493150683</v>
      </c>
      <c r="K5855">
        <v>2</v>
      </c>
    </row>
    <row r="5856" spans="1:11" x14ac:dyDescent="0.25">
      <c r="A5856" t="s">
        <v>6385</v>
      </c>
      <c r="B5856">
        <v>21570</v>
      </c>
      <c r="C5856" t="s">
        <v>167</v>
      </c>
      <c r="D5856" s="167">
        <v>72902</v>
      </c>
      <c r="E5856" t="s">
        <v>175</v>
      </c>
      <c r="F5856" t="s">
        <v>169</v>
      </c>
      <c r="G5856" t="s">
        <v>183</v>
      </c>
      <c r="H5856" s="168">
        <v>38734</v>
      </c>
      <c r="I5856" t="s">
        <v>103</v>
      </c>
      <c r="J5856" s="169">
        <v>11.695890410958905</v>
      </c>
      <c r="K5856">
        <v>3</v>
      </c>
    </row>
    <row r="5857" spans="1:11" x14ac:dyDescent="0.25">
      <c r="A5857" t="s">
        <v>6386</v>
      </c>
      <c r="B5857">
        <v>15278</v>
      </c>
      <c r="C5857" t="s">
        <v>172</v>
      </c>
      <c r="D5857" s="167">
        <v>75453</v>
      </c>
      <c r="E5857" t="s">
        <v>175</v>
      </c>
      <c r="F5857" t="s">
        <v>169</v>
      </c>
      <c r="G5857" t="s">
        <v>183</v>
      </c>
      <c r="H5857" s="168">
        <v>38370</v>
      </c>
      <c r="I5857" t="s">
        <v>103</v>
      </c>
      <c r="J5857" s="169">
        <v>12.693150684931506</v>
      </c>
      <c r="K5857">
        <v>3</v>
      </c>
    </row>
    <row r="5858" spans="1:11" x14ac:dyDescent="0.25">
      <c r="A5858" t="s">
        <v>6387</v>
      </c>
      <c r="B5858">
        <v>67633</v>
      </c>
      <c r="C5858" t="s">
        <v>167</v>
      </c>
      <c r="D5858" s="167">
        <v>74253.600000000006</v>
      </c>
      <c r="E5858" t="s">
        <v>308</v>
      </c>
      <c r="F5858" t="s">
        <v>169</v>
      </c>
      <c r="G5858" t="s">
        <v>428</v>
      </c>
      <c r="H5858" s="168">
        <v>38586</v>
      </c>
      <c r="I5858" t="s">
        <v>108</v>
      </c>
      <c r="J5858" s="169">
        <v>12.101369863013698</v>
      </c>
      <c r="K5858">
        <v>3</v>
      </c>
    </row>
    <row r="5859" spans="1:11" x14ac:dyDescent="0.25">
      <c r="A5859" t="s">
        <v>6388</v>
      </c>
      <c r="B5859">
        <v>18862</v>
      </c>
      <c r="C5859" t="s">
        <v>172</v>
      </c>
      <c r="D5859" s="167">
        <v>64141</v>
      </c>
      <c r="E5859" t="s">
        <v>199</v>
      </c>
      <c r="F5859" t="s">
        <v>169</v>
      </c>
      <c r="G5859" t="s">
        <v>200</v>
      </c>
      <c r="H5859" s="168">
        <v>35680</v>
      </c>
      <c r="I5859" t="s">
        <v>103</v>
      </c>
      <c r="J5859" s="169">
        <v>20.063013698630137</v>
      </c>
      <c r="K5859">
        <v>5</v>
      </c>
    </row>
    <row r="5860" spans="1:11" x14ac:dyDescent="0.25">
      <c r="A5860" t="s">
        <v>6389</v>
      </c>
      <c r="B5860">
        <v>63893</v>
      </c>
      <c r="C5860" t="s">
        <v>167</v>
      </c>
      <c r="D5860" s="167">
        <v>102664</v>
      </c>
      <c r="E5860" t="s">
        <v>230</v>
      </c>
      <c r="F5860" t="s">
        <v>169</v>
      </c>
      <c r="G5860" t="s">
        <v>397</v>
      </c>
      <c r="H5860" s="168">
        <v>34624</v>
      </c>
      <c r="I5860" t="s">
        <v>104</v>
      </c>
      <c r="J5860" s="169">
        <v>22.956164383561642</v>
      </c>
      <c r="K5860">
        <v>5</v>
      </c>
    </row>
    <row r="5861" spans="1:11" x14ac:dyDescent="0.25">
      <c r="A5861" t="s">
        <v>6390</v>
      </c>
      <c r="B5861">
        <v>58855</v>
      </c>
      <c r="C5861" t="s">
        <v>167</v>
      </c>
      <c r="D5861" s="167">
        <v>76015.03</v>
      </c>
      <c r="E5861" t="s">
        <v>168</v>
      </c>
      <c r="F5861" t="s">
        <v>169</v>
      </c>
      <c r="G5861" t="s">
        <v>539</v>
      </c>
      <c r="H5861" s="168">
        <v>34379</v>
      </c>
      <c r="I5861" t="s">
        <v>104</v>
      </c>
      <c r="J5861" s="169">
        <v>23.627397260273973</v>
      </c>
      <c r="K5861">
        <v>5</v>
      </c>
    </row>
    <row r="5862" spans="1:11" x14ac:dyDescent="0.25">
      <c r="A5862" t="s">
        <v>6391</v>
      </c>
      <c r="B5862">
        <v>64187</v>
      </c>
      <c r="C5862" t="s">
        <v>167</v>
      </c>
      <c r="D5862" s="167">
        <v>48145</v>
      </c>
      <c r="E5862" t="s">
        <v>168</v>
      </c>
      <c r="F5862" t="s">
        <v>169</v>
      </c>
      <c r="G5862" t="s">
        <v>265</v>
      </c>
      <c r="H5862" s="168">
        <v>42072</v>
      </c>
      <c r="I5862" t="s">
        <v>106</v>
      </c>
      <c r="J5862" s="169">
        <v>2.5506849315068494</v>
      </c>
      <c r="K5862">
        <v>1</v>
      </c>
    </row>
    <row r="5863" spans="1:11" x14ac:dyDescent="0.25">
      <c r="A5863" t="s">
        <v>6392</v>
      </c>
      <c r="B5863">
        <v>90246</v>
      </c>
      <c r="C5863" t="s">
        <v>172</v>
      </c>
      <c r="D5863" s="167">
        <v>55802</v>
      </c>
      <c r="E5863" t="s">
        <v>233</v>
      </c>
      <c r="F5863" t="s">
        <v>169</v>
      </c>
      <c r="G5863" t="s">
        <v>242</v>
      </c>
      <c r="H5863" s="168">
        <v>36123</v>
      </c>
      <c r="I5863" t="s">
        <v>106</v>
      </c>
      <c r="J5863" s="169">
        <v>18.849315068493151</v>
      </c>
      <c r="K5863">
        <v>4</v>
      </c>
    </row>
    <row r="5864" spans="1:11" x14ac:dyDescent="0.25">
      <c r="A5864" t="s">
        <v>6393</v>
      </c>
      <c r="B5864">
        <v>35</v>
      </c>
      <c r="C5864" t="s">
        <v>172</v>
      </c>
      <c r="D5864" s="167">
        <v>89172.6</v>
      </c>
      <c r="E5864" t="s">
        <v>196</v>
      </c>
      <c r="F5864" t="s">
        <v>169</v>
      </c>
      <c r="G5864" t="s">
        <v>6394</v>
      </c>
      <c r="H5864" s="168">
        <v>36891</v>
      </c>
      <c r="I5864" t="s">
        <v>103</v>
      </c>
      <c r="J5864" s="169">
        <v>16.745205479452054</v>
      </c>
      <c r="K5864">
        <v>4</v>
      </c>
    </row>
    <row r="5865" spans="1:11" x14ac:dyDescent="0.25">
      <c r="A5865" t="s">
        <v>6395</v>
      </c>
      <c r="B5865">
        <v>21785</v>
      </c>
      <c r="C5865" t="s">
        <v>172</v>
      </c>
      <c r="D5865" s="167">
        <v>84974</v>
      </c>
      <c r="E5865" t="s">
        <v>233</v>
      </c>
      <c r="F5865" t="s">
        <v>169</v>
      </c>
      <c r="G5865" t="s">
        <v>637</v>
      </c>
      <c r="H5865" s="168">
        <v>28478</v>
      </c>
      <c r="I5865" t="s">
        <v>103</v>
      </c>
      <c r="J5865" s="169">
        <v>39.794520547945204</v>
      </c>
      <c r="K5865">
        <v>8</v>
      </c>
    </row>
    <row r="5866" spans="1:11" x14ac:dyDescent="0.25">
      <c r="A5866" t="s">
        <v>6396</v>
      </c>
      <c r="B5866">
        <v>57797</v>
      </c>
      <c r="C5866" t="s">
        <v>172</v>
      </c>
      <c r="D5866" s="167">
        <v>66065.23</v>
      </c>
      <c r="E5866" t="s">
        <v>199</v>
      </c>
      <c r="F5866" t="s">
        <v>169</v>
      </c>
      <c r="G5866" t="s">
        <v>1390</v>
      </c>
      <c r="H5866" s="168">
        <v>32756</v>
      </c>
      <c r="I5866" t="s">
        <v>107</v>
      </c>
      <c r="J5866" s="169">
        <v>28.073972602739726</v>
      </c>
      <c r="K5866">
        <v>6</v>
      </c>
    </row>
    <row r="5867" spans="1:11" x14ac:dyDescent="0.25">
      <c r="A5867" t="s">
        <v>6397</v>
      </c>
      <c r="B5867">
        <v>80518</v>
      </c>
      <c r="C5867" t="s">
        <v>172</v>
      </c>
      <c r="D5867" s="167">
        <v>63937.96</v>
      </c>
      <c r="E5867" t="s">
        <v>253</v>
      </c>
      <c r="F5867" t="s">
        <v>169</v>
      </c>
      <c r="G5867" t="s">
        <v>2030</v>
      </c>
      <c r="H5867" s="168">
        <v>35108</v>
      </c>
      <c r="I5867" t="s">
        <v>104</v>
      </c>
      <c r="J5867" s="169">
        <v>21.63013698630137</v>
      </c>
      <c r="K5867">
        <v>5</v>
      </c>
    </row>
    <row r="5868" spans="1:11" x14ac:dyDescent="0.25">
      <c r="A5868" t="s">
        <v>6398</v>
      </c>
      <c r="B5868">
        <v>87292</v>
      </c>
      <c r="C5868" t="s">
        <v>172</v>
      </c>
      <c r="D5868" s="167">
        <v>72902</v>
      </c>
      <c r="E5868" t="s">
        <v>175</v>
      </c>
      <c r="F5868" t="s">
        <v>169</v>
      </c>
      <c r="G5868" t="s">
        <v>183</v>
      </c>
      <c r="H5868" s="168">
        <v>39643</v>
      </c>
      <c r="I5868" t="s">
        <v>106</v>
      </c>
      <c r="J5868" s="169">
        <v>9.205479452054794</v>
      </c>
      <c r="K5868">
        <v>2</v>
      </c>
    </row>
    <row r="5869" spans="1:11" x14ac:dyDescent="0.25">
      <c r="A5869" t="s">
        <v>6399</v>
      </c>
      <c r="B5869">
        <v>88934</v>
      </c>
      <c r="C5869" t="s">
        <v>172</v>
      </c>
      <c r="D5869" s="167">
        <v>103506</v>
      </c>
      <c r="E5869" t="s">
        <v>175</v>
      </c>
      <c r="F5869" t="s">
        <v>169</v>
      </c>
      <c r="G5869" t="s">
        <v>586</v>
      </c>
      <c r="H5869" s="168">
        <v>36724</v>
      </c>
      <c r="I5869" t="s">
        <v>106</v>
      </c>
      <c r="J5869" s="169">
        <v>17.202739726027396</v>
      </c>
      <c r="K5869">
        <v>4</v>
      </c>
    </row>
    <row r="5870" spans="1:11" x14ac:dyDescent="0.25">
      <c r="A5870" t="s">
        <v>6400</v>
      </c>
      <c r="B5870">
        <v>19907</v>
      </c>
      <c r="C5870" t="s">
        <v>172</v>
      </c>
      <c r="D5870" s="167">
        <v>156525</v>
      </c>
      <c r="E5870" t="s">
        <v>230</v>
      </c>
      <c r="F5870" t="s">
        <v>169</v>
      </c>
      <c r="G5870" t="s">
        <v>231</v>
      </c>
      <c r="H5870" s="168">
        <v>39833</v>
      </c>
      <c r="I5870" t="s">
        <v>106</v>
      </c>
      <c r="J5870" s="169">
        <v>8.6849315068493151</v>
      </c>
      <c r="K5870">
        <v>2</v>
      </c>
    </row>
    <row r="5871" spans="1:11" x14ac:dyDescent="0.25">
      <c r="A5871" t="s">
        <v>6401</v>
      </c>
      <c r="B5871">
        <v>8184</v>
      </c>
      <c r="C5871" t="s">
        <v>172</v>
      </c>
      <c r="D5871" s="167">
        <v>43525.71</v>
      </c>
      <c r="E5871" t="s">
        <v>199</v>
      </c>
      <c r="F5871" t="s">
        <v>169</v>
      </c>
      <c r="G5871" t="s">
        <v>220</v>
      </c>
      <c r="H5871" s="168">
        <v>41498</v>
      </c>
      <c r="I5871" t="s">
        <v>105</v>
      </c>
      <c r="J5871" s="169">
        <v>4.1232876712328768</v>
      </c>
      <c r="K5871">
        <v>1</v>
      </c>
    </row>
    <row r="5872" spans="1:11" x14ac:dyDescent="0.25">
      <c r="A5872" t="s">
        <v>6402</v>
      </c>
      <c r="B5872">
        <v>81484</v>
      </c>
      <c r="C5872" t="s">
        <v>172</v>
      </c>
      <c r="D5872" s="167">
        <v>50910</v>
      </c>
      <c r="E5872" t="s">
        <v>191</v>
      </c>
      <c r="F5872" t="s">
        <v>169</v>
      </c>
      <c r="G5872" t="s">
        <v>354</v>
      </c>
      <c r="H5872" s="168">
        <v>41708</v>
      </c>
      <c r="I5872" t="s">
        <v>106</v>
      </c>
      <c r="J5872" s="169">
        <v>3.547945205479452</v>
      </c>
      <c r="K5872">
        <v>1</v>
      </c>
    </row>
    <row r="5873" spans="1:11" x14ac:dyDescent="0.25">
      <c r="A5873" t="s">
        <v>6403</v>
      </c>
      <c r="B5873">
        <v>25730</v>
      </c>
      <c r="C5873" t="s">
        <v>172</v>
      </c>
      <c r="D5873" s="167">
        <v>58856.63</v>
      </c>
      <c r="E5873" t="s">
        <v>199</v>
      </c>
      <c r="F5873" t="s">
        <v>169</v>
      </c>
      <c r="G5873" t="s">
        <v>698</v>
      </c>
      <c r="H5873" s="168">
        <v>38166</v>
      </c>
      <c r="I5873" t="s">
        <v>105</v>
      </c>
      <c r="J5873" s="169">
        <v>13.252054794520548</v>
      </c>
      <c r="K5873">
        <v>3</v>
      </c>
    </row>
    <row r="5874" spans="1:11" x14ac:dyDescent="0.25">
      <c r="A5874" t="s">
        <v>6404</v>
      </c>
      <c r="B5874">
        <v>80096</v>
      </c>
      <c r="C5874" t="s">
        <v>172</v>
      </c>
      <c r="D5874" s="167">
        <v>64141</v>
      </c>
      <c r="E5874" t="s">
        <v>199</v>
      </c>
      <c r="F5874" t="s">
        <v>169</v>
      </c>
      <c r="G5874" t="s">
        <v>750</v>
      </c>
      <c r="H5874" s="168">
        <v>37572</v>
      </c>
      <c r="I5874" t="s">
        <v>106</v>
      </c>
      <c r="J5874" s="169">
        <v>14.87945205479452</v>
      </c>
      <c r="K5874">
        <v>3</v>
      </c>
    </row>
    <row r="5875" spans="1:11" x14ac:dyDescent="0.25">
      <c r="A5875" t="s">
        <v>6405</v>
      </c>
      <c r="B5875">
        <v>5916</v>
      </c>
      <c r="C5875" t="s">
        <v>167</v>
      </c>
      <c r="D5875" s="167">
        <v>54523.02</v>
      </c>
      <c r="E5875" t="s">
        <v>188</v>
      </c>
      <c r="F5875" t="s">
        <v>169</v>
      </c>
      <c r="G5875" t="s">
        <v>282</v>
      </c>
      <c r="H5875" s="168">
        <v>41078</v>
      </c>
      <c r="I5875" t="s">
        <v>108</v>
      </c>
      <c r="J5875" s="169">
        <v>5.2739726027397262</v>
      </c>
      <c r="K5875">
        <v>2</v>
      </c>
    </row>
    <row r="5876" spans="1:11" x14ac:dyDescent="0.25">
      <c r="A5876" t="s">
        <v>6406</v>
      </c>
      <c r="B5876">
        <v>93175</v>
      </c>
      <c r="C5876" t="s">
        <v>172</v>
      </c>
      <c r="D5876" s="167">
        <v>94006.07</v>
      </c>
      <c r="E5876" t="s">
        <v>185</v>
      </c>
      <c r="F5876" t="s">
        <v>169</v>
      </c>
      <c r="G5876" t="s">
        <v>416</v>
      </c>
      <c r="H5876" s="168">
        <v>32699</v>
      </c>
      <c r="I5876" t="s">
        <v>103</v>
      </c>
      <c r="J5876" s="169">
        <v>28.230136986301371</v>
      </c>
      <c r="K5876">
        <v>6</v>
      </c>
    </row>
    <row r="5877" spans="1:11" x14ac:dyDescent="0.25">
      <c r="A5877" t="s">
        <v>6407</v>
      </c>
      <c r="B5877">
        <v>90837</v>
      </c>
      <c r="C5877" t="s">
        <v>172</v>
      </c>
      <c r="D5877" s="167">
        <v>76936</v>
      </c>
      <c r="E5877" t="s">
        <v>191</v>
      </c>
      <c r="F5877" t="s">
        <v>169</v>
      </c>
      <c r="G5877" t="s">
        <v>192</v>
      </c>
      <c r="H5877" s="168">
        <v>36570</v>
      </c>
      <c r="I5877" t="s">
        <v>107</v>
      </c>
      <c r="J5877" s="169">
        <v>17.624657534246577</v>
      </c>
      <c r="K5877">
        <v>4</v>
      </c>
    </row>
    <row r="5878" spans="1:11" x14ac:dyDescent="0.25">
      <c r="A5878" t="s">
        <v>6408</v>
      </c>
      <c r="B5878">
        <v>43375</v>
      </c>
      <c r="C5878" t="s">
        <v>172</v>
      </c>
      <c r="D5878" s="167">
        <v>52693</v>
      </c>
      <c r="E5878" t="s">
        <v>191</v>
      </c>
      <c r="F5878" t="s">
        <v>169</v>
      </c>
      <c r="G5878" t="s">
        <v>354</v>
      </c>
      <c r="H5878" s="168">
        <v>41288</v>
      </c>
      <c r="I5878" t="s">
        <v>106</v>
      </c>
      <c r="J5878" s="169">
        <v>4.6986301369863011</v>
      </c>
      <c r="K5878">
        <v>1</v>
      </c>
    </row>
    <row r="5879" spans="1:11" x14ac:dyDescent="0.25">
      <c r="A5879" t="s">
        <v>6409</v>
      </c>
      <c r="B5879">
        <v>72717</v>
      </c>
      <c r="C5879" t="s">
        <v>167</v>
      </c>
      <c r="D5879" s="167">
        <v>44300</v>
      </c>
      <c r="E5879" t="s">
        <v>168</v>
      </c>
      <c r="F5879" t="s">
        <v>169</v>
      </c>
      <c r="G5879" t="s">
        <v>265</v>
      </c>
      <c r="H5879" s="168">
        <v>42590</v>
      </c>
      <c r="I5879" t="s">
        <v>103</v>
      </c>
      <c r="J5879" s="169">
        <v>1.1315068493150684</v>
      </c>
      <c r="K5879">
        <v>1</v>
      </c>
    </row>
    <row r="5880" spans="1:11" x14ac:dyDescent="0.25">
      <c r="A5880" t="s">
        <v>6410</v>
      </c>
      <c r="B5880">
        <v>88345</v>
      </c>
      <c r="C5880" t="s">
        <v>172</v>
      </c>
      <c r="D5880" s="167">
        <v>41897.129999999997</v>
      </c>
      <c r="E5880" t="s">
        <v>185</v>
      </c>
      <c r="F5880" t="s">
        <v>169</v>
      </c>
      <c r="G5880" t="s">
        <v>6411</v>
      </c>
      <c r="H5880" s="168">
        <v>41190</v>
      </c>
      <c r="I5880" t="s">
        <v>108</v>
      </c>
      <c r="J5880" s="169">
        <v>4.9671232876712326</v>
      </c>
      <c r="K5880">
        <v>1</v>
      </c>
    </row>
    <row r="5881" spans="1:11" x14ac:dyDescent="0.25">
      <c r="A5881" t="s">
        <v>6412</v>
      </c>
      <c r="B5881">
        <v>33181</v>
      </c>
      <c r="C5881" t="s">
        <v>167</v>
      </c>
      <c r="D5881" s="167">
        <v>75964.69</v>
      </c>
      <c r="E5881" t="s">
        <v>188</v>
      </c>
      <c r="F5881" t="s">
        <v>169</v>
      </c>
      <c r="G5881" t="s">
        <v>428</v>
      </c>
      <c r="H5881" s="168">
        <v>41694</v>
      </c>
      <c r="I5881" t="s">
        <v>106</v>
      </c>
      <c r="J5881" s="169">
        <v>3.5863013698630137</v>
      </c>
      <c r="K5881">
        <v>1</v>
      </c>
    </row>
    <row r="5882" spans="1:11" x14ac:dyDescent="0.25">
      <c r="A5882" t="s">
        <v>6413</v>
      </c>
      <c r="B5882">
        <v>89019</v>
      </c>
      <c r="C5882" t="s">
        <v>172</v>
      </c>
      <c r="D5882" s="167">
        <v>66065.23</v>
      </c>
      <c r="E5882" t="s">
        <v>199</v>
      </c>
      <c r="F5882" t="s">
        <v>169</v>
      </c>
      <c r="G5882" t="s">
        <v>1123</v>
      </c>
      <c r="H5882" s="168">
        <v>32979</v>
      </c>
      <c r="I5882" t="s">
        <v>104</v>
      </c>
      <c r="J5882" s="169">
        <v>27.463013698630139</v>
      </c>
      <c r="K5882">
        <v>6</v>
      </c>
    </row>
    <row r="5883" spans="1:11" x14ac:dyDescent="0.25">
      <c r="A5883" t="s">
        <v>6414</v>
      </c>
      <c r="B5883">
        <v>61393</v>
      </c>
      <c r="C5883" t="s">
        <v>172</v>
      </c>
      <c r="D5883" s="167">
        <v>85405</v>
      </c>
      <c r="E5883" t="s">
        <v>168</v>
      </c>
      <c r="F5883" t="s">
        <v>169</v>
      </c>
      <c r="G5883" t="s">
        <v>265</v>
      </c>
      <c r="H5883" s="168">
        <v>36038</v>
      </c>
      <c r="I5883" t="s">
        <v>104</v>
      </c>
      <c r="J5883" s="169">
        <v>19.082191780821919</v>
      </c>
      <c r="K5883">
        <v>4</v>
      </c>
    </row>
    <row r="5884" spans="1:11" x14ac:dyDescent="0.25">
      <c r="A5884" t="s">
        <v>6415</v>
      </c>
      <c r="B5884">
        <v>23185</v>
      </c>
      <c r="C5884" t="s">
        <v>172</v>
      </c>
      <c r="D5884" s="167">
        <v>45261</v>
      </c>
      <c r="E5884" t="s">
        <v>191</v>
      </c>
      <c r="F5884" t="s">
        <v>169</v>
      </c>
      <c r="G5884" t="s">
        <v>1065</v>
      </c>
      <c r="H5884" s="168">
        <v>42716</v>
      </c>
      <c r="I5884" t="s">
        <v>103</v>
      </c>
      <c r="J5884" s="169">
        <v>0.78630136986301369</v>
      </c>
      <c r="K5884">
        <v>1</v>
      </c>
    </row>
    <row r="5885" spans="1:11" x14ac:dyDescent="0.25">
      <c r="A5885" t="s">
        <v>6416</v>
      </c>
      <c r="B5885">
        <v>75441</v>
      </c>
      <c r="C5885" t="s">
        <v>172</v>
      </c>
      <c r="D5885" s="167">
        <v>112930.4</v>
      </c>
      <c r="E5885" t="s">
        <v>188</v>
      </c>
      <c r="F5885" t="s">
        <v>169</v>
      </c>
      <c r="G5885" t="s">
        <v>840</v>
      </c>
      <c r="H5885" s="168">
        <v>37572</v>
      </c>
      <c r="I5885" t="s">
        <v>106</v>
      </c>
      <c r="J5885" s="169">
        <v>14.87945205479452</v>
      </c>
      <c r="K5885">
        <v>3</v>
      </c>
    </row>
    <row r="5886" spans="1:11" x14ac:dyDescent="0.25">
      <c r="A5886" t="s">
        <v>6417</v>
      </c>
      <c r="B5886">
        <v>87571</v>
      </c>
      <c r="C5886" t="s">
        <v>172</v>
      </c>
      <c r="D5886" s="167">
        <v>77328</v>
      </c>
      <c r="E5886" t="s">
        <v>168</v>
      </c>
      <c r="F5886" t="s">
        <v>169</v>
      </c>
      <c r="G5886" t="s">
        <v>265</v>
      </c>
      <c r="H5886" s="168">
        <v>36388</v>
      </c>
      <c r="I5886" t="s">
        <v>103</v>
      </c>
      <c r="J5886" s="169">
        <v>18.123287671232877</v>
      </c>
      <c r="K5886">
        <v>4</v>
      </c>
    </row>
    <row r="5887" spans="1:11" x14ac:dyDescent="0.25">
      <c r="A5887" t="s">
        <v>6418</v>
      </c>
      <c r="B5887">
        <v>75854</v>
      </c>
      <c r="C5887" t="s">
        <v>172</v>
      </c>
      <c r="D5887" s="167">
        <v>61390.5</v>
      </c>
      <c r="E5887" t="s">
        <v>199</v>
      </c>
      <c r="F5887" t="s">
        <v>169</v>
      </c>
      <c r="G5887" t="s">
        <v>200</v>
      </c>
      <c r="H5887" s="168">
        <v>39509</v>
      </c>
      <c r="I5887" t="s">
        <v>105</v>
      </c>
      <c r="J5887" s="169">
        <v>9.5726027397260278</v>
      </c>
      <c r="K5887">
        <v>2</v>
      </c>
    </row>
    <row r="5888" spans="1:11" x14ac:dyDescent="0.25">
      <c r="A5888" t="s">
        <v>6419</v>
      </c>
      <c r="B5888">
        <v>5246</v>
      </c>
      <c r="C5888" t="s">
        <v>167</v>
      </c>
      <c r="D5888" s="167">
        <v>111084.31</v>
      </c>
      <c r="E5888" t="s">
        <v>188</v>
      </c>
      <c r="F5888" t="s">
        <v>169</v>
      </c>
      <c r="G5888" t="s">
        <v>275</v>
      </c>
      <c r="H5888" s="168">
        <v>33007</v>
      </c>
      <c r="I5888" t="s">
        <v>106</v>
      </c>
      <c r="J5888" s="169">
        <v>27.386301369863013</v>
      </c>
      <c r="K5888">
        <v>6</v>
      </c>
    </row>
    <row r="5889" spans="1:11" x14ac:dyDescent="0.25">
      <c r="A5889" t="s">
        <v>6420</v>
      </c>
      <c r="B5889">
        <v>60235</v>
      </c>
      <c r="C5889" t="s">
        <v>167</v>
      </c>
      <c r="D5889" s="167">
        <v>21766.2</v>
      </c>
      <c r="E5889" t="s">
        <v>196</v>
      </c>
      <c r="F5889" t="s">
        <v>202</v>
      </c>
      <c r="G5889" t="s">
        <v>222</v>
      </c>
      <c r="H5889" s="168">
        <v>38040</v>
      </c>
      <c r="I5889" t="s">
        <v>106</v>
      </c>
      <c r="J5889" s="169">
        <v>13.597260273972603</v>
      </c>
      <c r="K5889">
        <v>3</v>
      </c>
    </row>
    <row r="5890" spans="1:11" x14ac:dyDescent="0.25">
      <c r="A5890" t="s">
        <v>6421</v>
      </c>
      <c r="B5890">
        <v>85875</v>
      </c>
      <c r="C5890" t="s">
        <v>167</v>
      </c>
      <c r="D5890" s="167">
        <v>36180</v>
      </c>
      <c r="E5890" t="s">
        <v>188</v>
      </c>
      <c r="F5890" t="s">
        <v>169</v>
      </c>
      <c r="G5890" t="s">
        <v>344</v>
      </c>
      <c r="H5890" s="168">
        <v>42521</v>
      </c>
      <c r="I5890" t="s">
        <v>106</v>
      </c>
      <c r="J5890" s="169">
        <v>1.3205479452054794</v>
      </c>
      <c r="K5890">
        <v>1</v>
      </c>
    </row>
    <row r="5891" spans="1:11" x14ac:dyDescent="0.25">
      <c r="A5891" t="s">
        <v>6422</v>
      </c>
      <c r="B5891">
        <v>14452</v>
      </c>
      <c r="C5891" t="s">
        <v>172</v>
      </c>
      <c r="D5891" s="167">
        <v>70718.47</v>
      </c>
      <c r="E5891" t="s">
        <v>308</v>
      </c>
      <c r="F5891" t="s">
        <v>169</v>
      </c>
      <c r="G5891" t="s">
        <v>282</v>
      </c>
      <c r="H5891" s="168">
        <v>41904</v>
      </c>
      <c r="I5891" t="s">
        <v>104</v>
      </c>
      <c r="J5891" s="169">
        <v>3.010958904109589</v>
      </c>
      <c r="K5891">
        <v>1</v>
      </c>
    </row>
    <row r="5892" spans="1:11" x14ac:dyDescent="0.25">
      <c r="A5892" t="s">
        <v>6423</v>
      </c>
      <c r="B5892">
        <v>87359</v>
      </c>
      <c r="C5892" t="s">
        <v>167</v>
      </c>
      <c r="D5892" s="167">
        <v>123422.86</v>
      </c>
      <c r="E5892" t="s">
        <v>188</v>
      </c>
      <c r="F5892" t="s">
        <v>169</v>
      </c>
      <c r="G5892" t="s">
        <v>275</v>
      </c>
      <c r="H5892" s="168">
        <v>37550</v>
      </c>
      <c r="I5892" t="s">
        <v>103</v>
      </c>
      <c r="J5892" s="169">
        <v>14.93972602739726</v>
      </c>
      <c r="K5892">
        <v>3</v>
      </c>
    </row>
    <row r="5893" spans="1:11" x14ac:dyDescent="0.25">
      <c r="A5893" t="s">
        <v>6424</v>
      </c>
      <c r="B5893">
        <v>31881</v>
      </c>
      <c r="C5893" t="s">
        <v>167</v>
      </c>
      <c r="D5893" s="167">
        <v>57500.73</v>
      </c>
      <c r="E5893" t="s">
        <v>188</v>
      </c>
      <c r="F5893" t="s">
        <v>169</v>
      </c>
      <c r="G5893" t="s">
        <v>344</v>
      </c>
      <c r="H5893" s="168">
        <v>40363</v>
      </c>
      <c r="I5893" t="s">
        <v>103</v>
      </c>
      <c r="J5893" s="169">
        <v>7.2328767123287667</v>
      </c>
      <c r="K5893">
        <v>2</v>
      </c>
    </row>
    <row r="5894" spans="1:11" x14ac:dyDescent="0.25">
      <c r="A5894" t="s">
        <v>6425</v>
      </c>
      <c r="B5894">
        <v>73982</v>
      </c>
      <c r="C5894" t="s">
        <v>172</v>
      </c>
      <c r="D5894" s="167">
        <v>49104.52</v>
      </c>
      <c r="E5894" t="s">
        <v>168</v>
      </c>
      <c r="F5894" t="s">
        <v>169</v>
      </c>
      <c r="G5894" t="s">
        <v>649</v>
      </c>
      <c r="H5894" s="168">
        <v>40561</v>
      </c>
      <c r="I5894" t="s">
        <v>106</v>
      </c>
      <c r="J5894" s="169">
        <v>6.6904109589041099</v>
      </c>
      <c r="K5894">
        <v>2</v>
      </c>
    </row>
    <row r="5895" spans="1:11" x14ac:dyDescent="0.25">
      <c r="A5895" t="s">
        <v>6426</v>
      </c>
      <c r="B5895">
        <v>29403</v>
      </c>
      <c r="C5895" t="s">
        <v>172</v>
      </c>
      <c r="D5895" s="167">
        <v>60501</v>
      </c>
      <c r="E5895" t="s">
        <v>175</v>
      </c>
      <c r="F5895" t="s">
        <v>169</v>
      </c>
      <c r="G5895" t="s">
        <v>183</v>
      </c>
      <c r="H5895" s="168">
        <v>41106</v>
      </c>
      <c r="I5895" t="s">
        <v>106</v>
      </c>
      <c r="J5895" s="169">
        <v>5.1972602739726028</v>
      </c>
      <c r="K5895">
        <v>2</v>
      </c>
    </row>
    <row r="5896" spans="1:11" x14ac:dyDescent="0.25">
      <c r="A5896" t="s">
        <v>6427</v>
      </c>
      <c r="B5896">
        <v>48583</v>
      </c>
      <c r="C5896" t="s">
        <v>172</v>
      </c>
      <c r="D5896" s="167">
        <v>105743.92</v>
      </c>
      <c r="E5896" t="s">
        <v>268</v>
      </c>
      <c r="F5896" t="s">
        <v>169</v>
      </c>
      <c r="G5896" t="s">
        <v>457</v>
      </c>
      <c r="H5896" s="168">
        <v>32153</v>
      </c>
      <c r="I5896" t="s">
        <v>108</v>
      </c>
      <c r="J5896" s="169">
        <v>29.726027397260275</v>
      </c>
      <c r="K5896">
        <v>6</v>
      </c>
    </row>
    <row r="5897" spans="1:11" x14ac:dyDescent="0.25">
      <c r="A5897" t="s">
        <v>6428</v>
      </c>
      <c r="B5897">
        <v>64193</v>
      </c>
      <c r="C5897" t="s">
        <v>167</v>
      </c>
      <c r="D5897" s="167">
        <v>69222.179999999993</v>
      </c>
      <c r="E5897" t="s">
        <v>180</v>
      </c>
      <c r="F5897" t="s">
        <v>169</v>
      </c>
      <c r="G5897" t="s">
        <v>170</v>
      </c>
      <c r="H5897" s="168">
        <v>26791</v>
      </c>
      <c r="I5897" t="s">
        <v>106</v>
      </c>
      <c r="J5897" s="169">
        <v>44.416438356164385</v>
      </c>
      <c r="K5897">
        <v>9</v>
      </c>
    </row>
    <row r="5898" spans="1:11" x14ac:dyDescent="0.25">
      <c r="A5898" t="s">
        <v>6429</v>
      </c>
      <c r="B5898">
        <v>50018</v>
      </c>
      <c r="C5898" t="s">
        <v>172</v>
      </c>
      <c r="D5898" s="167">
        <v>97560</v>
      </c>
      <c r="E5898" t="s">
        <v>185</v>
      </c>
      <c r="F5898" t="s">
        <v>169</v>
      </c>
      <c r="G5898" t="s">
        <v>416</v>
      </c>
      <c r="H5898" s="168">
        <v>35807</v>
      </c>
      <c r="I5898" t="s">
        <v>108</v>
      </c>
      <c r="J5898" s="169">
        <v>19.715068493150685</v>
      </c>
      <c r="K5898">
        <v>4</v>
      </c>
    </row>
    <row r="5899" spans="1:11" x14ac:dyDescent="0.25">
      <c r="A5899" t="s">
        <v>6430</v>
      </c>
      <c r="B5899">
        <v>73953</v>
      </c>
      <c r="C5899" t="s">
        <v>172</v>
      </c>
      <c r="D5899" s="167">
        <v>83658</v>
      </c>
      <c r="E5899" t="s">
        <v>175</v>
      </c>
      <c r="F5899" t="s">
        <v>169</v>
      </c>
      <c r="G5899" t="s">
        <v>183</v>
      </c>
      <c r="H5899" s="168">
        <v>37459</v>
      </c>
      <c r="I5899" t="s">
        <v>105</v>
      </c>
      <c r="J5899" s="169">
        <v>15.189041095890412</v>
      </c>
      <c r="K5899">
        <v>4</v>
      </c>
    </row>
    <row r="5900" spans="1:11" x14ac:dyDescent="0.25">
      <c r="A5900" t="s">
        <v>6431</v>
      </c>
      <c r="B5900">
        <v>20797</v>
      </c>
      <c r="C5900" t="s">
        <v>172</v>
      </c>
      <c r="D5900" s="167">
        <v>115279</v>
      </c>
      <c r="E5900" t="s">
        <v>185</v>
      </c>
      <c r="F5900" t="s">
        <v>169</v>
      </c>
      <c r="G5900" t="s">
        <v>382</v>
      </c>
      <c r="H5900" s="168">
        <v>36388</v>
      </c>
      <c r="I5900" t="s">
        <v>107</v>
      </c>
      <c r="J5900" s="169">
        <v>18.123287671232877</v>
      </c>
      <c r="K5900">
        <v>4</v>
      </c>
    </row>
    <row r="5901" spans="1:11" x14ac:dyDescent="0.25">
      <c r="A5901" t="s">
        <v>6432</v>
      </c>
      <c r="B5901">
        <v>55476</v>
      </c>
      <c r="C5901" t="s">
        <v>167</v>
      </c>
      <c r="D5901" s="167">
        <v>27805.439999999999</v>
      </c>
      <c r="E5901" t="s">
        <v>233</v>
      </c>
      <c r="F5901" t="s">
        <v>202</v>
      </c>
      <c r="G5901" t="s">
        <v>234</v>
      </c>
      <c r="H5901" s="168">
        <v>42485</v>
      </c>
      <c r="I5901" t="s">
        <v>104</v>
      </c>
      <c r="J5901" s="169">
        <v>1.4191780821917808</v>
      </c>
      <c r="K5901">
        <v>1</v>
      </c>
    </row>
    <row r="5902" spans="1:11" x14ac:dyDescent="0.25">
      <c r="A5902" t="s">
        <v>6433</v>
      </c>
      <c r="B5902">
        <v>82826</v>
      </c>
      <c r="C5902" t="s">
        <v>172</v>
      </c>
      <c r="D5902" s="167">
        <v>74099.13</v>
      </c>
      <c r="E5902" t="s">
        <v>268</v>
      </c>
      <c r="F5902" t="s">
        <v>169</v>
      </c>
      <c r="G5902" t="s">
        <v>418</v>
      </c>
      <c r="H5902" s="168">
        <v>41652</v>
      </c>
      <c r="I5902" t="s">
        <v>107</v>
      </c>
      <c r="J5902" s="169">
        <v>3.7013698630136984</v>
      </c>
      <c r="K5902">
        <v>1</v>
      </c>
    </row>
    <row r="5903" spans="1:11" x14ac:dyDescent="0.25">
      <c r="A5903" t="s">
        <v>6434</v>
      </c>
      <c r="B5903">
        <v>29757</v>
      </c>
      <c r="C5903" t="s">
        <v>172</v>
      </c>
      <c r="D5903" s="167">
        <v>35134.11</v>
      </c>
      <c r="E5903" t="s">
        <v>233</v>
      </c>
      <c r="F5903" t="s">
        <v>169</v>
      </c>
      <c r="G5903" t="s">
        <v>824</v>
      </c>
      <c r="H5903" s="168">
        <v>42128</v>
      </c>
      <c r="I5903" t="s">
        <v>103</v>
      </c>
      <c r="J5903" s="169">
        <v>2.3972602739726026</v>
      </c>
      <c r="K5903">
        <v>1</v>
      </c>
    </row>
    <row r="5904" spans="1:11" x14ac:dyDescent="0.25">
      <c r="A5904" t="s">
        <v>6435</v>
      </c>
      <c r="B5904">
        <v>57609</v>
      </c>
      <c r="C5904" t="s">
        <v>172</v>
      </c>
      <c r="D5904" s="167">
        <v>37636.050000000003</v>
      </c>
      <c r="E5904" t="s">
        <v>233</v>
      </c>
      <c r="F5904" t="s">
        <v>169</v>
      </c>
      <c r="G5904" t="s">
        <v>242</v>
      </c>
      <c r="H5904" s="168">
        <v>39758</v>
      </c>
      <c r="I5904" t="s">
        <v>104</v>
      </c>
      <c r="J5904" s="169">
        <v>8.8904109589041092</v>
      </c>
      <c r="K5904">
        <v>2</v>
      </c>
    </row>
    <row r="5905" spans="1:11" x14ac:dyDescent="0.25">
      <c r="A5905" t="s">
        <v>6436</v>
      </c>
      <c r="B5905">
        <v>93301</v>
      </c>
      <c r="C5905" t="s">
        <v>167</v>
      </c>
      <c r="D5905" s="167">
        <v>62903</v>
      </c>
      <c r="E5905" t="s">
        <v>168</v>
      </c>
      <c r="F5905" t="s">
        <v>169</v>
      </c>
      <c r="G5905" t="s">
        <v>265</v>
      </c>
      <c r="H5905" s="168">
        <v>39272</v>
      </c>
      <c r="I5905" t="s">
        <v>103</v>
      </c>
      <c r="J5905" s="169">
        <v>10.221917808219178</v>
      </c>
      <c r="K5905">
        <v>3</v>
      </c>
    </row>
    <row r="5906" spans="1:11" x14ac:dyDescent="0.25">
      <c r="A5906" t="s">
        <v>6437</v>
      </c>
      <c r="B5906">
        <v>87344</v>
      </c>
      <c r="C5906" t="s">
        <v>172</v>
      </c>
      <c r="D5906" s="167">
        <v>64506.79</v>
      </c>
      <c r="E5906" t="s">
        <v>199</v>
      </c>
      <c r="F5906" t="s">
        <v>169</v>
      </c>
      <c r="G5906" t="s">
        <v>181</v>
      </c>
      <c r="H5906" s="168">
        <v>41288</v>
      </c>
      <c r="I5906" t="s">
        <v>104</v>
      </c>
      <c r="J5906" s="169">
        <v>4.6986301369863011</v>
      </c>
      <c r="K5906">
        <v>1</v>
      </c>
    </row>
    <row r="5907" spans="1:11" x14ac:dyDescent="0.25">
      <c r="A5907" t="s">
        <v>6438</v>
      </c>
      <c r="B5907">
        <v>97205</v>
      </c>
      <c r="C5907" t="s">
        <v>167</v>
      </c>
      <c r="D5907" s="167">
        <v>66065.23</v>
      </c>
      <c r="E5907" t="s">
        <v>168</v>
      </c>
      <c r="F5907" t="s">
        <v>169</v>
      </c>
      <c r="G5907" t="s">
        <v>869</v>
      </c>
      <c r="H5907" s="168">
        <v>29829</v>
      </c>
      <c r="I5907" t="s">
        <v>104</v>
      </c>
      <c r="J5907" s="169">
        <v>36.093150684931508</v>
      </c>
      <c r="K5907">
        <v>8</v>
      </c>
    </row>
    <row r="5908" spans="1:11" x14ac:dyDescent="0.25">
      <c r="A5908" t="s">
        <v>6439</v>
      </c>
      <c r="B5908">
        <v>38197</v>
      </c>
      <c r="C5908" t="s">
        <v>172</v>
      </c>
      <c r="D5908" s="167">
        <v>45049.120000000003</v>
      </c>
      <c r="E5908" t="s">
        <v>199</v>
      </c>
      <c r="F5908" t="s">
        <v>169</v>
      </c>
      <c r="G5908" t="s">
        <v>205</v>
      </c>
      <c r="H5908" s="168">
        <v>41239</v>
      </c>
      <c r="I5908" t="s">
        <v>103</v>
      </c>
      <c r="J5908" s="169">
        <v>4.8328767123287673</v>
      </c>
      <c r="K5908">
        <v>1</v>
      </c>
    </row>
    <row r="5909" spans="1:11" x14ac:dyDescent="0.25">
      <c r="A5909" t="s">
        <v>6440</v>
      </c>
      <c r="B5909">
        <v>11257</v>
      </c>
      <c r="C5909" t="s">
        <v>167</v>
      </c>
      <c r="D5909" s="167">
        <v>83658</v>
      </c>
      <c r="E5909" t="s">
        <v>175</v>
      </c>
      <c r="F5909" t="s">
        <v>169</v>
      </c>
      <c r="G5909" t="s">
        <v>183</v>
      </c>
      <c r="H5909" s="168">
        <v>37270</v>
      </c>
      <c r="I5909" t="s">
        <v>103</v>
      </c>
      <c r="J5909" s="169">
        <v>15.706849315068494</v>
      </c>
      <c r="K5909">
        <v>4</v>
      </c>
    </row>
    <row r="5910" spans="1:11" x14ac:dyDescent="0.25">
      <c r="A5910" t="s">
        <v>6441</v>
      </c>
      <c r="B5910">
        <v>87049</v>
      </c>
      <c r="C5910" t="s">
        <v>167</v>
      </c>
      <c r="D5910" s="167">
        <v>95019.08</v>
      </c>
      <c r="E5910" t="s">
        <v>188</v>
      </c>
      <c r="F5910" t="s">
        <v>169</v>
      </c>
      <c r="G5910" t="s">
        <v>284</v>
      </c>
      <c r="H5910" s="168">
        <v>39580</v>
      </c>
      <c r="I5910" t="s">
        <v>103</v>
      </c>
      <c r="J5910" s="169">
        <v>9.3780821917808215</v>
      </c>
      <c r="K5910">
        <v>2</v>
      </c>
    </row>
    <row r="5911" spans="1:11" x14ac:dyDescent="0.25">
      <c r="A5911" t="s">
        <v>6442</v>
      </c>
      <c r="B5911">
        <v>20472</v>
      </c>
      <c r="C5911" t="s">
        <v>172</v>
      </c>
      <c r="D5911" s="167">
        <v>109727.59</v>
      </c>
      <c r="E5911" t="s">
        <v>325</v>
      </c>
      <c r="F5911" t="s">
        <v>169</v>
      </c>
      <c r="G5911" t="s">
        <v>3850</v>
      </c>
      <c r="H5911" s="168">
        <v>40882</v>
      </c>
      <c r="I5911" t="s">
        <v>106</v>
      </c>
      <c r="J5911" s="169">
        <v>5.8109589041095893</v>
      </c>
      <c r="K5911">
        <v>2</v>
      </c>
    </row>
    <row r="5912" spans="1:11" x14ac:dyDescent="0.25">
      <c r="A5912" t="s">
        <v>6443</v>
      </c>
      <c r="B5912">
        <v>21825</v>
      </c>
      <c r="C5912" t="s">
        <v>172</v>
      </c>
      <c r="D5912" s="167">
        <v>55251</v>
      </c>
      <c r="E5912" t="s">
        <v>168</v>
      </c>
      <c r="F5912" t="s">
        <v>169</v>
      </c>
      <c r="G5912" t="s">
        <v>265</v>
      </c>
      <c r="H5912" s="168">
        <v>39693</v>
      </c>
      <c r="I5912" t="s">
        <v>103</v>
      </c>
      <c r="J5912" s="169">
        <v>9.0684931506849313</v>
      </c>
      <c r="K5912">
        <v>2</v>
      </c>
    </row>
    <row r="5913" spans="1:11" x14ac:dyDescent="0.25">
      <c r="A5913" t="s">
        <v>6444</v>
      </c>
      <c r="B5913">
        <v>37811</v>
      </c>
      <c r="C5913" t="s">
        <v>172</v>
      </c>
      <c r="D5913" s="167">
        <v>89620</v>
      </c>
      <c r="E5913" t="s">
        <v>175</v>
      </c>
      <c r="F5913" t="s">
        <v>169</v>
      </c>
      <c r="G5913" t="s">
        <v>183</v>
      </c>
      <c r="H5913" s="168">
        <v>37270</v>
      </c>
      <c r="I5913" t="s">
        <v>104</v>
      </c>
      <c r="J5913" s="169">
        <v>15.706849315068494</v>
      </c>
      <c r="K5913">
        <v>4</v>
      </c>
    </row>
    <row r="5914" spans="1:11" x14ac:dyDescent="0.25">
      <c r="A5914" t="s">
        <v>6445</v>
      </c>
      <c r="B5914">
        <v>92694</v>
      </c>
      <c r="C5914" t="s">
        <v>167</v>
      </c>
      <c r="D5914" s="167">
        <v>54500.13</v>
      </c>
      <c r="E5914" t="s">
        <v>308</v>
      </c>
      <c r="F5914" t="s">
        <v>169</v>
      </c>
      <c r="G5914" t="s">
        <v>170</v>
      </c>
      <c r="H5914" s="168">
        <v>38601</v>
      </c>
      <c r="I5914" t="s">
        <v>105</v>
      </c>
      <c r="J5914" s="169">
        <v>12.06027397260274</v>
      </c>
      <c r="K5914">
        <v>3</v>
      </c>
    </row>
    <row r="5915" spans="1:11" x14ac:dyDescent="0.25">
      <c r="A5915" t="s">
        <v>6446</v>
      </c>
      <c r="B5915">
        <v>48427</v>
      </c>
      <c r="C5915" t="s">
        <v>172</v>
      </c>
      <c r="D5915" s="167">
        <v>65752</v>
      </c>
      <c r="E5915" t="s">
        <v>175</v>
      </c>
      <c r="F5915" t="s">
        <v>169</v>
      </c>
      <c r="G5915" t="s">
        <v>183</v>
      </c>
      <c r="H5915" s="168">
        <v>40742</v>
      </c>
      <c r="I5915" t="s">
        <v>107</v>
      </c>
      <c r="J5915" s="169">
        <v>6.1945205479452055</v>
      </c>
      <c r="K5915">
        <v>2</v>
      </c>
    </row>
    <row r="5916" spans="1:11" x14ac:dyDescent="0.25">
      <c r="A5916" t="s">
        <v>6447</v>
      </c>
      <c r="B5916">
        <v>44635</v>
      </c>
      <c r="C5916" t="s">
        <v>167</v>
      </c>
      <c r="D5916" s="167">
        <v>71929.070000000007</v>
      </c>
      <c r="E5916" t="s">
        <v>216</v>
      </c>
      <c r="F5916" t="s">
        <v>169</v>
      </c>
      <c r="G5916" t="s">
        <v>428</v>
      </c>
      <c r="H5916" s="168">
        <v>38810</v>
      </c>
      <c r="I5916" t="s">
        <v>103</v>
      </c>
      <c r="J5916" s="169">
        <v>11.487671232876712</v>
      </c>
      <c r="K5916">
        <v>3</v>
      </c>
    </row>
    <row r="5917" spans="1:11" x14ac:dyDescent="0.25">
      <c r="A5917" t="s">
        <v>6448</v>
      </c>
      <c r="B5917">
        <v>8708</v>
      </c>
      <c r="C5917" t="s">
        <v>167</v>
      </c>
      <c r="D5917" s="167">
        <v>48956</v>
      </c>
      <c r="E5917" t="s">
        <v>175</v>
      </c>
      <c r="F5917" t="s">
        <v>202</v>
      </c>
      <c r="G5917" t="s">
        <v>211</v>
      </c>
      <c r="H5917" s="168">
        <v>36500</v>
      </c>
      <c r="I5917" t="s">
        <v>108</v>
      </c>
      <c r="J5917" s="169">
        <v>17.816438356164383</v>
      </c>
      <c r="K5917">
        <v>4</v>
      </c>
    </row>
    <row r="5918" spans="1:11" x14ac:dyDescent="0.25">
      <c r="A5918" t="s">
        <v>6449</v>
      </c>
      <c r="B5918">
        <v>23773</v>
      </c>
      <c r="C5918" t="s">
        <v>172</v>
      </c>
      <c r="D5918" s="167">
        <v>58455</v>
      </c>
      <c r="E5918" t="s">
        <v>175</v>
      </c>
      <c r="F5918" t="s">
        <v>169</v>
      </c>
      <c r="G5918" t="s">
        <v>183</v>
      </c>
      <c r="H5918" s="168">
        <v>41302</v>
      </c>
      <c r="I5918" t="s">
        <v>103</v>
      </c>
      <c r="J5918" s="169">
        <v>4.6602739726027398</v>
      </c>
      <c r="K5918">
        <v>1</v>
      </c>
    </row>
    <row r="5919" spans="1:11" x14ac:dyDescent="0.25">
      <c r="A5919" t="s">
        <v>6450</v>
      </c>
      <c r="B5919">
        <v>90752</v>
      </c>
      <c r="C5919" t="s">
        <v>172</v>
      </c>
      <c r="D5919" s="167">
        <v>66833.11</v>
      </c>
      <c r="E5919" t="s">
        <v>199</v>
      </c>
      <c r="F5919" t="s">
        <v>169</v>
      </c>
      <c r="G5919" t="s">
        <v>2792</v>
      </c>
      <c r="H5919" s="168">
        <v>35618</v>
      </c>
      <c r="I5919" t="s">
        <v>105</v>
      </c>
      <c r="J5919" s="169">
        <v>20.232876712328768</v>
      </c>
      <c r="K5919">
        <v>5</v>
      </c>
    </row>
    <row r="5920" spans="1:11" x14ac:dyDescent="0.25">
      <c r="A5920" t="s">
        <v>6451</v>
      </c>
      <c r="B5920">
        <v>93042</v>
      </c>
      <c r="C5920" t="s">
        <v>167</v>
      </c>
      <c r="D5920" s="167">
        <v>94720</v>
      </c>
      <c r="E5920" t="s">
        <v>253</v>
      </c>
      <c r="F5920" t="s">
        <v>202</v>
      </c>
      <c r="G5920" t="s">
        <v>3297</v>
      </c>
      <c r="H5920" s="168">
        <v>38656</v>
      </c>
      <c r="I5920" t="s">
        <v>103</v>
      </c>
      <c r="J5920" s="169">
        <v>11.90958904109589</v>
      </c>
      <c r="K5920">
        <v>3</v>
      </c>
    </row>
    <row r="5921" spans="1:11" x14ac:dyDescent="0.25">
      <c r="A5921" t="s">
        <v>6452</v>
      </c>
      <c r="B5921">
        <v>43549</v>
      </c>
      <c r="C5921" t="s">
        <v>167</v>
      </c>
      <c r="D5921" s="167">
        <v>93396</v>
      </c>
      <c r="E5921" t="s">
        <v>270</v>
      </c>
      <c r="F5921" t="s">
        <v>169</v>
      </c>
      <c r="G5921" t="s">
        <v>271</v>
      </c>
      <c r="H5921" s="168">
        <v>34722</v>
      </c>
      <c r="I5921" t="s">
        <v>105</v>
      </c>
      <c r="J5921" s="169">
        <v>22.687671232876713</v>
      </c>
      <c r="K5921">
        <v>5</v>
      </c>
    </row>
    <row r="5922" spans="1:11" x14ac:dyDescent="0.25">
      <c r="A5922" t="s">
        <v>6453</v>
      </c>
      <c r="B5922">
        <v>45938</v>
      </c>
      <c r="C5922" t="s">
        <v>172</v>
      </c>
      <c r="D5922" s="167">
        <v>75241.759999999995</v>
      </c>
      <c r="E5922" t="s">
        <v>233</v>
      </c>
      <c r="F5922" t="s">
        <v>169</v>
      </c>
      <c r="G5922" t="s">
        <v>258</v>
      </c>
      <c r="H5922" s="168">
        <v>40112</v>
      </c>
      <c r="I5922" t="s">
        <v>104</v>
      </c>
      <c r="J5922" s="169">
        <v>7.9205479452054792</v>
      </c>
      <c r="K5922">
        <v>2</v>
      </c>
    </row>
    <row r="5923" spans="1:11" x14ac:dyDescent="0.25">
      <c r="A5923" t="s">
        <v>6454</v>
      </c>
      <c r="B5923">
        <v>26923</v>
      </c>
      <c r="C5923" t="s">
        <v>172</v>
      </c>
      <c r="D5923" s="167">
        <v>89620</v>
      </c>
      <c r="E5923" t="s">
        <v>175</v>
      </c>
      <c r="F5923" t="s">
        <v>169</v>
      </c>
      <c r="G5923" t="s">
        <v>183</v>
      </c>
      <c r="H5923" s="168">
        <v>37452</v>
      </c>
      <c r="I5923" t="s">
        <v>103</v>
      </c>
      <c r="J5923" s="169">
        <v>15.208219178082192</v>
      </c>
      <c r="K5923">
        <v>4</v>
      </c>
    </row>
    <row r="5924" spans="1:11" x14ac:dyDescent="0.25">
      <c r="A5924" t="s">
        <v>6455</v>
      </c>
      <c r="B5924">
        <v>15341</v>
      </c>
      <c r="C5924" t="s">
        <v>172</v>
      </c>
      <c r="D5924" s="167">
        <v>134504.29</v>
      </c>
      <c r="E5924" t="s">
        <v>188</v>
      </c>
      <c r="F5924" t="s">
        <v>169</v>
      </c>
      <c r="G5924" t="s">
        <v>275</v>
      </c>
      <c r="H5924" s="168">
        <v>33091</v>
      </c>
      <c r="I5924" t="s">
        <v>103</v>
      </c>
      <c r="J5924" s="169">
        <v>27.156164383561645</v>
      </c>
      <c r="K5924">
        <v>6</v>
      </c>
    </row>
    <row r="5925" spans="1:11" x14ac:dyDescent="0.25">
      <c r="A5925" t="s">
        <v>6456</v>
      </c>
      <c r="B5925">
        <v>13211</v>
      </c>
      <c r="C5925" t="s">
        <v>172</v>
      </c>
      <c r="D5925" s="167">
        <v>52693</v>
      </c>
      <c r="E5925" t="s">
        <v>191</v>
      </c>
      <c r="F5925" t="s">
        <v>169</v>
      </c>
      <c r="G5925" t="s">
        <v>354</v>
      </c>
      <c r="H5925" s="168">
        <v>41484</v>
      </c>
      <c r="I5925" t="s">
        <v>104</v>
      </c>
      <c r="J5925" s="169">
        <v>4.161643835616438</v>
      </c>
      <c r="K5925">
        <v>1</v>
      </c>
    </row>
    <row r="5926" spans="1:11" x14ac:dyDescent="0.25">
      <c r="A5926" t="s">
        <v>6457</v>
      </c>
      <c r="B5926">
        <v>30425</v>
      </c>
      <c r="C5926" t="s">
        <v>172</v>
      </c>
      <c r="D5926" s="167">
        <v>52110.67</v>
      </c>
      <c r="E5926" t="s">
        <v>199</v>
      </c>
      <c r="F5926" t="s">
        <v>169</v>
      </c>
      <c r="G5926" t="s">
        <v>508</v>
      </c>
      <c r="H5926" s="168">
        <v>38250</v>
      </c>
      <c r="I5926" t="s">
        <v>107</v>
      </c>
      <c r="J5926" s="169">
        <v>13.021917808219179</v>
      </c>
      <c r="K5926">
        <v>3</v>
      </c>
    </row>
    <row r="5927" spans="1:11" x14ac:dyDescent="0.25">
      <c r="A5927" t="s">
        <v>6458</v>
      </c>
      <c r="B5927">
        <v>81685</v>
      </c>
      <c r="C5927" t="s">
        <v>172</v>
      </c>
      <c r="D5927" s="167">
        <v>29779.07</v>
      </c>
      <c r="E5927" t="s">
        <v>233</v>
      </c>
      <c r="F5927" t="s">
        <v>202</v>
      </c>
      <c r="G5927" t="s">
        <v>234</v>
      </c>
      <c r="H5927" s="168">
        <v>40811</v>
      </c>
      <c r="I5927" t="s">
        <v>108</v>
      </c>
      <c r="J5927" s="169">
        <v>6.0054794520547947</v>
      </c>
      <c r="K5927">
        <v>2</v>
      </c>
    </row>
    <row r="5928" spans="1:11" x14ac:dyDescent="0.25">
      <c r="A5928" t="s">
        <v>6459</v>
      </c>
      <c r="B5928">
        <v>45471</v>
      </c>
      <c r="C5928" t="s">
        <v>167</v>
      </c>
      <c r="D5928" s="167">
        <v>69095.92</v>
      </c>
      <c r="E5928" t="s">
        <v>308</v>
      </c>
      <c r="F5928" t="s">
        <v>169</v>
      </c>
      <c r="G5928" t="s">
        <v>665</v>
      </c>
      <c r="H5928" s="168">
        <v>39356</v>
      </c>
      <c r="I5928" t="s">
        <v>103</v>
      </c>
      <c r="J5928" s="169">
        <v>9.9917808219178088</v>
      </c>
      <c r="K5928">
        <v>3</v>
      </c>
    </row>
    <row r="5929" spans="1:11" x14ac:dyDescent="0.25">
      <c r="A5929" t="s">
        <v>6460</v>
      </c>
      <c r="B5929">
        <v>96749</v>
      </c>
      <c r="C5929" t="s">
        <v>167</v>
      </c>
      <c r="D5929" s="167">
        <v>70422</v>
      </c>
      <c r="E5929" t="s">
        <v>188</v>
      </c>
      <c r="F5929" t="s">
        <v>169</v>
      </c>
      <c r="G5929" t="s">
        <v>968</v>
      </c>
      <c r="H5929" s="168">
        <v>35172</v>
      </c>
      <c r="I5929" t="s">
        <v>105</v>
      </c>
      <c r="J5929" s="169">
        <v>21.454794520547946</v>
      </c>
      <c r="K5929">
        <v>5</v>
      </c>
    </row>
    <row r="5930" spans="1:11" x14ac:dyDescent="0.25">
      <c r="A5930" t="s">
        <v>6461</v>
      </c>
      <c r="B5930">
        <v>79388</v>
      </c>
      <c r="C5930" t="s">
        <v>172</v>
      </c>
      <c r="D5930" s="167">
        <v>96197.88</v>
      </c>
      <c r="E5930" t="s">
        <v>180</v>
      </c>
      <c r="F5930" t="s">
        <v>169</v>
      </c>
      <c r="G5930" t="s">
        <v>386</v>
      </c>
      <c r="H5930" s="168">
        <v>31306</v>
      </c>
      <c r="I5930" t="s">
        <v>106</v>
      </c>
      <c r="J5930" s="169">
        <v>32.046575342465751</v>
      </c>
      <c r="K5930">
        <v>7</v>
      </c>
    </row>
    <row r="5931" spans="1:11" x14ac:dyDescent="0.25">
      <c r="A5931" t="s">
        <v>6462</v>
      </c>
      <c r="B5931">
        <v>74733</v>
      </c>
      <c r="C5931" t="s">
        <v>172</v>
      </c>
      <c r="D5931" s="167">
        <v>102664</v>
      </c>
      <c r="E5931" t="s">
        <v>188</v>
      </c>
      <c r="F5931" t="s">
        <v>169</v>
      </c>
      <c r="G5931" t="s">
        <v>598</v>
      </c>
      <c r="H5931" s="168">
        <v>40966</v>
      </c>
      <c r="I5931" t="s">
        <v>106</v>
      </c>
      <c r="J5931" s="169">
        <v>5.580821917808219</v>
      </c>
      <c r="K5931">
        <v>2</v>
      </c>
    </row>
    <row r="5932" spans="1:11" x14ac:dyDescent="0.25">
      <c r="A5932" t="s">
        <v>6463</v>
      </c>
      <c r="B5932">
        <v>13137</v>
      </c>
      <c r="C5932" t="s">
        <v>172</v>
      </c>
      <c r="D5932" s="167">
        <v>66065.23</v>
      </c>
      <c r="E5932" t="s">
        <v>199</v>
      </c>
      <c r="F5932" t="s">
        <v>169</v>
      </c>
      <c r="G5932" t="s">
        <v>200</v>
      </c>
      <c r="H5932" s="168">
        <v>34239</v>
      </c>
      <c r="I5932" t="s">
        <v>107</v>
      </c>
      <c r="J5932" s="169">
        <v>24.010958904109589</v>
      </c>
      <c r="K5932">
        <v>5</v>
      </c>
    </row>
    <row r="5933" spans="1:11" x14ac:dyDescent="0.25">
      <c r="A5933" t="s">
        <v>6464</v>
      </c>
      <c r="B5933">
        <v>7775</v>
      </c>
      <c r="C5933" t="s">
        <v>172</v>
      </c>
      <c r="D5933" s="167">
        <v>56689.66</v>
      </c>
      <c r="E5933" t="s">
        <v>199</v>
      </c>
      <c r="F5933" t="s">
        <v>169</v>
      </c>
      <c r="G5933" t="s">
        <v>200</v>
      </c>
      <c r="H5933" s="168">
        <v>37599</v>
      </c>
      <c r="I5933" t="s">
        <v>103</v>
      </c>
      <c r="J5933" s="169">
        <v>14.805479452054794</v>
      </c>
      <c r="K5933">
        <v>3</v>
      </c>
    </row>
    <row r="5934" spans="1:11" x14ac:dyDescent="0.25">
      <c r="A5934" t="s">
        <v>6465</v>
      </c>
      <c r="B5934">
        <v>96757</v>
      </c>
      <c r="C5934" t="s">
        <v>172</v>
      </c>
      <c r="D5934" s="167">
        <v>104717.6</v>
      </c>
      <c r="E5934" t="s">
        <v>185</v>
      </c>
      <c r="F5934" t="s">
        <v>169</v>
      </c>
      <c r="G5934" t="s">
        <v>495</v>
      </c>
      <c r="H5934" s="168">
        <v>31991</v>
      </c>
      <c r="I5934" t="s">
        <v>104</v>
      </c>
      <c r="J5934" s="169">
        <v>30.169863013698631</v>
      </c>
      <c r="K5934">
        <v>7</v>
      </c>
    </row>
    <row r="5935" spans="1:11" x14ac:dyDescent="0.25">
      <c r="A5935" t="s">
        <v>6466</v>
      </c>
      <c r="B5935">
        <v>28312</v>
      </c>
      <c r="C5935" t="s">
        <v>172</v>
      </c>
      <c r="D5935" s="167">
        <v>93396</v>
      </c>
      <c r="E5935" t="s">
        <v>188</v>
      </c>
      <c r="F5935" t="s">
        <v>169</v>
      </c>
      <c r="G5935" t="s">
        <v>261</v>
      </c>
      <c r="H5935" s="168">
        <v>39090</v>
      </c>
      <c r="I5935" t="s">
        <v>103</v>
      </c>
      <c r="J5935" s="169">
        <v>10.72054794520548</v>
      </c>
      <c r="K5935">
        <v>3</v>
      </c>
    </row>
    <row r="5936" spans="1:11" x14ac:dyDescent="0.25">
      <c r="A5936" t="s">
        <v>6467</v>
      </c>
      <c r="B5936">
        <v>82297</v>
      </c>
      <c r="C5936" t="s">
        <v>172</v>
      </c>
      <c r="D5936" s="167">
        <v>99792</v>
      </c>
      <c r="E5936" t="s">
        <v>185</v>
      </c>
      <c r="F5936" t="s">
        <v>169</v>
      </c>
      <c r="G5936" t="s">
        <v>495</v>
      </c>
      <c r="H5936" s="168">
        <v>35751</v>
      </c>
      <c r="I5936" t="s">
        <v>108</v>
      </c>
      <c r="J5936" s="169">
        <v>19.86849315068493</v>
      </c>
      <c r="K5936">
        <v>4</v>
      </c>
    </row>
    <row r="5937" spans="1:11" x14ac:dyDescent="0.25">
      <c r="A5937" t="s">
        <v>6468</v>
      </c>
      <c r="B5937">
        <v>55612</v>
      </c>
      <c r="C5937" t="s">
        <v>167</v>
      </c>
      <c r="D5937" s="167">
        <v>60559.39</v>
      </c>
      <c r="E5937" t="s">
        <v>175</v>
      </c>
      <c r="F5937" t="s">
        <v>169</v>
      </c>
      <c r="G5937" t="s">
        <v>311</v>
      </c>
      <c r="H5937" s="168">
        <v>41820</v>
      </c>
      <c r="I5937" t="s">
        <v>104</v>
      </c>
      <c r="J5937" s="169">
        <v>3.2410958904109588</v>
      </c>
      <c r="K5937">
        <v>1</v>
      </c>
    </row>
    <row r="5938" spans="1:11" x14ac:dyDescent="0.25">
      <c r="A5938" t="s">
        <v>6469</v>
      </c>
      <c r="B5938">
        <v>86551</v>
      </c>
      <c r="C5938" t="s">
        <v>167</v>
      </c>
      <c r="D5938" s="167">
        <v>54402.73</v>
      </c>
      <c r="E5938" t="s">
        <v>188</v>
      </c>
      <c r="F5938" t="s">
        <v>169</v>
      </c>
      <c r="G5938" t="s">
        <v>282</v>
      </c>
      <c r="H5938" s="168">
        <v>40952</v>
      </c>
      <c r="I5938" t="s">
        <v>103</v>
      </c>
      <c r="J5938" s="169">
        <v>5.6191780821917812</v>
      </c>
      <c r="K5938">
        <v>2</v>
      </c>
    </row>
    <row r="5939" spans="1:11" x14ac:dyDescent="0.25">
      <c r="A5939" t="s">
        <v>6470</v>
      </c>
      <c r="B5939">
        <v>9889</v>
      </c>
      <c r="C5939" t="s">
        <v>167</v>
      </c>
      <c r="D5939" s="167">
        <v>135378.13</v>
      </c>
      <c r="E5939" t="s">
        <v>230</v>
      </c>
      <c r="F5939" t="s">
        <v>169</v>
      </c>
      <c r="G5939" t="s">
        <v>275</v>
      </c>
      <c r="H5939" s="168">
        <v>28961</v>
      </c>
      <c r="I5939" t="s">
        <v>104</v>
      </c>
      <c r="J5939" s="169">
        <v>38.471232876712328</v>
      </c>
      <c r="K5939">
        <v>8</v>
      </c>
    </row>
    <row r="5940" spans="1:11" x14ac:dyDescent="0.25">
      <c r="A5940" t="s">
        <v>6471</v>
      </c>
      <c r="B5940">
        <v>12454</v>
      </c>
      <c r="C5940" t="s">
        <v>172</v>
      </c>
      <c r="D5940" s="167">
        <v>29779.07</v>
      </c>
      <c r="E5940" t="s">
        <v>233</v>
      </c>
      <c r="F5940" t="s">
        <v>202</v>
      </c>
      <c r="G5940" t="s">
        <v>234</v>
      </c>
      <c r="H5940" s="168">
        <v>41049</v>
      </c>
      <c r="I5940" t="s">
        <v>103</v>
      </c>
      <c r="J5940" s="169">
        <v>5.353424657534247</v>
      </c>
      <c r="K5940">
        <v>2</v>
      </c>
    </row>
    <row r="5941" spans="1:11" x14ac:dyDescent="0.25">
      <c r="A5941" t="s">
        <v>6472</v>
      </c>
      <c r="B5941">
        <v>44456</v>
      </c>
      <c r="C5941" t="s">
        <v>172</v>
      </c>
      <c r="D5941" s="167">
        <v>56424.05</v>
      </c>
      <c r="E5941" t="s">
        <v>196</v>
      </c>
      <c r="F5941" t="s">
        <v>169</v>
      </c>
      <c r="G5941" t="s">
        <v>750</v>
      </c>
      <c r="H5941" s="168">
        <v>39566</v>
      </c>
      <c r="I5941" t="s">
        <v>105</v>
      </c>
      <c r="J5941" s="169">
        <v>9.4164383561643827</v>
      </c>
      <c r="K5941">
        <v>2</v>
      </c>
    </row>
    <row r="5942" spans="1:11" x14ac:dyDescent="0.25">
      <c r="A5942" t="s">
        <v>6473</v>
      </c>
      <c r="B5942">
        <v>48614</v>
      </c>
      <c r="C5942" t="s">
        <v>172</v>
      </c>
      <c r="D5942" s="167">
        <v>69475</v>
      </c>
      <c r="E5942" t="s">
        <v>168</v>
      </c>
      <c r="F5942" t="s">
        <v>169</v>
      </c>
      <c r="G5942" t="s">
        <v>265</v>
      </c>
      <c r="H5942" s="168">
        <v>38734</v>
      </c>
      <c r="I5942" t="s">
        <v>104</v>
      </c>
      <c r="J5942" s="169">
        <v>11.695890410958905</v>
      </c>
      <c r="K5942">
        <v>3</v>
      </c>
    </row>
    <row r="5943" spans="1:11" x14ac:dyDescent="0.25">
      <c r="A5943" t="s">
        <v>6474</v>
      </c>
      <c r="B5943">
        <v>98464</v>
      </c>
      <c r="C5943" t="s">
        <v>167</v>
      </c>
      <c r="D5943" s="167">
        <v>140794</v>
      </c>
      <c r="E5943" t="s">
        <v>325</v>
      </c>
      <c r="F5943" t="s">
        <v>169</v>
      </c>
      <c r="G5943" t="s">
        <v>533</v>
      </c>
      <c r="H5943" s="168">
        <v>38376</v>
      </c>
      <c r="I5943" t="s">
        <v>104</v>
      </c>
      <c r="J5943" s="169">
        <v>12.676712328767124</v>
      </c>
      <c r="K5943">
        <v>3</v>
      </c>
    </row>
    <row r="5944" spans="1:11" x14ac:dyDescent="0.25">
      <c r="A5944" t="s">
        <v>6475</v>
      </c>
      <c r="B5944">
        <v>57159</v>
      </c>
      <c r="C5944" t="s">
        <v>172</v>
      </c>
      <c r="D5944" s="167">
        <v>102664</v>
      </c>
      <c r="E5944" t="s">
        <v>268</v>
      </c>
      <c r="F5944" t="s">
        <v>169</v>
      </c>
      <c r="G5944" t="s">
        <v>176</v>
      </c>
      <c r="H5944" s="168">
        <v>39020</v>
      </c>
      <c r="I5944" t="s">
        <v>104</v>
      </c>
      <c r="J5944" s="169">
        <v>10.912328767123288</v>
      </c>
      <c r="K5944">
        <v>3</v>
      </c>
    </row>
    <row r="5945" spans="1:11" x14ac:dyDescent="0.25">
      <c r="A5945" t="s">
        <v>6476</v>
      </c>
      <c r="B5945">
        <v>19127</v>
      </c>
      <c r="C5945" t="s">
        <v>167</v>
      </c>
      <c r="D5945" s="167">
        <v>53788</v>
      </c>
      <c r="E5945" t="s">
        <v>175</v>
      </c>
      <c r="F5945" t="s">
        <v>169</v>
      </c>
      <c r="G5945" t="s">
        <v>183</v>
      </c>
      <c r="H5945" s="168">
        <v>41918</v>
      </c>
      <c r="I5945" t="s">
        <v>104</v>
      </c>
      <c r="J5945" s="169">
        <v>2.9726027397260273</v>
      </c>
      <c r="K5945">
        <v>1</v>
      </c>
    </row>
    <row r="5946" spans="1:11" x14ac:dyDescent="0.25">
      <c r="A5946" t="s">
        <v>6477</v>
      </c>
      <c r="B5946">
        <v>35815</v>
      </c>
      <c r="C5946" t="s">
        <v>167</v>
      </c>
      <c r="D5946" s="167">
        <v>116285.97</v>
      </c>
      <c r="E5946" t="s">
        <v>199</v>
      </c>
      <c r="F5946" t="s">
        <v>169</v>
      </c>
      <c r="G5946" t="s">
        <v>620</v>
      </c>
      <c r="H5946" s="168">
        <v>33126</v>
      </c>
      <c r="I5946" t="s">
        <v>104</v>
      </c>
      <c r="J5946" s="169">
        <v>27.06027397260274</v>
      </c>
      <c r="K5946">
        <v>6</v>
      </c>
    </row>
    <row r="5947" spans="1:11" x14ac:dyDescent="0.25">
      <c r="A5947" t="s">
        <v>6478</v>
      </c>
      <c r="B5947">
        <v>93898</v>
      </c>
      <c r="C5947" t="s">
        <v>167</v>
      </c>
      <c r="D5947" s="167">
        <v>60201.440000000002</v>
      </c>
      <c r="E5947" t="s">
        <v>216</v>
      </c>
      <c r="F5947" t="s">
        <v>169</v>
      </c>
      <c r="G5947" t="s">
        <v>3128</v>
      </c>
      <c r="H5947" s="168">
        <v>28387</v>
      </c>
      <c r="I5947" t="s">
        <v>106</v>
      </c>
      <c r="J5947" s="169">
        <v>40.043835616438358</v>
      </c>
      <c r="K5947">
        <v>8</v>
      </c>
    </row>
    <row r="5948" spans="1:11" x14ac:dyDescent="0.25">
      <c r="A5948" t="s">
        <v>6479</v>
      </c>
      <c r="B5948">
        <v>75838</v>
      </c>
      <c r="C5948" t="s">
        <v>167</v>
      </c>
      <c r="D5948" s="167">
        <v>53788</v>
      </c>
      <c r="E5948" t="s">
        <v>175</v>
      </c>
      <c r="F5948" t="s">
        <v>169</v>
      </c>
      <c r="G5948" t="s">
        <v>183</v>
      </c>
      <c r="H5948" s="168">
        <v>41918</v>
      </c>
      <c r="I5948" t="s">
        <v>103</v>
      </c>
      <c r="J5948" s="169">
        <v>2.9726027397260273</v>
      </c>
      <c r="K5948">
        <v>1</v>
      </c>
    </row>
    <row r="5949" spans="1:11" x14ac:dyDescent="0.25">
      <c r="A5949" t="s">
        <v>6480</v>
      </c>
      <c r="B5949">
        <v>6330</v>
      </c>
      <c r="C5949" t="s">
        <v>172</v>
      </c>
      <c r="D5949" s="167">
        <v>151937.78</v>
      </c>
      <c r="E5949" t="s">
        <v>268</v>
      </c>
      <c r="F5949" t="s">
        <v>169</v>
      </c>
      <c r="G5949" t="s">
        <v>231</v>
      </c>
      <c r="H5949" s="168">
        <v>39062</v>
      </c>
      <c r="I5949" t="s">
        <v>104</v>
      </c>
      <c r="J5949" s="169">
        <v>10.797260273972602</v>
      </c>
      <c r="K5949">
        <v>3</v>
      </c>
    </row>
    <row r="5950" spans="1:11" x14ac:dyDescent="0.25">
      <c r="A5950" t="s">
        <v>6481</v>
      </c>
      <c r="B5950">
        <v>88274</v>
      </c>
      <c r="C5950" t="s">
        <v>172</v>
      </c>
      <c r="D5950" s="167">
        <v>63315</v>
      </c>
      <c r="E5950" t="s">
        <v>253</v>
      </c>
      <c r="F5950" t="s">
        <v>169</v>
      </c>
      <c r="G5950" t="s">
        <v>539</v>
      </c>
      <c r="H5950" s="168">
        <v>42255</v>
      </c>
      <c r="I5950" t="s">
        <v>106</v>
      </c>
      <c r="J5950" s="169">
        <v>2.0493150684931507</v>
      </c>
      <c r="K5950">
        <v>1</v>
      </c>
    </row>
    <row r="5951" spans="1:11" x14ac:dyDescent="0.25">
      <c r="A5951" t="s">
        <v>6482</v>
      </c>
      <c r="B5951">
        <v>9297</v>
      </c>
      <c r="C5951" t="s">
        <v>172</v>
      </c>
      <c r="D5951" s="167">
        <v>61035.5</v>
      </c>
      <c r="E5951" t="s">
        <v>196</v>
      </c>
      <c r="F5951" t="s">
        <v>169</v>
      </c>
      <c r="G5951" t="s">
        <v>228</v>
      </c>
      <c r="H5951" s="168">
        <v>38657</v>
      </c>
      <c r="I5951" t="s">
        <v>107</v>
      </c>
      <c r="J5951" s="169">
        <v>11.906849315068493</v>
      </c>
      <c r="K5951">
        <v>3</v>
      </c>
    </row>
    <row r="5952" spans="1:11" x14ac:dyDescent="0.25">
      <c r="A5952" t="s">
        <v>6483</v>
      </c>
      <c r="B5952">
        <v>43205</v>
      </c>
      <c r="C5952" t="s">
        <v>172</v>
      </c>
      <c r="D5952" s="167">
        <v>50910</v>
      </c>
      <c r="E5952" t="s">
        <v>191</v>
      </c>
      <c r="F5952" t="s">
        <v>169</v>
      </c>
      <c r="G5952" t="s">
        <v>354</v>
      </c>
      <c r="H5952" s="168">
        <v>41708</v>
      </c>
      <c r="I5952" t="s">
        <v>107</v>
      </c>
      <c r="J5952" s="169">
        <v>3.547945205479452</v>
      </c>
      <c r="K5952">
        <v>1</v>
      </c>
    </row>
    <row r="5953" spans="1:11" x14ac:dyDescent="0.25">
      <c r="A5953" t="s">
        <v>6484</v>
      </c>
      <c r="B5953">
        <v>42988</v>
      </c>
      <c r="C5953" t="s">
        <v>172</v>
      </c>
      <c r="D5953" s="167">
        <v>56580</v>
      </c>
      <c r="E5953" t="s">
        <v>168</v>
      </c>
      <c r="F5953" t="s">
        <v>169</v>
      </c>
      <c r="G5953" t="s">
        <v>265</v>
      </c>
      <c r="H5953" s="168">
        <v>41498</v>
      </c>
      <c r="I5953" t="s">
        <v>103</v>
      </c>
      <c r="J5953" s="169">
        <v>4.1232876712328768</v>
      </c>
      <c r="K5953">
        <v>1</v>
      </c>
    </row>
    <row r="5954" spans="1:11" x14ac:dyDescent="0.25">
      <c r="A5954" t="s">
        <v>6485</v>
      </c>
      <c r="B5954">
        <v>32163</v>
      </c>
      <c r="C5954" t="s">
        <v>172</v>
      </c>
      <c r="D5954" s="167">
        <v>99870.24</v>
      </c>
      <c r="E5954" t="s">
        <v>196</v>
      </c>
      <c r="F5954" t="s">
        <v>169</v>
      </c>
      <c r="G5954" t="s">
        <v>790</v>
      </c>
      <c r="H5954" s="168">
        <v>33000</v>
      </c>
      <c r="I5954" t="s">
        <v>103</v>
      </c>
      <c r="J5954" s="169">
        <v>27.405479452054795</v>
      </c>
      <c r="K5954">
        <v>6</v>
      </c>
    </row>
    <row r="5955" spans="1:11" x14ac:dyDescent="0.25">
      <c r="A5955" t="s">
        <v>6486</v>
      </c>
      <c r="B5955">
        <v>39183</v>
      </c>
      <c r="C5955" t="s">
        <v>172</v>
      </c>
      <c r="D5955" s="167">
        <v>69222.179999999993</v>
      </c>
      <c r="E5955" t="s">
        <v>199</v>
      </c>
      <c r="F5955" t="s">
        <v>169</v>
      </c>
      <c r="G5955" t="s">
        <v>3195</v>
      </c>
      <c r="H5955" s="168">
        <v>30907</v>
      </c>
      <c r="I5955" t="s">
        <v>107</v>
      </c>
      <c r="J5955" s="169">
        <v>33.139726027397259</v>
      </c>
      <c r="K5955">
        <v>7</v>
      </c>
    </row>
    <row r="5956" spans="1:11" x14ac:dyDescent="0.25">
      <c r="A5956" t="s">
        <v>6487</v>
      </c>
      <c r="B5956">
        <v>17520</v>
      </c>
      <c r="C5956" t="s">
        <v>172</v>
      </c>
      <c r="D5956" s="167">
        <v>69222.179999999993</v>
      </c>
      <c r="E5956" t="s">
        <v>199</v>
      </c>
      <c r="F5956" t="s">
        <v>169</v>
      </c>
      <c r="G5956" t="s">
        <v>3195</v>
      </c>
      <c r="H5956" s="168">
        <v>34468</v>
      </c>
      <c r="I5956" t="s">
        <v>103</v>
      </c>
      <c r="J5956" s="169">
        <v>23.383561643835616</v>
      </c>
      <c r="K5956">
        <v>5</v>
      </c>
    </row>
    <row r="5957" spans="1:11" x14ac:dyDescent="0.25">
      <c r="A5957" t="s">
        <v>6488</v>
      </c>
      <c r="B5957">
        <v>45104</v>
      </c>
      <c r="C5957" t="s">
        <v>167</v>
      </c>
      <c r="D5957" s="167">
        <v>56387</v>
      </c>
      <c r="E5957" t="s">
        <v>191</v>
      </c>
      <c r="F5957" t="s">
        <v>169</v>
      </c>
      <c r="G5957" t="s">
        <v>610</v>
      </c>
      <c r="H5957" s="168">
        <v>42408</v>
      </c>
      <c r="I5957" t="s">
        <v>108</v>
      </c>
      <c r="J5957" s="169">
        <v>1.6301369863013699</v>
      </c>
      <c r="K5957">
        <v>1</v>
      </c>
    </row>
    <row r="5958" spans="1:11" x14ac:dyDescent="0.25">
      <c r="A5958" t="s">
        <v>6489</v>
      </c>
      <c r="B5958">
        <v>38796</v>
      </c>
      <c r="C5958" t="s">
        <v>167</v>
      </c>
      <c r="D5958" s="167">
        <v>69222.179999999993</v>
      </c>
      <c r="E5958" t="s">
        <v>180</v>
      </c>
      <c r="F5958" t="s">
        <v>169</v>
      </c>
      <c r="G5958" t="s">
        <v>170</v>
      </c>
      <c r="H5958" s="168">
        <v>34175</v>
      </c>
      <c r="I5958" t="s">
        <v>106</v>
      </c>
      <c r="J5958" s="169">
        <v>24.186301369863013</v>
      </c>
      <c r="K5958">
        <v>5</v>
      </c>
    </row>
    <row r="5959" spans="1:11" x14ac:dyDescent="0.25">
      <c r="A5959" t="s">
        <v>6490</v>
      </c>
      <c r="B5959">
        <v>89079</v>
      </c>
      <c r="C5959" t="s">
        <v>167</v>
      </c>
      <c r="D5959" s="167">
        <v>80203.42</v>
      </c>
      <c r="E5959" t="s">
        <v>239</v>
      </c>
      <c r="F5959" t="s">
        <v>169</v>
      </c>
      <c r="G5959" t="s">
        <v>535</v>
      </c>
      <c r="H5959" s="168">
        <v>38124</v>
      </c>
      <c r="I5959" t="s">
        <v>104</v>
      </c>
      <c r="J5959" s="169">
        <v>13.367123287671232</v>
      </c>
      <c r="K5959">
        <v>3</v>
      </c>
    </row>
    <row r="5960" spans="1:11" x14ac:dyDescent="0.25">
      <c r="A5960" t="s">
        <v>6491</v>
      </c>
      <c r="B5960">
        <v>24212</v>
      </c>
      <c r="C5960" t="s">
        <v>167</v>
      </c>
      <c r="D5960" s="167">
        <v>58000</v>
      </c>
      <c r="E5960" t="s">
        <v>199</v>
      </c>
      <c r="F5960" t="s">
        <v>169</v>
      </c>
      <c r="G5960" t="s">
        <v>887</v>
      </c>
      <c r="H5960" s="168">
        <v>42632</v>
      </c>
      <c r="I5960" t="s">
        <v>107</v>
      </c>
      <c r="J5960" s="169">
        <v>1.0164383561643835</v>
      </c>
      <c r="K5960">
        <v>1</v>
      </c>
    </row>
    <row r="5961" spans="1:11" x14ac:dyDescent="0.25">
      <c r="A5961" t="s">
        <v>6492</v>
      </c>
      <c r="B5961">
        <v>35319</v>
      </c>
      <c r="C5961" t="s">
        <v>172</v>
      </c>
      <c r="D5961" s="167">
        <v>81381.070000000007</v>
      </c>
      <c r="E5961" t="s">
        <v>196</v>
      </c>
      <c r="F5961" t="s">
        <v>169</v>
      </c>
      <c r="G5961" t="s">
        <v>706</v>
      </c>
      <c r="H5961" s="168">
        <v>35717</v>
      </c>
      <c r="I5961" t="s">
        <v>106</v>
      </c>
      <c r="J5961" s="169">
        <v>19.961643835616439</v>
      </c>
      <c r="K5961">
        <v>5</v>
      </c>
    </row>
    <row r="5962" spans="1:11" x14ac:dyDescent="0.25">
      <c r="A5962" t="s">
        <v>6493</v>
      </c>
      <c r="B5962">
        <v>18171</v>
      </c>
      <c r="C5962" t="s">
        <v>172</v>
      </c>
      <c r="D5962" s="167">
        <v>45892.46</v>
      </c>
      <c r="E5962" t="s">
        <v>199</v>
      </c>
      <c r="F5962" t="s">
        <v>169</v>
      </c>
      <c r="G5962" t="s">
        <v>207</v>
      </c>
      <c r="H5962" s="168">
        <v>37661</v>
      </c>
      <c r="I5962" t="s">
        <v>108</v>
      </c>
      <c r="J5962" s="169">
        <v>14.635616438356164</v>
      </c>
      <c r="K5962">
        <v>3</v>
      </c>
    </row>
    <row r="5963" spans="1:11" x14ac:dyDescent="0.25">
      <c r="A5963" t="s">
        <v>6494</v>
      </c>
      <c r="B5963">
        <v>43801</v>
      </c>
      <c r="C5963" t="s">
        <v>167</v>
      </c>
      <c r="D5963" s="167">
        <v>92256.44</v>
      </c>
      <c r="E5963" t="s">
        <v>188</v>
      </c>
      <c r="F5963" t="s">
        <v>169</v>
      </c>
      <c r="G5963" t="s">
        <v>284</v>
      </c>
      <c r="H5963" s="168">
        <v>39006</v>
      </c>
      <c r="I5963" t="s">
        <v>105</v>
      </c>
      <c r="J5963" s="169">
        <v>10.950684931506849</v>
      </c>
      <c r="K5963">
        <v>3</v>
      </c>
    </row>
    <row r="5964" spans="1:11" x14ac:dyDescent="0.25">
      <c r="A5964" t="s">
        <v>6495</v>
      </c>
      <c r="B5964">
        <v>55550</v>
      </c>
      <c r="C5964" t="s">
        <v>172</v>
      </c>
      <c r="D5964" s="167">
        <v>87841</v>
      </c>
      <c r="E5964" t="s">
        <v>168</v>
      </c>
      <c r="F5964" t="s">
        <v>169</v>
      </c>
      <c r="G5964" t="s">
        <v>173</v>
      </c>
      <c r="H5964" s="168">
        <v>37459</v>
      </c>
      <c r="I5964" t="s">
        <v>104</v>
      </c>
      <c r="J5964" s="169">
        <v>15.189041095890412</v>
      </c>
      <c r="K5964">
        <v>4</v>
      </c>
    </row>
    <row r="5965" spans="1:11" x14ac:dyDescent="0.25">
      <c r="A5965" t="s">
        <v>6496</v>
      </c>
      <c r="B5965">
        <v>40088</v>
      </c>
      <c r="C5965" t="s">
        <v>167</v>
      </c>
      <c r="D5965" s="167">
        <v>93396</v>
      </c>
      <c r="E5965" t="s">
        <v>308</v>
      </c>
      <c r="F5965" t="s">
        <v>169</v>
      </c>
      <c r="G5965" t="s">
        <v>350</v>
      </c>
      <c r="H5965" s="168">
        <v>37284</v>
      </c>
      <c r="I5965" t="s">
        <v>107</v>
      </c>
      <c r="J5965" s="169">
        <v>15.668493150684931</v>
      </c>
      <c r="K5965">
        <v>4</v>
      </c>
    </row>
    <row r="5966" spans="1:11" x14ac:dyDescent="0.25">
      <c r="A5966" t="s">
        <v>6497</v>
      </c>
      <c r="B5966">
        <v>6450</v>
      </c>
      <c r="C5966" t="s">
        <v>172</v>
      </c>
      <c r="D5966" s="167">
        <v>97278.64</v>
      </c>
      <c r="E5966" t="s">
        <v>168</v>
      </c>
      <c r="F5966" t="s">
        <v>169</v>
      </c>
      <c r="G5966" t="s">
        <v>906</v>
      </c>
      <c r="H5966" s="168">
        <v>36696</v>
      </c>
      <c r="I5966" t="s">
        <v>106</v>
      </c>
      <c r="J5966" s="169">
        <v>17.279452054794522</v>
      </c>
      <c r="K5966">
        <v>4</v>
      </c>
    </row>
    <row r="5967" spans="1:11" x14ac:dyDescent="0.25">
      <c r="A5967" t="s">
        <v>6498</v>
      </c>
      <c r="B5967">
        <v>76068</v>
      </c>
      <c r="C5967" t="s">
        <v>167</v>
      </c>
      <c r="D5967" s="167">
        <v>43850.22</v>
      </c>
      <c r="E5967" t="s">
        <v>168</v>
      </c>
      <c r="F5967" t="s">
        <v>169</v>
      </c>
      <c r="G5967" t="s">
        <v>357</v>
      </c>
      <c r="H5967" s="168">
        <v>40911</v>
      </c>
      <c r="I5967" t="s">
        <v>104</v>
      </c>
      <c r="J5967" s="169">
        <v>5.7315068493150685</v>
      </c>
      <c r="K5967">
        <v>2</v>
      </c>
    </row>
    <row r="5968" spans="1:11" x14ac:dyDescent="0.25">
      <c r="A5968" t="s">
        <v>6499</v>
      </c>
      <c r="B5968">
        <v>12463</v>
      </c>
      <c r="C5968" t="s">
        <v>172</v>
      </c>
      <c r="D5968" s="167">
        <v>56387</v>
      </c>
      <c r="E5968" t="s">
        <v>191</v>
      </c>
      <c r="F5968" t="s">
        <v>169</v>
      </c>
      <c r="G5968" t="s">
        <v>610</v>
      </c>
      <c r="H5968" s="168">
        <v>42562</v>
      </c>
      <c r="I5968" t="s">
        <v>108</v>
      </c>
      <c r="J5968" s="169">
        <v>1.2082191780821918</v>
      </c>
      <c r="K5968">
        <v>1</v>
      </c>
    </row>
    <row r="5969" spans="1:11" x14ac:dyDescent="0.25">
      <c r="A5969" t="s">
        <v>6500</v>
      </c>
      <c r="B5969">
        <v>99731</v>
      </c>
      <c r="C5969" t="s">
        <v>167</v>
      </c>
      <c r="D5969" s="167">
        <v>60468</v>
      </c>
      <c r="E5969" t="s">
        <v>191</v>
      </c>
      <c r="F5969" t="s">
        <v>169</v>
      </c>
      <c r="G5969" t="s">
        <v>354</v>
      </c>
      <c r="H5969" s="168">
        <v>34262</v>
      </c>
      <c r="I5969" t="s">
        <v>106</v>
      </c>
      <c r="J5969" s="169">
        <v>23.947945205479453</v>
      </c>
      <c r="K5969">
        <v>5</v>
      </c>
    </row>
    <row r="5970" spans="1:11" x14ac:dyDescent="0.25">
      <c r="A5970" t="s">
        <v>6501</v>
      </c>
      <c r="B5970">
        <v>97651</v>
      </c>
      <c r="C5970" t="s">
        <v>172</v>
      </c>
      <c r="D5970" s="167">
        <v>42053.83</v>
      </c>
      <c r="E5970" t="s">
        <v>199</v>
      </c>
      <c r="F5970" t="s">
        <v>169</v>
      </c>
      <c r="G5970" t="s">
        <v>220</v>
      </c>
      <c r="H5970" s="168">
        <v>41869</v>
      </c>
      <c r="I5970" t="s">
        <v>103</v>
      </c>
      <c r="J5970" s="169">
        <v>3.106849315068493</v>
      </c>
      <c r="K5970">
        <v>1</v>
      </c>
    </row>
    <row r="5971" spans="1:11" x14ac:dyDescent="0.25">
      <c r="A5971" t="s">
        <v>6502</v>
      </c>
      <c r="B5971">
        <v>85431</v>
      </c>
      <c r="C5971" t="s">
        <v>167</v>
      </c>
      <c r="D5971" s="167">
        <v>89000</v>
      </c>
      <c r="E5971" t="s">
        <v>188</v>
      </c>
      <c r="F5971" t="s">
        <v>169</v>
      </c>
      <c r="G5971" t="s">
        <v>397</v>
      </c>
      <c r="H5971" s="168">
        <v>42619</v>
      </c>
      <c r="I5971" t="s">
        <v>103</v>
      </c>
      <c r="J5971" s="169">
        <v>1.0520547945205478</v>
      </c>
      <c r="K5971">
        <v>1</v>
      </c>
    </row>
    <row r="5972" spans="1:11" x14ac:dyDescent="0.25">
      <c r="A5972" t="s">
        <v>6503</v>
      </c>
      <c r="B5972">
        <v>47349</v>
      </c>
      <c r="C5972" t="s">
        <v>167</v>
      </c>
      <c r="D5972" s="167">
        <v>65183.22</v>
      </c>
      <c r="E5972" t="s">
        <v>188</v>
      </c>
      <c r="F5972" t="s">
        <v>202</v>
      </c>
      <c r="G5972" t="s">
        <v>284</v>
      </c>
      <c r="H5972" s="168">
        <v>39469</v>
      </c>
      <c r="I5972" t="s">
        <v>108</v>
      </c>
      <c r="J5972" s="169">
        <v>9.6821917808219187</v>
      </c>
      <c r="K5972">
        <v>2</v>
      </c>
    </row>
    <row r="5973" spans="1:11" x14ac:dyDescent="0.25">
      <c r="A5973" t="s">
        <v>6504</v>
      </c>
      <c r="B5973">
        <v>40073</v>
      </c>
      <c r="C5973" t="s">
        <v>172</v>
      </c>
      <c r="D5973" s="167">
        <v>65105</v>
      </c>
      <c r="E5973" t="s">
        <v>168</v>
      </c>
      <c r="F5973" t="s">
        <v>169</v>
      </c>
      <c r="G5973" t="s">
        <v>265</v>
      </c>
      <c r="H5973" s="168">
        <v>38824</v>
      </c>
      <c r="I5973" t="s">
        <v>105</v>
      </c>
      <c r="J5973" s="169">
        <v>11.449315068493151</v>
      </c>
      <c r="K5973">
        <v>3</v>
      </c>
    </row>
    <row r="5974" spans="1:11" x14ac:dyDescent="0.25">
      <c r="A5974" t="s">
        <v>6505</v>
      </c>
      <c r="B5974">
        <v>79914</v>
      </c>
      <c r="C5974" t="s">
        <v>167</v>
      </c>
      <c r="D5974" s="167">
        <v>90125.22</v>
      </c>
      <c r="E5974" t="s">
        <v>616</v>
      </c>
      <c r="F5974" t="s">
        <v>169</v>
      </c>
      <c r="G5974" t="s">
        <v>617</v>
      </c>
      <c r="H5974" s="168">
        <v>37872</v>
      </c>
      <c r="I5974" t="s">
        <v>106</v>
      </c>
      <c r="J5974" s="169">
        <v>14.057534246575342</v>
      </c>
      <c r="K5974">
        <v>3</v>
      </c>
    </row>
    <row r="5975" spans="1:11" x14ac:dyDescent="0.25">
      <c r="A5975" t="s">
        <v>6506</v>
      </c>
      <c r="B5975">
        <v>64496</v>
      </c>
      <c r="C5975" t="s">
        <v>172</v>
      </c>
      <c r="D5975" s="167">
        <v>40858.79</v>
      </c>
      <c r="E5975" t="s">
        <v>253</v>
      </c>
      <c r="F5975" t="s">
        <v>169</v>
      </c>
      <c r="G5975" t="s">
        <v>895</v>
      </c>
      <c r="H5975" s="168">
        <v>39043</v>
      </c>
      <c r="I5975" t="s">
        <v>103</v>
      </c>
      <c r="J5975" s="169">
        <v>10.849315068493151</v>
      </c>
      <c r="K5975">
        <v>3</v>
      </c>
    </row>
    <row r="5976" spans="1:11" x14ac:dyDescent="0.25">
      <c r="A5976" t="s">
        <v>6507</v>
      </c>
      <c r="B5976">
        <v>26530</v>
      </c>
      <c r="C5976" t="s">
        <v>167</v>
      </c>
      <c r="D5976" s="167">
        <v>104717.28</v>
      </c>
      <c r="E5976" t="s">
        <v>196</v>
      </c>
      <c r="F5976" t="s">
        <v>169</v>
      </c>
      <c r="G5976" t="s">
        <v>598</v>
      </c>
      <c r="H5976" s="168">
        <v>32745</v>
      </c>
      <c r="I5976" t="s">
        <v>104</v>
      </c>
      <c r="J5976" s="169">
        <v>28.104109589041094</v>
      </c>
      <c r="K5976">
        <v>6</v>
      </c>
    </row>
    <row r="5977" spans="1:11" x14ac:dyDescent="0.25">
      <c r="A5977" t="s">
        <v>6508</v>
      </c>
      <c r="B5977">
        <v>94659</v>
      </c>
      <c r="C5977" t="s">
        <v>167</v>
      </c>
      <c r="D5977" s="167">
        <v>78387.679999999993</v>
      </c>
      <c r="E5977" t="s">
        <v>188</v>
      </c>
      <c r="F5977" t="s">
        <v>169</v>
      </c>
      <c r="G5977" t="s">
        <v>284</v>
      </c>
      <c r="H5977" s="168">
        <v>41890</v>
      </c>
      <c r="I5977" t="s">
        <v>106</v>
      </c>
      <c r="J5977" s="169">
        <v>3.0493150684931507</v>
      </c>
      <c r="K5977">
        <v>1</v>
      </c>
    </row>
    <row r="5978" spans="1:11" x14ac:dyDescent="0.25">
      <c r="A5978" t="s">
        <v>6509</v>
      </c>
      <c r="B5978">
        <v>85507</v>
      </c>
      <c r="C5978" t="s">
        <v>167</v>
      </c>
      <c r="D5978" s="167">
        <v>25445</v>
      </c>
      <c r="E5978" t="s">
        <v>196</v>
      </c>
      <c r="F5978" t="s">
        <v>202</v>
      </c>
      <c r="G5978" t="s">
        <v>367</v>
      </c>
      <c r="H5978" s="168">
        <v>35709</v>
      </c>
      <c r="I5978" t="s">
        <v>107</v>
      </c>
      <c r="J5978" s="169">
        <v>19.983561643835618</v>
      </c>
      <c r="K5978">
        <v>5</v>
      </c>
    </row>
    <row r="5979" spans="1:11" x14ac:dyDescent="0.25">
      <c r="A5979" t="s">
        <v>6510</v>
      </c>
      <c r="B5979">
        <v>53917</v>
      </c>
      <c r="C5979" t="s">
        <v>172</v>
      </c>
      <c r="D5979" s="167">
        <v>107128.71</v>
      </c>
      <c r="E5979" t="s">
        <v>175</v>
      </c>
      <c r="F5979" t="s">
        <v>169</v>
      </c>
      <c r="G5979" t="s">
        <v>586</v>
      </c>
      <c r="H5979" s="168">
        <v>35296</v>
      </c>
      <c r="I5979" t="s">
        <v>103</v>
      </c>
      <c r="J5979" s="169">
        <v>21.115068493150684</v>
      </c>
      <c r="K5979">
        <v>5</v>
      </c>
    </row>
    <row r="5980" spans="1:11" x14ac:dyDescent="0.25">
      <c r="A5980" t="s">
        <v>6511</v>
      </c>
      <c r="B5980">
        <v>75213</v>
      </c>
      <c r="C5980" t="s">
        <v>172</v>
      </c>
      <c r="D5980" s="167">
        <v>50699.16</v>
      </c>
      <c r="E5980" t="s">
        <v>199</v>
      </c>
      <c r="F5980" t="s">
        <v>169</v>
      </c>
      <c r="G5980" t="s">
        <v>200</v>
      </c>
      <c r="H5980" s="168">
        <v>38943</v>
      </c>
      <c r="I5980" t="s">
        <v>103</v>
      </c>
      <c r="J5980" s="169">
        <v>11.123287671232877</v>
      </c>
      <c r="K5980">
        <v>3</v>
      </c>
    </row>
    <row r="5981" spans="1:11" x14ac:dyDescent="0.25">
      <c r="A5981" t="s">
        <v>6512</v>
      </c>
      <c r="B5981">
        <v>18142</v>
      </c>
      <c r="C5981" t="s">
        <v>172</v>
      </c>
      <c r="D5981" s="167">
        <v>135392</v>
      </c>
      <c r="E5981" t="s">
        <v>168</v>
      </c>
      <c r="F5981" t="s">
        <v>169</v>
      </c>
      <c r="G5981" t="s">
        <v>275</v>
      </c>
      <c r="H5981" s="168">
        <v>35877</v>
      </c>
      <c r="I5981" t="s">
        <v>103</v>
      </c>
      <c r="J5981" s="169">
        <v>19.523287671232875</v>
      </c>
      <c r="K5981">
        <v>4</v>
      </c>
    </row>
    <row r="5982" spans="1:11" x14ac:dyDescent="0.25">
      <c r="A5982" t="s">
        <v>6513</v>
      </c>
      <c r="B5982">
        <v>83198</v>
      </c>
      <c r="C5982" t="s">
        <v>167</v>
      </c>
      <c r="D5982" s="167">
        <v>91961</v>
      </c>
      <c r="E5982" t="s">
        <v>185</v>
      </c>
      <c r="F5982" t="s">
        <v>169</v>
      </c>
      <c r="G5982" t="s">
        <v>495</v>
      </c>
      <c r="H5982" s="168">
        <v>38999</v>
      </c>
      <c r="I5982" t="s">
        <v>103</v>
      </c>
      <c r="J5982" s="169">
        <v>10.96986301369863</v>
      </c>
      <c r="K5982">
        <v>3</v>
      </c>
    </row>
    <row r="5983" spans="1:11" x14ac:dyDescent="0.25">
      <c r="A5983" t="s">
        <v>6514</v>
      </c>
      <c r="B5983">
        <v>32064</v>
      </c>
      <c r="C5983" t="s">
        <v>172</v>
      </c>
      <c r="D5983" s="167">
        <v>57476.06</v>
      </c>
      <c r="E5983" t="s">
        <v>233</v>
      </c>
      <c r="F5983" t="s">
        <v>169</v>
      </c>
      <c r="G5983" t="s">
        <v>242</v>
      </c>
      <c r="H5983" s="168">
        <v>32370</v>
      </c>
      <c r="I5983" t="s">
        <v>104</v>
      </c>
      <c r="J5983" s="169">
        <v>29.13150684931507</v>
      </c>
      <c r="K5983">
        <v>6</v>
      </c>
    </row>
    <row r="5984" spans="1:11" x14ac:dyDescent="0.25">
      <c r="A5984" t="s">
        <v>6515</v>
      </c>
      <c r="B5984">
        <v>67725</v>
      </c>
      <c r="C5984" t="s">
        <v>172</v>
      </c>
      <c r="D5984" s="167">
        <v>106448.44</v>
      </c>
      <c r="E5984" t="s">
        <v>168</v>
      </c>
      <c r="F5984" t="s">
        <v>169</v>
      </c>
      <c r="G5984" t="s">
        <v>1166</v>
      </c>
      <c r="H5984" s="168">
        <v>32271</v>
      </c>
      <c r="I5984" t="s">
        <v>108</v>
      </c>
      <c r="J5984" s="169">
        <v>29.402739726027399</v>
      </c>
      <c r="K5984">
        <v>6</v>
      </c>
    </row>
    <row r="5985" spans="1:11" x14ac:dyDescent="0.25">
      <c r="A5985" t="s">
        <v>6516</v>
      </c>
      <c r="B5985">
        <v>50809</v>
      </c>
      <c r="C5985" t="s">
        <v>172</v>
      </c>
      <c r="D5985" s="167">
        <v>102572.65</v>
      </c>
      <c r="E5985" t="s">
        <v>616</v>
      </c>
      <c r="F5985" t="s">
        <v>169</v>
      </c>
      <c r="G5985" t="s">
        <v>617</v>
      </c>
      <c r="H5985" s="168">
        <v>38740</v>
      </c>
      <c r="I5985" t="s">
        <v>106</v>
      </c>
      <c r="J5985" s="169">
        <v>11.67945205479452</v>
      </c>
      <c r="K5985">
        <v>3</v>
      </c>
    </row>
    <row r="5986" spans="1:11" x14ac:dyDescent="0.25">
      <c r="A5986" t="s">
        <v>6517</v>
      </c>
      <c r="B5986">
        <v>19399</v>
      </c>
      <c r="C5986" t="s">
        <v>167</v>
      </c>
      <c r="D5986" s="167">
        <v>60618</v>
      </c>
      <c r="E5986" t="s">
        <v>191</v>
      </c>
      <c r="F5986" t="s">
        <v>169</v>
      </c>
      <c r="G5986" t="s">
        <v>354</v>
      </c>
      <c r="H5986" s="168">
        <v>40966</v>
      </c>
      <c r="I5986" t="s">
        <v>107</v>
      </c>
      <c r="J5986" s="169">
        <v>5.580821917808219</v>
      </c>
      <c r="K5986">
        <v>2</v>
      </c>
    </row>
    <row r="5987" spans="1:11" x14ac:dyDescent="0.25">
      <c r="A5987" t="s">
        <v>6518</v>
      </c>
      <c r="B5987">
        <v>63263</v>
      </c>
      <c r="C5987" t="s">
        <v>167</v>
      </c>
      <c r="D5987" s="167">
        <v>121416.37</v>
      </c>
      <c r="E5987" t="s">
        <v>325</v>
      </c>
      <c r="F5987" t="s">
        <v>169</v>
      </c>
      <c r="G5987" t="s">
        <v>533</v>
      </c>
      <c r="H5987" s="168">
        <v>36822</v>
      </c>
      <c r="I5987" t="s">
        <v>107</v>
      </c>
      <c r="J5987" s="169">
        <v>16.934246575342467</v>
      </c>
      <c r="K5987">
        <v>4</v>
      </c>
    </row>
    <row r="5988" spans="1:11" x14ac:dyDescent="0.25">
      <c r="A5988" t="s">
        <v>6519</v>
      </c>
      <c r="B5988">
        <v>85073</v>
      </c>
      <c r="C5988" t="s">
        <v>172</v>
      </c>
      <c r="D5988" s="167">
        <v>69222.179999999993</v>
      </c>
      <c r="E5988" t="s">
        <v>175</v>
      </c>
      <c r="F5988" t="s">
        <v>169</v>
      </c>
      <c r="G5988" t="s">
        <v>904</v>
      </c>
      <c r="H5988" s="168">
        <v>32419</v>
      </c>
      <c r="I5988" t="s">
        <v>108</v>
      </c>
      <c r="J5988" s="169">
        <v>28.997260273972604</v>
      </c>
      <c r="K5988">
        <v>6</v>
      </c>
    </row>
    <row r="5989" spans="1:11" x14ac:dyDescent="0.25">
      <c r="A5989" t="s">
        <v>6520</v>
      </c>
      <c r="B5989">
        <v>53590</v>
      </c>
      <c r="C5989" t="s">
        <v>172</v>
      </c>
      <c r="D5989" s="167">
        <v>59638</v>
      </c>
      <c r="E5989" t="s">
        <v>175</v>
      </c>
      <c r="F5989" t="s">
        <v>169</v>
      </c>
      <c r="G5989" t="s">
        <v>183</v>
      </c>
      <c r="H5989" s="168">
        <v>41106</v>
      </c>
      <c r="I5989" t="s">
        <v>106</v>
      </c>
      <c r="J5989" s="169">
        <v>5.1972602739726028</v>
      </c>
      <c r="K5989">
        <v>2</v>
      </c>
    </row>
    <row r="5990" spans="1:11" x14ac:dyDescent="0.25">
      <c r="A5990" t="s">
        <v>6521</v>
      </c>
      <c r="B5990">
        <v>84921</v>
      </c>
      <c r="C5990" t="s">
        <v>167</v>
      </c>
      <c r="D5990" s="167">
        <v>46626.87</v>
      </c>
      <c r="E5990" t="s">
        <v>199</v>
      </c>
      <c r="F5990" t="s">
        <v>169</v>
      </c>
      <c r="G5990" t="s">
        <v>205</v>
      </c>
      <c r="H5990" s="168">
        <v>39286</v>
      </c>
      <c r="I5990" t="s">
        <v>103</v>
      </c>
      <c r="J5990" s="169">
        <v>10.183561643835617</v>
      </c>
      <c r="K5990">
        <v>3</v>
      </c>
    </row>
    <row r="5991" spans="1:11" x14ac:dyDescent="0.25">
      <c r="A5991" t="s">
        <v>6522</v>
      </c>
      <c r="B5991">
        <v>48838</v>
      </c>
      <c r="C5991" t="s">
        <v>172</v>
      </c>
      <c r="D5991" s="167">
        <v>79520</v>
      </c>
      <c r="E5991" t="s">
        <v>185</v>
      </c>
      <c r="F5991" t="s">
        <v>169</v>
      </c>
      <c r="G5991" t="s">
        <v>495</v>
      </c>
      <c r="H5991" s="168">
        <v>39329</v>
      </c>
      <c r="I5991" t="s">
        <v>107</v>
      </c>
      <c r="J5991" s="169">
        <v>10.065753424657535</v>
      </c>
      <c r="K5991">
        <v>3</v>
      </c>
    </row>
    <row r="5992" spans="1:11" x14ac:dyDescent="0.25">
      <c r="A5992" t="s">
        <v>6523</v>
      </c>
      <c r="B5992">
        <v>25640</v>
      </c>
      <c r="C5992" t="s">
        <v>172</v>
      </c>
      <c r="D5992" s="167">
        <v>80829</v>
      </c>
      <c r="E5992" t="s">
        <v>175</v>
      </c>
      <c r="F5992" t="s">
        <v>169</v>
      </c>
      <c r="G5992" t="s">
        <v>183</v>
      </c>
      <c r="H5992" s="168">
        <v>37823</v>
      </c>
      <c r="I5992" t="s">
        <v>105</v>
      </c>
      <c r="J5992" s="169">
        <v>14.191780821917808</v>
      </c>
      <c r="K5992">
        <v>3</v>
      </c>
    </row>
    <row r="5993" spans="1:11" x14ac:dyDescent="0.25">
      <c r="A5993" t="s">
        <v>6524</v>
      </c>
      <c r="B5993">
        <v>32246</v>
      </c>
      <c r="C5993" t="s">
        <v>172</v>
      </c>
      <c r="D5993" s="167">
        <v>50201.32</v>
      </c>
      <c r="E5993" t="s">
        <v>268</v>
      </c>
      <c r="F5993" t="s">
        <v>169</v>
      </c>
      <c r="G5993" t="s">
        <v>418</v>
      </c>
      <c r="H5993" s="168">
        <v>41988</v>
      </c>
      <c r="I5993" t="s">
        <v>103</v>
      </c>
      <c r="J5993" s="169">
        <v>2.7808219178082192</v>
      </c>
      <c r="K5993">
        <v>1</v>
      </c>
    </row>
    <row r="5994" spans="1:11" x14ac:dyDescent="0.25">
      <c r="A5994" t="s">
        <v>6525</v>
      </c>
      <c r="B5994">
        <v>81374</v>
      </c>
      <c r="C5994" t="s">
        <v>172</v>
      </c>
      <c r="D5994" s="167">
        <v>64041.39</v>
      </c>
      <c r="E5994" t="s">
        <v>233</v>
      </c>
      <c r="F5994" t="s">
        <v>169</v>
      </c>
      <c r="G5994" t="s">
        <v>514</v>
      </c>
      <c r="H5994" s="168">
        <v>34092</v>
      </c>
      <c r="I5994" t="s">
        <v>107</v>
      </c>
      <c r="J5994" s="169">
        <v>24.413698630136988</v>
      </c>
      <c r="K5994">
        <v>5</v>
      </c>
    </row>
    <row r="5995" spans="1:11" x14ac:dyDescent="0.25">
      <c r="A5995" t="s">
        <v>6526</v>
      </c>
      <c r="B5995">
        <v>11332</v>
      </c>
      <c r="C5995" t="s">
        <v>167</v>
      </c>
      <c r="D5995" s="167">
        <v>64141</v>
      </c>
      <c r="E5995" t="s">
        <v>188</v>
      </c>
      <c r="F5995" t="s">
        <v>169</v>
      </c>
      <c r="G5995" t="s">
        <v>6527</v>
      </c>
      <c r="H5995" s="168">
        <v>37928</v>
      </c>
      <c r="I5995" t="s">
        <v>108</v>
      </c>
      <c r="J5995" s="169">
        <v>13.904109589041095</v>
      </c>
      <c r="K5995">
        <v>3</v>
      </c>
    </row>
    <row r="5996" spans="1:11" x14ac:dyDescent="0.25">
      <c r="A5996" t="s">
        <v>6528</v>
      </c>
      <c r="B5996">
        <v>53860</v>
      </c>
      <c r="C5996" t="s">
        <v>167</v>
      </c>
      <c r="D5996" s="167">
        <v>73778.740000000005</v>
      </c>
      <c r="E5996" t="s">
        <v>188</v>
      </c>
      <c r="F5996" t="s">
        <v>169</v>
      </c>
      <c r="G5996" t="s">
        <v>428</v>
      </c>
      <c r="H5996" s="168">
        <v>39595</v>
      </c>
      <c r="I5996" t="s">
        <v>104</v>
      </c>
      <c r="J5996" s="169">
        <v>9.3369863013698637</v>
      </c>
      <c r="K5996">
        <v>2</v>
      </c>
    </row>
    <row r="5997" spans="1:11" x14ac:dyDescent="0.25">
      <c r="A5997" t="s">
        <v>6529</v>
      </c>
      <c r="B5997">
        <v>90285</v>
      </c>
      <c r="C5997" t="s">
        <v>167</v>
      </c>
      <c r="D5997" s="167">
        <v>58483.81</v>
      </c>
      <c r="E5997" t="s">
        <v>270</v>
      </c>
      <c r="F5997" t="s">
        <v>169</v>
      </c>
      <c r="G5997" t="s">
        <v>801</v>
      </c>
      <c r="H5997" s="168">
        <v>37564</v>
      </c>
      <c r="I5997" t="s">
        <v>103</v>
      </c>
      <c r="J5997" s="169">
        <v>14.901369863013699</v>
      </c>
      <c r="K5997">
        <v>3</v>
      </c>
    </row>
    <row r="5998" spans="1:11" x14ac:dyDescent="0.25">
      <c r="A5998" t="s">
        <v>6530</v>
      </c>
      <c r="B5998">
        <v>85776</v>
      </c>
      <c r="C5998" t="s">
        <v>172</v>
      </c>
      <c r="D5998" s="167">
        <v>58671.02</v>
      </c>
      <c r="E5998" t="s">
        <v>199</v>
      </c>
      <c r="F5998" t="s">
        <v>169</v>
      </c>
      <c r="G5998" t="s">
        <v>200</v>
      </c>
      <c r="H5998" s="168">
        <v>37458</v>
      </c>
      <c r="I5998" t="s">
        <v>105</v>
      </c>
      <c r="J5998" s="169">
        <v>15.191780821917808</v>
      </c>
      <c r="K5998">
        <v>4</v>
      </c>
    </row>
    <row r="5999" spans="1:11" x14ac:dyDescent="0.25">
      <c r="A5999" t="s">
        <v>6531</v>
      </c>
      <c r="B5999">
        <v>9012</v>
      </c>
      <c r="C5999" t="s">
        <v>172</v>
      </c>
      <c r="D5999" s="167">
        <v>93356</v>
      </c>
      <c r="E5999" t="s">
        <v>175</v>
      </c>
      <c r="F5999" t="s">
        <v>169</v>
      </c>
      <c r="G5999" t="s">
        <v>586</v>
      </c>
      <c r="H5999" s="168">
        <v>37655</v>
      </c>
      <c r="I5999" t="s">
        <v>108</v>
      </c>
      <c r="J5999" s="169">
        <v>14.652054794520549</v>
      </c>
      <c r="K5999">
        <v>3</v>
      </c>
    </row>
    <row r="6000" spans="1:11" x14ac:dyDescent="0.25">
      <c r="A6000" t="s">
        <v>6532</v>
      </c>
      <c r="B6000">
        <v>25822</v>
      </c>
      <c r="C6000" t="s">
        <v>172</v>
      </c>
      <c r="D6000" s="167">
        <v>92756.7</v>
      </c>
      <c r="E6000" t="s">
        <v>175</v>
      </c>
      <c r="F6000" t="s">
        <v>169</v>
      </c>
      <c r="G6000" t="s">
        <v>183</v>
      </c>
      <c r="H6000" s="168">
        <v>33049</v>
      </c>
      <c r="I6000" t="s">
        <v>107</v>
      </c>
      <c r="J6000" s="169">
        <v>27.271232876712329</v>
      </c>
      <c r="K6000">
        <v>6</v>
      </c>
    </row>
    <row r="6001" spans="1:11" x14ac:dyDescent="0.25">
      <c r="A6001" t="s">
        <v>6533</v>
      </c>
      <c r="B6001">
        <v>88361</v>
      </c>
      <c r="C6001" t="s">
        <v>167</v>
      </c>
      <c r="D6001" s="167">
        <v>97912</v>
      </c>
      <c r="E6001" t="s">
        <v>188</v>
      </c>
      <c r="F6001" t="s">
        <v>169</v>
      </c>
      <c r="G6001" t="s">
        <v>284</v>
      </c>
      <c r="H6001" s="168">
        <v>36899</v>
      </c>
      <c r="I6001" t="s">
        <v>108</v>
      </c>
      <c r="J6001" s="169">
        <v>16.723287671232878</v>
      </c>
      <c r="K6001">
        <v>4</v>
      </c>
    </row>
    <row r="6002" spans="1:11" x14ac:dyDescent="0.25">
      <c r="A6002" t="s">
        <v>6534</v>
      </c>
      <c r="B6002">
        <v>98238</v>
      </c>
      <c r="C6002" t="s">
        <v>172</v>
      </c>
      <c r="D6002" s="167">
        <v>74815</v>
      </c>
      <c r="E6002" t="s">
        <v>185</v>
      </c>
      <c r="F6002" t="s">
        <v>169</v>
      </c>
      <c r="G6002" t="s">
        <v>416</v>
      </c>
      <c r="H6002" s="168">
        <v>38747</v>
      </c>
      <c r="I6002" t="s">
        <v>103</v>
      </c>
      <c r="J6002" s="169">
        <v>11.66027397260274</v>
      </c>
      <c r="K6002">
        <v>3</v>
      </c>
    </row>
    <row r="6003" spans="1:11" x14ac:dyDescent="0.25">
      <c r="A6003" t="s">
        <v>6535</v>
      </c>
      <c r="B6003">
        <v>8500</v>
      </c>
      <c r="C6003" t="s">
        <v>167</v>
      </c>
      <c r="D6003" s="167">
        <v>118930</v>
      </c>
      <c r="E6003" t="s">
        <v>185</v>
      </c>
      <c r="F6003" t="s">
        <v>169</v>
      </c>
      <c r="G6003" t="s">
        <v>382</v>
      </c>
      <c r="H6003" s="168">
        <v>36942</v>
      </c>
      <c r="I6003" t="s">
        <v>103</v>
      </c>
      <c r="J6003" s="169">
        <v>16.605479452054794</v>
      </c>
      <c r="K6003">
        <v>4</v>
      </c>
    </row>
    <row r="6004" spans="1:11" x14ac:dyDescent="0.25">
      <c r="A6004" t="s">
        <v>6536</v>
      </c>
      <c r="B6004">
        <v>18445</v>
      </c>
      <c r="C6004" t="s">
        <v>172</v>
      </c>
      <c r="D6004" s="167">
        <v>117174.02</v>
      </c>
      <c r="E6004" t="s">
        <v>185</v>
      </c>
      <c r="F6004" t="s">
        <v>169</v>
      </c>
      <c r="G6004" t="s">
        <v>382</v>
      </c>
      <c r="H6004" s="168">
        <v>34722</v>
      </c>
      <c r="I6004" t="s">
        <v>103</v>
      </c>
      <c r="J6004" s="169">
        <v>22.687671232876713</v>
      </c>
      <c r="K6004">
        <v>5</v>
      </c>
    </row>
    <row r="6005" spans="1:11" x14ac:dyDescent="0.25">
      <c r="A6005" t="s">
        <v>6537</v>
      </c>
      <c r="B6005">
        <v>62912</v>
      </c>
      <c r="C6005" t="s">
        <v>172</v>
      </c>
      <c r="D6005" s="167">
        <v>48722.98</v>
      </c>
      <c r="E6005" t="s">
        <v>199</v>
      </c>
      <c r="F6005" t="s">
        <v>169</v>
      </c>
      <c r="G6005" t="s">
        <v>330</v>
      </c>
      <c r="H6005" s="168">
        <v>39509</v>
      </c>
      <c r="I6005" t="s">
        <v>105</v>
      </c>
      <c r="J6005" s="169">
        <v>9.5726027397260278</v>
      </c>
      <c r="K6005">
        <v>2</v>
      </c>
    </row>
    <row r="6006" spans="1:11" x14ac:dyDescent="0.25">
      <c r="A6006" t="s">
        <v>6538</v>
      </c>
      <c r="B6006">
        <v>76911</v>
      </c>
      <c r="C6006" t="s">
        <v>172</v>
      </c>
      <c r="D6006" s="167">
        <v>67384</v>
      </c>
      <c r="E6006" t="s">
        <v>168</v>
      </c>
      <c r="F6006" t="s">
        <v>169</v>
      </c>
      <c r="G6006" t="s">
        <v>265</v>
      </c>
      <c r="H6006" s="168">
        <v>38405</v>
      </c>
      <c r="I6006" t="s">
        <v>104</v>
      </c>
      <c r="J6006" s="169">
        <v>12.597260273972603</v>
      </c>
      <c r="K6006">
        <v>3</v>
      </c>
    </row>
    <row r="6007" spans="1:11" x14ac:dyDescent="0.25">
      <c r="A6007" t="s">
        <v>6539</v>
      </c>
      <c r="B6007">
        <v>76157</v>
      </c>
      <c r="C6007" t="s">
        <v>172</v>
      </c>
      <c r="D6007" s="167">
        <v>57265</v>
      </c>
      <c r="E6007" t="s">
        <v>191</v>
      </c>
      <c r="F6007" t="s">
        <v>169</v>
      </c>
      <c r="G6007" t="s">
        <v>354</v>
      </c>
      <c r="H6007" s="168">
        <v>41064</v>
      </c>
      <c r="I6007" t="s">
        <v>107</v>
      </c>
      <c r="J6007" s="169">
        <v>5.3123287671232875</v>
      </c>
      <c r="K6007">
        <v>2</v>
      </c>
    </row>
    <row r="6008" spans="1:11" x14ac:dyDescent="0.25">
      <c r="A6008" t="s">
        <v>6540</v>
      </c>
      <c r="B6008">
        <v>76701</v>
      </c>
      <c r="C6008" t="s">
        <v>172</v>
      </c>
      <c r="D6008" s="167">
        <v>62620</v>
      </c>
      <c r="E6008" t="s">
        <v>175</v>
      </c>
      <c r="F6008" t="s">
        <v>169</v>
      </c>
      <c r="G6008" t="s">
        <v>183</v>
      </c>
      <c r="H6008" s="168">
        <v>41428</v>
      </c>
      <c r="I6008" t="s">
        <v>103</v>
      </c>
      <c r="J6008" s="169">
        <v>4.3150684931506849</v>
      </c>
      <c r="K6008">
        <v>1</v>
      </c>
    </row>
    <row r="6009" spans="1:11" x14ac:dyDescent="0.25">
      <c r="A6009" t="s">
        <v>6541</v>
      </c>
      <c r="B6009">
        <v>45822</v>
      </c>
      <c r="C6009" t="s">
        <v>172</v>
      </c>
      <c r="D6009" s="167">
        <v>68054</v>
      </c>
      <c r="E6009" t="s">
        <v>175</v>
      </c>
      <c r="F6009" t="s">
        <v>169</v>
      </c>
      <c r="G6009" t="s">
        <v>183</v>
      </c>
      <c r="H6009" s="168">
        <v>39643</v>
      </c>
      <c r="I6009" t="s">
        <v>106</v>
      </c>
      <c r="J6009" s="169">
        <v>9.205479452054794</v>
      </c>
      <c r="K6009">
        <v>2</v>
      </c>
    </row>
    <row r="6010" spans="1:11" x14ac:dyDescent="0.25">
      <c r="A6010" t="s">
        <v>6542</v>
      </c>
      <c r="B6010">
        <v>7730</v>
      </c>
      <c r="C6010" t="s">
        <v>172</v>
      </c>
      <c r="D6010" s="167">
        <v>56478</v>
      </c>
      <c r="E6010" t="s">
        <v>175</v>
      </c>
      <c r="F6010" t="s">
        <v>169</v>
      </c>
      <c r="G6010" t="s">
        <v>183</v>
      </c>
      <c r="H6010" s="168">
        <v>41694</v>
      </c>
      <c r="I6010" t="s">
        <v>103</v>
      </c>
      <c r="J6010" s="169">
        <v>3.5863013698630137</v>
      </c>
      <c r="K6010">
        <v>1</v>
      </c>
    </row>
    <row r="6011" spans="1:11" x14ac:dyDescent="0.25">
      <c r="A6011" t="s">
        <v>6543</v>
      </c>
      <c r="B6011">
        <v>70506</v>
      </c>
      <c r="C6011" t="s">
        <v>172</v>
      </c>
      <c r="D6011" s="167">
        <v>63493</v>
      </c>
      <c r="E6011" t="s">
        <v>191</v>
      </c>
      <c r="F6011" t="s">
        <v>169</v>
      </c>
      <c r="G6011" t="s">
        <v>486</v>
      </c>
      <c r="H6011" s="168">
        <v>39693</v>
      </c>
      <c r="I6011" t="s">
        <v>106</v>
      </c>
      <c r="J6011" s="169">
        <v>9.0684931506849313</v>
      </c>
      <c r="K6011">
        <v>2</v>
      </c>
    </row>
    <row r="6012" spans="1:11" x14ac:dyDescent="0.25">
      <c r="A6012" t="s">
        <v>6544</v>
      </c>
      <c r="B6012">
        <v>58143</v>
      </c>
      <c r="C6012" t="s">
        <v>167</v>
      </c>
      <c r="D6012" s="167">
        <v>60201.440000000002</v>
      </c>
      <c r="E6012" t="s">
        <v>188</v>
      </c>
      <c r="F6012" t="s">
        <v>169</v>
      </c>
      <c r="G6012" t="s">
        <v>344</v>
      </c>
      <c r="H6012" s="168">
        <v>30116</v>
      </c>
      <c r="I6012" t="s">
        <v>107</v>
      </c>
      <c r="J6012" s="169">
        <v>35.30684931506849</v>
      </c>
      <c r="K6012">
        <v>8</v>
      </c>
    </row>
    <row r="6013" spans="1:11" x14ac:dyDescent="0.25">
      <c r="A6013" t="s">
        <v>6545</v>
      </c>
      <c r="B6013">
        <v>90950</v>
      </c>
      <c r="C6013" t="s">
        <v>172</v>
      </c>
      <c r="D6013" s="167">
        <v>78365</v>
      </c>
      <c r="E6013" t="s">
        <v>185</v>
      </c>
      <c r="F6013" t="s">
        <v>169</v>
      </c>
      <c r="G6013" t="s">
        <v>416</v>
      </c>
      <c r="H6013" s="168">
        <v>39329</v>
      </c>
      <c r="I6013" t="s">
        <v>107</v>
      </c>
      <c r="J6013" s="169">
        <v>10.065753424657535</v>
      </c>
      <c r="K6013">
        <v>3</v>
      </c>
    </row>
    <row r="6014" spans="1:11" x14ac:dyDescent="0.25">
      <c r="A6014" t="s">
        <v>6546</v>
      </c>
      <c r="B6014">
        <v>17572</v>
      </c>
      <c r="C6014" t="s">
        <v>167</v>
      </c>
      <c r="D6014" s="167">
        <v>78096</v>
      </c>
      <c r="E6014" t="s">
        <v>175</v>
      </c>
      <c r="F6014" t="s">
        <v>169</v>
      </c>
      <c r="G6014" t="s">
        <v>183</v>
      </c>
      <c r="H6014" s="168">
        <v>38187</v>
      </c>
      <c r="I6014" t="s">
        <v>106</v>
      </c>
      <c r="J6014" s="169">
        <v>13.194520547945206</v>
      </c>
      <c r="K6014">
        <v>3</v>
      </c>
    </row>
    <row r="6015" spans="1:11" x14ac:dyDescent="0.25">
      <c r="A6015" t="s">
        <v>6547</v>
      </c>
      <c r="B6015">
        <v>17878</v>
      </c>
      <c r="C6015" t="s">
        <v>172</v>
      </c>
      <c r="D6015" s="167">
        <v>75453</v>
      </c>
      <c r="E6015" t="s">
        <v>175</v>
      </c>
      <c r="F6015" t="s">
        <v>169</v>
      </c>
      <c r="G6015" t="s">
        <v>183</v>
      </c>
      <c r="H6015" s="168">
        <v>38370</v>
      </c>
      <c r="I6015" t="s">
        <v>106</v>
      </c>
      <c r="J6015" s="169">
        <v>12.693150684931506</v>
      </c>
      <c r="K6015">
        <v>3</v>
      </c>
    </row>
    <row r="6016" spans="1:11" x14ac:dyDescent="0.25">
      <c r="A6016" t="s">
        <v>6548</v>
      </c>
      <c r="B6016">
        <v>67195</v>
      </c>
      <c r="C6016" t="s">
        <v>172</v>
      </c>
      <c r="D6016" s="167">
        <v>65304.4</v>
      </c>
      <c r="E6016" t="s">
        <v>168</v>
      </c>
      <c r="F6016" t="s">
        <v>169</v>
      </c>
      <c r="G6016" t="s">
        <v>703</v>
      </c>
      <c r="H6016" s="168">
        <v>41246</v>
      </c>
      <c r="I6016" t="s">
        <v>104</v>
      </c>
      <c r="J6016" s="169">
        <v>4.8136986301369866</v>
      </c>
      <c r="K6016">
        <v>1</v>
      </c>
    </row>
    <row r="6017" spans="1:11" x14ac:dyDescent="0.25">
      <c r="A6017" t="s">
        <v>6549</v>
      </c>
      <c r="B6017">
        <v>85577</v>
      </c>
      <c r="C6017" t="s">
        <v>172</v>
      </c>
      <c r="D6017" s="167">
        <v>113316</v>
      </c>
      <c r="E6017" t="s">
        <v>185</v>
      </c>
      <c r="F6017" t="s">
        <v>169</v>
      </c>
      <c r="G6017" t="s">
        <v>382</v>
      </c>
      <c r="H6017" s="168">
        <v>36942</v>
      </c>
      <c r="I6017" t="s">
        <v>103</v>
      </c>
      <c r="J6017" s="169">
        <v>16.605479452054794</v>
      </c>
      <c r="K6017">
        <v>4</v>
      </c>
    </row>
    <row r="6018" spans="1:11" x14ac:dyDescent="0.25">
      <c r="A6018" t="s">
        <v>6550</v>
      </c>
      <c r="B6018">
        <v>20758</v>
      </c>
      <c r="C6018" t="s">
        <v>172</v>
      </c>
      <c r="D6018" s="167">
        <v>89620</v>
      </c>
      <c r="E6018" t="s">
        <v>175</v>
      </c>
      <c r="F6018" t="s">
        <v>169</v>
      </c>
      <c r="G6018" t="s">
        <v>183</v>
      </c>
      <c r="H6018" s="168">
        <v>37200</v>
      </c>
      <c r="I6018" t="s">
        <v>103</v>
      </c>
      <c r="J6018" s="169">
        <v>15.898630136986302</v>
      </c>
      <c r="K6018">
        <v>4</v>
      </c>
    </row>
    <row r="6019" spans="1:11" x14ac:dyDescent="0.25">
      <c r="A6019" t="s">
        <v>6551</v>
      </c>
      <c r="B6019">
        <v>55535</v>
      </c>
      <c r="C6019" t="s">
        <v>167</v>
      </c>
      <c r="D6019" s="167">
        <v>50699.15</v>
      </c>
      <c r="E6019" t="s">
        <v>199</v>
      </c>
      <c r="F6019" t="s">
        <v>169</v>
      </c>
      <c r="G6019" t="s">
        <v>200</v>
      </c>
      <c r="H6019" s="168">
        <v>37514</v>
      </c>
      <c r="I6019" t="s">
        <v>107</v>
      </c>
      <c r="J6019" s="169">
        <v>15.038356164383561</v>
      </c>
      <c r="K6019">
        <v>3</v>
      </c>
    </row>
    <row r="6020" spans="1:11" x14ac:dyDescent="0.25">
      <c r="A6020" t="s">
        <v>6552</v>
      </c>
      <c r="B6020">
        <v>69655</v>
      </c>
      <c r="C6020" t="s">
        <v>167</v>
      </c>
      <c r="D6020" s="167">
        <v>17192.05</v>
      </c>
      <c r="E6020" t="s">
        <v>196</v>
      </c>
      <c r="F6020" t="s">
        <v>202</v>
      </c>
      <c r="G6020" t="s">
        <v>222</v>
      </c>
      <c r="H6020" s="168">
        <v>41890</v>
      </c>
      <c r="I6020" t="s">
        <v>103</v>
      </c>
      <c r="J6020" s="169">
        <v>3.0493150684931507</v>
      </c>
      <c r="K6020">
        <v>1</v>
      </c>
    </row>
    <row r="6021" spans="1:11" x14ac:dyDescent="0.25">
      <c r="A6021" t="s">
        <v>6553</v>
      </c>
      <c r="B6021">
        <v>98048</v>
      </c>
      <c r="C6021" t="s">
        <v>167</v>
      </c>
      <c r="D6021" s="167">
        <v>45049.11</v>
      </c>
      <c r="E6021" t="s">
        <v>168</v>
      </c>
      <c r="F6021" t="s">
        <v>169</v>
      </c>
      <c r="G6021" t="s">
        <v>170</v>
      </c>
      <c r="H6021" s="168">
        <v>41400</v>
      </c>
      <c r="I6021" t="s">
        <v>107</v>
      </c>
      <c r="J6021" s="169">
        <v>4.3917808219178083</v>
      </c>
      <c r="K6021">
        <v>1</v>
      </c>
    </row>
    <row r="6022" spans="1:11" x14ac:dyDescent="0.25">
      <c r="A6022" t="s">
        <v>6554</v>
      </c>
      <c r="B6022">
        <v>39</v>
      </c>
      <c r="C6022" t="s">
        <v>167</v>
      </c>
      <c r="D6022" s="167">
        <v>60201.440000000002</v>
      </c>
      <c r="E6022" t="s">
        <v>168</v>
      </c>
      <c r="F6022" t="s">
        <v>169</v>
      </c>
      <c r="G6022" t="s">
        <v>344</v>
      </c>
      <c r="H6022" s="168">
        <v>34666</v>
      </c>
      <c r="I6022" t="s">
        <v>103</v>
      </c>
      <c r="J6022" s="169">
        <v>22.841095890410958</v>
      </c>
      <c r="K6022">
        <v>5</v>
      </c>
    </row>
    <row r="6023" spans="1:11" x14ac:dyDescent="0.25">
      <c r="A6023" t="s">
        <v>6555</v>
      </c>
      <c r="B6023">
        <v>71355</v>
      </c>
      <c r="C6023" t="s">
        <v>172</v>
      </c>
      <c r="D6023" s="167">
        <v>52947</v>
      </c>
      <c r="E6023" t="s">
        <v>191</v>
      </c>
      <c r="F6023" t="s">
        <v>169</v>
      </c>
      <c r="G6023" t="s">
        <v>354</v>
      </c>
      <c r="H6023" s="168">
        <v>41708</v>
      </c>
      <c r="I6023" t="s">
        <v>103</v>
      </c>
      <c r="J6023" s="169">
        <v>3.547945205479452</v>
      </c>
      <c r="K6023">
        <v>1</v>
      </c>
    </row>
    <row r="6024" spans="1:11" x14ac:dyDescent="0.25">
      <c r="A6024" t="s">
        <v>6556</v>
      </c>
      <c r="B6024">
        <v>58445</v>
      </c>
      <c r="C6024" t="s">
        <v>172</v>
      </c>
      <c r="D6024" s="167">
        <v>107657</v>
      </c>
      <c r="E6024" t="s">
        <v>268</v>
      </c>
      <c r="F6024" t="s">
        <v>169</v>
      </c>
      <c r="G6024" t="s">
        <v>297</v>
      </c>
      <c r="H6024" s="168">
        <v>41946</v>
      </c>
      <c r="I6024" t="s">
        <v>103</v>
      </c>
      <c r="J6024" s="169">
        <v>2.8958904109589043</v>
      </c>
      <c r="K6024">
        <v>1</v>
      </c>
    </row>
    <row r="6025" spans="1:11" x14ac:dyDescent="0.25">
      <c r="A6025" t="s">
        <v>6557</v>
      </c>
      <c r="B6025">
        <v>69519</v>
      </c>
      <c r="C6025" t="s">
        <v>172</v>
      </c>
      <c r="D6025" s="167">
        <v>61792.77</v>
      </c>
      <c r="E6025" t="s">
        <v>308</v>
      </c>
      <c r="F6025" t="s">
        <v>169</v>
      </c>
      <c r="G6025" t="s">
        <v>539</v>
      </c>
      <c r="H6025" s="168">
        <v>37221</v>
      </c>
      <c r="I6025" t="s">
        <v>103</v>
      </c>
      <c r="J6025" s="169">
        <v>15.841095890410958</v>
      </c>
      <c r="K6025">
        <v>4</v>
      </c>
    </row>
    <row r="6026" spans="1:11" x14ac:dyDescent="0.25">
      <c r="A6026" t="s">
        <v>6558</v>
      </c>
      <c r="B6026">
        <v>56362</v>
      </c>
      <c r="C6026" t="s">
        <v>172</v>
      </c>
      <c r="D6026" s="167">
        <v>135392</v>
      </c>
      <c r="E6026" t="s">
        <v>268</v>
      </c>
      <c r="F6026" t="s">
        <v>169</v>
      </c>
      <c r="G6026" t="s">
        <v>275</v>
      </c>
      <c r="H6026" s="168">
        <v>31285</v>
      </c>
      <c r="I6026" t="s">
        <v>103</v>
      </c>
      <c r="J6026" s="169">
        <v>32.104109589041094</v>
      </c>
      <c r="K6026">
        <v>7</v>
      </c>
    </row>
    <row r="6027" spans="1:11" x14ac:dyDescent="0.25">
      <c r="A6027" t="s">
        <v>6559</v>
      </c>
      <c r="B6027">
        <v>82162</v>
      </c>
      <c r="C6027" t="s">
        <v>172</v>
      </c>
      <c r="D6027" s="167">
        <v>156525</v>
      </c>
      <c r="E6027" t="s">
        <v>268</v>
      </c>
      <c r="F6027" t="s">
        <v>169</v>
      </c>
      <c r="G6027" t="s">
        <v>231</v>
      </c>
      <c r="H6027" s="168">
        <v>37095</v>
      </c>
      <c r="I6027" t="s">
        <v>107</v>
      </c>
      <c r="J6027" s="169">
        <v>16.186301369863013</v>
      </c>
      <c r="K6027">
        <v>4</v>
      </c>
    </row>
    <row r="6028" spans="1:11" x14ac:dyDescent="0.25">
      <c r="A6028" t="s">
        <v>6560</v>
      </c>
      <c r="B6028">
        <v>99386</v>
      </c>
      <c r="C6028" t="s">
        <v>172</v>
      </c>
      <c r="D6028" s="167">
        <v>29779.07</v>
      </c>
      <c r="E6028" t="s">
        <v>233</v>
      </c>
      <c r="F6028" t="s">
        <v>202</v>
      </c>
      <c r="G6028" t="s">
        <v>234</v>
      </c>
      <c r="H6028" s="168">
        <v>41105</v>
      </c>
      <c r="I6028" t="s">
        <v>104</v>
      </c>
      <c r="J6028" s="169">
        <v>5.2</v>
      </c>
      <c r="K6028">
        <v>2</v>
      </c>
    </row>
    <row r="6029" spans="1:11" x14ac:dyDescent="0.25">
      <c r="A6029" t="s">
        <v>6561</v>
      </c>
      <c r="B6029">
        <v>89708</v>
      </c>
      <c r="C6029" t="s">
        <v>167</v>
      </c>
      <c r="D6029" s="167">
        <v>41100.300000000003</v>
      </c>
      <c r="E6029" t="s">
        <v>188</v>
      </c>
      <c r="F6029" t="s">
        <v>169</v>
      </c>
      <c r="G6029" t="s">
        <v>344</v>
      </c>
      <c r="H6029" s="168">
        <v>41834</v>
      </c>
      <c r="I6029" t="s">
        <v>104</v>
      </c>
      <c r="J6029" s="169">
        <v>3.2027397260273971</v>
      </c>
      <c r="K6029">
        <v>1</v>
      </c>
    </row>
    <row r="6030" spans="1:11" x14ac:dyDescent="0.25">
      <c r="A6030" t="s">
        <v>6562</v>
      </c>
      <c r="B6030">
        <v>69781</v>
      </c>
      <c r="C6030" t="s">
        <v>172</v>
      </c>
      <c r="D6030" s="167">
        <v>36607.480000000003</v>
      </c>
      <c r="E6030" t="s">
        <v>233</v>
      </c>
      <c r="F6030" t="s">
        <v>202</v>
      </c>
      <c r="G6030" t="s">
        <v>554</v>
      </c>
      <c r="H6030" s="168">
        <v>38375</v>
      </c>
      <c r="I6030" t="s">
        <v>104</v>
      </c>
      <c r="J6030" s="169">
        <v>12.67945205479452</v>
      </c>
      <c r="K6030">
        <v>3</v>
      </c>
    </row>
    <row r="6031" spans="1:11" x14ac:dyDescent="0.25">
      <c r="A6031" t="s">
        <v>6563</v>
      </c>
      <c r="B6031">
        <v>54037</v>
      </c>
      <c r="C6031" t="s">
        <v>172</v>
      </c>
      <c r="D6031" s="167">
        <v>73801</v>
      </c>
      <c r="E6031" t="s">
        <v>196</v>
      </c>
      <c r="F6031" t="s">
        <v>169</v>
      </c>
      <c r="G6031" t="s">
        <v>228</v>
      </c>
      <c r="H6031" s="168">
        <v>35464</v>
      </c>
      <c r="I6031" t="s">
        <v>103</v>
      </c>
      <c r="J6031" s="169">
        <v>20.654794520547945</v>
      </c>
      <c r="K6031">
        <v>5</v>
      </c>
    </row>
    <row r="6032" spans="1:11" x14ac:dyDescent="0.25">
      <c r="A6032" t="s">
        <v>6564</v>
      </c>
      <c r="B6032">
        <v>6073</v>
      </c>
      <c r="C6032" t="s">
        <v>167</v>
      </c>
      <c r="D6032" s="167">
        <v>72902</v>
      </c>
      <c r="E6032" t="s">
        <v>175</v>
      </c>
      <c r="F6032" t="s">
        <v>169</v>
      </c>
      <c r="G6032" t="s">
        <v>183</v>
      </c>
      <c r="H6032" s="168">
        <v>38734</v>
      </c>
      <c r="I6032" t="s">
        <v>103</v>
      </c>
      <c r="J6032" s="169">
        <v>11.695890410958905</v>
      </c>
      <c r="K6032">
        <v>3</v>
      </c>
    </row>
    <row r="6033" spans="1:11" x14ac:dyDescent="0.25">
      <c r="A6033" t="s">
        <v>6565</v>
      </c>
      <c r="B6033">
        <v>51805</v>
      </c>
      <c r="C6033" t="s">
        <v>172</v>
      </c>
      <c r="D6033" s="167">
        <v>42053.33</v>
      </c>
      <c r="E6033" t="s">
        <v>199</v>
      </c>
      <c r="F6033" t="s">
        <v>169</v>
      </c>
      <c r="G6033" t="s">
        <v>220</v>
      </c>
      <c r="H6033" s="168">
        <v>40114</v>
      </c>
      <c r="I6033" t="s">
        <v>104</v>
      </c>
      <c r="J6033" s="169">
        <v>7.9150684931506845</v>
      </c>
      <c r="K6033">
        <v>2</v>
      </c>
    </row>
    <row r="6034" spans="1:11" x14ac:dyDescent="0.25">
      <c r="A6034" t="s">
        <v>6566</v>
      </c>
      <c r="B6034">
        <v>37408</v>
      </c>
      <c r="C6034" t="s">
        <v>172</v>
      </c>
      <c r="D6034" s="167">
        <v>92652.34</v>
      </c>
      <c r="E6034" t="s">
        <v>268</v>
      </c>
      <c r="F6034" t="s">
        <v>169</v>
      </c>
      <c r="G6034" t="s">
        <v>297</v>
      </c>
      <c r="H6034" s="168">
        <v>39329</v>
      </c>
      <c r="I6034" t="s">
        <v>104</v>
      </c>
      <c r="J6034" s="169">
        <v>10.065753424657535</v>
      </c>
      <c r="K6034">
        <v>3</v>
      </c>
    </row>
    <row r="6035" spans="1:11" x14ac:dyDescent="0.25">
      <c r="A6035" t="s">
        <v>6567</v>
      </c>
      <c r="B6035">
        <v>15130</v>
      </c>
      <c r="C6035" t="s">
        <v>167</v>
      </c>
      <c r="D6035" s="167">
        <v>78889.86</v>
      </c>
      <c r="E6035" t="s">
        <v>199</v>
      </c>
      <c r="F6035" t="s">
        <v>169</v>
      </c>
      <c r="G6035" t="s">
        <v>582</v>
      </c>
      <c r="H6035" s="168">
        <v>31116</v>
      </c>
      <c r="I6035" t="s">
        <v>106</v>
      </c>
      <c r="J6035" s="169">
        <v>32.56712328767123</v>
      </c>
      <c r="K6035">
        <v>7</v>
      </c>
    </row>
    <row r="6036" spans="1:11" x14ac:dyDescent="0.25">
      <c r="A6036" t="s">
        <v>6568</v>
      </c>
      <c r="B6036">
        <v>20276</v>
      </c>
      <c r="C6036" t="s">
        <v>172</v>
      </c>
      <c r="D6036" s="167">
        <v>48641.36</v>
      </c>
      <c r="E6036" t="s">
        <v>199</v>
      </c>
      <c r="F6036" t="s">
        <v>169</v>
      </c>
      <c r="G6036" t="s">
        <v>750</v>
      </c>
      <c r="H6036" s="168">
        <v>39412</v>
      </c>
      <c r="I6036" t="s">
        <v>107</v>
      </c>
      <c r="J6036" s="169">
        <v>9.838356164383562</v>
      </c>
      <c r="K6036">
        <v>2</v>
      </c>
    </row>
    <row r="6037" spans="1:11" x14ac:dyDescent="0.25">
      <c r="A6037" t="s">
        <v>6569</v>
      </c>
      <c r="B6037">
        <v>10328</v>
      </c>
      <c r="C6037" t="s">
        <v>172</v>
      </c>
      <c r="D6037" s="167">
        <v>63345</v>
      </c>
      <c r="E6037" t="s">
        <v>191</v>
      </c>
      <c r="F6037" t="s">
        <v>169</v>
      </c>
      <c r="G6037" t="s">
        <v>486</v>
      </c>
      <c r="H6037" s="168">
        <v>40966</v>
      </c>
      <c r="I6037" t="s">
        <v>107</v>
      </c>
      <c r="J6037" s="169">
        <v>5.580821917808219</v>
      </c>
      <c r="K6037">
        <v>2</v>
      </c>
    </row>
    <row r="6038" spans="1:11" x14ac:dyDescent="0.25">
      <c r="A6038" t="s">
        <v>6570</v>
      </c>
      <c r="B6038">
        <v>38308</v>
      </c>
      <c r="C6038" t="s">
        <v>172</v>
      </c>
      <c r="D6038" s="167">
        <v>42387.45</v>
      </c>
      <c r="E6038" t="s">
        <v>199</v>
      </c>
      <c r="F6038" t="s">
        <v>169</v>
      </c>
      <c r="G6038" t="s">
        <v>750</v>
      </c>
      <c r="H6038" s="168">
        <v>41666</v>
      </c>
      <c r="I6038" t="s">
        <v>103</v>
      </c>
      <c r="J6038" s="169">
        <v>3.6630136986301371</v>
      </c>
      <c r="K6038">
        <v>1</v>
      </c>
    </row>
    <row r="6039" spans="1:11" x14ac:dyDescent="0.25">
      <c r="A6039" t="s">
        <v>6571</v>
      </c>
      <c r="B6039">
        <v>2816</v>
      </c>
      <c r="C6039" t="s">
        <v>167</v>
      </c>
      <c r="D6039" s="167">
        <v>59638</v>
      </c>
      <c r="E6039" t="s">
        <v>175</v>
      </c>
      <c r="F6039" t="s">
        <v>169</v>
      </c>
      <c r="G6039" t="s">
        <v>183</v>
      </c>
      <c r="H6039" s="168">
        <v>42576</v>
      </c>
      <c r="I6039" t="s">
        <v>104</v>
      </c>
      <c r="J6039" s="169">
        <v>1.1698630136986301</v>
      </c>
      <c r="K6039">
        <v>1</v>
      </c>
    </row>
    <row r="6040" spans="1:11" x14ac:dyDescent="0.25">
      <c r="A6040" t="s">
        <v>6572</v>
      </c>
      <c r="B6040">
        <v>73334</v>
      </c>
      <c r="C6040" t="s">
        <v>172</v>
      </c>
      <c r="D6040" s="167">
        <v>83497.98</v>
      </c>
      <c r="E6040" t="s">
        <v>188</v>
      </c>
      <c r="F6040" t="s">
        <v>169</v>
      </c>
      <c r="G6040" t="s">
        <v>282</v>
      </c>
      <c r="H6040" s="168">
        <v>34673</v>
      </c>
      <c r="I6040" t="s">
        <v>107</v>
      </c>
      <c r="J6040" s="169">
        <v>22.82191780821918</v>
      </c>
      <c r="K6040">
        <v>5</v>
      </c>
    </row>
    <row r="6041" spans="1:11" x14ac:dyDescent="0.25">
      <c r="A6041" t="s">
        <v>6573</v>
      </c>
      <c r="B6041">
        <v>53143</v>
      </c>
      <c r="C6041" t="s">
        <v>172</v>
      </c>
      <c r="D6041" s="167">
        <v>120768</v>
      </c>
      <c r="E6041" t="s">
        <v>199</v>
      </c>
      <c r="F6041" t="s">
        <v>169</v>
      </c>
      <c r="G6041" t="s">
        <v>214</v>
      </c>
      <c r="H6041" s="168">
        <v>32517</v>
      </c>
      <c r="I6041" t="s">
        <v>106</v>
      </c>
      <c r="J6041" s="169">
        <v>28.728767123287671</v>
      </c>
      <c r="K6041">
        <v>6</v>
      </c>
    </row>
    <row r="6042" spans="1:11" x14ac:dyDescent="0.25">
      <c r="A6042" t="s">
        <v>6574</v>
      </c>
      <c r="B6042">
        <v>34028</v>
      </c>
      <c r="C6042" t="s">
        <v>172</v>
      </c>
      <c r="D6042" s="167">
        <v>71780.17</v>
      </c>
      <c r="E6042" t="s">
        <v>268</v>
      </c>
      <c r="F6042" t="s">
        <v>169</v>
      </c>
      <c r="G6042" t="s">
        <v>630</v>
      </c>
      <c r="H6042" s="168">
        <v>36647</v>
      </c>
      <c r="I6042" t="s">
        <v>106</v>
      </c>
      <c r="J6042" s="169">
        <v>17.413698630136988</v>
      </c>
      <c r="K6042">
        <v>4</v>
      </c>
    </row>
    <row r="6043" spans="1:11" x14ac:dyDescent="0.25">
      <c r="A6043" t="s">
        <v>6575</v>
      </c>
      <c r="B6043">
        <v>47764</v>
      </c>
      <c r="C6043" t="s">
        <v>167</v>
      </c>
      <c r="D6043" s="167">
        <v>23318.28</v>
      </c>
      <c r="E6043" t="s">
        <v>196</v>
      </c>
      <c r="F6043" t="s">
        <v>202</v>
      </c>
      <c r="G6043" t="s">
        <v>367</v>
      </c>
      <c r="H6043" s="168">
        <v>37361</v>
      </c>
      <c r="I6043" t="s">
        <v>106</v>
      </c>
      <c r="J6043" s="169">
        <v>15.457534246575342</v>
      </c>
      <c r="K6043">
        <v>4</v>
      </c>
    </row>
    <row r="6044" spans="1:11" x14ac:dyDescent="0.25">
      <c r="A6044" t="s">
        <v>6576</v>
      </c>
      <c r="B6044">
        <v>55652</v>
      </c>
      <c r="C6044" t="s">
        <v>167</v>
      </c>
      <c r="D6044" s="167">
        <v>56429.49</v>
      </c>
      <c r="E6044" t="s">
        <v>188</v>
      </c>
      <c r="F6044" t="s">
        <v>169</v>
      </c>
      <c r="G6044" t="s">
        <v>282</v>
      </c>
      <c r="H6044" s="168">
        <v>42324</v>
      </c>
      <c r="I6044" t="s">
        <v>104</v>
      </c>
      <c r="J6044" s="169">
        <v>1.8602739726027397</v>
      </c>
      <c r="K6044">
        <v>1</v>
      </c>
    </row>
    <row r="6045" spans="1:11" x14ac:dyDescent="0.25">
      <c r="A6045" t="s">
        <v>6577</v>
      </c>
      <c r="B6045">
        <v>79037</v>
      </c>
      <c r="C6045" t="s">
        <v>172</v>
      </c>
      <c r="D6045" s="167">
        <v>89079</v>
      </c>
      <c r="E6045" t="s">
        <v>168</v>
      </c>
      <c r="F6045" t="s">
        <v>169</v>
      </c>
      <c r="G6045" t="s">
        <v>681</v>
      </c>
      <c r="H6045" s="168">
        <v>36780</v>
      </c>
      <c r="I6045" t="s">
        <v>103</v>
      </c>
      <c r="J6045" s="169">
        <v>17.049315068493151</v>
      </c>
      <c r="K6045">
        <v>4</v>
      </c>
    </row>
    <row r="6046" spans="1:11" x14ac:dyDescent="0.25">
      <c r="A6046" t="s">
        <v>6578</v>
      </c>
      <c r="B6046">
        <v>93072</v>
      </c>
      <c r="C6046" t="s">
        <v>172</v>
      </c>
      <c r="D6046" s="167">
        <v>56689.66</v>
      </c>
      <c r="E6046" t="s">
        <v>199</v>
      </c>
      <c r="F6046" t="s">
        <v>169</v>
      </c>
      <c r="G6046" t="s">
        <v>200</v>
      </c>
      <c r="H6046" s="168">
        <v>37627</v>
      </c>
      <c r="I6046" t="s">
        <v>105</v>
      </c>
      <c r="J6046" s="169">
        <v>14.728767123287671</v>
      </c>
      <c r="K6046">
        <v>3</v>
      </c>
    </row>
    <row r="6047" spans="1:11" x14ac:dyDescent="0.25">
      <c r="A6047" t="s">
        <v>6579</v>
      </c>
      <c r="B6047">
        <v>6691</v>
      </c>
      <c r="C6047" t="s">
        <v>167</v>
      </c>
      <c r="D6047" s="167">
        <v>65642.42</v>
      </c>
      <c r="E6047" t="s">
        <v>216</v>
      </c>
      <c r="F6047" t="s">
        <v>202</v>
      </c>
      <c r="G6047" t="s">
        <v>1058</v>
      </c>
      <c r="H6047" s="168">
        <v>33181</v>
      </c>
      <c r="I6047" t="s">
        <v>104</v>
      </c>
      <c r="J6047" s="169">
        <v>26.909589041095892</v>
      </c>
      <c r="K6047">
        <v>6</v>
      </c>
    </row>
    <row r="6048" spans="1:11" x14ac:dyDescent="0.25">
      <c r="A6048" t="s">
        <v>6580</v>
      </c>
      <c r="B6048">
        <v>64355</v>
      </c>
      <c r="C6048" t="s">
        <v>167</v>
      </c>
      <c r="D6048" s="167">
        <v>45384.51</v>
      </c>
      <c r="E6048" t="s">
        <v>188</v>
      </c>
      <c r="F6048" t="s">
        <v>169</v>
      </c>
      <c r="G6048" t="s">
        <v>2903</v>
      </c>
      <c r="H6048" s="168">
        <v>41372</v>
      </c>
      <c r="I6048" t="s">
        <v>107</v>
      </c>
      <c r="J6048" s="169">
        <v>4.4684931506849317</v>
      </c>
      <c r="K6048">
        <v>1</v>
      </c>
    </row>
    <row r="6049" spans="1:11" x14ac:dyDescent="0.25">
      <c r="A6049" t="s">
        <v>6581</v>
      </c>
      <c r="B6049">
        <v>53218</v>
      </c>
      <c r="C6049" t="s">
        <v>172</v>
      </c>
      <c r="D6049" s="167">
        <v>72360</v>
      </c>
      <c r="E6049" t="s">
        <v>268</v>
      </c>
      <c r="F6049" t="s">
        <v>169</v>
      </c>
      <c r="G6049" t="s">
        <v>297</v>
      </c>
      <c r="H6049" s="168">
        <v>42548</v>
      </c>
      <c r="I6049" t="s">
        <v>104</v>
      </c>
      <c r="J6049" s="169">
        <v>1.2465753424657535</v>
      </c>
      <c r="K6049">
        <v>1</v>
      </c>
    </row>
    <row r="6050" spans="1:11" x14ac:dyDescent="0.25">
      <c r="A6050" t="s">
        <v>6582</v>
      </c>
      <c r="B6050">
        <v>17087</v>
      </c>
      <c r="C6050" t="s">
        <v>172</v>
      </c>
      <c r="D6050" s="167">
        <v>107657</v>
      </c>
      <c r="E6050" t="s">
        <v>268</v>
      </c>
      <c r="F6050" t="s">
        <v>169</v>
      </c>
      <c r="G6050" t="s">
        <v>297</v>
      </c>
      <c r="H6050" s="168">
        <v>37326</v>
      </c>
      <c r="I6050" t="s">
        <v>103</v>
      </c>
      <c r="J6050" s="169">
        <v>15.553424657534247</v>
      </c>
      <c r="K6050">
        <v>4</v>
      </c>
    </row>
    <row r="6051" spans="1:11" x14ac:dyDescent="0.25">
      <c r="A6051" t="s">
        <v>6583</v>
      </c>
      <c r="B6051">
        <v>92301</v>
      </c>
      <c r="C6051" t="s">
        <v>172</v>
      </c>
      <c r="D6051" s="167">
        <v>93945</v>
      </c>
      <c r="E6051" t="s">
        <v>168</v>
      </c>
      <c r="F6051" t="s">
        <v>169</v>
      </c>
      <c r="G6051" t="s">
        <v>384</v>
      </c>
      <c r="H6051" s="168">
        <v>36262</v>
      </c>
      <c r="I6051" t="s">
        <v>107</v>
      </c>
      <c r="J6051" s="169">
        <v>18.468493150684932</v>
      </c>
      <c r="K6051">
        <v>4</v>
      </c>
    </row>
    <row r="6052" spans="1:11" x14ac:dyDescent="0.25">
      <c r="A6052" t="s">
        <v>6584</v>
      </c>
      <c r="B6052">
        <v>31948</v>
      </c>
      <c r="C6052" t="s">
        <v>172</v>
      </c>
      <c r="D6052" s="167">
        <v>84825</v>
      </c>
      <c r="E6052" t="s">
        <v>185</v>
      </c>
      <c r="F6052" t="s">
        <v>169</v>
      </c>
      <c r="G6052" t="s">
        <v>416</v>
      </c>
      <c r="H6052" s="168">
        <v>38642</v>
      </c>
      <c r="I6052" t="s">
        <v>103</v>
      </c>
      <c r="J6052" s="169">
        <v>11.947945205479453</v>
      </c>
      <c r="K6052">
        <v>3</v>
      </c>
    </row>
    <row r="6053" spans="1:11" x14ac:dyDescent="0.25">
      <c r="A6053" t="s">
        <v>6585</v>
      </c>
      <c r="B6053">
        <v>73246</v>
      </c>
      <c r="C6053" t="s">
        <v>172</v>
      </c>
      <c r="D6053" s="167">
        <v>89620</v>
      </c>
      <c r="E6053" t="s">
        <v>175</v>
      </c>
      <c r="F6053" t="s">
        <v>169</v>
      </c>
      <c r="G6053" t="s">
        <v>183</v>
      </c>
      <c r="H6053" s="168">
        <v>36962</v>
      </c>
      <c r="I6053" t="s">
        <v>104</v>
      </c>
      <c r="J6053" s="169">
        <v>16.550684931506851</v>
      </c>
      <c r="K6053">
        <v>4</v>
      </c>
    </row>
    <row r="6054" spans="1:11" x14ac:dyDescent="0.25">
      <c r="A6054" t="s">
        <v>6586</v>
      </c>
      <c r="B6054">
        <v>6414</v>
      </c>
      <c r="C6054" t="s">
        <v>172</v>
      </c>
      <c r="D6054" s="167">
        <v>67090.59</v>
      </c>
      <c r="E6054" t="s">
        <v>308</v>
      </c>
      <c r="F6054" t="s">
        <v>169</v>
      </c>
      <c r="G6054" t="s">
        <v>3713</v>
      </c>
      <c r="H6054" s="168">
        <v>38936</v>
      </c>
      <c r="I6054" t="s">
        <v>107</v>
      </c>
      <c r="J6054" s="169">
        <v>11.142465753424657</v>
      </c>
      <c r="K6054">
        <v>3</v>
      </c>
    </row>
    <row r="6055" spans="1:11" x14ac:dyDescent="0.25">
      <c r="A6055" t="s">
        <v>6587</v>
      </c>
      <c r="B6055">
        <v>5322</v>
      </c>
      <c r="C6055" t="s">
        <v>172</v>
      </c>
      <c r="D6055" s="167">
        <v>64776</v>
      </c>
      <c r="E6055" t="s">
        <v>191</v>
      </c>
      <c r="F6055" t="s">
        <v>169</v>
      </c>
      <c r="G6055" t="s">
        <v>486</v>
      </c>
      <c r="H6055" s="168">
        <v>38803</v>
      </c>
      <c r="I6055" t="s">
        <v>104</v>
      </c>
      <c r="J6055" s="169">
        <v>11.506849315068493</v>
      </c>
      <c r="K6055">
        <v>3</v>
      </c>
    </row>
    <row r="6056" spans="1:11" x14ac:dyDescent="0.25">
      <c r="A6056" t="s">
        <v>6588</v>
      </c>
      <c r="B6056">
        <v>84013</v>
      </c>
      <c r="C6056" t="s">
        <v>172</v>
      </c>
      <c r="D6056" s="167">
        <v>118400</v>
      </c>
      <c r="E6056" t="s">
        <v>196</v>
      </c>
      <c r="F6056" t="s">
        <v>169</v>
      </c>
      <c r="G6056" t="s">
        <v>2060</v>
      </c>
      <c r="H6056" s="168">
        <v>39048</v>
      </c>
      <c r="I6056" t="s">
        <v>106</v>
      </c>
      <c r="J6056" s="169">
        <v>10.835616438356164</v>
      </c>
      <c r="K6056">
        <v>3</v>
      </c>
    </row>
    <row r="6057" spans="1:11" x14ac:dyDescent="0.25">
      <c r="A6057" t="s">
        <v>6589</v>
      </c>
      <c r="B6057">
        <v>84916</v>
      </c>
      <c r="C6057" t="s">
        <v>172</v>
      </c>
      <c r="D6057" s="167">
        <v>57265</v>
      </c>
      <c r="E6057" t="s">
        <v>191</v>
      </c>
      <c r="F6057" t="s">
        <v>169</v>
      </c>
      <c r="G6057" t="s">
        <v>354</v>
      </c>
      <c r="H6057" s="168">
        <v>41064</v>
      </c>
      <c r="I6057" t="s">
        <v>107</v>
      </c>
      <c r="J6057" s="169">
        <v>5.3123287671232875</v>
      </c>
      <c r="K6057">
        <v>2</v>
      </c>
    </row>
    <row r="6058" spans="1:11" x14ac:dyDescent="0.25">
      <c r="A6058" t="s">
        <v>6590</v>
      </c>
      <c r="B6058">
        <v>40827</v>
      </c>
      <c r="C6058" t="s">
        <v>167</v>
      </c>
      <c r="D6058" s="167">
        <v>58512.07</v>
      </c>
      <c r="E6058" t="s">
        <v>175</v>
      </c>
      <c r="F6058" t="s">
        <v>169</v>
      </c>
      <c r="G6058" t="s">
        <v>311</v>
      </c>
      <c r="H6058" s="168">
        <v>42296</v>
      </c>
      <c r="I6058" t="s">
        <v>107</v>
      </c>
      <c r="J6058" s="169">
        <v>1.9369863013698629</v>
      </c>
      <c r="K6058">
        <v>1</v>
      </c>
    </row>
    <row r="6059" spans="1:11" x14ac:dyDescent="0.25">
      <c r="A6059" t="s">
        <v>6591</v>
      </c>
      <c r="B6059">
        <v>60678</v>
      </c>
      <c r="C6059" t="s">
        <v>172</v>
      </c>
      <c r="D6059" s="167">
        <v>76015.03</v>
      </c>
      <c r="E6059" t="s">
        <v>196</v>
      </c>
      <c r="F6059" t="s">
        <v>169</v>
      </c>
      <c r="G6059" t="s">
        <v>228</v>
      </c>
      <c r="H6059" s="168">
        <v>29262</v>
      </c>
      <c r="I6059" t="s">
        <v>104</v>
      </c>
      <c r="J6059" s="169">
        <v>37.646575342465752</v>
      </c>
      <c r="K6059">
        <v>8</v>
      </c>
    </row>
    <row r="6060" spans="1:11" x14ac:dyDescent="0.25">
      <c r="A6060" t="s">
        <v>6592</v>
      </c>
      <c r="B6060">
        <v>92731</v>
      </c>
      <c r="C6060" t="s">
        <v>172</v>
      </c>
      <c r="D6060" s="167">
        <v>58671.02</v>
      </c>
      <c r="E6060" t="s">
        <v>199</v>
      </c>
      <c r="F6060" t="s">
        <v>169</v>
      </c>
      <c r="G6060" t="s">
        <v>200</v>
      </c>
      <c r="H6060" s="168">
        <v>37325</v>
      </c>
      <c r="I6060" t="s">
        <v>106</v>
      </c>
      <c r="J6060" s="169">
        <v>15.556164383561644</v>
      </c>
      <c r="K6060">
        <v>4</v>
      </c>
    </row>
    <row r="6061" spans="1:11" x14ac:dyDescent="0.25">
      <c r="A6061" t="s">
        <v>6593</v>
      </c>
      <c r="B6061">
        <v>77942</v>
      </c>
      <c r="C6061" t="s">
        <v>172</v>
      </c>
      <c r="D6061" s="167">
        <v>50697.93</v>
      </c>
      <c r="E6061" t="s">
        <v>199</v>
      </c>
      <c r="F6061" t="s">
        <v>169</v>
      </c>
      <c r="G6061" t="s">
        <v>200</v>
      </c>
      <c r="H6061" s="168">
        <v>38663</v>
      </c>
      <c r="I6061" t="s">
        <v>107</v>
      </c>
      <c r="J6061" s="169">
        <v>11.890410958904109</v>
      </c>
      <c r="K6061">
        <v>3</v>
      </c>
    </row>
    <row r="6062" spans="1:11" x14ac:dyDescent="0.25">
      <c r="A6062" t="s">
        <v>6594</v>
      </c>
      <c r="B6062">
        <v>10658</v>
      </c>
      <c r="C6062" t="s">
        <v>172</v>
      </c>
      <c r="D6062" s="167">
        <v>78096</v>
      </c>
      <c r="E6062" t="s">
        <v>175</v>
      </c>
      <c r="F6062" t="s">
        <v>169</v>
      </c>
      <c r="G6062" t="s">
        <v>183</v>
      </c>
      <c r="H6062" s="168">
        <v>38012</v>
      </c>
      <c r="I6062" t="s">
        <v>104</v>
      </c>
      <c r="J6062" s="169">
        <v>13.673972602739726</v>
      </c>
      <c r="K6062">
        <v>3</v>
      </c>
    </row>
    <row r="6063" spans="1:11" x14ac:dyDescent="0.25">
      <c r="A6063" t="s">
        <v>6595</v>
      </c>
      <c r="B6063">
        <v>88943</v>
      </c>
      <c r="C6063" t="s">
        <v>172</v>
      </c>
      <c r="D6063" s="167">
        <v>104717.28</v>
      </c>
      <c r="E6063" t="s">
        <v>230</v>
      </c>
      <c r="F6063" t="s">
        <v>169</v>
      </c>
      <c r="G6063" t="s">
        <v>840</v>
      </c>
      <c r="H6063" s="168">
        <v>30942</v>
      </c>
      <c r="I6063" t="s">
        <v>104</v>
      </c>
      <c r="J6063" s="169">
        <v>33.043835616438358</v>
      </c>
      <c r="K6063">
        <v>7</v>
      </c>
    </row>
    <row r="6064" spans="1:11" x14ac:dyDescent="0.25">
      <c r="A6064" t="s">
        <v>6596</v>
      </c>
      <c r="B6064">
        <v>20746</v>
      </c>
      <c r="C6064" t="s">
        <v>167</v>
      </c>
      <c r="D6064" s="167">
        <v>61860.6</v>
      </c>
      <c r="E6064" t="s">
        <v>188</v>
      </c>
      <c r="F6064" t="s">
        <v>169</v>
      </c>
      <c r="G6064" t="s">
        <v>357</v>
      </c>
      <c r="H6064" s="168">
        <v>36969</v>
      </c>
      <c r="I6064" t="s">
        <v>106</v>
      </c>
      <c r="J6064" s="169">
        <v>16.531506849315068</v>
      </c>
      <c r="K6064">
        <v>4</v>
      </c>
    </row>
    <row r="6065" spans="1:11" x14ac:dyDescent="0.25">
      <c r="A6065" t="s">
        <v>6597</v>
      </c>
      <c r="B6065">
        <v>88235</v>
      </c>
      <c r="C6065" t="s">
        <v>167</v>
      </c>
      <c r="D6065" s="167">
        <v>34611.089999999997</v>
      </c>
      <c r="E6065" t="s">
        <v>188</v>
      </c>
      <c r="F6065" t="s">
        <v>202</v>
      </c>
      <c r="G6065" t="s">
        <v>273</v>
      </c>
      <c r="H6065" s="168">
        <v>33112</v>
      </c>
      <c r="I6065" t="s">
        <v>105</v>
      </c>
      <c r="J6065" s="169">
        <v>27.098630136986301</v>
      </c>
      <c r="K6065">
        <v>6</v>
      </c>
    </row>
    <row r="6066" spans="1:11" x14ac:dyDescent="0.25">
      <c r="A6066" t="s">
        <v>6598</v>
      </c>
      <c r="B6066">
        <v>60452</v>
      </c>
      <c r="C6066" t="s">
        <v>172</v>
      </c>
      <c r="D6066" s="167">
        <v>50354.49</v>
      </c>
      <c r="E6066" t="s">
        <v>168</v>
      </c>
      <c r="F6066" t="s">
        <v>169</v>
      </c>
      <c r="G6066" t="s">
        <v>968</v>
      </c>
      <c r="H6066" s="168">
        <v>40882</v>
      </c>
      <c r="I6066" t="s">
        <v>105</v>
      </c>
      <c r="J6066" s="169">
        <v>5.8109589041095893</v>
      </c>
      <c r="K6066">
        <v>2</v>
      </c>
    </row>
    <row r="6067" spans="1:11" x14ac:dyDescent="0.25">
      <c r="A6067" t="s">
        <v>6599</v>
      </c>
      <c r="B6067">
        <v>18772</v>
      </c>
      <c r="C6067" t="s">
        <v>172</v>
      </c>
      <c r="D6067" s="167">
        <v>77343</v>
      </c>
      <c r="E6067" t="s">
        <v>199</v>
      </c>
      <c r="F6067" t="s">
        <v>169</v>
      </c>
      <c r="G6067" t="s">
        <v>582</v>
      </c>
      <c r="H6067" s="168">
        <v>35876</v>
      </c>
      <c r="I6067" t="s">
        <v>103</v>
      </c>
      <c r="J6067" s="169">
        <v>19.526027397260275</v>
      </c>
      <c r="K6067">
        <v>4</v>
      </c>
    </row>
    <row r="6068" spans="1:11" x14ac:dyDescent="0.25">
      <c r="A6068" t="s">
        <v>6600</v>
      </c>
      <c r="B6068">
        <v>43974</v>
      </c>
      <c r="C6068" t="s">
        <v>167</v>
      </c>
      <c r="D6068" s="167">
        <v>19060.61</v>
      </c>
      <c r="E6068" t="s">
        <v>196</v>
      </c>
      <c r="F6068" t="s">
        <v>202</v>
      </c>
      <c r="G6068" t="s">
        <v>222</v>
      </c>
      <c r="H6068" s="168">
        <v>39706</v>
      </c>
      <c r="I6068" t="s">
        <v>107</v>
      </c>
      <c r="J6068" s="169">
        <v>9.0328767123287665</v>
      </c>
      <c r="K6068">
        <v>2</v>
      </c>
    </row>
    <row r="6069" spans="1:11" x14ac:dyDescent="0.25">
      <c r="A6069" t="s">
        <v>6601</v>
      </c>
      <c r="B6069">
        <v>29047</v>
      </c>
      <c r="C6069" t="s">
        <v>167</v>
      </c>
      <c r="D6069" s="167">
        <v>93989.5</v>
      </c>
      <c r="E6069" t="s">
        <v>168</v>
      </c>
      <c r="F6069" t="s">
        <v>169</v>
      </c>
      <c r="G6069" t="s">
        <v>906</v>
      </c>
      <c r="H6069" s="168">
        <v>36948</v>
      </c>
      <c r="I6069" t="s">
        <v>107</v>
      </c>
      <c r="J6069" s="169">
        <v>16.589041095890412</v>
      </c>
      <c r="K6069">
        <v>4</v>
      </c>
    </row>
    <row r="6070" spans="1:11" x14ac:dyDescent="0.25">
      <c r="A6070" t="s">
        <v>6602</v>
      </c>
      <c r="B6070">
        <v>44852</v>
      </c>
      <c r="C6070" t="s">
        <v>172</v>
      </c>
      <c r="D6070" s="167">
        <v>57177.95</v>
      </c>
      <c r="E6070" t="s">
        <v>175</v>
      </c>
      <c r="F6070" t="s">
        <v>169</v>
      </c>
      <c r="G6070" t="s">
        <v>209</v>
      </c>
      <c r="H6070" s="168">
        <v>40911</v>
      </c>
      <c r="I6070" t="s">
        <v>103</v>
      </c>
      <c r="J6070" s="169">
        <v>5.7315068493150685</v>
      </c>
      <c r="K6070">
        <v>2</v>
      </c>
    </row>
    <row r="6071" spans="1:11" x14ac:dyDescent="0.25">
      <c r="A6071" t="s">
        <v>6603</v>
      </c>
      <c r="B6071">
        <v>17998</v>
      </c>
      <c r="C6071" t="s">
        <v>167</v>
      </c>
      <c r="D6071" s="167">
        <v>55857.4</v>
      </c>
      <c r="E6071" t="s">
        <v>188</v>
      </c>
      <c r="F6071" t="s">
        <v>169</v>
      </c>
      <c r="G6071" t="s">
        <v>282</v>
      </c>
      <c r="H6071" s="168">
        <v>42324</v>
      </c>
      <c r="I6071" t="s">
        <v>103</v>
      </c>
      <c r="J6071" s="169">
        <v>1.8602739726027397</v>
      </c>
      <c r="K6071">
        <v>1</v>
      </c>
    </row>
    <row r="6072" spans="1:11" x14ac:dyDescent="0.25">
      <c r="A6072" t="s">
        <v>6604</v>
      </c>
      <c r="B6072">
        <v>36862</v>
      </c>
      <c r="C6072" t="s">
        <v>167</v>
      </c>
      <c r="D6072" s="167">
        <v>36797.129999999997</v>
      </c>
      <c r="E6072" t="s">
        <v>188</v>
      </c>
      <c r="F6072" t="s">
        <v>202</v>
      </c>
      <c r="G6072" t="s">
        <v>313</v>
      </c>
      <c r="H6072" s="168">
        <v>41127</v>
      </c>
      <c r="I6072" t="s">
        <v>106</v>
      </c>
      <c r="J6072" s="169">
        <v>5.13972602739726</v>
      </c>
      <c r="K6072">
        <v>2</v>
      </c>
    </row>
    <row r="6073" spans="1:11" x14ac:dyDescent="0.25">
      <c r="A6073" t="s">
        <v>6605</v>
      </c>
      <c r="B6073">
        <v>39517</v>
      </c>
      <c r="C6073" t="s">
        <v>167</v>
      </c>
      <c r="D6073" s="167">
        <v>18416.05</v>
      </c>
      <c r="E6073" t="s">
        <v>196</v>
      </c>
      <c r="F6073" t="s">
        <v>202</v>
      </c>
      <c r="G6073" t="s">
        <v>222</v>
      </c>
      <c r="H6073" s="168">
        <v>40784</v>
      </c>
      <c r="I6073" t="s">
        <v>105</v>
      </c>
      <c r="J6073" s="169">
        <v>6.0794520547945208</v>
      </c>
      <c r="K6073">
        <v>2</v>
      </c>
    </row>
    <row r="6074" spans="1:11" x14ac:dyDescent="0.25">
      <c r="A6074" t="s">
        <v>6606</v>
      </c>
      <c r="B6074">
        <v>48746</v>
      </c>
      <c r="C6074" t="s">
        <v>167</v>
      </c>
      <c r="D6074" s="167">
        <v>42792</v>
      </c>
      <c r="E6074" t="s">
        <v>188</v>
      </c>
      <c r="F6074" t="s">
        <v>169</v>
      </c>
      <c r="G6074" t="s">
        <v>539</v>
      </c>
      <c r="H6074" s="168">
        <v>42632</v>
      </c>
      <c r="I6074" t="s">
        <v>103</v>
      </c>
      <c r="J6074" s="169">
        <v>1.0164383561643835</v>
      </c>
      <c r="K6074">
        <v>1</v>
      </c>
    </row>
    <row r="6075" spans="1:11" x14ac:dyDescent="0.25">
      <c r="A6075" t="s">
        <v>6607</v>
      </c>
      <c r="B6075">
        <v>83797</v>
      </c>
      <c r="C6075" t="s">
        <v>167</v>
      </c>
      <c r="D6075" s="167">
        <v>92756.7</v>
      </c>
      <c r="E6075" t="s">
        <v>175</v>
      </c>
      <c r="F6075" t="s">
        <v>169</v>
      </c>
      <c r="G6075" t="s">
        <v>183</v>
      </c>
      <c r="H6075" s="168">
        <v>34736</v>
      </c>
      <c r="I6075" t="s">
        <v>103</v>
      </c>
      <c r="J6075" s="169">
        <v>22.649315068493152</v>
      </c>
      <c r="K6075">
        <v>5</v>
      </c>
    </row>
    <row r="6076" spans="1:11" x14ac:dyDescent="0.25">
      <c r="A6076" t="s">
        <v>6608</v>
      </c>
      <c r="B6076">
        <v>49469</v>
      </c>
      <c r="C6076" t="s">
        <v>172</v>
      </c>
      <c r="D6076" s="167">
        <v>92756.7</v>
      </c>
      <c r="E6076" t="s">
        <v>175</v>
      </c>
      <c r="F6076" t="s">
        <v>169</v>
      </c>
      <c r="G6076" t="s">
        <v>183</v>
      </c>
      <c r="H6076" s="168">
        <v>34176</v>
      </c>
      <c r="I6076" t="s">
        <v>103</v>
      </c>
      <c r="J6076" s="169">
        <v>24.183561643835617</v>
      </c>
      <c r="K6076">
        <v>5</v>
      </c>
    </row>
    <row r="6077" spans="1:11" x14ac:dyDescent="0.25">
      <c r="A6077" t="s">
        <v>6609</v>
      </c>
      <c r="B6077">
        <v>44846</v>
      </c>
      <c r="C6077" t="s">
        <v>167</v>
      </c>
      <c r="D6077" s="167">
        <v>84974</v>
      </c>
      <c r="E6077" t="s">
        <v>188</v>
      </c>
      <c r="F6077" t="s">
        <v>169</v>
      </c>
      <c r="G6077" t="s">
        <v>2539</v>
      </c>
      <c r="H6077" s="168">
        <v>35534</v>
      </c>
      <c r="I6077" t="s">
        <v>104</v>
      </c>
      <c r="J6077" s="169">
        <v>20.463013698630139</v>
      </c>
      <c r="K6077">
        <v>5</v>
      </c>
    </row>
    <row r="6078" spans="1:11" x14ac:dyDescent="0.25">
      <c r="A6078" t="s">
        <v>6610</v>
      </c>
      <c r="B6078">
        <v>80363</v>
      </c>
      <c r="C6078" t="s">
        <v>172</v>
      </c>
      <c r="D6078" s="167">
        <v>50910</v>
      </c>
      <c r="E6078" t="s">
        <v>191</v>
      </c>
      <c r="F6078" t="s">
        <v>169</v>
      </c>
      <c r="G6078" t="s">
        <v>354</v>
      </c>
      <c r="H6078" s="168">
        <v>41708</v>
      </c>
      <c r="I6078" t="s">
        <v>106</v>
      </c>
      <c r="J6078" s="169">
        <v>3.547945205479452</v>
      </c>
      <c r="K6078">
        <v>1</v>
      </c>
    </row>
    <row r="6079" spans="1:11" x14ac:dyDescent="0.25">
      <c r="A6079" t="s">
        <v>6611</v>
      </c>
      <c r="B6079">
        <v>30929</v>
      </c>
      <c r="C6079" t="s">
        <v>167</v>
      </c>
      <c r="D6079" s="167">
        <v>52734.57</v>
      </c>
      <c r="E6079" t="s">
        <v>168</v>
      </c>
      <c r="F6079" t="s">
        <v>169</v>
      </c>
      <c r="G6079" t="s">
        <v>1533</v>
      </c>
      <c r="H6079" s="168">
        <v>41708</v>
      </c>
      <c r="I6079" t="s">
        <v>103</v>
      </c>
      <c r="J6079" s="169">
        <v>3.547945205479452</v>
      </c>
      <c r="K6079">
        <v>1</v>
      </c>
    </row>
    <row r="6080" spans="1:11" x14ac:dyDescent="0.25">
      <c r="A6080" t="s">
        <v>6612</v>
      </c>
      <c r="B6080">
        <v>70320</v>
      </c>
      <c r="C6080" t="s">
        <v>172</v>
      </c>
      <c r="D6080" s="167">
        <v>110886.71</v>
      </c>
      <c r="E6080" t="s">
        <v>268</v>
      </c>
      <c r="F6080" t="s">
        <v>169</v>
      </c>
      <c r="G6080" t="s">
        <v>297</v>
      </c>
      <c r="H6080" s="168">
        <v>35198</v>
      </c>
      <c r="I6080" t="s">
        <v>107</v>
      </c>
      <c r="J6080" s="169">
        <v>21.383561643835616</v>
      </c>
      <c r="K6080">
        <v>5</v>
      </c>
    </row>
    <row r="6081" spans="1:11" x14ac:dyDescent="0.25">
      <c r="A6081" t="s">
        <v>6613</v>
      </c>
      <c r="B6081">
        <v>29</v>
      </c>
      <c r="C6081" t="s">
        <v>172</v>
      </c>
      <c r="D6081" s="167">
        <v>49949.14</v>
      </c>
      <c r="E6081" t="s">
        <v>233</v>
      </c>
      <c r="F6081" t="s">
        <v>169</v>
      </c>
      <c r="G6081" t="s">
        <v>514</v>
      </c>
      <c r="H6081" s="168">
        <v>38740</v>
      </c>
      <c r="I6081" t="s">
        <v>103</v>
      </c>
      <c r="J6081" s="169">
        <v>11.67945205479452</v>
      </c>
      <c r="K6081">
        <v>3</v>
      </c>
    </row>
    <row r="6082" spans="1:11" x14ac:dyDescent="0.25">
      <c r="A6082" t="s">
        <v>6614</v>
      </c>
      <c r="B6082">
        <v>5658</v>
      </c>
      <c r="C6082" t="s">
        <v>172</v>
      </c>
      <c r="D6082" s="167">
        <v>60711.33</v>
      </c>
      <c r="E6082" t="s">
        <v>199</v>
      </c>
      <c r="F6082" t="s">
        <v>169</v>
      </c>
      <c r="G6082" t="s">
        <v>200</v>
      </c>
      <c r="H6082" s="168">
        <v>36814</v>
      </c>
      <c r="I6082" t="s">
        <v>106</v>
      </c>
      <c r="J6082" s="169">
        <v>16.956164383561642</v>
      </c>
      <c r="K6082">
        <v>4</v>
      </c>
    </row>
    <row r="6083" spans="1:11" x14ac:dyDescent="0.25">
      <c r="A6083" t="s">
        <v>6615</v>
      </c>
      <c r="B6083">
        <v>6135</v>
      </c>
      <c r="C6083" t="s">
        <v>167</v>
      </c>
      <c r="D6083" s="167">
        <v>128519</v>
      </c>
      <c r="E6083" t="s">
        <v>239</v>
      </c>
      <c r="F6083" t="s">
        <v>169</v>
      </c>
      <c r="G6083" t="s">
        <v>2909</v>
      </c>
      <c r="H6083" s="168">
        <v>39967</v>
      </c>
      <c r="I6083" t="s">
        <v>104</v>
      </c>
      <c r="J6083" s="169">
        <v>8.3178082191780813</v>
      </c>
      <c r="K6083">
        <v>2</v>
      </c>
    </row>
    <row r="6084" spans="1:11" x14ac:dyDescent="0.25">
      <c r="A6084" t="s">
        <v>6616</v>
      </c>
      <c r="B6084">
        <v>13634</v>
      </c>
      <c r="C6084" t="s">
        <v>172</v>
      </c>
      <c r="D6084" s="167">
        <v>65752</v>
      </c>
      <c r="E6084" t="s">
        <v>175</v>
      </c>
      <c r="F6084" t="s">
        <v>169</v>
      </c>
      <c r="G6084" t="s">
        <v>183</v>
      </c>
      <c r="H6084" s="168">
        <v>40371</v>
      </c>
      <c r="I6084" t="s">
        <v>103</v>
      </c>
      <c r="J6084" s="169">
        <v>7.2109589041095887</v>
      </c>
      <c r="K6084">
        <v>2</v>
      </c>
    </row>
    <row r="6085" spans="1:11" x14ac:dyDescent="0.25">
      <c r="A6085" t="s">
        <v>6617</v>
      </c>
      <c r="B6085">
        <v>40103</v>
      </c>
      <c r="C6085" t="s">
        <v>167</v>
      </c>
      <c r="D6085" s="167">
        <v>100849.36</v>
      </c>
      <c r="E6085" t="s">
        <v>216</v>
      </c>
      <c r="F6085" t="s">
        <v>169</v>
      </c>
      <c r="G6085" t="s">
        <v>369</v>
      </c>
      <c r="H6085" s="168">
        <v>31425</v>
      </c>
      <c r="I6085" t="s">
        <v>107</v>
      </c>
      <c r="J6085" s="169">
        <v>31.720547945205478</v>
      </c>
      <c r="K6085">
        <v>7</v>
      </c>
    </row>
    <row r="6086" spans="1:11" x14ac:dyDescent="0.25">
      <c r="A6086" t="s">
        <v>6618</v>
      </c>
      <c r="B6086">
        <v>50151</v>
      </c>
      <c r="C6086" t="s">
        <v>167</v>
      </c>
      <c r="D6086" s="167">
        <v>66543.19</v>
      </c>
      <c r="E6086" t="s">
        <v>188</v>
      </c>
      <c r="F6086" t="s">
        <v>169</v>
      </c>
      <c r="G6086" t="s">
        <v>357</v>
      </c>
      <c r="H6086" s="168">
        <v>35933</v>
      </c>
      <c r="I6086" t="s">
        <v>103</v>
      </c>
      <c r="J6086" s="169">
        <v>19.36986301369863</v>
      </c>
      <c r="K6086">
        <v>4</v>
      </c>
    </row>
    <row r="6087" spans="1:11" x14ac:dyDescent="0.25">
      <c r="A6087" t="s">
        <v>6619</v>
      </c>
      <c r="B6087">
        <v>45625</v>
      </c>
      <c r="C6087" t="s">
        <v>172</v>
      </c>
      <c r="D6087" s="167">
        <v>46626.87</v>
      </c>
      <c r="E6087" t="s">
        <v>199</v>
      </c>
      <c r="F6087" t="s">
        <v>169</v>
      </c>
      <c r="G6087" t="s">
        <v>205</v>
      </c>
      <c r="H6087" s="168">
        <v>39468</v>
      </c>
      <c r="I6087" t="s">
        <v>103</v>
      </c>
      <c r="J6087" s="169">
        <v>9.6849315068493151</v>
      </c>
      <c r="K6087">
        <v>2</v>
      </c>
    </row>
    <row r="6088" spans="1:11" x14ac:dyDescent="0.25">
      <c r="A6088" t="s">
        <v>6620</v>
      </c>
      <c r="B6088">
        <v>4361</v>
      </c>
      <c r="C6088" t="s">
        <v>172</v>
      </c>
      <c r="D6088" s="167">
        <v>46626.87</v>
      </c>
      <c r="E6088" t="s">
        <v>199</v>
      </c>
      <c r="F6088" t="s">
        <v>169</v>
      </c>
      <c r="G6088" t="s">
        <v>205</v>
      </c>
      <c r="H6088" s="168">
        <v>39509</v>
      </c>
      <c r="I6088" t="s">
        <v>104</v>
      </c>
      <c r="J6088" s="169">
        <v>9.5726027397260278</v>
      </c>
      <c r="K6088">
        <v>2</v>
      </c>
    </row>
    <row r="6089" spans="1:11" x14ac:dyDescent="0.25">
      <c r="A6089" t="s">
        <v>6621</v>
      </c>
      <c r="B6089">
        <v>95674</v>
      </c>
      <c r="C6089" t="s">
        <v>172</v>
      </c>
      <c r="D6089" s="167">
        <v>79573.39</v>
      </c>
      <c r="E6089" t="s">
        <v>196</v>
      </c>
      <c r="F6089" t="s">
        <v>169</v>
      </c>
      <c r="G6089" t="s">
        <v>240</v>
      </c>
      <c r="H6089" s="168">
        <v>42030</v>
      </c>
      <c r="I6089" t="s">
        <v>105</v>
      </c>
      <c r="J6089" s="169">
        <v>2.6657534246575341</v>
      </c>
      <c r="K6089">
        <v>1</v>
      </c>
    </row>
    <row r="6090" spans="1:11" x14ac:dyDescent="0.25">
      <c r="A6090" t="s">
        <v>6622</v>
      </c>
      <c r="B6090">
        <v>14731</v>
      </c>
      <c r="C6090" t="s">
        <v>172</v>
      </c>
      <c r="D6090" s="167">
        <v>44300</v>
      </c>
      <c r="E6090" t="s">
        <v>168</v>
      </c>
      <c r="F6090" t="s">
        <v>169</v>
      </c>
      <c r="G6090" t="s">
        <v>265</v>
      </c>
      <c r="H6090" s="168">
        <v>42674</v>
      </c>
      <c r="I6090" t="s">
        <v>104</v>
      </c>
      <c r="J6090" s="169">
        <v>0.90136986301369859</v>
      </c>
      <c r="K6090">
        <v>1</v>
      </c>
    </row>
    <row r="6091" spans="1:11" x14ac:dyDescent="0.25">
      <c r="A6091" t="s">
        <v>6623</v>
      </c>
      <c r="B6091">
        <v>31065</v>
      </c>
      <c r="C6091" t="s">
        <v>167</v>
      </c>
      <c r="D6091" s="167">
        <v>79663.289999999994</v>
      </c>
      <c r="E6091" t="s">
        <v>175</v>
      </c>
      <c r="F6091" t="s">
        <v>169</v>
      </c>
      <c r="G6091" t="s">
        <v>209</v>
      </c>
      <c r="H6091" s="168">
        <v>30209</v>
      </c>
      <c r="I6091" t="s">
        <v>108</v>
      </c>
      <c r="J6091" s="169">
        <v>35.052054794520551</v>
      </c>
      <c r="K6091">
        <v>8</v>
      </c>
    </row>
    <row r="6092" spans="1:11" x14ac:dyDescent="0.25">
      <c r="A6092" t="s">
        <v>6624</v>
      </c>
      <c r="B6092">
        <v>87618</v>
      </c>
      <c r="C6092" t="s">
        <v>172</v>
      </c>
      <c r="D6092" s="167">
        <v>113316</v>
      </c>
      <c r="E6092" t="s">
        <v>185</v>
      </c>
      <c r="F6092" t="s">
        <v>169</v>
      </c>
      <c r="G6092" t="s">
        <v>382</v>
      </c>
      <c r="H6092" s="168">
        <v>36024</v>
      </c>
      <c r="I6092" t="s">
        <v>107</v>
      </c>
      <c r="J6092" s="169">
        <v>19.12054794520548</v>
      </c>
      <c r="K6092">
        <v>4</v>
      </c>
    </row>
    <row r="6093" spans="1:11" x14ac:dyDescent="0.25">
      <c r="A6093" t="s">
        <v>6625</v>
      </c>
      <c r="B6093">
        <v>58354</v>
      </c>
      <c r="C6093" t="s">
        <v>167</v>
      </c>
      <c r="D6093" s="167">
        <v>62678.97</v>
      </c>
      <c r="E6093" t="s">
        <v>175</v>
      </c>
      <c r="F6093" t="s">
        <v>169</v>
      </c>
      <c r="G6093" t="s">
        <v>311</v>
      </c>
      <c r="H6093" s="168">
        <v>41428</v>
      </c>
      <c r="I6093" t="s">
        <v>105</v>
      </c>
      <c r="J6093" s="169">
        <v>4.3150684931506849</v>
      </c>
      <c r="K6093">
        <v>1</v>
      </c>
    </row>
    <row r="6094" spans="1:11" x14ac:dyDescent="0.25">
      <c r="A6094" t="s">
        <v>6626</v>
      </c>
      <c r="B6094">
        <v>819</v>
      </c>
      <c r="C6094" t="s">
        <v>167</v>
      </c>
      <c r="D6094" s="167">
        <v>74617.740000000005</v>
      </c>
      <c r="E6094" t="s">
        <v>188</v>
      </c>
      <c r="F6094" t="s">
        <v>169</v>
      </c>
      <c r="G6094" t="s">
        <v>284</v>
      </c>
      <c r="H6094" s="168">
        <v>41862</v>
      </c>
      <c r="I6094" t="s">
        <v>106</v>
      </c>
      <c r="J6094" s="169">
        <v>3.1260273972602741</v>
      </c>
      <c r="K6094">
        <v>1</v>
      </c>
    </row>
    <row r="6095" spans="1:11" x14ac:dyDescent="0.25">
      <c r="A6095" t="s">
        <v>6627</v>
      </c>
      <c r="B6095">
        <v>84884</v>
      </c>
      <c r="C6095" t="s">
        <v>172</v>
      </c>
      <c r="D6095" s="167">
        <v>49625.72</v>
      </c>
      <c r="E6095" t="s">
        <v>199</v>
      </c>
      <c r="F6095" t="s">
        <v>169</v>
      </c>
      <c r="G6095" t="s">
        <v>295</v>
      </c>
      <c r="H6095" s="168">
        <v>38292</v>
      </c>
      <c r="I6095" t="s">
        <v>108</v>
      </c>
      <c r="J6095" s="169">
        <v>12.906849315068493</v>
      </c>
      <c r="K6095">
        <v>3</v>
      </c>
    </row>
    <row r="6096" spans="1:11" x14ac:dyDescent="0.25">
      <c r="A6096" t="s">
        <v>6628</v>
      </c>
      <c r="B6096">
        <v>54516</v>
      </c>
      <c r="C6096" t="s">
        <v>172</v>
      </c>
      <c r="D6096" s="167">
        <v>84341</v>
      </c>
      <c r="E6096" t="s">
        <v>185</v>
      </c>
      <c r="F6096" t="s">
        <v>169</v>
      </c>
      <c r="G6096" t="s">
        <v>495</v>
      </c>
      <c r="H6096" s="168">
        <v>38999</v>
      </c>
      <c r="I6096" t="s">
        <v>107</v>
      </c>
      <c r="J6096" s="169">
        <v>10.96986301369863</v>
      </c>
      <c r="K6096">
        <v>3</v>
      </c>
    </row>
    <row r="6097" spans="1:11" x14ac:dyDescent="0.25">
      <c r="A6097" t="s">
        <v>6629</v>
      </c>
      <c r="B6097">
        <v>10033</v>
      </c>
      <c r="C6097" t="s">
        <v>167</v>
      </c>
      <c r="D6097" s="167">
        <v>37838.46</v>
      </c>
      <c r="E6097" t="s">
        <v>188</v>
      </c>
      <c r="F6097" t="s">
        <v>202</v>
      </c>
      <c r="G6097" t="s">
        <v>313</v>
      </c>
      <c r="H6097" s="168">
        <v>40028</v>
      </c>
      <c r="I6097" t="s">
        <v>108</v>
      </c>
      <c r="J6097" s="169">
        <v>8.1506849315068486</v>
      </c>
      <c r="K6097">
        <v>2</v>
      </c>
    </row>
    <row r="6098" spans="1:11" x14ac:dyDescent="0.25">
      <c r="A6098" t="s">
        <v>6630</v>
      </c>
      <c r="B6098">
        <v>98633</v>
      </c>
      <c r="C6098" t="s">
        <v>167</v>
      </c>
      <c r="D6098" s="167">
        <v>43700.2</v>
      </c>
      <c r="E6098" t="s">
        <v>188</v>
      </c>
      <c r="F6098" t="s">
        <v>169</v>
      </c>
      <c r="G6098" t="s">
        <v>344</v>
      </c>
      <c r="H6098" s="168">
        <v>41414</v>
      </c>
      <c r="I6098" t="s">
        <v>108</v>
      </c>
      <c r="J6098" s="169">
        <v>4.353424657534247</v>
      </c>
      <c r="K6098">
        <v>1</v>
      </c>
    </row>
    <row r="6099" spans="1:11" x14ac:dyDescent="0.25">
      <c r="A6099" t="s">
        <v>6631</v>
      </c>
      <c r="B6099">
        <v>32190</v>
      </c>
      <c r="C6099" t="s">
        <v>172</v>
      </c>
      <c r="D6099" s="167">
        <v>67384</v>
      </c>
      <c r="E6099" t="s">
        <v>168</v>
      </c>
      <c r="F6099" t="s">
        <v>169</v>
      </c>
      <c r="G6099" t="s">
        <v>265</v>
      </c>
      <c r="H6099" s="168">
        <v>38670</v>
      </c>
      <c r="I6099" t="s">
        <v>103</v>
      </c>
      <c r="J6099" s="169">
        <v>11.871232876712329</v>
      </c>
      <c r="K6099">
        <v>3</v>
      </c>
    </row>
    <row r="6100" spans="1:11" x14ac:dyDescent="0.25">
      <c r="A6100" t="s">
        <v>6632</v>
      </c>
      <c r="B6100">
        <v>17544</v>
      </c>
      <c r="C6100" t="s">
        <v>172</v>
      </c>
      <c r="D6100" s="167">
        <v>79676</v>
      </c>
      <c r="E6100" t="s">
        <v>185</v>
      </c>
      <c r="F6100" t="s">
        <v>169</v>
      </c>
      <c r="G6100" t="s">
        <v>416</v>
      </c>
      <c r="H6100" s="168">
        <v>39160</v>
      </c>
      <c r="I6100" t="s">
        <v>106</v>
      </c>
      <c r="J6100" s="169">
        <v>10.528767123287672</v>
      </c>
      <c r="K6100">
        <v>3</v>
      </c>
    </row>
    <row r="6101" spans="1:11" x14ac:dyDescent="0.25">
      <c r="A6101" t="s">
        <v>6633</v>
      </c>
      <c r="B6101">
        <v>23068</v>
      </c>
      <c r="C6101" t="s">
        <v>172</v>
      </c>
      <c r="D6101" s="167">
        <v>70052</v>
      </c>
      <c r="E6101" t="s">
        <v>191</v>
      </c>
      <c r="F6101" t="s">
        <v>169</v>
      </c>
      <c r="G6101" t="s">
        <v>192</v>
      </c>
      <c r="H6101" s="168">
        <v>38803</v>
      </c>
      <c r="I6101" t="s">
        <v>106</v>
      </c>
      <c r="J6101" s="169">
        <v>11.506849315068493</v>
      </c>
      <c r="K6101">
        <v>3</v>
      </c>
    </row>
    <row r="6102" spans="1:11" x14ac:dyDescent="0.25">
      <c r="A6102" t="s">
        <v>6634</v>
      </c>
      <c r="B6102">
        <v>44358</v>
      </c>
      <c r="C6102" t="s">
        <v>167</v>
      </c>
      <c r="D6102" s="167">
        <v>51576</v>
      </c>
      <c r="E6102" t="s">
        <v>168</v>
      </c>
      <c r="F6102" t="s">
        <v>169</v>
      </c>
      <c r="G6102" t="s">
        <v>265</v>
      </c>
      <c r="H6102" s="168">
        <v>41582</v>
      </c>
      <c r="I6102" t="s">
        <v>103</v>
      </c>
      <c r="J6102" s="169">
        <v>3.893150684931507</v>
      </c>
      <c r="K6102">
        <v>1</v>
      </c>
    </row>
    <row r="6103" spans="1:11" x14ac:dyDescent="0.25">
      <c r="A6103" t="s">
        <v>6635</v>
      </c>
      <c r="B6103">
        <v>33255</v>
      </c>
      <c r="C6103" t="s">
        <v>172</v>
      </c>
      <c r="D6103" s="167">
        <v>113453.3</v>
      </c>
      <c r="E6103" t="s">
        <v>213</v>
      </c>
      <c r="F6103" t="s">
        <v>169</v>
      </c>
      <c r="G6103" t="s">
        <v>214</v>
      </c>
      <c r="H6103" s="168">
        <v>31663</v>
      </c>
      <c r="I6103" t="s">
        <v>106</v>
      </c>
      <c r="J6103" s="169">
        <v>31.068493150684933</v>
      </c>
      <c r="K6103">
        <v>7</v>
      </c>
    </row>
    <row r="6104" spans="1:11" x14ac:dyDescent="0.25">
      <c r="A6104" t="s">
        <v>6636</v>
      </c>
      <c r="B6104">
        <v>38590</v>
      </c>
      <c r="C6104" t="s">
        <v>167</v>
      </c>
      <c r="D6104" s="167">
        <v>29779.09</v>
      </c>
      <c r="E6104" t="s">
        <v>233</v>
      </c>
      <c r="F6104" t="s">
        <v>202</v>
      </c>
      <c r="G6104" t="s">
        <v>234</v>
      </c>
      <c r="H6104" s="168">
        <v>41876</v>
      </c>
      <c r="I6104" t="s">
        <v>104</v>
      </c>
      <c r="J6104" s="169">
        <v>3.0876712328767124</v>
      </c>
      <c r="K6104">
        <v>1</v>
      </c>
    </row>
    <row r="6105" spans="1:11" x14ac:dyDescent="0.25">
      <c r="A6105" t="s">
        <v>6637</v>
      </c>
      <c r="B6105">
        <v>79132</v>
      </c>
      <c r="C6105" t="s">
        <v>172</v>
      </c>
      <c r="D6105" s="167">
        <v>73801</v>
      </c>
      <c r="E6105" t="s">
        <v>196</v>
      </c>
      <c r="F6105" t="s">
        <v>169</v>
      </c>
      <c r="G6105" t="s">
        <v>228</v>
      </c>
      <c r="H6105" s="168">
        <v>36877</v>
      </c>
      <c r="I6105" t="s">
        <v>108</v>
      </c>
      <c r="J6105" s="169">
        <v>16.783561643835615</v>
      </c>
      <c r="K6105">
        <v>4</v>
      </c>
    </row>
    <row r="6106" spans="1:11" x14ac:dyDescent="0.25">
      <c r="A6106" t="s">
        <v>6638</v>
      </c>
      <c r="B6106">
        <v>78320</v>
      </c>
      <c r="C6106" t="s">
        <v>167</v>
      </c>
      <c r="D6106" s="167">
        <v>93945</v>
      </c>
      <c r="E6106" t="s">
        <v>168</v>
      </c>
      <c r="F6106" t="s">
        <v>169</v>
      </c>
      <c r="G6106" t="s">
        <v>384</v>
      </c>
      <c r="H6106" s="168">
        <v>36962</v>
      </c>
      <c r="I6106" t="s">
        <v>103</v>
      </c>
      <c r="J6106" s="169">
        <v>16.550684931506851</v>
      </c>
      <c r="K6106">
        <v>4</v>
      </c>
    </row>
    <row r="6107" spans="1:11" x14ac:dyDescent="0.25">
      <c r="A6107" t="s">
        <v>6639</v>
      </c>
      <c r="B6107">
        <v>89861</v>
      </c>
      <c r="C6107" t="s">
        <v>172</v>
      </c>
      <c r="D6107" s="167">
        <v>118400</v>
      </c>
      <c r="E6107" t="s">
        <v>213</v>
      </c>
      <c r="F6107" t="s">
        <v>169</v>
      </c>
      <c r="G6107" t="s">
        <v>214</v>
      </c>
      <c r="H6107" s="168">
        <v>39874</v>
      </c>
      <c r="I6107" t="s">
        <v>103</v>
      </c>
      <c r="J6107" s="169">
        <v>8.5726027397260278</v>
      </c>
      <c r="K6107">
        <v>2</v>
      </c>
    </row>
    <row r="6108" spans="1:11" x14ac:dyDescent="0.25">
      <c r="A6108" t="s">
        <v>6640</v>
      </c>
      <c r="B6108">
        <v>68737</v>
      </c>
      <c r="C6108" t="s">
        <v>172</v>
      </c>
      <c r="D6108" s="167">
        <v>70884</v>
      </c>
      <c r="E6108" t="s">
        <v>191</v>
      </c>
      <c r="F6108" t="s">
        <v>169</v>
      </c>
      <c r="G6108" t="s">
        <v>192</v>
      </c>
      <c r="H6108" s="168">
        <v>39524</v>
      </c>
      <c r="I6108" t="s">
        <v>103</v>
      </c>
      <c r="J6108" s="169">
        <v>9.5315068493150683</v>
      </c>
      <c r="K6108">
        <v>2</v>
      </c>
    </row>
    <row r="6109" spans="1:11" x14ac:dyDescent="0.25">
      <c r="A6109" t="s">
        <v>6641</v>
      </c>
      <c r="B6109">
        <v>24829</v>
      </c>
      <c r="C6109" t="s">
        <v>172</v>
      </c>
      <c r="D6109" s="167">
        <v>149529.07999999999</v>
      </c>
      <c r="E6109" t="s">
        <v>185</v>
      </c>
      <c r="F6109" t="s">
        <v>169</v>
      </c>
      <c r="G6109" t="s">
        <v>728</v>
      </c>
      <c r="H6109" s="168">
        <v>31347</v>
      </c>
      <c r="I6109" t="s">
        <v>103</v>
      </c>
      <c r="J6109" s="169">
        <v>31.934246575342467</v>
      </c>
      <c r="K6109">
        <v>7</v>
      </c>
    </row>
    <row r="6110" spans="1:11" x14ac:dyDescent="0.25">
      <c r="A6110" t="s">
        <v>6642</v>
      </c>
      <c r="B6110">
        <v>85420</v>
      </c>
      <c r="C6110" t="s">
        <v>172</v>
      </c>
      <c r="D6110" s="167">
        <v>86588</v>
      </c>
      <c r="E6110" t="s">
        <v>175</v>
      </c>
      <c r="F6110" t="s">
        <v>169</v>
      </c>
      <c r="G6110" t="s">
        <v>183</v>
      </c>
      <c r="H6110" s="168">
        <v>38734</v>
      </c>
      <c r="I6110" t="s">
        <v>103</v>
      </c>
      <c r="J6110" s="169">
        <v>11.695890410958905</v>
      </c>
      <c r="K6110">
        <v>3</v>
      </c>
    </row>
    <row r="6111" spans="1:11" x14ac:dyDescent="0.25">
      <c r="A6111" t="s">
        <v>6643</v>
      </c>
      <c r="B6111">
        <v>31457</v>
      </c>
      <c r="C6111" t="s">
        <v>172</v>
      </c>
      <c r="D6111" s="167">
        <v>45406.49</v>
      </c>
      <c r="E6111" t="s">
        <v>199</v>
      </c>
      <c r="F6111" t="s">
        <v>169</v>
      </c>
      <c r="G6111" t="s">
        <v>750</v>
      </c>
      <c r="H6111" s="168">
        <v>40854</v>
      </c>
      <c r="I6111" t="s">
        <v>107</v>
      </c>
      <c r="J6111" s="169">
        <v>5.8876712328767127</v>
      </c>
      <c r="K6111">
        <v>2</v>
      </c>
    </row>
    <row r="6112" spans="1:11" x14ac:dyDescent="0.25">
      <c r="A6112" t="s">
        <v>6644</v>
      </c>
      <c r="B6112">
        <v>51937</v>
      </c>
      <c r="C6112" t="s">
        <v>172</v>
      </c>
      <c r="D6112" s="167">
        <v>56946.26</v>
      </c>
      <c r="E6112" t="s">
        <v>1353</v>
      </c>
      <c r="F6112" t="s">
        <v>169</v>
      </c>
      <c r="G6112" t="s">
        <v>1354</v>
      </c>
      <c r="H6112" s="168">
        <v>41050</v>
      </c>
      <c r="I6112" t="s">
        <v>107</v>
      </c>
      <c r="J6112" s="169">
        <v>5.3506849315068497</v>
      </c>
      <c r="K6112">
        <v>2</v>
      </c>
    </row>
    <row r="6113" spans="1:11" x14ac:dyDescent="0.25">
      <c r="A6113" t="s">
        <v>6645</v>
      </c>
      <c r="B6113">
        <v>20106</v>
      </c>
      <c r="C6113" t="s">
        <v>172</v>
      </c>
      <c r="D6113" s="167">
        <v>57365</v>
      </c>
      <c r="E6113" t="s">
        <v>191</v>
      </c>
      <c r="F6113" t="s">
        <v>169</v>
      </c>
      <c r="G6113" t="s">
        <v>354</v>
      </c>
      <c r="H6113" s="168">
        <v>41288</v>
      </c>
      <c r="I6113" t="s">
        <v>107</v>
      </c>
      <c r="J6113" s="169">
        <v>4.6986301369863011</v>
      </c>
      <c r="K6113">
        <v>1</v>
      </c>
    </row>
    <row r="6114" spans="1:11" x14ac:dyDescent="0.25">
      <c r="A6114" t="s">
        <v>6646</v>
      </c>
      <c r="B6114">
        <v>39868</v>
      </c>
      <c r="C6114" t="s">
        <v>167</v>
      </c>
      <c r="D6114" s="167">
        <v>65209.54</v>
      </c>
      <c r="E6114" t="s">
        <v>188</v>
      </c>
      <c r="F6114" t="s">
        <v>169</v>
      </c>
      <c r="G6114" t="s">
        <v>226</v>
      </c>
      <c r="H6114" s="168">
        <v>37787</v>
      </c>
      <c r="I6114" t="s">
        <v>103</v>
      </c>
      <c r="J6114" s="169">
        <v>14.29041095890411</v>
      </c>
      <c r="K6114">
        <v>3</v>
      </c>
    </row>
    <row r="6115" spans="1:11" x14ac:dyDescent="0.25">
      <c r="A6115" t="s">
        <v>6647</v>
      </c>
      <c r="B6115">
        <v>29618</v>
      </c>
      <c r="C6115" t="s">
        <v>172</v>
      </c>
      <c r="D6115" s="167">
        <v>67753</v>
      </c>
      <c r="E6115" t="s">
        <v>191</v>
      </c>
      <c r="F6115" t="s">
        <v>169</v>
      </c>
      <c r="G6115" t="s">
        <v>486</v>
      </c>
      <c r="H6115" s="168">
        <v>39329</v>
      </c>
      <c r="I6115" t="s">
        <v>105</v>
      </c>
      <c r="J6115" s="169">
        <v>10.065753424657535</v>
      </c>
      <c r="K6115">
        <v>3</v>
      </c>
    </row>
    <row r="6116" spans="1:11" x14ac:dyDescent="0.25">
      <c r="A6116" t="s">
        <v>6648</v>
      </c>
      <c r="B6116">
        <v>41123</v>
      </c>
      <c r="C6116" t="s">
        <v>172</v>
      </c>
      <c r="D6116" s="167">
        <v>135675</v>
      </c>
      <c r="E6116" t="s">
        <v>199</v>
      </c>
      <c r="F6116" t="s">
        <v>169</v>
      </c>
      <c r="G6116" t="s">
        <v>231</v>
      </c>
      <c r="H6116" s="168">
        <v>42521</v>
      </c>
      <c r="I6116" t="s">
        <v>103</v>
      </c>
      <c r="J6116" s="169">
        <v>1.3205479452054794</v>
      </c>
      <c r="K6116">
        <v>1</v>
      </c>
    </row>
    <row r="6117" spans="1:11" x14ac:dyDescent="0.25">
      <c r="A6117" t="s">
        <v>6649</v>
      </c>
      <c r="B6117">
        <v>46961</v>
      </c>
      <c r="C6117" t="s">
        <v>167</v>
      </c>
      <c r="D6117" s="167">
        <v>64052.01</v>
      </c>
      <c r="E6117" t="s">
        <v>188</v>
      </c>
      <c r="F6117" t="s">
        <v>169</v>
      </c>
      <c r="G6117" t="s">
        <v>397</v>
      </c>
      <c r="H6117" s="168">
        <v>41974</v>
      </c>
      <c r="I6117" t="s">
        <v>108</v>
      </c>
      <c r="J6117" s="169">
        <v>2.8191780821917809</v>
      </c>
      <c r="K6117">
        <v>1</v>
      </c>
    </row>
    <row r="6118" spans="1:11" x14ac:dyDescent="0.25">
      <c r="A6118" t="s">
        <v>6650</v>
      </c>
      <c r="B6118">
        <v>97082</v>
      </c>
      <c r="C6118" t="s">
        <v>172</v>
      </c>
      <c r="D6118" s="167">
        <v>100849.36</v>
      </c>
      <c r="E6118" t="s">
        <v>191</v>
      </c>
      <c r="F6118" t="s">
        <v>169</v>
      </c>
      <c r="G6118" t="s">
        <v>610</v>
      </c>
      <c r="H6118" s="168">
        <v>32979</v>
      </c>
      <c r="I6118" t="s">
        <v>104</v>
      </c>
      <c r="J6118" s="169">
        <v>27.463013698630139</v>
      </c>
      <c r="K6118">
        <v>6</v>
      </c>
    </row>
    <row r="6119" spans="1:11" x14ac:dyDescent="0.25">
      <c r="A6119" t="s">
        <v>6651</v>
      </c>
      <c r="B6119">
        <v>18222</v>
      </c>
      <c r="C6119" t="s">
        <v>172</v>
      </c>
      <c r="D6119" s="167">
        <v>42487</v>
      </c>
      <c r="E6119" t="s">
        <v>216</v>
      </c>
      <c r="F6119" t="s">
        <v>202</v>
      </c>
      <c r="G6119" t="s">
        <v>1058</v>
      </c>
      <c r="H6119" s="168">
        <v>35884</v>
      </c>
      <c r="I6119" t="s">
        <v>103</v>
      </c>
      <c r="J6119" s="169">
        <v>19.504109589041096</v>
      </c>
      <c r="K6119">
        <v>4</v>
      </c>
    </row>
    <row r="6120" spans="1:11" x14ac:dyDescent="0.25">
      <c r="A6120" t="s">
        <v>6652</v>
      </c>
      <c r="B6120">
        <v>96933</v>
      </c>
      <c r="C6120" t="s">
        <v>167</v>
      </c>
      <c r="D6120" s="167">
        <v>18193.45</v>
      </c>
      <c r="E6120" t="s">
        <v>216</v>
      </c>
      <c r="F6120" t="s">
        <v>202</v>
      </c>
      <c r="G6120" t="s">
        <v>303</v>
      </c>
      <c r="H6120" s="168">
        <v>38395</v>
      </c>
      <c r="I6120" t="s">
        <v>103</v>
      </c>
      <c r="J6120" s="169">
        <v>12.624657534246575</v>
      </c>
      <c r="K6120">
        <v>3</v>
      </c>
    </row>
    <row r="6121" spans="1:11" x14ac:dyDescent="0.25">
      <c r="A6121" t="s">
        <v>6653</v>
      </c>
      <c r="B6121">
        <v>85368</v>
      </c>
      <c r="C6121" t="s">
        <v>172</v>
      </c>
      <c r="D6121" s="167">
        <v>78096</v>
      </c>
      <c r="E6121" t="s">
        <v>175</v>
      </c>
      <c r="F6121" t="s">
        <v>169</v>
      </c>
      <c r="G6121" t="s">
        <v>183</v>
      </c>
      <c r="H6121" s="168">
        <v>38012</v>
      </c>
      <c r="I6121" t="s">
        <v>103</v>
      </c>
      <c r="J6121" s="169">
        <v>13.673972602739726</v>
      </c>
      <c r="K6121">
        <v>3</v>
      </c>
    </row>
    <row r="6122" spans="1:11" x14ac:dyDescent="0.25">
      <c r="A6122" t="s">
        <v>6654</v>
      </c>
      <c r="B6122">
        <v>78750</v>
      </c>
      <c r="C6122" t="s">
        <v>167</v>
      </c>
      <c r="D6122" s="167">
        <v>117264.77</v>
      </c>
      <c r="E6122" t="s">
        <v>185</v>
      </c>
      <c r="F6122" t="s">
        <v>169</v>
      </c>
      <c r="G6122" t="s">
        <v>275</v>
      </c>
      <c r="H6122" s="168">
        <v>32427</v>
      </c>
      <c r="I6122" t="s">
        <v>104</v>
      </c>
      <c r="J6122" s="169">
        <v>28.975342465753425</v>
      </c>
      <c r="K6122">
        <v>6</v>
      </c>
    </row>
    <row r="6123" spans="1:11" x14ac:dyDescent="0.25">
      <c r="A6123" t="s">
        <v>6655</v>
      </c>
      <c r="B6123">
        <v>46942</v>
      </c>
      <c r="C6123" t="s">
        <v>172</v>
      </c>
      <c r="D6123" s="167">
        <v>107807.51</v>
      </c>
      <c r="E6123" t="s">
        <v>199</v>
      </c>
      <c r="F6123" t="s">
        <v>169</v>
      </c>
      <c r="G6123" t="s">
        <v>275</v>
      </c>
      <c r="H6123" s="168">
        <v>41372</v>
      </c>
      <c r="I6123" t="s">
        <v>108</v>
      </c>
      <c r="J6123" s="169">
        <v>4.4684931506849317</v>
      </c>
      <c r="K6123">
        <v>1</v>
      </c>
    </row>
    <row r="6124" spans="1:11" x14ac:dyDescent="0.25">
      <c r="A6124" t="s">
        <v>6656</v>
      </c>
      <c r="B6124">
        <v>26091</v>
      </c>
      <c r="C6124" t="s">
        <v>172</v>
      </c>
      <c r="D6124" s="167">
        <v>44753</v>
      </c>
      <c r="E6124" t="s">
        <v>188</v>
      </c>
      <c r="F6124" t="s">
        <v>169</v>
      </c>
      <c r="G6124" t="s">
        <v>5718</v>
      </c>
      <c r="H6124" s="168">
        <v>37073</v>
      </c>
      <c r="I6124" t="s">
        <v>105</v>
      </c>
      <c r="J6124" s="169">
        <v>16.246575342465754</v>
      </c>
      <c r="K6124">
        <v>4</v>
      </c>
    </row>
    <row r="6125" spans="1:11" x14ac:dyDescent="0.25">
      <c r="A6125" t="s">
        <v>6657</v>
      </c>
      <c r="B6125">
        <v>33385</v>
      </c>
      <c r="C6125" t="s">
        <v>167</v>
      </c>
      <c r="D6125" s="167">
        <v>58455</v>
      </c>
      <c r="E6125" t="s">
        <v>175</v>
      </c>
      <c r="F6125" t="s">
        <v>169</v>
      </c>
      <c r="G6125" t="s">
        <v>183</v>
      </c>
      <c r="H6125" s="168">
        <v>41652</v>
      </c>
      <c r="I6125" t="s">
        <v>104</v>
      </c>
      <c r="J6125" s="169">
        <v>3.7013698630136984</v>
      </c>
      <c r="K6125">
        <v>1</v>
      </c>
    </row>
    <row r="6126" spans="1:11" x14ac:dyDescent="0.25">
      <c r="A6126" t="s">
        <v>6658</v>
      </c>
      <c r="B6126">
        <v>27276</v>
      </c>
      <c r="C6126" t="s">
        <v>172</v>
      </c>
      <c r="D6126" s="167">
        <v>92798.18</v>
      </c>
      <c r="E6126" t="s">
        <v>185</v>
      </c>
      <c r="F6126" t="s">
        <v>169</v>
      </c>
      <c r="G6126" t="s">
        <v>3078</v>
      </c>
      <c r="H6126" s="168">
        <v>40925</v>
      </c>
      <c r="I6126" t="s">
        <v>106</v>
      </c>
      <c r="J6126" s="169">
        <v>5.6931506849315072</v>
      </c>
      <c r="K6126">
        <v>2</v>
      </c>
    </row>
    <row r="6127" spans="1:11" x14ac:dyDescent="0.25">
      <c r="A6127" t="s">
        <v>6659</v>
      </c>
      <c r="B6127">
        <v>29706</v>
      </c>
      <c r="C6127" t="s">
        <v>167</v>
      </c>
      <c r="D6127" s="167">
        <v>125588.48</v>
      </c>
      <c r="E6127" t="s">
        <v>239</v>
      </c>
      <c r="F6127" t="s">
        <v>169</v>
      </c>
      <c r="G6127" t="s">
        <v>275</v>
      </c>
      <c r="H6127" s="168">
        <v>31712</v>
      </c>
      <c r="I6127" t="s">
        <v>103</v>
      </c>
      <c r="J6127" s="169">
        <v>30.934246575342467</v>
      </c>
      <c r="K6127">
        <v>7</v>
      </c>
    </row>
    <row r="6128" spans="1:11" x14ac:dyDescent="0.25">
      <c r="A6128" t="s">
        <v>6660</v>
      </c>
      <c r="B6128">
        <v>17409</v>
      </c>
      <c r="C6128" t="s">
        <v>172</v>
      </c>
      <c r="D6128" s="167">
        <v>57070.9</v>
      </c>
      <c r="E6128" t="s">
        <v>230</v>
      </c>
      <c r="F6128" t="s">
        <v>169</v>
      </c>
      <c r="G6128" t="s">
        <v>357</v>
      </c>
      <c r="H6128" s="168">
        <v>36389</v>
      </c>
      <c r="I6128" t="s">
        <v>108</v>
      </c>
      <c r="J6128" s="169">
        <v>18.12054794520548</v>
      </c>
      <c r="K6128">
        <v>4</v>
      </c>
    </row>
    <row r="6129" spans="1:11" x14ac:dyDescent="0.25">
      <c r="A6129" t="s">
        <v>6661</v>
      </c>
      <c r="B6129">
        <v>95336</v>
      </c>
      <c r="C6129" t="s">
        <v>167</v>
      </c>
      <c r="D6129" s="167">
        <v>117846.56</v>
      </c>
      <c r="E6129" t="s">
        <v>188</v>
      </c>
      <c r="F6129" t="s">
        <v>169</v>
      </c>
      <c r="G6129" t="s">
        <v>275</v>
      </c>
      <c r="H6129" s="168">
        <v>31782</v>
      </c>
      <c r="I6129" t="s">
        <v>103</v>
      </c>
      <c r="J6129" s="169">
        <v>30.742465753424657</v>
      </c>
      <c r="K6129">
        <v>7</v>
      </c>
    </row>
    <row r="6130" spans="1:11" x14ac:dyDescent="0.25">
      <c r="A6130" t="s">
        <v>6662</v>
      </c>
      <c r="B6130">
        <v>49121</v>
      </c>
      <c r="C6130" t="s">
        <v>172</v>
      </c>
      <c r="D6130" s="167">
        <v>83516</v>
      </c>
      <c r="E6130" t="s">
        <v>185</v>
      </c>
      <c r="F6130" t="s">
        <v>169</v>
      </c>
      <c r="G6130" t="s">
        <v>416</v>
      </c>
      <c r="H6130" s="168">
        <v>38999</v>
      </c>
      <c r="I6130" t="s">
        <v>103</v>
      </c>
      <c r="J6130" s="169">
        <v>10.96986301369863</v>
      </c>
      <c r="K6130">
        <v>3</v>
      </c>
    </row>
    <row r="6131" spans="1:11" x14ac:dyDescent="0.25">
      <c r="A6131" t="s">
        <v>6663</v>
      </c>
      <c r="B6131">
        <v>80525</v>
      </c>
      <c r="C6131" t="s">
        <v>167</v>
      </c>
      <c r="D6131" s="167">
        <v>38061.11</v>
      </c>
      <c r="E6131" t="s">
        <v>233</v>
      </c>
      <c r="F6131" t="s">
        <v>202</v>
      </c>
      <c r="G6131" t="s">
        <v>554</v>
      </c>
      <c r="H6131" s="168">
        <v>36679</v>
      </c>
      <c r="I6131" t="s">
        <v>103</v>
      </c>
      <c r="J6131" s="169">
        <v>17.326027397260273</v>
      </c>
      <c r="K6131">
        <v>4</v>
      </c>
    </row>
    <row r="6132" spans="1:11" x14ac:dyDescent="0.25">
      <c r="A6132" t="s">
        <v>6664</v>
      </c>
      <c r="B6132">
        <v>39086</v>
      </c>
      <c r="C6132" t="s">
        <v>172</v>
      </c>
      <c r="D6132" s="167">
        <v>70396</v>
      </c>
      <c r="E6132" t="s">
        <v>191</v>
      </c>
      <c r="F6132" t="s">
        <v>169</v>
      </c>
      <c r="G6132" t="s">
        <v>192</v>
      </c>
      <c r="H6132" s="168">
        <v>38488</v>
      </c>
      <c r="I6132" t="s">
        <v>106</v>
      </c>
      <c r="J6132" s="169">
        <v>12.36986301369863</v>
      </c>
      <c r="K6132">
        <v>3</v>
      </c>
    </row>
    <row r="6133" spans="1:11" x14ac:dyDescent="0.25">
      <c r="A6133" t="s">
        <v>6665</v>
      </c>
      <c r="B6133">
        <v>44770</v>
      </c>
      <c r="C6133" t="s">
        <v>172</v>
      </c>
      <c r="D6133" s="167">
        <v>76132</v>
      </c>
      <c r="E6133" t="s">
        <v>191</v>
      </c>
      <c r="F6133" t="s">
        <v>169</v>
      </c>
      <c r="G6133" t="s">
        <v>192</v>
      </c>
      <c r="H6133" s="168">
        <v>38999</v>
      </c>
      <c r="I6133" t="s">
        <v>103</v>
      </c>
      <c r="J6133" s="169">
        <v>10.96986301369863</v>
      </c>
      <c r="K6133">
        <v>3</v>
      </c>
    </row>
    <row r="6134" spans="1:11" x14ac:dyDescent="0.25">
      <c r="A6134" t="s">
        <v>6666</v>
      </c>
      <c r="B6134">
        <v>69060</v>
      </c>
      <c r="C6134" t="s">
        <v>172</v>
      </c>
      <c r="D6134" s="167">
        <v>115279</v>
      </c>
      <c r="E6134" t="s">
        <v>185</v>
      </c>
      <c r="F6134" t="s">
        <v>169</v>
      </c>
      <c r="G6134" t="s">
        <v>382</v>
      </c>
      <c r="H6134" s="168">
        <v>37138</v>
      </c>
      <c r="I6134" t="s">
        <v>103</v>
      </c>
      <c r="J6134" s="169">
        <v>16.068493150684933</v>
      </c>
      <c r="K6134">
        <v>4</v>
      </c>
    </row>
    <row r="6135" spans="1:11" x14ac:dyDescent="0.25">
      <c r="A6135" t="s">
        <v>6667</v>
      </c>
      <c r="B6135">
        <v>3446</v>
      </c>
      <c r="C6135" t="s">
        <v>167</v>
      </c>
      <c r="D6135" s="167">
        <v>58511.71</v>
      </c>
      <c r="E6135" t="s">
        <v>175</v>
      </c>
      <c r="F6135" t="s">
        <v>169</v>
      </c>
      <c r="G6135" t="s">
        <v>311</v>
      </c>
      <c r="H6135" s="168">
        <v>42100</v>
      </c>
      <c r="I6135" t="s">
        <v>106</v>
      </c>
      <c r="J6135" s="169">
        <v>2.473972602739726</v>
      </c>
      <c r="K6135">
        <v>1</v>
      </c>
    </row>
    <row r="6136" spans="1:11" x14ac:dyDescent="0.25">
      <c r="A6136" t="s">
        <v>6668</v>
      </c>
      <c r="B6136">
        <v>12282</v>
      </c>
      <c r="C6136" t="s">
        <v>172</v>
      </c>
      <c r="D6136" s="167">
        <v>106456</v>
      </c>
      <c r="E6136" t="s">
        <v>185</v>
      </c>
      <c r="F6136" t="s">
        <v>169</v>
      </c>
      <c r="G6136" t="s">
        <v>495</v>
      </c>
      <c r="H6136" s="168">
        <v>36780</v>
      </c>
      <c r="I6136" t="s">
        <v>106</v>
      </c>
      <c r="J6136" s="169">
        <v>17.049315068493151</v>
      </c>
      <c r="K6136">
        <v>4</v>
      </c>
    </row>
    <row r="6137" spans="1:11" x14ac:dyDescent="0.25">
      <c r="A6137" t="s">
        <v>6669</v>
      </c>
      <c r="B6137">
        <v>68373</v>
      </c>
      <c r="C6137" t="s">
        <v>167</v>
      </c>
      <c r="D6137" s="167">
        <v>52563.37</v>
      </c>
      <c r="E6137" t="s">
        <v>188</v>
      </c>
      <c r="F6137" t="s">
        <v>169</v>
      </c>
      <c r="G6137" t="s">
        <v>282</v>
      </c>
      <c r="H6137" s="168">
        <v>41316</v>
      </c>
      <c r="I6137" t="s">
        <v>103</v>
      </c>
      <c r="J6137" s="169">
        <v>4.6219178082191785</v>
      </c>
      <c r="K6137">
        <v>1</v>
      </c>
    </row>
    <row r="6138" spans="1:11" x14ac:dyDescent="0.25">
      <c r="A6138" t="s">
        <v>6670</v>
      </c>
      <c r="B6138">
        <v>3749</v>
      </c>
      <c r="C6138" t="s">
        <v>172</v>
      </c>
      <c r="D6138" s="167">
        <v>46626.87</v>
      </c>
      <c r="E6138" t="s">
        <v>199</v>
      </c>
      <c r="F6138" t="s">
        <v>169</v>
      </c>
      <c r="G6138" t="s">
        <v>205</v>
      </c>
      <c r="H6138" s="168">
        <v>39509</v>
      </c>
      <c r="I6138" t="s">
        <v>106</v>
      </c>
      <c r="J6138" s="169">
        <v>9.5726027397260278</v>
      </c>
      <c r="K6138">
        <v>2</v>
      </c>
    </row>
    <row r="6139" spans="1:11" x14ac:dyDescent="0.25">
      <c r="A6139" t="s">
        <v>6671</v>
      </c>
      <c r="B6139">
        <v>46058</v>
      </c>
      <c r="C6139" t="s">
        <v>172</v>
      </c>
      <c r="D6139" s="167">
        <v>48258.81</v>
      </c>
      <c r="E6139" t="s">
        <v>199</v>
      </c>
      <c r="F6139" t="s">
        <v>169</v>
      </c>
      <c r="G6139" t="s">
        <v>330</v>
      </c>
      <c r="H6139" s="168">
        <v>39251</v>
      </c>
      <c r="I6139" t="s">
        <v>103</v>
      </c>
      <c r="J6139" s="169">
        <v>10.27945205479452</v>
      </c>
      <c r="K6139">
        <v>3</v>
      </c>
    </row>
    <row r="6140" spans="1:11" x14ac:dyDescent="0.25">
      <c r="A6140" t="s">
        <v>6672</v>
      </c>
      <c r="B6140">
        <v>18256</v>
      </c>
      <c r="C6140" t="s">
        <v>172</v>
      </c>
      <c r="D6140" s="167">
        <v>58455</v>
      </c>
      <c r="E6140" t="s">
        <v>175</v>
      </c>
      <c r="F6140" t="s">
        <v>169</v>
      </c>
      <c r="G6140" t="s">
        <v>183</v>
      </c>
      <c r="H6140" s="168">
        <v>40330</v>
      </c>
      <c r="I6140" t="s">
        <v>107</v>
      </c>
      <c r="J6140" s="169">
        <v>7.3232876712328769</v>
      </c>
      <c r="K6140">
        <v>2</v>
      </c>
    </row>
    <row r="6141" spans="1:11" x14ac:dyDescent="0.25">
      <c r="A6141" t="s">
        <v>6673</v>
      </c>
      <c r="B6141">
        <v>39403</v>
      </c>
      <c r="C6141" t="s">
        <v>167</v>
      </c>
      <c r="D6141" s="167">
        <v>85890.73</v>
      </c>
      <c r="E6141" t="s">
        <v>188</v>
      </c>
      <c r="F6141" t="s">
        <v>169</v>
      </c>
      <c r="G6141" t="s">
        <v>305</v>
      </c>
      <c r="H6141" s="168">
        <v>35800</v>
      </c>
      <c r="I6141" t="s">
        <v>105</v>
      </c>
      <c r="J6141" s="169">
        <v>19.734246575342464</v>
      </c>
      <c r="K6141">
        <v>4</v>
      </c>
    </row>
    <row r="6142" spans="1:11" x14ac:dyDescent="0.25">
      <c r="A6142" t="s">
        <v>6674</v>
      </c>
      <c r="B6142">
        <v>84392</v>
      </c>
      <c r="C6142" t="s">
        <v>172</v>
      </c>
      <c r="D6142" s="167">
        <v>65716</v>
      </c>
      <c r="E6142" t="s">
        <v>191</v>
      </c>
      <c r="F6142" t="s">
        <v>169</v>
      </c>
      <c r="G6142" t="s">
        <v>486</v>
      </c>
      <c r="H6142" s="168">
        <v>39160</v>
      </c>
      <c r="I6142" t="s">
        <v>104</v>
      </c>
      <c r="J6142" s="169">
        <v>10.528767123287672</v>
      </c>
      <c r="K6142">
        <v>3</v>
      </c>
    </row>
    <row r="6143" spans="1:11" x14ac:dyDescent="0.25">
      <c r="A6143" t="s">
        <v>6675</v>
      </c>
      <c r="B6143">
        <v>80483</v>
      </c>
      <c r="C6143" t="s">
        <v>167</v>
      </c>
      <c r="D6143" s="167">
        <v>83497.98</v>
      </c>
      <c r="E6143" t="s">
        <v>188</v>
      </c>
      <c r="F6143" t="s">
        <v>169</v>
      </c>
      <c r="G6143" t="s">
        <v>282</v>
      </c>
      <c r="H6143" s="168">
        <v>29035</v>
      </c>
      <c r="I6143" t="s">
        <v>108</v>
      </c>
      <c r="J6143" s="169">
        <v>38.268493150684932</v>
      </c>
      <c r="K6143">
        <v>8</v>
      </c>
    </row>
    <row r="6144" spans="1:11" x14ac:dyDescent="0.25">
      <c r="A6144" t="s">
        <v>6676</v>
      </c>
      <c r="B6144">
        <v>77021</v>
      </c>
      <c r="C6144" t="s">
        <v>172</v>
      </c>
      <c r="D6144" s="167">
        <v>57863.040000000001</v>
      </c>
      <c r="E6144" t="s">
        <v>188</v>
      </c>
      <c r="F6144" t="s">
        <v>169</v>
      </c>
      <c r="G6144" t="s">
        <v>282</v>
      </c>
      <c r="H6144" s="168">
        <v>39329</v>
      </c>
      <c r="I6144" t="s">
        <v>107</v>
      </c>
      <c r="J6144" s="169">
        <v>10.065753424657535</v>
      </c>
      <c r="K6144">
        <v>3</v>
      </c>
    </row>
    <row r="6145" spans="1:11" x14ac:dyDescent="0.25">
      <c r="A6145" t="s">
        <v>6677</v>
      </c>
      <c r="B6145">
        <v>79385</v>
      </c>
      <c r="C6145" t="s">
        <v>167</v>
      </c>
      <c r="D6145" s="167">
        <v>20056.61</v>
      </c>
      <c r="E6145" t="s">
        <v>216</v>
      </c>
      <c r="F6145" t="s">
        <v>202</v>
      </c>
      <c r="G6145" t="s">
        <v>217</v>
      </c>
      <c r="H6145" s="168">
        <v>39560</v>
      </c>
      <c r="I6145" t="s">
        <v>103</v>
      </c>
      <c r="J6145" s="169">
        <v>9.4328767123287669</v>
      </c>
      <c r="K6145">
        <v>2</v>
      </c>
    </row>
    <row r="6146" spans="1:11" x14ac:dyDescent="0.25">
      <c r="A6146" t="s">
        <v>6678</v>
      </c>
      <c r="B6146">
        <v>61144</v>
      </c>
      <c r="C6146" t="s">
        <v>167</v>
      </c>
      <c r="D6146" s="167">
        <v>75597.039999999994</v>
      </c>
      <c r="E6146" t="s">
        <v>268</v>
      </c>
      <c r="F6146" t="s">
        <v>169</v>
      </c>
      <c r="G6146" t="s">
        <v>189</v>
      </c>
      <c r="H6146" s="168">
        <v>37081</v>
      </c>
      <c r="I6146" t="s">
        <v>104</v>
      </c>
      <c r="J6146" s="169">
        <v>16.224657534246575</v>
      </c>
      <c r="K6146">
        <v>4</v>
      </c>
    </row>
    <row r="6147" spans="1:11" x14ac:dyDescent="0.25">
      <c r="A6147" t="s">
        <v>6679</v>
      </c>
      <c r="B6147">
        <v>93864</v>
      </c>
      <c r="C6147" t="s">
        <v>172</v>
      </c>
      <c r="D6147" s="167">
        <v>73760.77</v>
      </c>
      <c r="E6147" t="s">
        <v>188</v>
      </c>
      <c r="F6147" t="s">
        <v>169</v>
      </c>
      <c r="G6147" t="s">
        <v>273</v>
      </c>
      <c r="H6147" s="168">
        <v>37900</v>
      </c>
      <c r="I6147" t="s">
        <v>104</v>
      </c>
      <c r="J6147" s="169">
        <v>13.980821917808219</v>
      </c>
      <c r="K6147">
        <v>3</v>
      </c>
    </row>
    <row r="6148" spans="1:11" x14ac:dyDescent="0.25">
      <c r="A6148" t="s">
        <v>6680</v>
      </c>
      <c r="B6148">
        <v>20395</v>
      </c>
      <c r="C6148" t="s">
        <v>167</v>
      </c>
      <c r="D6148" s="167">
        <v>104199.56</v>
      </c>
      <c r="E6148" t="s">
        <v>253</v>
      </c>
      <c r="F6148" t="s">
        <v>169</v>
      </c>
      <c r="G6148" t="s">
        <v>452</v>
      </c>
      <c r="H6148" s="168">
        <v>40925</v>
      </c>
      <c r="I6148" t="s">
        <v>107</v>
      </c>
      <c r="J6148" s="169">
        <v>5.6931506849315072</v>
      </c>
      <c r="K6148">
        <v>2</v>
      </c>
    </row>
    <row r="6149" spans="1:11" x14ac:dyDescent="0.25">
      <c r="A6149" t="s">
        <v>6681</v>
      </c>
      <c r="B6149">
        <v>34760</v>
      </c>
      <c r="C6149" t="s">
        <v>167</v>
      </c>
      <c r="D6149" s="167">
        <v>135187.92000000001</v>
      </c>
      <c r="E6149" t="s">
        <v>213</v>
      </c>
      <c r="F6149" t="s">
        <v>169</v>
      </c>
      <c r="G6149" t="s">
        <v>275</v>
      </c>
      <c r="H6149" s="168">
        <v>32013</v>
      </c>
      <c r="I6149" t="s">
        <v>105</v>
      </c>
      <c r="J6149" s="169">
        <v>30.109589041095891</v>
      </c>
      <c r="K6149">
        <v>7</v>
      </c>
    </row>
    <row r="6150" spans="1:11" x14ac:dyDescent="0.25">
      <c r="A6150" t="s">
        <v>6682</v>
      </c>
      <c r="B6150">
        <v>26631</v>
      </c>
      <c r="C6150" t="s">
        <v>167</v>
      </c>
      <c r="D6150" s="167">
        <v>73801</v>
      </c>
      <c r="E6150" t="s">
        <v>188</v>
      </c>
      <c r="F6150" t="s">
        <v>169</v>
      </c>
      <c r="G6150" t="s">
        <v>703</v>
      </c>
      <c r="H6150" s="168">
        <v>36584</v>
      </c>
      <c r="I6150" t="s">
        <v>103</v>
      </c>
      <c r="J6150" s="169">
        <v>17.586301369863012</v>
      </c>
      <c r="K6150">
        <v>4</v>
      </c>
    </row>
    <row r="6151" spans="1:11" x14ac:dyDescent="0.25">
      <c r="A6151" t="s">
        <v>6683</v>
      </c>
      <c r="B6151">
        <v>57804</v>
      </c>
      <c r="C6151" t="s">
        <v>172</v>
      </c>
      <c r="D6151" s="167">
        <v>100849.36</v>
      </c>
      <c r="E6151" t="s">
        <v>268</v>
      </c>
      <c r="F6151" t="s">
        <v>169</v>
      </c>
      <c r="G6151" t="s">
        <v>297</v>
      </c>
      <c r="H6151" s="168">
        <v>31726</v>
      </c>
      <c r="I6151" t="s">
        <v>105</v>
      </c>
      <c r="J6151" s="169">
        <v>30.895890410958906</v>
      </c>
      <c r="K6151">
        <v>7</v>
      </c>
    </row>
    <row r="6152" spans="1:11" x14ac:dyDescent="0.25">
      <c r="A6152" t="s">
        <v>6684</v>
      </c>
      <c r="B6152">
        <v>67874</v>
      </c>
      <c r="C6152" t="s">
        <v>172</v>
      </c>
      <c r="D6152" s="167">
        <v>143000</v>
      </c>
      <c r="E6152" t="s">
        <v>188</v>
      </c>
      <c r="F6152" t="s">
        <v>169</v>
      </c>
      <c r="G6152" t="s">
        <v>231</v>
      </c>
      <c r="H6152" s="168">
        <v>42646</v>
      </c>
      <c r="I6152" t="s">
        <v>104</v>
      </c>
      <c r="J6152" s="169">
        <v>0.9780821917808219</v>
      </c>
      <c r="K6152">
        <v>1</v>
      </c>
    </row>
    <row r="6153" spans="1:11" x14ac:dyDescent="0.25">
      <c r="A6153" t="s">
        <v>6685</v>
      </c>
      <c r="B6153">
        <v>35215</v>
      </c>
      <c r="C6153" t="s">
        <v>172</v>
      </c>
      <c r="D6153" s="167">
        <v>63493</v>
      </c>
      <c r="E6153" t="s">
        <v>191</v>
      </c>
      <c r="F6153" t="s">
        <v>169</v>
      </c>
      <c r="G6153" t="s">
        <v>486</v>
      </c>
      <c r="H6153" s="168">
        <v>39693</v>
      </c>
      <c r="I6153" t="s">
        <v>107</v>
      </c>
      <c r="J6153" s="169">
        <v>9.0684931506849313</v>
      </c>
      <c r="K6153">
        <v>2</v>
      </c>
    </row>
    <row r="6154" spans="1:11" x14ac:dyDescent="0.25">
      <c r="A6154" t="s">
        <v>6686</v>
      </c>
      <c r="B6154">
        <v>16791</v>
      </c>
      <c r="C6154" t="s">
        <v>172</v>
      </c>
      <c r="D6154" s="167">
        <v>140794</v>
      </c>
      <c r="E6154" t="s">
        <v>325</v>
      </c>
      <c r="F6154" t="s">
        <v>169</v>
      </c>
      <c r="G6154" t="s">
        <v>533</v>
      </c>
      <c r="H6154" s="168">
        <v>37059</v>
      </c>
      <c r="I6154" t="s">
        <v>104</v>
      </c>
      <c r="J6154" s="169">
        <v>16.284931506849315</v>
      </c>
      <c r="K6154">
        <v>4</v>
      </c>
    </row>
    <row r="6155" spans="1:11" x14ac:dyDescent="0.25">
      <c r="A6155" t="s">
        <v>6687</v>
      </c>
      <c r="B6155">
        <v>45187</v>
      </c>
      <c r="C6155" t="s">
        <v>172</v>
      </c>
      <c r="D6155" s="167">
        <v>83594</v>
      </c>
      <c r="E6155" t="s">
        <v>185</v>
      </c>
      <c r="F6155" t="s">
        <v>169</v>
      </c>
      <c r="G6155" t="s">
        <v>495</v>
      </c>
      <c r="H6155" s="168">
        <v>39160</v>
      </c>
      <c r="I6155" t="s">
        <v>108</v>
      </c>
      <c r="J6155" s="169">
        <v>10.528767123287672</v>
      </c>
      <c r="K6155">
        <v>3</v>
      </c>
    </row>
    <row r="6156" spans="1:11" x14ac:dyDescent="0.25">
      <c r="A6156" t="s">
        <v>6688</v>
      </c>
      <c r="B6156">
        <v>97980</v>
      </c>
      <c r="C6156" t="s">
        <v>167</v>
      </c>
      <c r="D6156" s="167">
        <v>72534.66</v>
      </c>
      <c r="E6156" t="s">
        <v>199</v>
      </c>
      <c r="F6156" t="s">
        <v>169</v>
      </c>
      <c r="G6156" t="s">
        <v>698</v>
      </c>
      <c r="H6156" s="168">
        <v>31341</v>
      </c>
      <c r="I6156" t="s">
        <v>103</v>
      </c>
      <c r="J6156" s="169">
        <v>31.950684931506849</v>
      </c>
      <c r="K6156">
        <v>7</v>
      </c>
    </row>
    <row r="6157" spans="1:11" x14ac:dyDescent="0.25">
      <c r="A6157" t="s">
        <v>6689</v>
      </c>
      <c r="B6157">
        <v>212</v>
      </c>
      <c r="C6157" t="s">
        <v>172</v>
      </c>
      <c r="D6157" s="167">
        <v>72902</v>
      </c>
      <c r="E6157" t="s">
        <v>175</v>
      </c>
      <c r="F6157" t="s">
        <v>169</v>
      </c>
      <c r="G6157" t="s">
        <v>183</v>
      </c>
      <c r="H6157" s="168">
        <v>36681</v>
      </c>
      <c r="I6157" t="s">
        <v>106</v>
      </c>
      <c r="J6157" s="169">
        <v>17.32054794520548</v>
      </c>
      <c r="K6157">
        <v>4</v>
      </c>
    </row>
    <row r="6158" spans="1:11" x14ac:dyDescent="0.25">
      <c r="A6158" t="s">
        <v>6690</v>
      </c>
      <c r="B6158">
        <v>68163</v>
      </c>
      <c r="C6158" t="s">
        <v>172</v>
      </c>
      <c r="D6158" s="167">
        <v>62287.65</v>
      </c>
      <c r="E6158" t="s">
        <v>199</v>
      </c>
      <c r="F6158" t="s">
        <v>169</v>
      </c>
      <c r="G6158" t="s">
        <v>750</v>
      </c>
      <c r="H6158" s="168">
        <v>37242</v>
      </c>
      <c r="I6158" t="s">
        <v>105</v>
      </c>
      <c r="J6158" s="169">
        <v>15.783561643835617</v>
      </c>
      <c r="K6158">
        <v>4</v>
      </c>
    </row>
    <row r="6159" spans="1:11" x14ac:dyDescent="0.25">
      <c r="A6159" t="s">
        <v>6691</v>
      </c>
      <c r="B6159">
        <v>52081</v>
      </c>
      <c r="C6159" t="s">
        <v>172</v>
      </c>
      <c r="D6159" s="167">
        <v>125809.07</v>
      </c>
      <c r="E6159" t="s">
        <v>268</v>
      </c>
      <c r="F6159" t="s">
        <v>169</v>
      </c>
      <c r="G6159" t="s">
        <v>275</v>
      </c>
      <c r="H6159" s="168">
        <v>37830</v>
      </c>
      <c r="I6159" t="s">
        <v>106</v>
      </c>
      <c r="J6159" s="169">
        <v>14.172602739726027</v>
      </c>
      <c r="K6159">
        <v>3</v>
      </c>
    </row>
    <row r="6160" spans="1:11" x14ac:dyDescent="0.25">
      <c r="A6160" t="s">
        <v>6692</v>
      </c>
      <c r="B6160">
        <v>83179</v>
      </c>
      <c r="C6160" t="s">
        <v>167</v>
      </c>
      <c r="D6160" s="167">
        <v>65752</v>
      </c>
      <c r="E6160" t="s">
        <v>175</v>
      </c>
      <c r="F6160" t="s">
        <v>169</v>
      </c>
      <c r="G6160" t="s">
        <v>183</v>
      </c>
      <c r="H6160" s="168">
        <v>39825</v>
      </c>
      <c r="I6160" t="s">
        <v>103</v>
      </c>
      <c r="J6160" s="169">
        <v>8.706849315068494</v>
      </c>
      <c r="K6160">
        <v>2</v>
      </c>
    </row>
    <row r="6161" spans="1:11" x14ac:dyDescent="0.25">
      <c r="A6161" t="s">
        <v>6693</v>
      </c>
      <c r="B6161">
        <v>46431</v>
      </c>
      <c r="C6161" t="s">
        <v>172</v>
      </c>
      <c r="D6161" s="167">
        <v>58422</v>
      </c>
      <c r="E6161" t="s">
        <v>191</v>
      </c>
      <c r="F6161" t="s">
        <v>169</v>
      </c>
      <c r="G6161" t="s">
        <v>354</v>
      </c>
      <c r="H6161" s="168">
        <v>37759</v>
      </c>
      <c r="I6161" t="s">
        <v>106</v>
      </c>
      <c r="J6161" s="169">
        <v>14.367123287671232</v>
      </c>
      <c r="K6161">
        <v>3</v>
      </c>
    </row>
    <row r="6162" spans="1:11" x14ac:dyDescent="0.25">
      <c r="A6162" t="s">
        <v>6694</v>
      </c>
      <c r="B6162">
        <v>45247</v>
      </c>
      <c r="C6162" t="s">
        <v>172</v>
      </c>
      <c r="D6162" s="167">
        <v>72269.66</v>
      </c>
      <c r="E6162" t="s">
        <v>268</v>
      </c>
      <c r="F6162" t="s">
        <v>169</v>
      </c>
      <c r="G6162" t="s">
        <v>418</v>
      </c>
      <c r="H6162" s="168">
        <v>39133</v>
      </c>
      <c r="I6162" t="s">
        <v>103</v>
      </c>
      <c r="J6162" s="169">
        <v>10.602739726027398</v>
      </c>
      <c r="K6162">
        <v>3</v>
      </c>
    </row>
    <row r="6163" spans="1:11" x14ac:dyDescent="0.25">
      <c r="A6163" t="s">
        <v>6695</v>
      </c>
      <c r="B6163">
        <v>90350</v>
      </c>
      <c r="C6163" t="s">
        <v>167</v>
      </c>
      <c r="D6163" s="167">
        <v>72560.66</v>
      </c>
      <c r="E6163" t="s">
        <v>168</v>
      </c>
      <c r="F6163" t="s">
        <v>169</v>
      </c>
      <c r="G6163" t="s">
        <v>3056</v>
      </c>
      <c r="H6163" s="168">
        <v>38669</v>
      </c>
      <c r="I6163" t="s">
        <v>107</v>
      </c>
      <c r="J6163" s="169">
        <v>11.873972602739727</v>
      </c>
      <c r="K6163">
        <v>3</v>
      </c>
    </row>
    <row r="6164" spans="1:11" x14ac:dyDescent="0.25">
      <c r="A6164" t="s">
        <v>6696</v>
      </c>
      <c r="B6164">
        <v>27293</v>
      </c>
      <c r="C6164" t="s">
        <v>172</v>
      </c>
      <c r="D6164" s="167">
        <v>40631.32</v>
      </c>
      <c r="E6164" t="s">
        <v>199</v>
      </c>
      <c r="F6164" t="s">
        <v>169</v>
      </c>
      <c r="G6164" t="s">
        <v>200</v>
      </c>
      <c r="H6164" s="168">
        <v>42373</v>
      </c>
      <c r="I6164" t="s">
        <v>106</v>
      </c>
      <c r="J6164" s="169">
        <v>1.726027397260274</v>
      </c>
      <c r="K6164">
        <v>1</v>
      </c>
    </row>
    <row r="6165" spans="1:11" x14ac:dyDescent="0.25">
      <c r="A6165" t="s">
        <v>6697</v>
      </c>
      <c r="B6165">
        <v>95154</v>
      </c>
      <c r="C6165" t="s">
        <v>172</v>
      </c>
      <c r="D6165" s="167">
        <v>46626.87</v>
      </c>
      <c r="E6165" t="s">
        <v>199</v>
      </c>
      <c r="F6165" t="s">
        <v>169</v>
      </c>
      <c r="G6165" t="s">
        <v>205</v>
      </c>
      <c r="H6165" s="168">
        <v>39412</v>
      </c>
      <c r="I6165" t="s">
        <v>104</v>
      </c>
      <c r="J6165" s="169">
        <v>9.838356164383562</v>
      </c>
      <c r="K6165">
        <v>2</v>
      </c>
    </row>
    <row r="6166" spans="1:11" x14ac:dyDescent="0.25">
      <c r="A6166" t="s">
        <v>6698</v>
      </c>
      <c r="B6166">
        <v>7559</v>
      </c>
      <c r="C6166" t="s">
        <v>172</v>
      </c>
      <c r="D6166" s="167">
        <v>67206</v>
      </c>
      <c r="E6166" t="s">
        <v>196</v>
      </c>
      <c r="F6166" t="s">
        <v>169</v>
      </c>
      <c r="G6166" t="s">
        <v>2476</v>
      </c>
      <c r="H6166" s="168">
        <v>36248</v>
      </c>
      <c r="I6166" t="s">
        <v>107</v>
      </c>
      <c r="J6166" s="169">
        <v>18.506849315068493</v>
      </c>
      <c r="K6166">
        <v>4</v>
      </c>
    </row>
    <row r="6167" spans="1:11" x14ac:dyDescent="0.25">
      <c r="A6167" t="s">
        <v>6699</v>
      </c>
      <c r="B6167">
        <v>77928</v>
      </c>
      <c r="C6167" t="s">
        <v>172</v>
      </c>
      <c r="D6167" s="167">
        <v>43525.72</v>
      </c>
      <c r="E6167" t="s">
        <v>199</v>
      </c>
      <c r="F6167" t="s">
        <v>169</v>
      </c>
      <c r="G6167" t="s">
        <v>220</v>
      </c>
      <c r="H6167" s="168">
        <v>41414</v>
      </c>
      <c r="I6167" t="s">
        <v>103</v>
      </c>
      <c r="J6167" s="169">
        <v>4.353424657534247</v>
      </c>
      <c r="K6167">
        <v>1</v>
      </c>
    </row>
    <row r="6168" spans="1:11" x14ac:dyDescent="0.25">
      <c r="A6168" t="s">
        <v>6700</v>
      </c>
      <c r="B6168">
        <v>23360</v>
      </c>
      <c r="C6168" t="s">
        <v>172</v>
      </c>
      <c r="D6168" s="167">
        <v>45261</v>
      </c>
      <c r="E6168" t="s">
        <v>191</v>
      </c>
      <c r="F6168" t="s">
        <v>169</v>
      </c>
      <c r="G6168" t="s">
        <v>1065</v>
      </c>
      <c r="H6168" s="168">
        <v>42716</v>
      </c>
      <c r="I6168" t="s">
        <v>108</v>
      </c>
      <c r="J6168" s="169">
        <v>0.78630136986301369</v>
      </c>
      <c r="K6168">
        <v>1</v>
      </c>
    </row>
    <row r="6169" spans="1:11" x14ac:dyDescent="0.25">
      <c r="A6169" t="s">
        <v>6701</v>
      </c>
      <c r="B6169">
        <v>34134</v>
      </c>
      <c r="C6169" t="s">
        <v>167</v>
      </c>
      <c r="D6169" s="167">
        <v>77836.36</v>
      </c>
      <c r="E6169" t="s">
        <v>196</v>
      </c>
      <c r="F6169" t="s">
        <v>169</v>
      </c>
      <c r="G6169" t="s">
        <v>428</v>
      </c>
      <c r="H6169" s="168">
        <v>38936</v>
      </c>
      <c r="I6169" t="s">
        <v>104</v>
      </c>
      <c r="J6169" s="169">
        <v>11.142465753424657</v>
      </c>
      <c r="K6169">
        <v>3</v>
      </c>
    </row>
    <row r="6170" spans="1:11" x14ac:dyDescent="0.25">
      <c r="A6170" t="s">
        <v>6702</v>
      </c>
      <c r="B6170">
        <v>28105</v>
      </c>
      <c r="C6170" t="s">
        <v>172</v>
      </c>
      <c r="D6170" s="167">
        <v>61398.98</v>
      </c>
      <c r="E6170" t="s">
        <v>188</v>
      </c>
      <c r="F6170" t="s">
        <v>169</v>
      </c>
      <c r="G6170" t="s">
        <v>170</v>
      </c>
      <c r="H6170" s="168">
        <v>36663</v>
      </c>
      <c r="I6170" t="s">
        <v>103</v>
      </c>
      <c r="J6170" s="169">
        <v>17.36986301369863</v>
      </c>
      <c r="K6170">
        <v>4</v>
      </c>
    </row>
    <row r="6171" spans="1:11" x14ac:dyDescent="0.25">
      <c r="A6171" t="s">
        <v>6703</v>
      </c>
      <c r="B6171">
        <v>17429</v>
      </c>
      <c r="C6171" t="s">
        <v>167</v>
      </c>
      <c r="D6171" s="167">
        <v>16610.68</v>
      </c>
      <c r="E6171" t="s">
        <v>196</v>
      </c>
      <c r="F6171" t="s">
        <v>202</v>
      </c>
      <c r="G6171" t="s">
        <v>222</v>
      </c>
      <c r="H6171" s="168">
        <v>41890</v>
      </c>
      <c r="I6171" t="s">
        <v>107</v>
      </c>
      <c r="J6171" s="169">
        <v>3.0493150684931507</v>
      </c>
      <c r="K6171">
        <v>1</v>
      </c>
    </row>
    <row r="6172" spans="1:11" x14ac:dyDescent="0.25">
      <c r="A6172" t="s">
        <v>6704</v>
      </c>
      <c r="B6172">
        <v>21934</v>
      </c>
      <c r="C6172" t="s">
        <v>172</v>
      </c>
      <c r="D6172" s="167">
        <v>145759.76</v>
      </c>
      <c r="E6172" t="s">
        <v>188</v>
      </c>
      <c r="F6172" t="s">
        <v>169</v>
      </c>
      <c r="G6172" t="s">
        <v>231</v>
      </c>
      <c r="H6172" s="168">
        <v>36388</v>
      </c>
      <c r="I6172" t="s">
        <v>104</v>
      </c>
      <c r="J6172" s="169">
        <v>18.123287671232877</v>
      </c>
      <c r="K6172">
        <v>4</v>
      </c>
    </row>
    <row r="6173" spans="1:11" x14ac:dyDescent="0.25">
      <c r="A6173" t="s">
        <v>6705</v>
      </c>
      <c r="B6173">
        <v>93526</v>
      </c>
      <c r="C6173" t="s">
        <v>172</v>
      </c>
      <c r="D6173" s="167">
        <v>62620</v>
      </c>
      <c r="E6173" t="s">
        <v>175</v>
      </c>
      <c r="F6173" t="s">
        <v>169</v>
      </c>
      <c r="G6173" t="s">
        <v>183</v>
      </c>
      <c r="H6173" s="168">
        <v>41106</v>
      </c>
      <c r="I6173" t="s">
        <v>104</v>
      </c>
      <c r="J6173" s="169">
        <v>5.1972602739726028</v>
      </c>
      <c r="K6173">
        <v>2</v>
      </c>
    </row>
    <row r="6174" spans="1:11" x14ac:dyDescent="0.25">
      <c r="A6174" t="s">
        <v>6706</v>
      </c>
      <c r="B6174">
        <v>5577</v>
      </c>
      <c r="C6174" t="s">
        <v>172</v>
      </c>
      <c r="D6174" s="167">
        <v>88321.3</v>
      </c>
      <c r="E6174" t="s">
        <v>199</v>
      </c>
      <c r="F6174" t="s">
        <v>169</v>
      </c>
      <c r="G6174" t="s">
        <v>1082</v>
      </c>
      <c r="H6174" s="168">
        <v>35639</v>
      </c>
      <c r="I6174" t="s">
        <v>104</v>
      </c>
      <c r="J6174" s="169">
        <v>20.175342465753424</v>
      </c>
      <c r="K6174">
        <v>5</v>
      </c>
    </row>
    <row r="6175" spans="1:11" x14ac:dyDescent="0.25">
      <c r="A6175" t="s">
        <v>6707</v>
      </c>
      <c r="B6175">
        <v>35306</v>
      </c>
      <c r="C6175" t="s">
        <v>172</v>
      </c>
      <c r="D6175" s="167">
        <v>51576</v>
      </c>
      <c r="E6175" t="s">
        <v>168</v>
      </c>
      <c r="F6175" t="s">
        <v>169</v>
      </c>
      <c r="G6175" t="s">
        <v>265</v>
      </c>
      <c r="H6175" s="168">
        <v>41512</v>
      </c>
      <c r="I6175" t="s">
        <v>103</v>
      </c>
      <c r="J6175" s="169">
        <v>4.0849315068493155</v>
      </c>
      <c r="K6175">
        <v>1</v>
      </c>
    </row>
    <row r="6176" spans="1:11" x14ac:dyDescent="0.25">
      <c r="A6176" t="s">
        <v>6708</v>
      </c>
      <c r="B6176">
        <v>2426</v>
      </c>
      <c r="C6176" t="s">
        <v>167</v>
      </c>
      <c r="D6176" s="167">
        <v>59295.61</v>
      </c>
      <c r="E6176" t="s">
        <v>199</v>
      </c>
      <c r="F6176" t="s">
        <v>169</v>
      </c>
      <c r="G6176" t="s">
        <v>2903</v>
      </c>
      <c r="H6176" s="168">
        <v>37549</v>
      </c>
      <c r="I6176" t="s">
        <v>107</v>
      </c>
      <c r="J6176" s="169">
        <v>14.942465753424658</v>
      </c>
      <c r="K6176">
        <v>3</v>
      </c>
    </row>
    <row r="6177" spans="1:11" x14ac:dyDescent="0.25">
      <c r="A6177" t="s">
        <v>6709</v>
      </c>
      <c r="B6177">
        <v>37694</v>
      </c>
      <c r="C6177" t="s">
        <v>167</v>
      </c>
      <c r="D6177" s="167">
        <v>18416.04</v>
      </c>
      <c r="E6177" t="s">
        <v>196</v>
      </c>
      <c r="F6177" t="s">
        <v>202</v>
      </c>
      <c r="G6177" t="s">
        <v>222</v>
      </c>
      <c r="H6177" s="168">
        <v>40056</v>
      </c>
      <c r="I6177" t="s">
        <v>106</v>
      </c>
      <c r="J6177" s="169">
        <v>8.0739726027397261</v>
      </c>
      <c r="K6177">
        <v>2</v>
      </c>
    </row>
    <row r="6178" spans="1:11" x14ac:dyDescent="0.25">
      <c r="A6178" t="s">
        <v>6710</v>
      </c>
      <c r="B6178">
        <v>65594</v>
      </c>
      <c r="C6178" t="s">
        <v>172</v>
      </c>
      <c r="D6178" s="167">
        <v>40631.32</v>
      </c>
      <c r="E6178" t="s">
        <v>199</v>
      </c>
      <c r="F6178" t="s">
        <v>169</v>
      </c>
      <c r="G6178" t="s">
        <v>200</v>
      </c>
      <c r="H6178" s="168">
        <v>42037</v>
      </c>
      <c r="I6178" t="s">
        <v>103</v>
      </c>
      <c r="J6178" s="169">
        <v>2.6465753424657534</v>
      </c>
      <c r="K6178">
        <v>1</v>
      </c>
    </row>
    <row r="6179" spans="1:11" x14ac:dyDescent="0.25">
      <c r="A6179" t="s">
        <v>6711</v>
      </c>
      <c r="B6179">
        <v>94807</v>
      </c>
      <c r="C6179" t="s">
        <v>172</v>
      </c>
      <c r="D6179" s="167">
        <v>87523.22</v>
      </c>
      <c r="E6179" t="s">
        <v>188</v>
      </c>
      <c r="F6179" t="s">
        <v>169</v>
      </c>
      <c r="G6179" t="s">
        <v>226</v>
      </c>
      <c r="H6179" s="168">
        <v>30488</v>
      </c>
      <c r="I6179" t="s">
        <v>105</v>
      </c>
      <c r="J6179" s="169">
        <v>34.287671232876711</v>
      </c>
      <c r="K6179">
        <v>7</v>
      </c>
    </row>
    <row r="6180" spans="1:11" x14ac:dyDescent="0.25">
      <c r="A6180" t="s">
        <v>6712</v>
      </c>
      <c r="B6180">
        <v>6810</v>
      </c>
      <c r="C6180" t="s">
        <v>172</v>
      </c>
      <c r="D6180" s="167">
        <v>67922</v>
      </c>
      <c r="E6180" t="s">
        <v>168</v>
      </c>
      <c r="F6180" t="s">
        <v>169</v>
      </c>
      <c r="G6180" t="s">
        <v>265</v>
      </c>
      <c r="H6180" s="168">
        <v>37081</v>
      </c>
      <c r="I6180" t="s">
        <v>108</v>
      </c>
      <c r="J6180" s="169">
        <v>16.224657534246575</v>
      </c>
      <c r="K6180">
        <v>4</v>
      </c>
    </row>
    <row r="6181" spans="1:11" x14ac:dyDescent="0.25">
      <c r="A6181" t="s">
        <v>6713</v>
      </c>
      <c r="B6181">
        <v>59313</v>
      </c>
      <c r="C6181" t="s">
        <v>172</v>
      </c>
      <c r="D6181" s="167">
        <v>46972.959999999999</v>
      </c>
      <c r="E6181" t="s">
        <v>188</v>
      </c>
      <c r="F6181" t="s">
        <v>169</v>
      </c>
      <c r="G6181" t="s">
        <v>357</v>
      </c>
      <c r="H6181" s="168">
        <v>38523</v>
      </c>
      <c r="I6181" t="s">
        <v>106</v>
      </c>
      <c r="J6181" s="169">
        <v>12.273972602739725</v>
      </c>
      <c r="K6181">
        <v>3</v>
      </c>
    </row>
    <row r="6182" spans="1:11" x14ac:dyDescent="0.25">
      <c r="A6182" t="s">
        <v>6714</v>
      </c>
      <c r="B6182">
        <v>28258</v>
      </c>
      <c r="C6182" t="s">
        <v>172</v>
      </c>
      <c r="D6182" s="167">
        <v>70052</v>
      </c>
      <c r="E6182" t="s">
        <v>191</v>
      </c>
      <c r="F6182" t="s">
        <v>169</v>
      </c>
      <c r="G6182" t="s">
        <v>192</v>
      </c>
      <c r="H6182" s="168">
        <v>38803</v>
      </c>
      <c r="I6182" t="s">
        <v>103</v>
      </c>
      <c r="J6182" s="169">
        <v>11.506849315068493</v>
      </c>
      <c r="K6182">
        <v>3</v>
      </c>
    </row>
    <row r="6183" spans="1:11" x14ac:dyDescent="0.25">
      <c r="A6183" t="s">
        <v>6715</v>
      </c>
      <c r="B6183">
        <v>35544</v>
      </c>
      <c r="C6183" t="s">
        <v>167</v>
      </c>
      <c r="D6183" s="167">
        <v>72212.72</v>
      </c>
      <c r="E6183" t="s">
        <v>188</v>
      </c>
      <c r="F6183" t="s">
        <v>169</v>
      </c>
      <c r="G6183" t="s">
        <v>282</v>
      </c>
      <c r="H6183" s="168">
        <v>41358</v>
      </c>
      <c r="I6183" t="s">
        <v>104</v>
      </c>
      <c r="J6183" s="169">
        <v>4.506849315068493</v>
      </c>
      <c r="K6183">
        <v>1</v>
      </c>
    </row>
    <row r="6184" spans="1:11" x14ac:dyDescent="0.25">
      <c r="A6184" t="s">
        <v>6716</v>
      </c>
      <c r="B6184">
        <v>25634</v>
      </c>
      <c r="C6184" t="s">
        <v>172</v>
      </c>
      <c r="D6184" s="167">
        <v>63493</v>
      </c>
      <c r="E6184" t="s">
        <v>191</v>
      </c>
      <c r="F6184" t="s">
        <v>169</v>
      </c>
      <c r="G6184" t="s">
        <v>486</v>
      </c>
      <c r="H6184" s="168">
        <v>39524</v>
      </c>
      <c r="I6184" t="s">
        <v>108</v>
      </c>
      <c r="J6184" s="169">
        <v>9.5315068493150683</v>
      </c>
      <c r="K6184">
        <v>2</v>
      </c>
    </row>
    <row r="6185" spans="1:11" x14ac:dyDescent="0.25">
      <c r="A6185" t="s">
        <v>6717</v>
      </c>
      <c r="B6185">
        <v>59150</v>
      </c>
      <c r="C6185" t="s">
        <v>167</v>
      </c>
      <c r="D6185" s="167">
        <v>115324.9</v>
      </c>
      <c r="E6185" t="s">
        <v>308</v>
      </c>
      <c r="F6185" t="s">
        <v>169</v>
      </c>
      <c r="G6185" t="s">
        <v>214</v>
      </c>
      <c r="H6185" s="168">
        <v>35695</v>
      </c>
      <c r="I6185" t="s">
        <v>107</v>
      </c>
      <c r="J6185" s="169">
        <v>20.021917808219179</v>
      </c>
      <c r="K6185">
        <v>5</v>
      </c>
    </row>
    <row r="6186" spans="1:11" x14ac:dyDescent="0.25">
      <c r="A6186" t="s">
        <v>6718</v>
      </c>
      <c r="B6186">
        <v>33700</v>
      </c>
      <c r="C6186" t="s">
        <v>172</v>
      </c>
      <c r="D6186" s="167">
        <v>49949.25</v>
      </c>
      <c r="E6186" t="s">
        <v>199</v>
      </c>
      <c r="F6186" t="s">
        <v>169</v>
      </c>
      <c r="G6186" t="s">
        <v>330</v>
      </c>
      <c r="H6186" s="168">
        <v>38985</v>
      </c>
      <c r="I6186" t="s">
        <v>103</v>
      </c>
      <c r="J6186" s="169">
        <v>11.008219178082191</v>
      </c>
      <c r="K6186">
        <v>3</v>
      </c>
    </row>
    <row r="6187" spans="1:11" x14ac:dyDescent="0.25">
      <c r="A6187" t="s">
        <v>6719</v>
      </c>
      <c r="B6187">
        <v>43713</v>
      </c>
      <c r="C6187" t="s">
        <v>172</v>
      </c>
      <c r="D6187" s="167">
        <v>39257.31</v>
      </c>
      <c r="E6187" t="s">
        <v>199</v>
      </c>
      <c r="F6187" t="s">
        <v>169</v>
      </c>
      <c r="G6187" t="s">
        <v>200</v>
      </c>
      <c r="H6187" s="168">
        <v>42548</v>
      </c>
      <c r="I6187" t="s">
        <v>106</v>
      </c>
      <c r="J6187" s="169">
        <v>1.2465753424657535</v>
      </c>
      <c r="K6187">
        <v>1</v>
      </c>
    </row>
    <row r="6188" spans="1:11" x14ac:dyDescent="0.25">
      <c r="A6188" t="s">
        <v>6720</v>
      </c>
      <c r="B6188">
        <v>18741</v>
      </c>
      <c r="C6188" t="s">
        <v>167</v>
      </c>
      <c r="D6188" s="167">
        <v>95263.92</v>
      </c>
      <c r="E6188" t="s">
        <v>188</v>
      </c>
      <c r="F6188" t="s">
        <v>169</v>
      </c>
      <c r="G6188" t="s">
        <v>468</v>
      </c>
      <c r="H6188" s="168">
        <v>30481</v>
      </c>
      <c r="I6188" t="s">
        <v>105</v>
      </c>
      <c r="J6188" s="169">
        <v>34.30684931506849</v>
      </c>
      <c r="K6188">
        <v>7</v>
      </c>
    </row>
    <row r="6189" spans="1:11" x14ac:dyDescent="0.25">
      <c r="A6189" t="s">
        <v>6721</v>
      </c>
      <c r="B6189">
        <v>7322</v>
      </c>
      <c r="C6189" t="s">
        <v>172</v>
      </c>
      <c r="D6189" s="167">
        <v>79585.440000000002</v>
      </c>
      <c r="E6189" t="s">
        <v>191</v>
      </c>
      <c r="F6189" t="s">
        <v>169</v>
      </c>
      <c r="G6189" t="s">
        <v>610</v>
      </c>
      <c r="H6189" s="168">
        <v>39595</v>
      </c>
      <c r="I6189" t="s">
        <v>104</v>
      </c>
      <c r="J6189" s="169">
        <v>9.3369863013698637</v>
      </c>
      <c r="K6189">
        <v>2</v>
      </c>
    </row>
    <row r="6190" spans="1:11" x14ac:dyDescent="0.25">
      <c r="A6190" t="s">
        <v>6722</v>
      </c>
      <c r="B6190">
        <v>39411</v>
      </c>
      <c r="C6190" t="s">
        <v>167</v>
      </c>
      <c r="D6190" s="167">
        <v>81490.850000000006</v>
      </c>
      <c r="E6190" t="s">
        <v>616</v>
      </c>
      <c r="F6190" t="s">
        <v>169</v>
      </c>
      <c r="G6190" t="s">
        <v>617</v>
      </c>
      <c r="H6190" s="168">
        <v>41876</v>
      </c>
      <c r="I6190" t="s">
        <v>107</v>
      </c>
      <c r="J6190" s="169">
        <v>3.0876712328767124</v>
      </c>
      <c r="K6190">
        <v>1</v>
      </c>
    </row>
    <row r="6191" spans="1:11" x14ac:dyDescent="0.25">
      <c r="A6191" t="s">
        <v>6723</v>
      </c>
      <c r="B6191">
        <v>83462</v>
      </c>
      <c r="C6191" t="s">
        <v>167</v>
      </c>
      <c r="D6191" s="167">
        <v>58455</v>
      </c>
      <c r="E6191" t="s">
        <v>175</v>
      </c>
      <c r="F6191" t="s">
        <v>169</v>
      </c>
      <c r="G6191" t="s">
        <v>183</v>
      </c>
      <c r="H6191" s="168">
        <v>41302</v>
      </c>
      <c r="I6191" t="s">
        <v>108</v>
      </c>
      <c r="J6191" s="169">
        <v>4.6602739726027398</v>
      </c>
      <c r="K6191">
        <v>1</v>
      </c>
    </row>
    <row r="6192" spans="1:11" x14ac:dyDescent="0.25">
      <c r="A6192" t="s">
        <v>6724</v>
      </c>
      <c r="B6192">
        <v>61063</v>
      </c>
      <c r="C6192" t="s">
        <v>172</v>
      </c>
      <c r="D6192" s="167">
        <v>58657.24</v>
      </c>
      <c r="E6192" t="s">
        <v>199</v>
      </c>
      <c r="F6192" t="s">
        <v>169</v>
      </c>
      <c r="G6192" t="s">
        <v>200</v>
      </c>
      <c r="H6192" s="168">
        <v>37178</v>
      </c>
      <c r="I6192" t="s">
        <v>104</v>
      </c>
      <c r="J6192" s="169">
        <v>15.95890410958904</v>
      </c>
      <c r="K6192">
        <v>4</v>
      </c>
    </row>
    <row r="6193" spans="1:11" x14ac:dyDescent="0.25">
      <c r="A6193" t="s">
        <v>6725</v>
      </c>
      <c r="B6193">
        <v>16583</v>
      </c>
      <c r="C6193" t="s">
        <v>172</v>
      </c>
      <c r="D6193" s="167">
        <v>52471.74</v>
      </c>
      <c r="E6193" t="s">
        <v>199</v>
      </c>
      <c r="F6193" t="s">
        <v>169</v>
      </c>
      <c r="G6193" t="s">
        <v>200</v>
      </c>
      <c r="H6193" s="168">
        <v>38369</v>
      </c>
      <c r="I6193" t="s">
        <v>104</v>
      </c>
      <c r="J6193" s="169">
        <v>12.695890410958905</v>
      </c>
      <c r="K6193">
        <v>3</v>
      </c>
    </row>
    <row r="6194" spans="1:11" x14ac:dyDescent="0.25">
      <c r="A6194" t="s">
        <v>6726</v>
      </c>
      <c r="B6194">
        <v>5038</v>
      </c>
      <c r="C6194" t="s">
        <v>167</v>
      </c>
      <c r="D6194" s="167">
        <v>64141</v>
      </c>
      <c r="E6194" t="s">
        <v>199</v>
      </c>
      <c r="F6194" t="s">
        <v>169</v>
      </c>
      <c r="G6194" t="s">
        <v>1390</v>
      </c>
      <c r="H6194" s="168">
        <v>35541</v>
      </c>
      <c r="I6194" t="s">
        <v>106</v>
      </c>
      <c r="J6194" s="169">
        <v>20.443835616438356</v>
      </c>
      <c r="K6194">
        <v>5</v>
      </c>
    </row>
    <row r="6195" spans="1:11" x14ac:dyDescent="0.25">
      <c r="A6195" t="s">
        <v>6727</v>
      </c>
      <c r="B6195">
        <v>66198</v>
      </c>
      <c r="C6195" t="s">
        <v>172</v>
      </c>
      <c r="D6195" s="167">
        <v>52099.83</v>
      </c>
      <c r="E6195" t="s">
        <v>253</v>
      </c>
      <c r="F6195" t="s">
        <v>202</v>
      </c>
      <c r="G6195" t="s">
        <v>452</v>
      </c>
      <c r="H6195" s="168">
        <v>41288</v>
      </c>
      <c r="I6195" t="s">
        <v>104</v>
      </c>
      <c r="J6195" s="169">
        <v>4.6986301369863011</v>
      </c>
      <c r="K6195">
        <v>1</v>
      </c>
    </row>
    <row r="6196" spans="1:11" x14ac:dyDescent="0.25">
      <c r="A6196" t="s">
        <v>6728</v>
      </c>
      <c r="B6196">
        <v>66386</v>
      </c>
      <c r="C6196" t="s">
        <v>167</v>
      </c>
      <c r="D6196" s="167">
        <v>49415.14</v>
      </c>
      <c r="E6196" t="s">
        <v>168</v>
      </c>
      <c r="F6196" t="s">
        <v>169</v>
      </c>
      <c r="G6196" t="s">
        <v>968</v>
      </c>
      <c r="H6196" s="168">
        <v>38516</v>
      </c>
      <c r="I6196" t="s">
        <v>103</v>
      </c>
      <c r="J6196" s="169">
        <v>12.293150684931506</v>
      </c>
      <c r="K6196">
        <v>3</v>
      </c>
    </row>
    <row r="6197" spans="1:11" x14ac:dyDescent="0.25">
      <c r="A6197" t="s">
        <v>6729</v>
      </c>
      <c r="B6197">
        <v>62991</v>
      </c>
      <c r="C6197" t="s">
        <v>172</v>
      </c>
      <c r="D6197" s="167">
        <v>89620</v>
      </c>
      <c r="E6197" t="s">
        <v>175</v>
      </c>
      <c r="F6197" t="s">
        <v>169</v>
      </c>
      <c r="G6197" t="s">
        <v>183</v>
      </c>
      <c r="H6197" s="168">
        <v>35968</v>
      </c>
      <c r="I6197" t="s">
        <v>107</v>
      </c>
      <c r="J6197" s="169">
        <v>19.273972602739725</v>
      </c>
      <c r="K6197">
        <v>4</v>
      </c>
    </row>
    <row r="6198" spans="1:11" x14ac:dyDescent="0.25">
      <c r="A6198" t="s">
        <v>6730</v>
      </c>
      <c r="B6198">
        <v>91515</v>
      </c>
      <c r="C6198" t="s">
        <v>172</v>
      </c>
      <c r="D6198" s="167">
        <v>101181.05</v>
      </c>
      <c r="E6198" t="s">
        <v>253</v>
      </c>
      <c r="F6198" t="s">
        <v>169</v>
      </c>
      <c r="G6198" t="s">
        <v>1406</v>
      </c>
      <c r="H6198" s="168">
        <v>37101</v>
      </c>
      <c r="I6198" t="s">
        <v>105</v>
      </c>
      <c r="J6198" s="169">
        <v>16.169863013698631</v>
      </c>
      <c r="K6198">
        <v>4</v>
      </c>
    </row>
    <row r="6199" spans="1:11" x14ac:dyDescent="0.25">
      <c r="A6199" t="s">
        <v>6731</v>
      </c>
      <c r="B6199">
        <v>48493</v>
      </c>
      <c r="C6199" t="s">
        <v>172</v>
      </c>
      <c r="D6199" s="167">
        <v>45261</v>
      </c>
      <c r="E6199" t="s">
        <v>191</v>
      </c>
      <c r="F6199" t="s">
        <v>169</v>
      </c>
      <c r="G6199" t="s">
        <v>1065</v>
      </c>
      <c r="H6199" s="168">
        <v>42716</v>
      </c>
      <c r="I6199" t="s">
        <v>108</v>
      </c>
      <c r="J6199" s="169">
        <v>0.78630136986301369</v>
      </c>
      <c r="K6199">
        <v>1</v>
      </c>
    </row>
    <row r="6200" spans="1:11" x14ac:dyDescent="0.25">
      <c r="A6200" t="s">
        <v>6732</v>
      </c>
      <c r="B6200">
        <v>56184</v>
      </c>
      <c r="C6200" t="s">
        <v>172</v>
      </c>
      <c r="D6200" s="167">
        <v>89620</v>
      </c>
      <c r="E6200" t="s">
        <v>175</v>
      </c>
      <c r="F6200" t="s">
        <v>169</v>
      </c>
      <c r="G6200" t="s">
        <v>183</v>
      </c>
      <c r="H6200" s="168">
        <v>37130</v>
      </c>
      <c r="I6200" t="s">
        <v>104</v>
      </c>
      <c r="J6200" s="169">
        <v>16.090410958904108</v>
      </c>
      <c r="K6200">
        <v>4</v>
      </c>
    </row>
    <row r="6201" spans="1:11" x14ac:dyDescent="0.25">
      <c r="A6201" t="s">
        <v>6733</v>
      </c>
      <c r="B6201">
        <v>59450</v>
      </c>
      <c r="C6201" t="s">
        <v>172</v>
      </c>
      <c r="D6201" s="167">
        <v>63315</v>
      </c>
      <c r="E6201" t="s">
        <v>168</v>
      </c>
      <c r="F6201" t="s">
        <v>169</v>
      </c>
      <c r="G6201" t="s">
        <v>426</v>
      </c>
      <c r="H6201" s="168">
        <v>42422</v>
      </c>
      <c r="I6201" t="s">
        <v>103</v>
      </c>
      <c r="J6201" s="169">
        <v>1.5917808219178082</v>
      </c>
      <c r="K6201">
        <v>1</v>
      </c>
    </row>
    <row r="6202" spans="1:11" x14ac:dyDescent="0.25">
      <c r="A6202" t="s">
        <v>6734</v>
      </c>
      <c r="B6202">
        <v>98688</v>
      </c>
      <c r="C6202" t="s">
        <v>172</v>
      </c>
      <c r="D6202" s="167">
        <v>57265</v>
      </c>
      <c r="E6202" t="s">
        <v>191</v>
      </c>
      <c r="F6202" t="s">
        <v>169</v>
      </c>
      <c r="G6202" t="s">
        <v>354</v>
      </c>
      <c r="H6202" s="168">
        <v>40966</v>
      </c>
      <c r="I6202" t="s">
        <v>106</v>
      </c>
      <c r="J6202" s="169">
        <v>5.580821917808219</v>
      </c>
      <c r="K6202">
        <v>2</v>
      </c>
    </row>
    <row r="6203" spans="1:11" x14ac:dyDescent="0.25">
      <c r="A6203" t="s">
        <v>6735</v>
      </c>
      <c r="B6203">
        <v>37800</v>
      </c>
      <c r="C6203" t="s">
        <v>167</v>
      </c>
      <c r="D6203" s="167">
        <v>67206</v>
      </c>
      <c r="E6203" t="s">
        <v>185</v>
      </c>
      <c r="F6203" t="s">
        <v>169</v>
      </c>
      <c r="G6203" t="s">
        <v>170</v>
      </c>
      <c r="H6203" s="168">
        <v>37109</v>
      </c>
      <c r="I6203" t="s">
        <v>105</v>
      </c>
      <c r="J6203" s="169">
        <v>16.147945205479452</v>
      </c>
      <c r="K6203">
        <v>4</v>
      </c>
    </row>
    <row r="6204" spans="1:11" x14ac:dyDescent="0.25">
      <c r="A6204" t="s">
        <v>6736</v>
      </c>
      <c r="B6204">
        <v>20755</v>
      </c>
      <c r="C6204" t="s">
        <v>172</v>
      </c>
      <c r="D6204" s="167">
        <v>52032.17</v>
      </c>
      <c r="E6204" t="s">
        <v>175</v>
      </c>
      <c r="F6204" t="s">
        <v>169</v>
      </c>
      <c r="G6204" t="s">
        <v>209</v>
      </c>
      <c r="H6204" s="168">
        <v>40140</v>
      </c>
      <c r="I6204" t="s">
        <v>104</v>
      </c>
      <c r="J6204" s="169">
        <v>7.8438356164383558</v>
      </c>
      <c r="K6204">
        <v>2</v>
      </c>
    </row>
    <row r="6205" spans="1:11" x14ac:dyDescent="0.25">
      <c r="A6205" t="s">
        <v>6737</v>
      </c>
      <c r="B6205">
        <v>61286</v>
      </c>
      <c r="C6205" t="s">
        <v>172</v>
      </c>
      <c r="D6205" s="167">
        <v>48641.81</v>
      </c>
      <c r="E6205" t="s">
        <v>199</v>
      </c>
      <c r="F6205" t="s">
        <v>169</v>
      </c>
      <c r="G6205" t="s">
        <v>750</v>
      </c>
      <c r="H6205" s="168">
        <v>39160</v>
      </c>
      <c r="I6205" t="s">
        <v>108</v>
      </c>
      <c r="J6205" s="169">
        <v>10.528767123287672</v>
      </c>
      <c r="K6205">
        <v>3</v>
      </c>
    </row>
    <row r="6206" spans="1:11" x14ac:dyDescent="0.25">
      <c r="A6206" t="s">
        <v>6738</v>
      </c>
      <c r="B6206">
        <v>67771</v>
      </c>
      <c r="C6206" t="s">
        <v>167</v>
      </c>
      <c r="D6206" s="167">
        <v>97912</v>
      </c>
      <c r="E6206" t="s">
        <v>175</v>
      </c>
      <c r="F6206" t="s">
        <v>169</v>
      </c>
      <c r="G6206" t="s">
        <v>211</v>
      </c>
      <c r="H6206" s="168">
        <v>36689</v>
      </c>
      <c r="I6206" t="s">
        <v>107</v>
      </c>
      <c r="J6206" s="169">
        <v>17.298630136986301</v>
      </c>
      <c r="K6206">
        <v>4</v>
      </c>
    </row>
    <row r="6207" spans="1:11" x14ac:dyDescent="0.25">
      <c r="A6207" t="s">
        <v>6739</v>
      </c>
      <c r="B6207">
        <v>3586</v>
      </c>
      <c r="C6207" t="s">
        <v>172</v>
      </c>
      <c r="D6207" s="167">
        <v>57476.06</v>
      </c>
      <c r="E6207" t="s">
        <v>199</v>
      </c>
      <c r="F6207" t="s">
        <v>169</v>
      </c>
      <c r="G6207" t="s">
        <v>630</v>
      </c>
      <c r="H6207" s="168">
        <v>35331</v>
      </c>
      <c r="I6207" t="s">
        <v>106</v>
      </c>
      <c r="J6207" s="169">
        <v>21.019178082191782</v>
      </c>
      <c r="K6207">
        <v>5</v>
      </c>
    </row>
    <row r="6208" spans="1:11" x14ac:dyDescent="0.25">
      <c r="A6208" t="s">
        <v>6740</v>
      </c>
      <c r="B6208">
        <v>79413</v>
      </c>
      <c r="C6208" t="s">
        <v>172</v>
      </c>
      <c r="D6208" s="167">
        <v>54537.7</v>
      </c>
      <c r="E6208" t="s">
        <v>196</v>
      </c>
      <c r="F6208" t="s">
        <v>169</v>
      </c>
      <c r="G6208" t="s">
        <v>228</v>
      </c>
      <c r="H6208" s="168">
        <v>41554</v>
      </c>
      <c r="I6208" t="s">
        <v>105</v>
      </c>
      <c r="J6208" s="169">
        <v>3.9698630136986299</v>
      </c>
      <c r="K6208">
        <v>1</v>
      </c>
    </row>
    <row r="6209" spans="1:11" x14ac:dyDescent="0.25">
      <c r="A6209" t="s">
        <v>6741</v>
      </c>
      <c r="B6209">
        <v>17024</v>
      </c>
      <c r="C6209" t="s">
        <v>167</v>
      </c>
      <c r="D6209" s="167">
        <v>62360.24</v>
      </c>
      <c r="E6209" t="s">
        <v>168</v>
      </c>
      <c r="F6209" t="s">
        <v>169</v>
      </c>
      <c r="G6209" t="s">
        <v>703</v>
      </c>
      <c r="H6209" s="168">
        <v>38516</v>
      </c>
      <c r="I6209" t="s">
        <v>107</v>
      </c>
      <c r="J6209" s="169">
        <v>12.293150684931506</v>
      </c>
      <c r="K6209">
        <v>3</v>
      </c>
    </row>
    <row r="6210" spans="1:11" x14ac:dyDescent="0.25">
      <c r="A6210" t="s">
        <v>6742</v>
      </c>
      <c r="B6210">
        <v>41191</v>
      </c>
      <c r="C6210" t="s">
        <v>167</v>
      </c>
      <c r="D6210" s="167">
        <v>46516.83</v>
      </c>
      <c r="E6210" t="s">
        <v>188</v>
      </c>
      <c r="F6210" t="s">
        <v>202</v>
      </c>
      <c r="G6210" t="s">
        <v>313</v>
      </c>
      <c r="H6210" s="168">
        <v>37690</v>
      </c>
      <c r="I6210" t="s">
        <v>103</v>
      </c>
      <c r="J6210" s="169">
        <v>14.556164383561644</v>
      </c>
      <c r="K6210">
        <v>3</v>
      </c>
    </row>
    <row r="6211" spans="1:11" x14ac:dyDescent="0.25">
      <c r="A6211" t="s">
        <v>6743</v>
      </c>
      <c r="B6211">
        <v>73599</v>
      </c>
      <c r="C6211" t="s">
        <v>167</v>
      </c>
      <c r="D6211" s="167">
        <v>45261</v>
      </c>
      <c r="E6211" t="s">
        <v>191</v>
      </c>
      <c r="F6211" t="s">
        <v>169</v>
      </c>
      <c r="G6211" t="s">
        <v>1065</v>
      </c>
      <c r="H6211" s="168">
        <v>39643</v>
      </c>
      <c r="I6211" t="s">
        <v>107</v>
      </c>
      <c r="J6211" s="169">
        <v>9.205479452054794</v>
      </c>
      <c r="K6211">
        <v>2</v>
      </c>
    </row>
    <row r="6212" spans="1:11" x14ac:dyDescent="0.25">
      <c r="A6212" t="s">
        <v>6744</v>
      </c>
      <c r="B6212">
        <v>49782</v>
      </c>
      <c r="C6212" t="s">
        <v>172</v>
      </c>
      <c r="D6212" s="167">
        <v>105743.92</v>
      </c>
      <c r="E6212" t="s">
        <v>325</v>
      </c>
      <c r="F6212" t="s">
        <v>169</v>
      </c>
      <c r="G6212" t="s">
        <v>457</v>
      </c>
      <c r="H6212" s="168">
        <v>34505</v>
      </c>
      <c r="I6212" t="s">
        <v>108</v>
      </c>
      <c r="J6212" s="169">
        <v>23.282191780821918</v>
      </c>
      <c r="K6212">
        <v>5</v>
      </c>
    </row>
    <row r="6213" spans="1:11" x14ac:dyDescent="0.25">
      <c r="A6213" t="s">
        <v>6745</v>
      </c>
      <c r="B6213">
        <v>7223</v>
      </c>
      <c r="C6213" t="s">
        <v>167</v>
      </c>
      <c r="D6213" s="167">
        <v>53048.93</v>
      </c>
      <c r="E6213" t="s">
        <v>239</v>
      </c>
      <c r="F6213" t="s">
        <v>169</v>
      </c>
      <c r="G6213" t="s">
        <v>535</v>
      </c>
      <c r="H6213" s="168">
        <v>42030</v>
      </c>
      <c r="I6213" t="s">
        <v>106</v>
      </c>
      <c r="J6213" s="169">
        <v>2.6657534246575341</v>
      </c>
      <c r="K6213">
        <v>1</v>
      </c>
    </row>
    <row r="6214" spans="1:11" x14ac:dyDescent="0.25">
      <c r="A6214" t="s">
        <v>6746</v>
      </c>
      <c r="B6214">
        <v>76060</v>
      </c>
      <c r="C6214" t="s">
        <v>172</v>
      </c>
      <c r="D6214" s="167">
        <v>93366.11</v>
      </c>
      <c r="E6214" t="s">
        <v>325</v>
      </c>
      <c r="F6214" t="s">
        <v>169</v>
      </c>
      <c r="G6214" t="s">
        <v>533</v>
      </c>
      <c r="H6214" s="168">
        <v>39426</v>
      </c>
      <c r="I6214" t="s">
        <v>104</v>
      </c>
      <c r="J6214" s="169">
        <v>9.8000000000000007</v>
      </c>
      <c r="K6214">
        <v>2</v>
      </c>
    </row>
    <row r="6215" spans="1:11" x14ac:dyDescent="0.25">
      <c r="A6215" t="s">
        <v>6747</v>
      </c>
      <c r="B6215">
        <v>38746</v>
      </c>
      <c r="C6215" t="s">
        <v>172</v>
      </c>
      <c r="D6215" s="167">
        <v>42053.83</v>
      </c>
      <c r="E6215" t="s">
        <v>199</v>
      </c>
      <c r="F6215" t="s">
        <v>169</v>
      </c>
      <c r="G6215" t="s">
        <v>220</v>
      </c>
      <c r="H6215" s="168">
        <v>41869</v>
      </c>
      <c r="I6215" t="s">
        <v>107</v>
      </c>
      <c r="J6215" s="169">
        <v>3.106849315068493</v>
      </c>
      <c r="K6215">
        <v>1</v>
      </c>
    </row>
    <row r="6216" spans="1:11" x14ac:dyDescent="0.25">
      <c r="A6216" t="s">
        <v>6748</v>
      </c>
      <c r="B6216">
        <v>72092</v>
      </c>
      <c r="C6216" t="s">
        <v>167</v>
      </c>
      <c r="D6216" s="167">
        <v>182492</v>
      </c>
      <c r="E6216" t="s">
        <v>239</v>
      </c>
      <c r="F6216" t="s">
        <v>169</v>
      </c>
      <c r="G6216" t="s">
        <v>5320</v>
      </c>
      <c r="H6216" s="168">
        <v>34702</v>
      </c>
      <c r="I6216" t="s">
        <v>104</v>
      </c>
      <c r="J6216" s="169">
        <v>22.742465753424657</v>
      </c>
      <c r="K6216">
        <v>5</v>
      </c>
    </row>
    <row r="6217" spans="1:11" x14ac:dyDescent="0.25">
      <c r="A6217" t="s">
        <v>6749</v>
      </c>
      <c r="B6217">
        <v>56633</v>
      </c>
      <c r="C6217" t="s">
        <v>167</v>
      </c>
      <c r="D6217" s="167">
        <v>67206</v>
      </c>
      <c r="E6217" t="s">
        <v>308</v>
      </c>
      <c r="F6217" t="s">
        <v>169</v>
      </c>
      <c r="G6217" t="s">
        <v>170</v>
      </c>
      <c r="H6217" s="168">
        <v>35583</v>
      </c>
      <c r="I6217" t="s">
        <v>104</v>
      </c>
      <c r="J6217" s="169">
        <v>20.328767123287673</v>
      </c>
      <c r="K6217">
        <v>5</v>
      </c>
    </row>
    <row r="6218" spans="1:11" x14ac:dyDescent="0.25">
      <c r="A6218" t="s">
        <v>6750</v>
      </c>
      <c r="B6218">
        <v>38282</v>
      </c>
      <c r="C6218" t="s">
        <v>172</v>
      </c>
      <c r="D6218" s="167">
        <v>80784</v>
      </c>
      <c r="E6218" t="s">
        <v>191</v>
      </c>
      <c r="F6218" t="s">
        <v>169</v>
      </c>
      <c r="G6218" t="s">
        <v>192</v>
      </c>
      <c r="H6218" s="168">
        <v>36388</v>
      </c>
      <c r="I6218" t="s">
        <v>104</v>
      </c>
      <c r="J6218" s="169">
        <v>18.123287671232877</v>
      </c>
      <c r="K6218">
        <v>4</v>
      </c>
    </row>
    <row r="6219" spans="1:11" x14ac:dyDescent="0.25">
      <c r="A6219" t="s">
        <v>6751</v>
      </c>
      <c r="B6219">
        <v>20584</v>
      </c>
      <c r="C6219" t="s">
        <v>172</v>
      </c>
      <c r="D6219" s="167">
        <v>35552.39</v>
      </c>
      <c r="E6219" t="s">
        <v>188</v>
      </c>
      <c r="F6219" t="s">
        <v>202</v>
      </c>
      <c r="G6219" t="s">
        <v>313</v>
      </c>
      <c r="H6219" s="168">
        <v>42311</v>
      </c>
      <c r="I6219" t="s">
        <v>108</v>
      </c>
      <c r="J6219" s="169">
        <v>1.8958904109589041</v>
      </c>
      <c r="K6219">
        <v>1</v>
      </c>
    </row>
    <row r="6220" spans="1:11" x14ac:dyDescent="0.25">
      <c r="A6220" t="s">
        <v>6752</v>
      </c>
      <c r="B6220">
        <v>39511</v>
      </c>
      <c r="C6220" t="s">
        <v>172</v>
      </c>
      <c r="D6220" s="167">
        <v>64796.01</v>
      </c>
      <c r="E6220" t="s">
        <v>168</v>
      </c>
      <c r="F6220" t="s">
        <v>169</v>
      </c>
      <c r="G6220" t="s">
        <v>189</v>
      </c>
      <c r="H6220" s="168">
        <v>39272</v>
      </c>
      <c r="I6220" t="s">
        <v>106</v>
      </c>
      <c r="J6220" s="169">
        <v>10.221917808219178</v>
      </c>
      <c r="K6220">
        <v>3</v>
      </c>
    </row>
    <row r="6221" spans="1:11" x14ac:dyDescent="0.25">
      <c r="A6221" t="s">
        <v>6753</v>
      </c>
      <c r="B6221">
        <v>7238</v>
      </c>
      <c r="C6221" t="s">
        <v>172</v>
      </c>
      <c r="D6221" s="167">
        <v>74713</v>
      </c>
      <c r="E6221" t="s">
        <v>168</v>
      </c>
      <c r="F6221" t="s">
        <v>169</v>
      </c>
      <c r="G6221" t="s">
        <v>265</v>
      </c>
      <c r="H6221" s="168">
        <v>37312</v>
      </c>
      <c r="I6221" t="s">
        <v>103</v>
      </c>
      <c r="J6221" s="169">
        <v>15.591780821917808</v>
      </c>
      <c r="K6221">
        <v>4</v>
      </c>
    </row>
    <row r="6222" spans="1:11" x14ac:dyDescent="0.25">
      <c r="A6222" t="s">
        <v>6754</v>
      </c>
      <c r="B6222">
        <v>28106</v>
      </c>
      <c r="C6222" t="s">
        <v>167</v>
      </c>
      <c r="D6222" s="167">
        <v>79257.100000000006</v>
      </c>
      <c r="E6222" t="s">
        <v>188</v>
      </c>
      <c r="F6222" t="s">
        <v>169</v>
      </c>
      <c r="G6222" t="s">
        <v>282</v>
      </c>
      <c r="H6222" s="168">
        <v>33609</v>
      </c>
      <c r="I6222" t="s">
        <v>106</v>
      </c>
      <c r="J6222" s="169">
        <v>25.736986301369864</v>
      </c>
      <c r="K6222">
        <v>6</v>
      </c>
    </row>
    <row r="6223" spans="1:11" x14ac:dyDescent="0.25">
      <c r="A6223" t="s">
        <v>6755</v>
      </c>
      <c r="B6223">
        <v>91116</v>
      </c>
      <c r="C6223" t="s">
        <v>167</v>
      </c>
      <c r="D6223" s="167">
        <v>106833.29</v>
      </c>
      <c r="E6223" t="s">
        <v>213</v>
      </c>
      <c r="F6223" t="s">
        <v>169</v>
      </c>
      <c r="G6223" t="s">
        <v>214</v>
      </c>
      <c r="H6223" s="168">
        <v>38936</v>
      </c>
      <c r="I6223" t="s">
        <v>104</v>
      </c>
      <c r="J6223" s="169">
        <v>11.142465753424657</v>
      </c>
      <c r="K6223">
        <v>3</v>
      </c>
    </row>
    <row r="6224" spans="1:11" x14ac:dyDescent="0.25">
      <c r="A6224" t="s">
        <v>6756</v>
      </c>
      <c r="B6224">
        <v>43852</v>
      </c>
      <c r="C6224" t="s">
        <v>167</v>
      </c>
      <c r="D6224" s="167">
        <v>74146.460000000006</v>
      </c>
      <c r="E6224" t="s">
        <v>188</v>
      </c>
      <c r="F6224" t="s">
        <v>169</v>
      </c>
      <c r="G6224" t="s">
        <v>282</v>
      </c>
      <c r="H6224" s="168">
        <v>36619</v>
      </c>
      <c r="I6224" t="s">
        <v>105</v>
      </c>
      <c r="J6224" s="169">
        <v>17.490410958904111</v>
      </c>
      <c r="K6224">
        <v>4</v>
      </c>
    </row>
    <row r="6225" spans="1:11" x14ac:dyDescent="0.25">
      <c r="A6225" t="s">
        <v>6757</v>
      </c>
      <c r="B6225">
        <v>44372</v>
      </c>
      <c r="C6225" t="s">
        <v>172</v>
      </c>
      <c r="D6225" s="167">
        <v>48145</v>
      </c>
      <c r="E6225" t="s">
        <v>168</v>
      </c>
      <c r="F6225" t="s">
        <v>169</v>
      </c>
      <c r="G6225" t="s">
        <v>265</v>
      </c>
      <c r="H6225" s="168">
        <v>42198</v>
      </c>
      <c r="I6225" t="s">
        <v>105</v>
      </c>
      <c r="J6225" s="169">
        <v>2.2054794520547945</v>
      </c>
      <c r="K6225">
        <v>1</v>
      </c>
    </row>
    <row r="6226" spans="1:11" x14ac:dyDescent="0.25">
      <c r="A6226" t="s">
        <v>6758</v>
      </c>
      <c r="B6226">
        <v>30600</v>
      </c>
      <c r="C6226" t="s">
        <v>167</v>
      </c>
      <c r="D6226" s="167">
        <v>97392.47</v>
      </c>
      <c r="E6226" t="s">
        <v>168</v>
      </c>
      <c r="F6226" t="s">
        <v>169</v>
      </c>
      <c r="G6226" t="s">
        <v>173</v>
      </c>
      <c r="H6226" s="168">
        <v>30011</v>
      </c>
      <c r="I6226" t="s">
        <v>104</v>
      </c>
      <c r="J6226" s="169">
        <v>35.594520547945208</v>
      </c>
      <c r="K6226">
        <v>8</v>
      </c>
    </row>
    <row r="6227" spans="1:11" x14ac:dyDescent="0.25">
      <c r="A6227" t="s">
        <v>6759</v>
      </c>
      <c r="B6227">
        <v>39588</v>
      </c>
      <c r="C6227" t="s">
        <v>172</v>
      </c>
      <c r="D6227" s="167">
        <v>67345.09</v>
      </c>
      <c r="E6227" t="s">
        <v>188</v>
      </c>
      <c r="F6227" t="s">
        <v>169</v>
      </c>
      <c r="G6227" t="s">
        <v>3457</v>
      </c>
      <c r="H6227" s="168">
        <v>42268</v>
      </c>
      <c r="I6227" t="s">
        <v>103</v>
      </c>
      <c r="J6227" s="169">
        <v>2.0136986301369864</v>
      </c>
      <c r="K6227">
        <v>1</v>
      </c>
    </row>
    <row r="6228" spans="1:11" x14ac:dyDescent="0.25">
      <c r="A6228" t="s">
        <v>6760</v>
      </c>
      <c r="B6228">
        <v>99090</v>
      </c>
      <c r="C6228" t="s">
        <v>167</v>
      </c>
      <c r="D6228" s="167">
        <v>24134.31</v>
      </c>
      <c r="E6228" t="s">
        <v>196</v>
      </c>
      <c r="F6228" t="s">
        <v>202</v>
      </c>
      <c r="G6228" t="s">
        <v>367</v>
      </c>
      <c r="H6228" s="168">
        <v>36948</v>
      </c>
      <c r="I6228" t="s">
        <v>106</v>
      </c>
      <c r="J6228" s="169">
        <v>16.589041095890412</v>
      </c>
      <c r="K6228">
        <v>4</v>
      </c>
    </row>
    <row r="6229" spans="1:11" x14ac:dyDescent="0.25">
      <c r="A6229" t="s">
        <v>6761</v>
      </c>
      <c r="B6229">
        <v>68065</v>
      </c>
      <c r="C6229" t="s">
        <v>172</v>
      </c>
      <c r="D6229" s="167">
        <v>57719.59</v>
      </c>
      <c r="E6229" t="s">
        <v>199</v>
      </c>
      <c r="F6229" t="s">
        <v>169</v>
      </c>
      <c r="G6229" t="s">
        <v>582</v>
      </c>
      <c r="H6229" s="168">
        <v>38579</v>
      </c>
      <c r="I6229" t="s">
        <v>107</v>
      </c>
      <c r="J6229" s="169">
        <v>12.12054794520548</v>
      </c>
      <c r="K6229">
        <v>3</v>
      </c>
    </row>
    <row r="6230" spans="1:11" x14ac:dyDescent="0.25">
      <c r="A6230" t="s">
        <v>6762</v>
      </c>
      <c r="B6230">
        <v>11758</v>
      </c>
      <c r="C6230" t="s">
        <v>172</v>
      </c>
      <c r="D6230" s="167">
        <v>49044</v>
      </c>
      <c r="E6230" t="s">
        <v>196</v>
      </c>
      <c r="F6230" t="s">
        <v>169</v>
      </c>
      <c r="G6230" t="s">
        <v>228</v>
      </c>
      <c r="H6230" s="168">
        <v>42492</v>
      </c>
      <c r="I6230" t="s">
        <v>105</v>
      </c>
      <c r="J6230" s="169">
        <v>1.4</v>
      </c>
      <c r="K6230">
        <v>1</v>
      </c>
    </row>
    <row r="6231" spans="1:11" x14ac:dyDescent="0.25">
      <c r="A6231" t="s">
        <v>6763</v>
      </c>
      <c r="B6231">
        <v>4411</v>
      </c>
      <c r="C6231" t="s">
        <v>172</v>
      </c>
      <c r="D6231" s="167">
        <v>77328</v>
      </c>
      <c r="E6231" t="s">
        <v>168</v>
      </c>
      <c r="F6231" t="s">
        <v>169</v>
      </c>
      <c r="G6231" t="s">
        <v>265</v>
      </c>
      <c r="H6231" s="168">
        <v>37256</v>
      </c>
      <c r="I6231" t="s">
        <v>108</v>
      </c>
      <c r="J6231" s="169">
        <v>15.745205479452055</v>
      </c>
      <c r="K6231">
        <v>4</v>
      </c>
    </row>
    <row r="6232" spans="1:11" x14ac:dyDescent="0.25">
      <c r="A6232" t="s">
        <v>6764</v>
      </c>
      <c r="B6232">
        <v>73003</v>
      </c>
      <c r="C6232" t="s">
        <v>172</v>
      </c>
      <c r="D6232" s="167">
        <v>66065.23</v>
      </c>
      <c r="E6232" t="s">
        <v>199</v>
      </c>
      <c r="F6232" t="s">
        <v>169</v>
      </c>
      <c r="G6232" t="s">
        <v>200</v>
      </c>
      <c r="H6232" s="168">
        <v>31621</v>
      </c>
      <c r="I6232" t="s">
        <v>104</v>
      </c>
      <c r="J6232" s="169">
        <v>31.183561643835617</v>
      </c>
      <c r="K6232">
        <v>7</v>
      </c>
    </row>
    <row r="6233" spans="1:11" x14ac:dyDescent="0.25">
      <c r="A6233" t="s">
        <v>6765</v>
      </c>
      <c r="B6233">
        <v>72206</v>
      </c>
      <c r="C6233" t="s">
        <v>172</v>
      </c>
      <c r="D6233" s="167">
        <v>52693</v>
      </c>
      <c r="E6233" t="s">
        <v>191</v>
      </c>
      <c r="F6233" t="s">
        <v>169</v>
      </c>
      <c r="G6233" t="s">
        <v>354</v>
      </c>
      <c r="H6233" s="168">
        <v>41484</v>
      </c>
      <c r="I6233" t="s">
        <v>104</v>
      </c>
      <c r="J6233" s="169">
        <v>4.161643835616438</v>
      </c>
      <c r="K6233">
        <v>1</v>
      </c>
    </row>
    <row r="6234" spans="1:11" x14ac:dyDescent="0.25">
      <c r="A6234" t="s">
        <v>6766</v>
      </c>
      <c r="B6234">
        <v>66654</v>
      </c>
      <c r="C6234" t="s">
        <v>167</v>
      </c>
      <c r="D6234" s="167">
        <v>51969</v>
      </c>
      <c r="E6234" t="s">
        <v>175</v>
      </c>
      <c r="F6234" t="s">
        <v>169</v>
      </c>
      <c r="G6234" t="s">
        <v>183</v>
      </c>
      <c r="H6234" s="168">
        <v>42156</v>
      </c>
      <c r="I6234" t="s">
        <v>106</v>
      </c>
      <c r="J6234" s="169">
        <v>2.3205479452054796</v>
      </c>
      <c r="K6234">
        <v>1</v>
      </c>
    </row>
    <row r="6235" spans="1:11" x14ac:dyDescent="0.25">
      <c r="A6235" t="s">
        <v>6767</v>
      </c>
      <c r="B6235">
        <v>70310</v>
      </c>
      <c r="C6235" t="s">
        <v>172</v>
      </c>
      <c r="D6235" s="167">
        <v>95167.039999999994</v>
      </c>
      <c r="E6235" t="s">
        <v>216</v>
      </c>
      <c r="F6235" t="s">
        <v>169</v>
      </c>
      <c r="G6235" t="s">
        <v>1150</v>
      </c>
      <c r="H6235" s="168">
        <v>36396</v>
      </c>
      <c r="I6235" t="s">
        <v>103</v>
      </c>
      <c r="J6235" s="169">
        <v>18.101369863013698</v>
      </c>
      <c r="K6235">
        <v>4</v>
      </c>
    </row>
    <row r="6236" spans="1:11" x14ac:dyDescent="0.25">
      <c r="A6236" t="s">
        <v>6768</v>
      </c>
      <c r="B6236">
        <v>23817</v>
      </c>
      <c r="C6236" t="s">
        <v>172</v>
      </c>
      <c r="D6236" s="167">
        <v>87530.73</v>
      </c>
      <c r="E6236" t="s">
        <v>199</v>
      </c>
      <c r="F6236" t="s">
        <v>169</v>
      </c>
      <c r="G6236" t="s">
        <v>478</v>
      </c>
      <c r="H6236" s="168">
        <v>42086</v>
      </c>
      <c r="I6236" t="s">
        <v>105</v>
      </c>
      <c r="J6236" s="169">
        <v>2.5123287671232877</v>
      </c>
      <c r="K6236">
        <v>1</v>
      </c>
    </row>
    <row r="6237" spans="1:11" x14ac:dyDescent="0.25">
      <c r="A6237" t="s">
        <v>6769</v>
      </c>
      <c r="B6237">
        <v>11000</v>
      </c>
      <c r="C6237" t="s">
        <v>167</v>
      </c>
      <c r="D6237" s="167">
        <v>58360.18</v>
      </c>
      <c r="E6237" t="s">
        <v>168</v>
      </c>
      <c r="F6237" t="s">
        <v>169</v>
      </c>
      <c r="G6237" t="s">
        <v>428</v>
      </c>
      <c r="H6237" s="168">
        <v>42142</v>
      </c>
      <c r="I6237" t="s">
        <v>104</v>
      </c>
      <c r="J6237" s="169">
        <v>2.3589041095890413</v>
      </c>
      <c r="K6237">
        <v>1</v>
      </c>
    </row>
    <row r="6238" spans="1:11" x14ac:dyDescent="0.25">
      <c r="A6238" t="s">
        <v>6770</v>
      </c>
      <c r="B6238">
        <v>5315</v>
      </c>
      <c r="C6238" t="s">
        <v>167</v>
      </c>
      <c r="D6238" s="167">
        <v>96197.88</v>
      </c>
      <c r="E6238" t="s">
        <v>175</v>
      </c>
      <c r="F6238" t="s">
        <v>169</v>
      </c>
      <c r="G6238" t="s">
        <v>311</v>
      </c>
      <c r="H6238" s="168">
        <v>35081</v>
      </c>
      <c r="I6238" t="s">
        <v>105</v>
      </c>
      <c r="J6238" s="169">
        <v>21.704109589041096</v>
      </c>
      <c r="K6238">
        <v>5</v>
      </c>
    </row>
    <row r="6239" spans="1:11" x14ac:dyDescent="0.25">
      <c r="A6239" t="s">
        <v>6771</v>
      </c>
      <c r="B6239">
        <v>59803</v>
      </c>
      <c r="C6239" t="s">
        <v>172</v>
      </c>
      <c r="D6239" s="167">
        <v>58448</v>
      </c>
      <c r="E6239" t="s">
        <v>196</v>
      </c>
      <c r="F6239" t="s">
        <v>169</v>
      </c>
      <c r="G6239" t="s">
        <v>242</v>
      </c>
      <c r="H6239" s="168">
        <v>37670</v>
      </c>
      <c r="I6239" t="s">
        <v>106</v>
      </c>
      <c r="J6239" s="169">
        <v>14.610958904109589</v>
      </c>
      <c r="K6239">
        <v>3</v>
      </c>
    </row>
    <row r="6240" spans="1:11" x14ac:dyDescent="0.25">
      <c r="A6240" t="s">
        <v>6772</v>
      </c>
      <c r="B6240">
        <v>89371</v>
      </c>
      <c r="C6240" t="s">
        <v>172</v>
      </c>
      <c r="D6240" s="167">
        <v>84201</v>
      </c>
      <c r="E6240" t="s">
        <v>175</v>
      </c>
      <c r="F6240" t="s">
        <v>169</v>
      </c>
      <c r="G6240" t="s">
        <v>586</v>
      </c>
      <c r="H6240" s="168">
        <v>38915</v>
      </c>
      <c r="I6240" t="s">
        <v>104</v>
      </c>
      <c r="J6240" s="169">
        <v>11.2</v>
      </c>
      <c r="K6240">
        <v>3</v>
      </c>
    </row>
    <row r="6241" spans="1:11" x14ac:dyDescent="0.25">
      <c r="A6241" t="s">
        <v>6773</v>
      </c>
      <c r="B6241">
        <v>98989</v>
      </c>
      <c r="C6241" t="s">
        <v>167</v>
      </c>
      <c r="D6241" s="167">
        <v>129987.08</v>
      </c>
      <c r="E6241" t="s">
        <v>188</v>
      </c>
      <c r="F6241" t="s">
        <v>169</v>
      </c>
      <c r="G6241" t="s">
        <v>275</v>
      </c>
      <c r="H6241" s="168">
        <v>39286</v>
      </c>
      <c r="I6241" t="s">
        <v>103</v>
      </c>
      <c r="J6241" s="169">
        <v>10.183561643835617</v>
      </c>
      <c r="K6241">
        <v>3</v>
      </c>
    </row>
    <row r="6242" spans="1:11" x14ac:dyDescent="0.25">
      <c r="A6242" t="s">
        <v>6774</v>
      </c>
      <c r="B6242">
        <v>53168</v>
      </c>
      <c r="C6242" t="s">
        <v>167</v>
      </c>
      <c r="D6242" s="167">
        <v>30519.57</v>
      </c>
      <c r="E6242" t="s">
        <v>216</v>
      </c>
      <c r="F6242" t="s">
        <v>202</v>
      </c>
      <c r="G6242" t="s">
        <v>1058</v>
      </c>
      <c r="H6242" s="168">
        <v>39275</v>
      </c>
      <c r="I6242" t="s">
        <v>107</v>
      </c>
      <c r="J6242" s="169">
        <v>10.213698630136987</v>
      </c>
      <c r="K6242">
        <v>3</v>
      </c>
    </row>
    <row r="6243" spans="1:11" x14ac:dyDescent="0.25">
      <c r="A6243" t="s">
        <v>6775</v>
      </c>
      <c r="B6243">
        <v>22118</v>
      </c>
      <c r="C6243" t="s">
        <v>172</v>
      </c>
      <c r="D6243" s="167">
        <v>74815</v>
      </c>
      <c r="E6243" t="s">
        <v>185</v>
      </c>
      <c r="F6243" t="s">
        <v>169</v>
      </c>
      <c r="G6243" t="s">
        <v>416</v>
      </c>
      <c r="H6243" s="168">
        <v>38747</v>
      </c>
      <c r="I6243" t="s">
        <v>107</v>
      </c>
      <c r="J6243" s="169">
        <v>11.66027397260274</v>
      </c>
      <c r="K6243">
        <v>3</v>
      </c>
    </row>
    <row r="6244" spans="1:11" x14ac:dyDescent="0.25">
      <c r="A6244" t="s">
        <v>6776</v>
      </c>
      <c r="B6244">
        <v>35481</v>
      </c>
      <c r="C6244" t="s">
        <v>172</v>
      </c>
      <c r="D6244" s="167">
        <v>72475.44</v>
      </c>
      <c r="E6244" t="s">
        <v>199</v>
      </c>
      <c r="F6244" t="s">
        <v>169</v>
      </c>
      <c r="G6244" t="s">
        <v>1522</v>
      </c>
      <c r="H6244" s="168">
        <v>41904</v>
      </c>
      <c r="I6244" t="s">
        <v>103</v>
      </c>
      <c r="J6244" s="169">
        <v>3.010958904109589</v>
      </c>
      <c r="K6244">
        <v>1</v>
      </c>
    </row>
    <row r="6245" spans="1:11" x14ac:dyDescent="0.25">
      <c r="A6245" t="s">
        <v>6777</v>
      </c>
      <c r="B6245">
        <v>52546</v>
      </c>
      <c r="C6245" t="s">
        <v>167</v>
      </c>
      <c r="D6245" s="167">
        <v>38831.300000000003</v>
      </c>
      <c r="E6245" t="s">
        <v>216</v>
      </c>
      <c r="F6245" t="s">
        <v>202</v>
      </c>
      <c r="G6245" t="s">
        <v>1058</v>
      </c>
      <c r="H6245" s="168">
        <v>36556</v>
      </c>
      <c r="I6245" t="s">
        <v>104</v>
      </c>
      <c r="J6245" s="169">
        <v>17.663013698630138</v>
      </c>
      <c r="K6245">
        <v>4</v>
      </c>
    </row>
    <row r="6246" spans="1:11" x14ac:dyDescent="0.25">
      <c r="A6246" t="s">
        <v>6778</v>
      </c>
      <c r="B6246">
        <v>37966</v>
      </c>
      <c r="C6246" t="s">
        <v>172</v>
      </c>
      <c r="D6246" s="167">
        <v>68015</v>
      </c>
      <c r="E6246" t="s">
        <v>191</v>
      </c>
      <c r="F6246" t="s">
        <v>169</v>
      </c>
      <c r="G6246" t="s">
        <v>486</v>
      </c>
      <c r="H6246" s="168">
        <v>38747</v>
      </c>
      <c r="I6246" t="s">
        <v>107</v>
      </c>
      <c r="J6246" s="169">
        <v>11.66027397260274</v>
      </c>
      <c r="K6246">
        <v>3</v>
      </c>
    </row>
    <row r="6247" spans="1:11" x14ac:dyDescent="0.25">
      <c r="A6247" t="s">
        <v>6779</v>
      </c>
      <c r="B6247">
        <v>38246</v>
      </c>
      <c r="C6247" t="s">
        <v>167</v>
      </c>
      <c r="D6247" s="167">
        <v>46469</v>
      </c>
      <c r="E6247" t="s">
        <v>196</v>
      </c>
      <c r="F6247" t="s">
        <v>169</v>
      </c>
      <c r="G6247" t="s">
        <v>503</v>
      </c>
      <c r="H6247" s="168">
        <v>36010</v>
      </c>
      <c r="I6247" t="s">
        <v>103</v>
      </c>
      <c r="J6247" s="169">
        <v>19.158904109589042</v>
      </c>
      <c r="K6247">
        <v>4</v>
      </c>
    </row>
    <row r="6248" spans="1:11" x14ac:dyDescent="0.25">
      <c r="A6248" t="s">
        <v>6780</v>
      </c>
      <c r="B6248">
        <v>34281</v>
      </c>
      <c r="C6248" t="s">
        <v>172</v>
      </c>
      <c r="D6248" s="167">
        <v>74815</v>
      </c>
      <c r="E6248" t="s">
        <v>185</v>
      </c>
      <c r="F6248" t="s">
        <v>169</v>
      </c>
      <c r="G6248" t="s">
        <v>416</v>
      </c>
      <c r="H6248" s="168">
        <v>38803</v>
      </c>
      <c r="I6248" t="s">
        <v>107</v>
      </c>
      <c r="J6248" s="169">
        <v>11.506849315068493</v>
      </c>
      <c r="K6248">
        <v>3</v>
      </c>
    </row>
    <row r="6249" spans="1:11" x14ac:dyDescent="0.25">
      <c r="A6249" t="s">
        <v>6781</v>
      </c>
      <c r="B6249">
        <v>62810</v>
      </c>
      <c r="C6249" t="s">
        <v>167</v>
      </c>
      <c r="D6249" s="167">
        <v>26208.35</v>
      </c>
      <c r="E6249" t="s">
        <v>196</v>
      </c>
      <c r="F6249" t="s">
        <v>202</v>
      </c>
      <c r="G6249" t="s">
        <v>816</v>
      </c>
      <c r="H6249" s="168">
        <v>31915</v>
      </c>
      <c r="I6249" t="s">
        <v>104</v>
      </c>
      <c r="J6249" s="169">
        <v>30.378082191780823</v>
      </c>
      <c r="K6249">
        <v>7</v>
      </c>
    </row>
    <row r="6250" spans="1:11" x14ac:dyDescent="0.25">
      <c r="A6250" t="s">
        <v>6782</v>
      </c>
      <c r="B6250">
        <v>9786</v>
      </c>
      <c r="C6250" t="s">
        <v>172</v>
      </c>
      <c r="D6250" s="167">
        <v>70884</v>
      </c>
      <c r="E6250" t="s">
        <v>191</v>
      </c>
      <c r="F6250" t="s">
        <v>169</v>
      </c>
      <c r="G6250" t="s">
        <v>192</v>
      </c>
      <c r="H6250" s="168">
        <v>39524</v>
      </c>
      <c r="I6250" t="s">
        <v>106</v>
      </c>
      <c r="J6250" s="169">
        <v>9.5315068493150683</v>
      </c>
      <c r="K6250">
        <v>2</v>
      </c>
    </row>
    <row r="6251" spans="1:11" x14ac:dyDescent="0.25">
      <c r="A6251" t="s">
        <v>6783</v>
      </c>
      <c r="B6251">
        <v>90495</v>
      </c>
      <c r="C6251" t="s">
        <v>172</v>
      </c>
      <c r="D6251" s="167">
        <v>70766</v>
      </c>
      <c r="E6251" t="s">
        <v>191</v>
      </c>
      <c r="F6251" t="s">
        <v>169</v>
      </c>
      <c r="G6251" t="s">
        <v>192</v>
      </c>
      <c r="H6251" s="168">
        <v>39329</v>
      </c>
      <c r="I6251" t="s">
        <v>105</v>
      </c>
      <c r="J6251" s="169">
        <v>10.065753424657535</v>
      </c>
      <c r="K6251">
        <v>3</v>
      </c>
    </row>
    <row r="6252" spans="1:11" x14ac:dyDescent="0.25">
      <c r="A6252" t="s">
        <v>6784</v>
      </c>
      <c r="B6252">
        <v>67426</v>
      </c>
      <c r="C6252" t="s">
        <v>167</v>
      </c>
      <c r="D6252" s="167">
        <v>82390.34</v>
      </c>
      <c r="E6252" t="s">
        <v>253</v>
      </c>
      <c r="F6252" t="s">
        <v>169</v>
      </c>
      <c r="G6252" t="s">
        <v>428</v>
      </c>
      <c r="H6252" s="168">
        <v>40938</v>
      </c>
      <c r="I6252" t="s">
        <v>103</v>
      </c>
      <c r="J6252" s="169">
        <v>5.6575342465753424</v>
      </c>
      <c r="K6252">
        <v>2</v>
      </c>
    </row>
    <row r="6253" spans="1:11" x14ac:dyDescent="0.25">
      <c r="A6253" t="s">
        <v>6785</v>
      </c>
      <c r="B6253">
        <v>2922</v>
      </c>
      <c r="C6253" t="s">
        <v>167</v>
      </c>
      <c r="D6253" s="167">
        <v>42487</v>
      </c>
      <c r="E6253" t="s">
        <v>188</v>
      </c>
      <c r="F6253" t="s">
        <v>202</v>
      </c>
      <c r="G6253" t="s">
        <v>282</v>
      </c>
      <c r="H6253" s="168">
        <v>37123</v>
      </c>
      <c r="I6253" t="s">
        <v>103</v>
      </c>
      <c r="J6253" s="169">
        <v>16.109589041095891</v>
      </c>
      <c r="K6253">
        <v>4</v>
      </c>
    </row>
    <row r="6254" spans="1:11" x14ac:dyDescent="0.25">
      <c r="A6254" t="s">
        <v>6786</v>
      </c>
      <c r="B6254">
        <v>90127</v>
      </c>
      <c r="C6254" t="s">
        <v>172</v>
      </c>
      <c r="D6254" s="167">
        <v>80784</v>
      </c>
      <c r="E6254" t="s">
        <v>191</v>
      </c>
      <c r="F6254" t="s">
        <v>169</v>
      </c>
      <c r="G6254" t="s">
        <v>192</v>
      </c>
      <c r="H6254" s="168">
        <v>38432</v>
      </c>
      <c r="I6254" t="s">
        <v>104</v>
      </c>
      <c r="J6254" s="169">
        <v>12.523287671232877</v>
      </c>
      <c r="K6254">
        <v>3</v>
      </c>
    </row>
    <row r="6255" spans="1:11" x14ac:dyDescent="0.25">
      <c r="A6255" t="s">
        <v>6787</v>
      </c>
      <c r="B6255">
        <v>35590</v>
      </c>
      <c r="C6255" t="s">
        <v>172</v>
      </c>
      <c r="D6255" s="167">
        <v>104717.28</v>
      </c>
      <c r="E6255" t="s">
        <v>308</v>
      </c>
      <c r="F6255" t="s">
        <v>169</v>
      </c>
      <c r="G6255" t="s">
        <v>397</v>
      </c>
      <c r="H6255" s="168">
        <v>27393</v>
      </c>
      <c r="I6255" t="s">
        <v>105</v>
      </c>
      <c r="J6255" s="169">
        <v>42.767123287671232</v>
      </c>
      <c r="K6255">
        <v>9</v>
      </c>
    </row>
    <row r="6256" spans="1:11" x14ac:dyDescent="0.25">
      <c r="A6256" t="s">
        <v>6788</v>
      </c>
      <c r="B6256">
        <v>53235</v>
      </c>
      <c r="C6256" t="s">
        <v>167</v>
      </c>
      <c r="D6256" s="167">
        <v>140794</v>
      </c>
      <c r="E6256" t="s">
        <v>325</v>
      </c>
      <c r="F6256" t="s">
        <v>169</v>
      </c>
      <c r="G6256" t="s">
        <v>533</v>
      </c>
      <c r="H6256" s="168">
        <v>36465</v>
      </c>
      <c r="I6256" t="s">
        <v>103</v>
      </c>
      <c r="J6256" s="169">
        <v>17.912328767123288</v>
      </c>
      <c r="K6256">
        <v>4</v>
      </c>
    </row>
    <row r="6257" spans="1:11" x14ac:dyDescent="0.25">
      <c r="A6257" t="s">
        <v>6789</v>
      </c>
      <c r="B6257">
        <v>96376</v>
      </c>
      <c r="C6257" t="s">
        <v>172</v>
      </c>
      <c r="D6257" s="167">
        <v>49949.14</v>
      </c>
      <c r="E6257" t="s">
        <v>199</v>
      </c>
      <c r="F6257" t="s">
        <v>169</v>
      </c>
      <c r="G6257" t="s">
        <v>295</v>
      </c>
      <c r="H6257" s="168">
        <v>37290</v>
      </c>
      <c r="I6257" t="s">
        <v>104</v>
      </c>
      <c r="J6257" s="169">
        <v>15.652054794520549</v>
      </c>
      <c r="K6257">
        <v>4</v>
      </c>
    </row>
    <row r="6258" spans="1:11" x14ac:dyDescent="0.25">
      <c r="A6258" t="s">
        <v>6790</v>
      </c>
      <c r="B6258">
        <v>8917</v>
      </c>
      <c r="C6258" t="s">
        <v>167</v>
      </c>
      <c r="D6258" s="167">
        <v>51574.16</v>
      </c>
      <c r="E6258" t="s">
        <v>188</v>
      </c>
      <c r="F6258" t="s">
        <v>202</v>
      </c>
      <c r="G6258" t="s">
        <v>313</v>
      </c>
      <c r="H6258" s="168">
        <v>36500</v>
      </c>
      <c r="I6258" t="s">
        <v>106</v>
      </c>
      <c r="J6258" s="169">
        <v>17.816438356164383</v>
      </c>
      <c r="K6258">
        <v>4</v>
      </c>
    </row>
    <row r="6259" spans="1:11" x14ac:dyDescent="0.25">
      <c r="A6259" t="s">
        <v>6791</v>
      </c>
      <c r="B6259">
        <v>9494</v>
      </c>
      <c r="C6259" t="s">
        <v>172</v>
      </c>
      <c r="D6259" s="167">
        <v>89247.9</v>
      </c>
      <c r="E6259" t="s">
        <v>268</v>
      </c>
      <c r="F6259" t="s">
        <v>169</v>
      </c>
      <c r="G6259" t="s">
        <v>418</v>
      </c>
      <c r="H6259" s="168">
        <v>39706</v>
      </c>
      <c r="I6259" t="s">
        <v>103</v>
      </c>
      <c r="J6259" s="169">
        <v>9.0328767123287665</v>
      </c>
      <c r="K6259">
        <v>2</v>
      </c>
    </row>
    <row r="6260" spans="1:11" x14ac:dyDescent="0.25">
      <c r="A6260" t="s">
        <v>6792</v>
      </c>
      <c r="B6260">
        <v>95609</v>
      </c>
      <c r="C6260" t="s">
        <v>172</v>
      </c>
      <c r="D6260" s="167">
        <v>102664</v>
      </c>
      <c r="E6260" t="s">
        <v>308</v>
      </c>
      <c r="F6260" t="s">
        <v>169</v>
      </c>
      <c r="G6260" t="s">
        <v>397</v>
      </c>
      <c r="H6260" s="168">
        <v>35177</v>
      </c>
      <c r="I6260" t="s">
        <v>105</v>
      </c>
      <c r="J6260" s="169">
        <v>21.44109589041096</v>
      </c>
      <c r="K6260">
        <v>5</v>
      </c>
    </row>
    <row r="6261" spans="1:11" x14ac:dyDescent="0.25">
      <c r="A6261" t="s">
        <v>6793</v>
      </c>
      <c r="B6261">
        <v>93287</v>
      </c>
      <c r="C6261" t="s">
        <v>172</v>
      </c>
      <c r="D6261" s="167">
        <v>41737.379999999997</v>
      </c>
      <c r="E6261" t="s">
        <v>188</v>
      </c>
      <c r="F6261" t="s">
        <v>169</v>
      </c>
      <c r="G6261" t="s">
        <v>224</v>
      </c>
      <c r="H6261" s="168">
        <v>31320</v>
      </c>
      <c r="I6261" t="s">
        <v>107</v>
      </c>
      <c r="J6261" s="169">
        <v>32.008219178082193</v>
      </c>
      <c r="K6261">
        <v>7</v>
      </c>
    </row>
    <row r="6262" spans="1:11" x14ac:dyDescent="0.25">
      <c r="A6262" t="s">
        <v>6794</v>
      </c>
      <c r="B6262">
        <v>76346</v>
      </c>
      <c r="C6262" t="s">
        <v>172</v>
      </c>
      <c r="D6262" s="167">
        <v>104734</v>
      </c>
      <c r="E6262" t="s">
        <v>188</v>
      </c>
      <c r="F6262" t="s">
        <v>169</v>
      </c>
      <c r="G6262" t="s">
        <v>275</v>
      </c>
      <c r="H6262" s="168">
        <v>42702</v>
      </c>
      <c r="I6262" t="s">
        <v>104</v>
      </c>
      <c r="J6262" s="169">
        <v>0.8246575342465754</v>
      </c>
      <c r="K6262">
        <v>1</v>
      </c>
    </row>
    <row r="6263" spans="1:11" x14ac:dyDescent="0.25">
      <c r="A6263" t="s">
        <v>6795</v>
      </c>
      <c r="B6263">
        <v>94344</v>
      </c>
      <c r="C6263" t="s">
        <v>172</v>
      </c>
      <c r="D6263" s="167">
        <v>43525.72</v>
      </c>
      <c r="E6263" t="s">
        <v>199</v>
      </c>
      <c r="F6263" t="s">
        <v>169</v>
      </c>
      <c r="G6263" t="s">
        <v>220</v>
      </c>
      <c r="H6263" s="168">
        <v>41372</v>
      </c>
      <c r="I6263" t="s">
        <v>103</v>
      </c>
      <c r="J6263" s="169">
        <v>4.4684931506849317</v>
      </c>
      <c r="K6263">
        <v>1</v>
      </c>
    </row>
    <row r="6264" spans="1:11" x14ac:dyDescent="0.25">
      <c r="A6264" t="s">
        <v>6796</v>
      </c>
      <c r="B6264">
        <v>48416</v>
      </c>
      <c r="C6264" t="s">
        <v>167</v>
      </c>
      <c r="D6264" s="167">
        <v>54954.73</v>
      </c>
      <c r="E6264" t="s">
        <v>168</v>
      </c>
      <c r="F6264" t="s">
        <v>169</v>
      </c>
      <c r="G6264" t="s">
        <v>344</v>
      </c>
      <c r="H6264" s="168">
        <v>36486</v>
      </c>
      <c r="I6264" t="s">
        <v>103</v>
      </c>
      <c r="J6264" s="169">
        <v>17.854794520547944</v>
      </c>
      <c r="K6264">
        <v>4</v>
      </c>
    </row>
    <row r="6265" spans="1:11" x14ac:dyDescent="0.25">
      <c r="A6265" t="s">
        <v>6797</v>
      </c>
      <c r="B6265">
        <v>55940</v>
      </c>
      <c r="C6265" t="s">
        <v>172</v>
      </c>
      <c r="D6265" s="167">
        <v>39832.99</v>
      </c>
      <c r="E6265" t="s">
        <v>233</v>
      </c>
      <c r="F6265" t="s">
        <v>169</v>
      </c>
      <c r="G6265" t="s">
        <v>399</v>
      </c>
      <c r="H6265" s="168">
        <v>39226</v>
      </c>
      <c r="I6265" t="s">
        <v>103</v>
      </c>
      <c r="J6265" s="169">
        <v>10.347945205479451</v>
      </c>
      <c r="K6265">
        <v>3</v>
      </c>
    </row>
    <row r="6266" spans="1:11" x14ac:dyDescent="0.25">
      <c r="A6266" t="s">
        <v>6798</v>
      </c>
      <c r="B6266">
        <v>65555</v>
      </c>
      <c r="C6266" t="s">
        <v>172</v>
      </c>
      <c r="D6266" s="167">
        <v>25546.33</v>
      </c>
      <c r="E6266" t="s">
        <v>233</v>
      </c>
      <c r="F6266" t="s">
        <v>202</v>
      </c>
      <c r="G6266" t="s">
        <v>475</v>
      </c>
      <c r="H6266" s="168">
        <v>42142</v>
      </c>
      <c r="I6266" t="s">
        <v>106</v>
      </c>
      <c r="J6266" s="169">
        <v>2.3589041095890413</v>
      </c>
      <c r="K6266">
        <v>1</v>
      </c>
    </row>
    <row r="6267" spans="1:11" x14ac:dyDescent="0.25">
      <c r="A6267" t="s">
        <v>6799</v>
      </c>
      <c r="B6267">
        <v>9996</v>
      </c>
      <c r="C6267" t="s">
        <v>167</v>
      </c>
      <c r="D6267" s="167">
        <v>48984.69</v>
      </c>
      <c r="E6267" t="s">
        <v>199</v>
      </c>
      <c r="F6267" t="s">
        <v>169</v>
      </c>
      <c r="G6267" t="s">
        <v>200</v>
      </c>
      <c r="H6267" s="168">
        <v>38887</v>
      </c>
      <c r="I6267" t="s">
        <v>108</v>
      </c>
      <c r="J6267" s="169">
        <v>11.276712328767124</v>
      </c>
      <c r="K6267">
        <v>3</v>
      </c>
    </row>
    <row r="6268" spans="1:11" x14ac:dyDescent="0.25">
      <c r="A6268" t="s">
        <v>6800</v>
      </c>
      <c r="B6268">
        <v>93467</v>
      </c>
      <c r="C6268" t="s">
        <v>172</v>
      </c>
      <c r="D6268" s="167">
        <v>61879.99</v>
      </c>
      <c r="E6268" t="s">
        <v>233</v>
      </c>
      <c r="F6268" t="s">
        <v>169</v>
      </c>
      <c r="G6268" t="s">
        <v>363</v>
      </c>
      <c r="H6268" s="168">
        <v>37507</v>
      </c>
      <c r="I6268" t="s">
        <v>106</v>
      </c>
      <c r="J6268" s="169">
        <v>15.057534246575342</v>
      </c>
      <c r="K6268">
        <v>4</v>
      </c>
    </row>
    <row r="6269" spans="1:11" x14ac:dyDescent="0.25">
      <c r="A6269" t="s">
        <v>6801</v>
      </c>
      <c r="B6269">
        <v>40359</v>
      </c>
      <c r="C6269" t="s">
        <v>167</v>
      </c>
      <c r="D6269" s="167">
        <v>64019.98</v>
      </c>
      <c r="E6269" t="s">
        <v>188</v>
      </c>
      <c r="F6269" t="s">
        <v>169</v>
      </c>
      <c r="G6269" t="s">
        <v>282</v>
      </c>
      <c r="H6269" s="168">
        <v>41946</v>
      </c>
      <c r="I6269" t="s">
        <v>105</v>
      </c>
      <c r="J6269" s="169">
        <v>2.8958904109589043</v>
      </c>
      <c r="K6269">
        <v>1</v>
      </c>
    </row>
    <row r="6270" spans="1:11" x14ac:dyDescent="0.25">
      <c r="A6270" t="s">
        <v>6802</v>
      </c>
      <c r="B6270">
        <v>81189</v>
      </c>
      <c r="C6270" t="s">
        <v>167</v>
      </c>
      <c r="D6270" s="167">
        <v>69222.179999999993</v>
      </c>
      <c r="E6270" t="s">
        <v>188</v>
      </c>
      <c r="F6270" t="s">
        <v>169</v>
      </c>
      <c r="G6270" t="s">
        <v>170</v>
      </c>
      <c r="H6270" s="168">
        <v>32846</v>
      </c>
      <c r="I6270" t="s">
        <v>103</v>
      </c>
      <c r="J6270" s="169">
        <v>27.827397260273973</v>
      </c>
      <c r="K6270">
        <v>6</v>
      </c>
    </row>
    <row r="6271" spans="1:11" x14ac:dyDescent="0.25">
      <c r="A6271" t="s">
        <v>6803</v>
      </c>
      <c r="B6271">
        <v>78891</v>
      </c>
      <c r="C6271" t="s">
        <v>172</v>
      </c>
      <c r="D6271" s="167">
        <v>67500</v>
      </c>
      <c r="E6271" t="s">
        <v>308</v>
      </c>
      <c r="F6271" t="s">
        <v>169</v>
      </c>
      <c r="G6271" t="s">
        <v>328</v>
      </c>
      <c r="H6271" s="168">
        <v>42562</v>
      </c>
      <c r="I6271" t="s">
        <v>105</v>
      </c>
      <c r="J6271" s="169">
        <v>1.2082191780821918</v>
      </c>
      <c r="K6271">
        <v>1</v>
      </c>
    </row>
    <row r="6272" spans="1:11" x14ac:dyDescent="0.25">
      <c r="A6272" t="s">
        <v>6804</v>
      </c>
      <c r="B6272">
        <v>12136</v>
      </c>
      <c r="C6272" t="s">
        <v>172</v>
      </c>
      <c r="D6272" s="167">
        <v>117174.02</v>
      </c>
      <c r="E6272" t="s">
        <v>185</v>
      </c>
      <c r="F6272" t="s">
        <v>169</v>
      </c>
      <c r="G6272" t="s">
        <v>382</v>
      </c>
      <c r="H6272" s="168">
        <v>32930</v>
      </c>
      <c r="I6272" t="s">
        <v>103</v>
      </c>
      <c r="J6272" s="169">
        <v>27.597260273972601</v>
      </c>
      <c r="K6272">
        <v>6</v>
      </c>
    </row>
    <row r="6273" spans="1:11" x14ac:dyDescent="0.25">
      <c r="A6273" t="s">
        <v>6805</v>
      </c>
      <c r="B6273">
        <v>38721</v>
      </c>
      <c r="C6273" t="s">
        <v>172</v>
      </c>
      <c r="D6273" s="167">
        <v>96197.88</v>
      </c>
      <c r="E6273" t="s">
        <v>308</v>
      </c>
      <c r="F6273" t="s">
        <v>169</v>
      </c>
      <c r="G6273" t="s">
        <v>328</v>
      </c>
      <c r="H6273" s="168">
        <v>33588</v>
      </c>
      <c r="I6273" t="s">
        <v>106</v>
      </c>
      <c r="J6273" s="169">
        <v>25.794520547945204</v>
      </c>
      <c r="K6273">
        <v>6</v>
      </c>
    </row>
    <row r="6274" spans="1:11" x14ac:dyDescent="0.25">
      <c r="A6274" t="s">
        <v>6806</v>
      </c>
      <c r="B6274">
        <v>96119</v>
      </c>
      <c r="C6274" t="s">
        <v>172</v>
      </c>
      <c r="D6274" s="167">
        <v>131348.75</v>
      </c>
      <c r="E6274" t="s">
        <v>185</v>
      </c>
      <c r="F6274" t="s">
        <v>169</v>
      </c>
      <c r="G6274" t="s">
        <v>774</v>
      </c>
      <c r="H6274" s="168">
        <v>33770</v>
      </c>
      <c r="I6274" t="s">
        <v>103</v>
      </c>
      <c r="J6274" s="169">
        <v>25.295890410958904</v>
      </c>
      <c r="K6274">
        <v>6</v>
      </c>
    </row>
    <row r="6275" spans="1:11" x14ac:dyDescent="0.25">
      <c r="A6275" t="s">
        <v>6807</v>
      </c>
      <c r="B6275">
        <v>32789</v>
      </c>
      <c r="C6275" t="s">
        <v>167</v>
      </c>
      <c r="D6275" s="167">
        <v>57234.12</v>
      </c>
      <c r="E6275" t="s">
        <v>168</v>
      </c>
      <c r="F6275" t="s">
        <v>169</v>
      </c>
      <c r="G6275" t="s">
        <v>1436</v>
      </c>
      <c r="H6275" s="168">
        <v>37745</v>
      </c>
      <c r="I6275" t="s">
        <v>108</v>
      </c>
      <c r="J6275" s="169">
        <v>14.405479452054795</v>
      </c>
      <c r="K6275">
        <v>3</v>
      </c>
    </row>
    <row r="6276" spans="1:11" x14ac:dyDescent="0.25">
      <c r="A6276" t="s">
        <v>6808</v>
      </c>
      <c r="B6276">
        <v>60181</v>
      </c>
      <c r="C6276" t="s">
        <v>172</v>
      </c>
      <c r="D6276" s="167">
        <v>102664</v>
      </c>
      <c r="E6276" t="s">
        <v>188</v>
      </c>
      <c r="F6276" t="s">
        <v>169</v>
      </c>
      <c r="G6276" t="s">
        <v>840</v>
      </c>
      <c r="H6276" s="168">
        <v>37158</v>
      </c>
      <c r="I6276" t="s">
        <v>103</v>
      </c>
      <c r="J6276" s="169">
        <v>16.013698630136986</v>
      </c>
      <c r="K6276">
        <v>4</v>
      </c>
    </row>
    <row r="6277" spans="1:11" x14ac:dyDescent="0.25">
      <c r="A6277" t="s">
        <v>6809</v>
      </c>
      <c r="B6277">
        <v>96361</v>
      </c>
      <c r="C6277" t="s">
        <v>172</v>
      </c>
      <c r="D6277" s="167">
        <v>72998.31</v>
      </c>
      <c r="E6277" t="s">
        <v>188</v>
      </c>
      <c r="F6277" t="s">
        <v>169</v>
      </c>
      <c r="G6277" t="s">
        <v>282</v>
      </c>
      <c r="H6277" s="168">
        <v>39412</v>
      </c>
      <c r="I6277" t="s">
        <v>104</v>
      </c>
      <c r="J6277" s="169">
        <v>9.838356164383562</v>
      </c>
      <c r="K6277">
        <v>2</v>
      </c>
    </row>
    <row r="6278" spans="1:11" x14ac:dyDescent="0.25">
      <c r="A6278" t="s">
        <v>6810</v>
      </c>
      <c r="B6278">
        <v>53768</v>
      </c>
      <c r="C6278" t="s">
        <v>167</v>
      </c>
      <c r="D6278" s="167">
        <v>93396</v>
      </c>
      <c r="E6278" t="s">
        <v>168</v>
      </c>
      <c r="F6278" t="s">
        <v>169</v>
      </c>
      <c r="G6278" t="s">
        <v>428</v>
      </c>
      <c r="H6278" s="168">
        <v>36857</v>
      </c>
      <c r="I6278" t="s">
        <v>103</v>
      </c>
      <c r="J6278" s="169">
        <v>16.838356164383562</v>
      </c>
      <c r="K6278">
        <v>4</v>
      </c>
    </row>
    <row r="6279" spans="1:11" x14ac:dyDescent="0.25">
      <c r="A6279" t="s">
        <v>6811</v>
      </c>
      <c r="B6279">
        <v>95289</v>
      </c>
      <c r="C6279" t="s">
        <v>172</v>
      </c>
      <c r="D6279" s="167">
        <v>121952</v>
      </c>
      <c r="E6279" t="s">
        <v>199</v>
      </c>
      <c r="F6279" t="s">
        <v>169</v>
      </c>
      <c r="G6279" t="s">
        <v>2060</v>
      </c>
      <c r="H6279" s="168">
        <v>33490</v>
      </c>
      <c r="I6279" t="s">
        <v>103</v>
      </c>
      <c r="J6279" s="169">
        <v>26.063013698630137</v>
      </c>
      <c r="K6279">
        <v>6</v>
      </c>
    </row>
    <row r="6280" spans="1:11" x14ac:dyDescent="0.25">
      <c r="A6280" t="s">
        <v>6812</v>
      </c>
      <c r="B6280">
        <v>34438</v>
      </c>
      <c r="C6280" t="s">
        <v>167</v>
      </c>
      <c r="D6280" s="167">
        <v>22105.41</v>
      </c>
      <c r="E6280" t="s">
        <v>216</v>
      </c>
      <c r="F6280" t="s">
        <v>202</v>
      </c>
      <c r="G6280" t="s">
        <v>588</v>
      </c>
      <c r="H6280" s="168">
        <v>35021</v>
      </c>
      <c r="I6280" t="s">
        <v>106</v>
      </c>
      <c r="J6280" s="169">
        <v>21.86849315068493</v>
      </c>
      <c r="K6280">
        <v>5</v>
      </c>
    </row>
    <row r="6281" spans="1:11" x14ac:dyDescent="0.25">
      <c r="A6281" t="s">
        <v>6813</v>
      </c>
      <c r="B6281">
        <v>49291</v>
      </c>
      <c r="C6281" t="s">
        <v>172</v>
      </c>
      <c r="D6281" s="167">
        <v>101323.45</v>
      </c>
      <c r="E6281" t="s">
        <v>308</v>
      </c>
      <c r="F6281" t="s">
        <v>169</v>
      </c>
      <c r="G6281" t="s">
        <v>620</v>
      </c>
      <c r="H6281" s="168">
        <v>42058</v>
      </c>
      <c r="I6281" t="s">
        <v>103</v>
      </c>
      <c r="J6281" s="169">
        <v>2.5890410958904111</v>
      </c>
      <c r="K6281">
        <v>1</v>
      </c>
    </row>
    <row r="6282" spans="1:11" x14ac:dyDescent="0.25">
      <c r="A6282" t="s">
        <v>6814</v>
      </c>
      <c r="B6282">
        <v>46887</v>
      </c>
      <c r="C6282" t="s">
        <v>172</v>
      </c>
      <c r="D6282" s="167">
        <v>49887.26</v>
      </c>
      <c r="E6282" t="s">
        <v>308</v>
      </c>
      <c r="F6282" t="s">
        <v>169</v>
      </c>
      <c r="G6282" t="s">
        <v>344</v>
      </c>
      <c r="H6282" s="168">
        <v>41708</v>
      </c>
      <c r="I6282" t="s">
        <v>103</v>
      </c>
      <c r="J6282" s="169">
        <v>3.547945205479452</v>
      </c>
      <c r="K6282">
        <v>1</v>
      </c>
    </row>
    <row r="6283" spans="1:11" x14ac:dyDescent="0.25">
      <c r="A6283" t="s">
        <v>6815</v>
      </c>
      <c r="B6283">
        <v>28607</v>
      </c>
      <c r="C6283" t="s">
        <v>172</v>
      </c>
      <c r="D6283" s="167">
        <v>114098.84</v>
      </c>
      <c r="E6283" t="s">
        <v>199</v>
      </c>
      <c r="F6283" t="s">
        <v>169</v>
      </c>
      <c r="G6283" t="s">
        <v>275</v>
      </c>
      <c r="H6283" s="168">
        <v>39482</v>
      </c>
      <c r="I6283" t="s">
        <v>103</v>
      </c>
      <c r="J6283" s="169">
        <v>9.6465753424657539</v>
      </c>
      <c r="K6283">
        <v>2</v>
      </c>
    </row>
    <row r="6284" spans="1:11" x14ac:dyDescent="0.25">
      <c r="A6284" t="s">
        <v>6816</v>
      </c>
      <c r="B6284">
        <v>45305</v>
      </c>
      <c r="C6284" t="s">
        <v>172</v>
      </c>
      <c r="D6284" s="167">
        <v>44300</v>
      </c>
      <c r="E6284" t="s">
        <v>168</v>
      </c>
      <c r="F6284" t="s">
        <v>169</v>
      </c>
      <c r="G6284" t="s">
        <v>265</v>
      </c>
      <c r="H6284" s="168">
        <v>42521</v>
      </c>
      <c r="I6284" t="s">
        <v>105</v>
      </c>
      <c r="J6284" s="169">
        <v>1.3205479452054794</v>
      </c>
      <c r="K6284">
        <v>1</v>
      </c>
    </row>
    <row r="6285" spans="1:11" x14ac:dyDescent="0.25">
      <c r="A6285" t="s">
        <v>6817</v>
      </c>
      <c r="B6285">
        <v>5876</v>
      </c>
      <c r="C6285" t="s">
        <v>167</v>
      </c>
      <c r="D6285" s="167">
        <v>41953.24</v>
      </c>
      <c r="E6285" t="s">
        <v>188</v>
      </c>
      <c r="F6285" t="s">
        <v>202</v>
      </c>
      <c r="G6285" t="s">
        <v>313</v>
      </c>
      <c r="H6285" s="168">
        <v>38726</v>
      </c>
      <c r="I6285" t="s">
        <v>104</v>
      </c>
      <c r="J6285" s="169">
        <v>11.717808219178082</v>
      </c>
      <c r="K6285">
        <v>3</v>
      </c>
    </row>
    <row r="6286" spans="1:11" x14ac:dyDescent="0.25">
      <c r="A6286" t="s">
        <v>6818</v>
      </c>
      <c r="B6286">
        <v>84609</v>
      </c>
      <c r="C6286" t="s">
        <v>172</v>
      </c>
      <c r="D6286" s="167">
        <v>53788</v>
      </c>
      <c r="E6286" t="s">
        <v>175</v>
      </c>
      <c r="F6286" t="s">
        <v>169</v>
      </c>
      <c r="G6286" t="s">
        <v>183</v>
      </c>
      <c r="H6286" s="168">
        <v>40798</v>
      </c>
      <c r="I6286" t="s">
        <v>107</v>
      </c>
      <c r="J6286" s="169">
        <v>6.0410958904109586</v>
      </c>
      <c r="K6286">
        <v>2</v>
      </c>
    </row>
    <row r="6287" spans="1:11" x14ac:dyDescent="0.25">
      <c r="A6287" t="s">
        <v>6819</v>
      </c>
      <c r="B6287">
        <v>74632</v>
      </c>
      <c r="C6287" t="s">
        <v>167</v>
      </c>
      <c r="D6287" s="167">
        <v>66071.27</v>
      </c>
      <c r="E6287" t="s">
        <v>199</v>
      </c>
      <c r="F6287" t="s">
        <v>169</v>
      </c>
      <c r="G6287" t="s">
        <v>282</v>
      </c>
      <c r="H6287" s="168">
        <v>41596</v>
      </c>
      <c r="I6287" t="s">
        <v>103</v>
      </c>
      <c r="J6287" s="169">
        <v>3.8547945205479452</v>
      </c>
      <c r="K6287">
        <v>1</v>
      </c>
    </row>
    <row r="6288" spans="1:11" x14ac:dyDescent="0.25">
      <c r="A6288" t="s">
        <v>6820</v>
      </c>
      <c r="B6288">
        <v>83128</v>
      </c>
      <c r="C6288" t="s">
        <v>172</v>
      </c>
      <c r="D6288" s="167">
        <v>47878.33</v>
      </c>
      <c r="E6288" t="s">
        <v>199</v>
      </c>
      <c r="F6288" t="s">
        <v>169</v>
      </c>
      <c r="G6288" t="s">
        <v>3324</v>
      </c>
      <c r="H6288" s="168">
        <v>41540</v>
      </c>
      <c r="I6288" t="s">
        <v>106</v>
      </c>
      <c r="J6288" s="169">
        <v>4.0082191780821921</v>
      </c>
      <c r="K6288">
        <v>1</v>
      </c>
    </row>
    <row r="6289" spans="1:11" x14ac:dyDescent="0.25">
      <c r="A6289" t="s">
        <v>6821</v>
      </c>
      <c r="B6289">
        <v>72851</v>
      </c>
      <c r="C6289" t="s">
        <v>172</v>
      </c>
      <c r="D6289" s="167">
        <v>74713</v>
      </c>
      <c r="E6289" t="s">
        <v>168</v>
      </c>
      <c r="F6289" t="s">
        <v>169</v>
      </c>
      <c r="G6289" t="s">
        <v>265</v>
      </c>
      <c r="H6289" s="168">
        <v>37627</v>
      </c>
      <c r="I6289" t="s">
        <v>108</v>
      </c>
      <c r="J6289" s="169">
        <v>14.728767123287671</v>
      </c>
      <c r="K6289">
        <v>3</v>
      </c>
    </row>
    <row r="6290" spans="1:11" x14ac:dyDescent="0.25">
      <c r="A6290" t="s">
        <v>6822</v>
      </c>
      <c r="B6290">
        <v>71607</v>
      </c>
      <c r="C6290" t="s">
        <v>172</v>
      </c>
      <c r="D6290" s="167">
        <v>83497.98</v>
      </c>
      <c r="E6290" t="s">
        <v>188</v>
      </c>
      <c r="F6290" t="s">
        <v>169</v>
      </c>
      <c r="G6290" t="s">
        <v>282</v>
      </c>
      <c r="H6290" s="168">
        <v>35305</v>
      </c>
      <c r="I6290" t="s">
        <v>105</v>
      </c>
      <c r="J6290" s="169">
        <v>21.090410958904108</v>
      </c>
      <c r="K6290">
        <v>5</v>
      </c>
    </row>
    <row r="6291" spans="1:11" x14ac:dyDescent="0.25">
      <c r="A6291" t="s">
        <v>6823</v>
      </c>
      <c r="B6291">
        <v>97047</v>
      </c>
      <c r="C6291" t="s">
        <v>167</v>
      </c>
      <c r="D6291" s="167">
        <v>60318.22</v>
      </c>
      <c r="E6291" t="s">
        <v>188</v>
      </c>
      <c r="F6291" t="s">
        <v>169</v>
      </c>
      <c r="G6291" t="s">
        <v>282</v>
      </c>
      <c r="H6291" s="168">
        <v>39174</v>
      </c>
      <c r="I6291" t="s">
        <v>103</v>
      </c>
      <c r="J6291" s="169">
        <v>10.490410958904109</v>
      </c>
      <c r="K6291">
        <v>3</v>
      </c>
    </row>
    <row r="6292" spans="1:11" x14ac:dyDescent="0.25">
      <c r="A6292" t="s">
        <v>6824</v>
      </c>
      <c r="B6292">
        <v>62631</v>
      </c>
      <c r="C6292" t="s">
        <v>172</v>
      </c>
      <c r="D6292" s="167">
        <v>105228.26</v>
      </c>
      <c r="E6292" t="s">
        <v>185</v>
      </c>
      <c r="F6292" t="s">
        <v>169</v>
      </c>
      <c r="G6292" t="s">
        <v>275</v>
      </c>
      <c r="H6292" s="168">
        <v>38852</v>
      </c>
      <c r="I6292" t="s">
        <v>107</v>
      </c>
      <c r="J6292" s="169">
        <v>11.372602739726027</v>
      </c>
      <c r="K6292">
        <v>3</v>
      </c>
    </row>
    <row r="6293" spans="1:11" x14ac:dyDescent="0.25">
      <c r="A6293" t="s">
        <v>6825</v>
      </c>
      <c r="B6293">
        <v>14441</v>
      </c>
      <c r="C6293" t="s">
        <v>167</v>
      </c>
      <c r="D6293" s="167">
        <v>93396</v>
      </c>
      <c r="E6293" t="s">
        <v>188</v>
      </c>
      <c r="F6293" t="s">
        <v>169</v>
      </c>
      <c r="G6293" t="s">
        <v>428</v>
      </c>
      <c r="H6293" s="168">
        <v>38824</v>
      </c>
      <c r="I6293" t="s">
        <v>106</v>
      </c>
      <c r="J6293" s="169">
        <v>11.449315068493151</v>
      </c>
      <c r="K6293">
        <v>3</v>
      </c>
    </row>
    <row r="6294" spans="1:11" x14ac:dyDescent="0.25">
      <c r="A6294" t="s">
        <v>6826</v>
      </c>
      <c r="B6294">
        <v>62085</v>
      </c>
      <c r="C6294" t="s">
        <v>172</v>
      </c>
      <c r="D6294" s="167">
        <v>48722.98</v>
      </c>
      <c r="E6294" t="s">
        <v>199</v>
      </c>
      <c r="F6294" t="s">
        <v>169</v>
      </c>
      <c r="G6294" t="s">
        <v>330</v>
      </c>
      <c r="H6294" s="168">
        <v>39509</v>
      </c>
      <c r="I6294" t="s">
        <v>104</v>
      </c>
      <c r="J6294" s="169">
        <v>9.5726027397260278</v>
      </c>
      <c r="K6294">
        <v>2</v>
      </c>
    </row>
    <row r="6295" spans="1:11" x14ac:dyDescent="0.25">
      <c r="A6295" t="s">
        <v>6827</v>
      </c>
      <c r="B6295">
        <v>82082</v>
      </c>
      <c r="C6295" t="s">
        <v>167</v>
      </c>
      <c r="D6295" s="167">
        <v>86883.31</v>
      </c>
      <c r="E6295" t="s">
        <v>188</v>
      </c>
      <c r="F6295" t="s">
        <v>169</v>
      </c>
      <c r="G6295" t="s">
        <v>244</v>
      </c>
      <c r="H6295" s="168">
        <v>36969</v>
      </c>
      <c r="I6295" t="s">
        <v>104</v>
      </c>
      <c r="J6295" s="169">
        <v>16.531506849315068</v>
      </c>
      <c r="K6295">
        <v>4</v>
      </c>
    </row>
    <row r="6296" spans="1:11" x14ac:dyDescent="0.25">
      <c r="A6296" t="s">
        <v>6828</v>
      </c>
      <c r="B6296">
        <v>15634</v>
      </c>
      <c r="C6296" t="s">
        <v>172</v>
      </c>
      <c r="D6296" s="167">
        <v>92756.7</v>
      </c>
      <c r="E6296" t="s">
        <v>175</v>
      </c>
      <c r="F6296" t="s">
        <v>169</v>
      </c>
      <c r="G6296" t="s">
        <v>183</v>
      </c>
      <c r="H6296" s="168">
        <v>34176</v>
      </c>
      <c r="I6296" t="s">
        <v>104</v>
      </c>
      <c r="J6296" s="169">
        <v>24.183561643835617</v>
      </c>
      <c r="K6296">
        <v>5</v>
      </c>
    </row>
    <row r="6297" spans="1:11" x14ac:dyDescent="0.25">
      <c r="A6297" t="s">
        <v>6829</v>
      </c>
      <c r="B6297">
        <v>99942</v>
      </c>
      <c r="C6297" t="s">
        <v>172</v>
      </c>
      <c r="D6297" s="167">
        <v>43525.72</v>
      </c>
      <c r="E6297" t="s">
        <v>199</v>
      </c>
      <c r="F6297" t="s">
        <v>169</v>
      </c>
      <c r="G6297" t="s">
        <v>220</v>
      </c>
      <c r="H6297" s="168">
        <v>41645</v>
      </c>
      <c r="I6297" t="s">
        <v>107</v>
      </c>
      <c r="J6297" s="169">
        <v>3.7205479452054795</v>
      </c>
      <c r="K6297">
        <v>1</v>
      </c>
    </row>
    <row r="6298" spans="1:11" x14ac:dyDescent="0.25">
      <c r="A6298" t="s">
        <v>6830</v>
      </c>
      <c r="B6298">
        <v>48547</v>
      </c>
      <c r="C6298" t="s">
        <v>172</v>
      </c>
      <c r="D6298" s="167">
        <v>60810</v>
      </c>
      <c r="E6298" t="s">
        <v>191</v>
      </c>
      <c r="F6298" t="s">
        <v>169</v>
      </c>
      <c r="G6298" t="s">
        <v>354</v>
      </c>
      <c r="H6298" s="168">
        <v>41288</v>
      </c>
      <c r="I6298" t="s">
        <v>106</v>
      </c>
      <c r="J6298" s="169">
        <v>4.6986301369863011</v>
      </c>
      <c r="K6298">
        <v>1</v>
      </c>
    </row>
    <row r="6299" spans="1:11" x14ac:dyDescent="0.25">
      <c r="A6299" t="s">
        <v>6831</v>
      </c>
      <c r="B6299">
        <v>23659</v>
      </c>
      <c r="C6299" t="s">
        <v>167</v>
      </c>
      <c r="D6299" s="167">
        <v>28772.07</v>
      </c>
      <c r="E6299" t="s">
        <v>233</v>
      </c>
      <c r="F6299" t="s">
        <v>202</v>
      </c>
      <c r="G6299" t="s">
        <v>234</v>
      </c>
      <c r="H6299" s="168">
        <v>42156</v>
      </c>
      <c r="I6299" t="s">
        <v>104</v>
      </c>
      <c r="J6299" s="169">
        <v>2.3205479452054796</v>
      </c>
      <c r="K6299">
        <v>1</v>
      </c>
    </row>
    <row r="6300" spans="1:11" x14ac:dyDescent="0.25">
      <c r="A6300" t="s">
        <v>6832</v>
      </c>
      <c r="B6300">
        <v>94963</v>
      </c>
      <c r="C6300" t="s">
        <v>172</v>
      </c>
      <c r="D6300" s="167">
        <v>121167.06</v>
      </c>
      <c r="E6300" t="s">
        <v>185</v>
      </c>
      <c r="F6300" t="s">
        <v>169</v>
      </c>
      <c r="G6300" t="s">
        <v>382</v>
      </c>
      <c r="H6300" s="168">
        <v>31256</v>
      </c>
      <c r="I6300" t="s">
        <v>103</v>
      </c>
      <c r="J6300" s="169">
        <v>32.183561643835617</v>
      </c>
      <c r="K6300">
        <v>7</v>
      </c>
    </row>
    <row r="6301" spans="1:11" x14ac:dyDescent="0.25">
      <c r="A6301" t="s">
        <v>6833</v>
      </c>
      <c r="B6301">
        <v>54228</v>
      </c>
      <c r="C6301" t="s">
        <v>167</v>
      </c>
      <c r="D6301" s="167">
        <v>40946.26</v>
      </c>
      <c r="E6301" t="s">
        <v>233</v>
      </c>
      <c r="F6301" t="s">
        <v>169</v>
      </c>
      <c r="G6301" t="s">
        <v>554</v>
      </c>
      <c r="H6301" s="168">
        <v>41890</v>
      </c>
      <c r="I6301" t="s">
        <v>108</v>
      </c>
      <c r="J6301" s="169">
        <v>3.0493150684931507</v>
      </c>
      <c r="K6301">
        <v>1</v>
      </c>
    </row>
    <row r="6302" spans="1:11" x14ac:dyDescent="0.25">
      <c r="A6302" t="s">
        <v>6834</v>
      </c>
      <c r="B6302">
        <v>6993</v>
      </c>
      <c r="C6302" t="s">
        <v>172</v>
      </c>
      <c r="D6302" s="167">
        <v>71908</v>
      </c>
      <c r="E6302" t="s">
        <v>168</v>
      </c>
      <c r="F6302" t="s">
        <v>169</v>
      </c>
      <c r="G6302" t="s">
        <v>265</v>
      </c>
      <c r="H6302" s="168">
        <v>38551</v>
      </c>
      <c r="I6302" t="s">
        <v>107</v>
      </c>
      <c r="J6302" s="169">
        <v>12.197260273972603</v>
      </c>
      <c r="K6302">
        <v>3</v>
      </c>
    </row>
    <row r="6303" spans="1:11" x14ac:dyDescent="0.25">
      <c r="A6303" t="s">
        <v>6835</v>
      </c>
      <c r="B6303">
        <v>72658</v>
      </c>
      <c r="C6303" t="s">
        <v>167</v>
      </c>
      <c r="D6303" s="167">
        <v>50785.86</v>
      </c>
      <c r="E6303" t="s">
        <v>168</v>
      </c>
      <c r="F6303" t="s">
        <v>169</v>
      </c>
      <c r="G6303" t="s">
        <v>560</v>
      </c>
      <c r="H6303" s="168">
        <v>42184</v>
      </c>
      <c r="I6303" t="s">
        <v>106</v>
      </c>
      <c r="J6303" s="169">
        <v>2.2438356164383562</v>
      </c>
      <c r="K6303">
        <v>1</v>
      </c>
    </row>
    <row r="6304" spans="1:11" x14ac:dyDescent="0.25">
      <c r="A6304" t="s">
        <v>6836</v>
      </c>
      <c r="B6304">
        <v>29647</v>
      </c>
      <c r="C6304" t="s">
        <v>172</v>
      </c>
      <c r="D6304" s="167">
        <v>99792</v>
      </c>
      <c r="E6304" t="s">
        <v>185</v>
      </c>
      <c r="F6304" t="s">
        <v>169</v>
      </c>
      <c r="G6304" t="s">
        <v>495</v>
      </c>
      <c r="H6304" s="168">
        <v>36199</v>
      </c>
      <c r="I6304" t="s">
        <v>107</v>
      </c>
      <c r="J6304" s="169">
        <v>18.641095890410959</v>
      </c>
      <c r="K6304">
        <v>4</v>
      </c>
    </row>
    <row r="6305" spans="1:11" x14ac:dyDescent="0.25">
      <c r="A6305" t="s">
        <v>6837</v>
      </c>
      <c r="B6305">
        <v>78743</v>
      </c>
      <c r="C6305" t="s">
        <v>167</v>
      </c>
      <c r="D6305" s="167">
        <v>39162.82</v>
      </c>
      <c r="E6305" t="s">
        <v>188</v>
      </c>
      <c r="F6305" t="s">
        <v>202</v>
      </c>
      <c r="G6305" t="s">
        <v>313</v>
      </c>
      <c r="H6305" s="168">
        <v>40574</v>
      </c>
      <c r="I6305" t="s">
        <v>107</v>
      </c>
      <c r="J6305" s="169">
        <v>6.6547945205479451</v>
      </c>
      <c r="K6305">
        <v>2</v>
      </c>
    </row>
    <row r="6306" spans="1:11" x14ac:dyDescent="0.25">
      <c r="A6306" t="s">
        <v>6838</v>
      </c>
      <c r="B6306">
        <v>30126</v>
      </c>
      <c r="C6306" t="s">
        <v>167</v>
      </c>
      <c r="D6306" s="167">
        <v>50132.65</v>
      </c>
      <c r="E6306" t="s">
        <v>188</v>
      </c>
      <c r="F6306" t="s">
        <v>202</v>
      </c>
      <c r="G6306" t="s">
        <v>357</v>
      </c>
      <c r="H6306" s="168">
        <v>39734</v>
      </c>
      <c r="I6306" t="s">
        <v>104</v>
      </c>
      <c r="J6306" s="169">
        <v>8.956164383561644</v>
      </c>
      <c r="K6306">
        <v>2</v>
      </c>
    </row>
    <row r="6307" spans="1:11" x14ac:dyDescent="0.25">
      <c r="A6307" t="s">
        <v>6839</v>
      </c>
      <c r="B6307">
        <v>52824</v>
      </c>
      <c r="C6307" t="s">
        <v>172</v>
      </c>
      <c r="D6307" s="167">
        <v>91969.07</v>
      </c>
      <c r="E6307" t="s">
        <v>185</v>
      </c>
      <c r="F6307" t="s">
        <v>169</v>
      </c>
      <c r="G6307" t="s">
        <v>416</v>
      </c>
      <c r="H6307" s="168">
        <v>32699</v>
      </c>
      <c r="I6307" t="s">
        <v>107</v>
      </c>
      <c r="J6307" s="169">
        <v>28.230136986301371</v>
      </c>
      <c r="K6307">
        <v>6</v>
      </c>
    </row>
    <row r="6308" spans="1:11" x14ac:dyDescent="0.25">
      <c r="A6308" t="s">
        <v>6840</v>
      </c>
      <c r="B6308">
        <v>11287</v>
      </c>
      <c r="C6308" t="s">
        <v>167</v>
      </c>
      <c r="D6308" s="167">
        <v>66555.100000000006</v>
      </c>
      <c r="E6308" t="s">
        <v>168</v>
      </c>
      <c r="F6308" t="s">
        <v>169</v>
      </c>
      <c r="G6308" t="s">
        <v>1054</v>
      </c>
      <c r="H6308" s="168">
        <v>37844</v>
      </c>
      <c r="I6308" t="s">
        <v>106</v>
      </c>
      <c r="J6308" s="169">
        <v>14.134246575342466</v>
      </c>
      <c r="K6308">
        <v>3</v>
      </c>
    </row>
    <row r="6309" spans="1:11" x14ac:dyDescent="0.25">
      <c r="A6309" t="s">
        <v>6841</v>
      </c>
      <c r="B6309">
        <v>40461</v>
      </c>
      <c r="C6309" t="s">
        <v>172</v>
      </c>
      <c r="D6309" s="167">
        <v>102664</v>
      </c>
      <c r="E6309" t="s">
        <v>1353</v>
      </c>
      <c r="F6309" t="s">
        <v>169</v>
      </c>
      <c r="G6309" t="s">
        <v>882</v>
      </c>
      <c r="H6309" s="168">
        <v>36248</v>
      </c>
      <c r="I6309" t="s">
        <v>107</v>
      </c>
      <c r="J6309" s="169">
        <v>18.506849315068493</v>
      </c>
      <c r="K6309">
        <v>4</v>
      </c>
    </row>
    <row r="6310" spans="1:11" x14ac:dyDescent="0.25">
      <c r="A6310" t="s">
        <v>6842</v>
      </c>
      <c r="B6310">
        <v>69289</v>
      </c>
      <c r="C6310" t="s">
        <v>172</v>
      </c>
      <c r="D6310" s="167">
        <v>66065.23</v>
      </c>
      <c r="E6310" t="s">
        <v>199</v>
      </c>
      <c r="F6310" t="s">
        <v>169</v>
      </c>
      <c r="G6310" t="s">
        <v>200</v>
      </c>
      <c r="H6310" s="168">
        <v>28912</v>
      </c>
      <c r="I6310" t="s">
        <v>107</v>
      </c>
      <c r="J6310" s="169">
        <v>38.605479452054794</v>
      </c>
      <c r="K6310">
        <v>8</v>
      </c>
    </row>
    <row r="6311" spans="1:11" x14ac:dyDescent="0.25">
      <c r="A6311" t="s">
        <v>6843</v>
      </c>
      <c r="B6311">
        <v>6336</v>
      </c>
      <c r="C6311" t="s">
        <v>172</v>
      </c>
      <c r="D6311" s="167">
        <v>39257.31</v>
      </c>
      <c r="E6311" t="s">
        <v>199</v>
      </c>
      <c r="F6311" t="s">
        <v>169</v>
      </c>
      <c r="G6311" t="s">
        <v>200</v>
      </c>
      <c r="H6311" s="168">
        <v>42548</v>
      </c>
      <c r="I6311" t="s">
        <v>104</v>
      </c>
      <c r="J6311" s="169">
        <v>1.2465753424657535</v>
      </c>
      <c r="K6311">
        <v>1</v>
      </c>
    </row>
    <row r="6312" spans="1:11" x14ac:dyDescent="0.25">
      <c r="A6312" t="s">
        <v>6844</v>
      </c>
      <c r="B6312">
        <v>127</v>
      </c>
      <c r="C6312" t="s">
        <v>172</v>
      </c>
      <c r="D6312" s="167">
        <v>50326.05</v>
      </c>
      <c r="E6312" t="s">
        <v>1684</v>
      </c>
      <c r="F6312" t="s">
        <v>169</v>
      </c>
      <c r="G6312" t="s">
        <v>170</v>
      </c>
      <c r="H6312" s="168">
        <v>39412</v>
      </c>
      <c r="I6312" t="s">
        <v>103</v>
      </c>
      <c r="J6312" s="169">
        <v>9.838356164383562</v>
      </c>
      <c r="K6312">
        <v>2</v>
      </c>
    </row>
    <row r="6313" spans="1:11" x14ac:dyDescent="0.25">
      <c r="A6313" t="s">
        <v>6845</v>
      </c>
      <c r="B6313">
        <v>84879</v>
      </c>
      <c r="C6313" t="s">
        <v>172</v>
      </c>
      <c r="D6313" s="167">
        <v>94250.92</v>
      </c>
      <c r="E6313" t="s">
        <v>188</v>
      </c>
      <c r="F6313" t="s">
        <v>202</v>
      </c>
      <c r="G6313" t="s">
        <v>1682</v>
      </c>
      <c r="H6313" s="168">
        <v>35702</v>
      </c>
      <c r="I6313" t="s">
        <v>103</v>
      </c>
      <c r="J6313" s="169">
        <v>20.002739726027396</v>
      </c>
      <c r="K6313">
        <v>5</v>
      </c>
    </row>
    <row r="6314" spans="1:11" x14ac:dyDescent="0.25">
      <c r="A6314" t="s">
        <v>6846</v>
      </c>
      <c r="B6314">
        <v>58443</v>
      </c>
      <c r="C6314" t="s">
        <v>167</v>
      </c>
      <c r="D6314" s="167">
        <v>59276.91</v>
      </c>
      <c r="E6314" t="s">
        <v>188</v>
      </c>
      <c r="F6314" t="s">
        <v>169</v>
      </c>
      <c r="G6314" t="s">
        <v>703</v>
      </c>
      <c r="H6314" s="168">
        <v>42408</v>
      </c>
      <c r="I6314" t="s">
        <v>106</v>
      </c>
      <c r="J6314" s="169">
        <v>1.6301369863013699</v>
      </c>
      <c r="K6314">
        <v>1</v>
      </c>
    </row>
    <row r="6315" spans="1:11" x14ac:dyDescent="0.25">
      <c r="A6315" t="s">
        <v>6847</v>
      </c>
      <c r="B6315">
        <v>82532</v>
      </c>
      <c r="C6315" t="s">
        <v>167</v>
      </c>
      <c r="D6315" s="167">
        <v>58164.01</v>
      </c>
      <c r="E6315" t="s">
        <v>188</v>
      </c>
      <c r="F6315" t="s">
        <v>169</v>
      </c>
      <c r="G6315" t="s">
        <v>282</v>
      </c>
      <c r="H6315" s="168">
        <v>41862</v>
      </c>
      <c r="I6315" t="s">
        <v>105</v>
      </c>
      <c r="J6315" s="169">
        <v>3.1260273972602741</v>
      </c>
      <c r="K6315">
        <v>1</v>
      </c>
    </row>
    <row r="6316" spans="1:11" x14ac:dyDescent="0.25">
      <c r="A6316" t="s">
        <v>6848</v>
      </c>
      <c r="B6316">
        <v>87034</v>
      </c>
      <c r="C6316" t="s">
        <v>172</v>
      </c>
      <c r="D6316" s="167">
        <v>83449.3</v>
      </c>
      <c r="E6316" t="s">
        <v>196</v>
      </c>
      <c r="F6316" t="s">
        <v>169</v>
      </c>
      <c r="G6316" t="s">
        <v>240</v>
      </c>
      <c r="H6316" s="168">
        <v>36199</v>
      </c>
      <c r="I6316" t="s">
        <v>103</v>
      </c>
      <c r="J6316" s="169">
        <v>18.641095890410959</v>
      </c>
      <c r="K6316">
        <v>4</v>
      </c>
    </row>
    <row r="6317" spans="1:11" x14ac:dyDescent="0.25">
      <c r="A6317" t="s">
        <v>6849</v>
      </c>
      <c r="B6317">
        <v>11717</v>
      </c>
      <c r="C6317" t="s">
        <v>172</v>
      </c>
      <c r="D6317" s="167">
        <v>77749.83</v>
      </c>
      <c r="E6317" t="s">
        <v>239</v>
      </c>
      <c r="F6317" t="s">
        <v>169</v>
      </c>
      <c r="G6317" t="s">
        <v>1940</v>
      </c>
      <c r="H6317" s="168">
        <v>40406</v>
      </c>
      <c r="I6317" t="s">
        <v>105</v>
      </c>
      <c r="J6317" s="169">
        <v>7.1150684931506847</v>
      </c>
      <c r="K6317">
        <v>2</v>
      </c>
    </row>
    <row r="6318" spans="1:11" x14ac:dyDescent="0.25">
      <c r="A6318" t="s">
        <v>6850</v>
      </c>
      <c r="B6318">
        <v>69418</v>
      </c>
      <c r="C6318" t="s">
        <v>172</v>
      </c>
      <c r="D6318" s="167">
        <v>77328</v>
      </c>
      <c r="E6318" t="s">
        <v>168</v>
      </c>
      <c r="F6318" t="s">
        <v>169</v>
      </c>
      <c r="G6318" t="s">
        <v>265</v>
      </c>
      <c r="H6318" s="168">
        <v>37227</v>
      </c>
      <c r="I6318" t="s">
        <v>104</v>
      </c>
      <c r="J6318" s="169">
        <v>15.824657534246576</v>
      </c>
      <c r="K6318">
        <v>4</v>
      </c>
    </row>
    <row r="6319" spans="1:11" x14ac:dyDescent="0.25">
      <c r="A6319" t="s">
        <v>6851</v>
      </c>
      <c r="B6319">
        <v>627</v>
      </c>
      <c r="C6319" t="s">
        <v>172</v>
      </c>
      <c r="D6319" s="167">
        <v>78096</v>
      </c>
      <c r="E6319" t="s">
        <v>175</v>
      </c>
      <c r="F6319" t="s">
        <v>169</v>
      </c>
      <c r="G6319" t="s">
        <v>183</v>
      </c>
      <c r="H6319" s="168">
        <v>39412</v>
      </c>
      <c r="I6319" t="s">
        <v>103</v>
      </c>
      <c r="J6319" s="169">
        <v>9.838356164383562</v>
      </c>
      <c r="K6319">
        <v>2</v>
      </c>
    </row>
    <row r="6320" spans="1:11" x14ac:dyDescent="0.25">
      <c r="A6320" t="s">
        <v>6852</v>
      </c>
      <c r="B6320">
        <v>61215</v>
      </c>
      <c r="C6320" t="s">
        <v>172</v>
      </c>
      <c r="D6320" s="167">
        <v>42053.42</v>
      </c>
      <c r="E6320" t="s">
        <v>199</v>
      </c>
      <c r="F6320" t="s">
        <v>169</v>
      </c>
      <c r="G6320" t="s">
        <v>220</v>
      </c>
      <c r="H6320" s="168">
        <v>41911</v>
      </c>
      <c r="I6320" t="s">
        <v>103</v>
      </c>
      <c r="J6320" s="169">
        <v>2.9917808219178084</v>
      </c>
      <c r="K6320">
        <v>1</v>
      </c>
    </row>
    <row r="6321" spans="1:11" x14ac:dyDescent="0.25">
      <c r="A6321" t="s">
        <v>6853</v>
      </c>
      <c r="B6321">
        <v>49841</v>
      </c>
      <c r="C6321" t="s">
        <v>172</v>
      </c>
      <c r="D6321" s="167">
        <v>156525</v>
      </c>
      <c r="E6321" t="s">
        <v>196</v>
      </c>
      <c r="F6321" t="s">
        <v>169</v>
      </c>
      <c r="G6321" t="s">
        <v>231</v>
      </c>
      <c r="H6321" s="168">
        <v>34673</v>
      </c>
      <c r="I6321" t="s">
        <v>103</v>
      </c>
      <c r="J6321" s="169">
        <v>22.82191780821918</v>
      </c>
      <c r="K6321">
        <v>5</v>
      </c>
    </row>
    <row r="6322" spans="1:11" x14ac:dyDescent="0.25">
      <c r="A6322" t="s">
        <v>6854</v>
      </c>
      <c r="B6322">
        <v>57312</v>
      </c>
      <c r="C6322" t="s">
        <v>172</v>
      </c>
      <c r="D6322" s="167">
        <v>123902.96</v>
      </c>
      <c r="E6322" t="s">
        <v>175</v>
      </c>
      <c r="F6322" t="s">
        <v>169</v>
      </c>
      <c r="G6322" t="s">
        <v>291</v>
      </c>
      <c r="H6322" s="168">
        <v>33301</v>
      </c>
      <c r="I6322" t="s">
        <v>103</v>
      </c>
      <c r="J6322" s="169">
        <v>26.580821917808219</v>
      </c>
      <c r="K6322">
        <v>6</v>
      </c>
    </row>
    <row r="6323" spans="1:11" x14ac:dyDescent="0.25">
      <c r="A6323" t="s">
        <v>6855</v>
      </c>
      <c r="B6323">
        <v>65902</v>
      </c>
      <c r="C6323" t="s">
        <v>172</v>
      </c>
      <c r="D6323" s="167">
        <v>45261</v>
      </c>
      <c r="E6323" t="s">
        <v>191</v>
      </c>
      <c r="F6323" t="s">
        <v>169</v>
      </c>
      <c r="G6323" t="s">
        <v>1065</v>
      </c>
      <c r="H6323" s="168">
        <v>42716</v>
      </c>
      <c r="I6323" t="s">
        <v>103</v>
      </c>
      <c r="J6323" s="169">
        <v>0.78630136986301369</v>
      </c>
      <c r="K6323">
        <v>1</v>
      </c>
    </row>
    <row r="6324" spans="1:11" x14ac:dyDescent="0.25">
      <c r="A6324" t="s">
        <v>6856</v>
      </c>
      <c r="B6324">
        <v>98926</v>
      </c>
      <c r="C6324" t="s">
        <v>167</v>
      </c>
      <c r="D6324" s="167">
        <v>105743.92</v>
      </c>
      <c r="E6324" t="s">
        <v>213</v>
      </c>
      <c r="F6324" t="s">
        <v>169</v>
      </c>
      <c r="G6324" t="s">
        <v>397</v>
      </c>
      <c r="H6324" s="168">
        <v>32622</v>
      </c>
      <c r="I6324" t="s">
        <v>105</v>
      </c>
      <c r="J6324" s="169">
        <v>28.44109589041096</v>
      </c>
      <c r="K6324">
        <v>6</v>
      </c>
    </row>
    <row r="6325" spans="1:11" x14ac:dyDescent="0.25">
      <c r="A6325" t="s">
        <v>6857</v>
      </c>
      <c r="B6325">
        <v>13868</v>
      </c>
      <c r="C6325" t="s">
        <v>172</v>
      </c>
      <c r="D6325" s="167">
        <v>52693</v>
      </c>
      <c r="E6325" t="s">
        <v>191</v>
      </c>
      <c r="F6325" t="s">
        <v>169</v>
      </c>
      <c r="G6325" t="s">
        <v>354</v>
      </c>
      <c r="H6325" s="168">
        <v>41484</v>
      </c>
      <c r="I6325" t="s">
        <v>104</v>
      </c>
      <c r="J6325" s="169">
        <v>4.161643835616438</v>
      </c>
      <c r="K6325">
        <v>1</v>
      </c>
    </row>
    <row r="6326" spans="1:11" x14ac:dyDescent="0.25">
      <c r="A6326" t="s">
        <v>6858</v>
      </c>
      <c r="B6326">
        <v>80438</v>
      </c>
      <c r="C6326" t="s">
        <v>172</v>
      </c>
      <c r="D6326" s="167">
        <v>29779.07</v>
      </c>
      <c r="E6326" t="s">
        <v>233</v>
      </c>
      <c r="F6326" t="s">
        <v>202</v>
      </c>
      <c r="G6326" t="s">
        <v>234</v>
      </c>
      <c r="H6326" s="168">
        <v>39495</v>
      </c>
      <c r="I6326" t="s">
        <v>106</v>
      </c>
      <c r="J6326" s="169">
        <v>9.6109589041095891</v>
      </c>
      <c r="K6326">
        <v>2</v>
      </c>
    </row>
    <row r="6327" spans="1:11" x14ac:dyDescent="0.25">
      <c r="A6327" t="s">
        <v>6859</v>
      </c>
      <c r="B6327">
        <v>61201</v>
      </c>
      <c r="C6327" t="s">
        <v>167</v>
      </c>
      <c r="D6327" s="167">
        <v>119796.23</v>
      </c>
      <c r="E6327" t="s">
        <v>168</v>
      </c>
      <c r="F6327" t="s">
        <v>169</v>
      </c>
      <c r="G6327" t="s">
        <v>275</v>
      </c>
      <c r="H6327" s="168">
        <v>33293</v>
      </c>
      <c r="I6327" t="s">
        <v>104</v>
      </c>
      <c r="J6327" s="169">
        <v>26.602739726027398</v>
      </c>
      <c r="K6327">
        <v>6</v>
      </c>
    </row>
    <row r="6328" spans="1:11" x14ac:dyDescent="0.25">
      <c r="A6328" t="s">
        <v>6860</v>
      </c>
      <c r="B6328">
        <v>9976</v>
      </c>
      <c r="C6328" t="s">
        <v>172</v>
      </c>
      <c r="D6328" s="167">
        <v>83658</v>
      </c>
      <c r="E6328" t="s">
        <v>175</v>
      </c>
      <c r="F6328" t="s">
        <v>169</v>
      </c>
      <c r="G6328" t="s">
        <v>183</v>
      </c>
      <c r="H6328" s="168">
        <v>37389</v>
      </c>
      <c r="I6328" t="s">
        <v>104</v>
      </c>
      <c r="J6328" s="169">
        <v>15.38082191780822</v>
      </c>
      <c r="K6328">
        <v>4</v>
      </c>
    </row>
    <row r="6329" spans="1:11" x14ac:dyDescent="0.25">
      <c r="A6329" t="s">
        <v>6861</v>
      </c>
      <c r="B6329">
        <v>14314</v>
      </c>
      <c r="C6329" t="s">
        <v>172</v>
      </c>
      <c r="D6329" s="167">
        <v>95825.79</v>
      </c>
      <c r="E6329" t="s">
        <v>216</v>
      </c>
      <c r="F6329" t="s">
        <v>169</v>
      </c>
      <c r="G6329" t="s">
        <v>275</v>
      </c>
      <c r="H6329" s="168">
        <v>41232</v>
      </c>
      <c r="I6329" t="s">
        <v>108</v>
      </c>
      <c r="J6329" s="169">
        <v>4.8520547945205479</v>
      </c>
      <c r="K6329">
        <v>1</v>
      </c>
    </row>
    <row r="6330" spans="1:11" x14ac:dyDescent="0.25">
      <c r="A6330" t="s">
        <v>6862</v>
      </c>
      <c r="B6330">
        <v>15866</v>
      </c>
      <c r="C6330" t="s">
        <v>167</v>
      </c>
      <c r="D6330" s="167">
        <v>48260.15</v>
      </c>
      <c r="E6330" t="s">
        <v>168</v>
      </c>
      <c r="F6330" t="s">
        <v>169</v>
      </c>
      <c r="G6330" t="s">
        <v>869</v>
      </c>
      <c r="H6330" s="168">
        <v>39146</v>
      </c>
      <c r="I6330" t="s">
        <v>103</v>
      </c>
      <c r="J6330" s="169">
        <v>10.567123287671233</v>
      </c>
      <c r="K6330">
        <v>3</v>
      </c>
    </row>
    <row r="6331" spans="1:11" x14ac:dyDescent="0.25">
      <c r="A6331" t="s">
        <v>6863</v>
      </c>
      <c r="B6331">
        <v>95231</v>
      </c>
      <c r="C6331" t="s">
        <v>167</v>
      </c>
      <c r="D6331" s="167">
        <v>74617.86</v>
      </c>
      <c r="E6331" t="s">
        <v>188</v>
      </c>
      <c r="F6331" t="s">
        <v>169</v>
      </c>
      <c r="G6331" t="s">
        <v>284</v>
      </c>
      <c r="H6331" s="168">
        <v>41890</v>
      </c>
      <c r="I6331" t="s">
        <v>107</v>
      </c>
      <c r="J6331" s="169">
        <v>3.0493150684931507</v>
      </c>
      <c r="K6331">
        <v>1</v>
      </c>
    </row>
    <row r="6332" spans="1:11" x14ac:dyDescent="0.25">
      <c r="A6332" t="s">
        <v>6864</v>
      </c>
      <c r="B6332">
        <v>21410</v>
      </c>
      <c r="C6332" t="s">
        <v>172</v>
      </c>
      <c r="D6332" s="167">
        <v>83497.98</v>
      </c>
      <c r="E6332" t="s">
        <v>188</v>
      </c>
      <c r="F6332" t="s">
        <v>169</v>
      </c>
      <c r="G6332" t="s">
        <v>282</v>
      </c>
      <c r="H6332" s="168">
        <v>32706</v>
      </c>
      <c r="I6332" t="s">
        <v>103</v>
      </c>
      <c r="J6332" s="169">
        <v>28.210958904109589</v>
      </c>
      <c r="K6332">
        <v>6</v>
      </c>
    </row>
    <row r="6333" spans="1:11" x14ac:dyDescent="0.25">
      <c r="A6333" t="s">
        <v>6865</v>
      </c>
      <c r="B6333">
        <v>81214</v>
      </c>
      <c r="C6333" t="s">
        <v>172</v>
      </c>
      <c r="D6333" s="167">
        <v>45261</v>
      </c>
      <c r="E6333" t="s">
        <v>191</v>
      </c>
      <c r="F6333" t="s">
        <v>169</v>
      </c>
      <c r="G6333" t="s">
        <v>1065</v>
      </c>
      <c r="H6333" s="168">
        <v>42716</v>
      </c>
      <c r="I6333" t="s">
        <v>104</v>
      </c>
      <c r="J6333" s="169">
        <v>0.78630136986301369</v>
      </c>
      <c r="K6333">
        <v>1</v>
      </c>
    </row>
    <row r="6334" spans="1:11" x14ac:dyDescent="0.25">
      <c r="A6334" t="s">
        <v>6866</v>
      </c>
      <c r="B6334">
        <v>24080</v>
      </c>
      <c r="C6334" t="s">
        <v>167</v>
      </c>
      <c r="D6334" s="167">
        <v>64615.13</v>
      </c>
      <c r="E6334" t="s">
        <v>188</v>
      </c>
      <c r="F6334" t="s">
        <v>169</v>
      </c>
      <c r="G6334" t="s">
        <v>282</v>
      </c>
      <c r="H6334" s="168">
        <v>38796</v>
      </c>
      <c r="I6334" t="s">
        <v>105</v>
      </c>
      <c r="J6334" s="169">
        <v>11.526027397260274</v>
      </c>
      <c r="K6334">
        <v>3</v>
      </c>
    </row>
    <row r="6335" spans="1:11" x14ac:dyDescent="0.25">
      <c r="A6335" t="s">
        <v>6867</v>
      </c>
      <c r="B6335">
        <v>19786</v>
      </c>
      <c r="C6335" t="s">
        <v>172</v>
      </c>
      <c r="D6335" s="167">
        <v>175127</v>
      </c>
      <c r="E6335" t="s">
        <v>239</v>
      </c>
      <c r="F6335" t="s">
        <v>169</v>
      </c>
      <c r="G6335" t="s">
        <v>637</v>
      </c>
      <c r="H6335" s="168">
        <v>31061</v>
      </c>
      <c r="I6335" t="s">
        <v>108</v>
      </c>
      <c r="J6335" s="169">
        <v>32.717808219178082</v>
      </c>
      <c r="K6335">
        <v>7</v>
      </c>
    </row>
    <row r="6336" spans="1:11" x14ac:dyDescent="0.25">
      <c r="A6336" t="s">
        <v>6868</v>
      </c>
      <c r="B6336">
        <v>57863</v>
      </c>
      <c r="C6336" t="s">
        <v>167</v>
      </c>
      <c r="D6336" s="167">
        <v>72902</v>
      </c>
      <c r="E6336" t="s">
        <v>175</v>
      </c>
      <c r="F6336" t="s">
        <v>169</v>
      </c>
      <c r="G6336" t="s">
        <v>183</v>
      </c>
      <c r="H6336" s="168">
        <v>38734</v>
      </c>
      <c r="I6336" t="s">
        <v>103</v>
      </c>
      <c r="J6336" s="169">
        <v>11.695890410958905</v>
      </c>
      <c r="K6336">
        <v>3</v>
      </c>
    </row>
    <row r="6337" spans="1:11" x14ac:dyDescent="0.25">
      <c r="A6337" t="s">
        <v>6869</v>
      </c>
      <c r="B6337">
        <v>4066</v>
      </c>
      <c r="C6337" t="s">
        <v>172</v>
      </c>
      <c r="D6337" s="167">
        <v>99958.87</v>
      </c>
      <c r="E6337" t="s">
        <v>616</v>
      </c>
      <c r="F6337" t="s">
        <v>169</v>
      </c>
      <c r="G6337" t="s">
        <v>617</v>
      </c>
      <c r="H6337" s="168">
        <v>41288</v>
      </c>
      <c r="I6337" t="s">
        <v>104</v>
      </c>
      <c r="J6337" s="169">
        <v>4.6986301369863011</v>
      </c>
      <c r="K6337">
        <v>1</v>
      </c>
    </row>
    <row r="6338" spans="1:11" x14ac:dyDescent="0.25">
      <c r="A6338" t="s">
        <v>6870</v>
      </c>
      <c r="B6338">
        <v>73</v>
      </c>
      <c r="C6338" t="s">
        <v>172</v>
      </c>
      <c r="D6338" s="167">
        <v>17793.560000000001</v>
      </c>
      <c r="E6338" t="s">
        <v>196</v>
      </c>
      <c r="F6338" t="s">
        <v>202</v>
      </c>
      <c r="G6338" t="s">
        <v>222</v>
      </c>
      <c r="H6338" s="168">
        <v>41064</v>
      </c>
      <c r="I6338" t="s">
        <v>104</v>
      </c>
      <c r="J6338" s="169">
        <v>5.3123287671232875</v>
      </c>
      <c r="K6338">
        <v>2</v>
      </c>
    </row>
    <row r="6339" spans="1:11" x14ac:dyDescent="0.25">
      <c r="A6339" t="s">
        <v>6871</v>
      </c>
      <c r="B6339">
        <v>37645</v>
      </c>
      <c r="C6339" t="s">
        <v>172</v>
      </c>
      <c r="D6339" s="167">
        <v>119713</v>
      </c>
      <c r="E6339" t="s">
        <v>175</v>
      </c>
      <c r="F6339" t="s">
        <v>169</v>
      </c>
      <c r="G6339" t="s">
        <v>291</v>
      </c>
      <c r="H6339" s="168">
        <v>35702</v>
      </c>
      <c r="I6339" t="s">
        <v>107</v>
      </c>
      <c r="J6339" s="169">
        <v>20.002739726027396</v>
      </c>
      <c r="K6339">
        <v>5</v>
      </c>
    </row>
    <row r="6340" spans="1:11" x14ac:dyDescent="0.25">
      <c r="A6340" t="s">
        <v>6872</v>
      </c>
      <c r="B6340">
        <v>29772</v>
      </c>
      <c r="C6340" t="s">
        <v>172</v>
      </c>
      <c r="D6340" s="167">
        <v>50910</v>
      </c>
      <c r="E6340" t="s">
        <v>191</v>
      </c>
      <c r="F6340" t="s">
        <v>169</v>
      </c>
      <c r="G6340" t="s">
        <v>354</v>
      </c>
      <c r="H6340" s="168">
        <v>41708</v>
      </c>
      <c r="I6340" t="s">
        <v>103</v>
      </c>
      <c r="J6340" s="169">
        <v>3.547945205479452</v>
      </c>
      <c r="K6340">
        <v>1</v>
      </c>
    </row>
    <row r="6341" spans="1:11" x14ac:dyDescent="0.25">
      <c r="A6341" t="s">
        <v>6873</v>
      </c>
      <c r="B6341">
        <v>84696</v>
      </c>
      <c r="C6341" t="s">
        <v>172</v>
      </c>
      <c r="D6341" s="167">
        <v>71796</v>
      </c>
      <c r="E6341" t="s">
        <v>191</v>
      </c>
      <c r="F6341" t="s">
        <v>169</v>
      </c>
      <c r="G6341" t="s">
        <v>192</v>
      </c>
      <c r="H6341" s="168">
        <v>39160</v>
      </c>
      <c r="I6341" t="s">
        <v>103</v>
      </c>
      <c r="J6341" s="169">
        <v>10.528767123287672</v>
      </c>
      <c r="K6341">
        <v>3</v>
      </c>
    </row>
    <row r="6342" spans="1:11" x14ac:dyDescent="0.25">
      <c r="A6342" t="s">
        <v>6874</v>
      </c>
      <c r="B6342">
        <v>46551</v>
      </c>
      <c r="C6342" t="s">
        <v>172</v>
      </c>
      <c r="D6342" s="167">
        <v>65752</v>
      </c>
      <c r="E6342" t="s">
        <v>175</v>
      </c>
      <c r="F6342" t="s">
        <v>169</v>
      </c>
      <c r="G6342" t="s">
        <v>183</v>
      </c>
      <c r="H6342" s="168">
        <v>40744</v>
      </c>
      <c r="I6342" t="s">
        <v>107</v>
      </c>
      <c r="J6342" s="169">
        <v>6.1890410958904107</v>
      </c>
      <c r="K6342">
        <v>2</v>
      </c>
    </row>
    <row r="6343" spans="1:11" x14ac:dyDescent="0.25">
      <c r="A6343" t="s">
        <v>6875</v>
      </c>
      <c r="B6343">
        <v>14966</v>
      </c>
      <c r="C6343" t="s">
        <v>172</v>
      </c>
      <c r="D6343" s="167">
        <v>65716</v>
      </c>
      <c r="E6343" t="s">
        <v>191</v>
      </c>
      <c r="F6343" t="s">
        <v>169</v>
      </c>
      <c r="G6343" t="s">
        <v>486</v>
      </c>
      <c r="H6343" s="168">
        <v>39160</v>
      </c>
      <c r="I6343" t="s">
        <v>107</v>
      </c>
      <c r="J6343" s="169">
        <v>10.528767123287672</v>
      </c>
      <c r="K6343">
        <v>3</v>
      </c>
    </row>
    <row r="6344" spans="1:11" x14ac:dyDescent="0.25">
      <c r="A6344" t="s">
        <v>6876</v>
      </c>
      <c r="B6344">
        <v>81620</v>
      </c>
      <c r="C6344" t="s">
        <v>172</v>
      </c>
      <c r="D6344" s="167">
        <v>77029</v>
      </c>
      <c r="E6344" t="s">
        <v>168</v>
      </c>
      <c r="F6344" t="s">
        <v>169</v>
      </c>
      <c r="G6344" t="s">
        <v>265</v>
      </c>
      <c r="H6344" s="168">
        <v>37774</v>
      </c>
      <c r="I6344" t="s">
        <v>104</v>
      </c>
      <c r="J6344" s="169">
        <v>14.326027397260274</v>
      </c>
      <c r="K6344">
        <v>3</v>
      </c>
    </row>
    <row r="6345" spans="1:11" x14ac:dyDescent="0.25">
      <c r="A6345" t="s">
        <v>6877</v>
      </c>
      <c r="B6345">
        <v>97313</v>
      </c>
      <c r="C6345" t="s">
        <v>167</v>
      </c>
      <c r="D6345" s="167">
        <v>37625.9</v>
      </c>
      <c r="E6345" t="s">
        <v>216</v>
      </c>
      <c r="F6345" t="s">
        <v>202</v>
      </c>
      <c r="G6345" t="s">
        <v>217</v>
      </c>
      <c r="H6345" s="168">
        <v>28527</v>
      </c>
      <c r="I6345" t="s">
        <v>106</v>
      </c>
      <c r="J6345" s="169">
        <v>39.660273972602738</v>
      </c>
      <c r="K6345">
        <v>8</v>
      </c>
    </row>
    <row r="6346" spans="1:11" x14ac:dyDescent="0.25">
      <c r="A6346" t="s">
        <v>6878</v>
      </c>
      <c r="B6346">
        <v>39554</v>
      </c>
      <c r="C6346" t="s">
        <v>167</v>
      </c>
      <c r="D6346" s="167">
        <v>43525.71</v>
      </c>
      <c r="E6346" t="s">
        <v>199</v>
      </c>
      <c r="F6346" t="s">
        <v>169</v>
      </c>
      <c r="G6346" t="s">
        <v>220</v>
      </c>
      <c r="H6346" s="168">
        <v>41281</v>
      </c>
      <c r="I6346" t="s">
        <v>108</v>
      </c>
      <c r="J6346" s="169">
        <v>4.7178082191780826</v>
      </c>
      <c r="K6346">
        <v>1</v>
      </c>
    </row>
    <row r="6347" spans="1:11" x14ac:dyDescent="0.25">
      <c r="A6347" t="s">
        <v>6879</v>
      </c>
      <c r="B6347">
        <v>11243</v>
      </c>
      <c r="C6347" t="s">
        <v>167</v>
      </c>
      <c r="D6347" s="167">
        <v>100849.36</v>
      </c>
      <c r="E6347" t="s">
        <v>191</v>
      </c>
      <c r="F6347" t="s">
        <v>169</v>
      </c>
      <c r="G6347" t="s">
        <v>610</v>
      </c>
      <c r="H6347" s="168">
        <v>29467</v>
      </c>
      <c r="I6347" t="s">
        <v>103</v>
      </c>
      <c r="J6347" s="169">
        <v>37.084931506849315</v>
      </c>
      <c r="K6347">
        <v>8</v>
      </c>
    </row>
    <row r="6348" spans="1:11" x14ac:dyDescent="0.25">
      <c r="A6348" t="s">
        <v>6880</v>
      </c>
      <c r="B6348">
        <v>33690</v>
      </c>
      <c r="C6348" t="s">
        <v>167</v>
      </c>
      <c r="D6348" s="167">
        <v>93294.96</v>
      </c>
      <c r="E6348" t="s">
        <v>230</v>
      </c>
      <c r="F6348" t="s">
        <v>169</v>
      </c>
      <c r="G6348" t="s">
        <v>305</v>
      </c>
      <c r="H6348" s="168">
        <v>41512</v>
      </c>
      <c r="I6348" t="s">
        <v>104</v>
      </c>
      <c r="J6348" s="169">
        <v>4.0849315068493155</v>
      </c>
      <c r="K6348">
        <v>1</v>
      </c>
    </row>
    <row r="6349" spans="1:11" x14ac:dyDescent="0.25">
      <c r="A6349" t="s">
        <v>6881</v>
      </c>
      <c r="B6349">
        <v>65290</v>
      </c>
      <c r="C6349" t="s">
        <v>167</v>
      </c>
      <c r="D6349" s="167">
        <v>84537.88</v>
      </c>
      <c r="E6349" t="s">
        <v>168</v>
      </c>
      <c r="F6349" t="s">
        <v>169</v>
      </c>
      <c r="G6349" t="s">
        <v>397</v>
      </c>
      <c r="H6349" s="168">
        <v>37109</v>
      </c>
      <c r="I6349" t="s">
        <v>104</v>
      </c>
      <c r="J6349" s="169">
        <v>16.147945205479452</v>
      </c>
      <c r="K6349">
        <v>4</v>
      </c>
    </row>
    <row r="6350" spans="1:11" x14ac:dyDescent="0.25">
      <c r="A6350" t="s">
        <v>6882</v>
      </c>
      <c r="B6350">
        <v>2605</v>
      </c>
      <c r="C6350" t="s">
        <v>167</v>
      </c>
      <c r="D6350" s="167">
        <v>84974</v>
      </c>
      <c r="E6350" t="s">
        <v>188</v>
      </c>
      <c r="F6350" t="s">
        <v>169</v>
      </c>
      <c r="G6350" t="s">
        <v>226</v>
      </c>
      <c r="H6350" s="168">
        <v>38656</v>
      </c>
      <c r="I6350" t="s">
        <v>106</v>
      </c>
      <c r="J6350" s="169">
        <v>11.90958904109589</v>
      </c>
      <c r="K6350">
        <v>3</v>
      </c>
    </row>
    <row r="6351" spans="1:11" x14ac:dyDescent="0.25">
      <c r="A6351" t="s">
        <v>6883</v>
      </c>
      <c r="B6351">
        <v>20280</v>
      </c>
      <c r="C6351" t="s">
        <v>172</v>
      </c>
      <c r="D6351" s="167">
        <v>52700.74</v>
      </c>
      <c r="E6351" t="s">
        <v>199</v>
      </c>
      <c r="F6351" t="s">
        <v>169</v>
      </c>
      <c r="G6351" t="s">
        <v>200</v>
      </c>
      <c r="H6351" s="168">
        <v>39509</v>
      </c>
      <c r="I6351" t="s">
        <v>105</v>
      </c>
      <c r="J6351" s="169">
        <v>9.5726027397260278</v>
      </c>
      <c r="K6351">
        <v>2</v>
      </c>
    </row>
    <row r="6352" spans="1:11" x14ac:dyDescent="0.25">
      <c r="A6352" t="s">
        <v>6884</v>
      </c>
      <c r="B6352">
        <v>22393</v>
      </c>
      <c r="C6352" t="s">
        <v>167</v>
      </c>
      <c r="D6352" s="167">
        <v>66199.42</v>
      </c>
      <c r="E6352" t="s">
        <v>175</v>
      </c>
      <c r="F6352" t="s">
        <v>169</v>
      </c>
      <c r="G6352" t="s">
        <v>904</v>
      </c>
      <c r="H6352" s="168">
        <v>37319</v>
      </c>
      <c r="I6352" t="s">
        <v>106</v>
      </c>
      <c r="J6352" s="169">
        <v>15.572602739726028</v>
      </c>
      <c r="K6352">
        <v>4</v>
      </c>
    </row>
    <row r="6353" spans="1:11" x14ac:dyDescent="0.25">
      <c r="A6353" t="s">
        <v>6885</v>
      </c>
      <c r="B6353">
        <v>28097</v>
      </c>
      <c r="C6353" t="s">
        <v>167</v>
      </c>
      <c r="D6353" s="167">
        <v>72534.66</v>
      </c>
      <c r="E6353" t="s">
        <v>175</v>
      </c>
      <c r="F6353" t="s">
        <v>169</v>
      </c>
      <c r="G6353" t="s">
        <v>209</v>
      </c>
      <c r="H6353" s="168">
        <v>34029</v>
      </c>
      <c r="I6353" t="s">
        <v>107</v>
      </c>
      <c r="J6353" s="169">
        <v>24.586301369863012</v>
      </c>
      <c r="K6353">
        <v>5</v>
      </c>
    </row>
    <row r="6354" spans="1:11" x14ac:dyDescent="0.25">
      <c r="A6354" t="s">
        <v>6886</v>
      </c>
      <c r="B6354">
        <v>59549</v>
      </c>
      <c r="C6354" t="s">
        <v>167</v>
      </c>
      <c r="D6354" s="167">
        <v>120600</v>
      </c>
      <c r="E6354" t="s">
        <v>188</v>
      </c>
      <c r="F6354" t="s">
        <v>169</v>
      </c>
      <c r="G6354" t="s">
        <v>231</v>
      </c>
      <c r="H6354" s="168">
        <v>42492</v>
      </c>
      <c r="I6354" t="s">
        <v>103</v>
      </c>
      <c r="J6354" s="169">
        <v>1.4</v>
      </c>
      <c r="K6354">
        <v>1</v>
      </c>
    </row>
    <row r="6355" spans="1:11" x14ac:dyDescent="0.25">
      <c r="A6355" t="s">
        <v>6887</v>
      </c>
      <c r="B6355">
        <v>35688</v>
      </c>
      <c r="C6355" t="s">
        <v>172</v>
      </c>
      <c r="D6355" s="167">
        <v>45384.51</v>
      </c>
      <c r="E6355" t="s">
        <v>253</v>
      </c>
      <c r="F6355" t="s">
        <v>169</v>
      </c>
      <c r="G6355" t="s">
        <v>2030</v>
      </c>
      <c r="H6355" s="168">
        <v>40330</v>
      </c>
      <c r="I6355" t="s">
        <v>104</v>
      </c>
      <c r="J6355" s="169">
        <v>7.3232876712328769</v>
      </c>
      <c r="K6355">
        <v>2</v>
      </c>
    </row>
    <row r="6356" spans="1:11" x14ac:dyDescent="0.25">
      <c r="A6356" t="s">
        <v>6888</v>
      </c>
      <c r="B6356">
        <v>27834</v>
      </c>
      <c r="C6356" t="s">
        <v>167</v>
      </c>
      <c r="D6356" s="167">
        <v>83755.850000000006</v>
      </c>
      <c r="E6356" t="s">
        <v>188</v>
      </c>
      <c r="F6356" t="s">
        <v>169</v>
      </c>
      <c r="G6356" t="s">
        <v>428</v>
      </c>
      <c r="H6356" s="168">
        <v>37585</v>
      </c>
      <c r="I6356" t="s">
        <v>105</v>
      </c>
      <c r="J6356" s="169">
        <v>14.843835616438357</v>
      </c>
      <c r="K6356">
        <v>3</v>
      </c>
    </row>
    <row r="6357" spans="1:11" x14ac:dyDescent="0.25">
      <c r="A6357" t="s">
        <v>6889</v>
      </c>
      <c r="B6357">
        <v>99434</v>
      </c>
      <c r="C6357" t="s">
        <v>172</v>
      </c>
      <c r="D6357" s="167">
        <v>85854</v>
      </c>
      <c r="E6357" t="s">
        <v>185</v>
      </c>
      <c r="F6357" t="s">
        <v>169</v>
      </c>
      <c r="G6357" t="s">
        <v>416</v>
      </c>
      <c r="H6357" s="168">
        <v>37502</v>
      </c>
      <c r="I6357" t="s">
        <v>106</v>
      </c>
      <c r="J6357" s="169">
        <v>15.07123287671233</v>
      </c>
      <c r="K6357">
        <v>4</v>
      </c>
    </row>
    <row r="6358" spans="1:11" x14ac:dyDescent="0.25">
      <c r="A6358" t="s">
        <v>6890</v>
      </c>
      <c r="B6358">
        <v>53642</v>
      </c>
      <c r="C6358" t="s">
        <v>172</v>
      </c>
      <c r="D6358" s="167">
        <v>43525.71</v>
      </c>
      <c r="E6358" t="s">
        <v>168</v>
      </c>
      <c r="F6358" t="s">
        <v>169</v>
      </c>
      <c r="G6358" t="s">
        <v>869</v>
      </c>
      <c r="H6358" s="168">
        <v>41484</v>
      </c>
      <c r="I6358" t="s">
        <v>103</v>
      </c>
      <c r="J6358" s="169">
        <v>4.161643835616438</v>
      </c>
      <c r="K6358">
        <v>1</v>
      </c>
    </row>
    <row r="6359" spans="1:11" x14ac:dyDescent="0.25">
      <c r="A6359" t="s">
        <v>6891</v>
      </c>
      <c r="B6359">
        <v>67011</v>
      </c>
      <c r="C6359" t="s">
        <v>167</v>
      </c>
      <c r="D6359" s="167">
        <v>73801</v>
      </c>
      <c r="E6359" t="s">
        <v>188</v>
      </c>
      <c r="F6359" t="s">
        <v>169</v>
      </c>
      <c r="G6359" t="s">
        <v>273</v>
      </c>
      <c r="H6359" s="168">
        <v>36262</v>
      </c>
      <c r="I6359" t="s">
        <v>103</v>
      </c>
      <c r="J6359" s="169">
        <v>18.468493150684932</v>
      </c>
      <c r="K6359">
        <v>4</v>
      </c>
    </row>
    <row r="6360" spans="1:11" x14ac:dyDescent="0.25">
      <c r="A6360" t="s">
        <v>6892</v>
      </c>
      <c r="B6360">
        <v>20580</v>
      </c>
      <c r="C6360" t="s">
        <v>172</v>
      </c>
      <c r="D6360" s="167">
        <v>40631.32</v>
      </c>
      <c r="E6360" t="s">
        <v>199</v>
      </c>
      <c r="F6360" t="s">
        <v>169</v>
      </c>
      <c r="G6360" t="s">
        <v>200</v>
      </c>
      <c r="H6360" s="168">
        <v>42177</v>
      </c>
      <c r="I6360" t="s">
        <v>108</v>
      </c>
      <c r="J6360" s="169">
        <v>2.2630136986301368</v>
      </c>
      <c r="K6360">
        <v>1</v>
      </c>
    </row>
    <row r="6361" spans="1:11" x14ac:dyDescent="0.25">
      <c r="A6361" t="s">
        <v>6893</v>
      </c>
      <c r="B6361">
        <v>51763</v>
      </c>
      <c r="C6361" t="s">
        <v>167</v>
      </c>
      <c r="D6361" s="167">
        <v>42000</v>
      </c>
      <c r="E6361" t="s">
        <v>188</v>
      </c>
      <c r="F6361" t="s">
        <v>169</v>
      </c>
      <c r="G6361" t="s">
        <v>170</v>
      </c>
      <c r="H6361" s="168">
        <v>42576</v>
      </c>
      <c r="I6361" t="s">
        <v>105</v>
      </c>
      <c r="J6361" s="169">
        <v>1.1698630136986301</v>
      </c>
      <c r="K6361">
        <v>1</v>
      </c>
    </row>
    <row r="6362" spans="1:11" x14ac:dyDescent="0.25">
      <c r="A6362" t="s">
        <v>6894</v>
      </c>
      <c r="B6362">
        <v>33218</v>
      </c>
      <c r="C6362" t="s">
        <v>172</v>
      </c>
      <c r="D6362" s="167">
        <v>107657</v>
      </c>
      <c r="E6362" t="s">
        <v>213</v>
      </c>
      <c r="F6362" t="s">
        <v>169</v>
      </c>
      <c r="G6362" t="s">
        <v>240</v>
      </c>
      <c r="H6362" s="168">
        <v>36241</v>
      </c>
      <c r="I6362" t="s">
        <v>104</v>
      </c>
      <c r="J6362" s="169">
        <v>18.526027397260275</v>
      </c>
      <c r="K6362">
        <v>4</v>
      </c>
    </row>
    <row r="6363" spans="1:11" x14ac:dyDescent="0.25">
      <c r="A6363" t="s">
        <v>6895</v>
      </c>
      <c r="B6363">
        <v>70276</v>
      </c>
      <c r="C6363" t="s">
        <v>172</v>
      </c>
      <c r="D6363" s="167">
        <v>45145.07</v>
      </c>
      <c r="E6363" t="s">
        <v>196</v>
      </c>
      <c r="F6363" t="s">
        <v>169</v>
      </c>
      <c r="G6363" t="s">
        <v>1046</v>
      </c>
      <c r="H6363" s="168">
        <v>41190</v>
      </c>
      <c r="I6363" t="s">
        <v>106</v>
      </c>
      <c r="J6363" s="169">
        <v>4.9671232876712326</v>
      </c>
      <c r="K6363">
        <v>1</v>
      </c>
    </row>
    <row r="6364" spans="1:11" x14ac:dyDescent="0.25">
      <c r="A6364" t="s">
        <v>6896</v>
      </c>
      <c r="B6364">
        <v>33913</v>
      </c>
      <c r="C6364" t="s">
        <v>172</v>
      </c>
      <c r="D6364" s="167">
        <v>66065.23</v>
      </c>
      <c r="E6364" t="s">
        <v>199</v>
      </c>
      <c r="F6364" t="s">
        <v>169</v>
      </c>
      <c r="G6364" t="s">
        <v>750</v>
      </c>
      <c r="H6364" s="168">
        <v>34716</v>
      </c>
      <c r="I6364" t="s">
        <v>105</v>
      </c>
      <c r="J6364" s="169">
        <v>22.704109589041096</v>
      </c>
      <c r="K6364">
        <v>5</v>
      </c>
    </row>
    <row r="6365" spans="1:11" x14ac:dyDescent="0.25">
      <c r="A6365" t="s">
        <v>6897</v>
      </c>
      <c r="B6365">
        <v>58826</v>
      </c>
      <c r="C6365" t="s">
        <v>167</v>
      </c>
      <c r="D6365" s="167">
        <v>76015.03</v>
      </c>
      <c r="E6365" t="s">
        <v>188</v>
      </c>
      <c r="F6365" t="s">
        <v>169</v>
      </c>
      <c r="G6365" t="s">
        <v>273</v>
      </c>
      <c r="H6365" s="168">
        <v>33973</v>
      </c>
      <c r="I6365" t="s">
        <v>108</v>
      </c>
      <c r="J6365" s="169">
        <v>24.739726027397261</v>
      </c>
      <c r="K6365">
        <v>5</v>
      </c>
    </row>
    <row r="6366" spans="1:11" x14ac:dyDescent="0.25">
      <c r="A6366" t="s">
        <v>6898</v>
      </c>
      <c r="B6366">
        <v>56620</v>
      </c>
      <c r="C6366" t="s">
        <v>172</v>
      </c>
      <c r="D6366" s="167">
        <v>97912</v>
      </c>
      <c r="E6366" t="s">
        <v>268</v>
      </c>
      <c r="F6366" t="s">
        <v>169</v>
      </c>
      <c r="G6366" t="s">
        <v>297</v>
      </c>
      <c r="H6366" s="168">
        <v>36521</v>
      </c>
      <c r="I6366" t="s">
        <v>108</v>
      </c>
      <c r="J6366" s="169">
        <v>17.758904109589039</v>
      </c>
      <c r="K6366">
        <v>4</v>
      </c>
    </row>
    <row r="6367" spans="1:11" x14ac:dyDescent="0.25">
      <c r="A6367" t="s">
        <v>6899</v>
      </c>
      <c r="B6367">
        <v>70078</v>
      </c>
      <c r="C6367" t="s">
        <v>167</v>
      </c>
      <c r="D6367" s="167">
        <v>30542.43</v>
      </c>
      <c r="E6367" t="s">
        <v>216</v>
      </c>
      <c r="F6367" t="s">
        <v>202</v>
      </c>
      <c r="G6367" t="s">
        <v>217</v>
      </c>
      <c r="H6367" s="168">
        <v>37473</v>
      </c>
      <c r="I6367" t="s">
        <v>104</v>
      </c>
      <c r="J6367" s="169">
        <v>15.150684931506849</v>
      </c>
      <c r="K6367">
        <v>4</v>
      </c>
    </row>
    <row r="6368" spans="1:11" x14ac:dyDescent="0.25">
      <c r="A6368" t="s">
        <v>6900</v>
      </c>
      <c r="B6368">
        <v>59217</v>
      </c>
      <c r="C6368" t="s">
        <v>172</v>
      </c>
      <c r="D6368" s="167">
        <v>29779.07</v>
      </c>
      <c r="E6368" t="s">
        <v>233</v>
      </c>
      <c r="F6368" t="s">
        <v>202</v>
      </c>
      <c r="G6368" t="s">
        <v>234</v>
      </c>
      <c r="H6368" s="168">
        <v>41031</v>
      </c>
      <c r="I6368" t="s">
        <v>106</v>
      </c>
      <c r="J6368" s="169">
        <v>5.4027397260273968</v>
      </c>
      <c r="K6368">
        <v>2</v>
      </c>
    </row>
    <row r="6369" spans="1:11" x14ac:dyDescent="0.25">
      <c r="A6369" t="s">
        <v>6901</v>
      </c>
      <c r="B6369">
        <v>36756</v>
      </c>
      <c r="C6369" t="s">
        <v>172</v>
      </c>
      <c r="D6369" s="167">
        <v>49831</v>
      </c>
      <c r="E6369" t="s">
        <v>168</v>
      </c>
      <c r="F6369" t="s">
        <v>169</v>
      </c>
      <c r="G6369" t="s">
        <v>265</v>
      </c>
      <c r="H6369" s="168">
        <v>41988</v>
      </c>
      <c r="I6369" t="s">
        <v>105</v>
      </c>
      <c r="J6369" s="169">
        <v>2.7808219178082192</v>
      </c>
      <c r="K6369">
        <v>1</v>
      </c>
    </row>
    <row r="6370" spans="1:11" x14ac:dyDescent="0.25">
      <c r="A6370" t="s">
        <v>6902</v>
      </c>
      <c r="B6370">
        <v>41052</v>
      </c>
      <c r="C6370" t="s">
        <v>172</v>
      </c>
      <c r="D6370" s="167">
        <v>83658</v>
      </c>
      <c r="E6370" t="s">
        <v>175</v>
      </c>
      <c r="F6370" t="s">
        <v>169</v>
      </c>
      <c r="G6370" t="s">
        <v>183</v>
      </c>
      <c r="H6370" s="168">
        <v>37270</v>
      </c>
      <c r="I6370" t="s">
        <v>103</v>
      </c>
      <c r="J6370" s="169">
        <v>15.706849315068494</v>
      </c>
      <c r="K6370">
        <v>4</v>
      </c>
    </row>
    <row r="6371" spans="1:11" x14ac:dyDescent="0.25">
      <c r="A6371" t="s">
        <v>6903</v>
      </c>
      <c r="B6371">
        <v>52421</v>
      </c>
      <c r="C6371" t="s">
        <v>167</v>
      </c>
      <c r="D6371" s="167">
        <v>44850.59</v>
      </c>
      <c r="E6371" t="s">
        <v>216</v>
      </c>
      <c r="F6371" t="s">
        <v>169</v>
      </c>
      <c r="G6371" t="s">
        <v>217</v>
      </c>
      <c r="H6371" s="168">
        <v>38924</v>
      </c>
      <c r="I6371" t="s">
        <v>104</v>
      </c>
      <c r="J6371" s="169">
        <v>11.175342465753424</v>
      </c>
      <c r="K6371">
        <v>3</v>
      </c>
    </row>
    <row r="6372" spans="1:11" x14ac:dyDescent="0.25">
      <c r="A6372" t="s">
        <v>6904</v>
      </c>
      <c r="B6372">
        <v>88899</v>
      </c>
      <c r="C6372" t="s">
        <v>172</v>
      </c>
      <c r="D6372" s="167">
        <v>175127</v>
      </c>
      <c r="E6372" t="s">
        <v>196</v>
      </c>
      <c r="F6372" t="s">
        <v>169</v>
      </c>
      <c r="G6372" t="s">
        <v>637</v>
      </c>
      <c r="H6372" s="168">
        <v>40792</v>
      </c>
      <c r="I6372" t="s">
        <v>104</v>
      </c>
      <c r="J6372" s="169">
        <v>6.0575342465753428</v>
      </c>
      <c r="K6372">
        <v>2</v>
      </c>
    </row>
    <row r="6373" spans="1:11" x14ac:dyDescent="0.25">
      <c r="A6373" t="s">
        <v>6905</v>
      </c>
      <c r="B6373">
        <v>65628</v>
      </c>
      <c r="C6373" t="s">
        <v>167</v>
      </c>
      <c r="D6373" s="167">
        <v>39257</v>
      </c>
      <c r="E6373" t="s">
        <v>168</v>
      </c>
      <c r="F6373" t="s">
        <v>169</v>
      </c>
      <c r="G6373" t="s">
        <v>6906</v>
      </c>
      <c r="H6373" s="168">
        <v>42716</v>
      </c>
      <c r="I6373" t="s">
        <v>108</v>
      </c>
      <c r="J6373" s="169">
        <v>0.78630136986301369</v>
      </c>
      <c r="K6373">
        <v>1</v>
      </c>
    </row>
    <row r="6374" spans="1:11" x14ac:dyDescent="0.25">
      <c r="A6374" t="s">
        <v>6907</v>
      </c>
      <c r="B6374">
        <v>22491</v>
      </c>
      <c r="C6374" t="s">
        <v>167</v>
      </c>
      <c r="D6374" s="167">
        <v>102735.6</v>
      </c>
      <c r="E6374" t="s">
        <v>188</v>
      </c>
      <c r="F6374" t="s">
        <v>169</v>
      </c>
      <c r="G6374" t="s">
        <v>305</v>
      </c>
      <c r="H6374" s="168">
        <v>41218</v>
      </c>
      <c r="I6374" t="s">
        <v>106</v>
      </c>
      <c r="J6374" s="169">
        <v>4.8904109589041092</v>
      </c>
      <c r="K6374">
        <v>1</v>
      </c>
    </row>
    <row r="6375" spans="1:11" x14ac:dyDescent="0.25">
      <c r="A6375" t="s">
        <v>6908</v>
      </c>
      <c r="B6375">
        <v>86671</v>
      </c>
      <c r="C6375" t="s">
        <v>167</v>
      </c>
      <c r="D6375" s="167">
        <v>33221.43</v>
      </c>
      <c r="E6375" t="s">
        <v>233</v>
      </c>
      <c r="F6375" t="s">
        <v>169</v>
      </c>
      <c r="G6375" t="s">
        <v>399</v>
      </c>
      <c r="H6375" s="168">
        <v>39903</v>
      </c>
      <c r="I6375" t="s">
        <v>106</v>
      </c>
      <c r="J6375" s="169">
        <v>8.493150684931507</v>
      </c>
      <c r="K6375">
        <v>2</v>
      </c>
    </row>
    <row r="6376" spans="1:11" x14ac:dyDescent="0.25">
      <c r="A6376" t="s">
        <v>6909</v>
      </c>
      <c r="B6376">
        <v>98129</v>
      </c>
      <c r="C6376" t="s">
        <v>172</v>
      </c>
      <c r="D6376" s="167">
        <v>50910</v>
      </c>
      <c r="E6376" t="s">
        <v>191</v>
      </c>
      <c r="F6376" t="s">
        <v>169</v>
      </c>
      <c r="G6376" t="s">
        <v>354</v>
      </c>
      <c r="H6376" s="168">
        <v>41708</v>
      </c>
      <c r="I6376" t="s">
        <v>103</v>
      </c>
      <c r="J6376" s="169">
        <v>3.547945205479452</v>
      </c>
      <c r="K6376">
        <v>1</v>
      </c>
    </row>
    <row r="6377" spans="1:11" x14ac:dyDescent="0.25">
      <c r="A6377" t="s">
        <v>6910</v>
      </c>
      <c r="B6377">
        <v>86657</v>
      </c>
      <c r="C6377" t="s">
        <v>172</v>
      </c>
      <c r="D6377" s="167">
        <v>48258.81</v>
      </c>
      <c r="E6377" t="s">
        <v>199</v>
      </c>
      <c r="F6377" t="s">
        <v>169</v>
      </c>
      <c r="G6377" t="s">
        <v>330</v>
      </c>
      <c r="H6377" s="168">
        <v>39202</v>
      </c>
      <c r="I6377" t="s">
        <v>105</v>
      </c>
      <c r="J6377" s="169">
        <v>10.413698630136986</v>
      </c>
      <c r="K6377">
        <v>3</v>
      </c>
    </row>
    <row r="6378" spans="1:11" x14ac:dyDescent="0.25">
      <c r="A6378" t="s">
        <v>6911</v>
      </c>
      <c r="B6378">
        <v>36407</v>
      </c>
      <c r="C6378" t="s">
        <v>172</v>
      </c>
      <c r="D6378" s="167">
        <v>79227</v>
      </c>
      <c r="E6378" t="s">
        <v>168</v>
      </c>
      <c r="F6378" t="s">
        <v>169</v>
      </c>
      <c r="G6378" t="s">
        <v>173</v>
      </c>
      <c r="H6378" s="168">
        <v>38551</v>
      </c>
      <c r="I6378" t="s">
        <v>103</v>
      </c>
      <c r="J6378" s="169">
        <v>12.197260273972603</v>
      </c>
      <c r="K6378">
        <v>3</v>
      </c>
    </row>
    <row r="6379" spans="1:11" x14ac:dyDescent="0.25">
      <c r="A6379" t="s">
        <v>6912</v>
      </c>
      <c r="B6379">
        <v>96271</v>
      </c>
      <c r="C6379" t="s">
        <v>167</v>
      </c>
      <c r="D6379" s="167">
        <v>58353.82</v>
      </c>
      <c r="E6379" t="s">
        <v>233</v>
      </c>
      <c r="F6379" t="s">
        <v>169</v>
      </c>
      <c r="G6379" t="s">
        <v>189</v>
      </c>
      <c r="H6379" s="168">
        <v>42072</v>
      </c>
      <c r="I6379" t="s">
        <v>104</v>
      </c>
      <c r="J6379" s="169">
        <v>2.5506849315068494</v>
      </c>
      <c r="K6379">
        <v>1</v>
      </c>
    </row>
    <row r="6380" spans="1:11" x14ac:dyDescent="0.25">
      <c r="A6380" t="s">
        <v>6913</v>
      </c>
      <c r="B6380">
        <v>65825</v>
      </c>
      <c r="C6380" t="s">
        <v>167</v>
      </c>
      <c r="D6380" s="167">
        <v>58455</v>
      </c>
      <c r="E6380" t="s">
        <v>175</v>
      </c>
      <c r="F6380" t="s">
        <v>169</v>
      </c>
      <c r="G6380" t="s">
        <v>183</v>
      </c>
      <c r="H6380" s="168">
        <v>41302</v>
      </c>
      <c r="I6380" t="s">
        <v>103</v>
      </c>
      <c r="J6380" s="169">
        <v>4.6602739726027398</v>
      </c>
      <c r="K6380">
        <v>1</v>
      </c>
    </row>
    <row r="6381" spans="1:11" x14ac:dyDescent="0.25">
      <c r="A6381" t="s">
        <v>6914</v>
      </c>
      <c r="B6381">
        <v>35697</v>
      </c>
      <c r="C6381" t="s">
        <v>172</v>
      </c>
      <c r="D6381" s="167">
        <v>80829</v>
      </c>
      <c r="E6381" t="s">
        <v>175</v>
      </c>
      <c r="F6381" t="s">
        <v>169</v>
      </c>
      <c r="G6381" t="s">
        <v>183</v>
      </c>
      <c r="H6381" s="168">
        <v>39461</v>
      </c>
      <c r="I6381" t="s">
        <v>107</v>
      </c>
      <c r="J6381" s="169">
        <v>9.7041095890410958</v>
      </c>
      <c r="K6381">
        <v>2</v>
      </c>
    </row>
    <row r="6382" spans="1:11" x14ac:dyDescent="0.25">
      <c r="A6382" t="s">
        <v>6915</v>
      </c>
      <c r="B6382">
        <v>3369</v>
      </c>
      <c r="C6382" t="s">
        <v>172</v>
      </c>
      <c r="D6382" s="167">
        <v>45261</v>
      </c>
      <c r="E6382" t="s">
        <v>191</v>
      </c>
      <c r="F6382" t="s">
        <v>169</v>
      </c>
      <c r="G6382" t="s">
        <v>1065</v>
      </c>
      <c r="H6382" s="168">
        <v>42506</v>
      </c>
      <c r="I6382" t="s">
        <v>104</v>
      </c>
      <c r="J6382" s="169">
        <v>1.3616438356164384</v>
      </c>
      <c r="K6382">
        <v>1</v>
      </c>
    </row>
    <row r="6383" spans="1:11" x14ac:dyDescent="0.25">
      <c r="A6383" t="s">
        <v>6916</v>
      </c>
      <c r="B6383">
        <v>93122</v>
      </c>
      <c r="C6383" t="s">
        <v>172</v>
      </c>
      <c r="D6383" s="167">
        <v>110756.8</v>
      </c>
      <c r="E6383" t="s">
        <v>168</v>
      </c>
      <c r="F6383" t="s">
        <v>169</v>
      </c>
      <c r="G6383" t="s">
        <v>2341</v>
      </c>
      <c r="H6383" s="168">
        <v>35702</v>
      </c>
      <c r="I6383" t="s">
        <v>107</v>
      </c>
      <c r="J6383" s="169">
        <v>20.002739726027396</v>
      </c>
      <c r="K6383">
        <v>5</v>
      </c>
    </row>
    <row r="6384" spans="1:11" x14ac:dyDescent="0.25">
      <c r="A6384" t="s">
        <v>6917</v>
      </c>
      <c r="B6384">
        <v>96374</v>
      </c>
      <c r="C6384" t="s">
        <v>172</v>
      </c>
      <c r="D6384" s="167">
        <v>67592.19</v>
      </c>
      <c r="E6384" t="s">
        <v>196</v>
      </c>
      <c r="F6384" t="s">
        <v>169</v>
      </c>
      <c r="G6384" t="s">
        <v>228</v>
      </c>
      <c r="H6384" s="168">
        <v>40168</v>
      </c>
      <c r="I6384" t="s">
        <v>105</v>
      </c>
      <c r="J6384" s="169">
        <v>7.7671232876712333</v>
      </c>
      <c r="K6384">
        <v>2</v>
      </c>
    </row>
    <row r="6385" spans="1:11" x14ac:dyDescent="0.25">
      <c r="A6385" t="s">
        <v>6918</v>
      </c>
      <c r="B6385">
        <v>78418</v>
      </c>
      <c r="C6385" t="s">
        <v>172</v>
      </c>
      <c r="D6385" s="167">
        <v>54422.47</v>
      </c>
      <c r="E6385" t="s">
        <v>185</v>
      </c>
      <c r="F6385" t="s">
        <v>169</v>
      </c>
      <c r="G6385" t="s">
        <v>426</v>
      </c>
      <c r="H6385" s="168">
        <v>41862</v>
      </c>
      <c r="I6385" t="s">
        <v>106</v>
      </c>
      <c r="J6385" s="169">
        <v>3.1260273972602741</v>
      </c>
      <c r="K6385">
        <v>1</v>
      </c>
    </row>
    <row r="6386" spans="1:11" x14ac:dyDescent="0.25">
      <c r="A6386" t="s">
        <v>6919</v>
      </c>
      <c r="B6386">
        <v>77890</v>
      </c>
      <c r="C6386" t="s">
        <v>167</v>
      </c>
      <c r="D6386" s="167">
        <v>100849.36</v>
      </c>
      <c r="E6386" t="s">
        <v>188</v>
      </c>
      <c r="F6386" t="s">
        <v>169</v>
      </c>
      <c r="G6386" t="s">
        <v>284</v>
      </c>
      <c r="H6386" s="168">
        <v>32909</v>
      </c>
      <c r="I6386" t="s">
        <v>107</v>
      </c>
      <c r="J6386" s="169">
        <v>27.654794520547945</v>
      </c>
      <c r="K6386">
        <v>6</v>
      </c>
    </row>
    <row r="6387" spans="1:11" x14ac:dyDescent="0.25">
      <c r="A6387" t="s">
        <v>6920</v>
      </c>
      <c r="B6387">
        <v>39701</v>
      </c>
      <c r="C6387" t="s">
        <v>172</v>
      </c>
      <c r="D6387" s="167">
        <v>88168</v>
      </c>
      <c r="E6387" t="s">
        <v>185</v>
      </c>
      <c r="F6387" t="s">
        <v>169</v>
      </c>
      <c r="G6387" t="s">
        <v>495</v>
      </c>
      <c r="H6387" s="168">
        <v>38334</v>
      </c>
      <c r="I6387" t="s">
        <v>106</v>
      </c>
      <c r="J6387" s="169">
        <v>12.791780821917808</v>
      </c>
      <c r="K6387">
        <v>3</v>
      </c>
    </row>
    <row r="6388" spans="1:11" x14ac:dyDescent="0.25">
      <c r="A6388" t="s">
        <v>6921</v>
      </c>
      <c r="B6388">
        <v>52468</v>
      </c>
      <c r="C6388" t="s">
        <v>172</v>
      </c>
      <c r="D6388" s="167">
        <v>80145</v>
      </c>
      <c r="E6388" t="s">
        <v>185</v>
      </c>
      <c r="F6388" t="s">
        <v>169</v>
      </c>
      <c r="G6388" t="s">
        <v>416</v>
      </c>
      <c r="H6388" s="168">
        <v>38145</v>
      </c>
      <c r="I6388" t="s">
        <v>103</v>
      </c>
      <c r="J6388" s="169">
        <v>13.30958904109589</v>
      </c>
      <c r="K6388">
        <v>3</v>
      </c>
    </row>
    <row r="6389" spans="1:11" x14ac:dyDescent="0.25">
      <c r="A6389" t="s">
        <v>6922</v>
      </c>
      <c r="B6389">
        <v>71656</v>
      </c>
      <c r="C6389" t="s">
        <v>172</v>
      </c>
      <c r="D6389" s="167">
        <v>29779.07</v>
      </c>
      <c r="E6389" t="s">
        <v>233</v>
      </c>
      <c r="F6389" t="s">
        <v>202</v>
      </c>
      <c r="G6389" t="s">
        <v>234</v>
      </c>
      <c r="H6389" s="168">
        <v>40651</v>
      </c>
      <c r="I6389" t="s">
        <v>106</v>
      </c>
      <c r="J6389" s="169">
        <v>6.4438356164383563</v>
      </c>
      <c r="K6389">
        <v>2</v>
      </c>
    </row>
    <row r="6390" spans="1:11" x14ac:dyDescent="0.25">
      <c r="A6390" t="s">
        <v>6923</v>
      </c>
      <c r="B6390">
        <v>3957</v>
      </c>
      <c r="C6390" t="s">
        <v>172</v>
      </c>
      <c r="D6390" s="167">
        <v>85449.24</v>
      </c>
      <c r="E6390" t="s">
        <v>196</v>
      </c>
      <c r="F6390" t="s">
        <v>169</v>
      </c>
      <c r="G6390" t="s">
        <v>428</v>
      </c>
      <c r="H6390" s="168">
        <v>39748</v>
      </c>
      <c r="I6390" t="s">
        <v>104</v>
      </c>
      <c r="J6390" s="169">
        <v>8.9178082191780828</v>
      </c>
      <c r="K6390">
        <v>2</v>
      </c>
    </row>
    <row r="6391" spans="1:11" x14ac:dyDescent="0.25">
      <c r="A6391" t="s">
        <v>6924</v>
      </c>
      <c r="B6391">
        <v>14359</v>
      </c>
      <c r="C6391" t="s">
        <v>172</v>
      </c>
      <c r="D6391" s="167">
        <v>44300</v>
      </c>
      <c r="E6391" t="s">
        <v>168</v>
      </c>
      <c r="F6391" t="s">
        <v>169</v>
      </c>
      <c r="G6391" t="s">
        <v>265</v>
      </c>
      <c r="H6391" s="168">
        <v>42716</v>
      </c>
      <c r="I6391" t="s">
        <v>104</v>
      </c>
      <c r="J6391" s="169">
        <v>0.78630136986301369</v>
      </c>
      <c r="K6391">
        <v>1</v>
      </c>
    </row>
    <row r="6392" spans="1:11" x14ac:dyDescent="0.25">
      <c r="A6392" t="s">
        <v>6925</v>
      </c>
      <c r="B6392">
        <v>9683</v>
      </c>
      <c r="C6392" t="s">
        <v>172</v>
      </c>
      <c r="D6392" s="167">
        <v>40631.32</v>
      </c>
      <c r="E6392" t="s">
        <v>199</v>
      </c>
      <c r="F6392" t="s">
        <v>169</v>
      </c>
      <c r="G6392" t="s">
        <v>200</v>
      </c>
      <c r="H6392" s="168">
        <v>42009</v>
      </c>
      <c r="I6392" t="s">
        <v>105</v>
      </c>
      <c r="J6392" s="169">
        <v>2.7232876712328768</v>
      </c>
      <c r="K6392">
        <v>1</v>
      </c>
    </row>
    <row r="6393" spans="1:11" x14ac:dyDescent="0.25">
      <c r="A6393" t="s">
        <v>6926</v>
      </c>
      <c r="B6393">
        <v>32709</v>
      </c>
      <c r="C6393" t="s">
        <v>167</v>
      </c>
      <c r="D6393" s="167">
        <v>70599.34</v>
      </c>
      <c r="E6393" t="s">
        <v>188</v>
      </c>
      <c r="F6393" t="s">
        <v>169</v>
      </c>
      <c r="G6393" t="s">
        <v>539</v>
      </c>
      <c r="H6393" s="168">
        <v>36745</v>
      </c>
      <c r="I6393" t="s">
        <v>103</v>
      </c>
      <c r="J6393" s="169">
        <v>17.145205479452056</v>
      </c>
      <c r="K6393">
        <v>4</v>
      </c>
    </row>
    <row r="6394" spans="1:11" x14ac:dyDescent="0.25">
      <c r="A6394" t="s">
        <v>6927</v>
      </c>
      <c r="B6394">
        <v>16278</v>
      </c>
      <c r="C6394" t="s">
        <v>167</v>
      </c>
      <c r="D6394" s="167">
        <v>39351.07</v>
      </c>
      <c r="E6394" t="s">
        <v>270</v>
      </c>
      <c r="F6394" t="s">
        <v>169</v>
      </c>
      <c r="G6394" t="s">
        <v>1758</v>
      </c>
      <c r="H6394" s="168">
        <v>41806</v>
      </c>
      <c r="I6394" t="s">
        <v>103</v>
      </c>
      <c r="J6394" s="169">
        <v>3.2794520547945205</v>
      </c>
      <c r="K6394">
        <v>1</v>
      </c>
    </row>
    <row r="6395" spans="1:11" x14ac:dyDescent="0.25">
      <c r="A6395" t="s">
        <v>6928</v>
      </c>
      <c r="B6395">
        <v>20632</v>
      </c>
      <c r="C6395" t="s">
        <v>167</v>
      </c>
      <c r="D6395" s="167">
        <v>60066.76</v>
      </c>
      <c r="E6395" t="s">
        <v>216</v>
      </c>
      <c r="F6395" t="s">
        <v>169</v>
      </c>
      <c r="G6395" t="s">
        <v>1058</v>
      </c>
      <c r="H6395" s="168">
        <v>41918</v>
      </c>
      <c r="I6395" t="s">
        <v>103</v>
      </c>
      <c r="J6395" s="169">
        <v>2.9726027397260273</v>
      </c>
      <c r="K6395">
        <v>1</v>
      </c>
    </row>
    <row r="6396" spans="1:11" x14ac:dyDescent="0.25">
      <c r="A6396" t="s">
        <v>6929</v>
      </c>
      <c r="B6396">
        <v>78314</v>
      </c>
      <c r="C6396" t="s">
        <v>172</v>
      </c>
      <c r="D6396" s="167">
        <v>63887</v>
      </c>
      <c r="E6396" t="s">
        <v>175</v>
      </c>
      <c r="F6396" t="s">
        <v>169</v>
      </c>
      <c r="G6396" t="s">
        <v>183</v>
      </c>
      <c r="H6396" s="168">
        <v>41918</v>
      </c>
      <c r="I6396" t="s">
        <v>108</v>
      </c>
      <c r="J6396" s="169">
        <v>2.9726027397260273</v>
      </c>
      <c r="K6396">
        <v>1</v>
      </c>
    </row>
    <row r="6397" spans="1:11" x14ac:dyDescent="0.25">
      <c r="A6397" t="s">
        <v>6930</v>
      </c>
      <c r="B6397">
        <v>37041</v>
      </c>
      <c r="C6397" t="s">
        <v>172</v>
      </c>
      <c r="D6397" s="167">
        <v>89620</v>
      </c>
      <c r="E6397" t="s">
        <v>175</v>
      </c>
      <c r="F6397" t="s">
        <v>169</v>
      </c>
      <c r="G6397" t="s">
        <v>183</v>
      </c>
      <c r="H6397" s="168">
        <v>35982</v>
      </c>
      <c r="I6397" t="s">
        <v>103</v>
      </c>
      <c r="J6397" s="169">
        <v>19.235616438356164</v>
      </c>
      <c r="K6397">
        <v>4</v>
      </c>
    </row>
    <row r="6398" spans="1:11" x14ac:dyDescent="0.25">
      <c r="A6398" t="s">
        <v>6931</v>
      </c>
      <c r="B6398">
        <v>19435</v>
      </c>
      <c r="C6398" t="s">
        <v>172</v>
      </c>
      <c r="D6398" s="167">
        <v>35585.5</v>
      </c>
      <c r="E6398" t="s">
        <v>253</v>
      </c>
      <c r="F6398" t="s">
        <v>169</v>
      </c>
      <c r="G6398" t="s">
        <v>895</v>
      </c>
      <c r="H6398" s="168">
        <v>41904</v>
      </c>
      <c r="I6398" t="s">
        <v>108</v>
      </c>
      <c r="J6398" s="169">
        <v>3.010958904109589</v>
      </c>
      <c r="K6398">
        <v>1</v>
      </c>
    </row>
    <row r="6399" spans="1:11" x14ac:dyDescent="0.25">
      <c r="A6399" t="s">
        <v>6932</v>
      </c>
      <c r="B6399">
        <v>71257</v>
      </c>
      <c r="C6399" t="s">
        <v>172</v>
      </c>
      <c r="D6399" s="167">
        <v>39003.449999999997</v>
      </c>
      <c r="E6399" t="s">
        <v>616</v>
      </c>
      <c r="F6399" t="s">
        <v>169</v>
      </c>
      <c r="G6399" t="s">
        <v>237</v>
      </c>
      <c r="H6399" s="168">
        <v>41778</v>
      </c>
      <c r="I6399" t="s">
        <v>105</v>
      </c>
      <c r="J6399" s="169">
        <v>3.3561643835616439</v>
      </c>
      <c r="K6399">
        <v>1</v>
      </c>
    </row>
    <row r="6400" spans="1:11" x14ac:dyDescent="0.25">
      <c r="A6400" t="s">
        <v>6933</v>
      </c>
      <c r="B6400">
        <v>38425</v>
      </c>
      <c r="C6400" t="s">
        <v>172</v>
      </c>
      <c r="D6400" s="167">
        <v>58562</v>
      </c>
      <c r="E6400" t="s">
        <v>168</v>
      </c>
      <c r="F6400" t="s">
        <v>169</v>
      </c>
      <c r="G6400" t="s">
        <v>265</v>
      </c>
      <c r="H6400" s="168">
        <v>40994</v>
      </c>
      <c r="I6400" t="s">
        <v>106</v>
      </c>
      <c r="J6400" s="169">
        <v>5.5041095890410956</v>
      </c>
      <c r="K6400">
        <v>2</v>
      </c>
    </row>
    <row r="6401" spans="1:11" x14ac:dyDescent="0.25">
      <c r="A6401" t="s">
        <v>6934</v>
      </c>
      <c r="B6401">
        <v>47304</v>
      </c>
      <c r="C6401" t="s">
        <v>167</v>
      </c>
      <c r="D6401" s="167">
        <v>116302.93</v>
      </c>
      <c r="E6401" t="s">
        <v>188</v>
      </c>
      <c r="F6401" t="s">
        <v>169</v>
      </c>
      <c r="G6401" t="s">
        <v>275</v>
      </c>
      <c r="H6401" s="168">
        <v>33959</v>
      </c>
      <c r="I6401" t="s">
        <v>107</v>
      </c>
      <c r="J6401" s="169">
        <v>24.778082191780822</v>
      </c>
      <c r="K6401">
        <v>5</v>
      </c>
    </row>
    <row r="6402" spans="1:11" x14ac:dyDescent="0.25">
      <c r="A6402" t="s">
        <v>6935</v>
      </c>
      <c r="B6402">
        <v>11404</v>
      </c>
      <c r="C6402" t="s">
        <v>167</v>
      </c>
      <c r="D6402" s="167">
        <v>70820.09</v>
      </c>
      <c r="E6402" t="s">
        <v>270</v>
      </c>
      <c r="F6402" t="s">
        <v>169</v>
      </c>
      <c r="G6402" t="s">
        <v>271</v>
      </c>
      <c r="H6402" s="168">
        <v>39146</v>
      </c>
      <c r="I6402" t="s">
        <v>106</v>
      </c>
      <c r="J6402" s="169">
        <v>10.567123287671233</v>
      </c>
      <c r="K6402">
        <v>3</v>
      </c>
    </row>
    <row r="6403" spans="1:11" x14ac:dyDescent="0.25">
      <c r="A6403" t="s">
        <v>6936</v>
      </c>
      <c r="B6403">
        <v>43425</v>
      </c>
      <c r="C6403" t="s">
        <v>167</v>
      </c>
      <c r="D6403" s="167">
        <v>132433.54999999999</v>
      </c>
      <c r="E6403" t="s">
        <v>188</v>
      </c>
      <c r="F6403" t="s">
        <v>169</v>
      </c>
      <c r="G6403" t="s">
        <v>275</v>
      </c>
      <c r="H6403" s="168">
        <v>40938</v>
      </c>
      <c r="I6403" t="s">
        <v>103</v>
      </c>
      <c r="J6403" s="169">
        <v>5.6575342465753424</v>
      </c>
      <c r="K6403">
        <v>2</v>
      </c>
    </row>
    <row r="6404" spans="1:11" x14ac:dyDescent="0.25">
      <c r="A6404" t="s">
        <v>6937</v>
      </c>
      <c r="B6404">
        <v>7283</v>
      </c>
      <c r="C6404" t="s">
        <v>172</v>
      </c>
      <c r="D6404" s="167">
        <v>58455</v>
      </c>
      <c r="E6404" t="s">
        <v>175</v>
      </c>
      <c r="F6404" t="s">
        <v>169</v>
      </c>
      <c r="G6404" t="s">
        <v>183</v>
      </c>
      <c r="H6404" s="168">
        <v>41694</v>
      </c>
      <c r="I6404" t="s">
        <v>107</v>
      </c>
      <c r="J6404" s="169">
        <v>3.5863013698630137</v>
      </c>
      <c r="K6404">
        <v>1</v>
      </c>
    </row>
    <row r="6405" spans="1:11" x14ac:dyDescent="0.25">
      <c r="A6405" t="s">
        <v>6938</v>
      </c>
      <c r="B6405">
        <v>18397</v>
      </c>
      <c r="C6405" t="s">
        <v>172</v>
      </c>
      <c r="D6405" s="167">
        <v>53788</v>
      </c>
      <c r="E6405" t="s">
        <v>175</v>
      </c>
      <c r="F6405" t="s">
        <v>169</v>
      </c>
      <c r="G6405" t="s">
        <v>183</v>
      </c>
      <c r="H6405" s="168">
        <v>41918</v>
      </c>
      <c r="I6405" t="s">
        <v>104</v>
      </c>
      <c r="J6405" s="169">
        <v>2.9726027397260273</v>
      </c>
      <c r="K6405">
        <v>1</v>
      </c>
    </row>
    <row r="6406" spans="1:11" x14ac:dyDescent="0.25">
      <c r="A6406" t="s">
        <v>6939</v>
      </c>
      <c r="B6406">
        <v>65697</v>
      </c>
      <c r="C6406" t="s">
        <v>167</v>
      </c>
      <c r="D6406" s="167">
        <v>76420.03</v>
      </c>
      <c r="E6406" t="s">
        <v>175</v>
      </c>
      <c r="F6406" t="s">
        <v>169</v>
      </c>
      <c r="G6406" t="s">
        <v>176</v>
      </c>
      <c r="H6406" s="168">
        <v>39314</v>
      </c>
      <c r="I6406" t="s">
        <v>108</v>
      </c>
      <c r="J6406" s="169">
        <v>10.106849315068493</v>
      </c>
      <c r="K6406">
        <v>3</v>
      </c>
    </row>
    <row r="6407" spans="1:11" x14ac:dyDescent="0.25">
      <c r="A6407" t="s">
        <v>6940</v>
      </c>
      <c r="B6407">
        <v>72311</v>
      </c>
      <c r="C6407" t="s">
        <v>172</v>
      </c>
      <c r="D6407" s="167">
        <v>96197.88</v>
      </c>
      <c r="E6407" t="s">
        <v>175</v>
      </c>
      <c r="F6407" t="s">
        <v>169</v>
      </c>
      <c r="G6407" t="s">
        <v>311</v>
      </c>
      <c r="H6407" s="168">
        <v>34385</v>
      </c>
      <c r="I6407" t="s">
        <v>106</v>
      </c>
      <c r="J6407" s="169">
        <v>23.610958904109587</v>
      </c>
      <c r="K6407">
        <v>5</v>
      </c>
    </row>
    <row r="6408" spans="1:11" x14ac:dyDescent="0.25">
      <c r="A6408" t="s">
        <v>6941</v>
      </c>
      <c r="B6408">
        <v>65627</v>
      </c>
      <c r="C6408" t="s">
        <v>172</v>
      </c>
      <c r="D6408" s="167">
        <v>75277.02</v>
      </c>
      <c r="E6408" t="s">
        <v>199</v>
      </c>
      <c r="F6408" t="s">
        <v>169</v>
      </c>
      <c r="G6408" t="s">
        <v>2357</v>
      </c>
      <c r="H6408" s="168">
        <v>35051</v>
      </c>
      <c r="I6408" t="s">
        <v>107</v>
      </c>
      <c r="J6408" s="169">
        <v>21.786301369863015</v>
      </c>
      <c r="K6408">
        <v>5</v>
      </c>
    </row>
    <row r="6409" spans="1:11" x14ac:dyDescent="0.25">
      <c r="A6409" t="s">
        <v>6942</v>
      </c>
      <c r="B6409">
        <v>26872</v>
      </c>
      <c r="C6409" t="s">
        <v>167</v>
      </c>
      <c r="D6409" s="167">
        <v>46469</v>
      </c>
      <c r="E6409" t="s">
        <v>196</v>
      </c>
      <c r="F6409" t="s">
        <v>169</v>
      </c>
      <c r="G6409" t="s">
        <v>503</v>
      </c>
      <c r="H6409" s="168">
        <v>36800</v>
      </c>
      <c r="I6409" t="s">
        <v>107</v>
      </c>
      <c r="J6409" s="169">
        <v>16.994520547945207</v>
      </c>
      <c r="K6409">
        <v>4</v>
      </c>
    </row>
    <row r="6410" spans="1:11" x14ac:dyDescent="0.25">
      <c r="A6410" t="s">
        <v>6943</v>
      </c>
      <c r="B6410">
        <v>68933</v>
      </c>
      <c r="C6410" t="s">
        <v>172</v>
      </c>
      <c r="D6410" s="167">
        <v>52693</v>
      </c>
      <c r="E6410" t="s">
        <v>191</v>
      </c>
      <c r="F6410" t="s">
        <v>169</v>
      </c>
      <c r="G6410" t="s">
        <v>354</v>
      </c>
      <c r="H6410" s="168">
        <v>41484</v>
      </c>
      <c r="I6410" t="s">
        <v>104</v>
      </c>
      <c r="J6410" s="169">
        <v>4.161643835616438</v>
      </c>
      <c r="K6410">
        <v>1</v>
      </c>
    </row>
    <row r="6411" spans="1:11" x14ac:dyDescent="0.25">
      <c r="A6411" t="s">
        <v>6944</v>
      </c>
      <c r="B6411">
        <v>49799</v>
      </c>
      <c r="C6411" t="s">
        <v>167</v>
      </c>
      <c r="D6411" s="167">
        <v>50211</v>
      </c>
      <c r="E6411" t="s">
        <v>168</v>
      </c>
      <c r="F6411" t="s">
        <v>169</v>
      </c>
      <c r="G6411" t="s">
        <v>466</v>
      </c>
      <c r="H6411" s="168">
        <v>42562</v>
      </c>
      <c r="I6411" t="s">
        <v>103</v>
      </c>
      <c r="J6411" s="169">
        <v>1.2082191780821918</v>
      </c>
      <c r="K6411">
        <v>1</v>
      </c>
    </row>
    <row r="6412" spans="1:11" x14ac:dyDescent="0.25">
      <c r="A6412" t="s">
        <v>6945</v>
      </c>
      <c r="B6412">
        <v>66188</v>
      </c>
      <c r="C6412" t="s">
        <v>172</v>
      </c>
      <c r="D6412" s="167">
        <v>86588</v>
      </c>
      <c r="E6412" t="s">
        <v>175</v>
      </c>
      <c r="F6412" t="s">
        <v>169</v>
      </c>
      <c r="G6412" t="s">
        <v>183</v>
      </c>
      <c r="H6412" s="168">
        <v>37823</v>
      </c>
      <c r="I6412" t="s">
        <v>107</v>
      </c>
      <c r="J6412" s="169">
        <v>14.191780821917808</v>
      </c>
      <c r="K6412">
        <v>3</v>
      </c>
    </row>
    <row r="6413" spans="1:11" x14ac:dyDescent="0.25">
      <c r="A6413" t="s">
        <v>6946</v>
      </c>
      <c r="B6413">
        <v>85569</v>
      </c>
      <c r="C6413" t="s">
        <v>167</v>
      </c>
      <c r="D6413" s="167">
        <v>44663.47</v>
      </c>
      <c r="E6413" t="s">
        <v>270</v>
      </c>
      <c r="F6413" t="s">
        <v>169</v>
      </c>
      <c r="G6413" t="s">
        <v>801</v>
      </c>
      <c r="H6413" s="168">
        <v>41582</v>
      </c>
      <c r="I6413" t="s">
        <v>104</v>
      </c>
      <c r="J6413" s="169">
        <v>3.893150684931507</v>
      </c>
      <c r="K6413">
        <v>1</v>
      </c>
    </row>
    <row r="6414" spans="1:11" x14ac:dyDescent="0.25">
      <c r="A6414" t="s">
        <v>6947</v>
      </c>
      <c r="B6414">
        <v>84290</v>
      </c>
      <c r="C6414" t="s">
        <v>167</v>
      </c>
      <c r="D6414" s="167">
        <v>16049</v>
      </c>
      <c r="E6414" t="s">
        <v>168</v>
      </c>
      <c r="F6414" t="s">
        <v>202</v>
      </c>
      <c r="G6414" t="s">
        <v>246</v>
      </c>
      <c r="H6414" s="168">
        <v>42674</v>
      </c>
      <c r="I6414" t="s">
        <v>103</v>
      </c>
      <c r="J6414" s="169">
        <v>0.90136986301369859</v>
      </c>
      <c r="K6414">
        <v>1</v>
      </c>
    </row>
    <row r="6415" spans="1:11" x14ac:dyDescent="0.25">
      <c r="A6415" t="s">
        <v>6948</v>
      </c>
      <c r="B6415">
        <v>2369</v>
      </c>
      <c r="C6415" t="s">
        <v>172</v>
      </c>
      <c r="D6415" s="167">
        <v>136293.25</v>
      </c>
      <c r="E6415" t="s">
        <v>168</v>
      </c>
      <c r="F6415" t="s">
        <v>169</v>
      </c>
      <c r="G6415" t="s">
        <v>493</v>
      </c>
      <c r="H6415" s="168">
        <v>34960</v>
      </c>
      <c r="I6415" t="s">
        <v>104</v>
      </c>
      <c r="J6415" s="169">
        <v>22.035616438356165</v>
      </c>
      <c r="K6415">
        <v>5</v>
      </c>
    </row>
    <row r="6416" spans="1:11" x14ac:dyDescent="0.25">
      <c r="A6416" t="s">
        <v>6949</v>
      </c>
      <c r="B6416">
        <v>88587</v>
      </c>
      <c r="C6416" t="s">
        <v>167</v>
      </c>
      <c r="D6416" s="167">
        <v>92756.7</v>
      </c>
      <c r="E6416" t="s">
        <v>175</v>
      </c>
      <c r="F6416" t="s">
        <v>169</v>
      </c>
      <c r="G6416" t="s">
        <v>183</v>
      </c>
      <c r="H6416" s="168">
        <v>34352</v>
      </c>
      <c r="I6416" t="s">
        <v>108</v>
      </c>
      <c r="J6416" s="169">
        <v>23.701369863013699</v>
      </c>
      <c r="K6416">
        <v>5</v>
      </c>
    </row>
    <row r="6417" spans="1:11" x14ac:dyDescent="0.25">
      <c r="A6417" t="s">
        <v>6950</v>
      </c>
      <c r="B6417">
        <v>48486</v>
      </c>
      <c r="C6417" t="s">
        <v>172</v>
      </c>
      <c r="D6417" s="167">
        <v>65105</v>
      </c>
      <c r="E6417" t="s">
        <v>168</v>
      </c>
      <c r="F6417" t="s">
        <v>169</v>
      </c>
      <c r="G6417" t="s">
        <v>265</v>
      </c>
      <c r="H6417" s="168">
        <v>39034</v>
      </c>
      <c r="I6417" t="s">
        <v>107</v>
      </c>
      <c r="J6417" s="169">
        <v>10.873972602739727</v>
      </c>
      <c r="K6417">
        <v>3</v>
      </c>
    </row>
    <row r="6418" spans="1:11" x14ac:dyDescent="0.25">
      <c r="A6418" t="s">
        <v>6951</v>
      </c>
      <c r="B6418">
        <v>61145</v>
      </c>
      <c r="C6418" t="s">
        <v>172</v>
      </c>
      <c r="D6418" s="167">
        <v>78096</v>
      </c>
      <c r="E6418" t="s">
        <v>175</v>
      </c>
      <c r="F6418" t="s">
        <v>169</v>
      </c>
      <c r="G6418" t="s">
        <v>183</v>
      </c>
      <c r="H6418" s="168">
        <v>38187</v>
      </c>
      <c r="I6418" t="s">
        <v>103</v>
      </c>
      <c r="J6418" s="169">
        <v>13.194520547945206</v>
      </c>
      <c r="K6418">
        <v>3</v>
      </c>
    </row>
    <row r="6419" spans="1:11" x14ac:dyDescent="0.25">
      <c r="A6419" t="s">
        <v>6952</v>
      </c>
      <c r="B6419">
        <v>54065</v>
      </c>
      <c r="C6419" t="s">
        <v>172</v>
      </c>
      <c r="D6419" s="167">
        <v>67859</v>
      </c>
      <c r="E6419" t="s">
        <v>191</v>
      </c>
      <c r="F6419" t="s">
        <v>169</v>
      </c>
      <c r="G6419" t="s">
        <v>486</v>
      </c>
      <c r="H6419" s="168">
        <v>39524</v>
      </c>
      <c r="I6419" t="s">
        <v>107</v>
      </c>
      <c r="J6419" s="169">
        <v>9.5315068493150683</v>
      </c>
      <c r="K6419">
        <v>2</v>
      </c>
    </row>
    <row r="6420" spans="1:11" x14ac:dyDescent="0.25">
      <c r="A6420" t="s">
        <v>6953</v>
      </c>
      <c r="B6420">
        <v>36758</v>
      </c>
      <c r="C6420" t="s">
        <v>167</v>
      </c>
      <c r="D6420" s="167">
        <v>16049</v>
      </c>
      <c r="E6420" t="s">
        <v>196</v>
      </c>
      <c r="F6420" t="s">
        <v>202</v>
      </c>
      <c r="G6420" t="s">
        <v>222</v>
      </c>
      <c r="H6420" s="168">
        <v>42534</v>
      </c>
      <c r="I6420" t="s">
        <v>107</v>
      </c>
      <c r="J6420" s="169">
        <v>1.284931506849315</v>
      </c>
      <c r="K6420">
        <v>1</v>
      </c>
    </row>
    <row r="6421" spans="1:11" x14ac:dyDescent="0.25">
      <c r="A6421" t="s">
        <v>6954</v>
      </c>
      <c r="B6421">
        <v>44668</v>
      </c>
      <c r="C6421" t="s">
        <v>172</v>
      </c>
      <c r="D6421" s="167">
        <v>63493</v>
      </c>
      <c r="E6421" t="s">
        <v>191</v>
      </c>
      <c r="F6421" t="s">
        <v>169</v>
      </c>
      <c r="G6421" t="s">
        <v>486</v>
      </c>
      <c r="H6421" s="168">
        <v>39693</v>
      </c>
      <c r="I6421" t="s">
        <v>108</v>
      </c>
      <c r="J6421" s="169">
        <v>9.0684931506849313</v>
      </c>
      <c r="K6421">
        <v>2</v>
      </c>
    </row>
    <row r="6422" spans="1:11" x14ac:dyDescent="0.25">
      <c r="A6422" t="s">
        <v>6955</v>
      </c>
      <c r="B6422">
        <v>89370</v>
      </c>
      <c r="C6422" t="s">
        <v>167</v>
      </c>
      <c r="D6422" s="167">
        <v>83658</v>
      </c>
      <c r="E6422" t="s">
        <v>175</v>
      </c>
      <c r="F6422" t="s">
        <v>169</v>
      </c>
      <c r="G6422" t="s">
        <v>183</v>
      </c>
      <c r="H6422" s="168">
        <v>37270</v>
      </c>
      <c r="I6422" t="s">
        <v>106</v>
      </c>
      <c r="J6422" s="169">
        <v>15.706849315068494</v>
      </c>
      <c r="K6422">
        <v>4</v>
      </c>
    </row>
    <row r="6423" spans="1:11" x14ac:dyDescent="0.25">
      <c r="A6423" t="s">
        <v>6956</v>
      </c>
      <c r="B6423">
        <v>70365</v>
      </c>
      <c r="C6423" t="s">
        <v>167</v>
      </c>
      <c r="D6423" s="167">
        <v>57660.28</v>
      </c>
      <c r="E6423" t="s">
        <v>270</v>
      </c>
      <c r="F6423" t="s">
        <v>169</v>
      </c>
      <c r="G6423" t="s">
        <v>801</v>
      </c>
      <c r="H6423" s="168">
        <v>40517</v>
      </c>
      <c r="I6423" t="s">
        <v>105</v>
      </c>
      <c r="J6423" s="169">
        <v>6.8109589041095893</v>
      </c>
      <c r="K6423">
        <v>2</v>
      </c>
    </row>
    <row r="6424" spans="1:11" x14ac:dyDescent="0.25">
      <c r="A6424" t="s">
        <v>6957</v>
      </c>
      <c r="B6424">
        <v>54771</v>
      </c>
      <c r="C6424" t="s">
        <v>172</v>
      </c>
      <c r="D6424" s="167">
        <v>46891.09</v>
      </c>
      <c r="E6424" t="s">
        <v>216</v>
      </c>
      <c r="F6424" t="s">
        <v>169</v>
      </c>
      <c r="G6424" t="s">
        <v>980</v>
      </c>
      <c r="H6424" s="168">
        <v>42268</v>
      </c>
      <c r="I6424" t="s">
        <v>106</v>
      </c>
      <c r="J6424" s="169">
        <v>2.0136986301369864</v>
      </c>
      <c r="K6424">
        <v>1</v>
      </c>
    </row>
    <row r="6425" spans="1:11" x14ac:dyDescent="0.25">
      <c r="A6425" t="s">
        <v>6958</v>
      </c>
      <c r="B6425">
        <v>59078</v>
      </c>
      <c r="C6425" t="s">
        <v>172</v>
      </c>
      <c r="D6425" s="167">
        <v>56709.36</v>
      </c>
      <c r="E6425" t="s">
        <v>196</v>
      </c>
      <c r="F6425" t="s">
        <v>169</v>
      </c>
      <c r="G6425" t="s">
        <v>706</v>
      </c>
      <c r="H6425" s="168">
        <v>41862</v>
      </c>
      <c r="I6425" t="s">
        <v>104</v>
      </c>
      <c r="J6425" s="169">
        <v>3.1260273972602741</v>
      </c>
      <c r="K6425">
        <v>1</v>
      </c>
    </row>
    <row r="6426" spans="1:11" x14ac:dyDescent="0.25">
      <c r="A6426" t="s">
        <v>6959</v>
      </c>
      <c r="B6426">
        <v>23728</v>
      </c>
      <c r="C6426" t="s">
        <v>172</v>
      </c>
      <c r="D6426" s="167">
        <v>73801</v>
      </c>
      <c r="E6426" t="s">
        <v>196</v>
      </c>
      <c r="F6426" t="s">
        <v>169</v>
      </c>
      <c r="G6426" t="s">
        <v>228</v>
      </c>
      <c r="H6426" s="168">
        <v>36185</v>
      </c>
      <c r="I6426" t="s">
        <v>106</v>
      </c>
      <c r="J6426" s="169">
        <v>18.67945205479452</v>
      </c>
      <c r="K6426">
        <v>4</v>
      </c>
    </row>
    <row r="6427" spans="1:11" x14ac:dyDescent="0.25">
      <c r="A6427" t="s">
        <v>6960</v>
      </c>
      <c r="B6427">
        <v>30439</v>
      </c>
      <c r="C6427" t="s">
        <v>167</v>
      </c>
      <c r="D6427" s="167">
        <v>112899</v>
      </c>
      <c r="E6427" t="s">
        <v>188</v>
      </c>
      <c r="F6427" t="s">
        <v>169</v>
      </c>
      <c r="G6427" t="s">
        <v>6961</v>
      </c>
      <c r="H6427" s="168">
        <v>36856</v>
      </c>
      <c r="I6427" t="s">
        <v>104</v>
      </c>
      <c r="J6427" s="169">
        <v>16.841095890410958</v>
      </c>
      <c r="K6427">
        <v>4</v>
      </c>
    </row>
    <row r="6428" spans="1:11" x14ac:dyDescent="0.25">
      <c r="A6428" t="s">
        <v>6962</v>
      </c>
      <c r="B6428">
        <v>7168</v>
      </c>
      <c r="C6428" t="s">
        <v>167</v>
      </c>
      <c r="D6428" s="167">
        <v>40631.230000000003</v>
      </c>
      <c r="E6428" t="s">
        <v>188</v>
      </c>
      <c r="F6428" t="s">
        <v>202</v>
      </c>
      <c r="G6428" t="s">
        <v>313</v>
      </c>
      <c r="H6428" s="168">
        <v>41848</v>
      </c>
      <c r="I6428" t="s">
        <v>105</v>
      </c>
      <c r="J6428" s="169">
        <v>3.1643835616438358</v>
      </c>
      <c r="K6428">
        <v>1</v>
      </c>
    </row>
    <row r="6429" spans="1:11" x14ac:dyDescent="0.25">
      <c r="A6429" t="s">
        <v>6963</v>
      </c>
      <c r="B6429">
        <v>6272</v>
      </c>
      <c r="C6429" t="s">
        <v>167</v>
      </c>
      <c r="D6429" s="167">
        <v>87523.22</v>
      </c>
      <c r="E6429" t="s">
        <v>188</v>
      </c>
      <c r="F6429" t="s">
        <v>169</v>
      </c>
      <c r="G6429" t="s">
        <v>226</v>
      </c>
      <c r="H6429" s="168">
        <v>32468</v>
      </c>
      <c r="I6429" t="s">
        <v>107</v>
      </c>
      <c r="J6429" s="169">
        <v>28.863013698630137</v>
      </c>
      <c r="K6429">
        <v>6</v>
      </c>
    </row>
    <row r="6430" spans="1:11" x14ac:dyDescent="0.25">
      <c r="A6430" t="s">
        <v>6964</v>
      </c>
      <c r="B6430">
        <v>49914</v>
      </c>
      <c r="C6430" t="s">
        <v>172</v>
      </c>
      <c r="D6430" s="167">
        <v>56464.05</v>
      </c>
      <c r="E6430" t="s">
        <v>196</v>
      </c>
      <c r="F6430" t="s">
        <v>169</v>
      </c>
      <c r="G6430" t="s">
        <v>242</v>
      </c>
      <c r="H6430" s="168">
        <v>39524</v>
      </c>
      <c r="I6430" t="s">
        <v>103</v>
      </c>
      <c r="J6430" s="169">
        <v>9.5315068493150683</v>
      </c>
      <c r="K6430">
        <v>2</v>
      </c>
    </row>
    <row r="6431" spans="1:11" x14ac:dyDescent="0.25">
      <c r="A6431" t="s">
        <v>6965</v>
      </c>
      <c r="B6431">
        <v>41868</v>
      </c>
      <c r="C6431" t="s">
        <v>167</v>
      </c>
      <c r="D6431" s="167">
        <v>58455</v>
      </c>
      <c r="E6431" t="s">
        <v>175</v>
      </c>
      <c r="F6431" t="s">
        <v>169</v>
      </c>
      <c r="G6431" t="s">
        <v>183</v>
      </c>
      <c r="H6431" s="168">
        <v>41498</v>
      </c>
      <c r="I6431" t="s">
        <v>103</v>
      </c>
      <c r="J6431" s="169">
        <v>4.1232876712328768</v>
      </c>
      <c r="K6431">
        <v>1</v>
      </c>
    </row>
    <row r="6432" spans="1:11" x14ac:dyDescent="0.25">
      <c r="A6432" t="s">
        <v>6966</v>
      </c>
      <c r="B6432">
        <v>59971</v>
      </c>
      <c r="C6432" t="s">
        <v>167</v>
      </c>
      <c r="D6432" s="167">
        <v>84254.18</v>
      </c>
      <c r="E6432" t="s">
        <v>188</v>
      </c>
      <c r="F6432" t="s">
        <v>169</v>
      </c>
      <c r="G6432" t="s">
        <v>2937</v>
      </c>
      <c r="H6432" s="168">
        <v>42422</v>
      </c>
      <c r="I6432" t="s">
        <v>104</v>
      </c>
      <c r="J6432" s="169">
        <v>1.5917808219178082</v>
      </c>
      <c r="K6432">
        <v>1</v>
      </c>
    </row>
    <row r="6433" spans="1:11" x14ac:dyDescent="0.25">
      <c r="A6433" t="s">
        <v>6967</v>
      </c>
      <c r="B6433">
        <v>16082</v>
      </c>
      <c r="C6433" t="s">
        <v>172</v>
      </c>
      <c r="D6433" s="167">
        <v>156525</v>
      </c>
      <c r="E6433" t="s">
        <v>233</v>
      </c>
      <c r="F6433" t="s">
        <v>169</v>
      </c>
      <c r="G6433" t="s">
        <v>231</v>
      </c>
      <c r="H6433" s="168">
        <v>31431</v>
      </c>
      <c r="I6433" t="s">
        <v>103</v>
      </c>
      <c r="J6433" s="169">
        <v>31.704109589041096</v>
      </c>
      <c r="K6433">
        <v>7</v>
      </c>
    </row>
    <row r="6434" spans="1:11" x14ac:dyDescent="0.25">
      <c r="A6434" t="s">
        <v>6968</v>
      </c>
      <c r="B6434">
        <v>20762</v>
      </c>
      <c r="C6434" t="s">
        <v>172</v>
      </c>
      <c r="D6434" s="167">
        <v>92756.7</v>
      </c>
      <c r="E6434" t="s">
        <v>175</v>
      </c>
      <c r="F6434" t="s">
        <v>169</v>
      </c>
      <c r="G6434" t="s">
        <v>183</v>
      </c>
      <c r="H6434" s="168">
        <v>34960</v>
      </c>
      <c r="I6434" t="s">
        <v>103</v>
      </c>
      <c r="J6434" s="169">
        <v>22.035616438356165</v>
      </c>
      <c r="K6434">
        <v>5</v>
      </c>
    </row>
    <row r="6435" spans="1:11" x14ac:dyDescent="0.25">
      <c r="A6435" t="s">
        <v>6969</v>
      </c>
      <c r="B6435">
        <v>88316</v>
      </c>
      <c r="C6435" t="s">
        <v>167</v>
      </c>
      <c r="D6435" s="167">
        <v>83692.789999999994</v>
      </c>
      <c r="E6435" t="s">
        <v>188</v>
      </c>
      <c r="F6435" t="s">
        <v>169</v>
      </c>
      <c r="G6435" t="s">
        <v>284</v>
      </c>
      <c r="H6435" s="168">
        <v>41345</v>
      </c>
      <c r="I6435" t="s">
        <v>105</v>
      </c>
      <c r="J6435" s="169">
        <v>4.5424657534246577</v>
      </c>
      <c r="K6435">
        <v>1</v>
      </c>
    </row>
    <row r="6436" spans="1:11" x14ac:dyDescent="0.25">
      <c r="A6436" t="s">
        <v>6970</v>
      </c>
      <c r="B6436">
        <v>10528</v>
      </c>
      <c r="C6436" t="s">
        <v>172</v>
      </c>
      <c r="D6436" s="167">
        <v>66065.23</v>
      </c>
      <c r="E6436" t="s">
        <v>199</v>
      </c>
      <c r="F6436" t="s">
        <v>169</v>
      </c>
      <c r="G6436" t="s">
        <v>207</v>
      </c>
      <c r="H6436" s="168">
        <v>34075</v>
      </c>
      <c r="I6436" t="s">
        <v>104</v>
      </c>
      <c r="J6436" s="169">
        <v>24.460273972602739</v>
      </c>
      <c r="K6436">
        <v>5</v>
      </c>
    </row>
    <row r="6437" spans="1:11" x14ac:dyDescent="0.25">
      <c r="A6437" t="s">
        <v>6971</v>
      </c>
      <c r="B6437">
        <v>11638</v>
      </c>
      <c r="C6437" t="s">
        <v>172</v>
      </c>
      <c r="D6437" s="167">
        <v>135392</v>
      </c>
      <c r="E6437" t="s">
        <v>268</v>
      </c>
      <c r="F6437" t="s">
        <v>169</v>
      </c>
      <c r="G6437" t="s">
        <v>275</v>
      </c>
      <c r="H6437" s="168">
        <v>32706</v>
      </c>
      <c r="I6437" t="s">
        <v>103</v>
      </c>
      <c r="J6437" s="169">
        <v>28.210958904109589</v>
      </c>
      <c r="K6437">
        <v>6</v>
      </c>
    </row>
    <row r="6438" spans="1:11" x14ac:dyDescent="0.25">
      <c r="A6438" t="s">
        <v>6972</v>
      </c>
      <c r="B6438">
        <v>59924</v>
      </c>
      <c r="C6438" t="s">
        <v>167</v>
      </c>
      <c r="D6438" s="167">
        <v>17793.55</v>
      </c>
      <c r="E6438" t="s">
        <v>196</v>
      </c>
      <c r="F6438" t="s">
        <v>202</v>
      </c>
      <c r="G6438" t="s">
        <v>222</v>
      </c>
      <c r="H6438" s="168">
        <v>41512</v>
      </c>
      <c r="I6438" t="s">
        <v>103</v>
      </c>
      <c r="J6438" s="169">
        <v>4.0849315068493155</v>
      </c>
      <c r="K6438">
        <v>1</v>
      </c>
    </row>
    <row r="6439" spans="1:11" x14ac:dyDescent="0.25">
      <c r="A6439" t="s">
        <v>6973</v>
      </c>
      <c r="B6439">
        <v>22748</v>
      </c>
      <c r="C6439" t="s">
        <v>172</v>
      </c>
      <c r="D6439" s="167">
        <v>108831.76</v>
      </c>
      <c r="E6439" t="s">
        <v>230</v>
      </c>
      <c r="F6439" t="s">
        <v>169</v>
      </c>
      <c r="G6439" t="s">
        <v>565</v>
      </c>
      <c r="H6439" s="168">
        <v>41442</v>
      </c>
      <c r="I6439" t="s">
        <v>104</v>
      </c>
      <c r="J6439" s="169">
        <v>4.2767123287671236</v>
      </c>
      <c r="K6439">
        <v>1</v>
      </c>
    </row>
    <row r="6440" spans="1:11" x14ac:dyDescent="0.25">
      <c r="A6440" t="s">
        <v>6974</v>
      </c>
      <c r="B6440">
        <v>71459</v>
      </c>
      <c r="C6440" t="s">
        <v>167</v>
      </c>
      <c r="D6440" s="167">
        <v>63403.72</v>
      </c>
      <c r="E6440" t="s">
        <v>175</v>
      </c>
      <c r="F6440" t="s">
        <v>169</v>
      </c>
      <c r="G6440" t="s">
        <v>904</v>
      </c>
      <c r="H6440" s="168">
        <v>39279</v>
      </c>
      <c r="I6440" t="s">
        <v>103</v>
      </c>
      <c r="J6440" s="169">
        <v>10.202739726027398</v>
      </c>
      <c r="K6440">
        <v>3</v>
      </c>
    </row>
    <row r="6441" spans="1:11" x14ac:dyDescent="0.25">
      <c r="A6441" t="s">
        <v>6975</v>
      </c>
      <c r="B6441">
        <v>36811</v>
      </c>
      <c r="C6441" t="s">
        <v>172</v>
      </c>
      <c r="D6441" s="167">
        <v>118400</v>
      </c>
      <c r="E6441" t="s">
        <v>213</v>
      </c>
      <c r="F6441" t="s">
        <v>169</v>
      </c>
      <c r="G6441" t="s">
        <v>214</v>
      </c>
      <c r="H6441" s="168">
        <v>41316</v>
      </c>
      <c r="I6441" t="s">
        <v>106</v>
      </c>
      <c r="J6441" s="169">
        <v>4.6219178082191785</v>
      </c>
      <c r="K6441">
        <v>1</v>
      </c>
    </row>
    <row r="6442" spans="1:11" x14ac:dyDescent="0.25">
      <c r="A6442" t="s">
        <v>6976</v>
      </c>
      <c r="B6442">
        <v>35696</v>
      </c>
      <c r="C6442" t="s">
        <v>167</v>
      </c>
      <c r="D6442" s="167">
        <v>67206</v>
      </c>
      <c r="E6442" t="s">
        <v>199</v>
      </c>
      <c r="F6442" t="s">
        <v>169</v>
      </c>
      <c r="G6442" t="s">
        <v>170</v>
      </c>
      <c r="H6442" s="168">
        <v>36877</v>
      </c>
      <c r="I6442" t="s">
        <v>108</v>
      </c>
      <c r="J6442" s="169">
        <v>16.783561643835615</v>
      </c>
      <c r="K6442">
        <v>4</v>
      </c>
    </row>
    <row r="6443" spans="1:11" x14ac:dyDescent="0.25">
      <c r="A6443" t="s">
        <v>6977</v>
      </c>
      <c r="B6443">
        <v>12232</v>
      </c>
      <c r="C6443" t="s">
        <v>167</v>
      </c>
      <c r="D6443" s="167">
        <v>86704.93</v>
      </c>
      <c r="E6443" t="s">
        <v>239</v>
      </c>
      <c r="F6443" t="s">
        <v>169</v>
      </c>
      <c r="G6443" t="s">
        <v>1367</v>
      </c>
      <c r="H6443" s="168">
        <v>36640</v>
      </c>
      <c r="I6443" t="s">
        <v>103</v>
      </c>
      <c r="J6443" s="169">
        <v>17.432876712328767</v>
      </c>
      <c r="K6443">
        <v>4</v>
      </c>
    </row>
    <row r="6444" spans="1:11" x14ac:dyDescent="0.25">
      <c r="A6444" t="s">
        <v>6978</v>
      </c>
      <c r="B6444">
        <v>40195</v>
      </c>
      <c r="C6444" t="s">
        <v>172</v>
      </c>
      <c r="D6444" s="167">
        <v>55328</v>
      </c>
      <c r="E6444" t="s">
        <v>191</v>
      </c>
      <c r="F6444" t="s">
        <v>169</v>
      </c>
      <c r="G6444" t="s">
        <v>354</v>
      </c>
      <c r="H6444" s="168">
        <v>41484</v>
      </c>
      <c r="I6444" t="s">
        <v>103</v>
      </c>
      <c r="J6444" s="169">
        <v>4.161643835616438</v>
      </c>
      <c r="K6444">
        <v>1</v>
      </c>
    </row>
    <row r="6445" spans="1:11" x14ac:dyDescent="0.25">
      <c r="A6445" t="s">
        <v>6979</v>
      </c>
      <c r="B6445">
        <v>61809</v>
      </c>
      <c r="C6445" t="s">
        <v>172</v>
      </c>
      <c r="D6445" s="167">
        <v>40200</v>
      </c>
      <c r="E6445" t="s">
        <v>199</v>
      </c>
      <c r="F6445" t="s">
        <v>169</v>
      </c>
      <c r="G6445" t="s">
        <v>3985</v>
      </c>
      <c r="H6445" s="168">
        <v>42576</v>
      </c>
      <c r="I6445" t="s">
        <v>105</v>
      </c>
      <c r="J6445" s="169">
        <v>1.1698630136986301</v>
      </c>
      <c r="K6445">
        <v>1</v>
      </c>
    </row>
    <row r="6446" spans="1:11" x14ac:dyDescent="0.25">
      <c r="A6446" t="s">
        <v>6980</v>
      </c>
      <c r="B6446">
        <v>5705</v>
      </c>
      <c r="C6446" t="s">
        <v>172</v>
      </c>
      <c r="D6446" s="167">
        <v>84974</v>
      </c>
      <c r="E6446" t="s">
        <v>230</v>
      </c>
      <c r="F6446" t="s">
        <v>169</v>
      </c>
      <c r="G6446" t="s">
        <v>305</v>
      </c>
      <c r="H6446" s="168">
        <v>36290</v>
      </c>
      <c r="I6446" t="s">
        <v>107</v>
      </c>
      <c r="J6446" s="169">
        <v>18.391780821917809</v>
      </c>
      <c r="K6446">
        <v>4</v>
      </c>
    </row>
    <row r="6447" spans="1:11" x14ac:dyDescent="0.25">
      <c r="A6447" t="s">
        <v>6981</v>
      </c>
      <c r="B6447">
        <v>28261</v>
      </c>
      <c r="C6447" t="s">
        <v>172</v>
      </c>
      <c r="D6447" s="167">
        <v>60201.440000000002</v>
      </c>
      <c r="E6447" t="s">
        <v>216</v>
      </c>
      <c r="F6447" t="s">
        <v>169</v>
      </c>
      <c r="G6447" t="s">
        <v>217</v>
      </c>
      <c r="H6447" s="168">
        <v>30165</v>
      </c>
      <c r="I6447" t="s">
        <v>103</v>
      </c>
      <c r="J6447" s="169">
        <v>35.172602739726024</v>
      </c>
      <c r="K6447">
        <v>8</v>
      </c>
    </row>
    <row r="6448" spans="1:11" x14ac:dyDescent="0.25">
      <c r="A6448" t="s">
        <v>6982</v>
      </c>
      <c r="B6448">
        <v>77640</v>
      </c>
      <c r="C6448" t="s">
        <v>167</v>
      </c>
      <c r="D6448" s="167">
        <v>23318.28</v>
      </c>
      <c r="E6448" t="s">
        <v>196</v>
      </c>
      <c r="F6448" t="s">
        <v>202</v>
      </c>
      <c r="G6448" t="s">
        <v>367</v>
      </c>
      <c r="H6448" s="168">
        <v>37361</v>
      </c>
      <c r="I6448" t="s">
        <v>103</v>
      </c>
      <c r="J6448" s="169">
        <v>15.457534246575342</v>
      </c>
      <c r="K6448">
        <v>4</v>
      </c>
    </row>
    <row r="6449" spans="1:11" x14ac:dyDescent="0.25">
      <c r="A6449" t="s">
        <v>6983</v>
      </c>
      <c r="B6449">
        <v>16424</v>
      </c>
      <c r="C6449" t="s">
        <v>167</v>
      </c>
      <c r="D6449" s="167">
        <v>129589.4</v>
      </c>
      <c r="E6449" t="s">
        <v>199</v>
      </c>
      <c r="F6449" t="s">
        <v>169</v>
      </c>
      <c r="G6449" t="s">
        <v>2060</v>
      </c>
      <c r="H6449" s="168">
        <v>36318</v>
      </c>
      <c r="I6449" t="s">
        <v>104</v>
      </c>
      <c r="J6449" s="169">
        <v>18.315068493150687</v>
      </c>
      <c r="K6449">
        <v>4</v>
      </c>
    </row>
    <row r="6450" spans="1:11" x14ac:dyDescent="0.25">
      <c r="A6450" t="s">
        <v>6984</v>
      </c>
      <c r="B6450">
        <v>99253</v>
      </c>
      <c r="C6450" t="s">
        <v>172</v>
      </c>
      <c r="D6450" s="167">
        <v>87967.15</v>
      </c>
      <c r="E6450" t="s">
        <v>168</v>
      </c>
      <c r="F6450" t="s">
        <v>169</v>
      </c>
      <c r="G6450" t="s">
        <v>265</v>
      </c>
      <c r="H6450" s="168">
        <v>34176</v>
      </c>
      <c r="I6450" t="s">
        <v>104</v>
      </c>
      <c r="J6450" s="169">
        <v>24.183561643835617</v>
      </c>
      <c r="K6450">
        <v>5</v>
      </c>
    </row>
    <row r="6451" spans="1:11" x14ac:dyDescent="0.25">
      <c r="A6451" t="s">
        <v>6985</v>
      </c>
      <c r="B6451">
        <v>89879</v>
      </c>
      <c r="C6451" t="s">
        <v>172</v>
      </c>
      <c r="D6451" s="167">
        <v>93356</v>
      </c>
      <c r="E6451" t="s">
        <v>175</v>
      </c>
      <c r="F6451" t="s">
        <v>169</v>
      </c>
      <c r="G6451" t="s">
        <v>586</v>
      </c>
      <c r="H6451" s="168">
        <v>38734</v>
      </c>
      <c r="I6451" t="s">
        <v>106</v>
      </c>
      <c r="J6451" s="169">
        <v>11.695890410958905</v>
      </c>
      <c r="K6451">
        <v>3</v>
      </c>
    </row>
    <row r="6452" spans="1:11" x14ac:dyDescent="0.25">
      <c r="A6452" t="s">
        <v>6986</v>
      </c>
      <c r="B6452">
        <v>33961</v>
      </c>
      <c r="C6452" t="s">
        <v>172</v>
      </c>
      <c r="D6452" s="167">
        <v>45049.34</v>
      </c>
      <c r="E6452" t="s">
        <v>199</v>
      </c>
      <c r="F6452" t="s">
        <v>169</v>
      </c>
      <c r="G6452" t="s">
        <v>205</v>
      </c>
      <c r="H6452" s="168">
        <v>39307</v>
      </c>
      <c r="I6452" t="s">
        <v>104</v>
      </c>
      <c r="J6452" s="169">
        <v>10.126027397260273</v>
      </c>
      <c r="K6452">
        <v>3</v>
      </c>
    </row>
    <row r="6453" spans="1:11" x14ac:dyDescent="0.25">
      <c r="A6453" t="s">
        <v>6987</v>
      </c>
      <c r="B6453">
        <v>1671</v>
      </c>
      <c r="C6453" t="s">
        <v>167</v>
      </c>
      <c r="D6453" s="167">
        <v>39257.31</v>
      </c>
      <c r="E6453" t="s">
        <v>199</v>
      </c>
      <c r="F6453" t="s">
        <v>169</v>
      </c>
      <c r="G6453" t="s">
        <v>200</v>
      </c>
      <c r="H6453" s="168">
        <v>42422</v>
      </c>
      <c r="I6453" t="s">
        <v>103</v>
      </c>
      <c r="J6453" s="169">
        <v>1.5917808219178082</v>
      </c>
      <c r="K6453">
        <v>1</v>
      </c>
    </row>
    <row r="6454" spans="1:11" x14ac:dyDescent="0.25">
      <c r="A6454" t="s">
        <v>6988</v>
      </c>
      <c r="B6454">
        <v>24377</v>
      </c>
      <c r="C6454" t="s">
        <v>172</v>
      </c>
      <c r="D6454" s="167">
        <v>57265</v>
      </c>
      <c r="E6454" t="s">
        <v>191</v>
      </c>
      <c r="F6454" t="s">
        <v>169</v>
      </c>
      <c r="G6454" t="s">
        <v>354</v>
      </c>
      <c r="H6454" s="168">
        <v>41064</v>
      </c>
      <c r="I6454" t="s">
        <v>103</v>
      </c>
      <c r="J6454" s="169">
        <v>5.3123287671232875</v>
      </c>
      <c r="K6454">
        <v>2</v>
      </c>
    </row>
    <row r="6455" spans="1:11" x14ac:dyDescent="0.25">
      <c r="A6455" t="s">
        <v>6989</v>
      </c>
      <c r="B6455">
        <v>37691</v>
      </c>
      <c r="C6455" t="s">
        <v>167</v>
      </c>
      <c r="D6455" s="167">
        <v>38756.92</v>
      </c>
      <c r="E6455" t="s">
        <v>168</v>
      </c>
      <c r="F6455" t="s">
        <v>169</v>
      </c>
      <c r="G6455" t="s">
        <v>344</v>
      </c>
      <c r="H6455" s="168">
        <v>41862</v>
      </c>
      <c r="I6455" t="s">
        <v>103</v>
      </c>
      <c r="J6455" s="169">
        <v>3.1260273972602741</v>
      </c>
      <c r="K6455">
        <v>1</v>
      </c>
    </row>
    <row r="6456" spans="1:11" x14ac:dyDescent="0.25">
      <c r="A6456" t="s">
        <v>6990</v>
      </c>
      <c r="B6456">
        <v>20474</v>
      </c>
      <c r="C6456" t="s">
        <v>172</v>
      </c>
      <c r="D6456" s="167">
        <v>103506</v>
      </c>
      <c r="E6456" t="s">
        <v>175</v>
      </c>
      <c r="F6456" t="s">
        <v>169</v>
      </c>
      <c r="G6456" t="s">
        <v>586</v>
      </c>
      <c r="H6456" s="168">
        <v>35492</v>
      </c>
      <c r="I6456" t="s">
        <v>106</v>
      </c>
      <c r="J6456" s="169">
        <v>20.578082191780823</v>
      </c>
      <c r="K6456">
        <v>5</v>
      </c>
    </row>
    <row r="6457" spans="1:11" x14ac:dyDescent="0.25">
      <c r="A6457" t="s">
        <v>6991</v>
      </c>
      <c r="B6457">
        <v>24674</v>
      </c>
      <c r="C6457" t="s">
        <v>167</v>
      </c>
      <c r="D6457" s="167">
        <v>70641.240000000005</v>
      </c>
      <c r="E6457" t="s">
        <v>239</v>
      </c>
      <c r="F6457" t="s">
        <v>169</v>
      </c>
      <c r="G6457" t="s">
        <v>535</v>
      </c>
      <c r="H6457" s="168">
        <v>39538</v>
      </c>
      <c r="I6457" t="s">
        <v>103</v>
      </c>
      <c r="J6457" s="169">
        <v>9.493150684931507</v>
      </c>
      <c r="K6457">
        <v>2</v>
      </c>
    </row>
    <row r="6458" spans="1:11" x14ac:dyDescent="0.25">
      <c r="A6458" t="s">
        <v>6992</v>
      </c>
      <c r="B6458">
        <v>47364</v>
      </c>
      <c r="C6458" t="s">
        <v>172</v>
      </c>
      <c r="D6458" s="167">
        <v>92756.7</v>
      </c>
      <c r="E6458" t="s">
        <v>175</v>
      </c>
      <c r="F6458" t="s">
        <v>169</v>
      </c>
      <c r="G6458" t="s">
        <v>183</v>
      </c>
      <c r="H6458" s="168">
        <v>32028</v>
      </c>
      <c r="I6458" t="s">
        <v>106</v>
      </c>
      <c r="J6458" s="169">
        <v>30.068493150684933</v>
      </c>
      <c r="K6458">
        <v>7</v>
      </c>
    </row>
    <row r="6459" spans="1:11" x14ac:dyDescent="0.25">
      <c r="A6459" t="s">
        <v>6993</v>
      </c>
      <c r="B6459">
        <v>72914</v>
      </c>
      <c r="C6459" t="s">
        <v>167</v>
      </c>
      <c r="D6459" s="167">
        <v>116318.31</v>
      </c>
      <c r="E6459" t="s">
        <v>308</v>
      </c>
      <c r="F6459" t="s">
        <v>169</v>
      </c>
      <c r="G6459" t="s">
        <v>275</v>
      </c>
      <c r="H6459" s="168">
        <v>31585</v>
      </c>
      <c r="I6459" t="s">
        <v>107</v>
      </c>
      <c r="J6459" s="169">
        <v>31.282191780821918</v>
      </c>
      <c r="K6459">
        <v>7</v>
      </c>
    </row>
    <row r="6460" spans="1:11" x14ac:dyDescent="0.25">
      <c r="A6460" t="s">
        <v>6994</v>
      </c>
      <c r="B6460">
        <v>1525</v>
      </c>
      <c r="C6460" t="s">
        <v>167</v>
      </c>
      <c r="D6460" s="167">
        <v>100849.36</v>
      </c>
      <c r="E6460" t="s">
        <v>191</v>
      </c>
      <c r="F6460" t="s">
        <v>169</v>
      </c>
      <c r="G6460" t="s">
        <v>610</v>
      </c>
      <c r="H6460" s="168">
        <v>33399</v>
      </c>
      <c r="I6460" t="s">
        <v>103</v>
      </c>
      <c r="J6460" s="169">
        <v>26.312328767123287</v>
      </c>
      <c r="K6460">
        <v>6</v>
      </c>
    </row>
    <row r="6461" spans="1:11" x14ac:dyDescent="0.25">
      <c r="A6461" t="s">
        <v>6995</v>
      </c>
      <c r="B6461">
        <v>36849</v>
      </c>
      <c r="C6461" t="s">
        <v>167</v>
      </c>
      <c r="D6461" s="167">
        <v>60402.66</v>
      </c>
      <c r="E6461" t="s">
        <v>188</v>
      </c>
      <c r="F6461" t="s">
        <v>169</v>
      </c>
      <c r="G6461" t="s">
        <v>261</v>
      </c>
      <c r="H6461" s="168">
        <v>41624</v>
      </c>
      <c r="I6461" t="s">
        <v>105</v>
      </c>
      <c r="J6461" s="169">
        <v>3.7780821917808218</v>
      </c>
      <c r="K6461">
        <v>1</v>
      </c>
    </row>
    <row r="6462" spans="1:11" x14ac:dyDescent="0.25">
      <c r="A6462" t="s">
        <v>6996</v>
      </c>
      <c r="B6462">
        <v>66154</v>
      </c>
      <c r="C6462" t="s">
        <v>172</v>
      </c>
      <c r="D6462" s="167">
        <v>141539.35999999999</v>
      </c>
      <c r="E6462" t="s">
        <v>168</v>
      </c>
      <c r="F6462" t="s">
        <v>169</v>
      </c>
      <c r="G6462" t="s">
        <v>493</v>
      </c>
      <c r="H6462" s="168">
        <v>32727</v>
      </c>
      <c r="I6462" t="s">
        <v>104</v>
      </c>
      <c r="J6462" s="169">
        <v>28.153424657534245</v>
      </c>
      <c r="K6462">
        <v>6</v>
      </c>
    </row>
    <row r="6463" spans="1:11" x14ac:dyDescent="0.25">
      <c r="A6463" t="s">
        <v>6997</v>
      </c>
      <c r="B6463">
        <v>38584</v>
      </c>
      <c r="C6463" t="s">
        <v>172</v>
      </c>
      <c r="D6463" s="167">
        <v>93450.27</v>
      </c>
      <c r="E6463" t="s">
        <v>325</v>
      </c>
      <c r="F6463" t="s">
        <v>169</v>
      </c>
      <c r="G6463" t="s">
        <v>457</v>
      </c>
      <c r="H6463" s="168">
        <v>39776</v>
      </c>
      <c r="I6463" t="s">
        <v>107</v>
      </c>
      <c r="J6463" s="169">
        <v>8.8410958904109584</v>
      </c>
      <c r="K6463">
        <v>2</v>
      </c>
    </row>
    <row r="6464" spans="1:11" x14ac:dyDescent="0.25">
      <c r="A6464" t="s">
        <v>6998</v>
      </c>
      <c r="B6464">
        <v>53671</v>
      </c>
      <c r="C6464" t="s">
        <v>172</v>
      </c>
      <c r="D6464" s="167">
        <v>103505.29</v>
      </c>
      <c r="E6464" t="s">
        <v>188</v>
      </c>
      <c r="F6464" t="s">
        <v>169</v>
      </c>
      <c r="G6464" t="s">
        <v>275</v>
      </c>
      <c r="H6464" s="168">
        <v>37550</v>
      </c>
      <c r="I6464" t="s">
        <v>103</v>
      </c>
      <c r="J6464" s="169">
        <v>14.93972602739726</v>
      </c>
      <c r="K6464">
        <v>3</v>
      </c>
    </row>
    <row r="6465" spans="1:11" x14ac:dyDescent="0.25">
      <c r="A6465" t="s">
        <v>6999</v>
      </c>
      <c r="B6465">
        <v>80433</v>
      </c>
      <c r="C6465" t="s">
        <v>172</v>
      </c>
      <c r="D6465" s="167">
        <v>56580</v>
      </c>
      <c r="E6465" t="s">
        <v>168</v>
      </c>
      <c r="F6465" t="s">
        <v>169</v>
      </c>
      <c r="G6465" t="s">
        <v>265</v>
      </c>
      <c r="H6465" s="168">
        <v>41302</v>
      </c>
      <c r="I6465" t="s">
        <v>104</v>
      </c>
      <c r="J6465" s="169">
        <v>4.6602739726027398</v>
      </c>
      <c r="K6465">
        <v>1</v>
      </c>
    </row>
    <row r="6466" spans="1:11" x14ac:dyDescent="0.25">
      <c r="A6466" t="s">
        <v>7000</v>
      </c>
      <c r="B6466">
        <v>77025</v>
      </c>
      <c r="C6466" t="s">
        <v>172</v>
      </c>
      <c r="D6466" s="167">
        <v>45261</v>
      </c>
      <c r="E6466" t="s">
        <v>191</v>
      </c>
      <c r="F6466" t="s">
        <v>169</v>
      </c>
      <c r="G6466" t="s">
        <v>1065</v>
      </c>
      <c r="H6466" s="168">
        <v>42716</v>
      </c>
      <c r="I6466" t="s">
        <v>104</v>
      </c>
      <c r="J6466" s="169">
        <v>0.78630136986301369</v>
      </c>
      <c r="K6466">
        <v>1</v>
      </c>
    </row>
    <row r="6467" spans="1:11" x14ac:dyDescent="0.25">
      <c r="A6467" t="s">
        <v>7001</v>
      </c>
      <c r="B6467">
        <v>87481</v>
      </c>
      <c r="C6467" t="s">
        <v>167</v>
      </c>
      <c r="D6467" s="167">
        <v>52342.11</v>
      </c>
      <c r="E6467" t="s">
        <v>196</v>
      </c>
      <c r="F6467" t="s">
        <v>169</v>
      </c>
      <c r="G6467" t="s">
        <v>344</v>
      </c>
      <c r="H6467" s="168">
        <v>41302</v>
      </c>
      <c r="I6467" t="s">
        <v>106</v>
      </c>
      <c r="J6467" s="169">
        <v>4.6602739726027398</v>
      </c>
      <c r="K6467">
        <v>1</v>
      </c>
    </row>
    <row r="6468" spans="1:11" x14ac:dyDescent="0.25">
      <c r="A6468" t="s">
        <v>7002</v>
      </c>
      <c r="B6468">
        <v>20564</v>
      </c>
      <c r="C6468" t="s">
        <v>167</v>
      </c>
      <c r="D6468" s="167">
        <v>45225</v>
      </c>
      <c r="E6468" t="s">
        <v>239</v>
      </c>
      <c r="F6468" t="s">
        <v>169</v>
      </c>
      <c r="G6468" t="s">
        <v>535</v>
      </c>
      <c r="H6468" s="168">
        <v>42548</v>
      </c>
      <c r="I6468" t="s">
        <v>103</v>
      </c>
      <c r="J6468" s="169">
        <v>1.2465753424657535</v>
      </c>
      <c r="K6468">
        <v>1</v>
      </c>
    </row>
    <row r="6469" spans="1:11" x14ac:dyDescent="0.25">
      <c r="A6469" t="s">
        <v>7003</v>
      </c>
      <c r="B6469">
        <v>44985</v>
      </c>
      <c r="C6469" t="s">
        <v>167</v>
      </c>
      <c r="D6469" s="167">
        <v>17982.55</v>
      </c>
      <c r="E6469" t="s">
        <v>216</v>
      </c>
      <c r="F6469" t="s">
        <v>202</v>
      </c>
      <c r="G6469" t="s">
        <v>588</v>
      </c>
      <c r="H6469" s="168">
        <v>42030</v>
      </c>
      <c r="I6469" t="s">
        <v>103</v>
      </c>
      <c r="J6469" s="169">
        <v>2.6657534246575341</v>
      </c>
      <c r="K6469">
        <v>1</v>
      </c>
    </row>
    <row r="6470" spans="1:11" x14ac:dyDescent="0.25">
      <c r="A6470" t="s">
        <v>7004</v>
      </c>
      <c r="B6470">
        <v>1261</v>
      </c>
      <c r="C6470" t="s">
        <v>172</v>
      </c>
      <c r="D6470" s="167">
        <v>93396</v>
      </c>
      <c r="E6470" t="s">
        <v>168</v>
      </c>
      <c r="F6470" t="s">
        <v>169</v>
      </c>
      <c r="G6470" t="s">
        <v>428</v>
      </c>
      <c r="H6470" s="168">
        <v>37018</v>
      </c>
      <c r="I6470" t="s">
        <v>103</v>
      </c>
      <c r="J6470" s="169">
        <v>16.397260273972602</v>
      </c>
      <c r="K6470">
        <v>4</v>
      </c>
    </row>
    <row r="6471" spans="1:11" x14ac:dyDescent="0.25">
      <c r="A6471" t="s">
        <v>7005</v>
      </c>
      <c r="B6471">
        <v>13201</v>
      </c>
      <c r="C6471" t="s">
        <v>172</v>
      </c>
      <c r="D6471" s="167">
        <v>118930</v>
      </c>
      <c r="E6471" t="s">
        <v>185</v>
      </c>
      <c r="F6471" t="s">
        <v>169</v>
      </c>
      <c r="G6471" t="s">
        <v>382</v>
      </c>
      <c r="H6471" s="168">
        <v>36780</v>
      </c>
      <c r="I6471" t="s">
        <v>108</v>
      </c>
      <c r="J6471" s="169">
        <v>17.049315068493151</v>
      </c>
      <c r="K6471">
        <v>4</v>
      </c>
    </row>
    <row r="6472" spans="1:11" x14ac:dyDescent="0.25">
      <c r="A6472" t="s">
        <v>7006</v>
      </c>
      <c r="B6472">
        <v>69974</v>
      </c>
      <c r="C6472" t="s">
        <v>167</v>
      </c>
      <c r="D6472" s="167">
        <v>53383.79</v>
      </c>
      <c r="E6472" t="s">
        <v>188</v>
      </c>
      <c r="F6472" t="s">
        <v>202</v>
      </c>
      <c r="G6472" t="s">
        <v>313</v>
      </c>
      <c r="H6472" s="168">
        <v>36024</v>
      </c>
      <c r="I6472" t="s">
        <v>107</v>
      </c>
      <c r="J6472" s="169">
        <v>19.12054794520548</v>
      </c>
      <c r="K6472">
        <v>4</v>
      </c>
    </row>
    <row r="6473" spans="1:11" x14ac:dyDescent="0.25">
      <c r="A6473" t="s">
        <v>7007</v>
      </c>
      <c r="B6473">
        <v>19021</v>
      </c>
      <c r="C6473" t="s">
        <v>167</v>
      </c>
      <c r="D6473" s="167">
        <v>64141</v>
      </c>
      <c r="E6473" t="s">
        <v>199</v>
      </c>
      <c r="F6473" t="s">
        <v>169</v>
      </c>
      <c r="G6473" t="s">
        <v>200</v>
      </c>
      <c r="H6473" s="168">
        <v>36296</v>
      </c>
      <c r="I6473" t="s">
        <v>103</v>
      </c>
      <c r="J6473" s="169">
        <v>18.375342465753423</v>
      </c>
      <c r="K6473">
        <v>4</v>
      </c>
    </row>
    <row r="6474" spans="1:11" x14ac:dyDescent="0.25">
      <c r="A6474" t="s">
        <v>7008</v>
      </c>
      <c r="B6474">
        <v>57377</v>
      </c>
      <c r="C6474" t="s">
        <v>167</v>
      </c>
      <c r="D6474" s="167">
        <v>89663.11</v>
      </c>
      <c r="E6474" t="s">
        <v>199</v>
      </c>
      <c r="F6474" t="s">
        <v>169</v>
      </c>
      <c r="G6474" t="s">
        <v>176</v>
      </c>
      <c r="H6474" s="168">
        <v>41232</v>
      </c>
      <c r="I6474" t="s">
        <v>104</v>
      </c>
      <c r="J6474" s="169">
        <v>4.8520547945205479</v>
      </c>
      <c r="K6474">
        <v>1</v>
      </c>
    </row>
    <row r="6475" spans="1:11" x14ac:dyDescent="0.25">
      <c r="A6475" t="s">
        <v>7009</v>
      </c>
      <c r="B6475">
        <v>9083</v>
      </c>
      <c r="C6475" t="s">
        <v>172</v>
      </c>
      <c r="D6475" s="167">
        <v>126781.06</v>
      </c>
      <c r="E6475" t="s">
        <v>185</v>
      </c>
      <c r="F6475" t="s">
        <v>169</v>
      </c>
      <c r="G6475" t="s">
        <v>382</v>
      </c>
      <c r="H6475" s="168">
        <v>30332</v>
      </c>
      <c r="I6475" t="s">
        <v>103</v>
      </c>
      <c r="J6475" s="169">
        <v>34.715068493150682</v>
      </c>
      <c r="K6475">
        <v>7</v>
      </c>
    </row>
    <row r="6476" spans="1:11" x14ac:dyDescent="0.25">
      <c r="A6476" t="s">
        <v>7010</v>
      </c>
      <c r="B6476">
        <v>33551</v>
      </c>
      <c r="C6476" t="s">
        <v>172</v>
      </c>
      <c r="D6476" s="167">
        <v>69222.179999999993</v>
      </c>
      <c r="E6476" t="s">
        <v>199</v>
      </c>
      <c r="F6476" t="s">
        <v>169</v>
      </c>
      <c r="G6476" t="s">
        <v>170</v>
      </c>
      <c r="H6476" s="168">
        <v>33630</v>
      </c>
      <c r="I6476" t="s">
        <v>106</v>
      </c>
      <c r="J6476" s="169">
        <v>25.67945205479452</v>
      </c>
      <c r="K6476">
        <v>6</v>
      </c>
    </row>
    <row r="6477" spans="1:11" x14ac:dyDescent="0.25">
      <c r="A6477" t="s">
        <v>7011</v>
      </c>
      <c r="B6477">
        <v>91877</v>
      </c>
      <c r="C6477" t="s">
        <v>167</v>
      </c>
      <c r="D6477" s="167">
        <v>129292.88</v>
      </c>
      <c r="E6477" t="s">
        <v>239</v>
      </c>
      <c r="F6477" t="s">
        <v>169</v>
      </c>
      <c r="G6477" t="s">
        <v>275</v>
      </c>
      <c r="H6477" s="168">
        <v>39062</v>
      </c>
      <c r="I6477" t="s">
        <v>103</v>
      </c>
      <c r="J6477" s="169">
        <v>10.797260273972602</v>
      </c>
      <c r="K6477">
        <v>3</v>
      </c>
    </row>
    <row r="6478" spans="1:11" x14ac:dyDescent="0.25">
      <c r="A6478" t="s">
        <v>7012</v>
      </c>
      <c r="B6478">
        <v>3220</v>
      </c>
      <c r="C6478" t="s">
        <v>172</v>
      </c>
      <c r="D6478" s="167">
        <v>66394</v>
      </c>
      <c r="E6478" t="s">
        <v>191</v>
      </c>
      <c r="F6478" t="s">
        <v>169</v>
      </c>
      <c r="G6478" t="s">
        <v>486</v>
      </c>
      <c r="H6478" s="168">
        <v>40085</v>
      </c>
      <c r="I6478" t="s">
        <v>103</v>
      </c>
      <c r="J6478" s="169">
        <v>7.9945205479452053</v>
      </c>
      <c r="K6478">
        <v>2</v>
      </c>
    </row>
    <row r="6479" spans="1:11" x14ac:dyDescent="0.25">
      <c r="A6479" t="s">
        <v>7013</v>
      </c>
      <c r="B6479">
        <v>60137</v>
      </c>
      <c r="C6479" t="s">
        <v>172</v>
      </c>
      <c r="D6479" s="167">
        <v>43525.72</v>
      </c>
      <c r="E6479" t="s">
        <v>233</v>
      </c>
      <c r="F6479" t="s">
        <v>169</v>
      </c>
      <c r="G6479" t="s">
        <v>514</v>
      </c>
      <c r="H6479" s="168">
        <v>41428</v>
      </c>
      <c r="I6479" t="s">
        <v>105</v>
      </c>
      <c r="J6479" s="169">
        <v>4.3150684931506849</v>
      </c>
      <c r="K6479">
        <v>1</v>
      </c>
    </row>
    <row r="6480" spans="1:11" x14ac:dyDescent="0.25">
      <c r="A6480" t="s">
        <v>7014</v>
      </c>
      <c r="B6480">
        <v>36252</v>
      </c>
      <c r="C6480" t="s">
        <v>172</v>
      </c>
      <c r="D6480" s="167">
        <v>83658</v>
      </c>
      <c r="E6480" t="s">
        <v>175</v>
      </c>
      <c r="F6480" t="s">
        <v>169</v>
      </c>
      <c r="G6480" t="s">
        <v>183</v>
      </c>
      <c r="H6480" s="168">
        <v>37606</v>
      </c>
      <c r="I6480" t="s">
        <v>103</v>
      </c>
      <c r="J6480" s="169">
        <v>14.786301369863013</v>
      </c>
      <c r="K6480">
        <v>3</v>
      </c>
    </row>
    <row r="6481" spans="1:11" x14ac:dyDescent="0.25">
      <c r="A6481" t="s">
        <v>7015</v>
      </c>
      <c r="B6481">
        <v>20109</v>
      </c>
      <c r="C6481" t="s">
        <v>172</v>
      </c>
      <c r="D6481" s="167">
        <v>42053.42</v>
      </c>
      <c r="E6481" t="s">
        <v>199</v>
      </c>
      <c r="F6481" t="s">
        <v>169</v>
      </c>
      <c r="G6481" t="s">
        <v>220</v>
      </c>
      <c r="H6481" s="168">
        <v>41995</v>
      </c>
      <c r="I6481" t="s">
        <v>103</v>
      </c>
      <c r="J6481" s="169">
        <v>2.7616438356164386</v>
      </c>
      <c r="K6481">
        <v>1</v>
      </c>
    </row>
    <row r="6482" spans="1:11" x14ac:dyDescent="0.25">
      <c r="A6482" t="s">
        <v>7016</v>
      </c>
      <c r="B6482">
        <v>80802</v>
      </c>
      <c r="C6482" t="s">
        <v>167</v>
      </c>
      <c r="D6482" s="167">
        <v>38831.29</v>
      </c>
      <c r="E6482" t="s">
        <v>216</v>
      </c>
      <c r="F6482" t="s">
        <v>202</v>
      </c>
      <c r="G6482" t="s">
        <v>422</v>
      </c>
      <c r="H6482" s="168">
        <v>34974</v>
      </c>
      <c r="I6482" t="s">
        <v>108</v>
      </c>
      <c r="J6482" s="169">
        <v>21.997260273972604</v>
      </c>
      <c r="K6482">
        <v>5</v>
      </c>
    </row>
    <row r="6483" spans="1:11" x14ac:dyDescent="0.25">
      <c r="A6483" t="s">
        <v>7017</v>
      </c>
      <c r="B6483">
        <v>19915</v>
      </c>
      <c r="C6483" t="s">
        <v>172</v>
      </c>
      <c r="D6483" s="167">
        <v>52721.77</v>
      </c>
      <c r="E6483" t="s">
        <v>196</v>
      </c>
      <c r="F6483" t="s">
        <v>169</v>
      </c>
      <c r="G6483" t="s">
        <v>228</v>
      </c>
      <c r="H6483" s="168">
        <v>41666</v>
      </c>
      <c r="I6483" t="s">
        <v>103</v>
      </c>
      <c r="J6483" s="169">
        <v>3.6630136986301371</v>
      </c>
      <c r="K6483">
        <v>1</v>
      </c>
    </row>
    <row r="6484" spans="1:11" x14ac:dyDescent="0.25">
      <c r="A6484" t="s">
        <v>7018</v>
      </c>
      <c r="B6484">
        <v>89301</v>
      </c>
      <c r="C6484" t="s">
        <v>172</v>
      </c>
      <c r="D6484" s="167">
        <v>89620</v>
      </c>
      <c r="E6484" t="s">
        <v>175</v>
      </c>
      <c r="F6484" t="s">
        <v>169</v>
      </c>
      <c r="G6484" t="s">
        <v>183</v>
      </c>
      <c r="H6484" s="168">
        <v>37648</v>
      </c>
      <c r="I6484" t="s">
        <v>103</v>
      </c>
      <c r="J6484" s="169">
        <v>14.671232876712329</v>
      </c>
      <c r="K6484">
        <v>3</v>
      </c>
    </row>
    <row r="6485" spans="1:11" x14ac:dyDescent="0.25">
      <c r="A6485" t="s">
        <v>7019</v>
      </c>
      <c r="B6485">
        <v>69823</v>
      </c>
      <c r="C6485" t="s">
        <v>172</v>
      </c>
      <c r="D6485" s="167">
        <v>77328</v>
      </c>
      <c r="E6485" t="s">
        <v>168</v>
      </c>
      <c r="F6485" t="s">
        <v>169</v>
      </c>
      <c r="G6485" t="s">
        <v>265</v>
      </c>
      <c r="H6485" s="168">
        <v>37249</v>
      </c>
      <c r="I6485" t="s">
        <v>107</v>
      </c>
      <c r="J6485" s="169">
        <v>15.764383561643836</v>
      </c>
      <c r="K6485">
        <v>4</v>
      </c>
    </row>
    <row r="6486" spans="1:11" x14ac:dyDescent="0.25">
      <c r="A6486" t="s">
        <v>7020</v>
      </c>
      <c r="B6486">
        <v>62157</v>
      </c>
      <c r="C6486" t="s">
        <v>172</v>
      </c>
      <c r="D6486" s="167">
        <v>56145.66</v>
      </c>
      <c r="E6486" t="s">
        <v>168</v>
      </c>
      <c r="F6486" t="s">
        <v>169</v>
      </c>
      <c r="G6486" t="s">
        <v>539</v>
      </c>
      <c r="H6486" s="168">
        <v>37914</v>
      </c>
      <c r="I6486" t="s">
        <v>105</v>
      </c>
      <c r="J6486" s="169">
        <v>13.942465753424658</v>
      </c>
      <c r="K6486">
        <v>3</v>
      </c>
    </row>
    <row r="6487" spans="1:11" x14ac:dyDescent="0.25">
      <c r="A6487" t="s">
        <v>7021</v>
      </c>
      <c r="B6487">
        <v>94009</v>
      </c>
      <c r="C6487" t="s">
        <v>172</v>
      </c>
      <c r="D6487" s="167">
        <v>90131.39</v>
      </c>
      <c r="E6487" t="s">
        <v>268</v>
      </c>
      <c r="F6487" t="s">
        <v>169</v>
      </c>
      <c r="G6487" t="s">
        <v>418</v>
      </c>
      <c r="H6487" s="168">
        <v>38110</v>
      </c>
      <c r="I6487" t="s">
        <v>104</v>
      </c>
      <c r="J6487" s="169">
        <v>13.405479452054795</v>
      </c>
      <c r="K6487">
        <v>3</v>
      </c>
    </row>
    <row r="6488" spans="1:11" x14ac:dyDescent="0.25">
      <c r="A6488" t="s">
        <v>7022</v>
      </c>
      <c r="B6488">
        <v>10093</v>
      </c>
      <c r="C6488" t="s">
        <v>172</v>
      </c>
      <c r="D6488" s="167">
        <v>91751.37</v>
      </c>
      <c r="E6488" t="s">
        <v>308</v>
      </c>
      <c r="F6488" t="s">
        <v>169</v>
      </c>
      <c r="G6488" t="s">
        <v>211</v>
      </c>
      <c r="H6488" s="168">
        <v>32286</v>
      </c>
      <c r="I6488" t="s">
        <v>105</v>
      </c>
      <c r="J6488" s="169">
        <v>29.361643835616437</v>
      </c>
      <c r="K6488">
        <v>6</v>
      </c>
    </row>
    <row r="6489" spans="1:11" x14ac:dyDescent="0.25">
      <c r="A6489" t="s">
        <v>7023</v>
      </c>
      <c r="B6489">
        <v>57770</v>
      </c>
      <c r="C6489" t="s">
        <v>172</v>
      </c>
      <c r="D6489" s="167">
        <v>69218.789999999994</v>
      </c>
      <c r="E6489" t="s">
        <v>199</v>
      </c>
      <c r="F6489" t="s">
        <v>169</v>
      </c>
      <c r="G6489" t="s">
        <v>3985</v>
      </c>
      <c r="H6489" s="168">
        <v>37018</v>
      </c>
      <c r="I6489" t="s">
        <v>108</v>
      </c>
      <c r="J6489" s="169">
        <v>16.397260273972602</v>
      </c>
      <c r="K6489">
        <v>4</v>
      </c>
    </row>
    <row r="6490" spans="1:11" x14ac:dyDescent="0.25">
      <c r="A6490" t="s">
        <v>7024</v>
      </c>
      <c r="B6490">
        <v>77880</v>
      </c>
      <c r="C6490" t="s">
        <v>172</v>
      </c>
      <c r="D6490" s="167">
        <v>49068</v>
      </c>
      <c r="E6490" t="s">
        <v>188</v>
      </c>
      <c r="F6490" t="s">
        <v>169</v>
      </c>
      <c r="G6490" t="s">
        <v>406</v>
      </c>
      <c r="H6490" s="168">
        <v>42632</v>
      </c>
      <c r="I6490" t="s">
        <v>106</v>
      </c>
      <c r="J6490" s="169">
        <v>1.0164383561643835</v>
      </c>
      <c r="K6490">
        <v>1</v>
      </c>
    </row>
    <row r="6491" spans="1:11" x14ac:dyDescent="0.25">
      <c r="A6491" t="s">
        <v>7025</v>
      </c>
      <c r="B6491">
        <v>83856</v>
      </c>
      <c r="C6491" t="s">
        <v>172</v>
      </c>
      <c r="D6491" s="167">
        <v>135378.13</v>
      </c>
      <c r="E6491" t="s">
        <v>196</v>
      </c>
      <c r="F6491" t="s">
        <v>169</v>
      </c>
      <c r="G6491" t="s">
        <v>275</v>
      </c>
      <c r="H6491" s="168">
        <v>32818</v>
      </c>
      <c r="I6491" t="s">
        <v>104</v>
      </c>
      <c r="J6491" s="169">
        <v>27.904109589041095</v>
      </c>
      <c r="K6491">
        <v>6</v>
      </c>
    </row>
    <row r="6492" spans="1:11" x14ac:dyDescent="0.25">
      <c r="A6492" t="s">
        <v>7026</v>
      </c>
      <c r="B6492">
        <v>45333</v>
      </c>
      <c r="C6492" t="s">
        <v>172</v>
      </c>
      <c r="D6492" s="167">
        <v>50910</v>
      </c>
      <c r="E6492" t="s">
        <v>191</v>
      </c>
      <c r="F6492" t="s">
        <v>169</v>
      </c>
      <c r="G6492" t="s">
        <v>354</v>
      </c>
      <c r="H6492" s="168">
        <v>41904</v>
      </c>
      <c r="I6492" t="s">
        <v>106</v>
      </c>
      <c r="J6492" s="169">
        <v>3.010958904109589</v>
      </c>
      <c r="K6492">
        <v>1</v>
      </c>
    </row>
    <row r="6493" spans="1:11" x14ac:dyDescent="0.25">
      <c r="A6493" t="s">
        <v>7027</v>
      </c>
      <c r="B6493">
        <v>41057</v>
      </c>
      <c r="C6493" t="s">
        <v>172</v>
      </c>
      <c r="D6493" s="167">
        <v>155693.29</v>
      </c>
      <c r="E6493" t="s">
        <v>168</v>
      </c>
      <c r="F6493" t="s">
        <v>169</v>
      </c>
      <c r="G6493" t="s">
        <v>493</v>
      </c>
      <c r="H6493" s="168">
        <v>34352</v>
      </c>
      <c r="I6493" t="s">
        <v>105</v>
      </c>
      <c r="J6493" s="169">
        <v>23.701369863013699</v>
      </c>
      <c r="K6493">
        <v>5</v>
      </c>
    </row>
    <row r="6494" spans="1:11" x14ac:dyDescent="0.25">
      <c r="A6494" t="s">
        <v>7028</v>
      </c>
      <c r="B6494">
        <v>90303</v>
      </c>
      <c r="C6494" t="s">
        <v>167</v>
      </c>
      <c r="D6494" s="167">
        <v>92756.7</v>
      </c>
      <c r="E6494" t="s">
        <v>175</v>
      </c>
      <c r="F6494" t="s">
        <v>169</v>
      </c>
      <c r="G6494" t="s">
        <v>183</v>
      </c>
      <c r="H6494" s="168">
        <v>33791</v>
      </c>
      <c r="I6494" t="s">
        <v>106</v>
      </c>
      <c r="J6494" s="169">
        <v>25.238356164383561</v>
      </c>
      <c r="K6494">
        <v>6</v>
      </c>
    </row>
    <row r="6495" spans="1:11" x14ac:dyDescent="0.25">
      <c r="A6495" t="s">
        <v>7029</v>
      </c>
      <c r="B6495">
        <v>71099</v>
      </c>
      <c r="C6495" t="s">
        <v>172</v>
      </c>
      <c r="D6495" s="167">
        <v>59638</v>
      </c>
      <c r="E6495" t="s">
        <v>175</v>
      </c>
      <c r="F6495" t="s">
        <v>169</v>
      </c>
      <c r="G6495" t="s">
        <v>183</v>
      </c>
      <c r="H6495" s="168">
        <v>41918</v>
      </c>
      <c r="I6495" t="s">
        <v>107</v>
      </c>
      <c r="J6495" s="169">
        <v>2.9726027397260273</v>
      </c>
      <c r="K6495">
        <v>1</v>
      </c>
    </row>
    <row r="6496" spans="1:11" x14ac:dyDescent="0.25">
      <c r="A6496" t="s">
        <v>7030</v>
      </c>
      <c r="B6496">
        <v>71474</v>
      </c>
      <c r="C6496" t="s">
        <v>172</v>
      </c>
      <c r="D6496" s="167">
        <v>77328</v>
      </c>
      <c r="E6496" t="s">
        <v>168</v>
      </c>
      <c r="F6496" t="s">
        <v>169</v>
      </c>
      <c r="G6496" t="s">
        <v>265</v>
      </c>
      <c r="H6496" s="168">
        <v>36942</v>
      </c>
      <c r="I6496" t="s">
        <v>107</v>
      </c>
      <c r="J6496" s="169">
        <v>16.605479452054794</v>
      </c>
      <c r="K6496">
        <v>4</v>
      </c>
    </row>
    <row r="6497" spans="1:11" x14ac:dyDescent="0.25">
      <c r="A6497" t="s">
        <v>7031</v>
      </c>
      <c r="B6497">
        <v>7569</v>
      </c>
      <c r="C6497" t="s">
        <v>172</v>
      </c>
      <c r="D6497" s="167">
        <v>38020.379999999997</v>
      </c>
      <c r="E6497" t="s">
        <v>199</v>
      </c>
      <c r="F6497" t="s">
        <v>169</v>
      </c>
      <c r="G6497" t="s">
        <v>295</v>
      </c>
      <c r="H6497" s="168">
        <v>42212</v>
      </c>
      <c r="I6497" t="s">
        <v>107</v>
      </c>
      <c r="J6497" s="169">
        <v>2.1671232876712327</v>
      </c>
      <c r="K6497">
        <v>1</v>
      </c>
    </row>
    <row r="6498" spans="1:11" x14ac:dyDescent="0.25">
      <c r="A6498" t="s">
        <v>7032</v>
      </c>
      <c r="B6498">
        <v>29121</v>
      </c>
      <c r="C6498" t="s">
        <v>172</v>
      </c>
      <c r="D6498" s="167">
        <v>52693</v>
      </c>
      <c r="E6498" t="s">
        <v>191</v>
      </c>
      <c r="F6498" t="s">
        <v>169</v>
      </c>
      <c r="G6498" t="s">
        <v>354</v>
      </c>
      <c r="H6498" s="168">
        <v>41484</v>
      </c>
      <c r="I6498" t="s">
        <v>103</v>
      </c>
      <c r="J6498" s="169">
        <v>4.161643835616438</v>
      </c>
      <c r="K6498">
        <v>1</v>
      </c>
    </row>
    <row r="6499" spans="1:11" x14ac:dyDescent="0.25">
      <c r="A6499" t="s">
        <v>7033</v>
      </c>
      <c r="B6499">
        <v>56242</v>
      </c>
      <c r="D6499" s="167">
        <v>56733</v>
      </c>
      <c r="E6499" t="s">
        <v>168</v>
      </c>
      <c r="F6499" t="s">
        <v>169</v>
      </c>
      <c r="G6499" t="s">
        <v>265</v>
      </c>
      <c r="H6499" s="168">
        <v>41512</v>
      </c>
      <c r="I6499" t="s">
        <v>107</v>
      </c>
      <c r="J6499" s="169">
        <v>4.0849315068493155</v>
      </c>
      <c r="K6499">
        <v>1</v>
      </c>
    </row>
    <row r="6500" spans="1:11" x14ac:dyDescent="0.25">
      <c r="A6500" t="s">
        <v>7034</v>
      </c>
      <c r="B6500">
        <v>24942</v>
      </c>
      <c r="C6500" t="s">
        <v>172</v>
      </c>
      <c r="D6500" s="167">
        <v>77397.73</v>
      </c>
      <c r="E6500" t="s">
        <v>268</v>
      </c>
      <c r="F6500" t="s">
        <v>169</v>
      </c>
      <c r="G6500" t="s">
        <v>418</v>
      </c>
      <c r="H6500" s="168">
        <v>41890</v>
      </c>
      <c r="I6500" t="s">
        <v>105</v>
      </c>
      <c r="J6500" s="169">
        <v>3.0493150684931507</v>
      </c>
      <c r="K6500">
        <v>1</v>
      </c>
    </row>
    <row r="6501" spans="1:11" x14ac:dyDescent="0.25">
      <c r="A6501" t="s">
        <v>7035</v>
      </c>
      <c r="B6501">
        <v>35020</v>
      </c>
      <c r="C6501" t="s">
        <v>172</v>
      </c>
      <c r="D6501" s="167">
        <v>97912</v>
      </c>
      <c r="E6501" t="s">
        <v>196</v>
      </c>
      <c r="F6501" t="s">
        <v>169</v>
      </c>
      <c r="G6501" t="s">
        <v>790</v>
      </c>
      <c r="H6501" s="168">
        <v>38782</v>
      </c>
      <c r="I6501" t="s">
        <v>106</v>
      </c>
      <c r="J6501" s="169">
        <v>11.564383561643835</v>
      </c>
      <c r="K6501">
        <v>3</v>
      </c>
    </row>
    <row r="6502" spans="1:11" x14ac:dyDescent="0.25">
      <c r="A6502" t="s">
        <v>7036</v>
      </c>
      <c r="B6502">
        <v>1212</v>
      </c>
      <c r="C6502" t="s">
        <v>172</v>
      </c>
      <c r="D6502" s="167">
        <v>63493</v>
      </c>
      <c r="E6502" t="s">
        <v>191</v>
      </c>
      <c r="F6502" t="s">
        <v>169</v>
      </c>
      <c r="G6502" t="s">
        <v>486</v>
      </c>
      <c r="H6502" s="168">
        <v>39524</v>
      </c>
      <c r="I6502" t="s">
        <v>107</v>
      </c>
      <c r="J6502" s="169">
        <v>9.5315068493150683</v>
      </c>
      <c r="K6502">
        <v>2</v>
      </c>
    </row>
    <row r="6503" spans="1:11" x14ac:dyDescent="0.25">
      <c r="A6503" t="s">
        <v>7037</v>
      </c>
      <c r="B6503">
        <v>73251</v>
      </c>
      <c r="C6503" t="s">
        <v>172</v>
      </c>
      <c r="D6503" s="167">
        <v>48571.6</v>
      </c>
      <c r="E6503" t="s">
        <v>180</v>
      </c>
      <c r="F6503" t="s">
        <v>169</v>
      </c>
      <c r="G6503" t="s">
        <v>209</v>
      </c>
      <c r="H6503" s="168">
        <v>41904</v>
      </c>
      <c r="I6503" t="s">
        <v>106</v>
      </c>
      <c r="J6503" s="169">
        <v>3.010958904109589</v>
      </c>
      <c r="K6503">
        <v>1</v>
      </c>
    </row>
    <row r="6504" spans="1:11" x14ac:dyDescent="0.25">
      <c r="A6504" t="s">
        <v>7038</v>
      </c>
      <c r="B6504">
        <v>86817</v>
      </c>
      <c r="C6504" t="s">
        <v>172</v>
      </c>
      <c r="D6504" s="167">
        <v>29779.07</v>
      </c>
      <c r="E6504" t="s">
        <v>233</v>
      </c>
      <c r="F6504" t="s">
        <v>202</v>
      </c>
      <c r="G6504" t="s">
        <v>234</v>
      </c>
      <c r="H6504" s="168">
        <v>40825</v>
      </c>
      <c r="I6504" t="s">
        <v>106</v>
      </c>
      <c r="J6504" s="169">
        <v>5.9671232876712326</v>
      </c>
      <c r="K6504">
        <v>2</v>
      </c>
    </row>
    <row r="6505" spans="1:11" x14ac:dyDescent="0.25">
      <c r="A6505" t="s">
        <v>7039</v>
      </c>
      <c r="B6505">
        <v>60959</v>
      </c>
      <c r="C6505" t="s">
        <v>172</v>
      </c>
      <c r="D6505" s="167">
        <v>135392</v>
      </c>
      <c r="E6505" t="s">
        <v>199</v>
      </c>
      <c r="F6505" t="s">
        <v>169</v>
      </c>
      <c r="G6505" t="s">
        <v>275</v>
      </c>
      <c r="H6505" s="168">
        <v>39790</v>
      </c>
      <c r="I6505" t="s">
        <v>108</v>
      </c>
      <c r="J6505" s="169">
        <v>8.8027397260273972</v>
      </c>
      <c r="K6505">
        <v>2</v>
      </c>
    </row>
    <row r="6506" spans="1:11" x14ac:dyDescent="0.25">
      <c r="A6506" t="s">
        <v>7040</v>
      </c>
      <c r="B6506">
        <v>66752</v>
      </c>
      <c r="C6506" t="s">
        <v>172</v>
      </c>
      <c r="D6506" s="167">
        <v>64888.45</v>
      </c>
      <c r="E6506" t="s">
        <v>199</v>
      </c>
      <c r="F6506" t="s">
        <v>169</v>
      </c>
      <c r="G6506" t="s">
        <v>698</v>
      </c>
      <c r="H6506" s="168">
        <v>39502</v>
      </c>
      <c r="I6506" t="s">
        <v>107</v>
      </c>
      <c r="J6506" s="169">
        <v>9.5917808219178085</v>
      </c>
      <c r="K6506">
        <v>2</v>
      </c>
    </row>
    <row r="6507" spans="1:11" x14ac:dyDescent="0.25">
      <c r="A6507" t="s">
        <v>7041</v>
      </c>
      <c r="B6507">
        <v>85859</v>
      </c>
      <c r="C6507" t="s">
        <v>172</v>
      </c>
      <c r="D6507" s="167">
        <v>97392.47</v>
      </c>
      <c r="E6507" t="s">
        <v>168</v>
      </c>
      <c r="F6507" t="s">
        <v>169</v>
      </c>
      <c r="G6507" t="s">
        <v>173</v>
      </c>
      <c r="H6507" s="168">
        <v>34498</v>
      </c>
      <c r="I6507" t="s">
        <v>103</v>
      </c>
      <c r="J6507" s="169">
        <v>23.301369863013697</v>
      </c>
      <c r="K6507">
        <v>5</v>
      </c>
    </row>
    <row r="6508" spans="1:11" x14ac:dyDescent="0.25">
      <c r="A6508" t="s">
        <v>7042</v>
      </c>
      <c r="B6508">
        <v>97383</v>
      </c>
      <c r="C6508" t="s">
        <v>167</v>
      </c>
      <c r="D6508" s="167">
        <v>69744</v>
      </c>
      <c r="E6508" t="s">
        <v>168</v>
      </c>
      <c r="F6508" t="s">
        <v>169</v>
      </c>
      <c r="G6508" t="s">
        <v>265</v>
      </c>
      <c r="H6508" s="168">
        <v>38139</v>
      </c>
      <c r="I6508" t="s">
        <v>105</v>
      </c>
      <c r="J6508" s="169">
        <v>13.326027397260274</v>
      </c>
      <c r="K6508">
        <v>3</v>
      </c>
    </row>
    <row r="6509" spans="1:11" x14ac:dyDescent="0.25">
      <c r="A6509" t="s">
        <v>7043</v>
      </c>
      <c r="B6509">
        <v>99181</v>
      </c>
      <c r="C6509" t="s">
        <v>172</v>
      </c>
      <c r="D6509" s="167">
        <v>67044</v>
      </c>
      <c r="E6509" t="s">
        <v>191</v>
      </c>
      <c r="F6509" t="s">
        <v>169</v>
      </c>
      <c r="G6509" t="s">
        <v>486</v>
      </c>
      <c r="H6509" s="168">
        <v>38488</v>
      </c>
      <c r="I6509" t="s">
        <v>104</v>
      </c>
      <c r="J6509" s="169">
        <v>12.36986301369863</v>
      </c>
      <c r="K6509">
        <v>3</v>
      </c>
    </row>
    <row r="6510" spans="1:11" x14ac:dyDescent="0.25">
      <c r="A6510" t="s">
        <v>7044</v>
      </c>
      <c r="B6510">
        <v>9116</v>
      </c>
      <c r="C6510" t="s">
        <v>172</v>
      </c>
      <c r="D6510" s="167">
        <v>52947</v>
      </c>
      <c r="E6510" t="s">
        <v>191</v>
      </c>
      <c r="F6510" t="s">
        <v>169</v>
      </c>
      <c r="G6510" t="s">
        <v>354</v>
      </c>
      <c r="H6510" s="168">
        <v>41708</v>
      </c>
      <c r="I6510" t="s">
        <v>107</v>
      </c>
      <c r="J6510" s="169">
        <v>3.547945205479452</v>
      </c>
      <c r="K6510">
        <v>1</v>
      </c>
    </row>
    <row r="6511" spans="1:11" x14ac:dyDescent="0.25">
      <c r="A6511" t="s">
        <v>7045</v>
      </c>
      <c r="B6511">
        <v>22868</v>
      </c>
      <c r="C6511" t="s">
        <v>167</v>
      </c>
      <c r="D6511" s="167">
        <v>53989.73</v>
      </c>
      <c r="E6511" t="s">
        <v>188</v>
      </c>
      <c r="F6511" t="s">
        <v>169</v>
      </c>
      <c r="G6511" t="s">
        <v>600</v>
      </c>
      <c r="H6511" s="168">
        <v>38278</v>
      </c>
      <c r="I6511" t="s">
        <v>105</v>
      </c>
      <c r="J6511" s="169">
        <v>12.945205479452055</v>
      </c>
      <c r="K6511">
        <v>3</v>
      </c>
    </row>
    <row r="6512" spans="1:11" x14ac:dyDescent="0.25">
      <c r="A6512" t="s">
        <v>7046</v>
      </c>
      <c r="B6512">
        <v>95601</v>
      </c>
      <c r="C6512" t="s">
        <v>167</v>
      </c>
      <c r="D6512" s="167">
        <v>50963.8</v>
      </c>
      <c r="E6512" t="s">
        <v>188</v>
      </c>
      <c r="F6512" t="s">
        <v>169</v>
      </c>
      <c r="G6512" t="s">
        <v>273</v>
      </c>
      <c r="H6512" s="168">
        <v>41064</v>
      </c>
      <c r="I6512" t="s">
        <v>108</v>
      </c>
      <c r="J6512" s="169">
        <v>5.3123287671232875</v>
      </c>
      <c r="K6512">
        <v>2</v>
      </c>
    </row>
    <row r="6513" spans="1:11" x14ac:dyDescent="0.25">
      <c r="A6513" t="s">
        <v>7047</v>
      </c>
      <c r="B6513">
        <v>46103</v>
      </c>
      <c r="C6513" t="s">
        <v>172</v>
      </c>
      <c r="D6513" s="167">
        <v>40953.870000000003</v>
      </c>
      <c r="E6513" t="s">
        <v>168</v>
      </c>
      <c r="F6513" t="s">
        <v>169</v>
      </c>
      <c r="G6513" t="s">
        <v>207</v>
      </c>
      <c r="H6513" s="168">
        <v>42016</v>
      </c>
      <c r="I6513" t="s">
        <v>104</v>
      </c>
      <c r="J6513" s="169">
        <v>2.7041095890410958</v>
      </c>
      <c r="K6513">
        <v>1</v>
      </c>
    </row>
    <row r="6514" spans="1:11" x14ac:dyDescent="0.25">
      <c r="A6514" t="s">
        <v>7048</v>
      </c>
      <c r="B6514">
        <v>77295</v>
      </c>
      <c r="C6514" t="s">
        <v>172</v>
      </c>
      <c r="D6514" s="167">
        <v>68015</v>
      </c>
      <c r="E6514" t="s">
        <v>191</v>
      </c>
      <c r="F6514" t="s">
        <v>169</v>
      </c>
      <c r="G6514" t="s">
        <v>486</v>
      </c>
      <c r="H6514" s="168">
        <v>38999</v>
      </c>
      <c r="I6514" t="s">
        <v>104</v>
      </c>
      <c r="J6514" s="169">
        <v>10.96986301369863</v>
      </c>
      <c r="K6514">
        <v>3</v>
      </c>
    </row>
    <row r="6515" spans="1:11" x14ac:dyDescent="0.25">
      <c r="A6515" t="s">
        <v>7049</v>
      </c>
      <c r="B6515">
        <v>55616</v>
      </c>
      <c r="C6515" t="s">
        <v>167</v>
      </c>
      <c r="D6515" s="167">
        <v>68274.95</v>
      </c>
      <c r="E6515" t="s">
        <v>188</v>
      </c>
      <c r="F6515" t="s">
        <v>169</v>
      </c>
      <c r="G6515" t="s">
        <v>498</v>
      </c>
      <c r="H6515" s="168">
        <v>41512</v>
      </c>
      <c r="I6515" t="s">
        <v>107</v>
      </c>
      <c r="J6515" s="169">
        <v>4.0849315068493155</v>
      </c>
      <c r="K6515">
        <v>1</v>
      </c>
    </row>
    <row r="6516" spans="1:11" x14ac:dyDescent="0.25">
      <c r="A6516" t="s">
        <v>7050</v>
      </c>
      <c r="B6516">
        <v>35534</v>
      </c>
      <c r="C6516" t="s">
        <v>167</v>
      </c>
      <c r="D6516" s="167">
        <v>64571.25</v>
      </c>
      <c r="E6516" t="s">
        <v>175</v>
      </c>
      <c r="F6516" t="s">
        <v>169</v>
      </c>
      <c r="G6516" t="s">
        <v>211</v>
      </c>
      <c r="H6516" s="168">
        <v>42521</v>
      </c>
      <c r="I6516" t="s">
        <v>106</v>
      </c>
      <c r="J6516" s="169">
        <v>1.3205479452054794</v>
      </c>
      <c r="K6516">
        <v>1</v>
      </c>
    </row>
    <row r="6517" spans="1:11" x14ac:dyDescent="0.25">
      <c r="A6517" t="s">
        <v>7051</v>
      </c>
      <c r="B6517">
        <v>21027</v>
      </c>
      <c r="C6517" t="s">
        <v>172</v>
      </c>
      <c r="D6517" s="167">
        <v>82821</v>
      </c>
      <c r="E6517" t="s">
        <v>191</v>
      </c>
      <c r="F6517" t="s">
        <v>169</v>
      </c>
      <c r="G6517" t="s">
        <v>192</v>
      </c>
      <c r="H6517" s="168">
        <v>36780</v>
      </c>
      <c r="I6517" t="s">
        <v>107</v>
      </c>
      <c r="J6517" s="169">
        <v>17.049315068493151</v>
      </c>
      <c r="K6517">
        <v>4</v>
      </c>
    </row>
    <row r="6518" spans="1:11" x14ac:dyDescent="0.25">
      <c r="A6518" t="s">
        <v>7052</v>
      </c>
      <c r="B6518">
        <v>11167</v>
      </c>
      <c r="C6518" t="s">
        <v>172</v>
      </c>
      <c r="D6518" s="167">
        <v>36707.050000000003</v>
      </c>
      <c r="E6518" t="s">
        <v>233</v>
      </c>
      <c r="F6518" t="s">
        <v>169</v>
      </c>
      <c r="G6518" t="s">
        <v>242</v>
      </c>
      <c r="H6518" s="168">
        <v>40842</v>
      </c>
      <c r="I6518" t="s">
        <v>108</v>
      </c>
      <c r="J6518" s="169">
        <v>5.9205479452054792</v>
      </c>
      <c r="K6518">
        <v>2</v>
      </c>
    </row>
    <row r="6519" spans="1:11" x14ac:dyDescent="0.25">
      <c r="A6519" t="s">
        <v>7053</v>
      </c>
      <c r="B6519">
        <v>14378</v>
      </c>
      <c r="C6519" t="s">
        <v>167</v>
      </c>
      <c r="D6519" s="167">
        <v>68574.100000000006</v>
      </c>
      <c r="E6519" t="s">
        <v>1684</v>
      </c>
      <c r="F6519" t="s">
        <v>169</v>
      </c>
      <c r="G6519" t="s">
        <v>282</v>
      </c>
      <c r="H6519" s="168">
        <v>35331</v>
      </c>
      <c r="I6519" t="s">
        <v>107</v>
      </c>
      <c r="J6519" s="169">
        <v>21.019178082191782</v>
      </c>
      <c r="K6519">
        <v>5</v>
      </c>
    </row>
    <row r="6520" spans="1:11" x14ac:dyDescent="0.25">
      <c r="A6520" t="s">
        <v>7054</v>
      </c>
      <c r="B6520">
        <v>10663</v>
      </c>
      <c r="C6520" t="s">
        <v>167</v>
      </c>
      <c r="D6520" s="167">
        <v>59072</v>
      </c>
      <c r="E6520" t="s">
        <v>168</v>
      </c>
      <c r="F6520" t="s">
        <v>169</v>
      </c>
      <c r="G6520" t="s">
        <v>858</v>
      </c>
      <c r="H6520" s="168">
        <v>42660</v>
      </c>
      <c r="I6520" t="s">
        <v>103</v>
      </c>
      <c r="J6520" s="169">
        <v>0.9397260273972603</v>
      </c>
      <c r="K6520">
        <v>1</v>
      </c>
    </row>
    <row r="6521" spans="1:11" x14ac:dyDescent="0.25">
      <c r="A6521" t="s">
        <v>7055</v>
      </c>
      <c r="B6521">
        <v>77649</v>
      </c>
      <c r="C6521" t="s">
        <v>172</v>
      </c>
      <c r="D6521" s="167">
        <v>49949.25</v>
      </c>
      <c r="E6521" t="s">
        <v>233</v>
      </c>
      <c r="F6521" t="s">
        <v>169</v>
      </c>
      <c r="G6521" t="s">
        <v>514</v>
      </c>
      <c r="H6521" s="168">
        <v>39006</v>
      </c>
      <c r="I6521" t="s">
        <v>103</v>
      </c>
      <c r="J6521" s="169">
        <v>10.950684931506849</v>
      </c>
      <c r="K6521">
        <v>3</v>
      </c>
    </row>
    <row r="6522" spans="1:11" x14ac:dyDescent="0.25">
      <c r="A6522" t="s">
        <v>7056</v>
      </c>
      <c r="B6522">
        <v>55263</v>
      </c>
      <c r="C6522" t="s">
        <v>167</v>
      </c>
      <c r="D6522" s="167">
        <v>70422</v>
      </c>
      <c r="E6522" t="s">
        <v>188</v>
      </c>
      <c r="F6522" t="s">
        <v>169</v>
      </c>
      <c r="G6522" t="s">
        <v>968</v>
      </c>
      <c r="H6522" s="168">
        <v>38740</v>
      </c>
      <c r="I6522" t="s">
        <v>107</v>
      </c>
      <c r="J6522" s="169">
        <v>11.67945205479452</v>
      </c>
      <c r="K6522">
        <v>3</v>
      </c>
    </row>
    <row r="6523" spans="1:11" x14ac:dyDescent="0.25">
      <c r="A6523" t="s">
        <v>7057</v>
      </c>
      <c r="B6523">
        <v>91014</v>
      </c>
      <c r="C6523" t="s">
        <v>172</v>
      </c>
      <c r="D6523" s="167">
        <v>70396</v>
      </c>
      <c r="E6523" t="s">
        <v>191</v>
      </c>
      <c r="F6523" t="s">
        <v>169</v>
      </c>
      <c r="G6523" t="s">
        <v>192</v>
      </c>
      <c r="H6523" s="168">
        <v>38488</v>
      </c>
      <c r="I6523" t="s">
        <v>103</v>
      </c>
      <c r="J6523" s="169">
        <v>12.36986301369863</v>
      </c>
      <c r="K6523">
        <v>3</v>
      </c>
    </row>
    <row r="6524" spans="1:11" x14ac:dyDescent="0.25">
      <c r="A6524" t="s">
        <v>7058</v>
      </c>
      <c r="B6524">
        <v>81051</v>
      </c>
      <c r="C6524" t="s">
        <v>172</v>
      </c>
      <c r="D6524" s="167">
        <v>48258.81</v>
      </c>
      <c r="E6524" t="s">
        <v>199</v>
      </c>
      <c r="F6524" t="s">
        <v>169</v>
      </c>
      <c r="G6524" t="s">
        <v>330</v>
      </c>
      <c r="H6524" s="168">
        <v>39216</v>
      </c>
      <c r="I6524" t="s">
        <v>106</v>
      </c>
      <c r="J6524" s="169">
        <v>10.375342465753425</v>
      </c>
      <c r="K6524">
        <v>3</v>
      </c>
    </row>
    <row r="6525" spans="1:11" x14ac:dyDescent="0.25">
      <c r="A6525" t="s">
        <v>7059</v>
      </c>
      <c r="B6525">
        <v>72564</v>
      </c>
      <c r="C6525" t="s">
        <v>167</v>
      </c>
      <c r="D6525" s="167">
        <v>63197.03</v>
      </c>
      <c r="E6525" t="s">
        <v>308</v>
      </c>
      <c r="F6525" t="s">
        <v>169</v>
      </c>
      <c r="G6525" t="s">
        <v>968</v>
      </c>
      <c r="H6525" s="168">
        <v>38503</v>
      </c>
      <c r="I6525" t="s">
        <v>106</v>
      </c>
      <c r="J6525" s="169">
        <v>12.328767123287671</v>
      </c>
      <c r="K6525">
        <v>3</v>
      </c>
    </row>
    <row r="6526" spans="1:11" x14ac:dyDescent="0.25">
      <c r="A6526" t="s">
        <v>7060</v>
      </c>
      <c r="B6526">
        <v>90681</v>
      </c>
      <c r="C6526" t="s">
        <v>172</v>
      </c>
      <c r="D6526" s="167">
        <v>131348.75</v>
      </c>
      <c r="E6526" t="s">
        <v>185</v>
      </c>
      <c r="F6526" t="s">
        <v>169</v>
      </c>
      <c r="G6526" t="s">
        <v>774</v>
      </c>
      <c r="H6526" s="168">
        <v>34387</v>
      </c>
      <c r="I6526" t="s">
        <v>106</v>
      </c>
      <c r="J6526" s="169">
        <v>23.605479452054794</v>
      </c>
      <c r="K6526">
        <v>5</v>
      </c>
    </row>
    <row r="6527" spans="1:11" x14ac:dyDescent="0.25">
      <c r="A6527" t="s">
        <v>7061</v>
      </c>
      <c r="B6527">
        <v>39414</v>
      </c>
      <c r="C6527" t="s">
        <v>167</v>
      </c>
      <c r="D6527" s="167">
        <v>104717.28</v>
      </c>
      <c r="E6527" t="s">
        <v>188</v>
      </c>
      <c r="F6527" t="s">
        <v>169</v>
      </c>
      <c r="G6527" t="s">
        <v>410</v>
      </c>
      <c r="H6527" s="168">
        <v>32230</v>
      </c>
      <c r="I6527" t="s">
        <v>104</v>
      </c>
      <c r="J6527" s="169">
        <v>29.515068493150686</v>
      </c>
      <c r="K6527">
        <v>6</v>
      </c>
    </row>
    <row r="6528" spans="1:11" x14ac:dyDescent="0.25">
      <c r="A6528" t="s">
        <v>7062</v>
      </c>
      <c r="B6528">
        <v>32636</v>
      </c>
      <c r="C6528" t="s">
        <v>172</v>
      </c>
      <c r="D6528" s="167">
        <v>92756.7</v>
      </c>
      <c r="E6528" t="s">
        <v>175</v>
      </c>
      <c r="F6528" t="s">
        <v>169</v>
      </c>
      <c r="G6528" t="s">
        <v>183</v>
      </c>
      <c r="H6528" s="168">
        <v>32398</v>
      </c>
      <c r="I6528" t="s">
        <v>104</v>
      </c>
      <c r="J6528" s="169">
        <v>29.054794520547944</v>
      </c>
      <c r="K6528">
        <v>6</v>
      </c>
    </row>
    <row r="6529" spans="1:11" x14ac:dyDescent="0.25">
      <c r="A6529" t="s">
        <v>7063</v>
      </c>
      <c r="B6529">
        <v>96602</v>
      </c>
      <c r="C6529" t="s">
        <v>172</v>
      </c>
      <c r="D6529" s="167">
        <v>85185</v>
      </c>
      <c r="E6529" t="s">
        <v>185</v>
      </c>
      <c r="F6529" t="s">
        <v>169</v>
      </c>
      <c r="G6529" t="s">
        <v>495</v>
      </c>
      <c r="H6529" s="168">
        <v>38642</v>
      </c>
      <c r="I6529" t="s">
        <v>103</v>
      </c>
      <c r="J6529" s="169">
        <v>11.947945205479453</v>
      </c>
      <c r="K6529">
        <v>3</v>
      </c>
    </row>
    <row r="6530" spans="1:11" x14ac:dyDescent="0.25">
      <c r="A6530" t="s">
        <v>7064</v>
      </c>
      <c r="B6530">
        <v>90909</v>
      </c>
      <c r="C6530" t="s">
        <v>172</v>
      </c>
      <c r="D6530" s="167">
        <v>52107</v>
      </c>
      <c r="E6530" t="s">
        <v>199</v>
      </c>
      <c r="F6530" t="s">
        <v>169</v>
      </c>
      <c r="G6530" t="s">
        <v>508</v>
      </c>
      <c r="H6530" s="168">
        <v>38669</v>
      </c>
      <c r="I6530" t="s">
        <v>106</v>
      </c>
      <c r="J6530" s="169">
        <v>11.873972602739727</v>
      </c>
      <c r="K6530">
        <v>3</v>
      </c>
    </row>
    <row r="6531" spans="1:11" x14ac:dyDescent="0.25">
      <c r="A6531" t="s">
        <v>7065</v>
      </c>
      <c r="B6531">
        <v>60356</v>
      </c>
      <c r="C6531" t="s">
        <v>172</v>
      </c>
      <c r="D6531" s="167">
        <v>71377.3</v>
      </c>
      <c r="E6531" t="s">
        <v>199</v>
      </c>
      <c r="F6531" t="s">
        <v>169</v>
      </c>
      <c r="G6531" t="s">
        <v>582</v>
      </c>
      <c r="H6531" s="168">
        <v>39502</v>
      </c>
      <c r="I6531" t="s">
        <v>106</v>
      </c>
      <c r="J6531" s="169">
        <v>9.5917808219178085</v>
      </c>
      <c r="K6531">
        <v>2</v>
      </c>
    </row>
    <row r="6532" spans="1:11" x14ac:dyDescent="0.25">
      <c r="A6532" t="s">
        <v>7066</v>
      </c>
      <c r="B6532">
        <v>12914</v>
      </c>
      <c r="C6532" t="s">
        <v>172</v>
      </c>
      <c r="D6532" s="167">
        <v>66065.23</v>
      </c>
      <c r="E6532" t="s">
        <v>168</v>
      </c>
      <c r="F6532" t="s">
        <v>169</v>
      </c>
      <c r="G6532" t="s">
        <v>869</v>
      </c>
      <c r="H6532" s="168">
        <v>29072</v>
      </c>
      <c r="I6532" t="s">
        <v>107</v>
      </c>
      <c r="J6532" s="169">
        <v>38.167123287671231</v>
      </c>
      <c r="K6532">
        <v>8</v>
      </c>
    </row>
    <row r="6533" spans="1:11" x14ac:dyDescent="0.25">
      <c r="A6533" t="s">
        <v>7067</v>
      </c>
      <c r="B6533">
        <v>80312</v>
      </c>
      <c r="C6533" t="s">
        <v>172</v>
      </c>
      <c r="D6533" s="167">
        <v>72534.66</v>
      </c>
      <c r="E6533" t="s">
        <v>199</v>
      </c>
      <c r="F6533" t="s">
        <v>169</v>
      </c>
      <c r="G6533" t="s">
        <v>698</v>
      </c>
      <c r="H6533" s="168">
        <v>31341</v>
      </c>
      <c r="I6533" t="s">
        <v>108</v>
      </c>
      <c r="J6533" s="169">
        <v>31.950684931506849</v>
      </c>
      <c r="K6533">
        <v>7</v>
      </c>
    </row>
    <row r="6534" spans="1:11" x14ac:dyDescent="0.25">
      <c r="A6534" t="s">
        <v>7068</v>
      </c>
      <c r="B6534">
        <v>5371</v>
      </c>
      <c r="C6534" t="s">
        <v>167</v>
      </c>
      <c r="D6534" s="167">
        <v>67206</v>
      </c>
      <c r="E6534" t="s">
        <v>230</v>
      </c>
      <c r="F6534" t="s">
        <v>169</v>
      </c>
      <c r="G6534" t="s">
        <v>170</v>
      </c>
      <c r="H6534" s="168">
        <v>36073</v>
      </c>
      <c r="I6534" t="s">
        <v>105</v>
      </c>
      <c r="J6534" s="169">
        <v>18.986301369863014</v>
      </c>
      <c r="K6534">
        <v>4</v>
      </c>
    </row>
    <row r="6535" spans="1:11" x14ac:dyDescent="0.25">
      <c r="A6535" t="s">
        <v>7069</v>
      </c>
      <c r="B6535">
        <v>59118</v>
      </c>
      <c r="C6535" t="s">
        <v>172</v>
      </c>
      <c r="D6535" s="167">
        <v>65943.48</v>
      </c>
      <c r="E6535" t="s">
        <v>185</v>
      </c>
      <c r="F6535" t="s">
        <v>169</v>
      </c>
      <c r="G6535" t="s">
        <v>652</v>
      </c>
      <c r="H6535" s="168">
        <v>41526</v>
      </c>
      <c r="I6535" t="s">
        <v>103</v>
      </c>
      <c r="J6535" s="169">
        <v>4.0465753424657533</v>
      </c>
      <c r="K6535">
        <v>1</v>
      </c>
    </row>
    <row r="6536" spans="1:11" x14ac:dyDescent="0.25">
      <c r="A6536" t="s">
        <v>7070</v>
      </c>
      <c r="B6536">
        <v>75346</v>
      </c>
      <c r="C6536" t="s">
        <v>172</v>
      </c>
      <c r="D6536" s="167">
        <v>96763.35</v>
      </c>
      <c r="E6536" t="s">
        <v>168</v>
      </c>
      <c r="F6536" t="s">
        <v>169</v>
      </c>
      <c r="G6536" t="s">
        <v>384</v>
      </c>
      <c r="H6536" s="168">
        <v>34736</v>
      </c>
      <c r="I6536" t="s">
        <v>107</v>
      </c>
      <c r="J6536" s="169">
        <v>22.649315068493152</v>
      </c>
      <c r="K6536">
        <v>5</v>
      </c>
    </row>
    <row r="6537" spans="1:11" x14ac:dyDescent="0.25">
      <c r="A6537" t="s">
        <v>7071</v>
      </c>
      <c r="B6537">
        <v>13267</v>
      </c>
      <c r="C6537" t="s">
        <v>167</v>
      </c>
      <c r="D6537" s="167">
        <v>48571.6</v>
      </c>
      <c r="E6537" t="s">
        <v>180</v>
      </c>
      <c r="F6537" t="s">
        <v>169</v>
      </c>
      <c r="G6537" t="s">
        <v>209</v>
      </c>
      <c r="H6537" s="168">
        <v>41974</v>
      </c>
      <c r="I6537" t="s">
        <v>104</v>
      </c>
      <c r="J6537" s="169">
        <v>2.8191780821917809</v>
      </c>
      <c r="K6537">
        <v>1</v>
      </c>
    </row>
    <row r="6538" spans="1:11" x14ac:dyDescent="0.25">
      <c r="A6538" t="s">
        <v>7072</v>
      </c>
      <c r="B6538">
        <v>75369</v>
      </c>
      <c r="C6538" t="s">
        <v>167</v>
      </c>
      <c r="D6538" s="167">
        <v>43759.74</v>
      </c>
      <c r="E6538" t="s">
        <v>188</v>
      </c>
      <c r="F6538" t="s">
        <v>202</v>
      </c>
      <c r="G6538" t="s">
        <v>498</v>
      </c>
      <c r="H6538" s="168">
        <v>38309</v>
      </c>
      <c r="I6538" t="s">
        <v>106</v>
      </c>
      <c r="J6538" s="169">
        <v>12.860273972602739</v>
      </c>
      <c r="K6538">
        <v>3</v>
      </c>
    </row>
    <row r="6539" spans="1:11" x14ac:dyDescent="0.25">
      <c r="A6539" t="s">
        <v>7073</v>
      </c>
      <c r="B6539">
        <v>41931</v>
      </c>
      <c r="C6539" t="s">
        <v>167</v>
      </c>
      <c r="D6539" s="167">
        <v>26208.35</v>
      </c>
      <c r="E6539" t="s">
        <v>196</v>
      </c>
      <c r="F6539" t="s">
        <v>202</v>
      </c>
      <c r="G6539" t="s">
        <v>816</v>
      </c>
      <c r="H6539" s="168">
        <v>33461</v>
      </c>
      <c r="I6539" t="s">
        <v>105</v>
      </c>
      <c r="J6539" s="169">
        <v>26.142465753424659</v>
      </c>
      <c r="K6539">
        <v>6</v>
      </c>
    </row>
    <row r="6540" spans="1:11" x14ac:dyDescent="0.25">
      <c r="A6540" t="s">
        <v>7074</v>
      </c>
      <c r="B6540">
        <v>80068</v>
      </c>
      <c r="C6540" t="s">
        <v>167</v>
      </c>
      <c r="D6540" s="167">
        <v>62851.64</v>
      </c>
      <c r="E6540" t="s">
        <v>239</v>
      </c>
      <c r="F6540" t="s">
        <v>202</v>
      </c>
      <c r="G6540" t="s">
        <v>2466</v>
      </c>
      <c r="H6540" s="168">
        <v>32741</v>
      </c>
      <c r="I6540" t="s">
        <v>107</v>
      </c>
      <c r="J6540" s="169">
        <v>28.115068493150684</v>
      </c>
      <c r="K6540">
        <v>6</v>
      </c>
    </row>
    <row r="6541" spans="1:11" x14ac:dyDescent="0.25">
      <c r="A6541" t="s">
        <v>7075</v>
      </c>
      <c r="B6541">
        <v>18189</v>
      </c>
      <c r="C6541" t="s">
        <v>172</v>
      </c>
      <c r="D6541" s="167">
        <v>50910</v>
      </c>
      <c r="E6541" t="s">
        <v>191</v>
      </c>
      <c r="F6541" t="s">
        <v>169</v>
      </c>
      <c r="G6541" t="s">
        <v>354</v>
      </c>
      <c r="H6541" s="168">
        <v>41708</v>
      </c>
      <c r="I6541" t="s">
        <v>103</v>
      </c>
      <c r="J6541" s="169">
        <v>3.547945205479452</v>
      </c>
      <c r="K6541">
        <v>1</v>
      </c>
    </row>
    <row r="6542" spans="1:11" x14ac:dyDescent="0.25">
      <c r="A6542" t="s">
        <v>7076</v>
      </c>
      <c r="B6542">
        <v>19549</v>
      </c>
      <c r="C6542" t="s">
        <v>167</v>
      </c>
      <c r="D6542" s="167">
        <v>91807.11</v>
      </c>
      <c r="E6542" t="s">
        <v>230</v>
      </c>
      <c r="F6542" t="s">
        <v>169</v>
      </c>
      <c r="G6542" t="s">
        <v>397</v>
      </c>
      <c r="H6542" s="168">
        <v>32405</v>
      </c>
      <c r="I6542" t="s">
        <v>106</v>
      </c>
      <c r="J6542" s="169">
        <v>29.035616438356165</v>
      </c>
      <c r="K6542">
        <v>6</v>
      </c>
    </row>
    <row r="6543" spans="1:11" x14ac:dyDescent="0.25">
      <c r="A6543" t="s">
        <v>7077</v>
      </c>
      <c r="B6543">
        <v>45761</v>
      </c>
      <c r="C6543" t="s">
        <v>172</v>
      </c>
      <c r="D6543" s="167">
        <v>85405</v>
      </c>
      <c r="E6543" t="s">
        <v>168</v>
      </c>
      <c r="F6543" t="s">
        <v>169</v>
      </c>
      <c r="G6543" t="s">
        <v>265</v>
      </c>
      <c r="H6543" s="168">
        <v>35702</v>
      </c>
      <c r="I6543" t="s">
        <v>105</v>
      </c>
      <c r="J6543" s="169">
        <v>20.002739726027396</v>
      </c>
      <c r="K6543">
        <v>5</v>
      </c>
    </row>
    <row r="6544" spans="1:11" x14ac:dyDescent="0.25">
      <c r="A6544" t="s">
        <v>7078</v>
      </c>
      <c r="B6544">
        <v>95088</v>
      </c>
      <c r="C6544" t="s">
        <v>172</v>
      </c>
      <c r="D6544" s="167">
        <v>50910</v>
      </c>
      <c r="E6544" t="s">
        <v>191</v>
      </c>
      <c r="F6544" t="s">
        <v>169</v>
      </c>
      <c r="G6544" t="s">
        <v>354</v>
      </c>
      <c r="H6544" s="168">
        <v>41904</v>
      </c>
      <c r="I6544" t="s">
        <v>106</v>
      </c>
      <c r="J6544" s="169">
        <v>3.010958904109589</v>
      </c>
      <c r="K6544">
        <v>1</v>
      </c>
    </row>
    <row r="6545" spans="1:11" x14ac:dyDescent="0.25">
      <c r="A6545" t="s">
        <v>7079</v>
      </c>
      <c r="B6545">
        <v>47327</v>
      </c>
      <c r="C6545" t="s">
        <v>172</v>
      </c>
      <c r="D6545" s="167">
        <v>195815</v>
      </c>
      <c r="E6545" t="s">
        <v>188</v>
      </c>
      <c r="F6545" t="s">
        <v>169</v>
      </c>
      <c r="G6545" t="s">
        <v>1682</v>
      </c>
      <c r="H6545" s="168">
        <v>36955</v>
      </c>
      <c r="I6545" t="s">
        <v>103</v>
      </c>
      <c r="J6545" s="169">
        <v>16.56986301369863</v>
      </c>
      <c r="K6545">
        <v>4</v>
      </c>
    </row>
    <row r="6546" spans="1:11" x14ac:dyDescent="0.25">
      <c r="A6546" t="s">
        <v>7080</v>
      </c>
      <c r="B6546">
        <v>29236</v>
      </c>
      <c r="C6546" t="s">
        <v>167</v>
      </c>
      <c r="D6546" s="167">
        <v>24134.31</v>
      </c>
      <c r="E6546" t="s">
        <v>196</v>
      </c>
      <c r="F6546" t="s">
        <v>202</v>
      </c>
      <c r="G6546" t="s">
        <v>367</v>
      </c>
      <c r="H6546" s="168">
        <v>36829</v>
      </c>
      <c r="I6546" t="s">
        <v>103</v>
      </c>
      <c r="J6546" s="169">
        <v>16.915068493150685</v>
      </c>
      <c r="K6546">
        <v>4</v>
      </c>
    </row>
    <row r="6547" spans="1:11" x14ac:dyDescent="0.25">
      <c r="A6547" t="s">
        <v>7081</v>
      </c>
      <c r="B6547">
        <v>65756</v>
      </c>
      <c r="C6547" t="s">
        <v>167</v>
      </c>
      <c r="D6547" s="167">
        <v>42487</v>
      </c>
      <c r="E6547" t="s">
        <v>188</v>
      </c>
      <c r="F6547" t="s">
        <v>202</v>
      </c>
      <c r="G6547" t="s">
        <v>282</v>
      </c>
      <c r="H6547" s="168">
        <v>36528</v>
      </c>
      <c r="I6547" t="s">
        <v>106</v>
      </c>
      <c r="J6547" s="169">
        <v>17.739726027397261</v>
      </c>
      <c r="K6547">
        <v>4</v>
      </c>
    </row>
    <row r="6548" spans="1:11" x14ac:dyDescent="0.25">
      <c r="A6548" t="s">
        <v>7082</v>
      </c>
      <c r="B6548">
        <v>65202</v>
      </c>
      <c r="C6548" t="s">
        <v>172</v>
      </c>
      <c r="D6548" s="167">
        <v>63535.07</v>
      </c>
      <c r="E6548" t="s">
        <v>199</v>
      </c>
      <c r="F6548" t="s">
        <v>169</v>
      </c>
      <c r="G6548" t="s">
        <v>2357</v>
      </c>
      <c r="H6548" s="168">
        <v>39502</v>
      </c>
      <c r="I6548" t="s">
        <v>106</v>
      </c>
      <c r="J6548" s="169">
        <v>9.5917808219178085</v>
      </c>
      <c r="K6548">
        <v>2</v>
      </c>
    </row>
    <row r="6549" spans="1:11" x14ac:dyDescent="0.25">
      <c r="A6549" t="s">
        <v>7083</v>
      </c>
      <c r="B6549">
        <v>39349</v>
      </c>
      <c r="C6549" t="s">
        <v>172</v>
      </c>
      <c r="D6549" s="167">
        <v>80829</v>
      </c>
      <c r="E6549" t="s">
        <v>175</v>
      </c>
      <c r="F6549" t="s">
        <v>169</v>
      </c>
      <c r="G6549" t="s">
        <v>183</v>
      </c>
      <c r="H6549" s="168">
        <v>37634</v>
      </c>
      <c r="I6549" t="s">
        <v>106</v>
      </c>
      <c r="J6549" s="169">
        <v>14.70958904109589</v>
      </c>
      <c r="K6549">
        <v>3</v>
      </c>
    </row>
    <row r="6550" spans="1:11" x14ac:dyDescent="0.25">
      <c r="A6550" t="s">
        <v>7084</v>
      </c>
      <c r="B6550">
        <v>43083</v>
      </c>
      <c r="C6550" t="s">
        <v>172</v>
      </c>
      <c r="D6550" s="167">
        <v>65752</v>
      </c>
      <c r="E6550" t="s">
        <v>175</v>
      </c>
      <c r="F6550" t="s">
        <v>169</v>
      </c>
      <c r="G6550" t="s">
        <v>183</v>
      </c>
      <c r="H6550" s="168">
        <v>40742</v>
      </c>
      <c r="I6550" t="s">
        <v>107</v>
      </c>
      <c r="J6550" s="169">
        <v>6.1945205479452055</v>
      </c>
      <c r="K6550">
        <v>2</v>
      </c>
    </row>
    <row r="6551" spans="1:11" x14ac:dyDescent="0.25">
      <c r="A6551" t="s">
        <v>7085</v>
      </c>
      <c r="B6551">
        <v>76011</v>
      </c>
      <c r="C6551" t="s">
        <v>172</v>
      </c>
      <c r="D6551" s="167">
        <v>96624</v>
      </c>
      <c r="E6551" t="s">
        <v>175</v>
      </c>
      <c r="F6551" t="s">
        <v>169</v>
      </c>
      <c r="G6551" t="s">
        <v>586</v>
      </c>
      <c r="H6551" s="168">
        <v>37572</v>
      </c>
      <c r="I6551" t="s">
        <v>104</v>
      </c>
      <c r="J6551" s="169">
        <v>14.87945205479452</v>
      </c>
      <c r="K6551">
        <v>3</v>
      </c>
    </row>
    <row r="6552" spans="1:11" x14ac:dyDescent="0.25">
      <c r="A6552" t="s">
        <v>7086</v>
      </c>
      <c r="B6552">
        <v>20690</v>
      </c>
      <c r="C6552" t="s">
        <v>172</v>
      </c>
      <c r="D6552" s="167">
        <v>77343</v>
      </c>
      <c r="E6552" t="s">
        <v>196</v>
      </c>
      <c r="F6552" t="s">
        <v>169</v>
      </c>
      <c r="G6552" t="s">
        <v>2843</v>
      </c>
      <c r="H6552" s="168">
        <v>37214</v>
      </c>
      <c r="I6552" t="s">
        <v>108</v>
      </c>
      <c r="J6552" s="169">
        <v>15.860273972602739</v>
      </c>
      <c r="K6552">
        <v>4</v>
      </c>
    </row>
    <row r="6553" spans="1:11" x14ac:dyDescent="0.25">
      <c r="A6553" t="s">
        <v>7087</v>
      </c>
      <c r="B6553">
        <v>63643</v>
      </c>
      <c r="C6553" t="s">
        <v>172</v>
      </c>
      <c r="D6553" s="167">
        <v>73801</v>
      </c>
      <c r="E6553" t="s">
        <v>188</v>
      </c>
      <c r="F6553" t="s">
        <v>169</v>
      </c>
      <c r="G6553" t="s">
        <v>273</v>
      </c>
      <c r="H6553" s="168">
        <v>38586</v>
      </c>
      <c r="I6553" t="s">
        <v>103</v>
      </c>
      <c r="J6553" s="169">
        <v>12.101369863013698</v>
      </c>
      <c r="K6553">
        <v>3</v>
      </c>
    </row>
    <row r="6554" spans="1:11" x14ac:dyDescent="0.25">
      <c r="A6554" t="s">
        <v>7088</v>
      </c>
      <c r="B6554">
        <v>42575</v>
      </c>
      <c r="C6554" t="s">
        <v>172</v>
      </c>
      <c r="D6554" s="167">
        <v>55671</v>
      </c>
      <c r="E6554" t="s">
        <v>175</v>
      </c>
      <c r="F6554" t="s">
        <v>169</v>
      </c>
      <c r="G6554" t="s">
        <v>183</v>
      </c>
      <c r="H6554" s="168">
        <v>41918</v>
      </c>
      <c r="I6554" t="s">
        <v>106</v>
      </c>
      <c r="J6554" s="169">
        <v>2.9726027397260273</v>
      </c>
      <c r="K6554">
        <v>1</v>
      </c>
    </row>
    <row r="6555" spans="1:11" x14ac:dyDescent="0.25">
      <c r="A6555" t="s">
        <v>7089</v>
      </c>
      <c r="B6555">
        <v>3561</v>
      </c>
      <c r="C6555" t="s">
        <v>167</v>
      </c>
      <c r="D6555" s="167">
        <v>62482.02</v>
      </c>
      <c r="E6555" t="s">
        <v>168</v>
      </c>
      <c r="F6555" t="s">
        <v>169</v>
      </c>
      <c r="G6555" t="s">
        <v>649</v>
      </c>
      <c r="H6555" s="168">
        <v>37732</v>
      </c>
      <c r="I6555" t="s">
        <v>106</v>
      </c>
      <c r="J6555" s="169">
        <v>14.441095890410958</v>
      </c>
      <c r="K6555">
        <v>3</v>
      </c>
    </row>
    <row r="6556" spans="1:11" x14ac:dyDescent="0.25">
      <c r="A6556" t="s">
        <v>7090</v>
      </c>
      <c r="B6556">
        <v>41009</v>
      </c>
      <c r="C6556" t="s">
        <v>172</v>
      </c>
      <c r="D6556" s="167">
        <v>83658</v>
      </c>
      <c r="E6556" t="s">
        <v>175</v>
      </c>
      <c r="F6556" t="s">
        <v>169</v>
      </c>
      <c r="G6556" t="s">
        <v>183</v>
      </c>
      <c r="H6556" s="168">
        <v>37431</v>
      </c>
      <c r="I6556" t="s">
        <v>106</v>
      </c>
      <c r="J6556" s="169">
        <v>15.265753424657534</v>
      </c>
      <c r="K6556">
        <v>4</v>
      </c>
    </row>
    <row r="6557" spans="1:11" x14ac:dyDescent="0.25">
      <c r="A6557" t="s">
        <v>7091</v>
      </c>
      <c r="B6557">
        <v>58206</v>
      </c>
      <c r="C6557" t="s">
        <v>167</v>
      </c>
      <c r="D6557" s="167">
        <v>69161.89</v>
      </c>
      <c r="E6557" t="s">
        <v>188</v>
      </c>
      <c r="F6557" t="s">
        <v>169</v>
      </c>
      <c r="G6557" t="s">
        <v>226</v>
      </c>
      <c r="H6557" s="168">
        <v>39146</v>
      </c>
      <c r="I6557" t="s">
        <v>106</v>
      </c>
      <c r="J6557" s="169">
        <v>10.567123287671233</v>
      </c>
      <c r="K6557">
        <v>3</v>
      </c>
    </row>
    <row r="6558" spans="1:11" x14ac:dyDescent="0.25">
      <c r="A6558" t="s">
        <v>7092</v>
      </c>
      <c r="B6558">
        <v>45267</v>
      </c>
      <c r="C6558" t="s">
        <v>172</v>
      </c>
      <c r="D6558" s="167">
        <v>63542.35</v>
      </c>
      <c r="E6558" t="s">
        <v>1684</v>
      </c>
      <c r="F6558" t="s">
        <v>169</v>
      </c>
      <c r="G6558" t="s">
        <v>170</v>
      </c>
      <c r="H6558" s="168">
        <v>36066</v>
      </c>
      <c r="I6558" t="s">
        <v>106</v>
      </c>
      <c r="J6558" s="169">
        <v>19.005479452054793</v>
      </c>
      <c r="K6558">
        <v>4</v>
      </c>
    </row>
    <row r="6559" spans="1:11" x14ac:dyDescent="0.25">
      <c r="A6559" t="s">
        <v>7093</v>
      </c>
      <c r="B6559">
        <v>28852</v>
      </c>
      <c r="C6559" t="s">
        <v>172</v>
      </c>
      <c r="D6559" s="167">
        <v>48571.6</v>
      </c>
      <c r="E6559" t="s">
        <v>180</v>
      </c>
      <c r="F6559" t="s">
        <v>169</v>
      </c>
      <c r="G6559" t="s">
        <v>209</v>
      </c>
      <c r="H6559" s="168">
        <v>41974</v>
      </c>
      <c r="I6559" t="s">
        <v>107</v>
      </c>
      <c r="J6559" s="169">
        <v>2.8191780821917809</v>
      </c>
      <c r="K6559">
        <v>1</v>
      </c>
    </row>
    <row r="6560" spans="1:11" x14ac:dyDescent="0.25">
      <c r="A6560" t="s">
        <v>7094</v>
      </c>
      <c r="B6560">
        <v>97307</v>
      </c>
      <c r="C6560" t="s">
        <v>167</v>
      </c>
      <c r="D6560" s="167">
        <v>67106.64</v>
      </c>
      <c r="E6560" t="s">
        <v>199</v>
      </c>
      <c r="F6560" t="s">
        <v>169</v>
      </c>
      <c r="G6560" t="s">
        <v>698</v>
      </c>
      <c r="H6560" s="168">
        <v>36394</v>
      </c>
      <c r="I6560" t="s">
        <v>105</v>
      </c>
      <c r="J6560" s="169">
        <v>18.106849315068494</v>
      </c>
      <c r="K6560">
        <v>4</v>
      </c>
    </row>
    <row r="6561" spans="1:11" x14ac:dyDescent="0.25">
      <c r="A6561" t="s">
        <v>7095</v>
      </c>
      <c r="B6561">
        <v>79270</v>
      </c>
      <c r="C6561" t="s">
        <v>172</v>
      </c>
      <c r="D6561" s="167">
        <v>60775</v>
      </c>
      <c r="E6561" t="s">
        <v>168</v>
      </c>
      <c r="F6561" t="s">
        <v>169</v>
      </c>
      <c r="G6561" t="s">
        <v>265</v>
      </c>
      <c r="H6561" s="168">
        <v>39469</v>
      </c>
      <c r="I6561" t="s">
        <v>103</v>
      </c>
      <c r="J6561" s="169">
        <v>9.6821917808219187</v>
      </c>
      <c r="K6561">
        <v>2</v>
      </c>
    </row>
    <row r="6562" spans="1:11" x14ac:dyDescent="0.25">
      <c r="A6562" t="s">
        <v>7096</v>
      </c>
      <c r="B6562">
        <v>40362</v>
      </c>
      <c r="C6562" t="s">
        <v>167</v>
      </c>
      <c r="D6562" s="167">
        <v>74820.2</v>
      </c>
      <c r="E6562" t="s">
        <v>188</v>
      </c>
      <c r="F6562" t="s">
        <v>169</v>
      </c>
      <c r="G6562" t="s">
        <v>428</v>
      </c>
      <c r="H6562" s="168">
        <v>37872</v>
      </c>
      <c r="I6562" t="s">
        <v>104</v>
      </c>
      <c r="J6562" s="169">
        <v>14.057534246575342</v>
      </c>
      <c r="K6562">
        <v>3</v>
      </c>
    </row>
    <row r="6563" spans="1:11" x14ac:dyDescent="0.25">
      <c r="A6563" t="s">
        <v>7097</v>
      </c>
      <c r="B6563">
        <v>16875</v>
      </c>
      <c r="C6563" t="s">
        <v>167</v>
      </c>
      <c r="D6563" s="167">
        <v>60201.440000000002</v>
      </c>
      <c r="E6563" t="s">
        <v>216</v>
      </c>
      <c r="F6563" t="s">
        <v>169</v>
      </c>
      <c r="G6563" t="s">
        <v>217</v>
      </c>
      <c r="H6563" s="168">
        <v>35171</v>
      </c>
      <c r="I6563" t="s">
        <v>103</v>
      </c>
      <c r="J6563" s="169">
        <v>21.457534246575342</v>
      </c>
      <c r="K6563">
        <v>5</v>
      </c>
    </row>
    <row r="6564" spans="1:11" x14ac:dyDescent="0.25">
      <c r="A6564" t="s">
        <v>7098</v>
      </c>
      <c r="B6564">
        <v>84349</v>
      </c>
      <c r="C6564" t="s">
        <v>167</v>
      </c>
      <c r="D6564" s="167">
        <v>37838.449999999997</v>
      </c>
      <c r="E6564" t="s">
        <v>188</v>
      </c>
      <c r="F6564" t="s">
        <v>202</v>
      </c>
      <c r="G6564" t="s">
        <v>313</v>
      </c>
      <c r="H6564" s="168">
        <v>41127</v>
      </c>
      <c r="I6564" t="s">
        <v>106</v>
      </c>
      <c r="J6564" s="169">
        <v>5.13972602739726</v>
      </c>
      <c r="K6564">
        <v>2</v>
      </c>
    </row>
    <row r="6565" spans="1:11" x14ac:dyDescent="0.25">
      <c r="A6565" t="s">
        <v>7099</v>
      </c>
      <c r="B6565">
        <v>93520</v>
      </c>
      <c r="C6565" t="s">
        <v>172</v>
      </c>
      <c r="D6565" s="167">
        <v>68054</v>
      </c>
      <c r="E6565" t="s">
        <v>175</v>
      </c>
      <c r="F6565" t="s">
        <v>169</v>
      </c>
      <c r="G6565" t="s">
        <v>183</v>
      </c>
      <c r="H6565" s="168">
        <v>39643</v>
      </c>
      <c r="I6565" t="s">
        <v>104</v>
      </c>
      <c r="J6565" s="169">
        <v>9.205479452054794</v>
      </c>
      <c r="K6565">
        <v>2</v>
      </c>
    </row>
    <row r="6566" spans="1:11" x14ac:dyDescent="0.25">
      <c r="A6566" t="s">
        <v>7100</v>
      </c>
      <c r="B6566">
        <v>52864</v>
      </c>
      <c r="C6566" t="s">
        <v>167</v>
      </c>
      <c r="D6566" s="167">
        <v>73801</v>
      </c>
      <c r="E6566" t="s">
        <v>168</v>
      </c>
      <c r="F6566" t="s">
        <v>169</v>
      </c>
      <c r="G6566" t="s">
        <v>539</v>
      </c>
      <c r="H6566" s="168">
        <v>36766</v>
      </c>
      <c r="I6566" t="s">
        <v>103</v>
      </c>
      <c r="J6566" s="169">
        <v>17.087671232876712</v>
      </c>
      <c r="K6566">
        <v>4</v>
      </c>
    </row>
    <row r="6567" spans="1:11" x14ac:dyDescent="0.25">
      <c r="A6567" t="s">
        <v>7101</v>
      </c>
      <c r="B6567">
        <v>11712</v>
      </c>
      <c r="C6567" t="s">
        <v>167</v>
      </c>
      <c r="D6567" s="167">
        <v>106257.24</v>
      </c>
      <c r="E6567" t="s">
        <v>188</v>
      </c>
      <c r="F6567" t="s">
        <v>169</v>
      </c>
      <c r="G6567" t="s">
        <v>2937</v>
      </c>
      <c r="H6567" s="168">
        <v>37368</v>
      </c>
      <c r="I6567" t="s">
        <v>103</v>
      </c>
      <c r="J6567" s="169">
        <v>15.438356164383562</v>
      </c>
      <c r="K6567">
        <v>4</v>
      </c>
    </row>
    <row r="6568" spans="1:11" x14ac:dyDescent="0.25">
      <c r="A6568" t="s">
        <v>7102</v>
      </c>
      <c r="B6568">
        <v>39647</v>
      </c>
      <c r="C6568" t="s">
        <v>172</v>
      </c>
      <c r="D6568" s="167">
        <v>50910</v>
      </c>
      <c r="E6568" t="s">
        <v>191</v>
      </c>
      <c r="F6568" t="s">
        <v>169</v>
      </c>
      <c r="G6568" t="s">
        <v>354</v>
      </c>
      <c r="H6568" s="168">
        <v>41708</v>
      </c>
      <c r="I6568" t="s">
        <v>106</v>
      </c>
      <c r="J6568" s="169">
        <v>3.547945205479452</v>
      </c>
      <c r="K6568">
        <v>1</v>
      </c>
    </row>
    <row r="6569" spans="1:11" x14ac:dyDescent="0.25">
      <c r="A6569" t="s">
        <v>7103</v>
      </c>
      <c r="B6569">
        <v>65634</v>
      </c>
      <c r="C6569" t="s">
        <v>172</v>
      </c>
      <c r="D6569" s="167">
        <v>38020.379999999997</v>
      </c>
      <c r="E6569" t="s">
        <v>199</v>
      </c>
      <c r="F6569" t="s">
        <v>169</v>
      </c>
      <c r="G6569" t="s">
        <v>295</v>
      </c>
      <c r="H6569" s="168">
        <v>42212</v>
      </c>
      <c r="I6569" t="s">
        <v>106</v>
      </c>
      <c r="J6569" s="169">
        <v>2.1671232876712327</v>
      </c>
      <c r="K6569">
        <v>1</v>
      </c>
    </row>
    <row r="6570" spans="1:11" x14ac:dyDescent="0.25">
      <c r="A6570" t="s">
        <v>7104</v>
      </c>
      <c r="B6570">
        <v>64311</v>
      </c>
      <c r="C6570" t="s">
        <v>172</v>
      </c>
      <c r="D6570" s="167">
        <v>118080.06</v>
      </c>
      <c r="E6570" t="s">
        <v>185</v>
      </c>
      <c r="F6570" t="s">
        <v>169</v>
      </c>
      <c r="G6570" t="s">
        <v>382</v>
      </c>
      <c r="H6570" s="168">
        <v>29143</v>
      </c>
      <c r="I6570" t="s">
        <v>107</v>
      </c>
      <c r="J6570" s="169">
        <v>37.972602739726028</v>
      </c>
      <c r="K6570">
        <v>8</v>
      </c>
    </row>
    <row r="6571" spans="1:11" x14ac:dyDescent="0.25">
      <c r="A6571" t="s">
        <v>7105</v>
      </c>
      <c r="B6571">
        <v>28904</v>
      </c>
      <c r="C6571" t="s">
        <v>167</v>
      </c>
      <c r="D6571" s="167">
        <v>84905.86</v>
      </c>
      <c r="E6571" t="s">
        <v>188</v>
      </c>
      <c r="F6571" t="s">
        <v>169</v>
      </c>
      <c r="G6571" t="s">
        <v>1210</v>
      </c>
      <c r="H6571" s="168">
        <v>41862</v>
      </c>
      <c r="I6571" t="s">
        <v>106</v>
      </c>
      <c r="J6571" s="169">
        <v>3.1260273972602741</v>
      </c>
      <c r="K6571">
        <v>1</v>
      </c>
    </row>
    <row r="6572" spans="1:11" x14ac:dyDescent="0.25">
      <c r="A6572" t="s">
        <v>7106</v>
      </c>
      <c r="B6572">
        <v>34488</v>
      </c>
      <c r="C6572" t="s">
        <v>167</v>
      </c>
      <c r="D6572" s="167">
        <v>30472.32</v>
      </c>
      <c r="E6572" t="s">
        <v>188</v>
      </c>
      <c r="F6572" t="s">
        <v>202</v>
      </c>
      <c r="G6572" t="s">
        <v>273</v>
      </c>
      <c r="H6572" s="168">
        <v>41036</v>
      </c>
      <c r="I6572" t="s">
        <v>108</v>
      </c>
      <c r="J6572" s="169">
        <v>5.3890410958904109</v>
      </c>
      <c r="K6572">
        <v>2</v>
      </c>
    </row>
    <row r="6573" spans="1:11" x14ac:dyDescent="0.25">
      <c r="A6573" t="s">
        <v>7107</v>
      </c>
      <c r="B6573">
        <v>10732</v>
      </c>
      <c r="C6573" t="s">
        <v>172</v>
      </c>
      <c r="D6573" s="167">
        <v>44757.55</v>
      </c>
      <c r="E6573" t="s">
        <v>199</v>
      </c>
      <c r="F6573" t="s">
        <v>169</v>
      </c>
      <c r="G6573" t="s">
        <v>630</v>
      </c>
      <c r="H6573" s="168">
        <v>39776</v>
      </c>
      <c r="I6573" t="s">
        <v>103</v>
      </c>
      <c r="J6573" s="169">
        <v>8.8410958904109584</v>
      </c>
      <c r="K6573">
        <v>2</v>
      </c>
    </row>
    <row r="6574" spans="1:11" x14ac:dyDescent="0.25">
      <c r="A6574" t="s">
        <v>7108</v>
      </c>
      <c r="B6574">
        <v>42508</v>
      </c>
      <c r="C6574" t="s">
        <v>167</v>
      </c>
      <c r="D6574" s="167">
        <v>16610.68</v>
      </c>
      <c r="E6574" t="s">
        <v>196</v>
      </c>
      <c r="F6574" t="s">
        <v>202</v>
      </c>
      <c r="G6574" t="s">
        <v>222</v>
      </c>
      <c r="H6574" s="168">
        <v>42142</v>
      </c>
      <c r="I6574" t="s">
        <v>103</v>
      </c>
      <c r="J6574" s="169">
        <v>2.3589041095890413</v>
      </c>
      <c r="K6574">
        <v>1</v>
      </c>
    </row>
    <row r="6575" spans="1:11" x14ac:dyDescent="0.25">
      <c r="A6575" t="s">
        <v>7109</v>
      </c>
      <c r="B6575">
        <v>11555</v>
      </c>
      <c r="C6575" t="s">
        <v>167</v>
      </c>
      <c r="D6575" s="167">
        <v>56236.95</v>
      </c>
      <c r="E6575" t="s">
        <v>168</v>
      </c>
      <c r="F6575" t="s">
        <v>169</v>
      </c>
      <c r="G6575" t="s">
        <v>194</v>
      </c>
      <c r="H6575" s="168">
        <v>38187</v>
      </c>
      <c r="I6575" t="s">
        <v>107</v>
      </c>
      <c r="J6575" s="169">
        <v>13.194520547945206</v>
      </c>
      <c r="K6575">
        <v>3</v>
      </c>
    </row>
    <row r="6576" spans="1:11" x14ac:dyDescent="0.25">
      <c r="A6576" t="s">
        <v>7110</v>
      </c>
      <c r="B6576">
        <v>95498</v>
      </c>
      <c r="C6576" t="s">
        <v>172</v>
      </c>
      <c r="D6576" s="167">
        <v>112930.4</v>
      </c>
      <c r="E6576" t="s">
        <v>196</v>
      </c>
      <c r="F6576" t="s">
        <v>169</v>
      </c>
      <c r="G6576" t="s">
        <v>2060</v>
      </c>
      <c r="H6576" s="168">
        <v>39986</v>
      </c>
      <c r="I6576" t="s">
        <v>104</v>
      </c>
      <c r="J6576" s="169">
        <v>8.2657534246575342</v>
      </c>
      <c r="K6576">
        <v>2</v>
      </c>
    </row>
    <row r="6577" spans="1:11" x14ac:dyDescent="0.25">
      <c r="A6577" t="s">
        <v>7111</v>
      </c>
      <c r="B6577">
        <v>7485</v>
      </c>
      <c r="C6577" t="s">
        <v>167</v>
      </c>
      <c r="D6577" s="167">
        <v>52887.44</v>
      </c>
      <c r="E6577" t="s">
        <v>270</v>
      </c>
      <c r="F6577" t="s">
        <v>169</v>
      </c>
      <c r="G6577" t="s">
        <v>1758</v>
      </c>
      <c r="H6577" s="168">
        <v>38992</v>
      </c>
      <c r="I6577" t="s">
        <v>103</v>
      </c>
      <c r="J6577" s="169">
        <v>10.989041095890411</v>
      </c>
      <c r="K6577">
        <v>3</v>
      </c>
    </row>
    <row r="6578" spans="1:11" x14ac:dyDescent="0.25">
      <c r="A6578" t="s">
        <v>7112</v>
      </c>
      <c r="B6578">
        <v>54994</v>
      </c>
      <c r="C6578" t="s">
        <v>167</v>
      </c>
      <c r="D6578" s="167">
        <v>76741.59</v>
      </c>
      <c r="E6578" t="s">
        <v>188</v>
      </c>
      <c r="F6578" t="s">
        <v>169</v>
      </c>
      <c r="G6578" t="s">
        <v>282</v>
      </c>
      <c r="H6578" s="168">
        <v>36752</v>
      </c>
      <c r="I6578" t="s">
        <v>108</v>
      </c>
      <c r="J6578" s="169">
        <v>17.126027397260273</v>
      </c>
      <c r="K6578">
        <v>4</v>
      </c>
    </row>
    <row r="6579" spans="1:11" x14ac:dyDescent="0.25">
      <c r="A6579" t="s">
        <v>7113</v>
      </c>
      <c r="B6579">
        <v>56804</v>
      </c>
      <c r="C6579" t="s">
        <v>172</v>
      </c>
      <c r="D6579" s="167">
        <v>49233.32</v>
      </c>
      <c r="E6579" t="s">
        <v>199</v>
      </c>
      <c r="F6579" t="s">
        <v>169</v>
      </c>
      <c r="G6579" t="s">
        <v>3195</v>
      </c>
      <c r="H6579" s="168">
        <v>39706</v>
      </c>
      <c r="I6579" t="s">
        <v>104</v>
      </c>
      <c r="J6579" s="169">
        <v>9.0328767123287665</v>
      </c>
      <c r="K6579">
        <v>2</v>
      </c>
    </row>
    <row r="6580" spans="1:11" x14ac:dyDescent="0.25">
      <c r="A6580" t="s">
        <v>7114</v>
      </c>
      <c r="B6580">
        <v>40985</v>
      </c>
      <c r="C6580" t="s">
        <v>167</v>
      </c>
      <c r="D6580" s="167">
        <v>71642.039999999994</v>
      </c>
      <c r="E6580" t="s">
        <v>188</v>
      </c>
      <c r="F6580" t="s">
        <v>169</v>
      </c>
      <c r="G6580" t="s">
        <v>560</v>
      </c>
      <c r="H6580" s="168">
        <v>37410</v>
      </c>
      <c r="I6580" t="s">
        <v>107</v>
      </c>
      <c r="J6580" s="169">
        <v>15.323287671232876</v>
      </c>
      <c r="K6580">
        <v>4</v>
      </c>
    </row>
    <row r="6581" spans="1:11" x14ac:dyDescent="0.25">
      <c r="A6581" t="s">
        <v>7115</v>
      </c>
      <c r="B6581">
        <v>34011</v>
      </c>
      <c r="C6581" t="s">
        <v>172</v>
      </c>
      <c r="D6581" s="167">
        <v>65082.89</v>
      </c>
      <c r="E6581" t="s">
        <v>196</v>
      </c>
      <c r="F6581" t="s">
        <v>169</v>
      </c>
      <c r="G6581" t="s">
        <v>1548</v>
      </c>
      <c r="H6581" s="168">
        <v>38656</v>
      </c>
      <c r="I6581" t="s">
        <v>103</v>
      </c>
      <c r="J6581" s="169">
        <v>11.90958904109589</v>
      </c>
      <c r="K6581">
        <v>3</v>
      </c>
    </row>
    <row r="6582" spans="1:11" x14ac:dyDescent="0.25">
      <c r="A6582" t="s">
        <v>7116</v>
      </c>
      <c r="B6582">
        <v>14966</v>
      </c>
      <c r="C6582" t="s">
        <v>167</v>
      </c>
      <c r="D6582" s="167">
        <v>57807.08</v>
      </c>
      <c r="E6582" t="s">
        <v>188</v>
      </c>
      <c r="F6582" t="s">
        <v>202</v>
      </c>
      <c r="G6582" t="s">
        <v>313</v>
      </c>
      <c r="H6582" s="168">
        <v>33469</v>
      </c>
      <c r="I6582" t="s">
        <v>106</v>
      </c>
      <c r="J6582" s="169">
        <v>26.12054794520548</v>
      </c>
      <c r="K6582">
        <v>6</v>
      </c>
    </row>
    <row r="6583" spans="1:11" x14ac:dyDescent="0.25">
      <c r="A6583" t="s">
        <v>7117</v>
      </c>
      <c r="B6583">
        <v>45795</v>
      </c>
      <c r="C6583" t="s">
        <v>167</v>
      </c>
      <c r="D6583" s="167">
        <v>54402.73</v>
      </c>
      <c r="E6583" t="s">
        <v>188</v>
      </c>
      <c r="F6583" t="s">
        <v>169</v>
      </c>
      <c r="G6583" t="s">
        <v>282</v>
      </c>
      <c r="H6583" s="168">
        <v>41008</v>
      </c>
      <c r="I6583" t="s">
        <v>107</v>
      </c>
      <c r="J6583" s="169">
        <v>5.4657534246575343</v>
      </c>
      <c r="K6583">
        <v>2</v>
      </c>
    </row>
    <row r="6584" spans="1:11" x14ac:dyDescent="0.25">
      <c r="A6584" t="s">
        <v>7118</v>
      </c>
      <c r="B6584">
        <v>4390</v>
      </c>
      <c r="C6584" t="s">
        <v>167</v>
      </c>
      <c r="D6584" s="167">
        <v>48722.98</v>
      </c>
      <c r="E6584" t="s">
        <v>199</v>
      </c>
      <c r="F6584" t="s">
        <v>169</v>
      </c>
      <c r="G6584" t="s">
        <v>330</v>
      </c>
      <c r="H6584" s="168">
        <v>39509</v>
      </c>
      <c r="I6584" t="s">
        <v>105</v>
      </c>
      <c r="J6584" s="169">
        <v>9.5726027397260278</v>
      </c>
      <c r="K6584">
        <v>2</v>
      </c>
    </row>
    <row r="6585" spans="1:11" x14ac:dyDescent="0.25">
      <c r="A6585" t="s">
        <v>7119</v>
      </c>
      <c r="B6585">
        <v>98044</v>
      </c>
      <c r="C6585" t="s">
        <v>167</v>
      </c>
      <c r="D6585" s="167">
        <v>86622.09</v>
      </c>
      <c r="E6585" t="s">
        <v>188</v>
      </c>
      <c r="F6585" t="s">
        <v>169</v>
      </c>
      <c r="G6585" t="s">
        <v>284</v>
      </c>
      <c r="H6585" s="168">
        <v>40756</v>
      </c>
      <c r="I6585" t="s">
        <v>103</v>
      </c>
      <c r="J6585" s="169">
        <v>6.1561643835616442</v>
      </c>
      <c r="K6585">
        <v>2</v>
      </c>
    </row>
    <row r="6586" spans="1:11" x14ac:dyDescent="0.25">
      <c r="A6586" t="s">
        <v>7120</v>
      </c>
      <c r="B6586">
        <v>85138</v>
      </c>
      <c r="C6586" t="s">
        <v>167</v>
      </c>
      <c r="D6586" s="167">
        <v>56290.77</v>
      </c>
      <c r="E6586" t="s">
        <v>188</v>
      </c>
      <c r="F6586" t="s">
        <v>169</v>
      </c>
      <c r="G6586" t="s">
        <v>2903</v>
      </c>
      <c r="H6586" s="168">
        <v>38754</v>
      </c>
      <c r="I6586" t="s">
        <v>107</v>
      </c>
      <c r="J6586" s="169">
        <v>11.641095890410959</v>
      </c>
      <c r="K6586">
        <v>3</v>
      </c>
    </row>
    <row r="6587" spans="1:11" x14ac:dyDescent="0.25">
      <c r="A6587" t="s">
        <v>7121</v>
      </c>
      <c r="B6587">
        <v>74936</v>
      </c>
      <c r="C6587" t="s">
        <v>172</v>
      </c>
      <c r="D6587" s="167">
        <v>69573</v>
      </c>
      <c r="E6587" t="s">
        <v>191</v>
      </c>
      <c r="F6587" t="s">
        <v>169</v>
      </c>
      <c r="G6587" t="s">
        <v>486</v>
      </c>
      <c r="H6587" s="168">
        <v>39160</v>
      </c>
      <c r="I6587" t="s">
        <v>103</v>
      </c>
      <c r="J6587" s="169">
        <v>10.528767123287672</v>
      </c>
      <c r="K6587">
        <v>3</v>
      </c>
    </row>
    <row r="6588" spans="1:11" x14ac:dyDescent="0.25">
      <c r="A6588" t="s">
        <v>7122</v>
      </c>
      <c r="B6588">
        <v>99524</v>
      </c>
      <c r="C6588" t="s">
        <v>167</v>
      </c>
      <c r="D6588" s="167">
        <v>45048.5</v>
      </c>
      <c r="E6588" t="s">
        <v>199</v>
      </c>
      <c r="F6588" t="s">
        <v>169</v>
      </c>
      <c r="G6588" t="s">
        <v>205</v>
      </c>
      <c r="H6588" s="168">
        <v>40469</v>
      </c>
      <c r="I6588" t="s">
        <v>104</v>
      </c>
      <c r="J6588" s="169">
        <v>6.9424657534246572</v>
      </c>
      <c r="K6588">
        <v>2</v>
      </c>
    </row>
    <row r="6589" spans="1:11" x14ac:dyDescent="0.25">
      <c r="A6589" t="s">
        <v>7123</v>
      </c>
      <c r="B6589">
        <v>54418</v>
      </c>
      <c r="C6589" t="s">
        <v>167</v>
      </c>
      <c r="D6589" s="167">
        <v>69744.63</v>
      </c>
      <c r="E6589" t="s">
        <v>1353</v>
      </c>
      <c r="F6589" t="s">
        <v>169</v>
      </c>
      <c r="G6589" t="s">
        <v>1354</v>
      </c>
      <c r="H6589" s="168">
        <v>39098</v>
      </c>
      <c r="I6589" t="s">
        <v>106</v>
      </c>
      <c r="J6589" s="169">
        <v>10.698630136986301</v>
      </c>
      <c r="K6589">
        <v>3</v>
      </c>
    </row>
    <row r="6590" spans="1:11" x14ac:dyDescent="0.25">
      <c r="A6590" t="s">
        <v>7124</v>
      </c>
      <c r="B6590">
        <v>14746</v>
      </c>
      <c r="C6590" t="s">
        <v>172</v>
      </c>
      <c r="D6590" s="167">
        <v>107128.71</v>
      </c>
      <c r="E6590" t="s">
        <v>175</v>
      </c>
      <c r="F6590" t="s">
        <v>169</v>
      </c>
      <c r="G6590" t="s">
        <v>586</v>
      </c>
      <c r="H6590" s="168">
        <v>34498</v>
      </c>
      <c r="I6590" t="s">
        <v>103</v>
      </c>
      <c r="J6590" s="169">
        <v>23.301369863013697</v>
      </c>
      <c r="K6590">
        <v>5</v>
      </c>
    </row>
    <row r="6591" spans="1:11" x14ac:dyDescent="0.25">
      <c r="A6591" t="s">
        <v>7125</v>
      </c>
      <c r="B6591">
        <v>11156</v>
      </c>
      <c r="C6591" t="s">
        <v>167</v>
      </c>
      <c r="D6591" s="167">
        <v>45048.5</v>
      </c>
      <c r="E6591" t="s">
        <v>168</v>
      </c>
      <c r="F6591" t="s">
        <v>169</v>
      </c>
      <c r="G6591" t="s">
        <v>194</v>
      </c>
      <c r="H6591" s="168">
        <v>39272</v>
      </c>
      <c r="I6591" t="s">
        <v>104</v>
      </c>
      <c r="J6591" s="169">
        <v>10.221917808219178</v>
      </c>
      <c r="K6591">
        <v>3</v>
      </c>
    </row>
    <row r="6592" spans="1:11" x14ac:dyDescent="0.25">
      <c r="A6592" t="s">
        <v>7126</v>
      </c>
      <c r="B6592">
        <v>94036</v>
      </c>
      <c r="C6592" t="s">
        <v>167</v>
      </c>
      <c r="D6592" s="167">
        <v>64435.1</v>
      </c>
      <c r="E6592" t="s">
        <v>188</v>
      </c>
      <c r="F6592" t="s">
        <v>202</v>
      </c>
      <c r="G6592" t="s">
        <v>284</v>
      </c>
      <c r="H6592" s="168">
        <v>41485</v>
      </c>
      <c r="I6592" t="s">
        <v>104</v>
      </c>
      <c r="J6592" s="169">
        <v>4.1589041095890407</v>
      </c>
      <c r="K6592">
        <v>1</v>
      </c>
    </row>
    <row r="6593" spans="1:11" x14ac:dyDescent="0.25">
      <c r="A6593" t="s">
        <v>7127</v>
      </c>
      <c r="B6593">
        <v>18824</v>
      </c>
      <c r="C6593" t="s">
        <v>167</v>
      </c>
      <c r="D6593" s="167">
        <v>88700.01</v>
      </c>
      <c r="E6593" t="s">
        <v>188</v>
      </c>
      <c r="F6593" t="s">
        <v>169</v>
      </c>
      <c r="G6593" t="s">
        <v>284</v>
      </c>
      <c r="H6593" s="168">
        <v>40028</v>
      </c>
      <c r="I6593" t="s">
        <v>104</v>
      </c>
      <c r="J6593" s="169">
        <v>8.1506849315068486</v>
      </c>
      <c r="K6593">
        <v>2</v>
      </c>
    </row>
    <row r="6594" spans="1:11" x14ac:dyDescent="0.25">
      <c r="A6594" t="s">
        <v>7128</v>
      </c>
      <c r="B6594">
        <v>81671</v>
      </c>
      <c r="C6594" t="s">
        <v>167</v>
      </c>
      <c r="D6594" s="167">
        <v>80002.98</v>
      </c>
      <c r="E6594" t="s">
        <v>188</v>
      </c>
      <c r="F6594" t="s">
        <v>169</v>
      </c>
      <c r="G6594" t="s">
        <v>284</v>
      </c>
      <c r="H6594" s="168">
        <v>42282</v>
      </c>
      <c r="I6594" t="s">
        <v>106</v>
      </c>
      <c r="J6594" s="169">
        <v>1.9753424657534246</v>
      </c>
      <c r="K6594">
        <v>1</v>
      </c>
    </row>
    <row r="6595" spans="1:11" x14ac:dyDescent="0.25">
      <c r="A6595" t="s">
        <v>7129</v>
      </c>
      <c r="B6595">
        <v>7033</v>
      </c>
      <c r="C6595" t="s">
        <v>167</v>
      </c>
      <c r="D6595" s="167">
        <v>100849.36</v>
      </c>
      <c r="E6595" t="s">
        <v>175</v>
      </c>
      <c r="F6595" t="s">
        <v>169</v>
      </c>
      <c r="G6595" t="s">
        <v>211</v>
      </c>
      <c r="H6595" s="168">
        <v>30599</v>
      </c>
      <c r="I6595" t="s">
        <v>103</v>
      </c>
      <c r="J6595" s="169">
        <v>33.983561643835614</v>
      </c>
      <c r="K6595">
        <v>7</v>
      </c>
    </row>
    <row r="6596" spans="1:11" x14ac:dyDescent="0.25">
      <c r="A6596" t="s">
        <v>7130</v>
      </c>
      <c r="B6596">
        <v>82148</v>
      </c>
      <c r="C6596" t="s">
        <v>172</v>
      </c>
      <c r="D6596" s="167">
        <v>39257.31</v>
      </c>
      <c r="E6596" t="s">
        <v>199</v>
      </c>
      <c r="F6596" t="s">
        <v>169</v>
      </c>
      <c r="G6596" t="s">
        <v>200</v>
      </c>
      <c r="H6596" s="168">
        <v>42464</v>
      </c>
      <c r="I6596" t="s">
        <v>104</v>
      </c>
      <c r="J6596" s="169">
        <v>1.4767123287671233</v>
      </c>
      <c r="K6596">
        <v>1</v>
      </c>
    </row>
    <row r="6597" spans="1:11" x14ac:dyDescent="0.25">
      <c r="A6597" t="s">
        <v>7131</v>
      </c>
      <c r="B6597">
        <v>17159</v>
      </c>
      <c r="C6597" t="s">
        <v>172</v>
      </c>
      <c r="D6597" s="167">
        <v>56280</v>
      </c>
      <c r="E6597" t="s">
        <v>188</v>
      </c>
      <c r="F6597" t="s">
        <v>169</v>
      </c>
      <c r="G6597" t="s">
        <v>226</v>
      </c>
      <c r="H6597" s="168">
        <v>39989</v>
      </c>
      <c r="I6597" t="s">
        <v>103</v>
      </c>
      <c r="J6597" s="169">
        <v>8.257534246575343</v>
      </c>
      <c r="K6597">
        <v>2</v>
      </c>
    </row>
    <row r="6598" spans="1:11" x14ac:dyDescent="0.25">
      <c r="A6598" t="s">
        <v>7132</v>
      </c>
      <c r="B6598">
        <v>93581</v>
      </c>
      <c r="C6598" t="s">
        <v>172</v>
      </c>
      <c r="D6598" s="167">
        <v>48258.81</v>
      </c>
      <c r="E6598" t="s">
        <v>233</v>
      </c>
      <c r="F6598" t="s">
        <v>169</v>
      </c>
      <c r="G6598" t="s">
        <v>514</v>
      </c>
      <c r="H6598" s="168">
        <v>39454</v>
      </c>
      <c r="I6598" t="s">
        <v>105</v>
      </c>
      <c r="J6598" s="169">
        <v>9.7232876712328764</v>
      </c>
      <c r="K6598">
        <v>2</v>
      </c>
    </row>
    <row r="6599" spans="1:11" x14ac:dyDescent="0.25">
      <c r="A6599" t="s">
        <v>7133</v>
      </c>
      <c r="B6599">
        <v>10902</v>
      </c>
      <c r="C6599" t="s">
        <v>172</v>
      </c>
      <c r="D6599" s="167">
        <v>42053.42</v>
      </c>
      <c r="E6599" t="s">
        <v>199</v>
      </c>
      <c r="F6599" t="s">
        <v>169</v>
      </c>
      <c r="G6599" t="s">
        <v>220</v>
      </c>
      <c r="H6599" s="168">
        <v>41953</v>
      </c>
      <c r="I6599" t="s">
        <v>104</v>
      </c>
      <c r="J6599" s="169">
        <v>2.8767123287671232</v>
      </c>
      <c r="K6599">
        <v>1</v>
      </c>
    </row>
    <row r="6600" spans="1:11" x14ac:dyDescent="0.25">
      <c r="A6600" t="s">
        <v>7134</v>
      </c>
      <c r="B6600">
        <v>51688</v>
      </c>
      <c r="C6600" t="s">
        <v>172</v>
      </c>
      <c r="D6600" s="167">
        <v>58455</v>
      </c>
      <c r="E6600" t="s">
        <v>175</v>
      </c>
      <c r="F6600" t="s">
        <v>169</v>
      </c>
      <c r="G6600" t="s">
        <v>183</v>
      </c>
      <c r="H6600" s="168">
        <v>41302</v>
      </c>
      <c r="I6600" t="s">
        <v>106</v>
      </c>
      <c r="J6600" s="169">
        <v>4.6602739726027398</v>
      </c>
      <c r="K6600">
        <v>1</v>
      </c>
    </row>
    <row r="6601" spans="1:11" x14ac:dyDescent="0.25">
      <c r="A6601" t="s">
        <v>7135</v>
      </c>
      <c r="B6601">
        <v>47140</v>
      </c>
      <c r="C6601" t="s">
        <v>172</v>
      </c>
      <c r="D6601" s="167">
        <v>56305.95</v>
      </c>
      <c r="E6601" t="s">
        <v>168</v>
      </c>
      <c r="F6601" t="s">
        <v>169</v>
      </c>
      <c r="G6601" t="s">
        <v>2099</v>
      </c>
      <c r="H6601" s="168">
        <v>40798</v>
      </c>
      <c r="I6601" t="s">
        <v>103</v>
      </c>
      <c r="J6601" s="169">
        <v>6.0410958904109586</v>
      </c>
      <c r="K6601">
        <v>2</v>
      </c>
    </row>
    <row r="6602" spans="1:11" x14ac:dyDescent="0.25">
      <c r="A6602" t="s">
        <v>7136</v>
      </c>
      <c r="B6602">
        <v>12289</v>
      </c>
      <c r="C6602" t="s">
        <v>172</v>
      </c>
      <c r="D6602" s="167">
        <v>102664</v>
      </c>
      <c r="E6602" t="s">
        <v>188</v>
      </c>
      <c r="F6602" t="s">
        <v>169</v>
      </c>
      <c r="G6602" t="s">
        <v>498</v>
      </c>
      <c r="H6602" s="168">
        <v>36893</v>
      </c>
      <c r="I6602" t="s">
        <v>108</v>
      </c>
      <c r="J6602" s="169">
        <v>16.739726027397261</v>
      </c>
      <c r="K6602">
        <v>4</v>
      </c>
    </row>
    <row r="6603" spans="1:11" x14ac:dyDescent="0.25">
      <c r="A6603" t="s">
        <v>7137</v>
      </c>
      <c r="B6603">
        <v>18008</v>
      </c>
      <c r="C6603" t="s">
        <v>172</v>
      </c>
      <c r="D6603" s="167">
        <v>38004.120000000003</v>
      </c>
      <c r="E6603" t="s">
        <v>253</v>
      </c>
      <c r="F6603" t="s">
        <v>169</v>
      </c>
      <c r="G6603" t="s">
        <v>207</v>
      </c>
      <c r="H6603" s="168">
        <v>41176</v>
      </c>
      <c r="I6603" t="s">
        <v>106</v>
      </c>
      <c r="J6603" s="169">
        <v>5.0054794520547947</v>
      </c>
      <c r="K6603">
        <v>1</v>
      </c>
    </row>
    <row r="6604" spans="1:11" x14ac:dyDescent="0.25">
      <c r="A6604" t="s">
        <v>7138</v>
      </c>
      <c r="B6604">
        <v>10556</v>
      </c>
      <c r="C6604" t="s">
        <v>172</v>
      </c>
      <c r="D6604" s="167">
        <v>109520.88</v>
      </c>
      <c r="E6604" t="s">
        <v>188</v>
      </c>
      <c r="F6604" t="s">
        <v>169</v>
      </c>
      <c r="G6604" t="s">
        <v>240</v>
      </c>
      <c r="H6604" s="168">
        <v>33120</v>
      </c>
      <c r="I6604" t="s">
        <v>104</v>
      </c>
      <c r="J6604" s="169">
        <v>27.076712328767123</v>
      </c>
      <c r="K6604">
        <v>6</v>
      </c>
    </row>
    <row r="6605" spans="1:11" x14ac:dyDescent="0.25">
      <c r="A6605" t="s">
        <v>7139</v>
      </c>
      <c r="B6605">
        <v>1273</v>
      </c>
      <c r="C6605" t="s">
        <v>172</v>
      </c>
      <c r="D6605" s="167">
        <v>43244.28</v>
      </c>
      <c r="E6605" t="s">
        <v>199</v>
      </c>
      <c r="F6605" t="s">
        <v>169</v>
      </c>
      <c r="G6605" t="s">
        <v>295</v>
      </c>
      <c r="H6605" s="168">
        <v>41204</v>
      </c>
      <c r="I6605" t="s">
        <v>107</v>
      </c>
      <c r="J6605" s="169">
        <v>4.9287671232876713</v>
      </c>
      <c r="K6605">
        <v>1</v>
      </c>
    </row>
    <row r="6606" spans="1:11" x14ac:dyDescent="0.25">
      <c r="A6606" t="s">
        <v>7140</v>
      </c>
      <c r="B6606">
        <v>49733</v>
      </c>
      <c r="C6606" t="s">
        <v>172</v>
      </c>
      <c r="D6606" s="167">
        <v>62903</v>
      </c>
      <c r="E6606" t="s">
        <v>168</v>
      </c>
      <c r="F6606" t="s">
        <v>169</v>
      </c>
      <c r="G6606" t="s">
        <v>265</v>
      </c>
      <c r="H6606" s="168">
        <v>39300</v>
      </c>
      <c r="I6606" t="s">
        <v>105</v>
      </c>
      <c r="J6606" s="169">
        <v>10.145205479452056</v>
      </c>
      <c r="K6606">
        <v>3</v>
      </c>
    </row>
    <row r="6607" spans="1:11" x14ac:dyDescent="0.25">
      <c r="A6607" t="s">
        <v>7141</v>
      </c>
      <c r="B6607">
        <v>82293</v>
      </c>
      <c r="C6607" t="s">
        <v>172</v>
      </c>
      <c r="D6607" s="167">
        <v>60771.360000000001</v>
      </c>
      <c r="E6607" t="s">
        <v>168</v>
      </c>
      <c r="F6607" t="s">
        <v>169</v>
      </c>
      <c r="G6607" t="s">
        <v>178</v>
      </c>
      <c r="H6607" s="168">
        <v>39469</v>
      </c>
      <c r="I6607" t="s">
        <v>107</v>
      </c>
      <c r="J6607" s="169">
        <v>9.6821917808219187</v>
      </c>
      <c r="K6607">
        <v>2</v>
      </c>
    </row>
    <row r="6608" spans="1:11" x14ac:dyDescent="0.25">
      <c r="A6608" t="s">
        <v>7142</v>
      </c>
      <c r="B6608">
        <v>92082</v>
      </c>
      <c r="C6608" t="s">
        <v>167</v>
      </c>
      <c r="D6608" s="167">
        <v>100849.36</v>
      </c>
      <c r="E6608" t="s">
        <v>188</v>
      </c>
      <c r="F6608" t="s">
        <v>169</v>
      </c>
      <c r="G6608" t="s">
        <v>284</v>
      </c>
      <c r="H6608" s="168">
        <v>32223</v>
      </c>
      <c r="I6608" t="s">
        <v>106</v>
      </c>
      <c r="J6608" s="169">
        <v>29.534246575342465</v>
      </c>
      <c r="K6608">
        <v>6</v>
      </c>
    </row>
    <row r="6609" spans="1:11" x14ac:dyDescent="0.25">
      <c r="A6609" t="s">
        <v>7143</v>
      </c>
      <c r="B6609">
        <v>88333</v>
      </c>
      <c r="C6609" t="s">
        <v>172</v>
      </c>
      <c r="D6609" s="167">
        <v>77051.34</v>
      </c>
      <c r="E6609" t="s">
        <v>180</v>
      </c>
      <c r="F6609" t="s">
        <v>169</v>
      </c>
      <c r="G6609" t="s">
        <v>386</v>
      </c>
      <c r="H6609" s="168">
        <v>38348</v>
      </c>
      <c r="I6609" t="s">
        <v>106</v>
      </c>
      <c r="J6609" s="169">
        <v>12.753424657534246</v>
      </c>
      <c r="K6609">
        <v>3</v>
      </c>
    </row>
    <row r="6610" spans="1:11" x14ac:dyDescent="0.25">
      <c r="A6610" t="s">
        <v>7144</v>
      </c>
      <c r="B6610">
        <v>92471</v>
      </c>
      <c r="C6610" t="s">
        <v>167</v>
      </c>
      <c r="D6610" s="167">
        <v>44694.45</v>
      </c>
      <c r="E6610" t="s">
        <v>185</v>
      </c>
      <c r="F6610" t="s">
        <v>169</v>
      </c>
      <c r="G6610" t="s">
        <v>209</v>
      </c>
      <c r="H6610" s="168">
        <v>42030</v>
      </c>
      <c r="I6610" t="s">
        <v>106</v>
      </c>
      <c r="J6610" s="169">
        <v>2.6657534246575341</v>
      </c>
      <c r="K6610">
        <v>1</v>
      </c>
    </row>
    <row r="6611" spans="1:11" x14ac:dyDescent="0.25">
      <c r="A6611" t="s">
        <v>7145</v>
      </c>
      <c r="B6611">
        <v>63237</v>
      </c>
      <c r="C6611" t="s">
        <v>167</v>
      </c>
      <c r="D6611" s="167">
        <v>54308.75</v>
      </c>
      <c r="E6611" t="s">
        <v>168</v>
      </c>
      <c r="F6611" t="s">
        <v>169</v>
      </c>
      <c r="G6611" t="s">
        <v>178</v>
      </c>
      <c r="H6611" s="168">
        <v>40784</v>
      </c>
      <c r="I6611" t="s">
        <v>103</v>
      </c>
      <c r="J6611" s="169">
        <v>6.0794520547945208</v>
      </c>
      <c r="K6611">
        <v>2</v>
      </c>
    </row>
    <row r="6612" spans="1:11" x14ac:dyDescent="0.25">
      <c r="A6612" t="s">
        <v>7146</v>
      </c>
      <c r="B6612">
        <v>17597</v>
      </c>
      <c r="C6612" t="s">
        <v>172</v>
      </c>
      <c r="D6612" s="167">
        <v>58455</v>
      </c>
      <c r="E6612" t="s">
        <v>175</v>
      </c>
      <c r="F6612" t="s">
        <v>169</v>
      </c>
      <c r="G6612" t="s">
        <v>183</v>
      </c>
      <c r="H6612" s="168">
        <v>41498</v>
      </c>
      <c r="I6612" t="s">
        <v>103</v>
      </c>
      <c r="J6612" s="169">
        <v>4.1232876712328768</v>
      </c>
      <c r="K6612">
        <v>1</v>
      </c>
    </row>
    <row r="6613" spans="1:11" x14ac:dyDescent="0.25">
      <c r="A6613" t="s">
        <v>7147</v>
      </c>
      <c r="B6613">
        <v>12290</v>
      </c>
      <c r="C6613" t="s">
        <v>172</v>
      </c>
      <c r="D6613" s="167">
        <v>52693</v>
      </c>
      <c r="E6613" t="s">
        <v>191</v>
      </c>
      <c r="F6613" t="s">
        <v>169</v>
      </c>
      <c r="G6613" t="s">
        <v>354</v>
      </c>
      <c r="H6613" s="168">
        <v>41484</v>
      </c>
      <c r="I6613" t="s">
        <v>103</v>
      </c>
      <c r="J6613" s="169">
        <v>4.161643835616438</v>
      </c>
      <c r="K6613">
        <v>1</v>
      </c>
    </row>
    <row r="6614" spans="1:11" x14ac:dyDescent="0.25">
      <c r="A6614" t="s">
        <v>7148</v>
      </c>
      <c r="B6614">
        <v>83731</v>
      </c>
      <c r="C6614" t="s">
        <v>172</v>
      </c>
      <c r="D6614" s="167">
        <v>91969.07</v>
      </c>
      <c r="E6614" t="s">
        <v>185</v>
      </c>
      <c r="F6614" t="s">
        <v>169</v>
      </c>
      <c r="G6614" t="s">
        <v>416</v>
      </c>
      <c r="H6614" s="168">
        <v>32713</v>
      </c>
      <c r="I6614" t="s">
        <v>107</v>
      </c>
      <c r="J6614" s="169">
        <v>28.19178082191781</v>
      </c>
      <c r="K6614">
        <v>6</v>
      </c>
    </row>
    <row r="6615" spans="1:11" x14ac:dyDescent="0.25">
      <c r="A6615" t="s">
        <v>7149</v>
      </c>
      <c r="B6615">
        <v>90074</v>
      </c>
      <c r="C6615" t="s">
        <v>167</v>
      </c>
      <c r="D6615" s="167">
        <v>52219.839999999997</v>
      </c>
      <c r="E6615" t="s">
        <v>188</v>
      </c>
      <c r="F6615" t="s">
        <v>169</v>
      </c>
      <c r="G6615" t="s">
        <v>273</v>
      </c>
      <c r="H6615" s="168">
        <v>39482</v>
      </c>
      <c r="I6615" t="s">
        <v>104</v>
      </c>
      <c r="J6615" s="169">
        <v>9.6465753424657539</v>
      </c>
      <c r="K6615">
        <v>2</v>
      </c>
    </row>
    <row r="6616" spans="1:11" x14ac:dyDescent="0.25">
      <c r="A6616" t="s">
        <v>7150</v>
      </c>
      <c r="B6616">
        <v>6159</v>
      </c>
      <c r="C6616" t="s">
        <v>172</v>
      </c>
      <c r="D6616" s="167">
        <v>46626.87</v>
      </c>
      <c r="E6616" t="s">
        <v>199</v>
      </c>
      <c r="F6616" t="s">
        <v>169</v>
      </c>
      <c r="G6616" t="s">
        <v>205</v>
      </c>
      <c r="H6616" s="168">
        <v>39580</v>
      </c>
      <c r="I6616" t="s">
        <v>107</v>
      </c>
      <c r="J6616" s="169">
        <v>9.3780821917808215</v>
      </c>
      <c r="K6616">
        <v>2</v>
      </c>
    </row>
    <row r="6617" spans="1:11" x14ac:dyDescent="0.25">
      <c r="A6617" t="s">
        <v>7151</v>
      </c>
      <c r="B6617">
        <v>59127</v>
      </c>
      <c r="C6617" t="s">
        <v>172</v>
      </c>
      <c r="D6617" s="167">
        <v>45261</v>
      </c>
      <c r="E6617" t="s">
        <v>191</v>
      </c>
      <c r="F6617" t="s">
        <v>169</v>
      </c>
      <c r="G6617" t="s">
        <v>1065</v>
      </c>
      <c r="H6617" s="168">
        <v>42716</v>
      </c>
      <c r="I6617" t="s">
        <v>107</v>
      </c>
      <c r="J6617" s="169">
        <v>0.78630136986301369</v>
      </c>
      <c r="K6617">
        <v>1</v>
      </c>
    </row>
    <row r="6618" spans="1:11" x14ac:dyDescent="0.25">
      <c r="A6618" t="s">
        <v>7152</v>
      </c>
      <c r="B6618">
        <v>23920</v>
      </c>
      <c r="C6618" t="s">
        <v>172</v>
      </c>
      <c r="D6618" s="167">
        <v>73801</v>
      </c>
      <c r="E6618" t="s">
        <v>196</v>
      </c>
      <c r="F6618" t="s">
        <v>169</v>
      </c>
      <c r="G6618" t="s">
        <v>228</v>
      </c>
      <c r="H6618" s="168">
        <v>36199</v>
      </c>
      <c r="I6618" t="s">
        <v>104</v>
      </c>
      <c r="J6618" s="169">
        <v>18.641095890410959</v>
      </c>
      <c r="K6618">
        <v>4</v>
      </c>
    </row>
    <row r="6619" spans="1:11" x14ac:dyDescent="0.25">
      <c r="A6619" t="s">
        <v>7153</v>
      </c>
      <c r="B6619">
        <v>36705</v>
      </c>
      <c r="C6619" t="s">
        <v>172</v>
      </c>
      <c r="D6619" s="167">
        <v>52979.99</v>
      </c>
      <c r="E6619" t="s">
        <v>168</v>
      </c>
      <c r="F6619" t="s">
        <v>169</v>
      </c>
      <c r="G6619" t="s">
        <v>170</v>
      </c>
      <c r="H6619" s="168">
        <v>39160</v>
      </c>
      <c r="I6619" t="s">
        <v>107</v>
      </c>
      <c r="J6619" s="169">
        <v>10.528767123287672</v>
      </c>
      <c r="K6619">
        <v>3</v>
      </c>
    </row>
    <row r="6620" spans="1:11" x14ac:dyDescent="0.25">
      <c r="A6620" t="s">
        <v>7154</v>
      </c>
      <c r="B6620">
        <v>60945</v>
      </c>
      <c r="C6620" t="s">
        <v>167</v>
      </c>
      <c r="D6620" s="167">
        <v>20419.36</v>
      </c>
      <c r="E6620" t="s">
        <v>196</v>
      </c>
      <c r="F6620" t="s">
        <v>202</v>
      </c>
      <c r="G6620" t="s">
        <v>222</v>
      </c>
      <c r="H6620" s="168">
        <v>34589</v>
      </c>
      <c r="I6620" t="s">
        <v>104</v>
      </c>
      <c r="J6620" s="169">
        <v>23.052054794520547</v>
      </c>
      <c r="K6620">
        <v>5</v>
      </c>
    </row>
    <row r="6621" spans="1:11" x14ac:dyDescent="0.25">
      <c r="A6621" t="s">
        <v>7155</v>
      </c>
      <c r="B6621">
        <v>36906</v>
      </c>
      <c r="C6621" t="s">
        <v>172</v>
      </c>
      <c r="D6621" s="167">
        <v>78973</v>
      </c>
      <c r="E6621" t="s">
        <v>191</v>
      </c>
      <c r="F6621" t="s">
        <v>169</v>
      </c>
      <c r="G6621" t="s">
        <v>192</v>
      </c>
      <c r="H6621" s="168">
        <v>36731</v>
      </c>
      <c r="I6621" t="s">
        <v>103</v>
      </c>
      <c r="J6621" s="169">
        <v>17.183561643835617</v>
      </c>
      <c r="K6621">
        <v>4</v>
      </c>
    </row>
    <row r="6622" spans="1:11" x14ac:dyDescent="0.25">
      <c r="A6622" t="s">
        <v>7156</v>
      </c>
      <c r="B6622">
        <v>74609</v>
      </c>
      <c r="C6622" t="s">
        <v>172</v>
      </c>
      <c r="D6622" s="167">
        <v>56490.51</v>
      </c>
      <c r="E6622" t="s">
        <v>168</v>
      </c>
      <c r="F6622" t="s">
        <v>169</v>
      </c>
      <c r="G6622" t="s">
        <v>178</v>
      </c>
      <c r="H6622" s="168">
        <v>40504</v>
      </c>
      <c r="I6622" t="s">
        <v>103</v>
      </c>
      <c r="J6622" s="169">
        <v>6.8465753424657532</v>
      </c>
      <c r="K6622">
        <v>2</v>
      </c>
    </row>
    <row r="6623" spans="1:11" x14ac:dyDescent="0.25">
      <c r="A6623" t="s">
        <v>7157</v>
      </c>
      <c r="B6623">
        <v>70444</v>
      </c>
      <c r="C6623" t="s">
        <v>172</v>
      </c>
      <c r="D6623" s="167">
        <v>65752</v>
      </c>
      <c r="E6623" t="s">
        <v>175</v>
      </c>
      <c r="F6623" t="s">
        <v>169</v>
      </c>
      <c r="G6623" t="s">
        <v>183</v>
      </c>
      <c r="H6623" s="168">
        <v>40371</v>
      </c>
      <c r="I6623" t="s">
        <v>107</v>
      </c>
      <c r="J6623" s="169">
        <v>7.2109589041095887</v>
      </c>
      <c r="K6623">
        <v>2</v>
      </c>
    </row>
    <row r="6624" spans="1:11" x14ac:dyDescent="0.25">
      <c r="A6624" t="s">
        <v>7158</v>
      </c>
      <c r="B6624">
        <v>49709</v>
      </c>
      <c r="C6624" t="s">
        <v>167</v>
      </c>
      <c r="D6624" s="167">
        <v>73801</v>
      </c>
      <c r="E6624" t="s">
        <v>253</v>
      </c>
      <c r="F6624" t="s">
        <v>169</v>
      </c>
      <c r="G6624" t="s">
        <v>539</v>
      </c>
      <c r="H6624" s="168">
        <v>35534</v>
      </c>
      <c r="I6624" t="s">
        <v>104</v>
      </c>
      <c r="J6624" s="169">
        <v>20.463013698630139</v>
      </c>
      <c r="K6624">
        <v>5</v>
      </c>
    </row>
    <row r="6625" spans="1:11" x14ac:dyDescent="0.25">
      <c r="A6625" t="s">
        <v>7159</v>
      </c>
      <c r="B6625">
        <v>1678</v>
      </c>
      <c r="C6625" t="s">
        <v>172</v>
      </c>
      <c r="D6625" s="167">
        <v>50910</v>
      </c>
      <c r="E6625" t="s">
        <v>191</v>
      </c>
      <c r="F6625" t="s">
        <v>169</v>
      </c>
      <c r="G6625" t="s">
        <v>354</v>
      </c>
      <c r="H6625" s="168">
        <v>41708</v>
      </c>
      <c r="I6625" t="s">
        <v>106</v>
      </c>
      <c r="J6625" s="169">
        <v>3.547945205479452</v>
      </c>
      <c r="K6625">
        <v>1</v>
      </c>
    </row>
    <row r="6626" spans="1:11" x14ac:dyDescent="0.25">
      <c r="A6626" t="s">
        <v>7160</v>
      </c>
      <c r="B6626">
        <v>89736</v>
      </c>
      <c r="C6626" t="s">
        <v>172</v>
      </c>
      <c r="D6626" s="167">
        <v>34537.99</v>
      </c>
      <c r="E6626" t="s">
        <v>268</v>
      </c>
      <c r="F6626" t="s">
        <v>169</v>
      </c>
      <c r="G6626" t="s">
        <v>554</v>
      </c>
      <c r="H6626" s="168">
        <v>41540</v>
      </c>
      <c r="I6626" t="s">
        <v>103</v>
      </c>
      <c r="J6626" s="169">
        <v>4.0082191780821921</v>
      </c>
      <c r="K6626">
        <v>1</v>
      </c>
    </row>
    <row r="6627" spans="1:11" x14ac:dyDescent="0.25">
      <c r="A6627" t="s">
        <v>7161</v>
      </c>
      <c r="B6627">
        <v>48956</v>
      </c>
      <c r="C6627" t="s">
        <v>167</v>
      </c>
      <c r="D6627" s="167">
        <v>55611.06</v>
      </c>
      <c r="E6627" t="s">
        <v>188</v>
      </c>
      <c r="F6627" t="s">
        <v>169</v>
      </c>
      <c r="G6627" t="s">
        <v>273</v>
      </c>
      <c r="H6627" s="168">
        <v>39608</v>
      </c>
      <c r="I6627" t="s">
        <v>108</v>
      </c>
      <c r="J6627" s="169">
        <v>9.3013698630136989</v>
      </c>
      <c r="K6627">
        <v>2</v>
      </c>
    </row>
    <row r="6628" spans="1:11" x14ac:dyDescent="0.25">
      <c r="A6628" t="s">
        <v>7162</v>
      </c>
      <c r="B6628">
        <v>2323</v>
      </c>
      <c r="C6628" t="s">
        <v>167</v>
      </c>
      <c r="D6628" s="167">
        <v>87662.12</v>
      </c>
      <c r="E6628" t="s">
        <v>188</v>
      </c>
      <c r="F6628" t="s">
        <v>169</v>
      </c>
      <c r="G6628" t="s">
        <v>7163</v>
      </c>
      <c r="H6628" s="168">
        <v>38068</v>
      </c>
      <c r="I6628" t="s">
        <v>103</v>
      </c>
      <c r="J6628" s="169">
        <v>13.520547945205479</v>
      </c>
      <c r="K6628">
        <v>3</v>
      </c>
    </row>
    <row r="6629" spans="1:11" x14ac:dyDescent="0.25">
      <c r="A6629" t="s">
        <v>7164</v>
      </c>
      <c r="B6629">
        <v>66358</v>
      </c>
      <c r="C6629" t="s">
        <v>172</v>
      </c>
      <c r="D6629" s="167">
        <v>53381</v>
      </c>
      <c r="E6629" t="s">
        <v>168</v>
      </c>
      <c r="F6629" t="s">
        <v>169</v>
      </c>
      <c r="G6629" t="s">
        <v>265</v>
      </c>
      <c r="H6629" s="168">
        <v>41260</v>
      </c>
      <c r="I6629" t="s">
        <v>106</v>
      </c>
      <c r="J6629" s="169">
        <v>4.7753424657534245</v>
      </c>
      <c r="K6629">
        <v>1</v>
      </c>
    </row>
    <row r="6630" spans="1:11" x14ac:dyDescent="0.25">
      <c r="A6630" t="s">
        <v>7165</v>
      </c>
      <c r="B6630">
        <v>92060</v>
      </c>
      <c r="C6630" t="s">
        <v>172</v>
      </c>
      <c r="D6630" s="167">
        <v>87222</v>
      </c>
      <c r="E6630" t="s">
        <v>185</v>
      </c>
      <c r="F6630" t="s">
        <v>169</v>
      </c>
      <c r="G6630" t="s">
        <v>495</v>
      </c>
      <c r="H6630" s="168">
        <v>38488</v>
      </c>
      <c r="I6630" t="s">
        <v>103</v>
      </c>
      <c r="J6630" s="169">
        <v>12.36986301369863</v>
      </c>
      <c r="K6630">
        <v>3</v>
      </c>
    </row>
    <row r="6631" spans="1:11" x14ac:dyDescent="0.25">
      <c r="A6631" t="s">
        <v>7166</v>
      </c>
      <c r="B6631">
        <v>9104</v>
      </c>
      <c r="C6631" t="s">
        <v>172</v>
      </c>
      <c r="D6631" s="167">
        <v>92756.7</v>
      </c>
      <c r="E6631" t="s">
        <v>175</v>
      </c>
      <c r="F6631" t="s">
        <v>169</v>
      </c>
      <c r="G6631" t="s">
        <v>183</v>
      </c>
      <c r="H6631" s="168">
        <v>34352</v>
      </c>
      <c r="I6631" t="s">
        <v>104</v>
      </c>
      <c r="J6631" s="169">
        <v>23.701369863013699</v>
      </c>
      <c r="K6631">
        <v>5</v>
      </c>
    </row>
    <row r="6632" spans="1:11" x14ac:dyDescent="0.25">
      <c r="A6632" t="s">
        <v>7167</v>
      </c>
      <c r="B6632">
        <v>1508</v>
      </c>
      <c r="C6632" t="s">
        <v>172</v>
      </c>
      <c r="D6632" s="167">
        <v>120967</v>
      </c>
      <c r="E6632" t="s">
        <v>185</v>
      </c>
      <c r="F6632" t="s">
        <v>169</v>
      </c>
      <c r="G6632" t="s">
        <v>382</v>
      </c>
      <c r="H6632" s="168">
        <v>36024</v>
      </c>
      <c r="I6632" t="s">
        <v>105</v>
      </c>
      <c r="J6632" s="169">
        <v>19.12054794520548</v>
      </c>
      <c r="K6632">
        <v>4</v>
      </c>
    </row>
    <row r="6633" spans="1:11" x14ac:dyDescent="0.25">
      <c r="A6633" t="s">
        <v>7168</v>
      </c>
      <c r="B6633">
        <v>70540</v>
      </c>
      <c r="C6633" t="s">
        <v>172</v>
      </c>
      <c r="D6633" s="167">
        <v>58671.02</v>
      </c>
      <c r="E6633" t="s">
        <v>199</v>
      </c>
      <c r="F6633" t="s">
        <v>169</v>
      </c>
      <c r="G6633" t="s">
        <v>200</v>
      </c>
      <c r="H6633" s="168">
        <v>37262</v>
      </c>
      <c r="I6633" t="s">
        <v>106</v>
      </c>
      <c r="J6633" s="169">
        <v>15.728767123287671</v>
      </c>
      <c r="K6633">
        <v>4</v>
      </c>
    </row>
    <row r="6634" spans="1:11" x14ac:dyDescent="0.25">
      <c r="A6634" t="s">
        <v>7169</v>
      </c>
      <c r="B6634">
        <v>27389</v>
      </c>
      <c r="C6634" t="s">
        <v>172</v>
      </c>
      <c r="D6634" s="167">
        <v>45048.5</v>
      </c>
      <c r="E6634" t="s">
        <v>199</v>
      </c>
      <c r="F6634" t="s">
        <v>169</v>
      </c>
      <c r="G6634" t="s">
        <v>295</v>
      </c>
      <c r="H6634" s="168">
        <v>37550</v>
      </c>
      <c r="I6634" t="s">
        <v>103</v>
      </c>
      <c r="J6634" s="169">
        <v>14.93972602739726</v>
      </c>
      <c r="K6634">
        <v>3</v>
      </c>
    </row>
    <row r="6635" spans="1:11" x14ac:dyDescent="0.25">
      <c r="A6635" t="s">
        <v>7170</v>
      </c>
      <c r="B6635">
        <v>1242</v>
      </c>
      <c r="C6635" t="s">
        <v>172</v>
      </c>
      <c r="D6635" s="167">
        <v>78096</v>
      </c>
      <c r="E6635" t="s">
        <v>175</v>
      </c>
      <c r="F6635" t="s">
        <v>169</v>
      </c>
      <c r="G6635" t="s">
        <v>183</v>
      </c>
      <c r="H6635" s="168">
        <v>38012</v>
      </c>
      <c r="I6635" t="s">
        <v>103</v>
      </c>
      <c r="J6635" s="169">
        <v>13.673972602739726</v>
      </c>
      <c r="K6635">
        <v>3</v>
      </c>
    </row>
    <row r="6636" spans="1:11" x14ac:dyDescent="0.25">
      <c r="A6636" t="s">
        <v>7171</v>
      </c>
      <c r="B6636">
        <v>95757</v>
      </c>
      <c r="C6636" t="s">
        <v>172</v>
      </c>
      <c r="D6636" s="167">
        <v>90205</v>
      </c>
      <c r="E6636" t="s">
        <v>185</v>
      </c>
      <c r="F6636" t="s">
        <v>169</v>
      </c>
      <c r="G6636" t="s">
        <v>495</v>
      </c>
      <c r="H6636" s="168">
        <v>38145</v>
      </c>
      <c r="I6636" t="s">
        <v>105</v>
      </c>
      <c r="J6636" s="169">
        <v>13.30958904109589</v>
      </c>
      <c r="K6636">
        <v>3</v>
      </c>
    </row>
    <row r="6637" spans="1:11" x14ac:dyDescent="0.25">
      <c r="A6637" t="s">
        <v>7172</v>
      </c>
      <c r="B6637">
        <v>48896</v>
      </c>
      <c r="C6637" t="s">
        <v>172</v>
      </c>
      <c r="D6637" s="167">
        <v>89620</v>
      </c>
      <c r="E6637" t="s">
        <v>175</v>
      </c>
      <c r="F6637" t="s">
        <v>169</v>
      </c>
      <c r="G6637" t="s">
        <v>183</v>
      </c>
      <c r="H6637" s="168">
        <v>36038</v>
      </c>
      <c r="I6637" t="s">
        <v>105</v>
      </c>
      <c r="J6637" s="169">
        <v>19.082191780821919</v>
      </c>
      <c r="K6637">
        <v>4</v>
      </c>
    </row>
    <row r="6638" spans="1:11" x14ac:dyDescent="0.25">
      <c r="A6638" t="s">
        <v>7173</v>
      </c>
      <c r="B6638">
        <v>78635</v>
      </c>
      <c r="C6638" t="s">
        <v>172</v>
      </c>
      <c r="D6638" s="167">
        <v>42053.42</v>
      </c>
      <c r="E6638" t="s">
        <v>199</v>
      </c>
      <c r="F6638" t="s">
        <v>169</v>
      </c>
      <c r="G6638" t="s">
        <v>220</v>
      </c>
      <c r="H6638" s="168">
        <v>41694</v>
      </c>
      <c r="I6638" t="s">
        <v>107</v>
      </c>
      <c r="J6638" s="169">
        <v>3.5863013698630137</v>
      </c>
      <c r="K6638">
        <v>1</v>
      </c>
    </row>
    <row r="6639" spans="1:11" x14ac:dyDescent="0.25">
      <c r="A6639" t="s">
        <v>7174</v>
      </c>
      <c r="B6639">
        <v>7685</v>
      </c>
      <c r="C6639" t="s">
        <v>172</v>
      </c>
      <c r="D6639" s="167">
        <v>40415</v>
      </c>
      <c r="E6639" t="s">
        <v>175</v>
      </c>
      <c r="F6639" t="s">
        <v>202</v>
      </c>
      <c r="G6639" t="s">
        <v>183</v>
      </c>
      <c r="H6639" s="168">
        <v>39643</v>
      </c>
      <c r="I6639" t="s">
        <v>105</v>
      </c>
      <c r="J6639" s="169">
        <v>9.205479452054794</v>
      </c>
      <c r="K6639">
        <v>2</v>
      </c>
    </row>
    <row r="6640" spans="1:11" x14ac:dyDescent="0.25">
      <c r="A6640" t="s">
        <v>7175</v>
      </c>
      <c r="B6640">
        <v>96705</v>
      </c>
      <c r="C6640" t="s">
        <v>167</v>
      </c>
      <c r="D6640" s="167">
        <v>60201.440000000002</v>
      </c>
      <c r="E6640" t="s">
        <v>188</v>
      </c>
      <c r="F6640" t="s">
        <v>169</v>
      </c>
      <c r="G6640" t="s">
        <v>344</v>
      </c>
      <c r="H6640" s="168">
        <v>27630</v>
      </c>
      <c r="I6640" t="s">
        <v>108</v>
      </c>
      <c r="J6640" s="169">
        <v>42.11780821917808</v>
      </c>
      <c r="K6640">
        <v>9</v>
      </c>
    </row>
    <row r="6641" spans="1:11" x14ac:dyDescent="0.25">
      <c r="A6641" t="s">
        <v>7176</v>
      </c>
      <c r="B6641">
        <v>31653</v>
      </c>
      <c r="C6641" t="s">
        <v>167</v>
      </c>
      <c r="D6641" s="167">
        <v>62849.7</v>
      </c>
      <c r="E6641" t="s">
        <v>188</v>
      </c>
      <c r="F6641" t="s">
        <v>169</v>
      </c>
      <c r="G6641" t="s">
        <v>282</v>
      </c>
      <c r="H6641" s="168">
        <v>39286</v>
      </c>
      <c r="I6641" t="s">
        <v>107</v>
      </c>
      <c r="J6641" s="169">
        <v>10.183561643835617</v>
      </c>
      <c r="K6641">
        <v>3</v>
      </c>
    </row>
    <row r="6642" spans="1:11" x14ac:dyDescent="0.25">
      <c r="A6642" t="s">
        <v>7177</v>
      </c>
      <c r="B6642">
        <v>4725</v>
      </c>
      <c r="C6642" t="s">
        <v>172</v>
      </c>
      <c r="D6642" s="167">
        <v>46626.87</v>
      </c>
      <c r="E6642" t="s">
        <v>199</v>
      </c>
      <c r="F6642" t="s">
        <v>169</v>
      </c>
      <c r="G6642" t="s">
        <v>205</v>
      </c>
      <c r="H6642" s="168">
        <v>39566</v>
      </c>
      <c r="I6642" t="s">
        <v>103</v>
      </c>
      <c r="J6642" s="169">
        <v>9.4164383561643827</v>
      </c>
      <c r="K6642">
        <v>2</v>
      </c>
    </row>
    <row r="6643" spans="1:11" x14ac:dyDescent="0.25">
      <c r="A6643" t="s">
        <v>7178</v>
      </c>
      <c r="B6643">
        <v>9918</v>
      </c>
      <c r="C6643" t="s">
        <v>167</v>
      </c>
      <c r="D6643" s="167">
        <v>58448</v>
      </c>
      <c r="E6643" t="s">
        <v>188</v>
      </c>
      <c r="F6643" t="s">
        <v>169</v>
      </c>
      <c r="G6643" t="s">
        <v>344</v>
      </c>
      <c r="H6643" s="168">
        <v>36570</v>
      </c>
      <c r="I6643" t="s">
        <v>103</v>
      </c>
      <c r="J6643" s="169">
        <v>17.624657534246577</v>
      </c>
      <c r="K6643">
        <v>4</v>
      </c>
    </row>
    <row r="6644" spans="1:11" x14ac:dyDescent="0.25">
      <c r="A6644" t="s">
        <v>7179</v>
      </c>
      <c r="B6644">
        <v>5264</v>
      </c>
      <c r="C6644" t="s">
        <v>172</v>
      </c>
      <c r="D6644" s="167">
        <v>100006</v>
      </c>
      <c r="E6644" t="s">
        <v>175</v>
      </c>
      <c r="F6644" t="s">
        <v>169</v>
      </c>
      <c r="G6644" t="s">
        <v>586</v>
      </c>
      <c r="H6644" s="168">
        <v>37389</v>
      </c>
      <c r="I6644" t="s">
        <v>107</v>
      </c>
      <c r="J6644" s="169">
        <v>15.38082191780822</v>
      </c>
      <c r="K6644">
        <v>4</v>
      </c>
    </row>
    <row r="6645" spans="1:11" x14ac:dyDescent="0.25">
      <c r="A6645" t="s">
        <v>7180</v>
      </c>
      <c r="B6645">
        <v>61015</v>
      </c>
      <c r="C6645" t="s">
        <v>172</v>
      </c>
      <c r="D6645" s="167">
        <v>58562</v>
      </c>
      <c r="E6645" t="s">
        <v>168</v>
      </c>
      <c r="F6645" t="s">
        <v>169</v>
      </c>
      <c r="G6645" t="s">
        <v>265</v>
      </c>
      <c r="H6645" s="168">
        <v>41106</v>
      </c>
      <c r="I6645" t="s">
        <v>103</v>
      </c>
      <c r="J6645" s="169">
        <v>5.1972602739726028</v>
      </c>
      <c r="K6645">
        <v>2</v>
      </c>
    </row>
    <row r="6646" spans="1:11" x14ac:dyDescent="0.25">
      <c r="A6646" t="s">
        <v>7181</v>
      </c>
      <c r="B6646">
        <v>47697</v>
      </c>
      <c r="C6646" t="s">
        <v>172</v>
      </c>
      <c r="D6646" s="167">
        <v>57365</v>
      </c>
      <c r="E6646" t="s">
        <v>191</v>
      </c>
      <c r="F6646" t="s">
        <v>169</v>
      </c>
      <c r="G6646" t="s">
        <v>354</v>
      </c>
      <c r="H6646" s="168">
        <v>41288</v>
      </c>
      <c r="I6646" t="s">
        <v>103</v>
      </c>
      <c r="J6646" s="169">
        <v>4.6986301369863011</v>
      </c>
      <c r="K6646">
        <v>1</v>
      </c>
    </row>
    <row r="6647" spans="1:11" x14ac:dyDescent="0.25">
      <c r="A6647" t="s">
        <v>7182</v>
      </c>
      <c r="B6647">
        <v>417</v>
      </c>
      <c r="C6647" t="s">
        <v>172</v>
      </c>
      <c r="D6647" s="167">
        <v>52098.58</v>
      </c>
      <c r="E6647" t="s">
        <v>233</v>
      </c>
      <c r="F6647" t="s">
        <v>169</v>
      </c>
      <c r="G6647" t="s">
        <v>554</v>
      </c>
      <c r="H6647" s="168">
        <v>37812</v>
      </c>
      <c r="I6647" t="s">
        <v>103</v>
      </c>
      <c r="J6647" s="169">
        <v>14.221917808219178</v>
      </c>
      <c r="K6647">
        <v>3</v>
      </c>
    </row>
    <row r="6648" spans="1:11" x14ac:dyDescent="0.25">
      <c r="A6648" t="s">
        <v>7183</v>
      </c>
      <c r="B6648">
        <v>18984</v>
      </c>
      <c r="C6648" t="s">
        <v>167</v>
      </c>
      <c r="D6648" s="167">
        <v>56980.89</v>
      </c>
      <c r="E6648" t="s">
        <v>188</v>
      </c>
      <c r="F6648" t="s">
        <v>169</v>
      </c>
      <c r="G6648" t="s">
        <v>282</v>
      </c>
      <c r="H6648" s="168">
        <v>40938</v>
      </c>
      <c r="I6648" t="s">
        <v>107</v>
      </c>
      <c r="J6648" s="169">
        <v>5.6575342465753424</v>
      </c>
      <c r="K6648">
        <v>2</v>
      </c>
    </row>
    <row r="6649" spans="1:11" x14ac:dyDescent="0.25">
      <c r="A6649" t="s">
        <v>7184</v>
      </c>
      <c r="B6649">
        <v>79051</v>
      </c>
      <c r="C6649" t="s">
        <v>172</v>
      </c>
      <c r="D6649" s="167">
        <v>39351.08</v>
      </c>
      <c r="E6649" t="s">
        <v>199</v>
      </c>
      <c r="F6649" t="s">
        <v>169</v>
      </c>
      <c r="G6649" t="s">
        <v>295</v>
      </c>
      <c r="H6649" s="168">
        <v>41666</v>
      </c>
      <c r="I6649" t="s">
        <v>105</v>
      </c>
      <c r="J6649" s="169">
        <v>3.6630136986301371</v>
      </c>
      <c r="K6649">
        <v>1</v>
      </c>
    </row>
    <row r="6650" spans="1:11" x14ac:dyDescent="0.25">
      <c r="A6650" t="s">
        <v>7185</v>
      </c>
      <c r="B6650">
        <v>93297</v>
      </c>
      <c r="C6650" t="s">
        <v>172</v>
      </c>
      <c r="D6650" s="167">
        <v>92756.7</v>
      </c>
      <c r="E6650" t="s">
        <v>175</v>
      </c>
      <c r="F6650" t="s">
        <v>169</v>
      </c>
      <c r="G6650" t="s">
        <v>183</v>
      </c>
      <c r="H6650" s="168">
        <v>33301</v>
      </c>
      <c r="I6650" t="s">
        <v>107</v>
      </c>
      <c r="J6650" s="169">
        <v>26.580821917808219</v>
      </c>
      <c r="K6650">
        <v>6</v>
      </c>
    </row>
    <row r="6651" spans="1:11" x14ac:dyDescent="0.25">
      <c r="A6651" t="s">
        <v>7186</v>
      </c>
      <c r="B6651">
        <v>4202</v>
      </c>
      <c r="C6651" t="s">
        <v>172</v>
      </c>
      <c r="D6651" s="167">
        <v>56990</v>
      </c>
      <c r="E6651" t="s">
        <v>191</v>
      </c>
      <c r="F6651" t="s">
        <v>169</v>
      </c>
      <c r="G6651" t="s">
        <v>354</v>
      </c>
      <c r="H6651" s="168">
        <v>41708</v>
      </c>
      <c r="I6651" t="s">
        <v>107</v>
      </c>
      <c r="J6651" s="169">
        <v>3.547945205479452</v>
      </c>
      <c r="K6651">
        <v>1</v>
      </c>
    </row>
    <row r="6652" spans="1:11" x14ac:dyDescent="0.25">
      <c r="A6652" t="s">
        <v>7187</v>
      </c>
      <c r="B6652">
        <v>5507</v>
      </c>
      <c r="C6652" t="s">
        <v>172</v>
      </c>
      <c r="D6652" s="167">
        <v>89620</v>
      </c>
      <c r="E6652" t="s">
        <v>175</v>
      </c>
      <c r="F6652" t="s">
        <v>169</v>
      </c>
      <c r="G6652" t="s">
        <v>183</v>
      </c>
      <c r="H6652" s="168">
        <v>36864</v>
      </c>
      <c r="I6652" t="s">
        <v>105</v>
      </c>
      <c r="J6652" s="169">
        <v>16.81917808219178</v>
      </c>
      <c r="K6652">
        <v>4</v>
      </c>
    </row>
    <row r="6653" spans="1:11" x14ac:dyDescent="0.25">
      <c r="A6653" t="s">
        <v>7188</v>
      </c>
      <c r="B6653">
        <v>79715</v>
      </c>
      <c r="C6653" t="s">
        <v>172</v>
      </c>
      <c r="D6653" s="167">
        <v>50699.14</v>
      </c>
      <c r="E6653" t="s">
        <v>199</v>
      </c>
      <c r="F6653" t="s">
        <v>169</v>
      </c>
      <c r="G6653" t="s">
        <v>200</v>
      </c>
      <c r="H6653" s="168">
        <v>38761</v>
      </c>
      <c r="I6653" t="s">
        <v>103</v>
      </c>
      <c r="J6653" s="169">
        <v>11.621917808219179</v>
      </c>
      <c r="K6653">
        <v>3</v>
      </c>
    </row>
    <row r="6654" spans="1:11" x14ac:dyDescent="0.25">
      <c r="A6654" t="s">
        <v>7189</v>
      </c>
      <c r="B6654">
        <v>36845</v>
      </c>
      <c r="C6654" t="s">
        <v>172</v>
      </c>
      <c r="D6654" s="167">
        <v>68015</v>
      </c>
      <c r="E6654" t="s">
        <v>191</v>
      </c>
      <c r="F6654" t="s">
        <v>169</v>
      </c>
      <c r="G6654" t="s">
        <v>486</v>
      </c>
      <c r="H6654" s="168">
        <v>38747</v>
      </c>
      <c r="I6654" t="s">
        <v>106</v>
      </c>
      <c r="J6654" s="169">
        <v>11.66027397260274</v>
      </c>
      <c r="K6654">
        <v>3</v>
      </c>
    </row>
    <row r="6655" spans="1:11" x14ac:dyDescent="0.25">
      <c r="A6655" t="s">
        <v>7190</v>
      </c>
      <c r="B6655">
        <v>31649</v>
      </c>
      <c r="C6655" t="s">
        <v>172</v>
      </c>
      <c r="D6655" s="167">
        <v>93396</v>
      </c>
      <c r="E6655" t="s">
        <v>168</v>
      </c>
      <c r="F6655" t="s">
        <v>169</v>
      </c>
      <c r="G6655" t="s">
        <v>428</v>
      </c>
      <c r="H6655" s="168">
        <v>41456</v>
      </c>
      <c r="I6655" t="s">
        <v>108</v>
      </c>
      <c r="J6655" s="169">
        <v>4.2383561643835614</v>
      </c>
      <c r="K6655">
        <v>1</v>
      </c>
    </row>
    <row r="6656" spans="1:11" x14ac:dyDescent="0.25">
      <c r="A6656" t="s">
        <v>7191</v>
      </c>
      <c r="B6656">
        <v>28314</v>
      </c>
      <c r="C6656" t="s">
        <v>167</v>
      </c>
      <c r="D6656" s="167">
        <v>30519.56</v>
      </c>
      <c r="E6656" t="s">
        <v>216</v>
      </c>
      <c r="F6656" t="s">
        <v>202</v>
      </c>
      <c r="G6656" t="s">
        <v>1058</v>
      </c>
      <c r="H6656" s="168">
        <v>39482</v>
      </c>
      <c r="I6656" t="s">
        <v>106</v>
      </c>
      <c r="J6656" s="169">
        <v>9.6465753424657539</v>
      </c>
      <c r="K6656">
        <v>2</v>
      </c>
    </row>
    <row r="6657" spans="1:11" x14ac:dyDescent="0.25">
      <c r="A6657" t="s">
        <v>7192</v>
      </c>
      <c r="B6657">
        <v>17272</v>
      </c>
      <c r="C6657" t="s">
        <v>172</v>
      </c>
      <c r="D6657" s="167">
        <v>84201</v>
      </c>
      <c r="E6657" t="s">
        <v>175</v>
      </c>
      <c r="F6657" t="s">
        <v>169</v>
      </c>
      <c r="G6657" t="s">
        <v>586</v>
      </c>
      <c r="H6657" s="168">
        <v>38894</v>
      </c>
      <c r="I6657" t="s">
        <v>106</v>
      </c>
      <c r="J6657" s="169">
        <v>11.257534246575343</v>
      </c>
      <c r="K6657">
        <v>3</v>
      </c>
    </row>
    <row r="6658" spans="1:11" x14ac:dyDescent="0.25">
      <c r="A6658" t="s">
        <v>7193</v>
      </c>
      <c r="B6658">
        <v>36899</v>
      </c>
      <c r="C6658" t="s">
        <v>172</v>
      </c>
      <c r="D6658" s="167">
        <v>69744</v>
      </c>
      <c r="E6658" t="s">
        <v>168</v>
      </c>
      <c r="F6658" t="s">
        <v>169</v>
      </c>
      <c r="G6658" t="s">
        <v>265</v>
      </c>
      <c r="H6658" s="168">
        <v>38082</v>
      </c>
      <c r="I6658" t="s">
        <v>106</v>
      </c>
      <c r="J6658" s="169">
        <v>13.482191780821918</v>
      </c>
      <c r="K6658">
        <v>3</v>
      </c>
    </row>
    <row r="6659" spans="1:11" x14ac:dyDescent="0.25">
      <c r="A6659" t="s">
        <v>7194</v>
      </c>
      <c r="B6659">
        <v>68128</v>
      </c>
      <c r="C6659" t="s">
        <v>172</v>
      </c>
      <c r="D6659" s="167">
        <v>76661.33</v>
      </c>
      <c r="E6659" t="s">
        <v>180</v>
      </c>
      <c r="F6659" t="s">
        <v>169</v>
      </c>
      <c r="G6659" t="s">
        <v>386</v>
      </c>
      <c r="H6659" s="168">
        <v>36115</v>
      </c>
      <c r="I6659" t="s">
        <v>104</v>
      </c>
      <c r="J6659" s="169">
        <v>18.87123287671233</v>
      </c>
      <c r="K6659">
        <v>4</v>
      </c>
    </row>
    <row r="6660" spans="1:11" x14ac:dyDescent="0.25">
      <c r="A6660" t="s">
        <v>7195</v>
      </c>
      <c r="B6660">
        <v>89082</v>
      </c>
      <c r="C6660" t="s">
        <v>172</v>
      </c>
      <c r="D6660" s="167">
        <v>81405</v>
      </c>
      <c r="E6660" t="s">
        <v>196</v>
      </c>
      <c r="F6660" t="s">
        <v>169</v>
      </c>
      <c r="G6660" t="s">
        <v>7196</v>
      </c>
      <c r="H6660" s="168">
        <v>42492</v>
      </c>
      <c r="I6660" t="s">
        <v>106</v>
      </c>
      <c r="J6660" s="169">
        <v>1.4</v>
      </c>
      <c r="K6660">
        <v>1</v>
      </c>
    </row>
    <row r="6661" spans="1:11" x14ac:dyDescent="0.25">
      <c r="A6661" t="s">
        <v>7197</v>
      </c>
      <c r="B6661">
        <v>29839</v>
      </c>
      <c r="C6661" t="s">
        <v>167</v>
      </c>
      <c r="D6661" s="167">
        <v>50888.15</v>
      </c>
      <c r="E6661" t="s">
        <v>188</v>
      </c>
      <c r="F6661" t="s">
        <v>169</v>
      </c>
      <c r="G6661" t="s">
        <v>344</v>
      </c>
      <c r="H6661" s="168">
        <v>41358</v>
      </c>
      <c r="I6661" t="s">
        <v>103</v>
      </c>
      <c r="J6661" s="169">
        <v>4.506849315068493</v>
      </c>
      <c r="K6661">
        <v>1</v>
      </c>
    </row>
    <row r="6662" spans="1:11" x14ac:dyDescent="0.25">
      <c r="A6662" t="s">
        <v>7198</v>
      </c>
      <c r="B6662">
        <v>41223</v>
      </c>
      <c r="C6662" t="s">
        <v>172</v>
      </c>
      <c r="D6662" s="167">
        <v>94099</v>
      </c>
      <c r="E6662" t="s">
        <v>168</v>
      </c>
      <c r="F6662" t="s">
        <v>169</v>
      </c>
      <c r="G6662" t="s">
        <v>173</v>
      </c>
      <c r="H6662" s="168">
        <v>36234</v>
      </c>
      <c r="I6662" t="s">
        <v>103</v>
      </c>
      <c r="J6662" s="169">
        <v>18.545205479452054</v>
      </c>
      <c r="K6662">
        <v>4</v>
      </c>
    </row>
    <row r="6663" spans="1:11" x14ac:dyDescent="0.25">
      <c r="A6663" t="s">
        <v>7199</v>
      </c>
      <c r="B6663">
        <v>46365</v>
      </c>
      <c r="C6663" t="s">
        <v>167</v>
      </c>
      <c r="D6663" s="167">
        <v>85673</v>
      </c>
      <c r="E6663" t="s">
        <v>188</v>
      </c>
      <c r="F6663" t="s">
        <v>202</v>
      </c>
      <c r="G6663" t="s">
        <v>284</v>
      </c>
      <c r="H6663" s="168">
        <v>35758</v>
      </c>
      <c r="I6663" t="s">
        <v>104</v>
      </c>
      <c r="J6663" s="169">
        <v>19.849315068493151</v>
      </c>
      <c r="K6663">
        <v>4</v>
      </c>
    </row>
    <row r="6664" spans="1:11" x14ac:dyDescent="0.25">
      <c r="A6664" t="s">
        <v>7200</v>
      </c>
      <c r="B6664">
        <v>19075</v>
      </c>
      <c r="C6664" t="s">
        <v>167</v>
      </c>
      <c r="D6664" s="167">
        <v>38752.550000000003</v>
      </c>
      <c r="E6664" t="s">
        <v>196</v>
      </c>
      <c r="F6664" t="s">
        <v>169</v>
      </c>
      <c r="G6664" t="s">
        <v>503</v>
      </c>
      <c r="H6664" s="168">
        <v>39174</v>
      </c>
      <c r="I6664" t="s">
        <v>107</v>
      </c>
      <c r="J6664" s="169">
        <v>10.490410958904109</v>
      </c>
      <c r="K6664">
        <v>3</v>
      </c>
    </row>
    <row r="6665" spans="1:11" x14ac:dyDescent="0.25">
      <c r="A6665" t="s">
        <v>7201</v>
      </c>
      <c r="B6665">
        <v>43116</v>
      </c>
      <c r="C6665" t="s">
        <v>172</v>
      </c>
      <c r="D6665" s="167">
        <v>49949.14</v>
      </c>
      <c r="E6665" t="s">
        <v>233</v>
      </c>
      <c r="F6665" t="s">
        <v>169</v>
      </c>
      <c r="G6665" t="s">
        <v>514</v>
      </c>
      <c r="H6665" s="168">
        <v>38867</v>
      </c>
      <c r="I6665" t="s">
        <v>103</v>
      </c>
      <c r="J6665" s="169">
        <v>11.331506849315069</v>
      </c>
      <c r="K6665">
        <v>3</v>
      </c>
    </row>
    <row r="6666" spans="1:11" x14ac:dyDescent="0.25">
      <c r="A6666" t="s">
        <v>7202</v>
      </c>
      <c r="B6666">
        <v>88369</v>
      </c>
      <c r="C6666" t="s">
        <v>167</v>
      </c>
      <c r="D6666" s="167">
        <v>82556</v>
      </c>
      <c r="E6666" t="s">
        <v>168</v>
      </c>
      <c r="F6666" t="s">
        <v>169</v>
      </c>
      <c r="G6666" t="s">
        <v>524</v>
      </c>
      <c r="H6666" s="168">
        <v>37354</v>
      </c>
      <c r="I6666" t="s">
        <v>107</v>
      </c>
      <c r="J6666" s="169">
        <v>15.476712328767123</v>
      </c>
      <c r="K6666">
        <v>4</v>
      </c>
    </row>
    <row r="6667" spans="1:11" x14ac:dyDescent="0.25">
      <c r="A6667" t="s">
        <v>7203</v>
      </c>
      <c r="B6667">
        <v>58805</v>
      </c>
      <c r="C6667" t="s">
        <v>172</v>
      </c>
      <c r="D6667" s="167">
        <v>73801</v>
      </c>
      <c r="E6667" t="s">
        <v>196</v>
      </c>
      <c r="F6667" t="s">
        <v>169</v>
      </c>
      <c r="G6667" t="s">
        <v>5476</v>
      </c>
      <c r="H6667" s="168">
        <v>37928</v>
      </c>
      <c r="I6667" t="s">
        <v>108</v>
      </c>
      <c r="J6667" s="169">
        <v>13.904109589041095</v>
      </c>
      <c r="K6667">
        <v>3</v>
      </c>
    </row>
    <row r="6668" spans="1:11" x14ac:dyDescent="0.25">
      <c r="A6668" t="s">
        <v>7204</v>
      </c>
      <c r="B6668">
        <v>41994</v>
      </c>
      <c r="C6668" t="s">
        <v>167</v>
      </c>
      <c r="D6668" s="167">
        <v>41523.43</v>
      </c>
      <c r="E6668" t="s">
        <v>233</v>
      </c>
      <c r="F6668" t="s">
        <v>202</v>
      </c>
      <c r="G6668" t="s">
        <v>234</v>
      </c>
      <c r="H6668" s="168">
        <v>38544</v>
      </c>
      <c r="I6668" t="s">
        <v>103</v>
      </c>
      <c r="J6668" s="169">
        <v>12.216438356164383</v>
      </c>
      <c r="K6668">
        <v>3</v>
      </c>
    </row>
    <row r="6669" spans="1:11" x14ac:dyDescent="0.25">
      <c r="A6669" t="s">
        <v>7205</v>
      </c>
      <c r="B6669">
        <v>61830</v>
      </c>
      <c r="C6669" t="s">
        <v>172</v>
      </c>
      <c r="D6669" s="167">
        <v>118930</v>
      </c>
      <c r="E6669" t="s">
        <v>185</v>
      </c>
      <c r="F6669" t="s">
        <v>169</v>
      </c>
      <c r="G6669" t="s">
        <v>382</v>
      </c>
      <c r="H6669" s="168">
        <v>34637</v>
      </c>
      <c r="I6669" t="s">
        <v>103</v>
      </c>
      <c r="J6669" s="169">
        <v>22.920547945205481</v>
      </c>
      <c r="K6669">
        <v>5</v>
      </c>
    </row>
    <row r="6670" spans="1:11" x14ac:dyDescent="0.25">
      <c r="A6670" t="s">
        <v>7206</v>
      </c>
      <c r="B6670">
        <v>35771</v>
      </c>
      <c r="C6670" t="s">
        <v>167</v>
      </c>
      <c r="D6670" s="167">
        <v>89091.83</v>
      </c>
      <c r="E6670" t="s">
        <v>168</v>
      </c>
      <c r="F6670" t="s">
        <v>169</v>
      </c>
      <c r="G6670" t="s">
        <v>858</v>
      </c>
      <c r="H6670" s="168">
        <v>36430</v>
      </c>
      <c r="I6670" t="s">
        <v>103</v>
      </c>
      <c r="J6670" s="169">
        <v>18.008219178082193</v>
      </c>
      <c r="K6670">
        <v>4</v>
      </c>
    </row>
    <row r="6671" spans="1:11" x14ac:dyDescent="0.25">
      <c r="A6671" t="s">
        <v>7207</v>
      </c>
      <c r="B6671">
        <v>4617</v>
      </c>
      <c r="C6671" t="s">
        <v>172</v>
      </c>
      <c r="D6671" s="167">
        <v>73801</v>
      </c>
      <c r="E6671" t="s">
        <v>233</v>
      </c>
      <c r="F6671" t="s">
        <v>169</v>
      </c>
      <c r="G6671" t="s">
        <v>672</v>
      </c>
      <c r="H6671" s="168">
        <v>38474</v>
      </c>
      <c r="I6671" t="s">
        <v>106</v>
      </c>
      <c r="J6671" s="169">
        <v>12.408219178082192</v>
      </c>
      <c r="K6671">
        <v>3</v>
      </c>
    </row>
    <row r="6672" spans="1:11" x14ac:dyDescent="0.25">
      <c r="A6672" t="s">
        <v>7208</v>
      </c>
      <c r="B6672">
        <v>7929</v>
      </c>
      <c r="C6672" t="s">
        <v>172</v>
      </c>
      <c r="D6672" s="167">
        <v>130023.08</v>
      </c>
      <c r="E6672" t="s">
        <v>185</v>
      </c>
      <c r="F6672" t="s">
        <v>169</v>
      </c>
      <c r="G6672" t="s">
        <v>275</v>
      </c>
      <c r="H6672" s="168">
        <v>36942</v>
      </c>
      <c r="I6672" t="s">
        <v>103</v>
      </c>
      <c r="J6672" s="169">
        <v>16.605479452054794</v>
      </c>
      <c r="K6672">
        <v>4</v>
      </c>
    </row>
    <row r="6673" spans="1:11" x14ac:dyDescent="0.25">
      <c r="A6673" t="s">
        <v>7209</v>
      </c>
      <c r="B6673">
        <v>91622</v>
      </c>
      <c r="C6673" t="s">
        <v>172</v>
      </c>
      <c r="D6673" s="167">
        <v>96197.88</v>
      </c>
      <c r="E6673" t="s">
        <v>268</v>
      </c>
      <c r="F6673" t="s">
        <v>169</v>
      </c>
      <c r="G6673" t="s">
        <v>418</v>
      </c>
      <c r="H6673" s="168">
        <v>29164</v>
      </c>
      <c r="I6673" t="s">
        <v>104</v>
      </c>
      <c r="J6673" s="169">
        <v>37.915068493150685</v>
      </c>
      <c r="K6673">
        <v>8</v>
      </c>
    </row>
    <row r="6674" spans="1:11" x14ac:dyDescent="0.25">
      <c r="A6674" t="s">
        <v>7210</v>
      </c>
      <c r="B6674">
        <v>7987</v>
      </c>
      <c r="C6674" t="s">
        <v>172</v>
      </c>
      <c r="D6674" s="167">
        <v>83497.98</v>
      </c>
      <c r="E6674" t="s">
        <v>1258</v>
      </c>
      <c r="F6674" t="s">
        <v>169</v>
      </c>
      <c r="G6674" t="s">
        <v>418</v>
      </c>
      <c r="H6674" s="168">
        <v>32531</v>
      </c>
      <c r="I6674" t="s">
        <v>107</v>
      </c>
      <c r="J6674" s="169">
        <v>28.69041095890411</v>
      </c>
      <c r="K6674">
        <v>6</v>
      </c>
    </row>
    <row r="6675" spans="1:11" x14ac:dyDescent="0.25">
      <c r="A6675" t="s">
        <v>7211</v>
      </c>
      <c r="B6675">
        <v>50476</v>
      </c>
      <c r="C6675" t="s">
        <v>172</v>
      </c>
      <c r="D6675" s="167">
        <v>89485</v>
      </c>
      <c r="E6675" t="s">
        <v>191</v>
      </c>
      <c r="F6675" t="s">
        <v>169</v>
      </c>
      <c r="G6675" t="s">
        <v>192</v>
      </c>
      <c r="H6675" s="168">
        <v>36780</v>
      </c>
      <c r="I6675" t="s">
        <v>103</v>
      </c>
      <c r="J6675" s="169">
        <v>17.049315068493151</v>
      </c>
      <c r="K6675">
        <v>4</v>
      </c>
    </row>
    <row r="6676" spans="1:11" x14ac:dyDescent="0.25">
      <c r="A6676" t="s">
        <v>7212</v>
      </c>
      <c r="B6676">
        <v>73869</v>
      </c>
      <c r="C6676" t="s">
        <v>167</v>
      </c>
      <c r="D6676" s="167">
        <v>35552.300000000003</v>
      </c>
      <c r="E6676" t="s">
        <v>188</v>
      </c>
      <c r="F6676" t="s">
        <v>202</v>
      </c>
      <c r="G6676" t="s">
        <v>313</v>
      </c>
      <c r="H6676" s="168">
        <v>40708</v>
      </c>
      <c r="I6676" t="s">
        <v>104</v>
      </c>
      <c r="J6676" s="169">
        <v>6.2876712328767121</v>
      </c>
      <c r="K6676">
        <v>2</v>
      </c>
    </row>
    <row r="6677" spans="1:11" x14ac:dyDescent="0.25">
      <c r="A6677" t="s">
        <v>7213</v>
      </c>
      <c r="B6677">
        <v>48631</v>
      </c>
      <c r="C6677" t="s">
        <v>172</v>
      </c>
      <c r="D6677" s="167">
        <v>72691.31</v>
      </c>
      <c r="E6677" t="s">
        <v>268</v>
      </c>
      <c r="F6677" t="s">
        <v>169</v>
      </c>
      <c r="G6677" t="s">
        <v>418</v>
      </c>
      <c r="H6677" s="168">
        <v>41288</v>
      </c>
      <c r="I6677" t="s">
        <v>103</v>
      </c>
      <c r="J6677" s="169">
        <v>4.6986301369863011</v>
      </c>
      <c r="K6677">
        <v>1</v>
      </c>
    </row>
    <row r="6678" spans="1:11" x14ac:dyDescent="0.25">
      <c r="A6678" t="s">
        <v>7214</v>
      </c>
      <c r="B6678">
        <v>46006</v>
      </c>
      <c r="C6678" t="s">
        <v>167</v>
      </c>
      <c r="D6678" s="167">
        <v>52693</v>
      </c>
      <c r="E6678" t="s">
        <v>191</v>
      </c>
      <c r="F6678" t="s">
        <v>169</v>
      </c>
      <c r="G6678" t="s">
        <v>354</v>
      </c>
      <c r="H6678" s="168">
        <v>41288</v>
      </c>
      <c r="I6678" t="s">
        <v>108</v>
      </c>
      <c r="J6678" s="169">
        <v>4.6986301369863011</v>
      </c>
      <c r="K6678">
        <v>1</v>
      </c>
    </row>
    <row r="6679" spans="1:11" x14ac:dyDescent="0.25">
      <c r="A6679" t="s">
        <v>7215</v>
      </c>
      <c r="B6679">
        <v>89478</v>
      </c>
      <c r="C6679" t="s">
        <v>172</v>
      </c>
      <c r="D6679" s="167">
        <v>156517.03</v>
      </c>
      <c r="E6679" t="s">
        <v>230</v>
      </c>
      <c r="F6679" t="s">
        <v>169</v>
      </c>
      <c r="G6679" t="s">
        <v>231</v>
      </c>
      <c r="H6679" s="168">
        <v>37480</v>
      </c>
      <c r="I6679" t="s">
        <v>107</v>
      </c>
      <c r="J6679" s="169">
        <v>15.131506849315068</v>
      </c>
      <c r="K6679">
        <v>4</v>
      </c>
    </row>
    <row r="6680" spans="1:11" x14ac:dyDescent="0.25">
      <c r="A6680" t="s">
        <v>7216</v>
      </c>
      <c r="B6680">
        <v>90230</v>
      </c>
      <c r="C6680" t="s">
        <v>167</v>
      </c>
      <c r="D6680" s="167">
        <v>102664</v>
      </c>
      <c r="E6680" t="s">
        <v>230</v>
      </c>
      <c r="F6680" t="s">
        <v>169</v>
      </c>
      <c r="G6680" t="s">
        <v>397</v>
      </c>
      <c r="H6680" s="168">
        <v>36227</v>
      </c>
      <c r="I6680" t="s">
        <v>106</v>
      </c>
      <c r="J6680" s="169">
        <v>18.564383561643837</v>
      </c>
      <c r="K6680">
        <v>4</v>
      </c>
    </row>
    <row r="6681" spans="1:11" x14ac:dyDescent="0.25">
      <c r="A6681" t="s">
        <v>7217</v>
      </c>
      <c r="B6681">
        <v>34031</v>
      </c>
      <c r="C6681" t="s">
        <v>172</v>
      </c>
      <c r="D6681" s="167">
        <v>141539.35999999999</v>
      </c>
      <c r="E6681" t="s">
        <v>168</v>
      </c>
      <c r="F6681" t="s">
        <v>169</v>
      </c>
      <c r="G6681" t="s">
        <v>493</v>
      </c>
      <c r="H6681" s="168">
        <v>34498</v>
      </c>
      <c r="I6681" t="s">
        <v>106</v>
      </c>
      <c r="J6681" s="169">
        <v>23.301369863013697</v>
      </c>
      <c r="K6681">
        <v>5</v>
      </c>
    </row>
    <row r="6682" spans="1:11" x14ac:dyDescent="0.25">
      <c r="A6682" t="s">
        <v>7218</v>
      </c>
      <c r="B6682">
        <v>60028</v>
      </c>
      <c r="C6682" t="s">
        <v>167</v>
      </c>
      <c r="D6682" s="167">
        <v>51576</v>
      </c>
      <c r="E6682" t="s">
        <v>168</v>
      </c>
      <c r="F6682" t="s">
        <v>169</v>
      </c>
      <c r="G6682" t="s">
        <v>265</v>
      </c>
      <c r="H6682" s="168">
        <v>41568</v>
      </c>
      <c r="I6682" t="s">
        <v>105</v>
      </c>
      <c r="J6682" s="169">
        <v>3.9315068493150687</v>
      </c>
      <c r="K6682">
        <v>1</v>
      </c>
    </row>
    <row r="6683" spans="1:11" x14ac:dyDescent="0.25">
      <c r="A6683" t="s">
        <v>7219</v>
      </c>
      <c r="B6683">
        <v>75467</v>
      </c>
      <c r="C6683" t="s">
        <v>167</v>
      </c>
      <c r="D6683" s="167">
        <v>86588</v>
      </c>
      <c r="E6683" t="s">
        <v>175</v>
      </c>
      <c r="F6683" t="s">
        <v>169</v>
      </c>
      <c r="G6683" t="s">
        <v>183</v>
      </c>
      <c r="H6683" s="168">
        <v>38734</v>
      </c>
      <c r="I6683" t="s">
        <v>104</v>
      </c>
      <c r="J6683" s="169">
        <v>11.695890410958905</v>
      </c>
      <c r="K6683">
        <v>3</v>
      </c>
    </row>
    <row r="6684" spans="1:11" x14ac:dyDescent="0.25">
      <c r="A6684" t="s">
        <v>7220</v>
      </c>
      <c r="B6684">
        <v>89558</v>
      </c>
      <c r="C6684" t="s">
        <v>167</v>
      </c>
      <c r="D6684" s="167">
        <v>175127</v>
      </c>
      <c r="E6684" t="s">
        <v>213</v>
      </c>
      <c r="F6684" t="s">
        <v>169</v>
      </c>
      <c r="G6684" t="s">
        <v>637</v>
      </c>
      <c r="H6684" s="168">
        <v>26543</v>
      </c>
      <c r="I6684" t="s">
        <v>107</v>
      </c>
      <c r="J6684" s="169">
        <v>45.095890410958901</v>
      </c>
      <c r="K6684">
        <v>9</v>
      </c>
    </row>
    <row r="6685" spans="1:11" x14ac:dyDescent="0.25">
      <c r="A6685" t="s">
        <v>7221</v>
      </c>
      <c r="B6685">
        <v>74530</v>
      </c>
      <c r="C6685" t="s">
        <v>172</v>
      </c>
      <c r="D6685" s="167">
        <v>112899</v>
      </c>
      <c r="E6685" t="s">
        <v>270</v>
      </c>
      <c r="F6685" t="s">
        <v>169</v>
      </c>
      <c r="G6685" t="s">
        <v>4913</v>
      </c>
      <c r="H6685" s="168">
        <v>37564</v>
      </c>
      <c r="I6685" t="s">
        <v>105</v>
      </c>
      <c r="J6685" s="169">
        <v>14.901369863013699</v>
      </c>
      <c r="K6685">
        <v>3</v>
      </c>
    </row>
    <row r="6686" spans="1:11" x14ac:dyDescent="0.25">
      <c r="A6686" t="s">
        <v>7222</v>
      </c>
      <c r="B6686">
        <v>62126</v>
      </c>
      <c r="C6686" t="s">
        <v>172</v>
      </c>
      <c r="D6686" s="167">
        <v>75277.02</v>
      </c>
      <c r="E6686" t="s">
        <v>199</v>
      </c>
      <c r="F6686" t="s">
        <v>169</v>
      </c>
      <c r="G6686" t="s">
        <v>2357</v>
      </c>
      <c r="H6686" s="168">
        <v>32846</v>
      </c>
      <c r="I6686" t="s">
        <v>106</v>
      </c>
      <c r="J6686" s="169">
        <v>27.827397260273973</v>
      </c>
      <c r="K6686">
        <v>6</v>
      </c>
    </row>
    <row r="6687" spans="1:11" x14ac:dyDescent="0.25">
      <c r="A6687" t="s">
        <v>7223</v>
      </c>
      <c r="B6687">
        <v>36992</v>
      </c>
      <c r="C6687" t="s">
        <v>172</v>
      </c>
      <c r="D6687" s="167">
        <v>77343</v>
      </c>
      <c r="E6687" t="s">
        <v>199</v>
      </c>
      <c r="F6687" t="s">
        <v>169</v>
      </c>
      <c r="G6687" t="s">
        <v>582</v>
      </c>
      <c r="H6687" s="168">
        <v>31089</v>
      </c>
      <c r="I6687" t="s">
        <v>103</v>
      </c>
      <c r="J6687" s="169">
        <v>32.641095890410959</v>
      </c>
      <c r="K6687">
        <v>7</v>
      </c>
    </row>
    <row r="6688" spans="1:11" x14ac:dyDescent="0.25">
      <c r="A6688" t="s">
        <v>7224</v>
      </c>
      <c r="B6688">
        <v>69702</v>
      </c>
      <c r="C6688" t="s">
        <v>172</v>
      </c>
      <c r="D6688" s="167">
        <v>39832.1</v>
      </c>
      <c r="E6688" t="s">
        <v>233</v>
      </c>
      <c r="F6688" t="s">
        <v>169</v>
      </c>
      <c r="G6688" t="s">
        <v>399</v>
      </c>
      <c r="H6688" s="168">
        <v>36835</v>
      </c>
      <c r="I6688" t="s">
        <v>103</v>
      </c>
      <c r="J6688" s="169">
        <v>16.898630136986302</v>
      </c>
      <c r="K6688">
        <v>4</v>
      </c>
    </row>
    <row r="6689" spans="1:11" x14ac:dyDescent="0.25">
      <c r="A6689" t="s">
        <v>7225</v>
      </c>
      <c r="B6689">
        <v>91624</v>
      </c>
      <c r="C6689" t="s">
        <v>172</v>
      </c>
      <c r="D6689" s="167">
        <v>96763.35</v>
      </c>
      <c r="E6689" t="s">
        <v>168</v>
      </c>
      <c r="F6689" t="s">
        <v>169</v>
      </c>
      <c r="G6689" t="s">
        <v>384</v>
      </c>
      <c r="H6689" s="168">
        <v>34352</v>
      </c>
      <c r="I6689" t="s">
        <v>108</v>
      </c>
      <c r="J6689" s="169">
        <v>23.701369863013699</v>
      </c>
      <c r="K6689">
        <v>5</v>
      </c>
    </row>
    <row r="6690" spans="1:11" x14ac:dyDescent="0.25">
      <c r="A6690" t="s">
        <v>7226</v>
      </c>
      <c r="B6690">
        <v>37688</v>
      </c>
      <c r="C6690" t="s">
        <v>172</v>
      </c>
      <c r="D6690" s="167">
        <v>70435</v>
      </c>
      <c r="E6690" t="s">
        <v>175</v>
      </c>
      <c r="F6690" t="s">
        <v>169</v>
      </c>
      <c r="G6690" t="s">
        <v>183</v>
      </c>
      <c r="H6690" s="168">
        <v>39279</v>
      </c>
      <c r="I6690" t="s">
        <v>104</v>
      </c>
      <c r="J6690" s="169">
        <v>10.202739726027398</v>
      </c>
      <c r="K6690">
        <v>3</v>
      </c>
    </row>
    <row r="6691" spans="1:11" x14ac:dyDescent="0.25">
      <c r="A6691" t="s">
        <v>7227</v>
      </c>
      <c r="B6691">
        <v>45148</v>
      </c>
      <c r="C6691" t="s">
        <v>167</v>
      </c>
      <c r="D6691" s="167">
        <v>24023.439999999999</v>
      </c>
      <c r="E6691" t="s">
        <v>216</v>
      </c>
      <c r="F6691" t="s">
        <v>202</v>
      </c>
      <c r="G6691" t="s">
        <v>217</v>
      </c>
      <c r="H6691" s="168">
        <v>35456</v>
      </c>
      <c r="I6691" t="s">
        <v>104</v>
      </c>
      <c r="J6691" s="169">
        <v>20.676712328767124</v>
      </c>
      <c r="K6691">
        <v>5</v>
      </c>
    </row>
    <row r="6692" spans="1:11" x14ac:dyDescent="0.25">
      <c r="A6692" t="s">
        <v>7228</v>
      </c>
      <c r="B6692">
        <v>83661</v>
      </c>
      <c r="C6692" t="s">
        <v>172</v>
      </c>
      <c r="D6692" s="167">
        <v>93396</v>
      </c>
      <c r="E6692" t="s">
        <v>188</v>
      </c>
      <c r="F6692" t="s">
        <v>169</v>
      </c>
      <c r="G6692" t="s">
        <v>468</v>
      </c>
      <c r="H6692" s="168">
        <v>31189</v>
      </c>
      <c r="I6692" t="s">
        <v>104</v>
      </c>
      <c r="J6692" s="169">
        <v>32.367123287671234</v>
      </c>
      <c r="K6692">
        <v>7</v>
      </c>
    </row>
    <row r="6693" spans="1:11" x14ac:dyDescent="0.25">
      <c r="A6693" t="s">
        <v>7229</v>
      </c>
      <c r="B6693">
        <v>18653</v>
      </c>
      <c r="C6693" t="s">
        <v>167</v>
      </c>
      <c r="D6693" s="167">
        <v>35552.769999999997</v>
      </c>
      <c r="E6693" t="s">
        <v>188</v>
      </c>
      <c r="F6693" t="s">
        <v>202</v>
      </c>
      <c r="G6693" t="s">
        <v>313</v>
      </c>
      <c r="H6693" s="168">
        <v>41848</v>
      </c>
      <c r="I6693" t="s">
        <v>103</v>
      </c>
      <c r="J6693" s="169">
        <v>3.1643835616438358</v>
      </c>
      <c r="K6693">
        <v>1</v>
      </c>
    </row>
    <row r="6694" spans="1:11" x14ac:dyDescent="0.25">
      <c r="A6694" t="s">
        <v>7230</v>
      </c>
      <c r="B6694">
        <v>47065</v>
      </c>
      <c r="C6694" t="s">
        <v>172</v>
      </c>
      <c r="D6694" s="167">
        <v>75241.759999999995</v>
      </c>
      <c r="E6694" t="s">
        <v>233</v>
      </c>
      <c r="F6694" t="s">
        <v>169</v>
      </c>
      <c r="G6694" t="s">
        <v>258</v>
      </c>
      <c r="H6694" s="168">
        <v>40699</v>
      </c>
      <c r="I6694" t="s">
        <v>106</v>
      </c>
      <c r="J6694" s="169">
        <v>6.3123287671232875</v>
      </c>
      <c r="K6694">
        <v>2</v>
      </c>
    </row>
    <row r="6695" spans="1:11" x14ac:dyDescent="0.25">
      <c r="A6695" t="s">
        <v>7231</v>
      </c>
      <c r="B6695">
        <v>8508</v>
      </c>
      <c r="C6695" t="s">
        <v>172</v>
      </c>
      <c r="D6695" s="167">
        <v>97755</v>
      </c>
      <c r="E6695" t="s">
        <v>185</v>
      </c>
      <c r="F6695" t="s">
        <v>169</v>
      </c>
      <c r="G6695" t="s">
        <v>495</v>
      </c>
      <c r="H6695" s="168">
        <v>37138</v>
      </c>
      <c r="I6695" t="s">
        <v>106</v>
      </c>
      <c r="J6695" s="169">
        <v>16.068493150684933</v>
      </c>
      <c r="K6695">
        <v>4</v>
      </c>
    </row>
    <row r="6696" spans="1:11" x14ac:dyDescent="0.25">
      <c r="A6696" t="s">
        <v>7232</v>
      </c>
      <c r="B6696">
        <v>47948</v>
      </c>
      <c r="C6696" t="s">
        <v>172</v>
      </c>
      <c r="D6696" s="167">
        <v>70052</v>
      </c>
      <c r="E6696" t="s">
        <v>191</v>
      </c>
      <c r="F6696" t="s">
        <v>169</v>
      </c>
      <c r="G6696" t="s">
        <v>192</v>
      </c>
      <c r="H6696" s="168">
        <v>38747</v>
      </c>
      <c r="I6696" t="s">
        <v>106</v>
      </c>
      <c r="J6696" s="169">
        <v>11.66027397260274</v>
      </c>
      <c r="K6696">
        <v>3</v>
      </c>
    </row>
    <row r="6697" spans="1:11" x14ac:dyDescent="0.25">
      <c r="A6697" t="s">
        <v>7233</v>
      </c>
      <c r="B6697">
        <v>26657</v>
      </c>
      <c r="C6697" t="s">
        <v>172</v>
      </c>
      <c r="D6697" s="167">
        <v>70435</v>
      </c>
      <c r="E6697" t="s">
        <v>175</v>
      </c>
      <c r="F6697" t="s">
        <v>169</v>
      </c>
      <c r="G6697" t="s">
        <v>183</v>
      </c>
      <c r="H6697" s="168">
        <v>39279</v>
      </c>
      <c r="I6697" t="s">
        <v>103</v>
      </c>
      <c r="J6697" s="169">
        <v>10.202739726027398</v>
      </c>
      <c r="K6697">
        <v>3</v>
      </c>
    </row>
    <row r="6698" spans="1:11" x14ac:dyDescent="0.25">
      <c r="A6698" t="s">
        <v>7234</v>
      </c>
      <c r="B6698">
        <v>45104</v>
      </c>
      <c r="C6698" t="s">
        <v>167</v>
      </c>
      <c r="D6698" s="167">
        <v>57718.73</v>
      </c>
      <c r="E6698" t="s">
        <v>175</v>
      </c>
      <c r="F6698" t="s">
        <v>202</v>
      </c>
      <c r="G6698" t="s">
        <v>311</v>
      </c>
      <c r="H6698" s="168">
        <v>33406</v>
      </c>
      <c r="I6698" t="s">
        <v>103</v>
      </c>
      <c r="J6698" s="169">
        <v>26.293150684931508</v>
      </c>
      <c r="K6698">
        <v>6</v>
      </c>
    </row>
    <row r="6699" spans="1:11" x14ac:dyDescent="0.25">
      <c r="A6699" t="s">
        <v>7235</v>
      </c>
      <c r="B6699">
        <v>57941</v>
      </c>
      <c r="C6699" t="s">
        <v>167</v>
      </c>
      <c r="D6699" s="167">
        <v>42792</v>
      </c>
      <c r="E6699" t="s">
        <v>188</v>
      </c>
      <c r="F6699" t="s">
        <v>169</v>
      </c>
      <c r="G6699" t="s">
        <v>282</v>
      </c>
      <c r="H6699" s="168">
        <v>42646</v>
      </c>
      <c r="I6699" t="s">
        <v>103</v>
      </c>
      <c r="J6699" s="169">
        <v>0.9780821917808219</v>
      </c>
      <c r="K6699">
        <v>1</v>
      </c>
    </row>
    <row r="6700" spans="1:11" x14ac:dyDescent="0.25">
      <c r="A6700" t="s">
        <v>7236</v>
      </c>
      <c r="B6700">
        <v>26558</v>
      </c>
      <c r="C6700" t="s">
        <v>172</v>
      </c>
      <c r="D6700" s="167">
        <v>135945.95000000001</v>
      </c>
      <c r="E6700" t="s">
        <v>185</v>
      </c>
      <c r="F6700" t="s">
        <v>169</v>
      </c>
      <c r="G6700" t="s">
        <v>774</v>
      </c>
      <c r="H6700" s="168">
        <v>32061</v>
      </c>
      <c r="I6700" t="s">
        <v>104</v>
      </c>
      <c r="J6700" s="169">
        <v>29.978082191780821</v>
      </c>
      <c r="K6700">
        <v>7</v>
      </c>
    </row>
    <row r="6701" spans="1:11" x14ac:dyDescent="0.25">
      <c r="A6701" t="s">
        <v>7237</v>
      </c>
      <c r="B6701">
        <v>42840</v>
      </c>
      <c r="C6701" t="s">
        <v>167</v>
      </c>
      <c r="D6701" s="167">
        <v>102664</v>
      </c>
      <c r="E6701" t="s">
        <v>188</v>
      </c>
      <c r="F6701" t="s">
        <v>169</v>
      </c>
      <c r="G6701" t="s">
        <v>397</v>
      </c>
      <c r="H6701" s="168">
        <v>38362</v>
      </c>
      <c r="I6701" t="s">
        <v>104</v>
      </c>
      <c r="J6701" s="169">
        <v>12.715068493150685</v>
      </c>
      <c r="K6701">
        <v>3</v>
      </c>
    </row>
    <row r="6702" spans="1:11" x14ac:dyDescent="0.25">
      <c r="A6702" t="s">
        <v>7238</v>
      </c>
      <c r="B6702">
        <v>96583</v>
      </c>
      <c r="C6702" t="s">
        <v>172</v>
      </c>
      <c r="D6702" s="167">
        <v>95187.98</v>
      </c>
      <c r="E6702" t="s">
        <v>185</v>
      </c>
      <c r="F6702" t="s">
        <v>169</v>
      </c>
      <c r="G6702" t="s">
        <v>416</v>
      </c>
      <c r="H6702" s="168">
        <v>31501</v>
      </c>
      <c r="I6702" t="s">
        <v>107</v>
      </c>
      <c r="J6702" s="169">
        <v>31.512328767123286</v>
      </c>
      <c r="K6702">
        <v>7</v>
      </c>
    </row>
    <row r="6703" spans="1:11" x14ac:dyDescent="0.25">
      <c r="A6703" t="s">
        <v>7239</v>
      </c>
      <c r="B6703">
        <v>38726</v>
      </c>
      <c r="C6703" t="s">
        <v>172</v>
      </c>
      <c r="D6703" s="167">
        <v>102664</v>
      </c>
      <c r="E6703" t="s">
        <v>199</v>
      </c>
      <c r="F6703" t="s">
        <v>169</v>
      </c>
      <c r="G6703" t="s">
        <v>397</v>
      </c>
      <c r="H6703" s="168">
        <v>31425</v>
      </c>
      <c r="I6703" t="s">
        <v>103</v>
      </c>
      <c r="J6703" s="169">
        <v>31.720547945205478</v>
      </c>
      <c r="K6703">
        <v>7</v>
      </c>
    </row>
    <row r="6704" spans="1:11" x14ac:dyDescent="0.25">
      <c r="A6704" t="s">
        <v>7240</v>
      </c>
      <c r="B6704">
        <v>73282</v>
      </c>
      <c r="C6704" t="s">
        <v>167</v>
      </c>
      <c r="D6704" s="167">
        <v>58249.8</v>
      </c>
      <c r="E6704" t="s">
        <v>233</v>
      </c>
      <c r="F6704" t="s">
        <v>169</v>
      </c>
      <c r="G6704" t="s">
        <v>672</v>
      </c>
      <c r="H6704" s="168">
        <v>42282</v>
      </c>
      <c r="I6704" t="s">
        <v>108</v>
      </c>
      <c r="J6704" s="169">
        <v>1.9753424657534246</v>
      </c>
      <c r="K6704">
        <v>1</v>
      </c>
    </row>
    <row r="6705" spans="1:11" x14ac:dyDescent="0.25">
      <c r="A6705" t="s">
        <v>7241</v>
      </c>
      <c r="B6705">
        <v>18737</v>
      </c>
      <c r="C6705" t="s">
        <v>167</v>
      </c>
      <c r="D6705" s="167">
        <v>82675.08</v>
      </c>
      <c r="E6705" t="s">
        <v>191</v>
      </c>
      <c r="F6705" t="s">
        <v>169</v>
      </c>
      <c r="G6705" t="s">
        <v>610</v>
      </c>
      <c r="H6705" s="168">
        <v>36500</v>
      </c>
      <c r="I6705" t="s">
        <v>108</v>
      </c>
      <c r="J6705" s="169">
        <v>17.816438356164383</v>
      </c>
      <c r="K6705">
        <v>4</v>
      </c>
    </row>
    <row r="6706" spans="1:11" x14ac:dyDescent="0.25">
      <c r="A6706" t="s">
        <v>7242</v>
      </c>
      <c r="B6706">
        <v>12647</v>
      </c>
      <c r="C6706" t="s">
        <v>172</v>
      </c>
      <c r="D6706" s="167">
        <v>63315</v>
      </c>
      <c r="E6706" t="s">
        <v>253</v>
      </c>
      <c r="F6706" t="s">
        <v>169</v>
      </c>
      <c r="G6706" t="s">
        <v>539</v>
      </c>
      <c r="H6706" s="168">
        <v>42255</v>
      </c>
      <c r="I6706" t="s">
        <v>106</v>
      </c>
      <c r="J6706" s="169">
        <v>2.0493150684931507</v>
      </c>
      <c r="K6706">
        <v>1</v>
      </c>
    </row>
    <row r="6707" spans="1:11" x14ac:dyDescent="0.25">
      <c r="A6707" t="s">
        <v>7243</v>
      </c>
      <c r="B6707">
        <v>41365</v>
      </c>
      <c r="C6707" t="s">
        <v>167</v>
      </c>
      <c r="D6707" s="167">
        <v>76015.03</v>
      </c>
      <c r="E6707" t="s">
        <v>188</v>
      </c>
      <c r="F6707" t="s">
        <v>169</v>
      </c>
      <c r="G6707" t="s">
        <v>273</v>
      </c>
      <c r="H6707" s="168">
        <v>34092</v>
      </c>
      <c r="I6707" t="s">
        <v>104</v>
      </c>
      <c r="J6707" s="169">
        <v>24.413698630136988</v>
      </c>
      <c r="K6707">
        <v>5</v>
      </c>
    </row>
    <row r="6708" spans="1:11" x14ac:dyDescent="0.25">
      <c r="A6708" t="s">
        <v>7244</v>
      </c>
      <c r="B6708">
        <v>44251</v>
      </c>
      <c r="C6708" t="s">
        <v>172</v>
      </c>
      <c r="D6708" s="167">
        <v>74519</v>
      </c>
      <c r="E6708" t="s">
        <v>196</v>
      </c>
      <c r="F6708" t="s">
        <v>169</v>
      </c>
      <c r="G6708" t="s">
        <v>914</v>
      </c>
      <c r="H6708" s="168">
        <v>42576</v>
      </c>
      <c r="I6708" t="s">
        <v>104</v>
      </c>
      <c r="J6708" s="169">
        <v>1.1698630136986301</v>
      </c>
      <c r="K6708">
        <v>1</v>
      </c>
    </row>
    <row r="6709" spans="1:11" x14ac:dyDescent="0.25">
      <c r="A6709" t="s">
        <v>7245</v>
      </c>
      <c r="B6709">
        <v>38677</v>
      </c>
      <c r="C6709" t="s">
        <v>172</v>
      </c>
      <c r="D6709" s="167">
        <v>121167.06</v>
      </c>
      <c r="E6709" t="s">
        <v>185</v>
      </c>
      <c r="F6709" t="s">
        <v>169</v>
      </c>
      <c r="G6709" t="s">
        <v>382</v>
      </c>
      <c r="H6709" s="168">
        <v>30704</v>
      </c>
      <c r="I6709" t="s">
        <v>105</v>
      </c>
      <c r="J6709" s="169">
        <v>33.695890410958903</v>
      </c>
      <c r="K6709">
        <v>7</v>
      </c>
    </row>
    <row r="6710" spans="1:11" x14ac:dyDescent="0.25">
      <c r="A6710" t="s">
        <v>7246</v>
      </c>
      <c r="B6710">
        <v>41248</v>
      </c>
      <c r="C6710" t="s">
        <v>172</v>
      </c>
      <c r="D6710" s="167">
        <v>60201.440000000002</v>
      </c>
      <c r="E6710" t="s">
        <v>188</v>
      </c>
      <c r="F6710" t="s">
        <v>169</v>
      </c>
      <c r="G6710" t="s">
        <v>344</v>
      </c>
      <c r="H6710" s="168">
        <v>35093</v>
      </c>
      <c r="I6710" t="s">
        <v>104</v>
      </c>
      <c r="J6710" s="169">
        <v>21.671232876712327</v>
      </c>
      <c r="K6710">
        <v>5</v>
      </c>
    </row>
    <row r="6711" spans="1:11" x14ac:dyDescent="0.25">
      <c r="A6711" t="s">
        <v>7247</v>
      </c>
      <c r="B6711">
        <v>26630</v>
      </c>
      <c r="C6711" t="s">
        <v>172</v>
      </c>
      <c r="D6711" s="167">
        <v>107128.71</v>
      </c>
      <c r="E6711" t="s">
        <v>175</v>
      </c>
      <c r="F6711" t="s">
        <v>169</v>
      </c>
      <c r="G6711" t="s">
        <v>586</v>
      </c>
      <c r="H6711" s="168">
        <v>34352</v>
      </c>
      <c r="I6711" t="s">
        <v>104</v>
      </c>
      <c r="J6711" s="169">
        <v>23.701369863013699</v>
      </c>
      <c r="K6711">
        <v>5</v>
      </c>
    </row>
    <row r="6712" spans="1:11" x14ac:dyDescent="0.25">
      <c r="A6712" t="s">
        <v>7248</v>
      </c>
      <c r="B6712">
        <v>80882</v>
      </c>
      <c r="C6712" t="s">
        <v>167</v>
      </c>
      <c r="D6712" s="167">
        <v>61352.14</v>
      </c>
      <c r="E6712" t="s">
        <v>188</v>
      </c>
      <c r="F6712" t="s">
        <v>169</v>
      </c>
      <c r="G6712" t="s">
        <v>703</v>
      </c>
      <c r="H6712" s="168">
        <v>42170</v>
      </c>
      <c r="I6712" t="s">
        <v>103</v>
      </c>
      <c r="J6712" s="169">
        <v>2.2821917808219179</v>
      </c>
      <c r="K6712">
        <v>1</v>
      </c>
    </row>
    <row r="6713" spans="1:11" x14ac:dyDescent="0.25">
      <c r="A6713" t="s">
        <v>7249</v>
      </c>
      <c r="B6713">
        <v>469</v>
      </c>
      <c r="C6713" t="s">
        <v>167</v>
      </c>
      <c r="D6713" s="167">
        <v>40631.32</v>
      </c>
      <c r="E6713" t="s">
        <v>185</v>
      </c>
      <c r="F6713" t="s">
        <v>169</v>
      </c>
      <c r="G6713" t="s">
        <v>209</v>
      </c>
      <c r="H6713" s="168">
        <v>42170</v>
      </c>
      <c r="I6713" t="s">
        <v>105</v>
      </c>
      <c r="J6713" s="169">
        <v>2.2821917808219179</v>
      </c>
      <c r="K6713">
        <v>1</v>
      </c>
    </row>
    <row r="6714" spans="1:11" x14ac:dyDescent="0.25">
      <c r="A6714" t="s">
        <v>7250</v>
      </c>
      <c r="B6714">
        <v>68660</v>
      </c>
      <c r="C6714" t="s">
        <v>172</v>
      </c>
      <c r="D6714" s="167">
        <v>68015</v>
      </c>
      <c r="E6714" t="s">
        <v>191</v>
      </c>
      <c r="F6714" t="s">
        <v>169</v>
      </c>
      <c r="G6714" t="s">
        <v>486</v>
      </c>
      <c r="H6714" s="168">
        <v>38803</v>
      </c>
      <c r="I6714" t="s">
        <v>106</v>
      </c>
      <c r="J6714" s="169">
        <v>11.506849315068493</v>
      </c>
      <c r="K6714">
        <v>3</v>
      </c>
    </row>
    <row r="6715" spans="1:11" x14ac:dyDescent="0.25">
      <c r="A6715" t="s">
        <v>7251</v>
      </c>
      <c r="B6715">
        <v>54519</v>
      </c>
      <c r="C6715" t="s">
        <v>172</v>
      </c>
      <c r="D6715" s="167">
        <v>55328</v>
      </c>
      <c r="E6715" t="s">
        <v>191</v>
      </c>
      <c r="F6715" t="s">
        <v>169</v>
      </c>
      <c r="G6715" t="s">
        <v>354</v>
      </c>
      <c r="H6715" s="168">
        <v>41288</v>
      </c>
      <c r="I6715" t="s">
        <v>103</v>
      </c>
      <c r="J6715" s="169">
        <v>4.6986301369863011</v>
      </c>
      <c r="K6715">
        <v>1</v>
      </c>
    </row>
    <row r="6716" spans="1:11" x14ac:dyDescent="0.25">
      <c r="A6716" t="s">
        <v>7252</v>
      </c>
      <c r="B6716">
        <v>80530</v>
      </c>
      <c r="C6716" t="s">
        <v>172</v>
      </c>
      <c r="D6716" s="167">
        <v>161495.4</v>
      </c>
      <c r="E6716" t="s">
        <v>168</v>
      </c>
      <c r="F6716" t="s">
        <v>169</v>
      </c>
      <c r="G6716" t="s">
        <v>7253</v>
      </c>
      <c r="H6716" s="168">
        <v>31131</v>
      </c>
      <c r="I6716" t="s">
        <v>108</v>
      </c>
      <c r="J6716" s="169">
        <v>32.526027397260272</v>
      </c>
      <c r="K6716">
        <v>7</v>
      </c>
    </row>
    <row r="6717" spans="1:11" x14ac:dyDescent="0.25">
      <c r="A6717" t="s">
        <v>7254</v>
      </c>
      <c r="B6717">
        <v>84012</v>
      </c>
      <c r="C6717" t="s">
        <v>167</v>
      </c>
      <c r="D6717" s="167">
        <v>45261</v>
      </c>
      <c r="E6717" t="s">
        <v>191</v>
      </c>
      <c r="F6717" t="s">
        <v>169</v>
      </c>
      <c r="G6717" t="s">
        <v>1065</v>
      </c>
      <c r="H6717" s="168">
        <v>40330</v>
      </c>
      <c r="I6717" t="s">
        <v>103</v>
      </c>
      <c r="J6717" s="169">
        <v>7.3232876712328769</v>
      </c>
      <c r="K6717">
        <v>2</v>
      </c>
    </row>
    <row r="6718" spans="1:11" x14ac:dyDescent="0.25">
      <c r="A6718" t="s">
        <v>7255</v>
      </c>
      <c r="B6718">
        <v>58821</v>
      </c>
      <c r="C6718" t="s">
        <v>167</v>
      </c>
      <c r="D6718" s="167">
        <v>68115.81</v>
      </c>
      <c r="E6718" t="s">
        <v>175</v>
      </c>
      <c r="F6718" t="s">
        <v>169</v>
      </c>
      <c r="G6718" t="s">
        <v>211</v>
      </c>
      <c r="H6718" s="168">
        <v>40014</v>
      </c>
      <c r="I6718" t="s">
        <v>106</v>
      </c>
      <c r="J6718" s="169">
        <v>8.1890410958904116</v>
      </c>
      <c r="K6718">
        <v>2</v>
      </c>
    </row>
    <row r="6719" spans="1:11" x14ac:dyDescent="0.25">
      <c r="A6719" t="s">
        <v>7256</v>
      </c>
      <c r="B6719">
        <v>48762</v>
      </c>
      <c r="C6719" t="s">
        <v>172</v>
      </c>
      <c r="D6719" s="167">
        <v>118930</v>
      </c>
      <c r="E6719" t="s">
        <v>185</v>
      </c>
      <c r="F6719" t="s">
        <v>169</v>
      </c>
      <c r="G6719" t="s">
        <v>382</v>
      </c>
      <c r="H6719" s="168">
        <v>36024</v>
      </c>
      <c r="I6719" t="s">
        <v>103</v>
      </c>
      <c r="J6719" s="169">
        <v>19.12054794520548</v>
      </c>
      <c r="K6719">
        <v>4</v>
      </c>
    </row>
    <row r="6720" spans="1:11" x14ac:dyDescent="0.25">
      <c r="A6720" t="s">
        <v>7257</v>
      </c>
      <c r="B6720">
        <v>44738</v>
      </c>
      <c r="C6720" t="s">
        <v>172</v>
      </c>
      <c r="D6720" s="167">
        <v>117239</v>
      </c>
      <c r="E6720" t="s">
        <v>185</v>
      </c>
      <c r="F6720" t="s">
        <v>169</v>
      </c>
      <c r="G6720" t="s">
        <v>382</v>
      </c>
      <c r="H6720" s="168">
        <v>37502</v>
      </c>
      <c r="I6720" t="s">
        <v>103</v>
      </c>
      <c r="J6720" s="169">
        <v>15.07123287671233</v>
      </c>
      <c r="K6720">
        <v>4</v>
      </c>
    </row>
    <row r="6721" spans="1:11" x14ac:dyDescent="0.25">
      <c r="A6721" t="s">
        <v>7258</v>
      </c>
      <c r="B6721">
        <v>34885</v>
      </c>
      <c r="C6721" t="s">
        <v>172</v>
      </c>
      <c r="D6721" s="167">
        <v>106448.44</v>
      </c>
      <c r="E6721" t="s">
        <v>168</v>
      </c>
      <c r="F6721" t="s">
        <v>169</v>
      </c>
      <c r="G6721" t="s">
        <v>1166</v>
      </c>
      <c r="H6721" s="168">
        <v>33049</v>
      </c>
      <c r="I6721" t="s">
        <v>104</v>
      </c>
      <c r="J6721" s="169">
        <v>27.271232876712329</v>
      </c>
      <c r="K6721">
        <v>6</v>
      </c>
    </row>
    <row r="6722" spans="1:11" x14ac:dyDescent="0.25">
      <c r="A6722" t="s">
        <v>7259</v>
      </c>
      <c r="B6722">
        <v>94463</v>
      </c>
      <c r="C6722" t="s">
        <v>167</v>
      </c>
      <c r="D6722" s="167">
        <v>41258.17</v>
      </c>
      <c r="E6722" t="s">
        <v>196</v>
      </c>
      <c r="F6722" t="s">
        <v>169</v>
      </c>
      <c r="G6722" t="s">
        <v>503</v>
      </c>
      <c r="H6722" s="168">
        <v>38418</v>
      </c>
      <c r="I6722" t="s">
        <v>108</v>
      </c>
      <c r="J6722" s="169">
        <v>12.561643835616438</v>
      </c>
      <c r="K6722">
        <v>3</v>
      </c>
    </row>
    <row r="6723" spans="1:11" x14ac:dyDescent="0.25">
      <c r="A6723" t="s">
        <v>7260</v>
      </c>
      <c r="B6723">
        <v>85553</v>
      </c>
      <c r="C6723" t="s">
        <v>167</v>
      </c>
      <c r="D6723" s="167">
        <v>67206</v>
      </c>
      <c r="E6723" t="s">
        <v>230</v>
      </c>
      <c r="F6723" t="s">
        <v>169</v>
      </c>
      <c r="G6723" t="s">
        <v>170</v>
      </c>
      <c r="H6723" s="168">
        <v>36556</v>
      </c>
      <c r="I6723" t="s">
        <v>103</v>
      </c>
      <c r="J6723" s="169">
        <v>17.663013698630138</v>
      </c>
      <c r="K6723">
        <v>4</v>
      </c>
    </row>
    <row r="6724" spans="1:11" x14ac:dyDescent="0.25">
      <c r="A6724" t="s">
        <v>7261</v>
      </c>
      <c r="B6724">
        <v>1098</v>
      </c>
      <c r="C6724" t="s">
        <v>167</v>
      </c>
      <c r="D6724" s="167">
        <v>64826.66</v>
      </c>
      <c r="E6724" t="s">
        <v>188</v>
      </c>
      <c r="F6724" t="s">
        <v>169</v>
      </c>
      <c r="G6724" t="s">
        <v>282</v>
      </c>
      <c r="H6724" s="168">
        <v>38432</v>
      </c>
      <c r="I6724" t="s">
        <v>105</v>
      </c>
      <c r="J6724" s="169">
        <v>12.523287671232877</v>
      </c>
      <c r="K6724">
        <v>3</v>
      </c>
    </row>
    <row r="6725" spans="1:11" x14ac:dyDescent="0.25">
      <c r="A6725" t="s">
        <v>7262</v>
      </c>
      <c r="B6725">
        <v>35852</v>
      </c>
      <c r="C6725" t="s">
        <v>172</v>
      </c>
      <c r="D6725" s="167">
        <v>88330.93</v>
      </c>
      <c r="E6725" t="s">
        <v>199</v>
      </c>
      <c r="F6725" t="s">
        <v>169</v>
      </c>
      <c r="G6725" t="s">
        <v>181</v>
      </c>
      <c r="H6725" s="168">
        <v>39258</v>
      </c>
      <c r="I6725" t="s">
        <v>104</v>
      </c>
      <c r="J6725" s="169">
        <v>10.260273972602739</v>
      </c>
      <c r="K6725">
        <v>3</v>
      </c>
    </row>
    <row r="6726" spans="1:11" x14ac:dyDescent="0.25">
      <c r="A6726" t="s">
        <v>7263</v>
      </c>
      <c r="B6726">
        <v>83883</v>
      </c>
      <c r="C6726" t="s">
        <v>172</v>
      </c>
      <c r="D6726" s="167">
        <v>71573.08</v>
      </c>
      <c r="E6726" t="s">
        <v>196</v>
      </c>
      <c r="F6726" t="s">
        <v>169</v>
      </c>
      <c r="G6726" t="s">
        <v>242</v>
      </c>
      <c r="H6726" s="168">
        <v>28947</v>
      </c>
      <c r="I6726" t="s">
        <v>104</v>
      </c>
      <c r="J6726" s="169">
        <v>38.509589041095893</v>
      </c>
      <c r="K6726">
        <v>8</v>
      </c>
    </row>
    <row r="6727" spans="1:11" x14ac:dyDescent="0.25">
      <c r="A6727" t="s">
        <v>7264</v>
      </c>
      <c r="B6727">
        <v>34239</v>
      </c>
      <c r="C6727" t="s">
        <v>167</v>
      </c>
      <c r="D6727" s="167">
        <v>86708.62</v>
      </c>
      <c r="E6727" t="s">
        <v>325</v>
      </c>
      <c r="F6727" t="s">
        <v>169</v>
      </c>
      <c r="G6727" t="s">
        <v>1506</v>
      </c>
      <c r="H6727" s="168">
        <v>36493</v>
      </c>
      <c r="I6727" t="s">
        <v>108</v>
      </c>
      <c r="J6727" s="169">
        <v>17.835616438356166</v>
      </c>
      <c r="K6727">
        <v>4</v>
      </c>
    </row>
    <row r="6728" spans="1:11" x14ac:dyDescent="0.25">
      <c r="A6728" t="s">
        <v>7265</v>
      </c>
      <c r="B6728">
        <v>23307</v>
      </c>
      <c r="C6728" t="s">
        <v>172</v>
      </c>
      <c r="D6728" s="167">
        <v>63274.559999999998</v>
      </c>
      <c r="E6728" t="s">
        <v>199</v>
      </c>
      <c r="F6728" t="s">
        <v>169</v>
      </c>
      <c r="G6728" t="s">
        <v>508</v>
      </c>
      <c r="H6728" s="168">
        <v>35688</v>
      </c>
      <c r="I6728" t="s">
        <v>103</v>
      </c>
      <c r="J6728" s="169">
        <v>20.041095890410958</v>
      </c>
      <c r="K6728">
        <v>5</v>
      </c>
    </row>
    <row r="6729" spans="1:11" x14ac:dyDescent="0.25">
      <c r="A6729" t="s">
        <v>7266</v>
      </c>
      <c r="B6729">
        <v>66521</v>
      </c>
      <c r="C6729" t="s">
        <v>172</v>
      </c>
      <c r="D6729" s="167">
        <v>123004</v>
      </c>
      <c r="E6729" t="s">
        <v>185</v>
      </c>
      <c r="F6729" t="s">
        <v>169</v>
      </c>
      <c r="G6729" t="s">
        <v>382</v>
      </c>
      <c r="H6729" s="168">
        <v>35751</v>
      </c>
      <c r="I6729" t="s">
        <v>106</v>
      </c>
      <c r="J6729" s="169">
        <v>19.86849315068493</v>
      </c>
      <c r="K6729">
        <v>4</v>
      </c>
    </row>
    <row r="6730" spans="1:11" x14ac:dyDescent="0.25">
      <c r="A6730" t="s">
        <v>7267</v>
      </c>
      <c r="B6730">
        <v>12847</v>
      </c>
      <c r="C6730" t="s">
        <v>172</v>
      </c>
      <c r="D6730" s="167">
        <v>112000</v>
      </c>
      <c r="E6730" t="s">
        <v>213</v>
      </c>
      <c r="F6730" t="s">
        <v>169</v>
      </c>
      <c r="G6730" t="s">
        <v>214</v>
      </c>
      <c r="H6730" s="168">
        <v>42590</v>
      </c>
      <c r="I6730" t="s">
        <v>106</v>
      </c>
      <c r="J6730" s="169">
        <v>1.1315068493150684</v>
      </c>
      <c r="K6730">
        <v>1</v>
      </c>
    </row>
    <row r="6731" spans="1:11" x14ac:dyDescent="0.25">
      <c r="A6731" t="s">
        <v>7268</v>
      </c>
      <c r="B6731">
        <v>738</v>
      </c>
      <c r="C6731" t="s">
        <v>172</v>
      </c>
      <c r="D6731" s="167">
        <v>52602.78</v>
      </c>
      <c r="E6731" t="s">
        <v>199</v>
      </c>
      <c r="F6731" t="s">
        <v>169</v>
      </c>
      <c r="G6731" t="s">
        <v>539</v>
      </c>
      <c r="H6731" s="168">
        <v>39566</v>
      </c>
      <c r="I6731" t="s">
        <v>104</v>
      </c>
      <c r="J6731" s="169">
        <v>9.4164383561643827</v>
      </c>
      <c r="K6731">
        <v>2</v>
      </c>
    </row>
    <row r="6732" spans="1:11" x14ac:dyDescent="0.25">
      <c r="A6732" t="s">
        <v>7269</v>
      </c>
      <c r="B6732">
        <v>93886</v>
      </c>
      <c r="C6732" t="s">
        <v>172</v>
      </c>
      <c r="D6732" s="167">
        <v>89620</v>
      </c>
      <c r="E6732" t="s">
        <v>175</v>
      </c>
      <c r="F6732" t="s">
        <v>169</v>
      </c>
      <c r="G6732" t="s">
        <v>183</v>
      </c>
      <c r="H6732" s="168">
        <v>36262</v>
      </c>
      <c r="I6732" t="s">
        <v>103</v>
      </c>
      <c r="J6732" s="169">
        <v>18.468493150684932</v>
      </c>
      <c r="K6732">
        <v>4</v>
      </c>
    </row>
    <row r="6733" spans="1:11" x14ac:dyDescent="0.25">
      <c r="A6733" t="s">
        <v>7270</v>
      </c>
      <c r="B6733">
        <v>73854</v>
      </c>
      <c r="C6733" t="s">
        <v>172</v>
      </c>
      <c r="D6733" s="167">
        <v>63919.14</v>
      </c>
      <c r="E6733" t="s">
        <v>188</v>
      </c>
      <c r="F6733" t="s">
        <v>169</v>
      </c>
      <c r="G6733" t="s">
        <v>273</v>
      </c>
      <c r="H6733" s="168">
        <v>37494</v>
      </c>
      <c r="I6733" t="s">
        <v>103</v>
      </c>
      <c r="J6733" s="169">
        <v>15.093150684931507</v>
      </c>
      <c r="K6733">
        <v>4</v>
      </c>
    </row>
    <row r="6734" spans="1:11" x14ac:dyDescent="0.25">
      <c r="A6734" t="s">
        <v>7271</v>
      </c>
      <c r="B6734">
        <v>39904</v>
      </c>
      <c r="C6734" t="s">
        <v>167</v>
      </c>
      <c r="D6734" s="167">
        <v>48144.42</v>
      </c>
      <c r="E6734" t="s">
        <v>188</v>
      </c>
      <c r="F6734" t="s">
        <v>202</v>
      </c>
      <c r="G6734" t="s">
        <v>313</v>
      </c>
      <c r="H6734" s="168">
        <v>37144</v>
      </c>
      <c r="I6734" t="s">
        <v>107</v>
      </c>
      <c r="J6734" s="169">
        <v>16.052054794520547</v>
      </c>
      <c r="K6734">
        <v>4</v>
      </c>
    </row>
    <row r="6735" spans="1:11" x14ac:dyDescent="0.25">
      <c r="A6735" t="s">
        <v>7272</v>
      </c>
      <c r="B6735">
        <v>38512</v>
      </c>
      <c r="C6735" t="s">
        <v>172</v>
      </c>
      <c r="D6735" s="167">
        <v>94277.96</v>
      </c>
      <c r="E6735" t="s">
        <v>168</v>
      </c>
      <c r="F6735" t="s">
        <v>169</v>
      </c>
      <c r="G6735" t="s">
        <v>524</v>
      </c>
      <c r="H6735" s="168">
        <v>31964</v>
      </c>
      <c r="I6735" t="s">
        <v>106</v>
      </c>
      <c r="J6735" s="169">
        <v>30.243835616438357</v>
      </c>
      <c r="K6735">
        <v>7</v>
      </c>
    </row>
    <row r="6736" spans="1:11" x14ac:dyDescent="0.25">
      <c r="A6736" t="s">
        <v>7273</v>
      </c>
      <c r="B6736">
        <v>30584</v>
      </c>
      <c r="C6736" t="s">
        <v>172</v>
      </c>
      <c r="D6736" s="167">
        <v>92756.7</v>
      </c>
      <c r="E6736" t="s">
        <v>175</v>
      </c>
      <c r="F6736" t="s">
        <v>169</v>
      </c>
      <c r="G6736" t="s">
        <v>183</v>
      </c>
      <c r="H6736" s="168">
        <v>31831</v>
      </c>
      <c r="I6736" t="s">
        <v>103</v>
      </c>
      <c r="J6736" s="169">
        <v>30.608219178082191</v>
      </c>
      <c r="K6736">
        <v>7</v>
      </c>
    </row>
    <row r="6737" spans="1:11" x14ac:dyDescent="0.25">
      <c r="A6737" t="s">
        <v>7274</v>
      </c>
      <c r="B6737">
        <v>21314</v>
      </c>
      <c r="C6737" t="s">
        <v>172</v>
      </c>
      <c r="D6737" s="167">
        <v>39257.31</v>
      </c>
      <c r="E6737" t="s">
        <v>199</v>
      </c>
      <c r="F6737" t="s">
        <v>169</v>
      </c>
      <c r="G6737" t="s">
        <v>200</v>
      </c>
      <c r="H6737" s="168">
        <v>42464</v>
      </c>
      <c r="I6737" t="s">
        <v>106</v>
      </c>
      <c r="J6737" s="169">
        <v>1.4767123287671233</v>
      </c>
      <c r="K6737">
        <v>1</v>
      </c>
    </row>
    <row r="6738" spans="1:11" x14ac:dyDescent="0.25">
      <c r="A6738" t="s">
        <v>7275</v>
      </c>
      <c r="B6738">
        <v>92959</v>
      </c>
      <c r="C6738" t="s">
        <v>167</v>
      </c>
      <c r="D6738" s="167">
        <v>97912</v>
      </c>
      <c r="E6738" t="s">
        <v>188</v>
      </c>
      <c r="F6738" t="s">
        <v>169</v>
      </c>
      <c r="G6738" t="s">
        <v>284</v>
      </c>
      <c r="H6738" s="168">
        <v>38810</v>
      </c>
      <c r="I6738" t="s">
        <v>104</v>
      </c>
      <c r="J6738" s="169">
        <v>11.487671232876712</v>
      </c>
      <c r="K6738">
        <v>3</v>
      </c>
    </row>
    <row r="6739" spans="1:11" x14ac:dyDescent="0.25">
      <c r="A6739" t="s">
        <v>7276</v>
      </c>
      <c r="B6739">
        <v>58745</v>
      </c>
      <c r="C6739" t="s">
        <v>172</v>
      </c>
      <c r="D6739" s="167">
        <v>103506</v>
      </c>
      <c r="E6739" t="s">
        <v>175</v>
      </c>
      <c r="F6739" t="s">
        <v>169</v>
      </c>
      <c r="G6739" t="s">
        <v>586</v>
      </c>
      <c r="H6739" s="168">
        <v>31945</v>
      </c>
      <c r="I6739" t="s">
        <v>107</v>
      </c>
      <c r="J6739" s="169">
        <v>30.295890410958904</v>
      </c>
      <c r="K6739">
        <v>7</v>
      </c>
    </row>
    <row r="6740" spans="1:11" x14ac:dyDescent="0.25">
      <c r="A6740" t="s">
        <v>7277</v>
      </c>
      <c r="B6740">
        <v>51357</v>
      </c>
      <c r="C6740" t="s">
        <v>172</v>
      </c>
      <c r="D6740" s="167">
        <v>92756.7</v>
      </c>
      <c r="E6740" t="s">
        <v>175</v>
      </c>
      <c r="F6740" t="s">
        <v>169</v>
      </c>
      <c r="G6740" t="s">
        <v>183</v>
      </c>
      <c r="H6740" s="168">
        <v>34352</v>
      </c>
      <c r="I6740" t="s">
        <v>106</v>
      </c>
      <c r="J6740" s="169">
        <v>23.701369863013699</v>
      </c>
      <c r="K6740">
        <v>5</v>
      </c>
    </row>
    <row r="6741" spans="1:11" x14ac:dyDescent="0.25">
      <c r="A6741" t="s">
        <v>7278</v>
      </c>
      <c r="B6741">
        <v>45940</v>
      </c>
      <c r="C6741" t="s">
        <v>172</v>
      </c>
      <c r="D6741" s="167">
        <v>84871</v>
      </c>
      <c r="E6741" t="s">
        <v>168</v>
      </c>
      <c r="F6741" t="s">
        <v>169</v>
      </c>
      <c r="G6741" t="s">
        <v>173</v>
      </c>
      <c r="H6741" s="168">
        <v>37788</v>
      </c>
      <c r="I6741" t="s">
        <v>104</v>
      </c>
      <c r="J6741" s="169">
        <v>14.287671232876713</v>
      </c>
      <c r="K6741">
        <v>3</v>
      </c>
    </row>
    <row r="6742" spans="1:11" x14ac:dyDescent="0.25">
      <c r="A6742" t="s">
        <v>7279</v>
      </c>
      <c r="B6742">
        <v>68437</v>
      </c>
      <c r="C6742" t="s">
        <v>172</v>
      </c>
      <c r="D6742" s="167">
        <v>56990</v>
      </c>
      <c r="E6742" t="s">
        <v>191</v>
      </c>
      <c r="F6742" t="s">
        <v>169</v>
      </c>
      <c r="G6742" t="s">
        <v>354</v>
      </c>
      <c r="H6742" s="168">
        <v>41708</v>
      </c>
      <c r="I6742" t="s">
        <v>104</v>
      </c>
      <c r="J6742" s="169">
        <v>3.547945205479452</v>
      </c>
      <c r="K6742">
        <v>1</v>
      </c>
    </row>
    <row r="6743" spans="1:11" x14ac:dyDescent="0.25">
      <c r="A6743" t="s">
        <v>7280</v>
      </c>
      <c r="B6743">
        <v>80632</v>
      </c>
      <c r="C6743" t="s">
        <v>172</v>
      </c>
      <c r="D6743" s="167">
        <v>93546.57</v>
      </c>
      <c r="E6743" t="s">
        <v>196</v>
      </c>
      <c r="F6743" t="s">
        <v>169</v>
      </c>
      <c r="G6743" t="s">
        <v>790</v>
      </c>
      <c r="H6743" s="168">
        <v>39595</v>
      </c>
      <c r="I6743" t="s">
        <v>104</v>
      </c>
      <c r="J6743" s="169">
        <v>9.3369863013698637</v>
      </c>
      <c r="K6743">
        <v>2</v>
      </c>
    </row>
    <row r="6744" spans="1:11" x14ac:dyDescent="0.25">
      <c r="A6744" t="s">
        <v>7281</v>
      </c>
      <c r="B6744">
        <v>25067</v>
      </c>
      <c r="C6744" t="s">
        <v>172</v>
      </c>
      <c r="D6744" s="167">
        <v>72140.03</v>
      </c>
      <c r="E6744" t="s">
        <v>185</v>
      </c>
      <c r="F6744" t="s">
        <v>169</v>
      </c>
      <c r="G6744" t="s">
        <v>5617</v>
      </c>
      <c r="H6744" s="168">
        <v>40966</v>
      </c>
      <c r="I6744" t="s">
        <v>107</v>
      </c>
      <c r="J6744" s="169">
        <v>5.580821917808219</v>
      </c>
      <c r="K6744">
        <v>2</v>
      </c>
    </row>
    <row r="6745" spans="1:11" x14ac:dyDescent="0.25">
      <c r="A6745" t="s">
        <v>7282</v>
      </c>
      <c r="B6745">
        <v>31116</v>
      </c>
      <c r="C6745" t="s">
        <v>167</v>
      </c>
      <c r="D6745" s="167">
        <v>96197.88</v>
      </c>
      <c r="E6745" t="s">
        <v>175</v>
      </c>
      <c r="F6745" t="s">
        <v>169</v>
      </c>
      <c r="G6745" t="s">
        <v>311</v>
      </c>
      <c r="H6745" s="168">
        <v>31497</v>
      </c>
      <c r="I6745" t="s">
        <v>105</v>
      </c>
      <c r="J6745" s="169">
        <v>31.523287671232875</v>
      </c>
      <c r="K6745">
        <v>7</v>
      </c>
    </row>
    <row r="6746" spans="1:11" x14ac:dyDescent="0.25">
      <c r="A6746" t="s">
        <v>7283</v>
      </c>
      <c r="B6746">
        <v>84324</v>
      </c>
      <c r="C6746" t="s">
        <v>167</v>
      </c>
      <c r="D6746" s="167">
        <v>55889.73</v>
      </c>
      <c r="E6746" t="s">
        <v>199</v>
      </c>
      <c r="F6746" t="s">
        <v>169</v>
      </c>
      <c r="G6746" t="s">
        <v>200</v>
      </c>
      <c r="H6746" s="168">
        <v>39514</v>
      </c>
      <c r="I6746" t="s">
        <v>103</v>
      </c>
      <c r="J6746" s="169">
        <v>9.5589041095890419</v>
      </c>
      <c r="K6746">
        <v>2</v>
      </c>
    </row>
    <row r="6747" spans="1:11" x14ac:dyDescent="0.25">
      <c r="A6747" t="s">
        <v>7284</v>
      </c>
      <c r="B6747">
        <v>14607</v>
      </c>
      <c r="C6747" t="s">
        <v>167</v>
      </c>
      <c r="D6747" s="167">
        <v>77029</v>
      </c>
      <c r="E6747" t="s">
        <v>168</v>
      </c>
      <c r="F6747" t="s">
        <v>169</v>
      </c>
      <c r="G6747" t="s">
        <v>265</v>
      </c>
      <c r="H6747" s="168">
        <v>37823</v>
      </c>
      <c r="I6747" t="s">
        <v>104</v>
      </c>
      <c r="J6747" s="169">
        <v>14.191780821917808</v>
      </c>
      <c r="K6747">
        <v>3</v>
      </c>
    </row>
    <row r="6748" spans="1:11" x14ac:dyDescent="0.25">
      <c r="A6748" t="s">
        <v>7285</v>
      </c>
      <c r="B6748">
        <v>70298</v>
      </c>
      <c r="C6748" t="s">
        <v>172</v>
      </c>
      <c r="D6748" s="167">
        <v>92756.7</v>
      </c>
      <c r="E6748" t="s">
        <v>175</v>
      </c>
      <c r="F6748" t="s">
        <v>169</v>
      </c>
      <c r="G6748" t="s">
        <v>183</v>
      </c>
      <c r="H6748" s="168">
        <v>31313</v>
      </c>
      <c r="I6748" t="s">
        <v>107</v>
      </c>
      <c r="J6748" s="169">
        <v>32.027397260273972</v>
      </c>
      <c r="K6748">
        <v>7</v>
      </c>
    </row>
    <row r="6749" spans="1:11" x14ac:dyDescent="0.25">
      <c r="A6749" t="s">
        <v>7286</v>
      </c>
      <c r="B6749">
        <v>8665</v>
      </c>
      <c r="C6749" t="s">
        <v>167</v>
      </c>
      <c r="D6749" s="167">
        <v>72534.66</v>
      </c>
      <c r="E6749" t="s">
        <v>199</v>
      </c>
      <c r="F6749" t="s">
        <v>169</v>
      </c>
      <c r="G6749" t="s">
        <v>698</v>
      </c>
      <c r="H6749" s="168">
        <v>30823</v>
      </c>
      <c r="I6749" t="s">
        <v>104</v>
      </c>
      <c r="J6749" s="169">
        <v>33.369863013698627</v>
      </c>
      <c r="K6749">
        <v>7</v>
      </c>
    </row>
    <row r="6750" spans="1:11" x14ac:dyDescent="0.25">
      <c r="A6750" t="s">
        <v>7287</v>
      </c>
      <c r="B6750">
        <v>46054</v>
      </c>
      <c r="C6750" t="s">
        <v>167</v>
      </c>
      <c r="D6750" s="167">
        <v>84340.28</v>
      </c>
      <c r="E6750" t="s">
        <v>230</v>
      </c>
      <c r="F6750" t="s">
        <v>169</v>
      </c>
      <c r="G6750" t="s">
        <v>189</v>
      </c>
      <c r="H6750" s="168">
        <v>38908</v>
      </c>
      <c r="I6750" t="s">
        <v>107</v>
      </c>
      <c r="J6750" s="169">
        <v>11.219178082191782</v>
      </c>
      <c r="K6750">
        <v>3</v>
      </c>
    </row>
    <row r="6751" spans="1:11" x14ac:dyDescent="0.25">
      <c r="A6751" t="s">
        <v>7288</v>
      </c>
      <c r="B6751">
        <v>20973</v>
      </c>
      <c r="C6751" t="s">
        <v>167</v>
      </c>
      <c r="D6751" s="167">
        <v>64141</v>
      </c>
      <c r="E6751" t="s">
        <v>199</v>
      </c>
      <c r="F6751" t="s">
        <v>169</v>
      </c>
      <c r="G6751" t="s">
        <v>200</v>
      </c>
      <c r="H6751" s="168">
        <v>36359</v>
      </c>
      <c r="I6751" t="s">
        <v>106</v>
      </c>
      <c r="J6751" s="169">
        <v>18.202739726027396</v>
      </c>
      <c r="K6751">
        <v>4</v>
      </c>
    </row>
    <row r="6752" spans="1:11" x14ac:dyDescent="0.25">
      <c r="A6752" t="s">
        <v>7289</v>
      </c>
      <c r="B6752">
        <v>3087</v>
      </c>
      <c r="C6752" t="s">
        <v>167</v>
      </c>
      <c r="D6752" s="167">
        <v>64105.62</v>
      </c>
      <c r="E6752" t="s">
        <v>188</v>
      </c>
      <c r="F6752" t="s">
        <v>169</v>
      </c>
      <c r="G6752" t="s">
        <v>375</v>
      </c>
      <c r="H6752" s="168">
        <v>39104</v>
      </c>
      <c r="I6752" t="s">
        <v>103</v>
      </c>
      <c r="J6752" s="169">
        <v>10.682191780821919</v>
      </c>
      <c r="K6752">
        <v>3</v>
      </c>
    </row>
    <row r="6753" spans="1:11" x14ac:dyDescent="0.25">
      <c r="A6753" t="s">
        <v>7290</v>
      </c>
      <c r="B6753">
        <v>29143</v>
      </c>
      <c r="C6753" t="s">
        <v>172</v>
      </c>
      <c r="D6753" s="167">
        <v>33370.04</v>
      </c>
      <c r="E6753" t="s">
        <v>308</v>
      </c>
      <c r="F6753" t="s">
        <v>169</v>
      </c>
      <c r="G6753" t="s">
        <v>207</v>
      </c>
      <c r="H6753" s="168">
        <v>41386</v>
      </c>
      <c r="I6753" t="s">
        <v>104</v>
      </c>
      <c r="J6753" s="169">
        <v>4.4301369863013695</v>
      </c>
      <c r="K6753">
        <v>1</v>
      </c>
    </row>
    <row r="6754" spans="1:11" x14ac:dyDescent="0.25">
      <c r="A6754" t="s">
        <v>7291</v>
      </c>
      <c r="B6754">
        <v>65338</v>
      </c>
      <c r="C6754" t="s">
        <v>167</v>
      </c>
      <c r="D6754" s="167">
        <v>59130</v>
      </c>
      <c r="E6754" t="s">
        <v>216</v>
      </c>
      <c r="F6754" t="s">
        <v>169</v>
      </c>
      <c r="G6754" t="s">
        <v>170</v>
      </c>
      <c r="H6754" s="168">
        <v>37186</v>
      </c>
      <c r="I6754" t="s">
        <v>103</v>
      </c>
      <c r="J6754" s="169">
        <v>15.936986301369863</v>
      </c>
      <c r="K6754">
        <v>4</v>
      </c>
    </row>
    <row r="6755" spans="1:11" x14ac:dyDescent="0.25">
      <c r="A6755" t="s">
        <v>7292</v>
      </c>
      <c r="B6755">
        <v>57986</v>
      </c>
      <c r="C6755" t="s">
        <v>172</v>
      </c>
      <c r="D6755" s="167">
        <v>43525.72</v>
      </c>
      <c r="E6755" t="s">
        <v>199</v>
      </c>
      <c r="F6755" t="s">
        <v>169</v>
      </c>
      <c r="G6755" t="s">
        <v>220</v>
      </c>
      <c r="H6755" s="168">
        <v>41372</v>
      </c>
      <c r="I6755" t="s">
        <v>107</v>
      </c>
      <c r="J6755" s="169">
        <v>4.4684931506849317</v>
      </c>
      <c r="K6755">
        <v>1</v>
      </c>
    </row>
    <row r="6756" spans="1:11" x14ac:dyDescent="0.25">
      <c r="A6756" t="s">
        <v>7293</v>
      </c>
      <c r="B6756">
        <v>60580</v>
      </c>
      <c r="C6756" t="s">
        <v>172</v>
      </c>
      <c r="D6756" s="167">
        <v>45049.120000000003</v>
      </c>
      <c r="E6756" t="s">
        <v>199</v>
      </c>
      <c r="F6756" t="s">
        <v>169</v>
      </c>
      <c r="G6756" t="s">
        <v>205</v>
      </c>
      <c r="H6756" s="168">
        <v>40497</v>
      </c>
      <c r="I6756" t="s">
        <v>108</v>
      </c>
      <c r="J6756" s="169">
        <v>6.8657534246575347</v>
      </c>
      <c r="K6756">
        <v>2</v>
      </c>
    </row>
    <row r="6757" spans="1:11" x14ac:dyDescent="0.25">
      <c r="A6757" t="s">
        <v>7294</v>
      </c>
      <c r="B6757">
        <v>68432</v>
      </c>
      <c r="C6757" t="s">
        <v>172</v>
      </c>
      <c r="D6757" s="167">
        <v>92756.7</v>
      </c>
      <c r="E6757" t="s">
        <v>175</v>
      </c>
      <c r="F6757" t="s">
        <v>169</v>
      </c>
      <c r="G6757" t="s">
        <v>183</v>
      </c>
      <c r="H6757" s="168">
        <v>34352</v>
      </c>
      <c r="I6757" t="s">
        <v>104</v>
      </c>
      <c r="J6757" s="169">
        <v>23.701369863013699</v>
      </c>
      <c r="K6757">
        <v>5</v>
      </c>
    </row>
    <row r="6758" spans="1:11" x14ac:dyDescent="0.25">
      <c r="A6758" t="s">
        <v>7295</v>
      </c>
      <c r="B6758">
        <v>54998</v>
      </c>
      <c r="C6758" t="s">
        <v>167</v>
      </c>
      <c r="D6758" s="167">
        <v>73801</v>
      </c>
      <c r="E6758" t="s">
        <v>325</v>
      </c>
      <c r="F6758" t="s">
        <v>169</v>
      </c>
      <c r="G6758" t="s">
        <v>703</v>
      </c>
      <c r="H6758" s="168">
        <v>29990</v>
      </c>
      <c r="I6758" t="s">
        <v>104</v>
      </c>
      <c r="J6758" s="169">
        <v>35.652054794520545</v>
      </c>
      <c r="K6758">
        <v>8</v>
      </c>
    </row>
    <row r="6759" spans="1:11" x14ac:dyDescent="0.25">
      <c r="A6759" t="s">
        <v>7296</v>
      </c>
      <c r="B6759">
        <v>83019</v>
      </c>
      <c r="C6759" t="s">
        <v>172</v>
      </c>
      <c r="D6759" s="167">
        <v>64853.440000000002</v>
      </c>
      <c r="E6759" t="s">
        <v>196</v>
      </c>
      <c r="F6759" t="s">
        <v>169</v>
      </c>
      <c r="G6759" t="s">
        <v>7297</v>
      </c>
      <c r="H6759" s="168">
        <v>41764</v>
      </c>
      <c r="I6759" t="s">
        <v>107</v>
      </c>
      <c r="J6759" s="169">
        <v>3.3945205479452056</v>
      </c>
      <c r="K6759">
        <v>1</v>
      </c>
    </row>
    <row r="6760" spans="1:11" x14ac:dyDescent="0.25">
      <c r="A6760" t="s">
        <v>7298</v>
      </c>
      <c r="B6760">
        <v>29618</v>
      </c>
      <c r="C6760" t="s">
        <v>172</v>
      </c>
      <c r="D6760" s="167">
        <v>22524.26</v>
      </c>
      <c r="E6760" t="s">
        <v>216</v>
      </c>
      <c r="F6760" t="s">
        <v>202</v>
      </c>
      <c r="G6760" t="s">
        <v>588</v>
      </c>
      <c r="H6760" s="168">
        <v>40469</v>
      </c>
      <c r="I6760" t="s">
        <v>104</v>
      </c>
      <c r="J6760" s="169">
        <v>6.9424657534246572</v>
      </c>
      <c r="K6760">
        <v>2</v>
      </c>
    </row>
    <row r="6761" spans="1:11" x14ac:dyDescent="0.25">
      <c r="A6761" t="s">
        <v>7299</v>
      </c>
      <c r="B6761">
        <v>81429</v>
      </c>
      <c r="C6761" t="s">
        <v>172</v>
      </c>
      <c r="D6761" s="167">
        <v>61006.03</v>
      </c>
      <c r="E6761" t="s">
        <v>168</v>
      </c>
      <c r="F6761" t="s">
        <v>169</v>
      </c>
      <c r="G6761" t="s">
        <v>869</v>
      </c>
      <c r="H6761" s="168">
        <v>36590</v>
      </c>
      <c r="I6761" t="s">
        <v>105</v>
      </c>
      <c r="J6761" s="169">
        <v>17.56986301369863</v>
      </c>
      <c r="K6761">
        <v>4</v>
      </c>
    </row>
    <row r="6762" spans="1:11" x14ac:dyDescent="0.25">
      <c r="A6762" t="s">
        <v>7300</v>
      </c>
      <c r="B6762">
        <v>48909</v>
      </c>
      <c r="C6762" t="s">
        <v>172</v>
      </c>
      <c r="D6762" s="167">
        <v>70435</v>
      </c>
      <c r="E6762" t="s">
        <v>175</v>
      </c>
      <c r="F6762" t="s">
        <v>169</v>
      </c>
      <c r="G6762" t="s">
        <v>183</v>
      </c>
      <c r="H6762" s="168">
        <v>39244</v>
      </c>
      <c r="I6762" t="s">
        <v>103</v>
      </c>
      <c r="J6762" s="169">
        <v>10.298630136986301</v>
      </c>
      <c r="K6762">
        <v>3</v>
      </c>
    </row>
    <row r="6763" spans="1:11" x14ac:dyDescent="0.25">
      <c r="A6763" t="s">
        <v>7301</v>
      </c>
      <c r="B6763">
        <v>79973</v>
      </c>
      <c r="C6763" t="s">
        <v>172</v>
      </c>
      <c r="D6763" s="167">
        <v>100006</v>
      </c>
      <c r="E6763" t="s">
        <v>175</v>
      </c>
      <c r="F6763" t="s">
        <v>169</v>
      </c>
      <c r="G6763" t="s">
        <v>586</v>
      </c>
      <c r="H6763" s="168">
        <v>37438</v>
      </c>
      <c r="I6763" t="s">
        <v>104</v>
      </c>
      <c r="J6763" s="169">
        <v>15.246575342465754</v>
      </c>
      <c r="K6763">
        <v>4</v>
      </c>
    </row>
    <row r="6764" spans="1:11" x14ac:dyDescent="0.25">
      <c r="A6764" t="s">
        <v>7302</v>
      </c>
      <c r="B6764">
        <v>55910</v>
      </c>
      <c r="C6764" t="s">
        <v>167</v>
      </c>
      <c r="D6764" s="167">
        <v>27675</v>
      </c>
      <c r="E6764" t="s">
        <v>188</v>
      </c>
      <c r="F6764" t="s">
        <v>202</v>
      </c>
      <c r="G6764" t="s">
        <v>344</v>
      </c>
      <c r="H6764" s="168">
        <v>38188</v>
      </c>
      <c r="I6764" t="s">
        <v>104</v>
      </c>
      <c r="J6764" s="169">
        <v>13.191780821917808</v>
      </c>
      <c r="K6764">
        <v>3</v>
      </c>
    </row>
    <row r="6765" spans="1:11" x14ac:dyDescent="0.25">
      <c r="A6765" t="s">
        <v>7303</v>
      </c>
      <c r="B6765">
        <v>72533</v>
      </c>
      <c r="C6765" t="s">
        <v>167</v>
      </c>
      <c r="D6765" s="167">
        <v>76015.03</v>
      </c>
      <c r="E6765" t="s">
        <v>188</v>
      </c>
      <c r="F6765" t="s">
        <v>169</v>
      </c>
      <c r="G6765" t="s">
        <v>273</v>
      </c>
      <c r="H6765" s="168">
        <v>33819</v>
      </c>
      <c r="I6765" t="s">
        <v>103</v>
      </c>
      <c r="J6765" s="169">
        <v>25.161643835616438</v>
      </c>
      <c r="K6765">
        <v>6</v>
      </c>
    </row>
    <row r="6766" spans="1:11" x14ac:dyDescent="0.25">
      <c r="A6766" t="s">
        <v>7304</v>
      </c>
      <c r="B6766">
        <v>66341</v>
      </c>
      <c r="C6766" t="s">
        <v>167</v>
      </c>
      <c r="D6766" s="167">
        <v>62701.49</v>
      </c>
      <c r="E6766" t="s">
        <v>188</v>
      </c>
      <c r="F6766" t="s">
        <v>169</v>
      </c>
      <c r="G6766" t="s">
        <v>498</v>
      </c>
      <c r="H6766" s="168">
        <v>41218</v>
      </c>
      <c r="I6766" t="s">
        <v>103</v>
      </c>
      <c r="J6766" s="169">
        <v>4.8904109589041092</v>
      </c>
      <c r="K6766">
        <v>1</v>
      </c>
    </row>
    <row r="6767" spans="1:11" x14ac:dyDescent="0.25">
      <c r="A6767" t="s">
        <v>7305</v>
      </c>
      <c r="B6767">
        <v>26359</v>
      </c>
      <c r="C6767" t="s">
        <v>167</v>
      </c>
      <c r="D6767" s="167">
        <v>56049.279999999999</v>
      </c>
      <c r="E6767" t="s">
        <v>188</v>
      </c>
      <c r="F6767" t="s">
        <v>202</v>
      </c>
      <c r="G6767" t="s">
        <v>313</v>
      </c>
      <c r="H6767" s="168">
        <v>36192</v>
      </c>
      <c r="I6767" t="s">
        <v>104</v>
      </c>
      <c r="J6767" s="169">
        <v>18.660273972602738</v>
      </c>
      <c r="K6767">
        <v>4</v>
      </c>
    </row>
    <row r="6768" spans="1:11" x14ac:dyDescent="0.25">
      <c r="A6768" t="s">
        <v>7306</v>
      </c>
      <c r="B6768">
        <v>37261</v>
      </c>
      <c r="C6768" t="s">
        <v>172</v>
      </c>
      <c r="D6768" s="167">
        <v>63100.99</v>
      </c>
      <c r="E6768" t="s">
        <v>168</v>
      </c>
      <c r="F6768" t="s">
        <v>169</v>
      </c>
      <c r="G6768" t="s">
        <v>207</v>
      </c>
      <c r="H6768" s="168">
        <v>39643</v>
      </c>
      <c r="I6768" t="s">
        <v>108</v>
      </c>
      <c r="J6768" s="169">
        <v>9.205479452054794</v>
      </c>
      <c r="K6768">
        <v>2</v>
      </c>
    </row>
    <row r="6769" spans="1:11" x14ac:dyDescent="0.25">
      <c r="A6769" t="s">
        <v>7307</v>
      </c>
      <c r="B6769">
        <v>68879</v>
      </c>
      <c r="C6769" t="s">
        <v>172</v>
      </c>
      <c r="D6769" s="167">
        <v>57620</v>
      </c>
      <c r="E6769" t="s">
        <v>175</v>
      </c>
      <c r="F6769" t="s">
        <v>169</v>
      </c>
      <c r="G6769" t="s">
        <v>183</v>
      </c>
      <c r="H6769" s="168">
        <v>41918</v>
      </c>
      <c r="I6769" t="s">
        <v>104</v>
      </c>
      <c r="J6769" s="169">
        <v>2.9726027397260273</v>
      </c>
      <c r="K6769">
        <v>1</v>
      </c>
    </row>
    <row r="6770" spans="1:11" x14ac:dyDescent="0.25">
      <c r="A6770" t="s">
        <v>7308</v>
      </c>
      <c r="B6770">
        <v>67599</v>
      </c>
      <c r="C6770" t="s">
        <v>172</v>
      </c>
      <c r="D6770" s="167">
        <v>45049.120000000003</v>
      </c>
      <c r="E6770" t="s">
        <v>199</v>
      </c>
      <c r="F6770" t="s">
        <v>169</v>
      </c>
      <c r="G6770" t="s">
        <v>205</v>
      </c>
      <c r="H6770" s="168">
        <v>41239</v>
      </c>
      <c r="I6770" t="s">
        <v>106</v>
      </c>
      <c r="J6770" s="169">
        <v>4.8328767123287673</v>
      </c>
      <c r="K6770">
        <v>1</v>
      </c>
    </row>
    <row r="6771" spans="1:11" x14ac:dyDescent="0.25">
      <c r="A6771" t="s">
        <v>7309</v>
      </c>
      <c r="B6771">
        <v>22830</v>
      </c>
      <c r="C6771" t="s">
        <v>172</v>
      </c>
      <c r="D6771" s="167">
        <v>64141</v>
      </c>
      <c r="E6771" t="s">
        <v>199</v>
      </c>
      <c r="F6771" t="s">
        <v>169</v>
      </c>
      <c r="G6771" t="s">
        <v>200</v>
      </c>
      <c r="H6771" s="168">
        <v>36115</v>
      </c>
      <c r="I6771" t="s">
        <v>103</v>
      </c>
      <c r="J6771" s="169">
        <v>18.87123287671233</v>
      </c>
      <c r="K6771">
        <v>4</v>
      </c>
    </row>
    <row r="6772" spans="1:11" x14ac:dyDescent="0.25">
      <c r="A6772" t="s">
        <v>7310</v>
      </c>
      <c r="B6772">
        <v>39971</v>
      </c>
      <c r="C6772" t="s">
        <v>172</v>
      </c>
      <c r="D6772" s="167">
        <v>54730</v>
      </c>
      <c r="E6772" t="s">
        <v>191</v>
      </c>
      <c r="F6772" t="s">
        <v>169</v>
      </c>
      <c r="G6772" t="s">
        <v>354</v>
      </c>
      <c r="H6772" s="168">
        <v>41484</v>
      </c>
      <c r="I6772" t="s">
        <v>104</v>
      </c>
      <c r="J6772" s="169">
        <v>4.161643835616438</v>
      </c>
      <c r="K6772">
        <v>1</v>
      </c>
    </row>
    <row r="6773" spans="1:11" x14ac:dyDescent="0.25">
      <c r="A6773" t="s">
        <v>7311</v>
      </c>
      <c r="B6773">
        <v>84867</v>
      </c>
      <c r="C6773" t="s">
        <v>167</v>
      </c>
      <c r="D6773" s="167">
        <v>89825.07</v>
      </c>
      <c r="E6773" t="s">
        <v>239</v>
      </c>
      <c r="F6773" t="s">
        <v>169</v>
      </c>
      <c r="G6773" t="s">
        <v>1463</v>
      </c>
      <c r="H6773" s="168">
        <v>39216</v>
      </c>
      <c r="I6773" t="s">
        <v>103</v>
      </c>
      <c r="J6773" s="169">
        <v>10.375342465753425</v>
      </c>
      <c r="K6773">
        <v>3</v>
      </c>
    </row>
    <row r="6774" spans="1:11" x14ac:dyDescent="0.25">
      <c r="A6774" t="s">
        <v>7312</v>
      </c>
      <c r="B6774">
        <v>98574</v>
      </c>
      <c r="C6774" t="s">
        <v>172</v>
      </c>
      <c r="D6774" s="167">
        <v>53609.78</v>
      </c>
      <c r="E6774" t="s">
        <v>188</v>
      </c>
      <c r="F6774" t="s">
        <v>169</v>
      </c>
      <c r="G6774" t="s">
        <v>273</v>
      </c>
      <c r="H6774" s="168">
        <v>41260</v>
      </c>
      <c r="I6774" t="s">
        <v>106</v>
      </c>
      <c r="J6774" s="169">
        <v>4.7753424657534245</v>
      </c>
      <c r="K6774">
        <v>1</v>
      </c>
    </row>
    <row r="6775" spans="1:11" x14ac:dyDescent="0.25">
      <c r="A6775" t="s">
        <v>7313</v>
      </c>
      <c r="B6775">
        <v>95833</v>
      </c>
      <c r="C6775" t="s">
        <v>172</v>
      </c>
      <c r="D6775" s="167">
        <v>104717.28</v>
      </c>
      <c r="E6775" t="s">
        <v>233</v>
      </c>
      <c r="F6775" t="s">
        <v>169</v>
      </c>
      <c r="G6775" t="s">
        <v>397</v>
      </c>
      <c r="H6775" s="168">
        <v>33658</v>
      </c>
      <c r="I6775" t="s">
        <v>108</v>
      </c>
      <c r="J6775" s="169">
        <v>25.602739726027398</v>
      </c>
      <c r="K6775">
        <v>6</v>
      </c>
    </row>
    <row r="6776" spans="1:11" x14ac:dyDescent="0.25">
      <c r="A6776" t="s">
        <v>7314</v>
      </c>
      <c r="B6776">
        <v>72415</v>
      </c>
      <c r="C6776" t="s">
        <v>167</v>
      </c>
      <c r="D6776" s="167">
        <v>73559.199999999997</v>
      </c>
      <c r="E6776" t="s">
        <v>180</v>
      </c>
      <c r="F6776" t="s">
        <v>169</v>
      </c>
      <c r="G6776" t="s">
        <v>282</v>
      </c>
      <c r="H6776" s="168">
        <v>35436</v>
      </c>
      <c r="I6776" t="s">
        <v>103</v>
      </c>
      <c r="J6776" s="169">
        <v>20.731506849315068</v>
      </c>
      <c r="K6776">
        <v>5</v>
      </c>
    </row>
    <row r="6777" spans="1:11" x14ac:dyDescent="0.25">
      <c r="A6777" t="s">
        <v>7315</v>
      </c>
      <c r="B6777">
        <v>78817</v>
      </c>
      <c r="C6777" t="s">
        <v>167</v>
      </c>
      <c r="D6777" s="167">
        <v>52356.35</v>
      </c>
      <c r="E6777" t="s">
        <v>270</v>
      </c>
      <c r="F6777" t="s">
        <v>169</v>
      </c>
      <c r="G6777" t="s">
        <v>801</v>
      </c>
      <c r="H6777" s="168">
        <v>40826</v>
      </c>
      <c r="I6777" t="s">
        <v>105</v>
      </c>
      <c r="J6777" s="169">
        <v>5.9643835616438352</v>
      </c>
      <c r="K6777">
        <v>2</v>
      </c>
    </row>
    <row r="6778" spans="1:11" x14ac:dyDescent="0.25">
      <c r="A6778" t="s">
        <v>7316</v>
      </c>
      <c r="B6778">
        <v>27134</v>
      </c>
      <c r="C6778" t="s">
        <v>167</v>
      </c>
      <c r="D6778" s="167">
        <v>21026.92</v>
      </c>
      <c r="E6778" t="s">
        <v>199</v>
      </c>
      <c r="F6778" t="s">
        <v>169</v>
      </c>
      <c r="G6778" t="s">
        <v>200</v>
      </c>
      <c r="H6778" s="168">
        <v>41869</v>
      </c>
      <c r="I6778" t="s">
        <v>104</v>
      </c>
      <c r="J6778" s="169">
        <v>3.106849315068493</v>
      </c>
      <c r="K6778">
        <v>1</v>
      </c>
    </row>
    <row r="6779" spans="1:11" x14ac:dyDescent="0.25">
      <c r="A6779" t="s">
        <v>7317</v>
      </c>
      <c r="B6779">
        <v>97436</v>
      </c>
      <c r="C6779" t="s">
        <v>167</v>
      </c>
      <c r="D6779" s="167">
        <v>68550.12</v>
      </c>
      <c r="E6779" t="s">
        <v>325</v>
      </c>
      <c r="F6779" t="s">
        <v>169</v>
      </c>
      <c r="G6779" t="s">
        <v>5291</v>
      </c>
      <c r="H6779" s="168">
        <v>35066</v>
      </c>
      <c r="I6779" t="s">
        <v>103</v>
      </c>
      <c r="J6779" s="169">
        <v>21.745205479452054</v>
      </c>
      <c r="K6779">
        <v>5</v>
      </c>
    </row>
    <row r="6780" spans="1:11" x14ac:dyDescent="0.25">
      <c r="A6780" t="s">
        <v>7318</v>
      </c>
      <c r="B6780">
        <v>89977</v>
      </c>
      <c r="C6780" t="s">
        <v>167</v>
      </c>
      <c r="D6780" s="167">
        <v>61315.78</v>
      </c>
      <c r="E6780" t="s">
        <v>180</v>
      </c>
      <c r="F6780" t="s">
        <v>169</v>
      </c>
      <c r="G6780" t="s">
        <v>209</v>
      </c>
      <c r="H6780" s="168">
        <v>39370</v>
      </c>
      <c r="I6780" t="s">
        <v>106</v>
      </c>
      <c r="J6780" s="169">
        <v>9.9534246575342458</v>
      </c>
      <c r="K6780">
        <v>3</v>
      </c>
    </row>
    <row r="6781" spans="1:11" x14ac:dyDescent="0.25">
      <c r="A6781" t="s">
        <v>7319</v>
      </c>
      <c r="B6781">
        <v>32182</v>
      </c>
      <c r="C6781" t="s">
        <v>172</v>
      </c>
      <c r="D6781" s="167">
        <v>57265</v>
      </c>
      <c r="E6781" t="s">
        <v>191</v>
      </c>
      <c r="F6781" t="s">
        <v>169</v>
      </c>
      <c r="G6781" t="s">
        <v>354</v>
      </c>
      <c r="H6781" s="168">
        <v>40330</v>
      </c>
      <c r="I6781" t="s">
        <v>103</v>
      </c>
      <c r="J6781" s="169">
        <v>7.3232876712328769</v>
      </c>
      <c r="K6781">
        <v>2</v>
      </c>
    </row>
    <row r="6782" spans="1:11" x14ac:dyDescent="0.25">
      <c r="A6782" t="s">
        <v>7320</v>
      </c>
      <c r="B6782">
        <v>57209</v>
      </c>
      <c r="C6782" t="s">
        <v>167</v>
      </c>
      <c r="D6782" s="167">
        <v>88093.46</v>
      </c>
      <c r="E6782" t="s">
        <v>188</v>
      </c>
      <c r="F6782" t="s">
        <v>169</v>
      </c>
      <c r="G6782" t="s">
        <v>410</v>
      </c>
      <c r="H6782" s="168">
        <v>41512</v>
      </c>
      <c r="I6782" t="s">
        <v>103</v>
      </c>
      <c r="J6782" s="169">
        <v>4.0849315068493155</v>
      </c>
      <c r="K6782">
        <v>1</v>
      </c>
    </row>
    <row r="6783" spans="1:11" x14ac:dyDescent="0.25">
      <c r="A6783" t="s">
        <v>7321</v>
      </c>
      <c r="B6783">
        <v>53554</v>
      </c>
      <c r="C6783" t="s">
        <v>172</v>
      </c>
      <c r="D6783" s="167">
        <v>69744</v>
      </c>
      <c r="E6783" t="s">
        <v>168</v>
      </c>
      <c r="F6783" t="s">
        <v>169</v>
      </c>
      <c r="G6783" t="s">
        <v>265</v>
      </c>
      <c r="H6783" s="168">
        <v>38082</v>
      </c>
      <c r="I6783" t="s">
        <v>105</v>
      </c>
      <c r="J6783" s="169">
        <v>13.482191780821918</v>
      </c>
      <c r="K6783">
        <v>3</v>
      </c>
    </row>
    <row r="6784" spans="1:11" x14ac:dyDescent="0.25">
      <c r="A6784" t="s">
        <v>7322</v>
      </c>
      <c r="B6784">
        <v>66838</v>
      </c>
      <c r="C6784" t="s">
        <v>167</v>
      </c>
      <c r="D6784" s="167">
        <v>52081.11</v>
      </c>
      <c r="E6784" t="s">
        <v>1684</v>
      </c>
      <c r="F6784" t="s">
        <v>169</v>
      </c>
      <c r="G6784" t="s">
        <v>170</v>
      </c>
      <c r="H6784" s="168">
        <v>38026</v>
      </c>
      <c r="I6784" t="s">
        <v>104</v>
      </c>
      <c r="J6784" s="169">
        <v>13.635616438356164</v>
      </c>
      <c r="K6784">
        <v>3</v>
      </c>
    </row>
    <row r="6785" spans="1:11" x14ac:dyDescent="0.25">
      <c r="A6785" t="s">
        <v>7323</v>
      </c>
      <c r="B6785">
        <v>98943</v>
      </c>
      <c r="C6785" t="s">
        <v>172</v>
      </c>
      <c r="D6785" s="167">
        <v>56850</v>
      </c>
      <c r="E6785" t="s">
        <v>188</v>
      </c>
      <c r="F6785" t="s">
        <v>169</v>
      </c>
      <c r="G6785" t="s">
        <v>226</v>
      </c>
      <c r="H6785" s="168">
        <v>41712</v>
      </c>
      <c r="I6785" t="s">
        <v>103</v>
      </c>
      <c r="J6785" s="169">
        <v>3.536986301369863</v>
      </c>
      <c r="K6785">
        <v>1</v>
      </c>
    </row>
    <row r="6786" spans="1:11" x14ac:dyDescent="0.25">
      <c r="A6786" t="s">
        <v>7324</v>
      </c>
      <c r="B6786">
        <v>33646</v>
      </c>
      <c r="C6786" t="s">
        <v>172</v>
      </c>
      <c r="D6786" s="167">
        <v>31899.51</v>
      </c>
      <c r="E6786" t="s">
        <v>233</v>
      </c>
      <c r="F6786" t="s">
        <v>202</v>
      </c>
      <c r="G6786" t="s">
        <v>554</v>
      </c>
      <c r="H6786" s="168">
        <v>40168</v>
      </c>
      <c r="I6786" t="s">
        <v>105</v>
      </c>
      <c r="J6786" s="169">
        <v>7.7671232876712333</v>
      </c>
      <c r="K6786">
        <v>2</v>
      </c>
    </row>
    <row r="6787" spans="1:11" x14ac:dyDescent="0.25">
      <c r="A6787" t="s">
        <v>7325</v>
      </c>
      <c r="B6787">
        <v>18751</v>
      </c>
      <c r="C6787" t="s">
        <v>167</v>
      </c>
      <c r="D6787" s="167">
        <v>57302.89</v>
      </c>
      <c r="E6787" t="s">
        <v>180</v>
      </c>
      <c r="F6787" t="s">
        <v>169</v>
      </c>
      <c r="G6787" t="s">
        <v>170</v>
      </c>
      <c r="H6787" s="168">
        <v>38180</v>
      </c>
      <c r="I6787" t="s">
        <v>103</v>
      </c>
      <c r="J6787" s="169">
        <v>13.213698630136987</v>
      </c>
      <c r="K6787">
        <v>3</v>
      </c>
    </row>
    <row r="6788" spans="1:11" x14ac:dyDescent="0.25">
      <c r="A6788" t="s">
        <v>7326</v>
      </c>
      <c r="B6788">
        <v>11622</v>
      </c>
      <c r="C6788" t="s">
        <v>172</v>
      </c>
      <c r="D6788" s="167">
        <v>42053.83</v>
      </c>
      <c r="E6788" t="s">
        <v>199</v>
      </c>
      <c r="F6788" t="s">
        <v>169</v>
      </c>
      <c r="G6788" t="s">
        <v>220</v>
      </c>
      <c r="H6788" s="168">
        <v>41869</v>
      </c>
      <c r="I6788" t="s">
        <v>103</v>
      </c>
      <c r="J6788" s="169">
        <v>3.106849315068493</v>
      </c>
      <c r="K6788">
        <v>1</v>
      </c>
    </row>
    <row r="6789" spans="1:11" x14ac:dyDescent="0.25">
      <c r="A6789" t="s">
        <v>7327</v>
      </c>
      <c r="B6789">
        <v>51102</v>
      </c>
      <c r="C6789" t="s">
        <v>172</v>
      </c>
      <c r="D6789" s="167">
        <v>46626.87</v>
      </c>
      <c r="E6789" t="s">
        <v>199</v>
      </c>
      <c r="F6789" t="s">
        <v>169</v>
      </c>
      <c r="G6789" t="s">
        <v>205</v>
      </c>
      <c r="H6789" s="168">
        <v>39104</v>
      </c>
      <c r="I6789" t="s">
        <v>107</v>
      </c>
      <c r="J6789" s="169">
        <v>10.682191780821919</v>
      </c>
      <c r="K6789">
        <v>3</v>
      </c>
    </row>
    <row r="6790" spans="1:11" x14ac:dyDescent="0.25">
      <c r="A6790" t="s">
        <v>7328</v>
      </c>
      <c r="B6790">
        <v>76711</v>
      </c>
      <c r="C6790" t="s">
        <v>167</v>
      </c>
      <c r="D6790" s="167">
        <v>29779.06</v>
      </c>
      <c r="E6790" t="s">
        <v>233</v>
      </c>
      <c r="F6790" t="s">
        <v>202</v>
      </c>
      <c r="G6790" t="s">
        <v>234</v>
      </c>
      <c r="H6790" s="168">
        <v>41262</v>
      </c>
      <c r="I6790" t="s">
        <v>103</v>
      </c>
      <c r="J6790" s="169">
        <v>4.7698630136986298</v>
      </c>
      <c r="K6790">
        <v>1</v>
      </c>
    </row>
    <row r="6791" spans="1:11" x14ac:dyDescent="0.25">
      <c r="A6791" t="s">
        <v>7329</v>
      </c>
      <c r="B6791">
        <v>75664</v>
      </c>
      <c r="C6791" t="s">
        <v>172</v>
      </c>
      <c r="D6791" s="167">
        <v>42053.42</v>
      </c>
      <c r="E6791" t="s">
        <v>199</v>
      </c>
      <c r="F6791" t="s">
        <v>169</v>
      </c>
      <c r="G6791" t="s">
        <v>220</v>
      </c>
      <c r="H6791" s="168">
        <v>41953</v>
      </c>
      <c r="I6791" t="s">
        <v>103</v>
      </c>
      <c r="J6791" s="169">
        <v>2.8767123287671232</v>
      </c>
      <c r="K6791">
        <v>1</v>
      </c>
    </row>
    <row r="6792" spans="1:11" x14ac:dyDescent="0.25">
      <c r="A6792" t="s">
        <v>7330</v>
      </c>
      <c r="B6792">
        <v>25931</v>
      </c>
      <c r="C6792" t="s">
        <v>172</v>
      </c>
      <c r="D6792" s="167">
        <v>77029</v>
      </c>
      <c r="E6792" t="s">
        <v>168</v>
      </c>
      <c r="F6792" t="s">
        <v>169</v>
      </c>
      <c r="G6792" t="s">
        <v>265</v>
      </c>
      <c r="H6792" s="168">
        <v>37655</v>
      </c>
      <c r="I6792" t="s">
        <v>103</v>
      </c>
      <c r="J6792" s="169">
        <v>14.652054794520549</v>
      </c>
      <c r="K6792">
        <v>3</v>
      </c>
    </row>
    <row r="6793" spans="1:11" x14ac:dyDescent="0.25">
      <c r="A6793" t="s">
        <v>7331</v>
      </c>
      <c r="B6793">
        <v>59810</v>
      </c>
      <c r="C6793" t="s">
        <v>167</v>
      </c>
      <c r="D6793" s="167">
        <v>123902.96</v>
      </c>
      <c r="E6793" t="s">
        <v>175</v>
      </c>
      <c r="F6793" t="s">
        <v>169</v>
      </c>
      <c r="G6793" t="s">
        <v>291</v>
      </c>
      <c r="H6793" s="168">
        <v>33791</v>
      </c>
      <c r="I6793" t="s">
        <v>103</v>
      </c>
      <c r="J6793" s="169">
        <v>25.238356164383561</v>
      </c>
      <c r="K6793">
        <v>6</v>
      </c>
    </row>
    <row r="6794" spans="1:11" x14ac:dyDescent="0.25">
      <c r="A6794" t="s">
        <v>7332</v>
      </c>
      <c r="B6794">
        <v>72583</v>
      </c>
      <c r="C6794" t="s">
        <v>172</v>
      </c>
      <c r="D6794" s="167">
        <v>58455</v>
      </c>
      <c r="E6794" t="s">
        <v>175</v>
      </c>
      <c r="F6794" t="s">
        <v>169</v>
      </c>
      <c r="G6794" t="s">
        <v>183</v>
      </c>
      <c r="H6794" s="168">
        <v>41302</v>
      </c>
      <c r="I6794" t="s">
        <v>103</v>
      </c>
      <c r="J6794" s="169">
        <v>4.6602739726027398</v>
      </c>
      <c r="K6794">
        <v>1</v>
      </c>
    </row>
    <row r="6795" spans="1:11" x14ac:dyDescent="0.25">
      <c r="A6795" t="s">
        <v>7333</v>
      </c>
      <c r="B6795">
        <v>43421</v>
      </c>
      <c r="C6795" t="s">
        <v>172</v>
      </c>
      <c r="D6795" s="167">
        <v>42649.120000000003</v>
      </c>
      <c r="E6795" t="s">
        <v>188</v>
      </c>
      <c r="F6795" t="s">
        <v>169</v>
      </c>
      <c r="G6795" t="s">
        <v>344</v>
      </c>
      <c r="H6795" s="168">
        <v>41456</v>
      </c>
      <c r="I6795" t="s">
        <v>104</v>
      </c>
      <c r="J6795" s="169">
        <v>4.2383561643835614</v>
      </c>
      <c r="K6795">
        <v>1</v>
      </c>
    </row>
    <row r="6796" spans="1:11" x14ac:dyDescent="0.25">
      <c r="A6796" t="s">
        <v>7334</v>
      </c>
      <c r="B6796">
        <v>59810</v>
      </c>
      <c r="C6796" t="s">
        <v>167</v>
      </c>
      <c r="D6796" s="167">
        <v>17269</v>
      </c>
      <c r="E6796" t="s">
        <v>216</v>
      </c>
      <c r="F6796" t="s">
        <v>202</v>
      </c>
      <c r="G6796" t="s">
        <v>303</v>
      </c>
      <c r="H6796" s="168">
        <v>40799</v>
      </c>
      <c r="I6796" t="s">
        <v>107</v>
      </c>
      <c r="J6796" s="169">
        <v>6.0383561643835613</v>
      </c>
      <c r="K6796">
        <v>2</v>
      </c>
    </row>
    <row r="6797" spans="1:11" x14ac:dyDescent="0.25">
      <c r="A6797" t="s">
        <v>7335</v>
      </c>
      <c r="B6797">
        <v>85018</v>
      </c>
      <c r="C6797" t="s">
        <v>172</v>
      </c>
      <c r="D6797" s="167">
        <v>68845.62</v>
      </c>
      <c r="E6797" t="s">
        <v>1258</v>
      </c>
      <c r="F6797" t="s">
        <v>169</v>
      </c>
      <c r="G6797" t="s">
        <v>418</v>
      </c>
      <c r="H6797" s="168">
        <v>38503</v>
      </c>
      <c r="I6797" t="s">
        <v>106</v>
      </c>
      <c r="J6797" s="169">
        <v>12.328767123287671</v>
      </c>
      <c r="K6797">
        <v>3</v>
      </c>
    </row>
    <row r="6798" spans="1:11" x14ac:dyDescent="0.25">
      <c r="A6798" t="s">
        <v>7336</v>
      </c>
      <c r="B6798">
        <v>25665</v>
      </c>
      <c r="C6798" t="s">
        <v>167</v>
      </c>
      <c r="D6798" s="167">
        <v>76384.210000000006</v>
      </c>
      <c r="E6798" t="s">
        <v>216</v>
      </c>
      <c r="F6798" t="s">
        <v>169</v>
      </c>
      <c r="G6798" t="s">
        <v>282</v>
      </c>
      <c r="H6798" s="168">
        <v>36808</v>
      </c>
      <c r="I6798" t="s">
        <v>107</v>
      </c>
      <c r="J6798" s="169">
        <v>16.972602739726028</v>
      </c>
      <c r="K6798">
        <v>4</v>
      </c>
    </row>
    <row r="6799" spans="1:11" x14ac:dyDescent="0.25">
      <c r="A6799" t="s">
        <v>7337</v>
      </c>
      <c r="B6799">
        <v>84396</v>
      </c>
      <c r="C6799" t="s">
        <v>172</v>
      </c>
      <c r="D6799" s="167">
        <v>45048.5</v>
      </c>
      <c r="E6799" t="s">
        <v>199</v>
      </c>
      <c r="F6799" t="s">
        <v>169</v>
      </c>
      <c r="G6799" t="s">
        <v>205</v>
      </c>
      <c r="H6799" s="168">
        <v>41106</v>
      </c>
      <c r="I6799" t="s">
        <v>106</v>
      </c>
      <c r="J6799" s="169">
        <v>5.1972602739726028</v>
      </c>
      <c r="K6799">
        <v>2</v>
      </c>
    </row>
    <row r="6800" spans="1:11" x14ac:dyDescent="0.25">
      <c r="A6800" t="s">
        <v>7338</v>
      </c>
      <c r="B6800">
        <v>29389</v>
      </c>
      <c r="C6800" t="s">
        <v>172</v>
      </c>
      <c r="D6800" s="167">
        <v>92756.7</v>
      </c>
      <c r="E6800" t="s">
        <v>175</v>
      </c>
      <c r="F6800" t="s">
        <v>169</v>
      </c>
      <c r="G6800" t="s">
        <v>183</v>
      </c>
      <c r="H6800" s="168">
        <v>35296</v>
      </c>
      <c r="I6800" t="s">
        <v>103</v>
      </c>
      <c r="J6800" s="169">
        <v>21.115068493150684</v>
      </c>
      <c r="K6800">
        <v>5</v>
      </c>
    </row>
    <row r="6801" spans="1:11" x14ac:dyDescent="0.25">
      <c r="A6801" t="s">
        <v>7339</v>
      </c>
      <c r="B6801">
        <v>88880</v>
      </c>
      <c r="C6801" t="s">
        <v>172</v>
      </c>
      <c r="D6801" s="167">
        <v>93373.78</v>
      </c>
      <c r="E6801" t="s">
        <v>1258</v>
      </c>
      <c r="F6801" t="s">
        <v>169</v>
      </c>
      <c r="G6801" t="s">
        <v>418</v>
      </c>
      <c r="H6801" s="168">
        <v>34645</v>
      </c>
      <c r="I6801" t="s">
        <v>106</v>
      </c>
      <c r="J6801" s="169">
        <v>22.898630136986302</v>
      </c>
      <c r="K6801">
        <v>5</v>
      </c>
    </row>
    <row r="6802" spans="1:11" x14ac:dyDescent="0.25">
      <c r="A6802" t="s">
        <v>7340</v>
      </c>
      <c r="B6802">
        <v>65640</v>
      </c>
      <c r="C6802" t="s">
        <v>172</v>
      </c>
      <c r="D6802" s="167">
        <v>102664</v>
      </c>
      <c r="E6802" t="s">
        <v>308</v>
      </c>
      <c r="F6802" t="s">
        <v>169</v>
      </c>
      <c r="G6802" t="s">
        <v>397</v>
      </c>
      <c r="H6802" s="168">
        <v>36528</v>
      </c>
      <c r="I6802" t="s">
        <v>108</v>
      </c>
      <c r="J6802" s="169">
        <v>17.739726027397261</v>
      </c>
      <c r="K6802">
        <v>4</v>
      </c>
    </row>
    <row r="6803" spans="1:11" x14ac:dyDescent="0.25">
      <c r="A6803" t="s">
        <v>7341</v>
      </c>
      <c r="B6803">
        <v>9795</v>
      </c>
      <c r="C6803" t="s">
        <v>167</v>
      </c>
      <c r="D6803" s="167">
        <v>69222.179999999993</v>
      </c>
      <c r="E6803" t="s">
        <v>188</v>
      </c>
      <c r="F6803" t="s">
        <v>169</v>
      </c>
      <c r="G6803" t="s">
        <v>170</v>
      </c>
      <c r="H6803" s="168">
        <v>32223</v>
      </c>
      <c r="I6803" t="s">
        <v>106</v>
      </c>
      <c r="J6803" s="169">
        <v>29.534246575342465</v>
      </c>
      <c r="K6803">
        <v>6</v>
      </c>
    </row>
    <row r="6804" spans="1:11" x14ac:dyDescent="0.25">
      <c r="A6804" t="s">
        <v>7342</v>
      </c>
      <c r="B6804">
        <v>67970</v>
      </c>
      <c r="C6804" t="s">
        <v>172</v>
      </c>
      <c r="D6804" s="167">
        <v>52032.19</v>
      </c>
      <c r="E6804" t="s">
        <v>185</v>
      </c>
      <c r="F6804" t="s">
        <v>169</v>
      </c>
      <c r="G6804" t="s">
        <v>209</v>
      </c>
      <c r="H6804" s="168">
        <v>40140</v>
      </c>
      <c r="I6804" t="s">
        <v>105</v>
      </c>
      <c r="J6804" s="169">
        <v>7.8438356164383558</v>
      </c>
      <c r="K6804">
        <v>2</v>
      </c>
    </row>
    <row r="6805" spans="1:11" x14ac:dyDescent="0.25">
      <c r="A6805" t="s">
        <v>7343</v>
      </c>
      <c r="B6805">
        <v>30989</v>
      </c>
      <c r="C6805" t="s">
        <v>172</v>
      </c>
      <c r="D6805" s="167">
        <v>77343</v>
      </c>
      <c r="E6805" t="s">
        <v>196</v>
      </c>
      <c r="F6805" t="s">
        <v>169</v>
      </c>
      <c r="G6805" t="s">
        <v>7297</v>
      </c>
      <c r="H6805" s="168">
        <v>38670</v>
      </c>
      <c r="I6805" t="s">
        <v>103</v>
      </c>
      <c r="J6805" s="169">
        <v>11.871232876712329</v>
      </c>
      <c r="K6805">
        <v>3</v>
      </c>
    </row>
    <row r="6806" spans="1:11" x14ac:dyDescent="0.25">
      <c r="A6806" t="s">
        <v>7344</v>
      </c>
      <c r="B6806">
        <v>73675</v>
      </c>
      <c r="C6806" t="s">
        <v>167</v>
      </c>
      <c r="D6806" s="167">
        <v>83214</v>
      </c>
      <c r="E6806" t="s">
        <v>188</v>
      </c>
      <c r="F6806" t="s">
        <v>169</v>
      </c>
      <c r="G6806" t="s">
        <v>428</v>
      </c>
      <c r="H6806" s="168">
        <v>42338</v>
      </c>
      <c r="I6806" t="s">
        <v>107</v>
      </c>
      <c r="J6806" s="169">
        <v>1.821917808219178</v>
      </c>
      <c r="K6806">
        <v>1</v>
      </c>
    </row>
    <row r="6807" spans="1:11" x14ac:dyDescent="0.25">
      <c r="A6807" t="s">
        <v>7345</v>
      </c>
      <c r="B6807">
        <v>118</v>
      </c>
      <c r="C6807" t="s">
        <v>172</v>
      </c>
      <c r="D6807" s="167">
        <v>83658</v>
      </c>
      <c r="E6807" t="s">
        <v>175</v>
      </c>
      <c r="F6807" t="s">
        <v>169</v>
      </c>
      <c r="G6807" t="s">
        <v>183</v>
      </c>
      <c r="H6807" s="168">
        <v>37459</v>
      </c>
      <c r="I6807" t="s">
        <v>103</v>
      </c>
      <c r="J6807" s="169">
        <v>15.189041095890412</v>
      </c>
      <c r="K6807">
        <v>4</v>
      </c>
    </row>
    <row r="6808" spans="1:11" x14ac:dyDescent="0.25">
      <c r="A6808" t="s">
        <v>7346</v>
      </c>
      <c r="B6808">
        <v>76943</v>
      </c>
      <c r="C6808" t="s">
        <v>167</v>
      </c>
      <c r="D6808" s="167">
        <v>102639.81</v>
      </c>
      <c r="E6808" t="s">
        <v>213</v>
      </c>
      <c r="F6808" t="s">
        <v>169</v>
      </c>
      <c r="G6808" t="s">
        <v>397</v>
      </c>
      <c r="H6808" s="168">
        <v>37116</v>
      </c>
      <c r="I6808" t="s">
        <v>104</v>
      </c>
      <c r="J6808" s="169">
        <v>16.12876712328767</v>
      </c>
      <c r="K6808">
        <v>4</v>
      </c>
    </row>
    <row r="6809" spans="1:11" x14ac:dyDescent="0.25">
      <c r="A6809" t="s">
        <v>7347</v>
      </c>
      <c r="B6809">
        <v>28207</v>
      </c>
      <c r="C6809" t="s">
        <v>167</v>
      </c>
      <c r="D6809" s="167">
        <v>38524.730000000003</v>
      </c>
      <c r="E6809" t="s">
        <v>188</v>
      </c>
      <c r="F6809" t="s">
        <v>202</v>
      </c>
      <c r="G6809" t="s">
        <v>313</v>
      </c>
      <c r="H6809" s="168">
        <v>38034</v>
      </c>
      <c r="I6809" t="s">
        <v>107</v>
      </c>
      <c r="J6809" s="169">
        <v>13.613698630136986</v>
      </c>
      <c r="K6809">
        <v>3</v>
      </c>
    </row>
    <row r="6810" spans="1:11" x14ac:dyDescent="0.25">
      <c r="A6810" t="s">
        <v>7348</v>
      </c>
      <c r="B6810">
        <v>27469</v>
      </c>
      <c r="C6810" t="s">
        <v>172</v>
      </c>
      <c r="D6810" s="167">
        <v>91005</v>
      </c>
      <c r="E6810" t="s">
        <v>185</v>
      </c>
      <c r="F6810" t="s">
        <v>169</v>
      </c>
      <c r="G6810" t="s">
        <v>495</v>
      </c>
      <c r="H6810" s="168">
        <v>38999</v>
      </c>
      <c r="I6810" t="s">
        <v>103</v>
      </c>
      <c r="J6810" s="169">
        <v>10.96986301369863</v>
      </c>
      <c r="K6810">
        <v>3</v>
      </c>
    </row>
    <row r="6811" spans="1:11" x14ac:dyDescent="0.25">
      <c r="A6811" t="s">
        <v>7349</v>
      </c>
      <c r="B6811">
        <v>45888</v>
      </c>
      <c r="C6811" t="s">
        <v>172</v>
      </c>
      <c r="D6811" s="167">
        <v>58720</v>
      </c>
      <c r="E6811" t="s">
        <v>168</v>
      </c>
      <c r="F6811" t="s">
        <v>169</v>
      </c>
      <c r="G6811" t="s">
        <v>265</v>
      </c>
      <c r="H6811" s="168">
        <v>40729</v>
      </c>
      <c r="I6811" t="s">
        <v>106</v>
      </c>
      <c r="J6811" s="169">
        <v>6.2301369863013702</v>
      </c>
      <c r="K6811">
        <v>2</v>
      </c>
    </row>
    <row r="6812" spans="1:11" x14ac:dyDescent="0.25">
      <c r="A6812" t="s">
        <v>7350</v>
      </c>
      <c r="B6812">
        <v>57862</v>
      </c>
      <c r="C6812" t="s">
        <v>172</v>
      </c>
      <c r="D6812" s="167">
        <v>92756.7</v>
      </c>
      <c r="E6812" t="s">
        <v>175</v>
      </c>
      <c r="F6812" t="s">
        <v>169</v>
      </c>
      <c r="G6812" t="s">
        <v>183</v>
      </c>
      <c r="H6812" s="168">
        <v>32727</v>
      </c>
      <c r="I6812" t="s">
        <v>103</v>
      </c>
      <c r="J6812" s="169">
        <v>28.153424657534245</v>
      </c>
      <c r="K6812">
        <v>6</v>
      </c>
    </row>
    <row r="6813" spans="1:11" x14ac:dyDescent="0.25">
      <c r="A6813" t="s">
        <v>7351</v>
      </c>
      <c r="B6813">
        <v>39507</v>
      </c>
      <c r="C6813" t="s">
        <v>167</v>
      </c>
      <c r="D6813" s="167">
        <v>73801</v>
      </c>
      <c r="E6813" t="s">
        <v>308</v>
      </c>
      <c r="F6813" t="s">
        <v>169</v>
      </c>
      <c r="G6813" t="s">
        <v>539</v>
      </c>
      <c r="H6813" s="168">
        <v>37228</v>
      </c>
      <c r="I6813" t="s">
        <v>106</v>
      </c>
      <c r="J6813" s="169">
        <v>15.821917808219178</v>
      </c>
      <c r="K6813">
        <v>4</v>
      </c>
    </row>
    <row r="6814" spans="1:11" x14ac:dyDescent="0.25">
      <c r="A6814" t="s">
        <v>7352</v>
      </c>
      <c r="B6814">
        <v>29400</v>
      </c>
      <c r="C6814" t="s">
        <v>167</v>
      </c>
      <c r="D6814" s="167">
        <v>25445</v>
      </c>
      <c r="E6814" t="s">
        <v>196</v>
      </c>
      <c r="F6814" t="s">
        <v>202</v>
      </c>
      <c r="G6814" t="s">
        <v>367</v>
      </c>
      <c r="H6814" s="168">
        <v>36087</v>
      </c>
      <c r="I6814" t="s">
        <v>104</v>
      </c>
      <c r="J6814" s="169">
        <v>18.947945205479453</v>
      </c>
      <c r="K6814">
        <v>4</v>
      </c>
    </row>
    <row r="6815" spans="1:11" x14ac:dyDescent="0.25">
      <c r="A6815" t="s">
        <v>7353</v>
      </c>
      <c r="B6815">
        <v>82619</v>
      </c>
      <c r="C6815" t="s">
        <v>167</v>
      </c>
      <c r="D6815" s="167">
        <v>170687</v>
      </c>
      <c r="E6815" t="s">
        <v>239</v>
      </c>
      <c r="F6815" t="s">
        <v>169</v>
      </c>
      <c r="G6815" t="s">
        <v>974</v>
      </c>
      <c r="H6815" s="168">
        <v>39454</v>
      </c>
      <c r="I6815" t="s">
        <v>104</v>
      </c>
      <c r="J6815" s="169">
        <v>9.7232876712328764</v>
      </c>
      <c r="K6815">
        <v>2</v>
      </c>
    </row>
    <row r="6816" spans="1:11" x14ac:dyDescent="0.25">
      <c r="A6816" t="s">
        <v>7354</v>
      </c>
      <c r="B6816">
        <v>98159</v>
      </c>
      <c r="C6816" t="s">
        <v>172</v>
      </c>
      <c r="D6816" s="167">
        <v>109134.05</v>
      </c>
      <c r="E6816" t="s">
        <v>230</v>
      </c>
      <c r="F6816" t="s">
        <v>169</v>
      </c>
      <c r="G6816" t="s">
        <v>214</v>
      </c>
      <c r="H6816" s="168">
        <v>41582</v>
      </c>
      <c r="I6816" t="s">
        <v>103</v>
      </c>
      <c r="J6816" s="169">
        <v>3.893150684931507</v>
      </c>
      <c r="K6816">
        <v>1</v>
      </c>
    </row>
    <row r="6817" spans="1:11" x14ac:dyDescent="0.25">
      <c r="A6817" t="s">
        <v>7355</v>
      </c>
      <c r="B6817">
        <v>25018</v>
      </c>
      <c r="C6817" t="s">
        <v>167</v>
      </c>
      <c r="D6817" s="167">
        <v>24978.81</v>
      </c>
      <c r="E6817" t="s">
        <v>196</v>
      </c>
      <c r="F6817" t="s">
        <v>202</v>
      </c>
      <c r="G6817" t="s">
        <v>367</v>
      </c>
      <c r="H6817" s="168">
        <v>36633</v>
      </c>
      <c r="I6817" t="s">
        <v>106</v>
      </c>
      <c r="J6817" s="169">
        <v>17.452054794520549</v>
      </c>
      <c r="K6817">
        <v>4</v>
      </c>
    </row>
    <row r="6818" spans="1:11" x14ac:dyDescent="0.25">
      <c r="A6818" t="s">
        <v>7356</v>
      </c>
      <c r="B6818">
        <v>31121</v>
      </c>
      <c r="C6818" t="s">
        <v>167</v>
      </c>
      <c r="D6818" s="167">
        <v>107657</v>
      </c>
      <c r="E6818" t="s">
        <v>168</v>
      </c>
      <c r="F6818" t="s">
        <v>169</v>
      </c>
      <c r="G6818" t="s">
        <v>240</v>
      </c>
      <c r="H6818" s="168">
        <v>38880</v>
      </c>
      <c r="I6818" t="s">
        <v>108</v>
      </c>
      <c r="J6818" s="169">
        <v>11.295890410958904</v>
      </c>
      <c r="K6818">
        <v>3</v>
      </c>
    </row>
    <row r="6819" spans="1:11" x14ac:dyDescent="0.25">
      <c r="A6819" t="s">
        <v>7357</v>
      </c>
      <c r="B6819">
        <v>73656</v>
      </c>
      <c r="C6819" t="s">
        <v>172</v>
      </c>
      <c r="D6819" s="167">
        <v>42053.33</v>
      </c>
      <c r="E6819" t="s">
        <v>199</v>
      </c>
      <c r="F6819" t="s">
        <v>169</v>
      </c>
      <c r="G6819" t="s">
        <v>207</v>
      </c>
      <c r="H6819" s="168">
        <v>41232</v>
      </c>
      <c r="I6819" t="s">
        <v>105</v>
      </c>
      <c r="J6819" s="169">
        <v>4.8520547945205479</v>
      </c>
      <c r="K6819">
        <v>1</v>
      </c>
    </row>
    <row r="6820" spans="1:11" x14ac:dyDescent="0.25">
      <c r="A6820" t="s">
        <v>7358</v>
      </c>
      <c r="B6820">
        <v>76234</v>
      </c>
      <c r="C6820" t="s">
        <v>167</v>
      </c>
      <c r="D6820" s="167">
        <v>93396</v>
      </c>
      <c r="E6820" t="s">
        <v>180</v>
      </c>
      <c r="F6820" t="s">
        <v>169</v>
      </c>
      <c r="G6820" t="s">
        <v>386</v>
      </c>
      <c r="H6820" s="168">
        <v>38880</v>
      </c>
      <c r="I6820" t="s">
        <v>108</v>
      </c>
      <c r="J6820" s="169">
        <v>11.295890410958904</v>
      </c>
      <c r="K6820">
        <v>3</v>
      </c>
    </row>
    <row r="6821" spans="1:11" x14ac:dyDescent="0.25">
      <c r="A6821" t="s">
        <v>7359</v>
      </c>
      <c r="B6821">
        <v>94724</v>
      </c>
      <c r="C6821" t="s">
        <v>172</v>
      </c>
      <c r="D6821" s="167">
        <v>72628.78</v>
      </c>
      <c r="E6821" t="s">
        <v>1684</v>
      </c>
      <c r="F6821" t="s">
        <v>169</v>
      </c>
      <c r="G6821" t="s">
        <v>240</v>
      </c>
      <c r="H6821" s="168">
        <v>38769</v>
      </c>
      <c r="I6821" t="s">
        <v>103</v>
      </c>
      <c r="J6821" s="169">
        <v>11.6</v>
      </c>
      <c r="K6821">
        <v>3</v>
      </c>
    </row>
    <row r="6822" spans="1:11" x14ac:dyDescent="0.25">
      <c r="A6822" t="s">
        <v>7360</v>
      </c>
      <c r="B6822">
        <v>86337</v>
      </c>
      <c r="C6822" t="s">
        <v>172</v>
      </c>
      <c r="D6822" s="167">
        <v>39257</v>
      </c>
      <c r="E6822" t="s">
        <v>199</v>
      </c>
      <c r="F6822" t="s">
        <v>169</v>
      </c>
      <c r="G6822" t="s">
        <v>200</v>
      </c>
      <c r="H6822" s="168">
        <v>42590</v>
      </c>
      <c r="I6822" t="s">
        <v>106</v>
      </c>
      <c r="J6822" s="169">
        <v>1.1315068493150684</v>
      </c>
      <c r="K6822">
        <v>1</v>
      </c>
    </row>
    <row r="6823" spans="1:11" x14ac:dyDescent="0.25">
      <c r="A6823" t="s">
        <v>7361</v>
      </c>
      <c r="B6823">
        <v>64896</v>
      </c>
      <c r="C6823" t="s">
        <v>167</v>
      </c>
      <c r="D6823" s="167">
        <v>87843.27</v>
      </c>
      <c r="E6823" t="s">
        <v>188</v>
      </c>
      <c r="F6823" t="s">
        <v>169</v>
      </c>
      <c r="G6823" t="s">
        <v>284</v>
      </c>
      <c r="H6823" s="168">
        <v>39300</v>
      </c>
      <c r="I6823" t="s">
        <v>107</v>
      </c>
      <c r="J6823" s="169">
        <v>10.145205479452056</v>
      </c>
      <c r="K6823">
        <v>3</v>
      </c>
    </row>
    <row r="6824" spans="1:11" x14ac:dyDescent="0.25">
      <c r="A6824" t="s">
        <v>7362</v>
      </c>
      <c r="B6824">
        <v>32114</v>
      </c>
      <c r="C6824" t="s">
        <v>172</v>
      </c>
      <c r="D6824" s="167">
        <v>45049.120000000003</v>
      </c>
      <c r="E6824" t="s">
        <v>199</v>
      </c>
      <c r="F6824" t="s">
        <v>169</v>
      </c>
      <c r="G6824" t="s">
        <v>205</v>
      </c>
      <c r="H6824" s="168">
        <v>41281</v>
      </c>
      <c r="I6824" t="s">
        <v>106</v>
      </c>
      <c r="J6824" s="169">
        <v>4.7178082191780826</v>
      </c>
      <c r="K6824">
        <v>1</v>
      </c>
    </row>
    <row r="6825" spans="1:11" x14ac:dyDescent="0.25">
      <c r="A6825" t="s">
        <v>7363</v>
      </c>
      <c r="B6825">
        <v>63950</v>
      </c>
      <c r="C6825" t="s">
        <v>172</v>
      </c>
      <c r="D6825" s="167">
        <v>36363.339999999997</v>
      </c>
      <c r="E6825" t="s">
        <v>233</v>
      </c>
      <c r="F6825" t="s">
        <v>169</v>
      </c>
      <c r="G6825" t="s">
        <v>242</v>
      </c>
      <c r="H6825" s="168">
        <v>41582</v>
      </c>
      <c r="I6825" t="s">
        <v>103</v>
      </c>
      <c r="J6825" s="169">
        <v>3.893150684931507</v>
      </c>
      <c r="K6825">
        <v>1</v>
      </c>
    </row>
    <row r="6826" spans="1:11" x14ac:dyDescent="0.25">
      <c r="A6826" t="s">
        <v>7364</v>
      </c>
      <c r="B6826">
        <v>32387</v>
      </c>
      <c r="C6826" t="s">
        <v>167</v>
      </c>
      <c r="D6826" s="167">
        <v>64141</v>
      </c>
      <c r="E6826" t="s">
        <v>199</v>
      </c>
      <c r="F6826" t="s">
        <v>169</v>
      </c>
      <c r="G6826" t="s">
        <v>200</v>
      </c>
      <c r="H6826" s="168">
        <v>36331</v>
      </c>
      <c r="I6826" t="s">
        <v>107</v>
      </c>
      <c r="J6826" s="169">
        <v>18.279452054794522</v>
      </c>
      <c r="K6826">
        <v>4</v>
      </c>
    </row>
    <row r="6827" spans="1:11" x14ac:dyDescent="0.25">
      <c r="A6827" t="s">
        <v>7365</v>
      </c>
      <c r="B6827">
        <v>50912</v>
      </c>
      <c r="C6827" t="s">
        <v>172</v>
      </c>
      <c r="D6827" s="167">
        <v>50334.11</v>
      </c>
      <c r="E6827" t="s">
        <v>233</v>
      </c>
      <c r="F6827" t="s">
        <v>169</v>
      </c>
      <c r="G6827" t="s">
        <v>554</v>
      </c>
      <c r="H6827" s="168">
        <v>38378</v>
      </c>
      <c r="I6827" t="s">
        <v>107</v>
      </c>
      <c r="J6827" s="169">
        <v>12.671232876712329</v>
      </c>
      <c r="K6827">
        <v>3</v>
      </c>
    </row>
    <row r="6828" spans="1:11" x14ac:dyDescent="0.25">
      <c r="A6828" t="s">
        <v>7366</v>
      </c>
      <c r="B6828">
        <v>35362</v>
      </c>
      <c r="C6828" t="s">
        <v>172</v>
      </c>
      <c r="D6828" s="167">
        <v>68015</v>
      </c>
      <c r="E6828" t="s">
        <v>191</v>
      </c>
      <c r="F6828" t="s">
        <v>169</v>
      </c>
      <c r="G6828" t="s">
        <v>486</v>
      </c>
      <c r="H6828" s="168">
        <v>39133</v>
      </c>
      <c r="I6828" t="s">
        <v>108</v>
      </c>
      <c r="J6828" s="169">
        <v>10.602739726027398</v>
      </c>
      <c r="K6828">
        <v>3</v>
      </c>
    </row>
    <row r="6829" spans="1:11" x14ac:dyDescent="0.25">
      <c r="A6829" t="s">
        <v>7367</v>
      </c>
      <c r="B6829">
        <v>87210</v>
      </c>
      <c r="C6829" t="s">
        <v>172</v>
      </c>
      <c r="D6829" s="167">
        <v>50343.91</v>
      </c>
      <c r="E6829" t="s">
        <v>199</v>
      </c>
      <c r="F6829" t="s">
        <v>169</v>
      </c>
      <c r="G6829" t="s">
        <v>750</v>
      </c>
      <c r="H6829" s="168">
        <v>39048</v>
      </c>
      <c r="I6829" t="s">
        <v>105</v>
      </c>
      <c r="J6829" s="169">
        <v>10.835616438356164</v>
      </c>
      <c r="K6829">
        <v>3</v>
      </c>
    </row>
    <row r="6830" spans="1:11" x14ac:dyDescent="0.25">
      <c r="A6830" t="s">
        <v>7368</v>
      </c>
      <c r="B6830">
        <v>34279</v>
      </c>
      <c r="C6830" t="s">
        <v>167</v>
      </c>
      <c r="D6830" s="167">
        <v>84772.39</v>
      </c>
      <c r="E6830" t="s">
        <v>168</v>
      </c>
      <c r="F6830" t="s">
        <v>169</v>
      </c>
      <c r="G6830" t="s">
        <v>2759</v>
      </c>
      <c r="H6830" s="168">
        <v>36710</v>
      </c>
      <c r="I6830" t="s">
        <v>104</v>
      </c>
      <c r="J6830" s="169">
        <v>17.241095890410961</v>
      </c>
      <c r="K6830">
        <v>4</v>
      </c>
    </row>
    <row r="6831" spans="1:11" x14ac:dyDescent="0.25">
      <c r="A6831" t="s">
        <v>7369</v>
      </c>
      <c r="B6831">
        <v>31912</v>
      </c>
      <c r="C6831" t="s">
        <v>167</v>
      </c>
      <c r="D6831" s="167">
        <v>56012.49</v>
      </c>
      <c r="E6831" t="s">
        <v>325</v>
      </c>
      <c r="F6831" t="s">
        <v>169</v>
      </c>
      <c r="G6831" t="s">
        <v>5291</v>
      </c>
      <c r="H6831" s="168">
        <v>39384</v>
      </c>
      <c r="I6831" t="s">
        <v>103</v>
      </c>
      <c r="J6831" s="169">
        <v>9.9150684931506845</v>
      </c>
      <c r="K6831">
        <v>2</v>
      </c>
    </row>
    <row r="6832" spans="1:11" x14ac:dyDescent="0.25">
      <c r="A6832" t="s">
        <v>7370</v>
      </c>
      <c r="B6832">
        <v>37509</v>
      </c>
      <c r="C6832" t="s">
        <v>167</v>
      </c>
      <c r="D6832" s="167">
        <v>44758.57</v>
      </c>
      <c r="E6832" t="s">
        <v>188</v>
      </c>
      <c r="F6832" t="s">
        <v>169</v>
      </c>
      <c r="G6832" t="s">
        <v>6527</v>
      </c>
      <c r="H6832" s="168">
        <v>39497</v>
      </c>
      <c r="I6832" t="s">
        <v>106</v>
      </c>
      <c r="J6832" s="169">
        <v>9.6054794520547944</v>
      </c>
      <c r="K6832">
        <v>2</v>
      </c>
    </row>
    <row r="6833" spans="1:11" x14ac:dyDescent="0.25">
      <c r="A6833" t="s">
        <v>7371</v>
      </c>
      <c r="B6833">
        <v>46204</v>
      </c>
      <c r="C6833" t="s">
        <v>172</v>
      </c>
      <c r="D6833" s="167">
        <v>46626.87</v>
      </c>
      <c r="E6833" t="s">
        <v>199</v>
      </c>
      <c r="F6833" t="s">
        <v>169</v>
      </c>
      <c r="G6833" t="s">
        <v>205</v>
      </c>
      <c r="H6833" s="168">
        <v>39514</v>
      </c>
      <c r="I6833" t="s">
        <v>103</v>
      </c>
      <c r="J6833" s="169">
        <v>9.5589041095890419</v>
      </c>
      <c r="K6833">
        <v>2</v>
      </c>
    </row>
    <row r="6834" spans="1:11" x14ac:dyDescent="0.25">
      <c r="A6834" t="s">
        <v>7372</v>
      </c>
      <c r="B6834">
        <v>85149</v>
      </c>
      <c r="C6834" t="s">
        <v>172</v>
      </c>
      <c r="D6834" s="167">
        <v>39195</v>
      </c>
      <c r="E6834" t="s">
        <v>188</v>
      </c>
      <c r="F6834" t="s">
        <v>169</v>
      </c>
      <c r="G6834" t="s">
        <v>344</v>
      </c>
      <c r="H6834" s="168">
        <v>41567</v>
      </c>
      <c r="I6834" t="s">
        <v>103</v>
      </c>
      <c r="J6834" s="169">
        <v>3.9342465753424656</v>
      </c>
      <c r="K6834">
        <v>1</v>
      </c>
    </row>
    <row r="6835" spans="1:11" x14ac:dyDescent="0.25">
      <c r="A6835" t="s">
        <v>7373</v>
      </c>
      <c r="B6835">
        <v>57552</v>
      </c>
      <c r="C6835" t="s">
        <v>172</v>
      </c>
      <c r="D6835" s="167">
        <v>27805.439999999999</v>
      </c>
      <c r="E6835" t="s">
        <v>233</v>
      </c>
      <c r="F6835" t="s">
        <v>202</v>
      </c>
      <c r="G6835" t="s">
        <v>234</v>
      </c>
      <c r="H6835" s="168">
        <v>42471</v>
      </c>
      <c r="I6835" t="s">
        <v>106</v>
      </c>
      <c r="J6835" s="169">
        <v>1.4575342465753425</v>
      </c>
      <c r="K6835">
        <v>1</v>
      </c>
    </row>
    <row r="6836" spans="1:11" x14ac:dyDescent="0.25">
      <c r="A6836" t="s">
        <v>7374</v>
      </c>
      <c r="B6836">
        <v>29565</v>
      </c>
      <c r="C6836" t="s">
        <v>172</v>
      </c>
      <c r="D6836" s="167">
        <v>67044</v>
      </c>
      <c r="E6836" t="s">
        <v>191</v>
      </c>
      <c r="F6836" t="s">
        <v>169</v>
      </c>
      <c r="G6836" t="s">
        <v>486</v>
      </c>
      <c r="H6836" s="168">
        <v>38488</v>
      </c>
      <c r="I6836" t="s">
        <v>104</v>
      </c>
      <c r="J6836" s="169">
        <v>12.36986301369863</v>
      </c>
      <c r="K6836">
        <v>3</v>
      </c>
    </row>
    <row r="6837" spans="1:11" x14ac:dyDescent="0.25">
      <c r="A6837" t="s">
        <v>7375</v>
      </c>
      <c r="B6837">
        <v>54221</v>
      </c>
      <c r="C6837" t="s">
        <v>167</v>
      </c>
      <c r="D6837" s="167">
        <v>102664</v>
      </c>
      <c r="E6837" t="s">
        <v>168</v>
      </c>
      <c r="F6837" t="s">
        <v>169</v>
      </c>
      <c r="G6837" t="s">
        <v>598</v>
      </c>
      <c r="H6837" s="168">
        <v>35303</v>
      </c>
      <c r="I6837" t="s">
        <v>107</v>
      </c>
      <c r="J6837" s="169">
        <v>21.095890410958905</v>
      </c>
      <c r="K6837">
        <v>5</v>
      </c>
    </row>
    <row r="6838" spans="1:11" x14ac:dyDescent="0.25">
      <c r="A6838" t="s">
        <v>7376</v>
      </c>
      <c r="B6838">
        <v>638</v>
      </c>
      <c r="C6838" t="s">
        <v>167</v>
      </c>
      <c r="D6838" s="167">
        <v>55443.86</v>
      </c>
      <c r="E6838" t="s">
        <v>188</v>
      </c>
      <c r="F6838" t="s">
        <v>169</v>
      </c>
      <c r="G6838" t="s">
        <v>600</v>
      </c>
      <c r="H6838" s="168">
        <v>40952</v>
      </c>
      <c r="I6838" t="s">
        <v>104</v>
      </c>
      <c r="J6838" s="169">
        <v>5.6191780821917812</v>
      </c>
      <c r="K6838">
        <v>2</v>
      </c>
    </row>
    <row r="6839" spans="1:11" x14ac:dyDescent="0.25">
      <c r="A6839" t="s">
        <v>7377</v>
      </c>
      <c r="B6839">
        <v>23139</v>
      </c>
      <c r="C6839" t="s">
        <v>172</v>
      </c>
      <c r="D6839" s="167">
        <v>57315.42</v>
      </c>
      <c r="E6839" t="s">
        <v>233</v>
      </c>
      <c r="F6839" t="s">
        <v>169</v>
      </c>
      <c r="G6839" t="s">
        <v>514</v>
      </c>
      <c r="H6839" s="168">
        <v>37410</v>
      </c>
      <c r="I6839" t="s">
        <v>106</v>
      </c>
      <c r="J6839" s="169">
        <v>15.323287671232876</v>
      </c>
      <c r="K6839">
        <v>4</v>
      </c>
    </row>
    <row r="6840" spans="1:11" x14ac:dyDescent="0.25">
      <c r="A6840" t="s">
        <v>7378</v>
      </c>
      <c r="B6840">
        <v>17847</v>
      </c>
      <c r="C6840" t="s">
        <v>172</v>
      </c>
      <c r="D6840" s="167">
        <v>78889.86</v>
      </c>
      <c r="E6840" t="s">
        <v>199</v>
      </c>
      <c r="F6840" t="s">
        <v>169</v>
      </c>
      <c r="G6840" t="s">
        <v>1591</v>
      </c>
      <c r="H6840" s="168">
        <v>33679</v>
      </c>
      <c r="I6840" t="s">
        <v>103</v>
      </c>
      <c r="J6840" s="169">
        <v>25.545205479452054</v>
      </c>
      <c r="K6840">
        <v>6</v>
      </c>
    </row>
    <row r="6841" spans="1:11" x14ac:dyDescent="0.25">
      <c r="A6841" t="s">
        <v>7379</v>
      </c>
      <c r="B6841">
        <v>55990</v>
      </c>
      <c r="C6841" t="s">
        <v>172</v>
      </c>
      <c r="D6841" s="167">
        <v>149529.07999999999</v>
      </c>
      <c r="E6841" t="s">
        <v>185</v>
      </c>
      <c r="F6841" t="s">
        <v>169</v>
      </c>
      <c r="G6841" t="s">
        <v>728</v>
      </c>
      <c r="H6841" s="168">
        <v>32475</v>
      </c>
      <c r="I6841" t="s">
        <v>105</v>
      </c>
      <c r="J6841" s="169">
        <v>28.843835616438355</v>
      </c>
      <c r="K6841">
        <v>6</v>
      </c>
    </row>
    <row r="6842" spans="1:11" x14ac:dyDescent="0.25">
      <c r="A6842" t="s">
        <v>7380</v>
      </c>
      <c r="B6842">
        <v>93371</v>
      </c>
      <c r="C6842" t="s">
        <v>172</v>
      </c>
      <c r="D6842" s="167">
        <v>56980.89</v>
      </c>
      <c r="E6842" t="s">
        <v>168</v>
      </c>
      <c r="F6842" t="s">
        <v>169</v>
      </c>
      <c r="G6842" t="s">
        <v>1931</v>
      </c>
      <c r="H6842" s="168">
        <v>41442</v>
      </c>
      <c r="I6842" t="s">
        <v>103</v>
      </c>
      <c r="J6842" s="169">
        <v>4.2767123287671236</v>
      </c>
      <c r="K6842">
        <v>1</v>
      </c>
    </row>
    <row r="6843" spans="1:11" x14ac:dyDescent="0.25">
      <c r="A6843" t="s">
        <v>7381</v>
      </c>
      <c r="B6843">
        <v>59074</v>
      </c>
      <c r="C6843" t="s">
        <v>167</v>
      </c>
      <c r="D6843" s="167">
        <v>47443.98</v>
      </c>
      <c r="E6843" t="s">
        <v>188</v>
      </c>
      <c r="F6843" t="s">
        <v>169</v>
      </c>
      <c r="G6843" t="s">
        <v>344</v>
      </c>
      <c r="H6843" s="168">
        <v>41260</v>
      </c>
      <c r="I6843" t="s">
        <v>103</v>
      </c>
      <c r="J6843" s="169">
        <v>4.7753424657534245</v>
      </c>
      <c r="K6843">
        <v>1</v>
      </c>
    </row>
    <row r="6844" spans="1:11" x14ac:dyDescent="0.25">
      <c r="A6844" t="s">
        <v>7382</v>
      </c>
      <c r="B6844">
        <v>79761</v>
      </c>
      <c r="C6844" t="s">
        <v>172</v>
      </c>
      <c r="D6844" s="167">
        <v>115480.72</v>
      </c>
      <c r="E6844" t="s">
        <v>268</v>
      </c>
      <c r="F6844" t="s">
        <v>169</v>
      </c>
      <c r="G6844" t="s">
        <v>275</v>
      </c>
      <c r="H6844" s="168">
        <v>37830</v>
      </c>
      <c r="I6844" t="s">
        <v>106</v>
      </c>
      <c r="J6844" s="169">
        <v>14.172602739726027</v>
      </c>
      <c r="K6844">
        <v>3</v>
      </c>
    </row>
    <row r="6845" spans="1:11" x14ac:dyDescent="0.25">
      <c r="A6845" t="s">
        <v>7383</v>
      </c>
      <c r="B6845">
        <v>4576</v>
      </c>
      <c r="C6845" t="s">
        <v>167</v>
      </c>
      <c r="D6845" s="167">
        <v>95331.33</v>
      </c>
      <c r="E6845" t="s">
        <v>188</v>
      </c>
      <c r="F6845" t="s">
        <v>169</v>
      </c>
      <c r="G6845" t="s">
        <v>284</v>
      </c>
      <c r="H6845" s="168">
        <v>38936</v>
      </c>
      <c r="I6845" t="s">
        <v>105</v>
      </c>
      <c r="J6845" s="169">
        <v>11.142465753424657</v>
      </c>
      <c r="K6845">
        <v>3</v>
      </c>
    </row>
    <row r="6846" spans="1:11" x14ac:dyDescent="0.25">
      <c r="A6846" t="s">
        <v>7384</v>
      </c>
      <c r="B6846">
        <v>37845</v>
      </c>
      <c r="C6846" t="s">
        <v>172</v>
      </c>
      <c r="D6846" s="167">
        <v>55376.69</v>
      </c>
      <c r="E6846" t="s">
        <v>233</v>
      </c>
      <c r="F6846" t="s">
        <v>169</v>
      </c>
      <c r="G6846" t="s">
        <v>514</v>
      </c>
      <c r="H6846" s="168">
        <v>37830</v>
      </c>
      <c r="I6846" t="s">
        <v>104</v>
      </c>
      <c r="J6846" s="169">
        <v>14.172602739726027</v>
      </c>
      <c r="K6846">
        <v>3</v>
      </c>
    </row>
    <row r="6847" spans="1:11" x14ac:dyDescent="0.25">
      <c r="A6847" t="s">
        <v>7385</v>
      </c>
      <c r="B6847">
        <v>93673</v>
      </c>
      <c r="C6847" t="s">
        <v>172</v>
      </c>
      <c r="D6847" s="167">
        <v>57265</v>
      </c>
      <c r="E6847" t="s">
        <v>191</v>
      </c>
      <c r="F6847" t="s">
        <v>169</v>
      </c>
      <c r="G6847" t="s">
        <v>354</v>
      </c>
      <c r="H6847" s="168">
        <v>40966</v>
      </c>
      <c r="I6847" t="s">
        <v>108</v>
      </c>
      <c r="J6847" s="169">
        <v>5.580821917808219</v>
      </c>
      <c r="K6847">
        <v>2</v>
      </c>
    </row>
    <row r="6848" spans="1:11" x14ac:dyDescent="0.25">
      <c r="A6848" t="s">
        <v>7386</v>
      </c>
      <c r="B6848">
        <v>68672</v>
      </c>
      <c r="C6848" t="s">
        <v>172</v>
      </c>
      <c r="D6848" s="167">
        <v>89620</v>
      </c>
      <c r="E6848" t="s">
        <v>175</v>
      </c>
      <c r="F6848" t="s">
        <v>169</v>
      </c>
      <c r="G6848" t="s">
        <v>183</v>
      </c>
      <c r="H6848" s="168">
        <v>37228</v>
      </c>
      <c r="I6848" t="s">
        <v>103</v>
      </c>
      <c r="J6848" s="169">
        <v>15.821917808219178</v>
      </c>
      <c r="K6848">
        <v>4</v>
      </c>
    </row>
    <row r="6849" spans="1:11" x14ac:dyDescent="0.25">
      <c r="A6849" t="s">
        <v>7387</v>
      </c>
      <c r="B6849">
        <v>3988</v>
      </c>
      <c r="C6849" t="s">
        <v>172</v>
      </c>
      <c r="D6849" s="167">
        <v>95187.98</v>
      </c>
      <c r="E6849" t="s">
        <v>185</v>
      </c>
      <c r="F6849" t="s">
        <v>169</v>
      </c>
      <c r="G6849" t="s">
        <v>416</v>
      </c>
      <c r="H6849" s="168">
        <v>31473</v>
      </c>
      <c r="I6849" t="s">
        <v>107</v>
      </c>
      <c r="J6849" s="169">
        <v>31.589041095890412</v>
      </c>
      <c r="K6849">
        <v>7</v>
      </c>
    </row>
    <row r="6850" spans="1:11" x14ac:dyDescent="0.25">
      <c r="A6850" t="s">
        <v>7388</v>
      </c>
      <c r="B6850">
        <v>18170</v>
      </c>
      <c r="C6850" t="s">
        <v>172</v>
      </c>
      <c r="D6850" s="167">
        <v>46319.360000000001</v>
      </c>
      <c r="E6850" t="s">
        <v>216</v>
      </c>
      <c r="F6850" t="s">
        <v>169</v>
      </c>
      <c r="G6850" t="s">
        <v>980</v>
      </c>
      <c r="H6850" s="168">
        <v>42282</v>
      </c>
      <c r="I6850" t="s">
        <v>104</v>
      </c>
      <c r="J6850" s="169">
        <v>1.9753424657534246</v>
      </c>
      <c r="K6850">
        <v>1</v>
      </c>
    </row>
    <row r="6851" spans="1:11" x14ac:dyDescent="0.25">
      <c r="A6851" t="s">
        <v>7389</v>
      </c>
      <c r="B6851">
        <v>87781</v>
      </c>
      <c r="C6851" t="s">
        <v>167</v>
      </c>
      <c r="D6851" s="167">
        <v>102664</v>
      </c>
      <c r="E6851" t="s">
        <v>188</v>
      </c>
      <c r="F6851" t="s">
        <v>169</v>
      </c>
      <c r="G6851" t="s">
        <v>1210</v>
      </c>
      <c r="H6851" s="168">
        <v>38166</v>
      </c>
      <c r="I6851" t="s">
        <v>105</v>
      </c>
      <c r="J6851" s="169">
        <v>13.252054794520548</v>
      </c>
      <c r="K6851">
        <v>3</v>
      </c>
    </row>
    <row r="6852" spans="1:11" x14ac:dyDescent="0.25">
      <c r="A6852" t="s">
        <v>7390</v>
      </c>
      <c r="B6852">
        <v>75726</v>
      </c>
      <c r="C6852" t="s">
        <v>167</v>
      </c>
      <c r="D6852" s="167">
        <v>58455</v>
      </c>
      <c r="E6852" t="s">
        <v>175</v>
      </c>
      <c r="F6852" t="s">
        <v>169</v>
      </c>
      <c r="G6852" t="s">
        <v>183</v>
      </c>
      <c r="H6852" s="168">
        <v>41498</v>
      </c>
      <c r="I6852" t="s">
        <v>104</v>
      </c>
      <c r="J6852" s="169">
        <v>4.1232876712328768</v>
      </c>
      <c r="K6852">
        <v>1</v>
      </c>
    </row>
    <row r="6853" spans="1:11" x14ac:dyDescent="0.25">
      <c r="A6853" t="s">
        <v>7391</v>
      </c>
      <c r="B6853">
        <v>23109</v>
      </c>
      <c r="C6853" t="s">
        <v>167</v>
      </c>
      <c r="D6853" s="167">
        <v>21766.2</v>
      </c>
      <c r="E6853" t="s">
        <v>196</v>
      </c>
      <c r="F6853" t="s">
        <v>202</v>
      </c>
      <c r="G6853" t="s">
        <v>222</v>
      </c>
      <c r="H6853" s="168">
        <v>37830</v>
      </c>
      <c r="I6853" t="s">
        <v>103</v>
      </c>
      <c r="J6853" s="169">
        <v>14.172602739726027</v>
      </c>
      <c r="K6853">
        <v>3</v>
      </c>
    </row>
    <row r="6854" spans="1:11" x14ac:dyDescent="0.25">
      <c r="A6854" t="s">
        <v>7392</v>
      </c>
      <c r="B6854">
        <v>66590</v>
      </c>
      <c r="C6854" t="s">
        <v>172</v>
      </c>
      <c r="D6854" s="167">
        <v>60713.84</v>
      </c>
      <c r="E6854" t="s">
        <v>199</v>
      </c>
      <c r="F6854" t="s">
        <v>169</v>
      </c>
      <c r="G6854" t="s">
        <v>200</v>
      </c>
      <c r="H6854" s="168">
        <v>36996</v>
      </c>
      <c r="I6854" t="s">
        <v>105</v>
      </c>
      <c r="J6854" s="169">
        <v>16.457534246575342</v>
      </c>
      <c r="K6854">
        <v>4</v>
      </c>
    </row>
    <row r="6855" spans="1:11" x14ac:dyDescent="0.25">
      <c r="A6855" t="s">
        <v>7393</v>
      </c>
      <c r="B6855">
        <v>25262</v>
      </c>
      <c r="C6855" t="s">
        <v>172</v>
      </c>
      <c r="D6855" s="167">
        <v>83658</v>
      </c>
      <c r="E6855" t="s">
        <v>175</v>
      </c>
      <c r="F6855" t="s">
        <v>169</v>
      </c>
      <c r="G6855" t="s">
        <v>183</v>
      </c>
      <c r="H6855" s="168">
        <v>37543</v>
      </c>
      <c r="I6855" t="s">
        <v>103</v>
      </c>
      <c r="J6855" s="169">
        <v>14.95890410958904</v>
      </c>
      <c r="K6855">
        <v>3</v>
      </c>
    </row>
    <row r="6856" spans="1:11" x14ac:dyDescent="0.25">
      <c r="A6856" t="s">
        <v>7394</v>
      </c>
      <c r="B6856">
        <v>48731</v>
      </c>
      <c r="C6856" t="s">
        <v>172</v>
      </c>
      <c r="D6856" s="167">
        <v>107657</v>
      </c>
      <c r="E6856" t="s">
        <v>168</v>
      </c>
      <c r="F6856" t="s">
        <v>169</v>
      </c>
      <c r="G6856" t="s">
        <v>240</v>
      </c>
      <c r="H6856" s="168">
        <v>37788</v>
      </c>
      <c r="I6856" t="s">
        <v>103</v>
      </c>
      <c r="J6856" s="169">
        <v>14.287671232876713</v>
      </c>
      <c r="K6856">
        <v>3</v>
      </c>
    </row>
    <row r="6857" spans="1:11" x14ac:dyDescent="0.25">
      <c r="A6857" t="s">
        <v>7395</v>
      </c>
      <c r="B6857">
        <v>20023</v>
      </c>
      <c r="C6857" t="s">
        <v>172</v>
      </c>
      <c r="D6857" s="167">
        <v>51576</v>
      </c>
      <c r="E6857" t="s">
        <v>168</v>
      </c>
      <c r="F6857" t="s">
        <v>169</v>
      </c>
      <c r="G6857" t="s">
        <v>265</v>
      </c>
      <c r="H6857" s="168">
        <v>41288</v>
      </c>
      <c r="I6857" t="s">
        <v>104</v>
      </c>
      <c r="J6857" s="169">
        <v>4.6986301369863011</v>
      </c>
      <c r="K6857">
        <v>1</v>
      </c>
    </row>
    <row r="6858" spans="1:11" x14ac:dyDescent="0.25">
      <c r="A6858" t="s">
        <v>7396</v>
      </c>
      <c r="B6858">
        <v>93465</v>
      </c>
      <c r="C6858" t="s">
        <v>167</v>
      </c>
      <c r="D6858" s="167">
        <v>96793.54</v>
      </c>
      <c r="E6858" t="s">
        <v>188</v>
      </c>
      <c r="F6858" t="s">
        <v>169</v>
      </c>
      <c r="G6858" t="s">
        <v>284</v>
      </c>
      <c r="H6858" s="168">
        <v>38572</v>
      </c>
      <c r="I6858" t="s">
        <v>107</v>
      </c>
      <c r="J6858" s="169">
        <v>12.139726027397261</v>
      </c>
      <c r="K6858">
        <v>3</v>
      </c>
    </row>
    <row r="6859" spans="1:11" x14ac:dyDescent="0.25">
      <c r="A6859" t="s">
        <v>7397</v>
      </c>
      <c r="B6859">
        <v>94060</v>
      </c>
      <c r="C6859" t="s">
        <v>167</v>
      </c>
      <c r="D6859" s="167">
        <v>37838.46</v>
      </c>
      <c r="E6859" t="s">
        <v>188</v>
      </c>
      <c r="F6859" t="s">
        <v>202</v>
      </c>
      <c r="G6859" t="s">
        <v>313</v>
      </c>
      <c r="H6859" s="168">
        <v>40756</v>
      </c>
      <c r="I6859" t="s">
        <v>103</v>
      </c>
      <c r="J6859" s="169">
        <v>6.1561643835616442</v>
      </c>
      <c r="K6859">
        <v>2</v>
      </c>
    </row>
    <row r="6860" spans="1:11" x14ac:dyDescent="0.25">
      <c r="A6860" t="s">
        <v>7398</v>
      </c>
      <c r="B6860">
        <v>82386</v>
      </c>
      <c r="C6860" t="s">
        <v>172</v>
      </c>
      <c r="D6860" s="167">
        <v>125875.02</v>
      </c>
      <c r="E6860" t="s">
        <v>185</v>
      </c>
      <c r="F6860" t="s">
        <v>169</v>
      </c>
      <c r="G6860" t="s">
        <v>382</v>
      </c>
      <c r="H6860" s="168">
        <v>32734</v>
      </c>
      <c r="I6860" t="s">
        <v>108</v>
      </c>
      <c r="J6860" s="169">
        <v>28.134246575342466</v>
      </c>
      <c r="K6860">
        <v>6</v>
      </c>
    </row>
    <row r="6861" spans="1:11" x14ac:dyDescent="0.25">
      <c r="A6861" t="s">
        <v>7399</v>
      </c>
      <c r="B6861">
        <v>52624</v>
      </c>
      <c r="C6861" t="s">
        <v>167</v>
      </c>
      <c r="D6861" s="167">
        <v>100849.36</v>
      </c>
      <c r="E6861" t="s">
        <v>216</v>
      </c>
      <c r="F6861" t="s">
        <v>169</v>
      </c>
      <c r="G6861" t="s">
        <v>369</v>
      </c>
      <c r="H6861" s="168">
        <v>32741</v>
      </c>
      <c r="I6861" t="s">
        <v>105</v>
      </c>
      <c r="J6861" s="169">
        <v>28.115068493150684</v>
      </c>
      <c r="K6861">
        <v>6</v>
      </c>
    </row>
    <row r="6862" spans="1:11" x14ac:dyDescent="0.25">
      <c r="A6862" t="s">
        <v>7400</v>
      </c>
      <c r="B6862">
        <v>8536</v>
      </c>
      <c r="C6862" t="s">
        <v>167</v>
      </c>
      <c r="D6862" s="167">
        <v>18416.07</v>
      </c>
      <c r="E6862" t="s">
        <v>196</v>
      </c>
      <c r="F6862" t="s">
        <v>202</v>
      </c>
      <c r="G6862" t="s">
        <v>222</v>
      </c>
      <c r="H6862" s="168">
        <v>40798</v>
      </c>
      <c r="I6862" t="s">
        <v>107</v>
      </c>
      <c r="J6862" s="169">
        <v>6.0410958904109586</v>
      </c>
      <c r="K6862">
        <v>2</v>
      </c>
    </row>
    <row r="6863" spans="1:11" x14ac:dyDescent="0.25">
      <c r="A6863" t="s">
        <v>7401</v>
      </c>
      <c r="B6863">
        <v>69010</v>
      </c>
      <c r="C6863" t="s">
        <v>167</v>
      </c>
      <c r="D6863" s="167">
        <v>112415.38</v>
      </c>
      <c r="E6863" t="s">
        <v>188</v>
      </c>
      <c r="F6863" t="s">
        <v>169</v>
      </c>
      <c r="G6863" t="s">
        <v>275</v>
      </c>
      <c r="H6863" s="168">
        <v>41092</v>
      </c>
      <c r="I6863" t="s">
        <v>104</v>
      </c>
      <c r="J6863" s="169">
        <v>5.2356164383561641</v>
      </c>
      <c r="K6863">
        <v>2</v>
      </c>
    </row>
    <row r="6864" spans="1:11" x14ac:dyDescent="0.25">
      <c r="A6864" t="s">
        <v>7402</v>
      </c>
      <c r="B6864">
        <v>94950</v>
      </c>
      <c r="C6864" t="s">
        <v>167</v>
      </c>
      <c r="D6864" s="167">
        <v>43153.120000000003</v>
      </c>
      <c r="E6864" t="s">
        <v>270</v>
      </c>
      <c r="F6864" t="s">
        <v>169</v>
      </c>
      <c r="G6864" t="s">
        <v>801</v>
      </c>
      <c r="H6864" s="168">
        <v>41974</v>
      </c>
      <c r="I6864" t="s">
        <v>107</v>
      </c>
      <c r="J6864" s="169">
        <v>2.8191780821917809</v>
      </c>
      <c r="K6864">
        <v>1</v>
      </c>
    </row>
    <row r="6865" spans="1:11" x14ac:dyDescent="0.25">
      <c r="A6865" t="s">
        <v>7403</v>
      </c>
      <c r="B6865">
        <v>79321</v>
      </c>
      <c r="C6865" t="s">
        <v>167</v>
      </c>
      <c r="D6865" s="167">
        <v>41598.04</v>
      </c>
      <c r="E6865" t="s">
        <v>216</v>
      </c>
      <c r="F6865" t="s">
        <v>202</v>
      </c>
      <c r="G6865" t="s">
        <v>1058</v>
      </c>
      <c r="H6865" s="168">
        <v>35884</v>
      </c>
      <c r="I6865" t="s">
        <v>103</v>
      </c>
      <c r="J6865" s="169">
        <v>19.504109589041096</v>
      </c>
      <c r="K6865">
        <v>4</v>
      </c>
    </row>
    <row r="6866" spans="1:11" x14ac:dyDescent="0.25">
      <c r="A6866" t="s">
        <v>7404</v>
      </c>
      <c r="B6866">
        <v>4992</v>
      </c>
      <c r="C6866" t="s">
        <v>167</v>
      </c>
      <c r="D6866" s="167">
        <v>18246.759999999998</v>
      </c>
      <c r="E6866" t="s">
        <v>216</v>
      </c>
      <c r="F6866" t="s">
        <v>202</v>
      </c>
      <c r="G6866" t="s">
        <v>303</v>
      </c>
      <c r="H6866" s="168">
        <v>39241</v>
      </c>
      <c r="I6866" t="s">
        <v>104</v>
      </c>
      <c r="J6866" s="169">
        <v>10.306849315068494</v>
      </c>
      <c r="K6866">
        <v>3</v>
      </c>
    </row>
    <row r="6867" spans="1:11" x14ac:dyDescent="0.25">
      <c r="A6867" t="s">
        <v>7405</v>
      </c>
      <c r="B6867">
        <v>41592</v>
      </c>
      <c r="C6867" t="s">
        <v>167</v>
      </c>
      <c r="D6867" s="167">
        <v>73801</v>
      </c>
      <c r="E6867" t="s">
        <v>188</v>
      </c>
      <c r="F6867" t="s">
        <v>169</v>
      </c>
      <c r="G6867" t="s">
        <v>703</v>
      </c>
      <c r="H6867" s="168">
        <v>36934</v>
      </c>
      <c r="I6867" t="s">
        <v>104</v>
      </c>
      <c r="J6867" s="169">
        <v>16.627397260273973</v>
      </c>
      <c r="K6867">
        <v>4</v>
      </c>
    </row>
    <row r="6868" spans="1:11" x14ac:dyDescent="0.25">
      <c r="A6868" t="s">
        <v>7406</v>
      </c>
      <c r="B6868">
        <v>51194</v>
      </c>
      <c r="C6868" t="s">
        <v>172</v>
      </c>
      <c r="D6868" s="167">
        <v>94265.22</v>
      </c>
      <c r="E6868" t="s">
        <v>188</v>
      </c>
      <c r="F6868" t="s">
        <v>169</v>
      </c>
      <c r="G6868" t="s">
        <v>498</v>
      </c>
      <c r="H6868" s="168">
        <v>36836</v>
      </c>
      <c r="I6868" t="s">
        <v>103</v>
      </c>
      <c r="J6868" s="169">
        <v>16.895890410958906</v>
      </c>
      <c r="K6868">
        <v>4</v>
      </c>
    </row>
    <row r="6869" spans="1:11" x14ac:dyDescent="0.25">
      <c r="A6869" t="s">
        <v>7407</v>
      </c>
      <c r="B6869">
        <v>12135</v>
      </c>
      <c r="C6869" t="s">
        <v>167</v>
      </c>
      <c r="D6869" s="167">
        <v>53048.93</v>
      </c>
      <c r="E6869" t="s">
        <v>230</v>
      </c>
      <c r="F6869" t="s">
        <v>169</v>
      </c>
      <c r="G6869" t="s">
        <v>170</v>
      </c>
      <c r="H6869" s="168">
        <v>42170</v>
      </c>
      <c r="I6869" t="s">
        <v>103</v>
      </c>
      <c r="J6869" s="169">
        <v>2.2821917808219179</v>
      </c>
      <c r="K6869">
        <v>1</v>
      </c>
    </row>
    <row r="6870" spans="1:11" x14ac:dyDescent="0.25">
      <c r="A6870" t="s">
        <v>7408</v>
      </c>
      <c r="B6870">
        <v>23850</v>
      </c>
      <c r="C6870" t="s">
        <v>172</v>
      </c>
      <c r="D6870" s="167">
        <v>75453</v>
      </c>
      <c r="E6870" t="s">
        <v>175</v>
      </c>
      <c r="F6870" t="s">
        <v>169</v>
      </c>
      <c r="G6870" t="s">
        <v>183</v>
      </c>
      <c r="H6870" s="168">
        <v>38551</v>
      </c>
      <c r="I6870" t="s">
        <v>105</v>
      </c>
      <c r="J6870" s="169">
        <v>12.197260273972603</v>
      </c>
      <c r="K6870">
        <v>3</v>
      </c>
    </row>
    <row r="6871" spans="1:11" x14ac:dyDescent="0.25">
      <c r="A6871" t="s">
        <v>7409</v>
      </c>
      <c r="B6871">
        <v>67078</v>
      </c>
      <c r="C6871" t="s">
        <v>167</v>
      </c>
      <c r="D6871" s="167">
        <v>19263.330000000002</v>
      </c>
      <c r="E6871" t="s">
        <v>216</v>
      </c>
      <c r="F6871" t="s">
        <v>202</v>
      </c>
      <c r="G6871" t="s">
        <v>588</v>
      </c>
      <c r="H6871" s="168">
        <v>41305</v>
      </c>
      <c r="I6871" t="s">
        <v>103</v>
      </c>
      <c r="J6871" s="169">
        <v>4.6520547945205477</v>
      </c>
      <c r="K6871">
        <v>1</v>
      </c>
    </row>
    <row r="6872" spans="1:11" x14ac:dyDescent="0.25">
      <c r="A6872" t="s">
        <v>7410</v>
      </c>
      <c r="B6872">
        <v>72214</v>
      </c>
      <c r="C6872" t="s">
        <v>172</v>
      </c>
      <c r="D6872" s="167">
        <v>46068.92</v>
      </c>
      <c r="E6872" t="s">
        <v>233</v>
      </c>
      <c r="F6872" t="s">
        <v>169</v>
      </c>
      <c r="G6872" t="s">
        <v>242</v>
      </c>
      <c r="H6872" s="168">
        <v>37108</v>
      </c>
      <c r="I6872" t="s">
        <v>105</v>
      </c>
      <c r="J6872" s="169">
        <v>16.150684931506849</v>
      </c>
      <c r="K6872">
        <v>4</v>
      </c>
    </row>
    <row r="6873" spans="1:11" x14ac:dyDescent="0.25">
      <c r="A6873" t="s">
        <v>7411</v>
      </c>
      <c r="B6873">
        <v>73675</v>
      </c>
      <c r="C6873" t="s">
        <v>167</v>
      </c>
      <c r="D6873" s="167">
        <v>52032.19</v>
      </c>
      <c r="E6873" t="s">
        <v>185</v>
      </c>
      <c r="F6873" t="s">
        <v>169</v>
      </c>
      <c r="G6873" t="s">
        <v>209</v>
      </c>
      <c r="H6873" s="168">
        <v>40140</v>
      </c>
      <c r="I6873" t="s">
        <v>106</v>
      </c>
      <c r="J6873" s="169">
        <v>7.8438356164383558</v>
      </c>
      <c r="K6873">
        <v>2</v>
      </c>
    </row>
    <row r="6874" spans="1:11" x14ac:dyDescent="0.25">
      <c r="A6874" t="s">
        <v>7412</v>
      </c>
      <c r="B6874">
        <v>20631</v>
      </c>
      <c r="C6874" t="s">
        <v>172</v>
      </c>
      <c r="D6874" s="167">
        <v>71010.679999999993</v>
      </c>
      <c r="E6874" t="s">
        <v>199</v>
      </c>
      <c r="F6874" t="s">
        <v>169</v>
      </c>
      <c r="G6874" t="s">
        <v>4089</v>
      </c>
      <c r="H6874" s="168">
        <v>34967</v>
      </c>
      <c r="I6874" t="s">
        <v>103</v>
      </c>
      <c r="J6874" s="169">
        <v>22.016438356164382</v>
      </c>
      <c r="K6874">
        <v>5</v>
      </c>
    </row>
    <row r="6875" spans="1:11" x14ac:dyDescent="0.25">
      <c r="A6875" t="s">
        <v>7413</v>
      </c>
      <c r="B6875">
        <v>13167</v>
      </c>
      <c r="C6875" t="s">
        <v>167</v>
      </c>
      <c r="D6875" s="167">
        <v>56980.89</v>
      </c>
      <c r="E6875" t="s">
        <v>308</v>
      </c>
      <c r="F6875" t="s">
        <v>169</v>
      </c>
      <c r="G6875" t="s">
        <v>6185</v>
      </c>
      <c r="H6875" s="168">
        <v>40938</v>
      </c>
      <c r="I6875" t="s">
        <v>105</v>
      </c>
      <c r="J6875" s="169">
        <v>5.6575342465753424</v>
      </c>
      <c r="K6875">
        <v>2</v>
      </c>
    </row>
    <row r="6876" spans="1:11" x14ac:dyDescent="0.25">
      <c r="A6876" t="s">
        <v>7414</v>
      </c>
      <c r="B6876">
        <v>86580</v>
      </c>
      <c r="C6876" t="s">
        <v>167</v>
      </c>
      <c r="D6876" s="167">
        <v>49068</v>
      </c>
      <c r="E6876" t="s">
        <v>188</v>
      </c>
      <c r="F6876" t="s">
        <v>169</v>
      </c>
      <c r="G6876" t="s">
        <v>406</v>
      </c>
      <c r="H6876" s="168">
        <v>42619</v>
      </c>
      <c r="I6876" t="s">
        <v>103</v>
      </c>
      <c r="J6876" s="169">
        <v>1.0520547945205478</v>
      </c>
      <c r="K6876">
        <v>1</v>
      </c>
    </row>
    <row r="6877" spans="1:11" x14ac:dyDescent="0.25">
      <c r="A6877" t="s">
        <v>7415</v>
      </c>
      <c r="B6877">
        <v>90911</v>
      </c>
      <c r="C6877" t="s">
        <v>172</v>
      </c>
      <c r="D6877" s="167">
        <v>48548.22</v>
      </c>
      <c r="E6877" t="s">
        <v>199</v>
      </c>
      <c r="F6877" t="s">
        <v>169</v>
      </c>
      <c r="G6877" t="s">
        <v>330</v>
      </c>
      <c r="H6877" s="168">
        <v>37809</v>
      </c>
      <c r="I6877" t="s">
        <v>106</v>
      </c>
      <c r="J6877" s="169">
        <v>14.230136986301369</v>
      </c>
      <c r="K6877">
        <v>3</v>
      </c>
    </row>
    <row r="6878" spans="1:11" x14ac:dyDescent="0.25">
      <c r="A6878" t="s">
        <v>7416</v>
      </c>
      <c r="B6878">
        <v>36477</v>
      </c>
      <c r="C6878" t="s">
        <v>172</v>
      </c>
      <c r="D6878" s="167">
        <v>45048.5</v>
      </c>
      <c r="E6878" t="s">
        <v>199</v>
      </c>
      <c r="F6878" t="s">
        <v>169</v>
      </c>
      <c r="G6878" t="s">
        <v>205</v>
      </c>
      <c r="H6878" s="168">
        <v>41148</v>
      </c>
      <c r="I6878" t="s">
        <v>104</v>
      </c>
      <c r="J6878" s="169">
        <v>5.0821917808219181</v>
      </c>
      <c r="K6878">
        <v>2</v>
      </c>
    </row>
    <row r="6879" spans="1:11" x14ac:dyDescent="0.25">
      <c r="A6879" t="s">
        <v>7417</v>
      </c>
      <c r="B6879">
        <v>10032</v>
      </c>
      <c r="C6879" t="s">
        <v>167</v>
      </c>
      <c r="D6879" s="167">
        <v>15969</v>
      </c>
      <c r="E6879" t="s">
        <v>196</v>
      </c>
      <c r="F6879" t="s">
        <v>202</v>
      </c>
      <c r="G6879" t="s">
        <v>222</v>
      </c>
      <c r="H6879" s="168">
        <v>42619</v>
      </c>
      <c r="I6879" t="s">
        <v>107</v>
      </c>
      <c r="J6879" s="169">
        <v>1.0520547945205478</v>
      </c>
      <c r="K6879">
        <v>1</v>
      </c>
    </row>
    <row r="6880" spans="1:11" x14ac:dyDescent="0.25">
      <c r="A6880" t="s">
        <v>7418</v>
      </c>
      <c r="B6880">
        <v>99906</v>
      </c>
      <c r="C6880" t="s">
        <v>167</v>
      </c>
      <c r="D6880" s="167">
        <v>83971.06</v>
      </c>
      <c r="E6880" t="s">
        <v>188</v>
      </c>
      <c r="F6880" t="s">
        <v>169</v>
      </c>
      <c r="G6880" t="s">
        <v>284</v>
      </c>
      <c r="H6880" s="168">
        <v>41022</v>
      </c>
      <c r="I6880" t="s">
        <v>104</v>
      </c>
      <c r="J6880" s="169">
        <v>5.4273972602739722</v>
      </c>
      <c r="K6880">
        <v>2</v>
      </c>
    </row>
    <row r="6881" spans="1:11" x14ac:dyDescent="0.25">
      <c r="A6881" t="s">
        <v>7419</v>
      </c>
      <c r="B6881">
        <v>77905</v>
      </c>
      <c r="C6881" t="s">
        <v>172</v>
      </c>
      <c r="D6881" s="167">
        <v>94449</v>
      </c>
      <c r="E6881" t="s">
        <v>185</v>
      </c>
      <c r="F6881" t="s">
        <v>169</v>
      </c>
      <c r="G6881" t="s">
        <v>495</v>
      </c>
      <c r="H6881" s="168">
        <v>37298</v>
      </c>
      <c r="I6881" t="s">
        <v>104</v>
      </c>
      <c r="J6881" s="169">
        <v>15.63013698630137</v>
      </c>
      <c r="K6881">
        <v>4</v>
      </c>
    </row>
    <row r="6882" spans="1:11" x14ac:dyDescent="0.25">
      <c r="A6882" t="s">
        <v>7420</v>
      </c>
      <c r="B6882">
        <v>81345</v>
      </c>
      <c r="C6882" t="s">
        <v>167</v>
      </c>
      <c r="D6882" s="167">
        <v>42367.37</v>
      </c>
      <c r="E6882" t="s">
        <v>188</v>
      </c>
      <c r="F6882" t="s">
        <v>169</v>
      </c>
      <c r="G6882" t="s">
        <v>170</v>
      </c>
      <c r="H6882" s="168">
        <v>42184</v>
      </c>
      <c r="I6882" t="s">
        <v>105</v>
      </c>
      <c r="J6882" s="169">
        <v>2.2438356164383562</v>
      </c>
      <c r="K6882">
        <v>1</v>
      </c>
    </row>
    <row r="6883" spans="1:11" x14ac:dyDescent="0.25">
      <c r="A6883" t="s">
        <v>7421</v>
      </c>
      <c r="B6883">
        <v>31999</v>
      </c>
      <c r="C6883" t="s">
        <v>172</v>
      </c>
      <c r="D6883" s="167">
        <v>83658</v>
      </c>
      <c r="E6883" t="s">
        <v>175</v>
      </c>
      <c r="F6883" t="s">
        <v>169</v>
      </c>
      <c r="G6883" t="s">
        <v>183</v>
      </c>
      <c r="H6883" s="168">
        <v>37459</v>
      </c>
      <c r="I6883" t="s">
        <v>108</v>
      </c>
      <c r="J6883" s="169">
        <v>15.189041095890412</v>
      </c>
      <c r="K6883">
        <v>4</v>
      </c>
    </row>
    <row r="6884" spans="1:11" x14ac:dyDescent="0.25">
      <c r="A6884" t="s">
        <v>7422</v>
      </c>
      <c r="B6884">
        <v>21832</v>
      </c>
      <c r="C6884" t="s">
        <v>167</v>
      </c>
      <c r="D6884" s="167">
        <v>39989.269999999997</v>
      </c>
      <c r="E6884" t="s">
        <v>188</v>
      </c>
      <c r="F6884" t="s">
        <v>202</v>
      </c>
      <c r="G6884" t="s">
        <v>313</v>
      </c>
      <c r="H6884" s="168">
        <v>41345</v>
      </c>
      <c r="I6884" t="s">
        <v>103</v>
      </c>
      <c r="J6884" s="169">
        <v>4.5424657534246577</v>
      </c>
      <c r="K6884">
        <v>1</v>
      </c>
    </row>
    <row r="6885" spans="1:11" x14ac:dyDescent="0.25">
      <c r="A6885" t="s">
        <v>7423</v>
      </c>
      <c r="B6885">
        <v>79118</v>
      </c>
      <c r="C6885" t="s">
        <v>167</v>
      </c>
      <c r="D6885" s="167">
        <v>76745.39</v>
      </c>
      <c r="E6885" t="s">
        <v>188</v>
      </c>
      <c r="F6885" t="s">
        <v>169</v>
      </c>
      <c r="G6885" t="s">
        <v>282</v>
      </c>
      <c r="H6885" s="168">
        <v>36207</v>
      </c>
      <c r="I6885" t="s">
        <v>106</v>
      </c>
      <c r="J6885" s="169">
        <v>18.61917808219178</v>
      </c>
      <c r="K6885">
        <v>4</v>
      </c>
    </row>
    <row r="6886" spans="1:11" x14ac:dyDescent="0.25">
      <c r="A6886" t="s">
        <v>7424</v>
      </c>
      <c r="B6886">
        <v>55820</v>
      </c>
      <c r="C6886" t="s">
        <v>172</v>
      </c>
      <c r="D6886" s="167">
        <v>60201.440000000002</v>
      </c>
      <c r="E6886" t="s">
        <v>199</v>
      </c>
      <c r="F6886" t="s">
        <v>169</v>
      </c>
      <c r="G6886" t="s">
        <v>7425</v>
      </c>
      <c r="H6886" s="168">
        <v>33014</v>
      </c>
      <c r="I6886" t="s">
        <v>105</v>
      </c>
      <c r="J6886" s="169">
        <v>27.367123287671234</v>
      </c>
      <c r="K6886">
        <v>6</v>
      </c>
    </row>
    <row r="6887" spans="1:11" x14ac:dyDescent="0.25">
      <c r="A6887" t="s">
        <v>7426</v>
      </c>
      <c r="B6887">
        <v>69885</v>
      </c>
      <c r="C6887" t="s">
        <v>167</v>
      </c>
      <c r="D6887" s="167">
        <v>67982.929999999993</v>
      </c>
      <c r="E6887" t="s">
        <v>168</v>
      </c>
      <c r="F6887" t="s">
        <v>169</v>
      </c>
      <c r="G6887" t="s">
        <v>170</v>
      </c>
      <c r="H6887" s="168">
        <v>37914</v>
      </c>
      <c r="I6887" t="s">
        <v>106</v>
      </c>
      <c r="J6887" s="169">
        <v>13.942465753424658</v>
      </c>
      <c r="K6887">
        <v>3</v>
      </c>
    </row>
    <row r="6888" spans="1:11" x14ac:dyDescent="0.25">
      <c r="A6888" t="s">
        <v>7427</v>
      </c>
      <c r="B6888">
        <v>479</v>
      </c>
      <c r="C6888" t="s">
        <v>172</v>
      </c>
      <c r="D6888" s="167">
        <v>89620</v>
      </c>
      <c r="E6888" t="s">
        <v>175</v>
      </c>
      <c r="F6888" t="s">
        <v>169</v>
      </c>
      <c r="G6888" t="s">
        <v>183</v>
      </c>
      <c r="H6888" s="168">
        <v>35870</v>
      </c>
      <c r="I6888" t="s">
        <v>104</v>
      </c>
      <c r="J6888" s="169">
        <v>19.542465753424658</v>
      </c>
      <c r="K6888">
        <v>4</v>
      </c>
    </row>
    <row r="6889" spans="1:11" x14ac:dyDescent="0.25">
      <c r="A6889" t="s">
        <v>7428</v>
      </c>
      <c r="B6889">
        <v>81198</v>
      </c>
      <c r="C6889" t="s">
        <v>172</v>
      </c>
      <c r="D6889" s="167">
        <v>117390</v>
      </c>
      <c r="E6889" t="s">
        <v>185</v>
      </c>
      <c r="F6889" t="s">
        <v>169</v>
      </c>
      <c r="G6889" t="s">
        <v>382</v>
      </c>
      <c r="H6889" s="168">
        <v>36024</v>
      </c>
      <c r="I6889" t="s">
        <v>106</v>
      </c>
      <c r="J6889" s="169">
        <v>19.12054794520548</v>
      </c>
      <c r="K6889">
        <v>4</v>
      </c>
    </row>
    <row r="6890" spans="1:11" x14ac:dyDescent="0.25">
      <c r="A6890" t="s">
        <v>7429</v>
      </c>
      <c r="B6890">
        <v>61070</v>
      </c>
      <c r="C6890" t="s">
        <v>172</v>
      </c>
      <c r="D6890" s="167">
        <v>67424</v>
      </c>
      <c r="E6890" t="s">
        <v>191</v>
      </c>
      <c r="F6890" t="s">
        <v>169</v>
      </c>
      <c r="G6890" t="s">
        <v>486</v>
      </c>
      <c r="H6890" s="168">
        <v>40085</v>
      </c>
      <c r="I6890" t="s">
        <v>103</v>
      </c>
      <c r="J6890" s="169">
        <v>7.9945205479452053</v>
      </c>
      <c r="K6890">
        <v>2</v>
      </c>
    </row>
    <row r="6891" spans="1:11" x14ac:dyDescent="0.25">
      <c r="A6891" t="s">
        <v>7430</v>
      </c>
      <c r="B6891">
        <v>58530</v>
      </c>
      <c r="C6891" t="s">
        <v>172</v>
      </c>
      <c r="D6891" s="167">
        <v>43525.72</v>
      </c>
      <c r="E6891" t="s">
        <v>233</v>
      </c>
      <c r="F6891" t="s">
        <v>169</v>
      </c>
      <c r="G6891" t="s">
        <v>514</v>
      </c>
      <c r="H6891" s="168">
        <v>41344</v>
      </c>
      <c r="I6891" t="s">
        <v>108</v>
      </c>
      <c r="J6891" s="169">
        <v>4.5452054794520551</v>
      </c>
      <c r="K6891">
        <v>1</v>
      </c>
    </row>
    <row r="6892" spans="1:11" x14ac:dyDescent="0.25">
      <c r="A6892" t="s">
        <v>7431</v>
      </c>
      <c r="B6892">
        <v>32797</v>
      </c>
      <c r="C6892" t="s">
        <v>167</v>
      </c>
      <c r="D6892" s="167">
        <v>24978.81</v>
      </c>
      <c r="E6892" t="s">
        <v>196</v>
      </c>
      <c r="F6892" t="s">
        <v>202</v>
      </c>
      <c r="G6892" t="s">
        <v>367</v>
      </c>
      <c r="H6892" s="168">
        <v>36395</v>
      </c>
      <c r="I6892" t="s">
        <v>103</v>
      </c>
      <c r="J6892" s="169">
        <v>18.104109589041094</v>
      </c>
      <c r="K6892">
        <v>4</v>
      </c>
    </row>
    <row r="6893" spans="1:11" x14ac:dyDescent="0.25">
      <c r="A6893" t="s">
        <v>7432</v>
      </c>
      <c r="B6893">
        <v>47190</v>
      </c>
      <c r="C6893" t="s">
        <v>172</v>
      </c>
      <c r="D6893" s="167">
        <v>97392.47</v>
      </c>
      <c r="E6893" t="s">
        <v>168</v>
      </c>
      <c r="F6893" t="s">
        <v>169</v>
      </c>
      <c r="G6893" t="s">
        <v>173</v>
      </c>
      <c r="H6893" s="168">
        <v>28807</v>
      </c>
      <c r="I6893" t="s">
        <v>103</v>
      </c>
      <c r="J6893" s="169">
        <v>38.893150684931506</v>
      </c>
      <c r="K6893">
        <v>8</v>
      </c>
    </row>
    <row r="6894" spans="1:11" x14ac:dyDescent="0.25">
      <c r="A6894" t="s">
        <v>7433</v>
      </c>
      <c r="B6894">
        <v>62262</v>
      </c>
      <c r="C6894" t="s">
        <v>172</v>
      </c>
      <c r="D6894" s="167">
        <v>56688.39</v>
      </c>
      <c r="E6894" t="s">
        <v>199</v>
      </c>
      <c r="F6894" t="s">
        <v>169</v>
      </c>
      <c r="G6894" t="s">
        <v>200</v>
      </c>
      <c r="H6894" s="168">
        <v>37577</v>
      </c>
      <c r="I6894" t="s">
        <v>104</v>
      </c>
      <c r="J6894" s="169">
        <v>14.865753424657534</v>
      </c>
      <c r="K6894">
        <v>3</v>
      </c>
    </row>
    <row r="6895" spans="1:11" x14ac:dyDescent="0.25">
      <c r="A6895" t="s">
        <v>7434</v>
      </c>
      <c r="B6895">
        <v>75016</v>
      </c>
      <c r="C6895" t="s">
        <v>167</v>
      </c>
      <c r="D6895" s="167">
        <v>69222.179999999993</v>
      </c>
      <c r="E6895" t="s">
        <v>168</v>
      </c>
      <c r="F6895" t="s">
        <v>169</v>
      </c>
      <c r="G6895" t="s">
        <v>170</v>
      </c>
      <c r="H6895" s="168">
        <v>35044</v>
      </c>
      <c r="I6895" t="s">
        <v>103</v>
      </c>
      <c r="J6895" s="169">
        <v>21.805479452054794</v>
      </c>
      <c r="K6895">
        <v>5</v>
      </c>
    </row>
    <row r="6896" spans="1:11" x14ac:dyDescent="0.25">
      <c r="A6896" t="s">
        <v>7435</v>
      </c>
      <c r="B6896">
        <v>72389</v>
      </c>
      <c r="C6896" t="s">
        <v>172</v>
      </c>
      <c r="D6896" s="167">
        <v>88168</v>
      </c>
      <c r="E6896" t="s">
        <v>185</v>
      </c>
      <c r="F6896" t="s">
        <v>169</v>
      </c>
      <c r="G6896" t="s">
        <v>495</v>
      </c>
      <c r="H6896" s="168">
        <v>38145</v>
      </c>
      <c r="I6896" t="s">
        <v>103</v>
      </c>
      <c r="J6896" s="169">
        <v>13.30958904109589</v>
      </c>
      <c r="K6896">
        <v>3</v>
      </c>
    </row>
    <row r="6897" spans="1:11" x14ac:dyDescent="0.25">
      <c r="A6897" t="s">
        <v>7436</v>
      </c>
      <c r="B6897">
        <v>27683</v>
      </c>
      <c r="C6897" t="s">
        <v>167</v>
      </c>
      <c r="D6897" s="167">
        <v>44707.91</v>
      </c>
      <c r="E6897" t="s">
        <v>196</v>
      </c>
      <c r="F6897" t="s">
        <v>169</v>
      </c>
      <c r="G6897" t="s">
        <v>1046</v>
      </c>
      <c r="H6897" s="168">
        <v>41316</v>
      </c>
      <c r="I6897" t="s">
        <v>106</v>
      </c>
      <c r="J6897" s="169">
        <v>4.6219178082191785</v>
      </c>
      <c r="K6897">
        <v>1</v>
      </c>
    </row>
    <row r="6898" spans="1:11" x14ac:dyDescent="0.25">
      <c r="A6898" t="s">
        <v>7437</v>
      </c>
      <c r="B6898">
        <v>48965</v>
      </c>
      <c r="C6898" t="s">
        <v>172</v>
      </c>
      <c r="D6898" s="167">
        <v>15834.05</v>
      </c>
      <c r="E6898" t="s">
        <v>216</v>
      </c>
      <c r="F6898" t="s">
        <v>202</v>
      </c>
      <c r="G6898" t="s">
        <v>303</v>
      </c>
      <c r="H6898" s="168">
        <v>42086</v>
      </c>
      <c r="I6898" t="s">
        <v>107</v>
      </c>
      <c r="J6898" s="169">
        <v>2.5123287671232877</v>
      </c>
      <c r="K6898">
        <v>1</v>
      </c>
    </row>
    <row r="6899" spans="1:11" x14ac:dyDescent="0.25">
      <c r="A6899" t="s">
        <v>7438</v>
      </c>
      <c r="B6899">
        <v>50603</v>
      </c>
      <c r="C6899" t="s">
        <v>167</v>
      </c>
      <c r="D6899" s="167">
        <v>64873.05</v>
      </c>
      <c r="E6899" t="s">
        <v>216</v>
      </c>
      <c r="F6899" t="s">
        <v>169</v>
      </c>
      <c r="G6899" t="s">
        <v>369</v>
      </c>
      <c r="H6899" s="168">
        <v>41246</v>
      </c>
      <c r="I6899" t="s">
        <v>103</v>
      </c>
      <c r="J6899" s="169">
        <v>4.8136986301369866</v>
      </c>
      <c r="K6899">
        <v>1</v>
      </c>
    </row>
    <row r="6900" spans="1:11" x14ac:dyDescent="0.25">
      <c r="A6900" t="s">
        <v>7439</v>
      </c>
      <c r="B6900">
        <v>49199</v>
      </c>
      <c r="C6900" t="s">
        <v>172</v>
      </c>
      <c r="D6900" s="167">
        <v>73946.539999999994</v>
      </c>
      <c r="E6900" t="s">
        <v>168</v>
      </c>
      <c r="F6900" t="s">
        <v>169</v>
      </c>
      <c r="G6900" t="s">
        <v>178</v>
      </c>
      <c r="H6900" s="168">
        <v>36122</v>
      </c>
      <c r="I6900" t="s">
        <v>103</v>
      </c>
      <c r="J6900" s="169">
        <v>18.852054794520548</v>
      </c>
      <c r="K6900">
        <v>4</v>
      </c>
    </row>
    <row r="6901" spans="1:11" x14ac:dyDescent="0.25">
      <c r="A6901" t="s">
        <v>7440</v>
      </c>
      <c r="B6901">
        <v>23329</v>
      </c>
      <c r="C6901" t="s">
        <v>167</v>
      </c>
      <c r="D6901" s="167">
        <v>100849.36</v>
      </c>
      <c r="E6901" t="s">
        <v>188</v>
      </c>
      <c r="F6901" t="s">
        <v>169</v>
      </c>
      <c r="G6901" t="s">
        <v>284</v>
      </c>
      <c r="H6901" s="168">
        <v>29591</v>
      </c>
      <c r="I6901" t="s">
        <v>106</v>
      </c>
      <c r="J6901" s="169">
        <v>36.745205479452054</v>
      </c>
      <c r="K6901">
        <v>8</v>
      </c>
    </row>
    <row r="6902" spans="1:11" x14ac:dyDescent="0.25">
      <c r="A6902" t="s">
        <v>7441</v>
      </c>
      <c r="B6902">
        <v>44011</v>
      </c>
      <c r="C6902" t="s">
        <v>172</v>
      </c>
      <c r="D6902" s="167">
        <v>101538.67</v>
      </c>
      <c r="E6902" t="s">
        <v>253</v>
      </c>
      <c r="F6902" t="s">
        <v>169</v>
      </c>
      <c r="G6902" t="s">
        <v>275</v>
      </c>
      <c r="H6902" s="168">
        <v>41400</v>
      </c>
      <c r="I6902" t="s">
        <v>103</v>
      </c>
      <c r="J6902" s="169">
        <v>4.3917808219178083</v>
      </c>
      <c r="K6902">
        <v>1</v>
      </c>
    </row>
    <row r="6903" spans="1:11" x14ac:dyDescent="0.25">
      <c r="A6903" t="s">
        <v>7442</v>
      </c>
      <c r="B6903">
        <v>56342</v>
      </c>
      <c r="C6903" t="s">
        <v>167</v>
      </c>
      <c r="D6903" s="167">
        <v>63278.76</v>
      </c>
      <c r="E6903" t="s">
        <v>268</v>
      </c>
      <c r="F6903" t="s">
        <v>169</v>
      </c>
      <c r="G6903" t="s">
        <v>297</v>
      </c>
      <c r="H6903" s="168">
        <v>41666</v>
      </c>
      <c r="I6903" t="s">
        <v>104</v>
      </c>
      <c r="J6903" s="169">
        <v>3.6630136986301371</v>
      </c>
      <c r="K6903">
        <v>1</v>
      </c>
    </row>
    <row r="6904" spans="1:11" x14ac:dyDescent="0.25">
      <c r="A6904" t="s">
        <v>7443</v>
      </c>
      <c r="B6904">
        <v>16832</v>
      </c>
      <c r="C6904" t="s">
        <v>167</v>
      </c>
      <c r="D6904" s="167">
        <v>101338.92</v>
      </c>
      <c r="E6904" t="s">
        <v>230</v>
      </c>
      <c r="F6904" t="s">
        <v>169</v>
      </c>
      <c r="G6904" t="s">
        <v>7444</v>
      </c>
      <c r="H6904" s="168">
        <v>35351</v>
      </c>
      <c r="I6904" t="s">
        <v>106</v>
      </c>
      <c r="J6904" s="169">
        <v>20.964383561643835</v>
      </c>
      <c r="K6904">
        <v>5</v>
      </c>
    </row>
    <row r="6905" spans="1:11" x14ac:dyDescent="0.25">
      <c r="A6905" t="s">
        <v>7445</v>
      </c>
      <c r="B6905">
        <v>14061</v>
      </c>
      <c r="C6905" t="s">
        <v>167</v>
      </c>
      <c r="D6905" s="167">
        <v>129403.12</v>
      </c>
      <c r="E6905" t="s">
        <v>268</v>
      </c>
      <c r="F6905" t="s">
        <v>169</v>
      </c>
      <c r="G6905" t="s">
        <v>275</v>
      </c>
      <c r="H6905" s="168">
        <v>39020</v>
      </c>
      <c r="I6905" t="s">
        <v>108</v>
      </c>
      <c r="J6905" s="169">
        <v>10.912328767123288</v>
      </c>
      <c r="K6905">
        <v>3</v>
      </c>
    </row>
    <row r="6906" spans="1:11" x14ac:dyDescent="0.25">
      <c r="A6906" t="s">
        <v>7446</v>
      </c>
      <c r="B6906">
        <v>75944</v>
      </c>
      <c r="C6906" t="s">
        <v>167</v>
      </c>
      <c r="D6906" s="167">
        <v>78096</v>
      </c>
      <c r="E6906" t="s">
        <v>175</v>
      </c>
      <c r="F6906" t="s">
        <v>169</v>
      </c>
      <c r="G6906" t="s">
        <v>183</v>
      </c>
      <c r="H6906" s="168">
        <v>38187</v>
      </c>
      <c r="I6906" t="s">
        <v>103</v>
      </c>
      <c r="J6906" s="169">
        <v>13.194520547945206</v>
      </c>
      <c r="K6906">
        <v>3</v>
      </c>
    </row>
    <row r="6907" spans="1:11" x14ac:dyDescent="0.25">
      <c r="A6907" t="s">
        <v>7447</v>
      </c>
      <c r="B6907">
        <v>78884</v>
      </c>
      <c r="C6907" t="s">
        <v>172</v>
      </c>
      <c r="D6907" s="167">
        <v>103459</v>
      </c>
      <c r="E6907" t="s">
        <v>168</v>
      </c>
      <c r="F6907" t="s">
        <v>169</v>
      </c>
      <c r="G6907" t="s">
        <v>173</v>
      </c>
      <c r="H6907" s="168">
        <v>36207</v>
      </c>
      <c r="I6907" t="s">
        <v>104</v>
      </c>
      <c r="J6907" s="169">
        <v>18.61917808219178</v>
      </c>
      <c r="K6907">
        <v>4</v>
      </c>
    </row>
    <row r="6908" spans="1:11" x14ac:dyDescent="0.25">
      <c r="A6908" t="s">
        <v>7448</v>
      </c>
      <c r="B6908">
        <v>71788</v>
      </c>
      <c r="C6908" t="s">
        <v>172</v>
      </c>
      <c r="D6908" s="167">
        <v>66065.23</v>
      </c>
      <c r="E6908" t="s">
        <v>199</v>
      </c>
      <c r="F6908" t="s">
        <v>169</v>
      </c>
      <c r="G6908" t="s">
        <v>1390</v>
      </c>
      <c r="H6908" s="168">
        <v>33609</v>
      </c>
      <c r="I6908" t="s">
        <v>104</v>
      </c>
      <c r="J6908" s="169">
        <v>25.736986301369864</v>
      </c>
      <c r="K6908">
        <v>6</v>
      </c>
    </row>
    <row r="6909" spans="1:11" x14ac:dyDescent="0.25">
      <c r="A6909" t="s">
        <v>7449</v>
      </c>
      <c r="B6909">
        <v>12820</v>
      </c>
      <c r="C6909" t="s">
        <v>172</v>
      </c>
      <c r="D6909" s="167">
        <v>96763.35</v>
      </c>
      <c r="E6909" t="s">
        <v>168</v>
      </c>
      <c r="F6909" t="s">
        <v>169</v>
      </c>
      <c r="G6909" t="s">
        <v>384</v>
      </c>
      <c r="H6909" s="168">
        <v>32756</v>
      </c>
      <c r="I6909" t="s">
        <v>104</v>
      </c>
      <c r="J6909" s="169">
        <v>28.073972602739726</v>
      </c>
      <c r="K6909">
        <v>6</v>
      </c>
    </row>
    <row r="6910" spans="1:11" x14ac:dyDescent="0.25">
      <c r="A6910" t="s">
        <v>7450</v>
      </c>
      <c r="B6910">
        <v>84396</v>
      </c>
      <c r="C6910" t="s">
        <v>172</v>
      </c>
      <c r="D6910" s="167">
        <v>71220.100000000006</v>
      </c>
      <c r="E6910" t="s">
        <v>233</v>
      </c>
      <c r="F6910" t="s">
        <v>169</v>
      </c>
      <c r="G6910" t="s">
        <v>962</v>
      </c>
      <c r="H6910" s="168">
        <v>35100</v>
      </c>
      <c r="I6910" t="s">
        <v>103</v>
      </c>
      <c r="J6910" s="169">
        <v>21.652054794520549</v>
      </c>
      <c r="K6910">
        <v>5</v>
      </c>
    </row>
    <row r="6911" spans="1:11" x14ac:dyDescent="0.25">
      <c r="A6911" t="s">
        <v>7451</v>
      </c>
      <c r="B6911">
        <v>92278</v>
      </c>
      <c r="C6911" t="s">
        <v>172</v>
      </c>
      <c r="D6911" s="167">
        <v>41781.910000000003</v>
      </c>
      <c r="E6911" t="s">
        <v>199</v>
      </c>
      <c r="F6911" t="s">
        <v>169</v>
      </c>
      <c r="G6911" t="s">
        <v>295</v>
      </c>
      <c r="H6911" s="168">
        <v>41288</v>
      </c>
      <c r="I6911" t="s">
        <v>104</v>
      </c>
      <c r="J6911" s="169">
        <v>4.6986301369863011</v>
      </c>
      <c r="K6911">
        <v>1</v>
      </c>
    </row>
    <row r="6912" spans="1:11" x14ac:dyDescent="0.25">
      <c r="A6912" t="s">
        <v>7452</v>
      </c>
      <c r="B6912">
        <v>14785</v>
      </c>
      <c r="C6912" t="s">
        <v>172</v>
      </c>
      <c r="D6912" s="167">
        <v>45261</v>
      </c>
      <c r="E6912" t="s">
        <v>191</v>
      </c>
      <c r="F6912" t="s">
        <v>169</v>
      </c>
      <c r="G6912" t="s">
        <v>1065</v>
      </c>
      <c r="H6912" s="168">
        <v>42716</v>
      </c>
      <c r="I6912" t="s">
        <v>103</v>
      </c>
      <c r="J6912" s="169">
        <v>0.78630136986301369</v>
      </c>
      <c r="K6912">
        <v>1</v>
      </c>
    </row>
    <row r="6913" spans="1:11" x14ac:dyDescent="0.25">
      <c r="A6913" t="s">
        <v>7453</v>
      </c>
      <c r="B6913">
        <v>56566</v>
      </c>
      <c r="C6913" t="s">
        <v>172</v>
      </c>
      <c r="D6913" s="167">
        <v>66876.13</v>
      </c>
      <c r="E6913" t="s">
        <v>199</v>
      </c>
      <c r="F6913" t="s">
        <v>169</v>
      </c>
      <c r="G6913" t="s">
        <v>539</v>
      </c>
      <c r="H6913" s="168">
        <v>37984</v>
      </c>
      <c r="I6913" t="s">
        <v>104</v>
      </c>
      <c r="J6913" s="169">
        <v>13.75068493150685</v>
      </c>
      <c r="K6913">
        <v>3</v>
      </c>
    </row>
    <row r="6914" spans="1:11" x14ac:dyDescent="0.25">
      <c r="A6914" t="s">
        <v>7454</v>
      </c>
      <c r="B6914">
        <v>30276</v>
      </c>
      <c r="C6914" t="s">
        <v>172</v>
      </c>
      <c r="D6914" s="167">
        <v>119713</v>
      </c>
      <c r="E6914" t="s">
        <v>175</v>
      </c>
      <c r="F6914" t="s">
        <v>169</v>
      </c>
      <c r="G6914" t="s">
        <v>291</v>
      </c>
      <c r="H6914" s="168">
        <v>35079</v>
      </c>
      <c r="I6914" t="s">
        <v>106</v>
      </c>
      <c r="J6914" s="169">
        <v>21.709589041095889</v>
      </c>
      <c r="K6914">
        <v>5</v>
      </c>
    </row>
    <row r="6915" spans="1:11" x14ac:dyDescent="0.25">
      <c r="A6915" t="s">
        <v>7455</v>
      </c>
      <c r="B6915">
        <v>96627</v>
      </c>
      <c r="C6915" t="s">
        <v>167</v>
      </c>
      <c r="D6915" s="167">
        <v>109810.14</v>
      </c>
      <c r="E6915" t="s">
        <v>239</v>
      </c>
      <c r="F6915" t="s">
        <v>169</v>
      </c>
      <c r="G6915" t="s">
        <v>535</v>
      </c>
      <c r="H6915" s="168">
        <v>34702</v>
      </c>
      <c r="I6915" t="s">
        <v>103</v>
      </c>
      <c r="J6915" s="169">
        <v>22.742465753424657</v>
      </c>
      <c r="K6915">
        <v>5</v>
      </c>
    </row>
    <row r="6916" spans="1:11" x14ac:dyDescent="0.25">
      <c r="A6916" t="s">
        <v>7456</v>
      </c>
      <c r="B6916">
        <v>97164</v>
      </c>
      <c r="C6916" t="s">
        <v>167</v>
      </c>
      <c r="D6916" s="167">
        <v>82019.649999999994</v>
      </c>
      <c r="E6916" t="s">
        <v>216</v>
      </c>
      <c r="F6916" t="s">
        <v>169</v>
      </c>
      <c r="G6916" t="s">
        <v>275</v>
      </c>
      <c r="H6916" s="168">
        <v>39818</v>
      </c>
      <c r="I6916" t="s">
        <v>103</v>
      </c>
      <c r="J6916" s="169">
        <v>8.7260273972602747</v>
      </c>
      <c r="K6916">
        <v>2</v>
      </c>
    </row>
    <row r="6917" spans="1:11" x14ac:dyDescent="0.25">
      <c r="A6917" t="s">
        <v>7457</v>
      </c>
      <c r="B6917">
        <v>21121</v>
      </c>
      <c r="C6917" t="s">
        <v>167</v>
      </c>
      <c r="D6917" s="167">
        <v>61135.199999999997</v>
      </c>
      <c r="E6917" t="s">
        <v>168</v>
      </c>
      <c r="F6917" t="s">
        <v>169</v>
      </c>
      <c r="G6917" t="s">
        <v>170</v>
      </c>
      <c r="H6917" s="168">
        <v>36360</v>
      </c>
      <c r="I6917" t="s">
        <v>104</v>
      </c>
      <c r="J6917" s="169">
        <v>18.2</v>
      </c>
      <c r="K6917">
        <v>4</v>
      </c>
    </row>
    <row r="6918" spans="1:11" x14ac:dyDescent="0.25">
      <c r="A6918" t="s">
        <v>7458</v>
      </c>
      <c r="B6918">
        <v>11449</v>
      </c>
      <c r="C6918" t="s">
        <v>167</v>
      </c>
      <c r="D6918" s="167">
        <v>85018.36</v>
      </c>
      <c r="E6918" t="s">
        <v>168</v>
      </c>
      <c r="F6918" t="s">
        <v>169</v>
      </c>
      <c r="G6918" t="s">
        <v>261</v>
      </c>
      <c r="H6918" s="168">
        <v>35807</v>
      </c>
      <c r="I6918" t="s">
        <v>105</v>
      </c>
      <c r="J6918" s="169">
        <v>19.715068493150685</v>
      </c>
      <c r="K6918">
        <v>4</v>
      </c>
    </row>
    <row r="6919" spans="1:11" x14ac:dyDescent="0.25">
      <c r="A6919" t="s">
        <v>7459</v>
      </c>
      <c r="B6919">
        <v>57842</v>
      </c>
      <c r="C6919" t="s">
        <v>167</v>
      </c>
      <c r="D6919" s="167">
        <v>38756.92</v>
      </c>
      <c r="E6919" t="s">
        <v>168</v>
      </c>
      <c r="F6919" t="s">
        <v>169</v>
      </c>
      <c r="G6919" t="s">
        <v>344</v>
      </c>
      <c r="H6919" s="168">
        <v>41904</v>
      </c>
      <c r="I6919" t="s">
        <v>105</v>
      </c>
      <c r="J6919" s="169">
        <v>3.010958904109589</v>
      </c>
      <c r="K6919">
        <v>1</v>
      </c>
    </row>
    <row r="6920" spans="1:11" x14ac:dyDescent="0.25">
      <c r="A6920" t="s">
        <v>7460</v>
      </c>
      <c r="B6920">
        <v>38058</v>
      </c>
      <c r="C6920" t="s">
        <v>172</v>
      </c>
      <c r="D6920" s="167">
        <v>51969</v>
      </c>
      <c r="E6920" t="s">
        <v>175</v>
      </c>
      <c r="F6920" t="s">
        <v>169</v>
      </c>
      <c r="G6920" t="s">
        <v>183</v>
      </c>
      <c r="H6920" s="168">
        <v>42156</v>
      </c>
      <c r="I6920" t="s">
        <v>103</v>
      </c>
      <c r="J6920" s="169">
        <v>2.3205479452054796</v>
      </c>
      <c r="K6920">
        <v>1</v>
      </c>
    </row>
    <row r="6921" spans="1:11" x14ac:dyDescent="0.25">
      <c r="A6921" t="s">
        <v>7461</v>
      </c>
      <c r="B6921">
        <v>52976</v>
      </c>
      <c r="C6921" t="s">
        <v>172</v>
      </c>
      <c r="D6921" s="167">
        <v>74886.63</v>
      </c>
      <c r="E6921" t="s">
        <v>199</v>
      </c>
      <c r="F6921" t="s">
        <v>169</v>
      </c>
      <c r="G6921" t="s">
        <v>662</v>
      </c>
      <c r="H6921" s="168">
        <v>36115</v>
      </c>
      <c r="I6921" t="s">
        <v>105</v>
      </c>
      <c r="J6921" s="169">
        <v>18.87123287671233</v>
      </c>
      <c r="K6921">
        <v>4</v>
      </c>
    </row>
    <row r="6922" spans="1:11" x14ac:dyDescent="0.25">
      <c r="A6922" t="s">
        <v>7462</v>
      </c>
      <c r="B6922">
        <v>10426</v>
      </c>
      <c r="C6922" t="s">
        <v>167</v>
      </c>
      <c r="D6922" s="167">
        <v>46469</v>
      </c>
      <c r="E6922" t="s">
        <v>196</v>
      </c>
      <c r="F6922" t="s">
        <v>169</v>
      </c>
      <c r="G6922" t="s">
        <v>503</v>
      </c>
      <c r="H6922" s="168">
        <v>36520</v>
      </c>
      <c r="I6922" t="s">
        <v>104</v>
      </c>
      <c r="J6922" s="169">
        <v>17.761643835616439</v>
      </c>
      <c r="K6922">
        <v>4</v>
      </c>
    </row>
    <row r="6923" spans="1:11" x14ac:dyDescent="0.25">
      <c r="A6923" t="s">
        <v>7463</v>
      </c>
      <c r="B6923">
        <v>57729</v>
      </c>
      <c r="C6923" t="s">
        <v>172</v>
      </c>
      <c r="D6923" s="167">
        <v>92756.7</v>
      </c>
      <c r="E6923" t="s">
        <v>175</v>
      </c>
      <c r="F6923" t="s">
        <v>169</v>
      </c>
      <c r="G6923" t="s">
        <v>183</v>
      </c>
      <c r="H6923" s="168">
        <v>34498</v>
      </c>
      <c r="I6923" t="s">
        <v>103</v>
      </c>
      <c r="J6923" s="169">
        <v>23.301369863013697</v>
      </c>
      <c r="K6923">
        <v>5</v>
      </c>
    </row>
    <row r="6924" spans="1:11" x14ac:dyDescent="0.25">
      <c r="A6924" t="s">
        <v>7464</v>
      </c>
      <c r="B6924">
        <v>96520</v>
      </c>
      <c r="C6924" t="s">
        <v>172</v>
      </c>
      <c r="D6924" s="167">
        <v>39832.99</v>
      </c>
      <c r="E6924" t="s">
        <v>233</v>
      </c>
      <c r="F6924" t="s">
        <v>169</v>
      </c>
      <c r="G6924" t="s">
        <v>399</v>
      </c>
      <c r="H6924" s="168">
        <v>39037</v>
      </c>
      <c r="I6924" t="s">
        <v>108</v>
      </c>
      <c r="J6924" s="169">
        <v>10.865753424657534</v>
      </c>
      <c r="K6924">
        <v>3</v>
      </c>
    </row>
    <row r="6925" spans="1:11" x14ac:dyDescent="0.25">
      <c r="A6925" t="s">
        <v>7465</v>
      </c>
      <c r="B6925">
        <v>49395</v>
      </c>
      <c r="C6925" t="s">
        <v>172</v>
      </c>
      <c r="D6925" s="167">
        <v>67753</v>
      </c>
      <c r="E6925" t="s">
        <v>191</v>
      </c>
      <c r="F6925" t="s">
        <v>169</v>
      </c>
      <c r="G6925" t="s">
        <v>486</v>
      </c>
      <c r="H6925" s="168">
        <v>39329</v>
      </c>
      <c r="I6925" t="s">
        <v>103</v>
      </c>
      <c r="J6925" s="169">
        <v>10.065753424657535</v>
      </c>
      <c r="K6925">
        <v>3</v>
      </c>
    </row>
    <row r="6926" spans="1:11" x14ac:dyDescent="0.25">
      <c r="A6926" t="s">
        <v>7466</v>
      </c>
      <c r="B6926">
        <v>76095</v>
      </c>
      <c r="C6926" t="s">
        <v>172</v>
      </c>
      <c r="D6926" s="167">
        <v>83658</v>
      </c>
      <c r="E6926" t="s">
        <v>175</v>
      </c>
      <c r="F6926" t="s">
        <v>169</v>
      </c>
      <c r="G6926" t="s">
        <v>183</v>
      </c>
      <c r="H6926" s="168">
        <v>37627</v>
      </c>
      <c r="I6926" t="s">
        <v>108</v>
      </c>
      <c r="J6926" s="169">
        <v>14.728767123287671</v>
      </c>
      <c r="K6926">
        <v>3</v>
      </c>
    </row>
    <row r="6927" spans="1:11" x14ac:dyDescent="0.25">
      <c r="A6927" t="s">
        <v>7467</v>
      </c>
      <c r="B6927">
        <v>72390</v>
      </c>
      <c r="C6927" t="s">
        <v>167</v>
      </c>
      <c r="D6927" s="167">
        <v>67384</v>
      </c>
      <c r="E6927" t="s">
        <v>168</v>
      </c>
      <c r="F6927" t="s">
        <v>169</v>
      </c>
      <c r="G6927" t="s">
        <v>265</v>
      </c>
      <c r="H6927" s="168">
        <v>38432</v>
      </c>
      <c r="I6927" t="s">
        <v>103</v>
      </c>
      <c r="J6927" s="169">
        <v>12.523287671232877</v>
      </c>
      <c r="K6927">
        <v>3</v>
      </c>
    </row>
    <row r="6928" spans="1:11" x14ac:dyDescent="0.25">
      <c r="A6928" t="s">
        <v>7468</v>
      </c>
      <c r="B6928">
        <v>33717</v>
      </c>
      <c r="C6928" t="s">
        <v>167</v>
      </c>
      <c r="D6928" s="167">
        <v>49364</v>
      </c>
      <c r="E6928" t="s">
        <v>168</v>
      </c>
      <c r="F6928" t="s">
        <v>169</v>
      </c>
      <c r="G6928" t="s">
        <v>265</v>
      </c>
      <c r="H6928" s="168">
        <v>38250</v>
      </c>
      <c r="I6928" t="s">
        <v>106</v>
      </c>
      <c r="J6928" s="169">
        <v>13.021917808219179</v>
      </c>
      <c r="K6928">
        <v>3</v>
      </c>
    </row>
    <row r="6929" spans="1:11" x14ac:dyDescent="0.25">
      <c r="A6929" t="s">
        <v>7469</v>
      </c>
      <c r="B6929">
        <v>33162</v>
      </c>
      <c r="C6929" t="s">
        <v>167</v>
      </c>
      <c r="D6929" s="167">
        <v>50910</v>
      </c>
      <c r="E6929" t="s">
        <v>191</v>
      </c>
      <c r="F6929" t="s">
        <v>169</v>
      </c>
      <c r="G6929" t="s">
        <v>354</v>
      </c>
      <c r="H6929" s="168">
        <v>41708</v>
      </c>
      <c r="I6929" t="s">
        <v>106</v>
      </c>
      <c r="J6929" s="169">
        <v>3.547945205479452</v>
      </c>
      <c r="K6929">
        <v>1</v>
      </c>
    </row>
    <row r="6930" spans="1:11" x14ac:dyDescent="0.25">
      <c r="A6930" t="s">
        <v>7470</v>
      </c>
      <c r="B6930">
        <v>62143</v>
      </c>
      <c r="C6930" t="s">
        <v>172</v>
      </c>
      <c r="D6930" s="167">
        <v>96624</v>
      </c>
      <c r="E6930" t="s">
        <v>175</v>
      </c>
      <c r="F6930" t="s">
        <v>169</v>
      </c>
      <c r="G6930" t="s">
        <v>586</v>
      </c>
      <c r="H6930" s="168">
        <v>37823</v>
      </c>
      <c r="I6930" t="s">
        <v>103</v>
      </c>
      <c r="J6930" s="169">
        <v>14.191780821917808</v>
      </c>
      <c r="K6930">
        <v>3</v>
      </c>
    </row>
    <row r="6931" spans="1:11" x14ac:dyDescent="0.25">
      <c r="A6931" t="s">
        <v>7471</v>
      </c>
      <c r="B6931">
        <v>56744</v>
      </c>
      <c r="C6931" t="s">
        <v>172</v>
      </c>
      <c r="D6931" s="167">
        <v>50910</v>
      </c>
      <c r="E6931" t="s">
        <v>191</v>
      </c>
      <c r="F6931" t="s">
        <v>169</v>
      </c>
      <c r="G6931" t="s">
        <v>354</v>
      </c>
      <c r="H6931" s="168">
        <v>41708</v>
      </c>
      <c r="I6931" t="s">
        <v>105</v>
      </c>
      <c r="J6931" s="169">
        <v>3.547945205479452</v>
      </c>
      <c r="K6931">
        <v>1</v>
      </c>
    </row>
    <row r="6932" spans="1:11" x14ac:dyDescent="0.25">
      <c r="A6932" t="s">
        <v>7472</v>
      </c>
      <c r="B6932">
        <v>68163</v>
      </c>
      <c r="C6932" t="s">
        <v>167</v>
      </c>
      <c r="D6932" s="167">
        <v>81352.73</v>
      </c>
      <c r="E6932" t="s">
        <v>175</v>
      </c>
      <c r="F6932" t="s">
        <v>169</v>
      </c>
      <c r="G6932" t="s">
        <v>211</v>
      </c>
      <c r="H6932" s="168">
        <v>38068</v>
      </c>
      <c r="I6932" t="s">
        <v>103</v>
      </c>
      <c r="J6932" s="169">
        <v>13.520547945205479</v>
      </c>
      <c r="K6932">
        <v>3</v>
      </c>
    </row>
    <row r="6933" spans="1:11" x14ac:dyDescent="0.25">
      <c r="A6933" t="s">
        <v>7473</v>
      </c>
      <c r="B6933">
        <v>5149</v>
      </c>
      <c r="C6933" t="s">
        <v>167</v>
      </c>
      <c r="D6933" s="167">
        <v>59242.3</v>
      </c>
      <c r="E6933" t="s">
        <v>180</v>
      </c>
      <c r="F6933" t="s">
        <v>169</v>
      </c>
      <c r="G6933" t="s">
        <v>209</v>
      </c>
      <c r="H6933" s="168">
        <v>39455</v>
      </c>
      <c r="I6933" t="s">
        <v>103</v>
      </c>
      <c r="J6933" s="169">
        <v>9.7205479452054799</v>
      </c>
      <c r="K6933">
        <v>2</v>
      </c>
    </row>
    <row r="6934" spans="1:11" x14ac:dyDescent="0.25">
      <c r="A6934" t="s">
        <v>7474</v>
      </c>
      <c r="B6934">
        <v>97267</v>
      </c>
      <c r="C6934" t="s">
        <v>167</v>
      </c>
      <c r="D6934" s="167">
        <v>69813.09</v>
      </c>
      <c r="E6934" t="s">
        <v>188</v>
      </c>
      <c r="F6934" t="s">
        <v>169</v>
      </c>
      <c r="G6934" t="s">
        <v>4054</v>
      </c>
      <c r="H6934" s="168">
        <v>39146</v>
      </c>
      <c r="I6934" t="s">
        <v>107</v>
      </c>
      <c r="J6934" s="169">
        <v>10.567123287671233</v>
      </c>
      <c r="K6934">
        <v>3</v>
      </c>
    </row>
    <row r="6935" spans="1:11" x14ac:dyDescent="0.25">
      <c r="A6935" t="s">
        <v>7475</v>
      </c>
      <c r="B6935">
        <v>88866</v>
      </c>
      <c r="C6935" t="s">
        <v>172</v>
      </c>
      <c r="D6935" s="167">
        <v>54538</v>
      </c>
      <c r="E6935" t="s">
        <v>191</v>
      </c>
      <c r="F6935" t="s">
        <v>169</v>
      </c>
      <c r="G6935" t="s">
        <v>354</v>
      </c>
      <c r="H6935" s="168">
        <v>41064</v>
      </c>
      <c r="I6935" t="s">
        <v>108</v>
      </c>
      <c r="J6935" s="169">
        <v>5.3123287671232875</v>
      </c>
      <c r="K6935">
        <v>2</v>
      </c>
    </row>
    <row r="6936" spans="1:11" x14ac:dyDescent="0.25">
      <c r="A6936" t="s">
        <v>7476</v>
      </c>
      <c r="B6936">
        <v>49723</v>
      </c>
      <c r="C6936" t="s">
        <v>167</v>
      </c>
      <c r="D6936" s="167">
        <v>69222.179999999993</v>
      </c>
      <c r="E6936" t="s">
        <v>168</v>
      </c>
      <c r="F6936" t="s">
        <v>169</v>
      </c>
      <c r="G6936" t="s">
        <v>170</v>
      </c>
      <c r="H6936" s="168">
        <v>33155</v>
      </c>
      <c r="I6936" t="s">
        <v>103</v>
      </c>
      <c r="J6936" s="169">
        <v>26.980821917808218</v>
      </c>
      <c r="K6936">
        <v>6</v>
      </c>
    </row>
    <row r="6937" spans="1:11" x14ac:dyDescent="0.25">
      <c r="A6937" t="s">
        <v>7477</v>
      </c>
      <c r="B6937">
        <v>15619</v>
      </c>
      <c r="C6937" t="s">
        <v>172</v>
      </c>
      <c r="D6937" s="167">
        <v>61787.48</v>
      </c>
      <c r="E6937" t="s">
        <v>233</v>
      </c>
      <c r="F6937" t="s">
        <v>169</v>
      </c>
      <c r="G6937" t="s">
        <v>637</v>
      </c>
      <c r="H6937" s="168">
        <v>38665</v>
      </c>
      <c r="I6937" t="s">
        <v>105</v>
      </c>
      <c r="J6937" s="169">
        <v>11.884931506849314</v>
      </c>
      <c r="K6937">
        <v>3</v>
      </c>
    </row>
    <row r="6938" spans="1:11" x14ac:dyDescent="0.25">
      <c r="A6938" t="s">
        <v>7478</v>
      </c>
      <c r="B6938">
        <v>78901</v>
      </c>
      <c r="C6938" t="s">
        <v>172</v>
      </c>
      <c r="D6938" s="167">
        <v>55328</v>
      </c>
      <c r="E6938" t="s">
        <v>191</v>
      </c>
      <c r="F6938" t="s">
        <v>169</v>
      </c>
      <c r="G6938" t="s">
        <v>354</v>
      </c>
      <c r="H6938" s="168">
        <v>41484</v>
      </c>
      <c r="I6938" t="s">
        <v>106</v>
      </c>
      <c r="J6938" s="169">
        <v>4.161643835616438</v>
      </c>
      <c r="K6938">
        <v>1</v>
      </c>
    </row>
    <row r="6939" spans="1:11" x14ac:dyDescent="0.25">
      <c r="A6939" t="s">
        <v>7479</v>
      </c>
      <c r="B6939">
        <v>30142</v>
      </c>
      <c r="C6939" t="s">
        <v>167</v>
      </c>
      <c r="D6939" s="167">
        <v>24809.23</v>
      </c>
      <c r="E6939" t="s">
        <v>216</v>
      </c>
      <c r="F6939" t="s">
        <v>202</v>
      </c>
      <c r="G6939" t="s">
        <v>980</v>
      </c>
      <c r="H6939" s="168">
        <v>36389</v>
      </c>
      <c r="I6939" t="s">
        <v>104</v>
      </c>
      <c r="J6939" s="169">
        <v>18.12054794520548</v>
      </c>
      <c r="K6939">
        <v>4</v>
      </c>
    </row>
    <row r="6940" spans="1:11" x14ac:dyDescent="0.25">
      <c r="A6940" t="s">
        <v>7480</v>
      </c>
      <c r="B6940">
        <v>54141</v>
      </c>
      <c r="C6940" t="s">
        <v>172</v>
      </c>
      <c r="D6940" s="167">
        <v>120117.06</v>
      </c>
      <c r="E6940" t="s">
        <v>185</v>
      </c>
      <c r="F6940" t="s">
        <v>169</v>
      </c>
      <c r="G6940" t="s">
        <v>382</v>
      </c>
      <c r="H6940" s="168">
        <v>30290</v>
      </c>
      <c r="I6940" t="s">
        <v>105</v>
      </c>
      <c r="J6940" s="169">
        <v>34.830136986301369</v>
      </c>
      <c r="K6940">
        <v>7</v>
      </c>
    </row>
    <row r="6941" spans="1:11" x14ac:dyDescent="0.25">
      <c r="A6941" t="s">
        <v>7481</v>
      </c>
      <c r="B6941">
        <v>86721</v>
      </c>
      <c r="C6941" t="s">
        <v>167</v>
      </c>
      <c r="D6941" s="167">
        <v>57068.63</v>
      </c>
      <c r="E6941" t="s">
        <v>188</v>
      </c>
      <c r="F6941" t="s">
        <v>169</v>
      </c>
      <c r="G6941" t="s">
        <v>344</v>
      </c>
      <c r="H6941" s="168">
        <v>36535</v>
      </c>
      <c r="I6941" t="s">
        <v>106</v>
      </c>
      <c r="J6941" s="169">
        <v>17.720547945205478</v>
      </c>
      <c r="K6941">
        <v>4</v>
      </c>
    </row>
    <row r="6942" spans="1:11" x14ac:dyDescent="0.25">
      <c r="A6942" t="s">
        <v>7482</v>
      </c>
      <c r="B6942">
        <v>9186</v>
      </c>
      <c r="C6942" t="s">
        <v>172</v>
      </c>
      <c r="D6942" s="167">
        <v>44830.05</v>
      </c>
      <c r="E6942" t="s">
        <v>196</v>
      </c>
      <c r="F6942" t="s">
        <v>169</v>
      </c>
      <c r="G6942" t="s">
        <v>7483</v>
      </c>
      <c r="H6942" s="168">
        <v>41372</v>
      </c>
      <c r="I6942" t="s">
        <v>105</v>
      </c>
      <c r="J6942" s="169">
        <v>4.4684931506849317</v>
      </c>
      <c r="K6942">
        <v>1</v>
      </c>
    </row>
    <row r="6943" spans="1:11" x14ac:dyDescent="0.25">
      <c r="A6943" t="s">
        <v>7484</v>
      </c>
      <c r="B6943">
        <v>15738</v>
      </c>
      <c r="C6943" t="s">
        <v>172</v>
      </c>
      <c r="D6943" s="167">
        <v>60501</v>
      </c>
      <c r="E6943" t="s">
        <v>175</v>
      </c>
      <c r="F6943" t="s">
        <v>169</v>
      </c>
      <c r="G6943" t="s">
        <v>183</v>
      </c>
      <c r="H6943" s="168">
        <v>41694</v>
      </c>
      <c r="I6943" t="s">
        <v>103</v>
      </c>
      <c r="J6943" s="169">
        <v>3.5863013698630137</v>
      </c>
      <c r="K6943">
        <v>1</v>
      </c>
    </row>
    <row r="6944" spans="1:11" x14ac:dyDescent="0.25">
      <c r="A6944" t="s">
        <v>7485</v>
      </c>
      <c r="B6944">
        <v>52380</v>
      </c>
      <c r="C6944" t="s">
        <v>172</v>
      </c>
      <c r="D6944" s="167">
        <v>55275</v>
      </c>
      <c r="E6944" t="s">
        <v>185</v>
      </c>
      <c r="F6944" t="s">
        <v>169</v>
      </c>
      <c r="G6944" t="s">
        <v>652</v>
      </c>
      <c r="H6944" s="168">
        <v>42506</v>
      </c>
      <c r="I6944" t="s">
        <v>103</v>
      </c>
      <c r="J6944" s="169">
        <v>1.3616438356164384</v>
      </c>
      <c r="K6944">
        <v>1</v>
      </c>
    </row>
    <row r="6945" spans="1:11" x14ac:dyDescent="0.25">
      <c r="A6945" t="s">
        <v>7486</v>
      </c>
      <c r="B6945">
        <v>78331</v>
      </c>
      <c r="C6945" t="s">
        <v>167</v>
      </c>
      <c r="D6945" s="167">
        <v>51670.26</v>
      </c>
      <c r="E6945" t="s">
        <v>233</v>
      </c>
      <c r="F6945" t="s">
        <v>169</v>
      </c>
      <c r="G6945" t="s">
        <v>672</v>
      </c>
      <c r="H6945" s="168">
        <v>39663</v>
      </c>
      <c r="I6945" t="s">
        <v>104</v>
      </c>
      <c r="J6945" s="169">
        <v>9.1506849315068486</v>
      </c>
      <c r="K6945">
        <v>2</v>
      </c>
    </row>
    <row r="6946" spans="1:11" x14ac:dyDescent="0.25">
      <c r="A6946" t="s">
        <v>7487</v>
      </c>
      <c r="B6946">
        <v>18039</v>
      </c>
      <c r="C6946" t="s">
        <v>167</v>
      </c>
      <c r="D6946" s="167">
        <v>61494.32</v>
      </c>
      <c r="E6946" t="s">
        <v>239</v>
      </c>
      <c r="F6946" t="s">
        <v>169</v>
      </c>
      <c r="G6946" t="s">
        <v>535</v>
      </c>
      <c r="H6946" s="168">
        <v>39999</v>
      </c>
      <c r="I6946" t="s">
        <v>106</v>
      </c>
      <c r="J6946" s="169">
        <v>8.2301369863013694</v>
      </c>
      <c r="K6946">
        <v>2</v>
      </c>
    </row>
    <row r="6947" spans="1:11" x14ac:dyDescent="0.25">
      <c r="A6947" t="s">
        <v>7488</v>
      </c>
      <c r="B6947">
        <v>85990</v>
      </c>
      <c r="C6947" t="s">
        <v>172</v>
      </c>
      <c r="D6947" s="167">
        <v>68015</v>
      </c>
      <c r="E6947" t="s">
        <v>191</v>
      </c>
      <c r="F6947" t="s">
        <v>169</v>
      </c>
      <c r="G6947" t="s">
        <v>486</v>
      </c>
      <c r="H6947" s="168">
        <v>38803</v>
      </c>
      <c r="I6947" t="s">
        <v>108</v>
      </c>
      <c r="J6947" s="169">
        <v>11.506849315068493</v>
      </c>
      <c r="K6947">
        <v>3</v>
      </c>
    </row>
    <row r="6948" spans="1:11" x14ac:dyDescent="0.25">
      <c r="A6948" t="s">
        <v>7489</v>
      </c>
      <c r="B6948">
        <v>79982</v>
      </c>
      <c r="C6948" t="s">
        <v>172</v>
      </c>
      <c r="D6948" s="167">
        <v>39257.31</v>
      </c>
      <c r="E6948" t="s">
        <v>233</v>
      </c>
      <c r="F6948" t="s">
        <v>169</v>
      </c>
      <c r="G6948" t="s">
        <v>514</v>
      </c>
      <c r="H6948" s="168">
        <v>42521</v>
      </c>
      <c r="I6948" t="s">
        <v>103</v>
      </c>
      <c r="J6948" s="169">
        <v>1.3205479452054794</v>
      </c>
      <c r="K6948">
        <v>1</v>
      </c>
    </row>
    <row r="6949" spans="1:11" x14ac:dyDescent="0.25">
      <c r="A6949" t="s">
        <v>7490</v>
      </c>
      <c r="B6949">
        <v>14750</v>
      </c>
      <c r="C6949" t="s">
        <v>167</v>
      </c>
      <c r="D6949" s="167">
        <v>81646.100000000006</v>
      </c>
      <c r="E6949" t="s">
        <v>188</v>
      </c>
      <c r="F6949" t="s">
        <v>169</v>
      </c>
      <c r="G6949" t="s">
        <v>284</v>
      </c>
      <c r="H6949" s="168">
        <v>40994</v>
      </c>
      <c r="I6949" t="s">
        <v>103</v>
      </c>
      <c r="J6949" s="169">
        <v>5.5041095890410956</v>
      </c>
      <c r="K6949">
        <v>2</v>
      </c>
    </row>
    <row r="6950" spans="1:11" x14ac:dyDescent="0.25">
      <c r="A6950" t="s">
        <v>7491</v>
      </c>
      <c r="B6950">
        <v>35164</v>
      </c>
      <c r="C6950" t="s">
        <v>167</v>
      </c>
      <c r="D6950" s="167">
        <v>46671.22</v>
      </c>
      <c r="E6950" t="s">
        <v>188</v>
      </c>
      <c r="F6950" t="s">
        <v>202</v>
      </c>
      <c r="G6950" t="s">
        <v>1208</v>
      </c>
      <c r="H6950" s="168">
        <v>35772</v>
      </c>
      <c r="I6950" t="s">
        <v>108</v>
      </c>
      <c r="J6950" s="169">
        <v>19.81095890410959</v>
      </c>
      <c r="K6950">
        <v>4</v>
      </c>
    </row>
    <row r="6951" spans="1:11" x14ac:dyDescent="0.25">
      <c r="A6951" t="s">
        <v>7492</v>
      </c>
      <c r="B6951">
        <v>60899</v>
      </c>
      <c r="C6951" t="s">
        <v>172</v>
      </c>
      <c r="D6951" s="167">
        <v>83658</v>
      </c>
      <c r="E6951" t="s">
        <v>175</v>
      </c>
      <c r="F6951" t="s">
        <v>169</v>
      </c>
      <c r="G6951" t="s">
        <v>183</v>
      </c>
      <c r="H6951" s="168">
        <v>37592</v>
      </c>
      <c r="I6951" t="s">
        <v>106</v>
      </c>
      <c r="J6951" s="169">
        <v>14.824657534246576</v>
      </c>
      <c r="K6951">
        <v>3</v>
      </c>
    </row>
    <row r="6952" spans="1:11" x14ac:dyDescent="0.25">
      <c r="A6952" t="s">
        <v>7493</v>
      </c>
      <c r="B6952">
        <v>9727</v>
      </c>
      <c r="C6952" t="s">
        <v>167</v>
      </c>
      <c r="D6952" s="167">
        <v>67206</v>
      </c>
      <c r="E6952" t="s">
        <v>188</v>
      </c>
      <c r="F6952" t="s">
        <v>169</v>
      </c>
      <c r="G6952" t="s">
        <v>170</v>
      </c>
      <c r="H6952" s="168">
        <v>36136</v>
      </c>
      <c r="I6952" t="s">
        <v>107</v>
      </c>
      <c r="J6952" s="169">
        <v>18.813698630136987</v>
      </c>
      <c r="K6952">
        <v>4</v>
      </c>
    </row>
    <row r="6953" spans="1:11" x14ac:dyDescent="0.25">
      <c r="A6953" t="s">
        <v>7494</v>
      </c>
      <c r="B6953">
        <v>80948</v>
      </c>
      <c r="C6953" t="s">
        <v>167</v>
      </c>
      <c r="D6953" s="167">
        <v>100849.36</v>
      </c>
      <c r="E6953" t="s">
        <v>188</v>
      </c>
      <c r="F6953" t="s">
        <v>169</v>
      </c>
      <c r="G6953" t="s">
        <v>284</v>
      </c>
      <c r="H6953" s="168">
        <v>33224</v>
      </c>
      <c r="I6953" t="s">
        <v>103</v>
      </c>
      <c r="J6953" s="169">
        <v>26.791780821917808</v>
      </c>
      <c r="K6953">
        <v>6</v>
      </c>
    </row>
    <row r="6954" spans="1:11" x14ac:dyDescent="0.25">
      <c r="A6954" t="s">
        <v>7495</v>
      </c>
      <c r="B6954">
        <v>40067</v>
      </c>
      <c r="C6954" t="s">
        <v>167</v>
      </c>
      <c r="D6954" s="167">
        <v>89620</v>
      </c>
      <c r="E6954" t="s">
        <v>175</v>
      </c>
      <c r="F6954" t="s">
        <v>169</v>
      </c>
      <c r="G6954" t="s">
        <v>183</v>
      </c>
      <c r="H6954" s="168">
        <v>37823</v>
      </c>
      <c r="I6954" t="s">
        <v>104</v>
      </c>
      <c r="J6954" s="169">
        <v>14.191780821917808</v>
      </c>
      <c r="K6954">
        <v>3</v>
      </c>
    </row>
    <row r="6955" spans="1:11" x14ac:dyDescent="0.25">
      <c r="A6955" t="s">
        <v>7496</v>
      </c>
      <c r="B6955">
        <v>43447</v>
      </c>
      <c r="C6955" t="s">
        <v>172</v>
      </c>
      <c r="D6955" s="167">
        <v>103506</v>
      </c>
      <c r="E6955" t="s">
        <v>175</v>
      </c>
      <c r="F6955" t="s">
        <v>169</v>
      </c>
      <c r="G6955" t="s">
        <v>586</v>
      </c>
      <c r="H6955" s="168">
        <v>36038</v>
      </c>
      <c r="I6955" t="s">
        <v>105</v>
      </c>
      <c r="J6955" s="169">
        <v>19.082191780821919</v>
      </c>
      <c r="K6955">
        <v>4</v>
      </c>
    </row>
    <row r="6956" spans="1:11" x14ac:dyDescent="0.25">
      <c r="A6956" t="s">
        <v>7497</v>
      </c>
      <c r="B6956">
        <v>66248</v>
      </c>
      <c r="C6956" t="s">
        <v>167</v>
      </c>
      <c r="D6956" s="167">
        <v>97912</v>
      </c>
      <c r="E6956" t="s">
        <v>188</v>
      </c>
      <c r="F6956" t="s">
        <v>169</v>
      </c>
      <c r="G6956" t="s">
        <v>284</v>
      </c>
      <c r="H6956" s="168">
        <v>37445</v>
      </c>
      <c r="I6956" t="s">
        <v>103</v>
      </c>
      <c r="J6956" s="169">
        <v>15.227397260273973</v>
      </c>
      <c r="K6956">
        <v>4</v>
      </c>
    </row>
    <row r="6957" spans="1:11" x14ac:dyDescent="0.25">
      <c r="A6957" t="s">
        <v>7498</v>
      </c>
      <c r="B6957">
        <v>46</v>
      </c>
      <c r="C6957" t="s">
        <v>167</v>
      </c>
      <c r="D6957" s="167">
        <v>88011.34</v>
      </c>
      <c r="E6957" t="s">
        <v>199</v>
      </c>
      <c r="F6957" t="s">
        <v>169</v>
      </c>
      <c r="G6957" t="s">
        <v>1082</v>
      </c>
      <c r="H6957" s="168">
        <v>41554</v>
      </c>
      <c r="I6957" t="s">
        <v>107</v>
      </c>
      <c r="J6957" s="169">
        <v>3.9698630136986299</v>
      </c>
      <c r="K6957">
        <v>1</v>
      </c>
    </row>
    <row r="6958" spans="1:11" x14ac:dyDescent="0.25">
      <c r="A6958" t="s">
        <v>7499</v>
      </c>
      <c r="B6958">
        <v>17441</v>
      </c>
      <c r="C6958" t="s">
        <v>167</v>
      </c>
      <c r="D6958" s="167">
        <v>61707</v>
      </c>
      <c r="E6958" t="s">
        <v>188</v>
      </c>
      <c r="F6958" t="s">
        <v>169</v>
      </c>
      <c r="G6958" t="s">
        <v>282</v>
      </c>
      <c r="H6958" s="168">
        <v>37942</v>
      </c>
      <c r="I6958" t="s">
        <v>106</v>
      </c>
      <c r="J6958" s="169">
        <v>13.865753424657534</v>
      </c>
      <c r="K6958">
        <v>3</v>
      </c>
    </row>
    <row r="6959" spans="1:11" x14ac:dyDescent="0.25">
      <c r="A6959" t="s">
        <v>7500</v>
      </c>
      <c r="B6959">
        <v>52466</v>
      </c>
      <c r="C6959" t="s">
        <v>172</v>
      </c>
      <c r="D6959" s="167">
        <v>110229</v>
      </c>
      <c r="E6959" t="s">
        <v>185</v>
      </c>
      <c r="F6959" t="s">
        <v>169</v>
      </c>
      <c r="G6959" t="s">
        <v>382</v>
      </c>
      <c r="H6959" s="168">
        <v>35807</v>
      </c>
      <c r="I6959" t="s">
        <v>105</v>
      </c>
      <c r="J6959" s="169">
        <v>19.715068493150685</v>
      </c>
      <c r="K6959">
        <v>4</v>
      </c>
    </row>
    <row r="6960" spans="1:11" x14ac:dyDescent="0.25">
      <c r="A6960" t="s">
        <v>7501</v>
      </c>
      <c r="B6960">
        <v>15347</v>
      </c>
      <c r="C6960" t="s">
        <v>167</v>
      </c>
      <c r="D6960" s="167">
        <v>119796.3</v>
      </c>
      <c r="E6960" t="s">
        <v>188</v>
      </c>
      <c r="F6960" t="s">
        <v>169</v>
      </c>
      <c r="G6960" t="s">
        <v>275</v>
      </c>
      <c r="H6960" s="168">
        <v>37186</v>
      </c>
      <c r="I6960" t="s">
        <v>108</v>
      </c>
      <c r="J6960" s="169">
        <v>15.936986301369863</v>
      </c>
      <c r="K6960">
        <v>4</v>
      </c>
    </row>
    <row r="6961" spans="1:11" x14ac:dyDescent="0.25">
      <c r="A6961" t="s">
        <v>7502</v>
      </c>
      <c r="B6961">
        <v>11679</v>
      </c>
      <c r="C6961" t="s">
        <v>167</v>
      </c>
      <c r="D6961" s="167">
        <v>96792.26</v>
      </c>
      <c r="E6961" t="s">
        <v>188</v>
      </c>
      <c r="F6961" t="s">
        <v>169</v>
      </c>
      <c r="G6961" t="s">
        <v>284</v>
      </c>
      <c r="H6961" s="168">
        <v>38628</v>
      </c>
      <c r="I6961" t="s">
        <v>103</v>
      </c>
      <c r="J6961" s="169">
        <v>11.986301369863014</v>
      </c>
      <c r="K6961">
        <v>3</v>
      </c>
    </row>
    <row r="6962" spans="1:11" x14ac:dyDescent="0.25">
      <c r="A6962" t="s">
        <v>7503</v>
      </c>
      <c r="B6962">
        <v>1320</v>
      </c>
      <c r="C6962" t="s">
        <v>172</v>
      </c>
      <c r="D6962" s="167">
        <v>56478</v>
      </c>
      <c r="E6962" t="s">
        <v>175</v>
      </c>
      <c r="F6962" t="s">
        <v>169</v>
      </c>
      <c r="G6962" t="s">
        <v>183</v>
      </c>
      <c r="H6962" s="168">
        <v>41694</v>
      </c>
      <c r="I6962" t="s">
        <v>103</v>
      </c>
      <c r="J6962" s="169">
        <v>3.5863013698630137</v>
      </c>
      <c r="K6962">
        <v>1</v>
      </c>
    </row>
    <row r="6963" spans="1:11" x14ac:dyDescent="0.25">
      <c r="A6963" t="s">
        <v>7504</v>
      </c>
      <c r="B6963">
        <v>17251</v>
      </c>
      <c r="C6963" t="s">
        <v>167</v>
      </c>
      <c r="D6963" s="167">
        <v>72094.53</v>
      </c>
      <c r="E6963" t="s">
        <v>188</v>
      </c>
      <c r="F6963" t="s">
        <v>169</v>
      </c>
      <c r="G6963" t="s">
        <v>284</v>
      </c>
      <c r="H6963" s="168">
        <v>42213</v>
      </c>
      <c r="I6963" t="s">
        <v>104</v>
      </c>
      <c r="J6963" s="169">
        <v>2.1643835616438358</v>
      </c>
      <c r="K6963">
        <v>1</v>
      </c>
    </row>
    <row r="6964" spans="1:11" x14ac:dyDescent="0.25">
      <c r="A6964" t="s">
        <v>7505</v>
      </c>
      <c r="B6964">
        <v>45384</v>
      </c>
      <c r="C6964" t="s">
        <v>167</v>
      </c>
      <c r="D6964" s="167">
        <v>48145</v>
      </c>
      <c r="E6964" t="s">
        <v>168</v>
      </c>
      <c r="F6964" t="s">
        <v>169</v>
      </c>
      <c r="G6964" t="s">
        <v>265</v>
      </c>
      <c r="H6964" s="168">
        <v>42030</v>
      </c>
      <c r="I6964" t="s">
        <v>104</v>
      </c>
      <c r="J6964" s="169">
        <v>2.6657534246575341</v>
      </c>
      <c r="K6964">
        <v>1</v>
      </c>
    </row>
    <row r="6965" spans="1:11" x14ac:dyDescent="0.25">
      <c r="A6965" t="s">
        <v>7506</v>
      </c>
      <c r="B6965">
        <v>15047</v>
      </c>
      <c r="C6965" t="s">
        <v>167</v>
      </c>
      <c r="D6965" s="167">
        <v>53788</v>
      </c>
      <c r="E6965" t="s">
        <v>175</v>
      </c>
      <c r="F6965" t="s">
        <v>169</v>
      </c>
      <c r="G6965" t="s">
        <v>183</v>
      </c>
      <c r="H6965" s="168">
        <v>41918</v>
      </c>
      <c r="I6965" t="s">
        <v>107</v>
      </c>
      <c r="J6965" s="169">
        <v>2.9726027397260273</v>
      </c>
      <c r="K6965">
        <v>1</v>
      </c>
    </row>
    <row r="6966" spans="1:11" x14ac:dyDescent="0.25">
      <c r="A6966" t="s">
        <v>7507</v>
      </c>
      <c r="B6966">
        <v>45010</v>
      </c>
      <c r="C6966" t="s">
        <v>172</v>
      </c>
      <c r="D6966" s="167">
        <v>149529.07999999999</v>
      </c>
      <c r="E6966" t="s">
        <v>185</v>
      </c>
      <c r="F6966" t="s">
        <v>169</v>
      </c>
      <c r="G6966" t="s">
        <v>728</v>
      </c>
      <c r="H6966" s="168">
        <v>31670</v>
      </c>
      <c r="I6966" t="s">
        <v>107</v>
      </c>
      <c r="J6966" s="169">
        <v>31.049315068493151</v>
      </c>
      <c r="K6966">
        <v>7</v>
      </c>
    </row>
    <row r="6967" spans="1:11" x14ac:dyDescent="0.25">
      <c r="A6967" t="s">
        <v>7508</v>
      </c>
      <c r="B6967">
        <v>26111</v>
      </c>
      <c r="C6967" t="s">
        <v>172</v>
      </c>
      <c r="D6967" s="167">
        <v>39257</v>
      </c>
      <c r="E6967" t="s">
        <v>199</v>
      </c>
      <c r="F6967" t="s">
        <v>169</v>
      </c>
      <c r="G6967" t="s">
        <v>200</v>
      </c>
      <c r="H6967" s="168">
        <v>42590</v>
      </c>
      <c r="I6967" t="s">
        <v>106</v>
      </c>
      <c r="J6967" s="169">
        <v>1.1315068493150684</v>
      </c>
      <c r="K6967">
        <v>1</v>
      </c>
    </row>
    <row r="6968" spans="1:11" x14ac:dyDescent="0.25">
      <c r="A6968" t="s">
        <v>7509</v>
      </c>
      <c r="B6968">
        <v>62630</v>
      </c>
      <c r="C6968" t="s">
        <v>172</v>
      </c>
      <c r="D6968" s="167">
        <v>54538</v>
      </c>
      <c r="E6968" t="s">
        <v>191</v>
      </c>
      <c r="F6968" t="s">
        <v>169</v>
      </c>
      <c r="G6968" t="s">
        <v>354</v>
      </c>
      <c r="H6968" s="168">
        <v>41064</v>
      </c>
      <c r="I6968" t="s">
        <v>107</v>
      </c>
      <c r="J6968" s="169">
        <v>5.3123287671232875</v>
      </c>
      <c r="K6968">
        <v>2</v>
      </c>
    </row>
    <row r="6969" spans="1:11" x14ac:dyDescent="0.25">
      <c r="A6969" t="s">
        <v>7510</v>
      </c>
      <c r="B6969">
        <v>67489</v>
      </c>
      <c r="C6969" t="s">
        <v>167</v>
      </c>
      <c r="D6969" s="167">
        <v>40631.32</v>
      </c>
      <c r="E6969" t="s">
        <v>199</v>
      </c>
      <c r="F6969" t="s">
        <v>169</v>
      </c>
      <c r="G6969" t="s">
        <v>200</v>
      </c>
      <c r="H6969" s="168">
        <v>42275</v>
      </c>
      <c r="I6969" t="s">
        <v>104</v>
      </c>
      <c r="J6969" s="169">
        <v>1.9945205479452055</v>
      </c>
      <c r="K6969">
        <v>1</v>
      </c>
    </row>
    <row r="6970" spans="1:11" x14ac:dyDescent="0.25">
      <c r="A6970" t="s">
        <v>7511</v>
      </c>
      <c r="B6970">
        <v>17565</v>
      </c>
      <c r="C6970" t="s">
        <v>172</v>
      </c>
      <c r="D6970" s="167">
        <v>40631.32</v>
      </c>
      <c r="E6970" t="s">
        <v>199</v>
      </c>
      <c r="F6970" t="s">
        <v>169</v>
      </c>
      <c r="G6970" t="s">
        <v>200</v>
      </c>
      <c r="H6970" s="168">
        <v>42150</v>
      </c>
      <c r="I6970" t="s">
        <v>104</v>
      </c>
      <c r="J6970" s="169">
        <v>2.3369863013698629</v>
      </c>
      <c r="K6970">
        <v>1</v>
      </c>
    </row>
    <row r="6971" spans="1:11" x14ac:dyDescent="0.25">
      <c r="A6971" t="s">
        <v>7512</v>
      </c>
      <c r="B6971">
        <v>83552</v>
      </c>
      <c r="C6971" t="s">
        <v>172</v>
      </c>
      <c r="D6971" s="167">
        <v>66065.23</v>
      </c>
      <c r="E6971" t="s">
        <v>199</v>
      </c>
      <c r="F6971" t="s">
        <v>169</v>
      </c>
      <c r="G6971" t="s">
        <v>200</v>
      </c>
      <c r="H6971" s="168">
        <v>34638</v>
      </c>
      <c r="I6971" t="s">
        <v>103</v>
      </c>
      <c r="J6971" s="169">
        <v>22.917808219178081</v>
      </c>
      <c r="K6971">
        <v>5</v>
      </c>
    </row>
    <row r="6972" spans="1:11" x14ac:dyDescent="0.25">
      <c r="A6972" t="s">
        <v>7513</v>
      </c>
      <c r="B6972">
        <v>77847</v>
      </c>
      <c r="C6972" t="s">
        <v>167</v>
      </c>
      <c r="D6972" s="167">
        <v>77543.850000000006</v>
      </c>
      <c r="E6972" t="s">
        <v>308</v>
      </c>
      <c r="F6972" t="s">
        <v>169</v>
      </c>
      <c r="G6972" t="s">
        <v>350</v>
      </c>
      <c r="H6972" s="168">
        <v>41442</v>
      </c>
      <c r="I6972" t="s">
        <v>104</v>
      </c>
      <c r="J6972" s="169">
        <v>4.2767123287671236</v>
      </c>
      <c r="K6972">
        <v>1</v>
      </c>
    </row>
    <row r="6973" spans="1:11" x14ac:dyDescent="0.25">
      <c r="A6973" t="s">
        <v>7514</v>
      </c>
      <c r="B6973">
        <v>74505</v>
      </c>
      <c r="C6973" t="s">
        <v>172</v>
      </c>
      <c r="D6973" s="167">
        <v>101176.43</v>
      </c>
      <c r="E6973" t="s">
        <v>185</v>
      </c>
      <c r="F6973" t="s">
        <v>169</v>
      </c>
      <c r="G6973" t="s">
        <v>495</v>
      </c>
      <c r="H6973" s="168">
        <v>34232</v>
      </c>
      <c r="I6973" t="s">
        <v>106</v>
      </c>
      <c r="J6973" s="169">
        <v>24.030136986301368</v>
      </c>
      <c r="K6973">
        <v>5</v>
      </c>
    </row>
    <row r="6974" spans="1:11" x14ac:dyDescent="0.25">
      <c r="A6974" t="s">
        <v>7515</v>
      </c>
      <c r="B6974">
        <v>51023</v>
      </c>
      <c r="C6974" t="s">
        <v>167</v>
      </c>
      <c r="D6974" s="167">
        <v>25445</v>
      </c>
      <c r="E6974" t="s">
        <v>196</v>
      </c>
      <c r="F6974" t="s">
        <v>202</v>
      </c>
      <c r="G6974" t="s">
        <v>367</v>
      </c>
      <c r="H6974" s="168">
        <v>35765</v>
      </c>
      <c r="I6974" t="s">
        <v>104</v>
      </c>
      <c r="J6974" s="169">
        <v>19.830136986301369</v>
      </c>
      <c r="K6974">
        <v>4</v>
      </c>
    </row>
    <row r="6975" spans="1:11" x14ac:dyDescent="0.25">
      <c r="A6975" t="s">
        <v>7516</v>
      </c>
      <c r="B6975">
        <v>56714</v>
      </c>
      <c r="C6975" t="s">
        <v>172</v>
      </c>
      <c r="D6975" s="167">
        <v>107128.71</v>
      </c>
      <c r="E6975" t="s">
        <v>175</v>
      </c>
      <c r="F6975" t="s">
        <v>169</v>
      </c>
      <c r="G6975" t="s">
        <v>586</v>
      </c>
      <c r="H6975" s="168">
        <v>34960</v>
      </c>
      <c r="I6975" t="s">
        <v>103</v>
      </c>
      <c r="J6975" s="169">
        <v>22.035616438356165</v>
      </c>
      <c r="K6975">
        <v>5</v>
      </c>
    </row>
    <row r="6976" spans="1:11" x14ac:dyDescent="0.25">
      <c r="A6976" t="s">
        <v>7517</v>
      </c>
      <c r="B6976">
        <v>91695</v>
      </c>
      <c r="C6976" t="s">
        <v>172</v>
      </c>
      <c r="D6976" s="167">
        <v>80145</v>
      </c>
      <c r="E6976" t="s">
        <v>185</v>
      </c>
      <c r="F6976" t="s">
        <v>169</v>
      </c>
      <c r="G6976" t="s">
        <v>416</v>
      </c>
      <c r="H6976" s="168">
        <v>38145</v>
      </c>
      <c r="I6976" t="s">
        <v>108</v>
      </c>
      <c r="J6976" s="169">
        <v>13.30958904109589</v>
      </c>
      <c r="K6976">
        <v>3</v>
      </c>
    </row>
    <row r="6977" spans="1:11" x14ac:dyDescent="0.25">
      <c r="A6977" t="s">
        <v>7518</v>
      </c>
      <c r="B6977">
        <v>6981</v>
      </c>
      <c r="C6977" t="s">
        <v>172</v>
      </c>
      <c r="D6977" s="167">
        <v>97224.98</v>
      </c>
      <c r="E6977" t="s">
        <v>185</v>
      </c>
      <c r="F6977" t="s">
        <v>169</v>
      </c>
      <c r="G6977" t="s">
        <v>416</v>
      </c>
      <c r="H6977" s="168">
        <v>32033</v>
      </c>
      <c r="I6977" t="s">
        <v>104</v>
      </c>
      <c r="J6977" s="169">
        <v>30.054794520547944</v>
      </c>
      <c r="K6977">
        <v>7</v>
      </c>
    </row>
    <row r="6978" spans="1:11" x14ac:dyDescent="0.25">
      <c r="A6978" t="s">
        <v>7519</v>
      </c>
      <c r="B6978">
        <v>17910</v>
      </c>
      <c r="C6978" t="s">
        <v>172</v>
      </c>
      <c r="D6978" s="167">
        <v>54538</v>
      </c>
      <c r="E6978" t="s">
        <v>191</v>
      </c>
      <c r="F6978" t="s">
        <v>169</v>
      </c>
      <c r="G6978" t="s">
        <v>354</v>
      </c>
      <c r="H6978" s="168">
        <v>40966</v>
      </c>
      <c r="I6978" t="s">
        <v>105</v>
      </c>
      <c r="J6978" s="169">
        <v>5.580821917808219</v>
      </c>
      <c r="K6978">
        <v>2</v>
      </c>
    </row>
    <row r="6979" spans="1:11" x14ac:dyDescent="0.25">
      <c r="A6979" t="s">
        <v>7520</v>
      </c>
      <c r="B6979">
        <v>85234</v>
      </c>
      <c r="C6979" t="s">
        <v>167</v>
      </c>
      <c r="D6979" s="167">
        <v>50272.2</v>
      </c>
      <c r="E6979" t="s">
        <v>180</v>
      </c>
      <c r="F6979" t="s">
        <v>169</v>
      </c>
      <c r="G6979" t="s">
        <v>209</v>
      </c>
      <c r="H6979" s="168">
        <v>41414</v>
      </c>
      <c r="I6979" t="s">
        <v>103</v>
      </c>
      <c r="J6979" s="169">
        <v>4.353424657534247</v>
      </c>
      <c r="K6979">
        <v>1</v>
      </c>
    </row>
    <row r="6980" spans="1:11" x14ac:dyDescent="0.25">
      <c r="A6980" t="s">
        <v>7521</v>
      </c>
      <c r="B6980">
        <v>53544</v>
      </c>
      <c r="C6980" t="s">
        <v>172</v>
      </c>
      <c r="D6980" s="167">
        <v>83497.98</v>
      </c>
      <c r="E6980" t="s">
        <v>188</v>
      </c>
      <c r="F6980" t="s">
        <v>169</v>
      </c>
      <c r="G6980" t="s">
        <v>282</v>
      </c>
      <c r="H6980" s="168">
        <v>33791</v>
      </c>
      <c r="I6980" t="s">
        <v>104</v>
      </c>
      <c r="J6980" s="169">
        <v>25.238356164383561</v>
      </c>
      <c r="K6980">
        <v>6</v>
      </c>
    </row>
    <row r="6981" spans="1:11" x14ac:dyDescent="0.25">
      <c r="A6981" t="s">
        <v>7522</v>
      </c>
      <c r="B6981">
        <v>3445</v>
      </c>
      <c r="C6981" t="s">
        <v>167</v>
      </c>
      <c r="D6981" s="167">
        <v>58455</v>
      </c>
      <c r="E6981" t="s">
        <v>175</v>
      </c>
      <c r="F6981" t="s">
        <v>169</v>
      </c>
      <c r="G6981" t="s">
        <v>183</v>
      </c>
      <c r="H6981" s="168">
        <v>41302</v>
      </c>
      <c r="I6981" t="s">
        <v>104</v>
      </c>
      <c r="J6981" s="169">
        <v>4.6602739726027398</v>
      </c>
      <c r="K6981">
        <v>1</v>
      </c>
    </row>
    <row r="6982" spans="1:11" x14ac:dyDescent="0.25">
      <c r="A6982" t="s">
        <v>7523</v>
      </c>
      <c r="B6982">
        <v>27338</v>
      </c>
      <c r="C6982" t="s">
        <v>172</v>
      </c>
      <c r="D6982" s="167">
        <v>123902.96</v>
      </c>
      <c r="E6982" t="s">
        <v>175</v>
      </c>
      <c r="F6982" t="s">
        <v>169</v>
      </c>
      <c r="G6982" t="s">
        <v>291</v>
      </c>
      <c r="H6982" s="168">
        <v>33301</v>
      </c>
      <c r="I6982" t="s">
        <v>103</v>
      </c>
      <c r="J6982" s="169">
        <v>26.580821917808219</v>
      </c>
      <c r="K6982">
        <v>6</v>
      </c>
    </row>
    <row r="6983" spans="1:11" x14ac:dyDescent="0.25">
      <c r="A6983" t="s">
        <v>7524</v>
      </c>
      <c r="B6983">
        <v>88126</v>
      </c>
      <c r="C6983" t="s">
        <v>167</v>
      </c>
      <c r="D6983" s="167">
        <v>135392</v>
      </c>
      <c r="E6983" t="s">
        <v>168</v>
      </c>
      <c r="F6983" t="s">
        <v>169</v>
      </c>
      <c r="G6983" t="s">
        <v>275</v>
      </c>
      <c r="H6983" s="168">
        <v>34918</v>
      </c>
      <c r="I6983" t="s">
        <v>104</v>
      </c>
      <c r="J6983" s="169">
        <v>22.150684931506849</v>
      </c>
      <c r="K6983">
        <v>5</v>
      </c>
    </row>
    <row r="6984" spans="1:11" x14ac:dyDescent="0.25">
      <c r="A6984" t="s">
        <v>7525</v>
      </c>
      <c r="B6984">
        <v>66690</v>
      </c>
      <c r="C6984" t="s">
        <v>172</v>
      </c>
      <c r="D6984" s="167">
        <v>70435</v>
      </c>
      <c r="E6984" t="s">
        <v>175</v>
      </c>
      <c r="F6984" t="s">
        <v>169</v>
      </c>
      <c r="G6984" t="s">
        <v>183</v>
      </c>
      <c r="H6984" s="168">
        <v>40371</v>
      </c>
      <c r="I6984" t="s">
        <v>103</v>
      </c>
      <c r="J6984" s="169">
        <v>7.2109589041095887</v>
      </c>
      <c r="K6984">
        <v>2</v>
      </c>
    </row>
    <row r="6985" spans="1:11" x14ac:dyDescent="0.25">
      <c r="A6985" t="s">
        <v>7526</v>
      </c>
      <c r="B6985">
        <v>91331</v>
      </c>
      <c r="C6985" t="s">
        <v>167</v>
      </c>
      <c r="D6985" s="167">
        <v>47940.3</v>
      </c>
      <c r="E6985" t="s">
        <v>216</v>
      </c>
      <c r="F6985" t="s">
        <v>169</v>
      </c>
      <c r="G6985" t="s">
        <v>980</v>
      </c>
      <c r="H6985" s="168">
        <v>41475</v>
      </c>
      <c r="I6985" t="s">
        <v>105</v>
      </c>
      <c r="J6985" s="169">
        <v>4.1863013698630134</v>
      </c>
      <c r="K6985">
        <v>1</v>
      </c>
    </row>
    <row r="6986" spans="1:11" x14ac:dyDescent="0.25">
      <c r="A6986" t="s">
        <v>7527</v>
      </c>
      <c r="B6986">
        <v>45186</v>
      </c>
      <c r="C6986" t="s">
        <v>172</v>
      </c>
      <c r="D6986" s="167">
        <v>43525.72</v>
      </c>
      <c r="E6986" t="s">
        <v>199</v>
      </c>
      <c r="F6986" t="s">
        <v>169</v>
      </c>
      <c r="G6986" t="s">
        <v>220</v>
      </c>
      <c r="H6986" s="168">
        <v>41372</v>
      </c>
      <c r="I6986" t="s">
        <v>105</v>
      </c>
      <c r="J6986" s="169">
        <v>4.4684931506849317</v>
      </c>
      <c r="K6986">
        <v>1</v>
      </c>
    </row>
    <row r="6987" spans="1:11" x14ac:dyDescent="0.25">
      <c r="A6987" t="s">
        <v>7528</v>
      </c>
      <c r="B6987">
        <v>68175</v>
      </c>
      <c r="C6987" t="s">
        <v>172</v>
      </c>
      <c r="D6987" s="167">
        <v>75277.02</v>
      </c>
      <c r="E6987" t="s">
        <v>199</v>
      </c>
      <c r="F6987" t="s">
        <v>169</v>
      </c>
      <c r="G6987" t="s">
        <v>809</v>
      </c>
      <c r="H6987" s="168">
        <v>32734</v>
      </c>
      <c r="I6987" t="s">
        <v>105</v>
      </c>
      <c r="J6987" s="169">
        <v>28.134246575342466</v>
      </c>
      <c r="K6987">
        <v>6</v>
      </c>
    </row>
    <row r="6988" spans="1:11" x14ac:dyDescent="0.25">
      <c r="A6988" t="s">
        <v>7529</v>
      </c>
      <c r="B6988">
        <v>81323</v>
      </c>
      <c r="C6988" t="s">
        <v>167</v>
      </c>
      <c r="D6988" s="167">
        <v>59767.05</v>
      </c>
      <c r="E6988" t="s">
        <v>270</v>
      </c>
      <c r="F6988" t="s">
        <v>169</v>
      </c>
      <c r="G6988" t="s">
        <v>801</v>
      </c>
      <c r="H6988" s="168">
        <v>37536</v>
      </c>
      <c r="I6988" t="s">
        <v>106</v>
      </c>
      <c r="J6988" s="169">
        <v>14.978082191780821</v>
      </c>
      <c r="K6988">
        <v>3</v>
      </c>
    </row>
    <row r="6989" spans="1:11" x14ac:dyDescent="0.25">
      <c r="A6989" t="s">
        <v>7530</v>
      </c>
      <c r="B6989">
        <v>59737</v>
      </c>
      <c r="C6989" t="s">
        <v>172</v>
      </c>
      <c r="D6989" s="167">
        <v>39257.31</v>
      </c>
      <c r="E6989" t="s">
        <v>199</v>
      </c>
      <c r="F6989" t="s">
        <v>169</v>
      </c>
      <c r="G6989" t="s">
        <v>200</v>
      </c>
      <c r="H6989" s="168">
        <v>42548</v>
      </c>
      <c r="I6989" t="s">
        <v>108</v>
      </c>
      <c r="J6989" s="169">
        <v>1.2465753424657535</v>
      </c>
      <c r="K6989">
        <v>1</v>
      </c>
    </row>
    <row r="6990" spans="1:11" x14ac:dyDescent="0.25">
      <c r="A6990" t="s">
        <v>7531</v>
      </c>
      <c r="B6990">
        <v>43992</v>
      </c>
      <c r="C6990" t="s">
        <v>167</v>
      </c>
      <c r="D6990" s="167">
        <v>36992.050000000003</v>
      </c>
      <c r="E6990" t="s">
        <v>196</v>
      </c>
      <c r="F6990" t="s">
        <v>169</v>
      </c>
      <c r="G6990" t="s">
        <v>503</v>
      </c>
      <c r="H6990" s="168">
        <v>39174</v>
      </c>
      <c r="I6990" t="s">
        <v>107</v>
      </c>
      <c r="J6990" s="169">
        <v>10.490410958904109</v>
      </c>
      <c r="K6990">
        <v>3</v>
      </c>
    </row>
    <row r="6991" spans="1:11" x14ac:dyDescent="0.25">
      <c r="A6991" t="s">
        <v>7532</v>
      </c>
      <c r="B6991">
        <v>4934</v>
      </c>
      <c r="C6991" t="s">
        <v>172</v>
      </c>
      <c r="D6991" s="167">
        <v>55429.52</v>
      </c>
      <c r="E6991" t="s">
        <v>270</v>
      </c>
      <c r="F6991" t="s">
        <v>169</v>
      </c>
      <c r="G6991" t="s">
        <v>801</v>
      </c>
      <c r="H6991" s="168">
        <v>41372</v>
      </c>
      <c r="I6991" t="s">
        <v>104</v>
      </c>
      <c r="J6991" s="169">
        <v>4.4684931506849317</v>
      </c>
      <c r="K6991">
        <v>1</v>
      </c>
    </row>
    <row r="6992" spans="1:11" x14ac:dyDescent="0.25">
      <c r="A6992" t="s">
        <v>7533</v>
      </c>
      <c r="B6992">
        <v>9730</v>
      </c>
      <c r="C6992" t="s">
        <v>172</v>
      </c>
      <c r="D6992" s="167">
        <v>53788</v>
      </c>
      <c r="E6992" t="s">
        <v>175</v>
      </c>
      <c r="F6992" t="s">
        <v>169</v>
      </c>
      <c r="G6992" t="s">
        <v>183</v>
      </c>
      <c r="H6992" s="168">
        <v>41918</v>
      </c>
      <c r="I6992" t="s">
        <v>108</v>
      </c>
      <c r="J6992" s="169">
        <v>2.9726027397260273</v>
      </c>
      <c r="K6992">
        <v>1</v>
      </c>
    </row>
    <row r="6993" spans="1:11" x14ac:dyDescent="0.25">
      <c r="A6993" t="s">
        <v>7534</v>
      </c>
      <c r="B6993">
        <v>68368</v>
      </c>
      <c r="C6993" t="s">
        <v>172</v>
      </c>
      <c r="D6993" s="167">
        <v>34172.68</v>
      </c>
      <c r="E6993" t="s">
        <v>233</v>
      </c>
      <c r="F6993" t="s">
        <v>202</v>
      </c>
      <c r="G6993" t="s">
        <v>554</v>
      </c>
      <c r="H6993" s="168">
        <v>38557</v>
      </c>
      <c r="I6993" t="s">
        <v>103</v>
      </c>
      <c r="J6993" s="169">
        <v>12.180821917808219</v>
      </c>
      <c r="K6993">
        <v>3</v>
      </c>
    </row>
    <row r="6994" spans="1:11" x14ac:dyDescent="0.25">
      <c r="A6994" t="s">
        <v>7535</v>
      </c>
      <c r="B6994">
        <v>43647</v>
      </c>
      <c r="C6994" t="s">
        <v>167</v>
      </c>
      <c r="D6994" s="167">
        <v>19728.849999999999</v>
      </c>
      <c r="E6994" t="s">
        <v>196</v>
      </c>
      <c r="F6994" t="s">
        <v>202</v>
      </c>
      <c r="G6994" t="s">
        <v>222</v>
      </c>
      <c r="H6994" s="168">
        <v>39231</v>
      </c>
      <c r="I6994" t="s">
        <v>107</v>
      </c>
      <c r="J6994" s="169">
        <v>10.334246575342465</v>
      </c>
      <c r="K6994">
        <v>3</v>
      </c>
    </row>
    <row r="6995" spans="1:11" x14ac:dyDescent="0.25">
      <c r="A6995" t="s">
        <v>7536</v>
      </c>
      <c r="B6995">
        <v>86663</v>
      </c>
      <c r="C6995" t="s">
        <v>172</v>
      </c>
      <c r="D6995" s="167">
        <v>40105.919999999998</v>
      </c>
      <c r="E6995" t="s">
        <v>196</v>
      </c>
      <c r="F6995" t="s">
        <v>169</v>
      </c>
      <c r="G6995" t="s">
        <v>503</v>
      </c>
      <c r="H6995" s="168">
        <v>38740</v>
      </c>
      <c r="I6995" t="s">
        <v>107</v>
      </c>
      <c r="J6995" s="169">
        <v>11.67945205479452</v>
      </c>
      <c r="K6995">
        <v>3</v>
      </c>
    </row>
    <row r="6996" spans="1:11" x14ac:dyDescent="0.25">
      <c r="A6996" t="s">
        <v>7537</v>
      </c>
      <c r="B6996">
        <v>78264</v>
      </c>
      <c r="C6996" t="s">
        <v>167</v>
      </c>
      <c r="D6996" s="167">
        <v>89620</v>
      </c>
      <c r="E6996" t="s">
        <v>175</v>
      </c>
      <c r="F6996" t="s">
        <v>169</v>
      </c>
      <c r="G6996" t="s">
        <v>183</v>
      </c>
      <c r="H6996" s="168">
        <v>35702</v>
      </c>
      <c r="I6996" t="s">
        <v>107</v>
      </c>
      <c r="J6996" s="169">
        <v>20.002739726027396</v>
      </c>
      <c r="K6996">
        <v>5</v>
      </c>
    </row>
    <row r="6997" spans="1:11" x14ac:dyDescent="0.25">
      <c r="A6997" t="s">
        <v>7538</v>
      </c>
      <c r="B6997">
        <v>76089</v>
      </c>
      <c r="C6997" t="s">
        <v>172</v>
      </c>
      <c r="D6997" s="167">
        <v>54022.26</v>
      </c>
      <c r="E6997" t="s">
        <v>233</v>
      </c>
      <c r="F6997" t="s">
        <v>202</v>
      </c>
      <c r="G6997" t="s">
        <v>234</v>
      </c>
      <c r="H6997" s="168">
        <v>35359</v>
      </c>
      <c r="I6997" t="s">
        <v>106</v>
      </c>
      <c r="J6997" s="169">
        <v>20.942465753424656</v>
      </c>
      <c r="K6997">
        <v>5</v>
      </c>
    </row>
    <row r="6998" spans="1:11" x14ac:dyDescent="0.25">
      <c r="A6998" t="s">
        <v>7539</v>
      </c>
      <c r="B6998">
        <v>12159</v>
      </c>
      <c r="C6998" t="s">
        <v>172</v>
      </c>
      <c r="D6998" s="167">
        <v>20934.07</v>
      </c>
      <c r="E6998" t="s">
        <v>216</v>
      </c>
      <c r="F6998" t="s">
        <v>202</v>
      </c>
      <c r="G6998" t="s">
        <v>217</v>
      </c>
      <c r="H6998" s="168">
        <v>41162</v>
      </c>
      <c r="I6998" t="s">
        <v>103</v>
      </c>
      <c r="J6998" s="169">
        <v>5.043835616438356</v>
      </c>
      <c r="K6998">
        <v>1</v>
      </c>
    </row>
    <row r="6999" spans="1:11" x14ac:dyDescent="0.25">
      <c r="A6999" t="s">
        <v>7540</v>
      </c>
      <c r="B6999">
        <v>93365</v>
      </c>
      <c r="C6999" t="s">
        <v>167</v>
      </c>
      <c r="D6999" s="167">
        <v>65780.67</v>
      </c>
      <c r="E6999" t="s">
        <v>188</v>
      </c>
      <c r="F6999" t="s">
        <v>169</v>
      </c>
      <c r="G6999" t="s">
        <v>282</v>
      </c>
      <c r="H6999" s="168">
        <v>39244</v>
      </c>
      <c r="I6999" t="s">
        <v>105</v>
      </c>
      <c r="J6999" s="169">
        <v>10.298630136986301</v>
      </c>
      <c r="K6999">
        <v>3</v>
      </c>
    </row>
    <row r="7000" spans="1:11" x14ac:dyDescent="0.25">
      <c r="A7000" t="s">
        <v>7541</v>
      </c>
      <c r="B7000">
        <v>79135</v>
      </c>
      <c r="C7000" t="s">
        <v>172</v>
      </c>
      <c r="D7000" s="167">
        <v>36606.620000000003</v>
      </c>
      <c r="E7000" t="s">
        <v>233</v>
      </c>
      <c r="F7000" t="s">
        <v>202</v>
      </c>
      <c r="G7000" t="s">
        <v>554</v>
      </c>
      <c r="H7000" s="168">
        <v>38613</v>
      </c>
      <c r="I7000" t="s">
        <v>104</v>
      </c>
      <c r="J7000" s="169">
        <v>12.027397260273972</v>
      </c>
      <c r="K7000">
        <v>3</v>
      </c>
    </row>
    <row r="7001" spans="1:11" x14ac:dyDescent="0.25">
      <c r="A7001" t="s">
        <v>7542</v>
      </c>
      <c r="B7001">
        <v>11051</v>
      </c>
      <c r="C7001" t="s">
        <v>167</v>
      </c>
      <c r="D7001" s="167">
        <v>27901</v>
      </c>
      <c r="E7001" t="s">
        <v>216</v>
      </c>
      <c r="F7001" t="s">
        <v>202</v>
      </c>
      <c r="G7001" t="s">
        <v>588</v>
      </c>
      <c r="H7001" s="168">
        <v>36482</v>
      </c>
      <c r="I7001" t="s">
        <v>106</v>
      </c>
      <c r="J7001" s="169">
        <v>17.865753424657534</v>
      </c>
      <c r="K7001">
        <v>4</v>
      </c>
    </row>
    <row r="7002" spans="1:11" x14ac:dyDescent="0.25">
      <c r="A7002" t="s">
        <v>7543</v>
      </c>
      <c r="B7002">
        <v>84263</v>
      </c>
      <c r="C7002" t="s">
        <v>172</v>
      </c>
      <c r="D7002" s="167">
        <v>43243.96</v>
      </c>
      <c r="E7002" t="s">
        <v>199</v>
      </c>
      <c r="F7002" t="s">
        <v>169</v>
      </c>
      <c r="G7002" t="s">
        <v>295</v>
      </c>
      <c r="H7002" s="168">
        <v>41022</v>
      </c>
      <c r="I7002" t="s">
        <v>104</v>
      </c>
      <c r="J7002" s="169">
        <v>5.4273972602739722</v>
      </c>
      <c r="K7002">
        <v>2</v>
      </c>
    </row>
    <row r="7003" spans="1:11" x14ac:dyDescent="0.25">
      <c r="A7003" t="s">
        <v>7544</v>
      </c>
      <c r="B7003">
        <v>39859</v>
      </c>
      <c r="C7003" t="s">
        <v>167</v>
      </c>
      <c r="D7003" s="167">
        <v>52447.27</v>
      </c>
      <c r="E7003" t="s">
        <v>168</v>
      </c>
      <c r="F7003" t="s">
        <v>169</v>
      </c>
      <c r="G7003" t="s">
        <v>170</v>
      </c>
      <c r="H7003" s="168">
        <v>39146</v>
      </c>
      <c r="I7003" t="s">
        <v>104</v>
      </c>
      <c r="J7003" s="169">
        <v>10.567123287671233</v>
      </c>
      <c r="K7003">
        <v>3</v>
      </c>
    </row>
    <row r="7004" spans="1:11" x14ac:dyDescent="0.25">
      <c r="A7004" t="s">
        <v>7545</v>
      </c>
      <c r="B7004">
        <v>58904</v>
      </c>
      <c r="C7004" t="s">
        <v>172</v>
      </c>
      <c r="D7004" s="167">
        <v>87523.22</v>
      </c>
      <c r="E7004" t="s">
        <v>308</v>
      </c>
      <c r="F7004" t="s">
        <v>169</v>
      </c>
      <c r="G7004" t="s">
        <v>282</v>
      </c>
      <c r="H7004" s="168">
        <v>32719</v>
      </c>
      <c r="I7004" t="s">
        <v>104</v>
      </c>
      <c r="J7004" s="169">
        <v>28.175342465753424</v>
      </c>
      <c r="K7004">
        <v>6</v>
      </c>
    </row>
    <row r="7005" spans="1:11" x14ac:dyDescent="0.25">
      <c r="A7005" t="s">
        <v>7546</v>
      </c>
      <c r="B7005">
        <v>64947</v>
      </c>
      <c r="C7005" t="s">
        <v>172</v>
      </c>
      <c r="D7005" s="167">
        <v>29779.07</v>
      </c>
      <c r="E7005" t="s">
        <v>233</v>
      </c>
      <c r="F7005" t="s">
        <v>202</v>
      </c>
      <c r="G7005" t="s">
        <v>234</v>
      </c>
      <c r="H7005" s="168">
        <v>41022</v>
      </c>
      <c r="I7005" t="s">
        <v>108</v>
      </c>
      <c r="J7005" s="169">
        <v>5.4273972602739722</v>
      </c>
      <c r="K7005">
        <v>2</v>
      </c>
    </row>
    <row r="7006" spans="1:11" x14ac:dyDescent="0.25">
      <c r="A7006" t="s">
        <v>7547</v>
      </c>
      <c r="B7006">
        <v>28124</v>
      </c>
      <c r="C7006" t="s">
        <v>172</v>
      </c>
      <c r="D7006" s="167">
        <v>33395</v>
      </c>
      <c r="E7006" t="s">
        <v>199</v>
      </c>
      <c r="F7006" t="s">
        <v>169</v>
      </c>
      <c r="G7006" t="s">
        <v>295</v>
      </c>
      <c r="H7006" s="168">
        <v>42015</v>
      </c>
      <c r="I7006" t="s">
        <v>107</v>
      </c>
      <c r="J7006" s="169">
        <v>2.7068493150684931</v>
      </c>
      <c r="K7006">
        <v>1</v>
      </c>
    </row>
    <row r="7007" spans="1:11" x14ac:dyDescent="0.25">
      <c r="A7007" t="s">
        <v>7548</v>
      </c>
      <c r="B7007">
        <v>26493</v>
      </c>
      <c r="C7007" t="s">
        <v>172</v>
      </c>
      <c r="D7007" s="167">
        <v>174166</v>
      </c>
      <c r="E7007" t="s">
        <v>168</v>
      </c>
      <c r="F7007" t="s">
        <v>169</v>
      </c>
      <c r="G7007" t="s">
        <v>2352</v>
      </c>
      <c r="H7007" s="168">
        <v>31949</v>
      </c>
      <c r="I7007" t="s">
        <v>106</v>
      </c>
      <c r="J7007" s="169">
        <v>30.284931506849315</v>
      </c>
      <c r="K7007">
        <v>7</v>
      </c>
    </row>
    <row r="7008" spans="1:11" x14ac:dyDescent="0.25">
      <c r="A7008" t="s">
        <v>7549</v>
      </c>
      <c r="B7008">
        <v>15647</v>
      </c>
      <c r="C7008" t="s">
        <v>172</v>
      </c>
      <c r="D7008" s="167">
        <v>70435</v>
      </c>
      <c r="E7008" t="s">
        <v>175</v>
      </c>
      <c r="F7008" t="s">
        <v>169</v>
      </c>
      <c r="G7008" t="s">
        <v>183</v>
      </c>
      <c r="H7008" s="168">
        <v>39384</v>
      </c>
      <c r="I7008" t="s">
        <v>104</v>
      </c>
      <c r="J7008" s="169">
        <v>9.9150684931506845</v>
      </c>
      <c r="K7008">
        <v>2</v>
      </c>
    </row>
    <row r="7009" spans="1:11" x14ac:dyDescent="0.25">
      <c r="A7009" t="s">
        <v>7550</v>
      </c>
      <c r="B7009">
        <v>75561</v>
      </c>
      <c r="C7009" t="s">
        <v>172</v>
      </c>
      <c r="D7009" s="167">
        <v>53604.63</v>
      </c>
      <c r="E7009" t="s">
        <v>199</v>
      </c>
      <c r="F7009" t="s">
        <v>169</v>
      </c>
      <c r="G7009" t="s">
        <v>750</v>
      </c>
      <c r="H7009" s="168">
        <v>39580</v>
      </c>
      <c r="I7009" t="s">
        <v>107</v>
      </c>
      <c r="J7009" s="169">
        <v>9.3780821917808215</v>
      </c>
      <c r="K7009">
        <v>2</v>
      </c>
    </row>
    <row r="7010" spans="1:11" x14ac:dyDescent="0.25">
      <c r="A7010" t="s">
        <v>7551</v>
      </c>
      <c r="B7010">
        <v>99920</v>
      </c>
      <c r="C7010" t="s">
        <v>167</v>
      </c>
      <c r="D7010" s="167">
        <v>58157.89</v>
      </c>
      <c r="E7010" t="s">
        <v>188</v>
      </c>
      <c r="F7010" t="s">
        <v>169</v>
      </c>
      <c r="G7010" t="s">
        <v>282</v>
      </c>
      <c r="H7010" s="168">
        <v>41400</v>
      </c>
      <c r="I7010" t="s">
        <v>107</v>
      </c>
      <c r="J7010" s="169">
        <v>4.3917808219178083</v>
      </c>
      <c r="K7010">
        <v>1</v>
      </c>
    </row>
    <row r="7011" spans="1:11" x14ac:dyDescent="0.25">
      <c r="A7011" t="s">
        <v>7552</v>
      </c>
      <c r="B7011">
        <v>26822</v>
      </c>
      <c r="C7011" t="s">
        <v>167</v>
      </c>
      <c r="D7011" s="167">
        <v>50910</v>
      </c>
      <c r="E7011" t="s">
        <v>191</v>
      </c>
      <c r="F7011" t="s">
        <v>169</v>
      </c>
      <c r="G7011" t="s">
        <v>354</v>
      </c>
      <c r="H7011" s="168">
        <v>41904</v>
      </c>
      <c r="I7011" t="s">
        <v>107</v>
      </c>
      <c r="J7011" s="169">
        <v>3.010958904109589</v>
      </c>
      <c r="K7011">
        <v>1</v>
      </c>
    </row>
    <row r="7012" spans="1:11" x14ac:dyDescent="0.25">
      <c r="A7012" t="s">
        <v>7553</v>
      </c>
      <c r="B7012">
        <v>89187</v>
      </c>
      <c r="C7012" t="s">
        <v>167</v>
      </c>
      <c r="D7012" s="167">
        <v>129142.5</v>
      </c>
      <c r="E7012" t="s">
        <v>325</v>
      </c>
      <c r="F7012" t="s">
        <v>169</v>
      </c>
      <c r="G7012" t="s">
        <v>275</v>
      </c>
      <c r="H7012" s="168">
        <v>42464</v>
      </c>
      <c r="I7012" t="s">
        <v>104</v>
      </c>
      <c r="J7012" s="169">
        <v>1.4767123287671233</v>
      </c>
      <c r="K7012">
        <v>1</v>
      </c>
    </row>
    <row r="7013" spans="1:11" x14ac:dyDescent="0.25">
      <c r="A7013" t="s">
        <v>7554</v>
      </c>
      <c r="B7013">
        <v>48708</v>
      </c>
      <c r="C7013" t="s">
        <v>172</v>
      </c>
      <c r="D7013" s="167">
        <v>63493</v>
      </c>
      <c r="E7013" t="s">
        <v>191</v>
      </c>
      <c r="F7013" t="s">
        <v>169</v>
      </c>
      <c r="G7013" t="s">
        <v>486</v>
      </c>
      <c r="H7013" s="168">
        <v>39524</v>
      </c>
      <c r="I7013" t="s">
        <v>106</v>
      </c>
      <c r="J7013" s="169">
        <v>9.5315068493150683</v>
      </c>
      <c r="K7013">
        <v>2</v>
      </c>
    </row>
    <row r="7014" spans="1:11" x14ac:dyDescent="0.25">
      <c r="A7014" t="s">
        <v>7555</v>
      </c>
      <c r="B7014">
        <v>52940</v>
      </c>
      <c r="C7014" t="s">
        <v>172</v>
      </c>
      <c r="D7014" s="167">
        <v>50910</v>
      </c>
      <c r="E7014" t="s">
        <v>191</v>
      </c>
      <c r="F7014" t="s">
        <v>169</v>
      </c>
      <c r="G7014" t="s">
        <v>354</v>
      </c>
      <c r="H7014" s="168">
        <v>41904</v>
      </c>
      <c r="I7014" t="s">
        <v>104</v>
      </c>
      <c r="J7014" s="169">
        <v>3.010958904109589</v>
      </c>
      <c r="K7014">
        <v>1</v>
      </c>
    </row>
    <row r="7015" spans="1:11" x14ac:dyDescent="0.25">
      <c r="A7015" t="s">
        <v>7556</v>
      </c>
      <c r="B7015">
        <v>45246</v>
      </c>
      <c r="C7015" t="s">
        <v>172</v>
      </c>
      <c r="D7015" s="167">
        <v>42053.42</v>
      </c>
      <c r="E7015" t="s">
        <v>199</v>
      </c>
      <c r="F7015" t="s">
        <v>169</v>
      </c>
      <c r="G7015" t="s">
        <v>220</v>
      </c>
      <c r="H7015" s="168">
        <v>42009</v>
      </c>
      <c r="I7015" t="s">
        <v>106</v>
      </c>
      <c r="J7015" s="169">
        <v>2.7232876712328768</v>
      </c>
      <c r="K7015">
        <v>1</v>
      </c>
    </row>
    <row r="7016" spans="1:11" x14ac:dyDescent="0.25">
      <c r="A7016" t="s">
        <v>7557</v>
      </c>
      <c r="B7016">
        <v>74734</v>
      </c>
      <c r="C7016" t="s">
        <v>167</v>
      </c>
      <c r="D7016" s="167">
        <v>69739.09</v>
      </c>
      <c r="E7016" t="s">
        <v>188</v>
      </c>
      <c r="F7016" t="s">
        <v>169</v>
      </c>
      <c r="G7016" t="s">
        <v>703</v>
      </c>
      <c r="H7016" s="168">
        <v>38503</v>
      </c>
      <c r="I7016" t="s">
        <v>105</v>
      </c>
      <c r="J7016" s="169">
        <v>12.328767123287671</v>
      </c>
      <c r="K7016">
        <v>3</v>
      </c>
    </row>
    <row r="7017" spans="1:11" x14ac:dyDescent="0.25">
      <c r="A7017" t="s">
        <v>7558</v>
      </c>
      <c r="B7017">
        <v>26433</v>
      </c>
      <c r="C7017" t="s">
        <v>167</v>
      </c>
      <c r="D7017" s="167">
        <v>46693.16</v>
      </c>
      <c r="E7017" t="s">
        <v>188</v>
      </c>
      <c r="F7017" t="s">
        <v>202</v>
      </c>
      <c r="G7017" t="s">
        <v>1208</v>
      </c>
      <c r="H7017" s="168">
        <v>36493</v>
      </c>
      <c r="I7017" t="s">
        <v>107</v>
      </c>
      <c r="J7017" s="169">
        <v>17.835616438356166</v>
      </c>
      <c r="K7017">
        <v>4</v>
      </c>
    </row>
    <row r="7018" spans="1:11" x14ac:dyDescent="0.25">
      <c r="A7018" t="s">
        <v>7559</v>
      </c>
      <c r="B7018">
        <v>67480</v>
      </c>
      <c r="C7018" t="s">
        <v>167</v>
      </c>
      <c r="D7018" s="167">
        <v>80551.02</v>
      </c>
      <c r="E7018" t="s">
        <v>175</v>
      </c>
      <c r="F7018" t="s">
        <v>169</v>
      </c>
      <c r="G7018" t="s">
        <v>882</v>
      </c>
      <c r="H7018" s="168">
        <v>38713</v>
      </c>
      <c r="I7018" t="s">
        <v>108</v>
      </c>
      <c r="J7018" s="169">
        <v>11.753424657534246</v>
      </c>
      <c r="K7018">
        <v>3</v>
      </c>
    </row>
    <row r="7019" spans="1:11" x14ac:dyDescent="0.25">
      <c r="A7019" t="s">
        <v>7560</v>
      </c>
      <c r="B7019">
        <v>778</v>
      </c>
      <c r="C7019" t="s">
        <v>172</v>
      </c>
      <c r="D7019" s="167">
        <v>89620</v>
      </c>
      <c r="E7019" t="s">
        <v>175</v>
      </c>
      <c r="F7019" t="s">
        <v>169</v>
      </c>
      <c r="G7019" t="s">
        <v>183</v>
      </c>
      <c r="H7019" s="168">
        <v>35702</v>
      </c>
      <c r="I7019" t="s">
        <v>108</v>
      </c>
      <c r="J7019" s="169">
        <v>20.002739726027396</v>
      </c>
      <c r="K7019">
        <v>5</v>
      </c>
    </row>
    <row r="7020" spans="1:11" x14ac:dyDescent="0.25">
      <c r="A7020" t="s">
        <v>7561</v>
      </c>
      <c r="B7020">
        <v>56908</v>
      </c>
      <c r="C7020" t="s">
        <v>172</v>
      </c>
      <c r="D7020" s="167">
        <v>51074.68</v>
      </c>
      <c r="E7020" t="s">
        <v>180</v>
      </c>
      <c r="F7020" t="s">
        <v>169</v>
      </c>
      <c r="G7020" t="s">
        <v>386</v>
      </c>
      <c r="H7020" s="168">
        <v>38672</v>
      </c>
      <c r="I7020" t="s">
        <v>107</v>
      </c>
      <c r="J7020" s="169">
        <v>11.865753424657534</v>
      </c>
      <c r="K7020">
        <v>3</v>
      </c>
    </row>
    <row r="7021" spans="1:11" x14ac:dyDescent="0.25">
      <c r="A7021" t="s">
        <v>7562</v>
      </c>
      <c r="B7021">
        <v>31605</v>
      </c>
      <c r="C7021" t="s">
        <v>167</v>
      </c>
      <c r="D7021" s="167">
        <v>33534.54</v>
      </c>
      <c r="E7021" t="s">
        <v>239</v>
      </c>
      <c r="F7021" t="s">
        <v>202</v>
      </c>
      <c r="G7021" t="s">
        <v>344</v>
      </c>
      <c r="H7021" s="168">
        <v>34785</v>
      </c>
      <c r="I7021" t="s">
        <v>103</v>
      </c>
      <c r="J7021" s="169">
        <v>22.515068493150686</v>
      </c>
      <c r="K7021">
        <v>5</v>
      </c>
    </row>
    <row r="7022" spans="1:11" x14ac:dyDescent="0.25">
      <c r="A7022" t="s">
        <v>7563</v>
      </c>
      <c r="B7022">
        <v>94165</v>
      </c>
      <c r="C7022" t="s">
        <v>172</v>
      </c>
      <c r="D7022" s="167">
        <v>128519</v>
      </c>
      <c r="E7022" t="s">
        <v>239</v>
      </c>
      <c r="F7022" t="s">
        <v>169</v>
      </c>
      <c r="G7022" t="s">
        <v>2909</v>
      </c>
      <c r="H7022" s="168">
        <v>40518</v>
      </c>
      <c r="I7022" t="s">
        <v>106</v>
      </c>
      <c r="J7022" s="169">
        <v>6.8082191780821919</v>
      </c>
      <c r="K7022">
        <v>2</v>
      </c>
    </row>
    <row r="7023" spans="1:11" x14ac:dyDescent="0.25">
      <c r="A7023" t="s">
        <v>7564</v>
      </c>
      <c r="B7023">
        <v>82089</v>
      </c>
      <c r="C7023" t="s">
        <v>172</v>
      </c>
      <c r="D7023" s="167">
        <v>92756.7</v>
      </c>
      <c r="E7023" t="s">
        <v>175</v>
      </c>
      <c r="F7023" t="s">
        <v>169</v>
      </c>
      <c r="G7023" t="s">
        <v>183</v>
      </c>
      <c r="H7023" s="168">
        <v>34736</v>
      </c>
      <c r="I7023" t="s">
        <v>104</v>
      </c>
      <c r="J7023" s="169">
        <v>22.649315068493152</v>
      </c>
      <c r="K7023">
        <v>5</v>
      </c>
    </row>
    <row r="7024" spans="1:11" x14ac:dyDescent="0.25">
      <c r="A7024" t="s">
        <v>7565</v>
      </c>
      <c r="B7024">
        <v>61200</v>
      </c>
      <c r="C7024" t="s">
        <v>172</v>
      </c>
      <c r="D7024" s="167">
        <v>77328</v>
      </c>
      <c r="E7024" t="s">
        <v>168</v>
      </c>
      <c r="F7024" t="s">
        <v>169</v>
      </c>
      <c r="G7024" t="s">
        <v>265</v>
      </c>
      <c r="H7024" s="168">
        <v>36676</v>
      </c>
      <c r="I7024" t="s">
        <v>103</v>
      </c>
      <c r="J7024" s="169">
        <v>17.334246575342465</v>
      </c>
      <c r="K7024">
        <v>4</v>
      </c>
    </row>
    <row r="7025" spans="1:11" x14ac:dyDescent="0.25">
      <c r="A7025" t="s">
        <v>7566</v>
      </c>
      <c r="B7025">
        <v>56526</v>
      </c>
      <c r="C7025" t="s">
        <v>172</v>
      </c>
      <c r="D7025" s="167">
        <v>114087.02</v>
      </c>
      <c r="E7025" t="s">
        <v>185</v>
      </c>
      <c r="F7025" t="s">
        <v>169</v>
      </c>
      <c r="G7025" t="s">
        <v>382</v>
      </c>
      <c r="H7025" s="168">
        <v>32734</v>
      </c>
      <c r="I7025" t="s">
        <v>103</v>
      </c>
      <c r="J7025" s="169">
        <v>28.134246575342466</v>
      </c>
      <c r="K7025">
        <v>6</v>
      </c>
    </row>
    <row r="7026" spans="1:11" x14ac:dyDescent="0.25">
      <c r="A7026" t="s">
        <v>7567</v>
      </c>
      <c r="B7026">
        <v>8744</v>
      </c>
      <c r="C7026" t="s">
        <v>172</v>
      </c>
      <c r="D7026" s="167">
        <v>93945</v>
      </c>
      <c r="E7026" t="s">
        <v>168</v>
      </c>
      <c r="F7026" t="s">
        <v>169</v>
      </c>
      <c r="G7026" t="s">
        <v>384</v>
      </c>
      <c r="H7026" s="168">
        <v>36038</v>
      </c>
      <c r="I7026" t="s">
        <v>107</v>
      </c>
      <c r="J7026" s="169">
        <v>19.082191780821919</v>
      </c>
      <c r="K7026">
        <v>4</v>
      </c>
    </row>
    <row r="7027" spans="1:11" x14ac:dyDescent="0.25">
      <c r="A7027" t="s">
        <v>7568</v>
      </c>
      <c r="B7027">
        <v>34188</v>
      </c>
      <c r="C7027" t="s">
        <v>167</v>
      </c>
      <c r="D7027" s="167">
        <v>100849.36</v>
      </c>
      <c r="E7027" t="s">
        <v>175</v>
      </c>
      <c r="F7027" t="s">
        <v>169</v>
      </c>
      <c r="G7027" t="s">
        <v>211</v>
      </c>
      <c r="H7027" s="168">
        <v>31501</v>
      </c>
      <c r="I7027" t="s">
        <v>103</v>
      </c>
      <c r="J7027" s="169">
        <v>31.512328767123286</v>
      </c>
      <c r="K7027">
        <v>7</v>
      </c>
    </row>
    <row r="7028" spans="1:11" x14ac:dyDescent="0.25">
      <c r="A7028" t="s">
        <v>7569</v>
      </c>
      <c r="B7028">
        <v>21482</v>
      </c>
      <c r="C7028" t="s">
        <v>167</v>
      </c>
      <c r="D7028" s="167">
        <v>58455</v>
      </c>
      <c r="E7028" t="s">
        <v>175</v>
      </c>
      <c r="F7028" t="s">
        <v>169</v>
      </c>
      <c r="G7028" t="s">
        <v>183</v>
      </c>
      <c r="H7028" s="168">
        <v>41456</v>
      </c>
      <c r="I7028" t="s">
        <v>103</v>
      </c>
      <c r="J7028" s="169">
        <v>4.2383561643835614</v>
      </c>
      <c r="K7028">
        <v>1</v>
      </c>
    </row>
    <row r="7029" spans="1:11" x14ac:dyDescent="0.25">
      <c r="A7029" t="s">
        <v>7570</v>
      </c>
      <c r="B7029">
        <v>34573</v>
      </c>
      <c r="C7029" t="s">
        <v>167</v>
      </c>
      <c r="D7029" s="167">
        <v>84974</v>
      </c>
      <c r="E7029" t="s">
        <v>253</v>
      </c>
      <c r="F7029" t="s">
        <v>169</v>
      </c>
      <c r="G7029" t="s">
        <v>189</v>
      </c>
      <c r="H7029" s="168">
        <v>36528</v>
      </c>
      <c r="I7029" t="s">
        <v>106</v>
      </c>
      <c r="J7029" s="169">
        <v>17.739726027397261</v>
      </c>
      <c r="K7029">
        <v>4</v>
      </c>
    </row>
    <row r="7030" spans="1:11" x14ac:dyDescent="0.25">
      <c r="A7030" t="s">
        <v>7571</v>
      </c>
      <c r="B7030">
        <v>72134</v>
      </c>
      <c r="C7030" t="s">
        <v>167</v>
      </c>
      <c r="D7030" s="167">
        <v>144472.54999999999</v>
      </c>
      <c r="E7030" t="s">
        <v>185</v>
      </c>
      <c r="F7030" t="s">
        <v>169</v>
      </c>
      <c r="G7030" t="s">
        <v>728</v>
      </c>
      <c r="H7030" s="168">
        <v>32734</v>
      </c>
      <c r="I7030" t="s">
        <v>104</v>
      </c>
      <c r="J7030" s="169">
        <v>28.134246575342466</v>
      </c>
      <c r="K7030">
        <v>6</v>
      </c>
    </row>
    <row r="7031" spans="1:11" x14ac:dyDescent="0.25">
      <c r="A7031" t="s">
        <v>7572</v>
      </c>
      <c r="B7031">
        <v>87887</v>
      </c>
      <c r="C7031" t="s">
        <v>167</v>
      </c>
      <c r="D7031" s="167">
        <v>85700.74</v>
      </c>
      <c r="E7031" t="s">
        <v>188</v>
      </c>
      <c r="F7031" t="s">
        <v>169</v>
      </c>
      <c r="G7031" t="s">
        <v>284</v>
      </c>
      <c r="H7031" s="168">
        <v>41582</v>
      </c>
      <c r="I7031" t="s">
        <v>104</v>
      </c>
      <c r="J7031" s="169">
        <v>3.893150684931507</v>
      </c>
      <c r="K7031">
        <v>1</v>
      </c>
    </row>
    <row r="7032" spans="1:11" x14ac:dyDescent="0.25">
      <c r="A7032" t="s">
        <v>7573</v>
      </c>
      <c r="B7032">
        <v>66549</v>
      </c>
      <c r="C7032" t="s">
        <v>172</v>
      </c>
      <c r="D7032" s="167">
        <v>56688.39</v>
      </c>
      <c r="E7032" t="s">
        <v>199</v>
      </c>
      <c r="F7032" t="s">
        <v>169</v>
      </c>
      <c r="G7032" t="s">
        <v>200</v>
      </c>
      <c r="H7032" s="168">
        <v>37717</v>
      </c>
      <c r="I7032" t="s">
        <v>103</v>
      </c>
      <c r="J7032" s="169">
        <v>14.482191780821918</v>
      </c>
      <c r="K7032">
        <v>3</v>
      </c>
    </row>
    <row r="7033" spans="1:11" x14ac:dyDescent="0.25">
      <c r="A7033" t="s">
        <v>7574</v>
      </c>
      <c r="B7033">
        <v>48398</v>
      </c>
      <c r="C7033" t="s">
        <v>167</v>
      </c>
      <c r="D7033" s="167">
        <v>51253.43</v>
      </c>
      <c r="E7033" t="s">
        <v>168</v>
      </c>
      <c r="F7033" t="s">
        <v>169</v>
      </c>
      <c r="G7033" t="s">
        <v>194</v>
      </c>
      <c r="H7033" s="168">
        <v>38642</v>
      </c>
      <c r="I7033" t="s">
        <v>106</v>
      </c>
      <c r="J7033" s="169">
        <v>11.947945205479453</v>
      </c>
      <c r="K7033">
        <v>3</v>
      </c>
    </row>
    <row r="7034" spans="1:11" x14ac:dyDescent="0.25">
      <c r="A7034" t="s">
        <v>7575</v>
      </c>
      <c r="B7034">
        <v>98426</v>
      </c>
      <c r="C7034" t="s">
        <v>167</v>
      </c>
      <c r="D7034" s="167">
        <v>66687.72</v>
      </c>
      <c r="E7034" t="s">
        <v>325</v>
      </c>
      <c r="F7034" t="s">
        <v>169</v>
      </c>
      <c r="G7034" t="s">
        <v>5291</v>
      </c>
      <c r="H7034" s="168">
        <v>36695</v>
      </c>
      <c r="I7034" t="s">
        <v>108</v>
      </c>
      <c r="J7034" s="169">
        <v>17.282191780821918</v>
      </c>
      <c r="K7034">
        <v>4</v>
      </c>
    </row>
    <row r="7035" spans="1:11" x14ac:dyDescent="0.25">
      <c r="A7035" t="s">
        <v>7576</v>
      </c>
      <c r="B7035">
        <v>82240</v>
      </c>
      <c r="C7035" t="s">
        <v>167</v>
      </c>
      <c r="D7035" s="167">
        <v>156478.82999999999</v>
      </c>
      <c r="E7035" t="s">
        <v>325</v>
      </c>
      <c r="F7035" t="s">
        <v>169</v>
      </c>
      <c r="G7035" t="s">
        <v>231</v>
      </c>
      <c r="H7035" s="168">
        <v>31069</v>
      </c>
      <c r="I7035" t="s">
        <v>104</v>
      </c>
      <c r="J7035" s="169">
        <v>32.695890410958903</v>
      </c>
      <c r="K7035">
        <v>7</v>
      </c>
    </row>
    <row r="7036" spans="1:11" x14ac:dyDescent="0.25">
      <c r="A7036" t="s">
        <v>7577</v>
      </c>
      <c r="B7036">
        <v>71781</v>
      </c>
      <c r="C7036" t="s">
        <v>172</v>
      </c>
      <c r="D7036" s="167">
        <v>65752</v>
      </c>
      <c r="E7036" t="s">
        <v>175</v>
      </c>
      <c r="F7036" t="s">
        <v>169</v>
      </c>
      <c r="G7036" t="s">
        <v>183</v>
      </c>
      <c r="H7036" s="168">
        <v>40742</v>
      </c>
      <c r="I7036" t="s">
        <v>107</v>
      </c>
      <c r="J7036" s="169">
        <v>6.1945205479452055</v>
      </c>
      <c r="K7036">
        <v>2</v>
      </c>
    </row>
    <row r="7037" spans="1:11" x14ac:dyDescent="0.25">
      <c r="A7037" t="s">
        <v>7578</v>
      </c>
      <c r="B7037">
        <v>57682</v>
      </c>
      <c r="C7037" t="s">
        <v>172</v>
      </c>
      <c r="D7037" s="167">
        <v>45261</v>
      </c>
      <c r="E7037" t="s">
        <v>191</v>
      </c>
      <c r="F7037" t="s">
        <v>169</v>
      </c>
      <c r="G7037" t="s">
        <v>1065</v>
      </c>
      <c r="H7037" s="168">
        <v>42716</v>
      </c>
      <c r="I7037" t="s">
        <v>107</v>
      </c>
      <c r="J7037" s="169">
        <v>0.78630136986301369</v>
      </c>
      <c r="K7037">
        <v>1</v>
      </c>
    </row>
    <row r="7038" spans="1:11" x14ac:dyDescent="0.25">
      <c r="A7038" t="s">
        <v>7579</v>
      </c>
      <c r="B7038">
        <v>37867</v>
      </c>
      <c r="C7038" t="s">
        <v>167</v>
      </c>
      <c r="D7038" s="167">
        <v>83817.3</v>
      </c>
      <c r="E7038" t="s">
        <v>230</v>
      </c>
      <c r="F7038" t="s">
        <v>169</v>
      </c>
      <c r="G7038" t="s">
        <v>397</v>
      </c>
      <c r="H7038" s="168">
        <v>42142</v>
      </c>
      <c r="I7038" t="s">
        <v>107</v>
      </c>
      <c r="J7038" s="169">
        <v>2.3589041095890413</v>
      </c>
      <c r="K7038">
        <v>1</v>
      </c>
    </row>
    <row r="7039" spans="1:11" x14ac:dyDescent="0.25">
      <c r="A7039" t="s">
        <v>7580</v>
      </c>
      <c r="B7039">
        <v>6895</v>
      </c>
      <c r="C7039" t="s">
        <v>167</v>
      </c>
      <c r="D7039" s="167">
        <v>48150</v>
      </c>
      <c r="E7039" t="s">
        <v>188</v>
      </c>
      <c r="F7039" t="s">
        <v>169</v>
      </c>
      <c r="G7039" t="s">
        <v>273</v>
      </c>
      <c r="H7039" s="168">
        <v>42702</v>
      </c>
      <c r="I7039" t="s">
        <v>103</v>
      </c>
      <c r="J7039" s="169">
        <v>0.8246575342465754</v>
      </c>
      <c r="K7039">
        <v>1</v>
      </c>
    </row>
    <row r="7040" spans="1:11" x14ac:dyDescent="0.25">
      <c r="A7040" t="s">
        <v>7581</v>
      </c>
      <c r="B7040">
        <v>87773</v>
      </c>
      <c r="C7040" t="s">
        <v>167</v>
      </c>
      <c r="D7040" s="167">
        <v>57807.08</v>
      </c>
      <c r="E7040" t="s">
        <v>188</v>
      </c>
      <c r="F7040" t="s">
        <v>202</v>
      </c>
      <c r="G7040" t="s">
        <v>313</v>
      </c>
      <c r="H7040" s="168">
        <v>34932</v>
      </c>
      <c r="I7040" t="s">
        <v>103</v>
      </c>
      <c r="J7040" s="169">
        <v>22.112328767123287</v>
      </c>
      <c r="K7040">
        <v>5</v>
      </c>
    </row>
    <row r="7041" spans="1:11" x14ac:dyDescent="0.25">
      <c r="A7041" t="s">
        <v>7582</v>
      </c>
      <c r="B7041">
        <v>47408</v>
      </c>
      <c r="C7041" t="s">
        <v>172</v>
      </c>
      <c r="D7041" s="167">
        <v>66065.23</v>
      </c>
      <c r="E7041" t="s">
        <v>199</v>
      </c>
      <c r="F7041" t="s">
        <v>169</v>
      </c>
      <c r="G7041" t="s">
        <v>200</v>
      </c>
      <c r="H7041" s="168">
        <v>31299</v>
      </c>
      <c r="I7041" t="s">
        <v>103</v>
      </c>
      <c r="J7041" s="169">
        <v>32.065753424657537</v>
      </c>
      <c r="K7041">
        <v>7</v>
      </c>
    </row>
    <row r="7042" spans="1:11" x14ac:dyDescent="0.25">
      <c r="A7042" t="s">
        <v>7583</v>
      </c>
      <c r="B7042">
        <v>53082</v>
      </c>
      <c r="C7042" t="s">
        <v>167</v>
      </c>
      <c r="D7042" s="167">
        <v>29534.52</v>
      </c>
      <c r="E7042" t="s">
        <v>168</v>
      </c>
      <c r="F7042" t="s">
        <v>202</v>
      </c>
      <c r="G7042" t="s">
        <v>170</v>
      </c>
      <c r="H7042" s="168">
        <v>36458</v>
      </c>
      <c r="I7042" t="s">
        <v>105</v>
      </c>
      <c r="J7042" s="169">
        <v>17.931506849315067</v>
      </c>
      <c r="K7042">
        <v>4</v>
      </c>
    </row>
    <row r="7043" spans="1:11" x14ac:dyDescent="0.25">
      <c r="A7043" t="s">
        <v>7584</v>
      </c>
      <c r="B7043">
        <v>73369</v>
      </c>
      <c r="C7043" t="s">
        <v>167</v>
      </c>
      <c r="D7043" s="167">
        <v>82851.509999999995</v>
      </c>
      <c r="E7043" t="s">
        <v>188</v>
      </c>
      <c r="F7043" t="s">
        <v>169</v>
      </c>
      <c r="G7043" t="s">
        <v>600</v>
      </c>
      <c r="H7043" s="168">
        <v>38572</v>
      </c>
      <c r="I7043" t="s">
        <v>104</v>
      </c>
      <c r="J7043" s="169">
        <v>12.139726027397261</v>
      </c>
      <c r="K7043">
        <v>3</v>
      </c>
    </row>
    <row r="7044" spans="1:11" x14ac:dyDescent="0.25">
      <c r="A7044" t="s">
        <v>7585</v>
      </c>
      <c r="B7044">
        <v>72896</v>
      </c>
      <c r="C7044" t="s">
        <v>172</v>
      </c>
      <c r="D7044" s="167">
        <v>82632.679999999993</v>
      </c>
      <c r="E7044" t="s">
        <v>268</v>
      </c>
      <c r="F7044" t="s">
        <v>169</v>
      </c>
      <c r="G7044" t="s">
        <v>418</v>
      </c>
      <c r="H7044" s="168">
        <v>40925</v>
      </c>
      <c r="I7044" t="s">
        <v>103</v>
      </c>
      <c r="J7044" s="169">
        <v>5.6931506849315072</v>
      </c>
      <c r="K7044">
        <v>2</v>
      </c>
    </row>
    <row r="7045" spans="1:11" x14ac:dyDescent="0.25">
      <c r="A7045" t="s">
        <v>7586</v>
      </c>
      <c r="B7045">
        <v>45557</v>
      </c>
      <c r="C7045" t="s">
        <v>172</v>
      </c>
      <c r="D7045" s="167">
        <v>92756.7</v>
      </c>
      <c r="E7045" t="s">
        <v>175</v>
      </c>
      <c r="F7045" t="s">
        <v>169</v>
      </c>
      <c r="G7045" t="s">
        <v>183</v>
      </c>
      <c r="H7045" s="168">
        <v>33049</v>
      </c>
      <c r="I7045" t="s">
        <v>104</v>
      </c>
      <c r="J7045" s="169">
        <v>27.271232876712329</v>
      </c>
      <c r="K7045">
        <v>6</v>
      </c>
    </row>
    <row r="7046" spans="1:11" x14ac:dyDescent="0.25">
      <c r="A7046" t="s">
        <v>7587</v>
      </c>
      <c r="B7046">
        <v>77739</v>
      </c>
      <c r="C7046" t="s">
        <v>167</v>
      </c>
      <c r="D7046" s="167">
        <v>54709.01</v>
      </c>
      <c r="E7046" t="s">
        <v>1258</v>
      </c>
      <c r="F7046" t="s">
        <v>169</v>
      </c>
      <c r="G7046" t="s">
        <v>418</v>
      </c>
      <c r="H7046" s="168">
        <v>41288</v>
      </c>
      <c r="I7046" t="s">
        <v>104</v>
      </c>
      <c r="J7046" s="169">
        <v>4.6986301369863011</v>
      </c>
      <c r="K7046">
        <v>1</v>
      </c>
    </row>
    <row r="7047" spans="1:11" x14ac:dyDescent="0.25">
      <c r="A7047" t="s">
        <v>7588</v>
      </c>
      <c r="B7047">
        <v>85062</v>
      </c>
      <c r="C7047" t="s">
        <v>172</v>
      </c>
      <c r="D7047" s="167">
        <v>84974</v>
      </c>
      <c r="E7047" t="s">
        <v>268</v>
      </c>
      <c r="F7047" t="s">
        <v>169</v>
      </c>
      <c r="G7047" t="s">
        <v>418</v>
      </c>
      <c r="H7047" s="168">
        <v>36472</v>
      </c>
      <c r="I7047" t="s">
        <v>108</v>
      </c>
      <c r="J7047" s="169">
        <v>17.893150684931506</v>
      </c>
      <c r="K7047">
        <v>4</v>
      </c>
    </row>
    <row r="7048" spans="1:11" x14ac:dyDescent="0.25">
      <c r="A7048" t="s">
        <v>7589</v>
      </c>
      <c r="B7048">
        <v>7385</v>
      </c>
      <c r="C7048" t="s">
        <v>172</v>
      </c>
      <c r="D7048" s="167">
        <v>94413.37</v>
      </c>
      <c r="E7048" t="s">
        <v>188</v>
      </c>
      <c r="F7048" t="s">
        <v>169</v>
      </c>
      <c r="G7048" t="s">
        <v>397</v>
      </c>
      <c r="H7048" s="168">
        <v>41120</v>
      </c>
      <c r="I7048" t="s">
        <v>103</v>
      </c>
      <c r="J7048" s="169">
        <v>5.1589041095890407</v>
      </c>
      <c r="K7048">
        <v>2</v>
      </c>
    </row>
    <row r="7049" spans="1:11" x14ac:dyDescent="0.25">
      <c r="A7049" t="s">
        <v>7590</v>
      </c>
      <c r="B7049">
        <v>75313</v>
      </c>
      <c r="C7049" t="s">
        <v>172</v>
      </c>
      <c r="D7049" s="167">
        <v>56478</v>
      </c>
      <c r="E7049" t="s">
        <v>175</v>
      </c>
      <c r="F7049" t="s">
        <v>169</v>
      </c>
      <c r="G7049" t="s">
        <v>183</v>
      </c>
      <c r="H7049" s="168">
        <v>41694</v>
      </c>
      <c r="I7049" t="s">
        <v>105</v>
      </c>
      <c r="J7049" s="169">
        <v>3.5863013698630137</v>
      </c>
      <c r="K7049">
        <v>1</v>
      </c>
    </row>
    <row r="7050" spans="1:11" x14ac:dyDescent="0.25">
      <c r="A7050" t="s">
        <v>7591</v>
      </c>
      <c r="B7050">
        <v>60869</v>
      </c>
      <c r="C7050" t="s">
        <v>167</v>
      </c>
      <c r="D7050" s="167">
        <v>81066</v>
      </c>
      <c r="E7050" t="s">
        <v>168</v>
      </c>
      <c r="F7050" t="s">
        <v>169</v>
      </c>
      <c r="G7050" t="s">
        <v>560</v>
      </c>
      <c r="H7050" s="168">
        <v>37270</v>
      </c>
      <c r="I7050" t="s">
        <v>105</v>
      </c>
      <c r="J7050" s="169">
        <v>15.706849315068494</v>
      </c>
      <c r="K7050">
        <v>4</v>
      </c>
    </row>
    <row r="7051" spans="1:11" x14ac:dyDescent="0.25">
      <c r="A7051" t="s">
        <v>7592</v>
      </c>
      <c r="B7051">
        <v>96269</v>
      </c>
      <c r="C7051" t="s">
        <v>172</v>
      </c>
      <c r="D7051" s="167">
        <v>92756.7</v>
      </c>
      <c r="E7051" t="s">
        <v>175</v>
      </c>
      <c r="F7051" t="s">
        <v>169</v>
      </c>
      <c r="G7051" t="s">
        <v>183</v>
      </c>
      <c r="H7051" s="168">
        <v>33049</v>
      </c>
      <c r="I7051" t="s">
        <v>106</v>
      </c>
      <c r="J7051" s="169">
        <v>27.271232876712329</v>
      </c>
      <c r="K7051">
        <v>6</v>
      </c>
    </row>
    <row r="7052" spans="1:11" x14ac:dyDescent="0.25">
      <c r="A7052" t="s">
        <v>7593</v>
      </c>
      <c r="B7052">
        <v>88787</v>
      </c>
      <c r="C7052" t="s">
        <v>172</v>
      </c>
      <c r="D7052" s="167">
        <v>77434</v>
      </c>
      <c r="E7052" t="s">
        <v>185</v>
      </c>
      <c r="F7052" t="s">
        <v>169</v>
      </c>
      <c r="G7052" t="s">
        <v>416</v>
      </c>
      <c r="H7052" s="168">
        <v>38334</v>
      </c>
      <c r="I7052" t="s">
        <v>103</v>
      </c>
      <c r="J7052" s="169">
        <v>12.791780821917808</v>
      </c>
      <c r="K7052">
        <v>3</v>
      </c>
    </row>
    <row r="7053" spans="1:11" x14ac:dyDescent="0.25">
      <c r="A7053" t="s">
        <v>7594</v>
      </c>
      <c r="B7053">
        <v>65089</v>
      </c>
      <c r="C7053" t="s">
        <v>172</v>
      </c>
      <c r="D7053" s="167">
        <v>72861</v>
      </c>
      <c r="E7053" t="s">
        <v>191</v>
      </c>
      <c r="F7053" t="s">
        <v>169</v>
      </c>
      <c r="G7053" t="s">
        <v>192</v>
      </c>
      <c r="H7053" s="168">
        <v>38334</v>
      </c>
      <c r="I7053" t="s">
        <v>106</v>
      </c>
      <c r="J7053" s="169">
        <v>12.791780821917808</v>
      </c>
      <c r="K7053">
        <v>3</v>
      </c>
    </row>
    <row r="7054" spans="1:11" x14ac:dyDescent="0.25">
      <c r="A7054" t="s">
        <v>7595</v>
      </c>
      <c r="B7054">
        <v>71737</v>
      </c>
      <c r="C7054" t="s">
        <v>172</v>
      </c>
      <c r="D7054" s="167">
        <v>107128.71</v>
      </c>
      <c r="E7054" t="s">
        <v>175</v>
      </c>
      <c r="F7054" t="s">
        <v>169</v>
      </c>
      <c r="G7054" t="s">
        <v>586</v>
      </c>
      <c r="H7054" s="168">
        <v>35296</v>
      </c>
      <c r="I7054" t="s">
        <v>103</v>
      </c>
      <c r="J7054" s="169">
        <v>21.115068493150684</v>
      </c>
      <c r="K7054">
        <v>5</v>
      </c>
    </row>
    <row r="7055" spans="1:11" x14ac:dyDescent="0.25">
      <c r="A7055" t="s">
        <v>7596</v>
      </c>
      <c r="B7055">
        <v>89813</v>
      </c>
      <c r="C7055" t="s">
        <v>167</v>
      </c>
      <c r="D7055" s="167">
        <v>58062.82</v>
      </c>
      <c r="E7055" t="s">
        <v>325</v>
      </c>
      <c r="F7055" t="s">
        <v>169</v>
      </c>
      <c r="G7055" t="s">
        <v>344</v>
      </c>
      <c r="H7055" s="168">
        <v>39048</v>
      </c>
      <c r="I7055" t="s">
        <v>103</v>
      </c>
      <c r="J7055" s="169">
        <v>10.835616438356164</v>
      </c>
      <c r="K7055">
        <v>3</v>
      </c>
    </row>
    <row r="7056" spans="1:11" x14ac:dyDescent="0.25">
      <c r="A7056" t="s">
        <v>7597</v>
      </c>
      <c r="B7056">
        <v>29667</v>
      </c>
      <c r="C7056" t="s">
        <v>167</v>
      </c>
      <c r="D7056" s="167">
        <v>97912</v>
      </c>
      <c r="E7056" t="s">
        <v>185</v>
      </c>
      <c r="F7056" t="s">
        <v>169</v>
      </c>
      <c r="G7056" t="s">
        <v>388</v>
      </c>
      <c r="H7056" s="168">
        <v>38782</v>
      </c>
      <c r="I7056" t="s">
        <v>107</v>
      </c>
      <c r="J7056" s="169">
        <v>11.564383561643835</v>
      </c>
      <c r="K7056">
        <v>3</v>
      </c>
    </row>
    <row r="7057" spans="1:11" x14ac:dyDescent="0.25">
      <c r="A7057" t="s">
        <v>7598</v>
      </c>
      <c r="B7057">
        <v>3238</v>
      </c>
      <c r="C7057" t="s">
        <v>167</v>
      </c>
      <c r="D7057" s="167">
        <v>87523.22</v>
      </c>
      <c r="E7057" t="s">
        <v>216</v>
      </c>
      <c r="F7057" t="s">
        <v>169</v>
      </c>
      <c r="G7057" t="s">
        <v>422</v>
      </c>
      <c r="H7057" s="168">
        <v>29619</v>
      </c>
      <c r="I7057" t="s">
        <v>106</v>
      </c>
      <c r="J7057" s="169">
        <v>36.668493150684931</v>
      </c>
      <c r="K7057">
        <v>8</v>
      </c>
    </row>
    <row r="7058" spans="1:11" x14ac:dyDescent="0.25">
      <c r="A7058" t="s">
        <v>7599</v>
      </c>
      <c r="B7058">
        <v>5334</v>
      </c>
      <c r="C7058" t="s">
        <v>167</v>
      </c>
      <c r="D7058" s="167">
        <v>97912</v>
      </c>
      <c r="E7058" t="s">
        <v>175</v>
      </c>
      <c r="F7058" t="s">
        <v>169</v>
      </c>
      <c r="G7058" t="s">
        <v>211</v>
      </c>
      <c r="H7058" s="168">
        <v>38405</v>
      </c>
      <c r="I7058" t="s">
        <v>105</v>
      </c>
      <c r="J7058" s="169">
        <v>12.597260273972603</v>
      </c>
      <c r="K7058">
        <v>3</v>
      </c>
    </row>
    <row r="7059" spans="1:11" x14ac:dyDescent="0.25">
      <c r="A7059" t="s">
        <v>7600</v>
      </c>
      <c r="B7059">
        <v>84932</v>
      </c>
      <c r="C7059" t="s">
        <v>172</v>
      </c>
      <c r="D7059" s="167">
        <v>134403.16</v>
      </c>
      <c r="E7059" t="s">
        <v>199</v>
      </c>
      <c r="F7059" t="s">
        <v>169</v>
      </c>
      <c r="G7059" t="s">
        <v>275</v>
      </c>
      <c r="H7059" s="168">
        <v>32398</v>
      </c>
      <c r="I7059" t="s">
        <v>106</v>
      </c>
      <c r="J7059" s="169">
        <v>29.054794520547944</v>
      </c>
      <c r="K7059">
        <v>6</v>
      </c>
    </row>
    <row r="7060" spans="1:11" x14ac:dyDescent="0.25">
      <c r="A7060" t="s">
        <v>7601</v>
      </c>
      <c r="B7060">
        <v>35480</v>
      </c>
      <c r="C7060" t="s">
        <v>172</v>
      </c>
      <c r="D7060" s="167">
        <v>84974</v>
      </c>
      <c r="E7060" t="s">
        <v>168</v>
      </c>
      <c r="F7060" t="s">
        <v>169</v>
      </c>
      <c r="G7060" t="s">
        <v>1795</v>
      </c>
      <c r="H7060" s="168">
        <v>35968</v>
      </c>
      <c r="I7060" t="s">
        <v>104</v>
      </c>
      <c r="J7060" s="169">
        <v>19.273972602739725</v>
      </c>
      <c r="K7060">
        <v>4</v>
      </c>
    </row>
    <row r="7061" spans="1:11" x14ac:dyDescent="0.25">
      <c r="A7061" t="s">
        <v>7602</v>
      </c>
      <c r="B7061">
        <v>87272</v>
      </c>
      <c r="C7061" t="s">
        <v>172</v>
      </c>
      <c r="D7061" s="167">
        <v>128519</v>
      </c>
      <c r="E7061" t="s">
        <v>239</v>
      </c>
      <c r="F7061" t="s">
        <v>169</v>
      </c>
      <c r="G7061" t="s">
        <v>2909</v>
      </c>
      <c r="H7061" s="168">
        <v>40518</v>
      </c>
      <c r="I7061" t="s">
        <v>103</v>
      </c>
      <c r="J7061" s="169">
        <v>6.8082191780821919</v>
      </c>
      <c r="K7061">
        <v>2</v>
      </c>
    </row>
    <row r="7062" spans="1:11" x14ac:dyDescent="0.25">
      <c r="A7062" t="s">
        <v>7603</v>
      </c>
      <c r="B7062">
        <v>26355</v>
      </c>
      <c r="C7062" t="s">
        <v>172</v>
      </c>
      <c r="D7062" s="167">
        <v>135392</v>
      </c>
      <c r="E7062" t="s">
        <v>199</v>
      </c>
      <c r="F7062" t="s">
        <v>169</v>
      </c>
      <c r="G7062" t="s">
        <v>275</v>
      </c>
      <c r="H7062" s="168">
        <v>30165</v>
      </c>
      <c r="I7062" t="s">
        <v>103</v>
      </c>
      <c r="J7062" s="169">
        <v>35.172602739726024</v>
      </c>
      <c r="K7062">
        <v>8</v>
      </c>
    </row>
    <row r="7063" spans="1:11" x14ac:dyDescent="0.25">
      <c r="A7063" t="s">
        <v>7604</v>
      </c>
      <c r="B7063">
        <v>36803</v>
      </c>
      <c r="C7063" t="s">
        <v>172</v>
      </c>
      <c r="D7063" s="167">
        <v>71264.02</v>
      </c>
      <c r="E7063" t="s">
        <v>199</v>
      </c>
      <c r="F7063" t="s">
        <v>169</v>
      </c>
      <c r="G7063" t="s">
        <v>2276</v>
      </c>
      <c r="H7063" s="168">
        <v>39756</v>
      </c>
      <c r="I7063" t="s">
        <v>103</v>
      </c>
      <c r="J7063" s="169">
        <v>8.8958904109589039</v>
      </c>
      <c r="K7063">
        <v>2</v>
      </c>
    </row>
    <row r="7064" spans="1:11" x14ac:dyDescent="0.25">
      <c r="A7064" t="s">
        <v>7605</v>
      </c>
      <c r="B7064">
        <v>55415</v>
      </c>
      <c r="C7064" t="s">
        <v>167</v>
      </c>
      <c r="D7064" s="167">
        <v>132162.51999999999</v>
      </c>
      <c r="E7064" t="s">
        <v>188</v>
      </c>
      <c r="F7064" t="s">
        <v>169</v>
      </c>
      <c r="G7064" t="s">
        <v>275</v>
      </c>
      <c r="H7064" s="168">
        <v>32370</v>
      </c>
      <c r="I7064" t="s">
        <v>104</v>
      </c>
      <c r="J7064" s="169">
        <v>29.13150684931507</v>
      </c>
      <c r="K7064">
        <v>6</v>
      </c>
    </row>
    <row r="7065" spans="1:11" x14ac:dyDescent="0.25">
      <c r="A7065" t="s">
        <v>7606</v>
      </c>
      <c r="B7065">
        <v>53106</v>
      </c>
      <c r="C7065" t="s">
        <v>172</v>
      </c>
      <c r="D7065" s="167">
        <v>88168</v>
      </c>
      <c r="E7065" t="s">
        <v>185</v>
      </c>
      <c r="F7065" t="s">
        <v>169</v>
      </c>
      <c r="G7065" t="s">
        <v>495</v>
      </c>
      <c r="H7065" s="168">
        <v>38145</v>
      </c>
      <c r="I7065" t="s">
        <v>103</v>
      </c>
      <c r="J7065" s="169">
        <v>13.30958904109589</v>
      </c>
      <c r="K7065">
        <v>3</v>
      </c>
    </row>
    <row r="7066" spans="1:11" x14ac:dyDescent="0.25">
      <c r="A7066" t="s">
        <v>7607</v>
      </c>
      <c r="B7066">
        <v>69775</v>
      </c>
      <c r="C7066" t="s">
        <v>172</v>
      </c>
      <c r="D7066" s="167">
        <v>42053.83</v>
      </c>
      <c r="E7066" t="s">
        <v>199</v>
      </c>
      <c r="F7066" t="s">
        <v>169</v>
      </c>
      <c r="G7066" t="s">
        <v>220</v>
      </c>
      <c r="H7066" s="168">
        <v>41645</v>
      </c>
      <c r="I7066" t="s">
        <v>104</v>
      </c>
      <c r="J7066" s="169">
        <v>3.7205479452054795</v>
      </c>
      <c r="K7066">
        <v>1</v>
      </c>
    </row>
    <row r="7067" spans="1:11" x14ac:dyDescent="0.25">
      <c r="A7067" t="s">
        <v>7608</v>
      </c>
      <c r="B7067">
        <v>83604</v>
      </c>
      <c r="C7067" t="s">
        <v>172</v>
      </c>
      <c r="D7067" s="167">
        <v>63493</v>
      </c>
      <c r="E7067" t="s">
        <v>191</v>
      </c>
      <c r="F7067" t="s">
        <v>169</v>
      </c>
      <c r="G7067" t="s">
        <v>486</v>
      </c>
      <c r="H7067" s="168">
        <v>39524</v>
      </c>
      <c r="I7067" t="s">
        <v>106</v>
      </c>
      <c r="J7067" s="169">
        <v>9.5315068493150683</v>
      </c>
      <c r="K7067">
        <v>2</v>
      </c>
    </row>
    <row r="7068" spans="1:11" x14ac:dyDescent="0.25">
      <c r="A7068" t="s">
        <v>7609</v>
      </c>
      <c r="B7068">
        <v>31072</v>
      </c>
      <c r="C7068" t="s">
        <v>172</v>
      </c>
      <c r="D7068" s="167">
        <v>83658</v>
      </c>
      <c r="E7068" t="s">
        <v>175</v>
      </c>
      <c r="F7068" t="s">
        <v>169</v>
      </c>
      <c r="G7068" t="s">
        <v>183</v>
      </c>
      <c r="H7068" s="168">
        <v>38012</v>
      </c>
      <c r="I7068" t="s">
        <v>103</v>
      </c>
      <c r="J7068" s="169">
        <v>13.673972602739726</v>
      </c>
      <c r="K7068">
        <v>3</v>
      </c>
    </row>
    <row r="7069" spans="1:11" x14ac:dyDescent="0.25">
      <c r="A7069" t="s">
        <v>7610</v>
      </c>
      <c r="B7069">
        <v>8086</v>
      </c>
      <c r="C7069" t="s">
        <v>167</v>
      </c>
      <c r="D7069" s="167">
        <v>156510.65</v>
      </c>
      <c r="E7069" t="s">
        <v>188</v>
      </c>
      <c r="F7069" t="s">
        <v>169</v>
      </c>
      <c r="G7069" t="s">
        <v>231</v>
      </c>
      <c r="H7069" s="168">
        <v>30780</v>
      </c>
      <c r="I7069" t="s">
        <v>104</v>
      </c>
      <c r="J7069" s="169">
        <v>33.487671232876714</v>
      </c>
      <c r="K7069">
        <v>7</v>
      </c>
    </row>
    <row r="7070" spans="1:11" x14ac:dyDescent="0.25">
      <c r="A7070" t="s">
        <v>7611</v>
      </c>
      <c r="B7070">
        <v>70527</v>
      </c>
      <c r="C7070" t="s">
        <v>172</v>
      </c>
      <c r="D7070" s="167">
        <v>82821</v>
      </c>
      <c r="E7070" t="s">
        <v>191</v>
      </c>
      <c r="F7070" t="s">
        <v>169</v>
      </c>
      <c r="G7070" t="s">
        <v>192</v>
      </c>
      <c r="H7070" s="168">
        <v>37326</v>
      </c>
      <c r="I7070" t="s">
        <v>105</v>
      </c>
      <c r="J7070" s="169">
        <v>15.553424657534247</v>
      </c>
      <c r="K7070">
        <v>4</v>
      </c>
    </row>
    <row r="7071" spans="1:11" x14ac:dyDescent="0.25">
      <c r="A7071" t="s">
        <v>7612</v>
      </c>
      <c r="B7071">
        <v>52316</v>
      </c>
      <c r="C7071" t="s">
        <v>167</v>
      </c>
      <c r="D7071" s="167">
        <v>134763.1</v>
      </c>
      <c r="E7071" t="s">
        <v>213</v>
      </c>
      <c r="F7071" t="s">
        <v>169</v>
      </c>
      <c r="G7071" t="s">
        <v>275</v>
      </c>
      <c r="H7071" s="168">
        <v>36143</v>
      </c>
      <c r="I7071" t="s">
        <v>105</v>
      </c>
      <c r="J7071" s="169">
        <v>18.794520547945204</v>
      </c>
      <c r="K7071">
        <v>4</v>
      </c>
    </row>
    <row r="7072" spans="1:11" x14ac:dyDescent="0.25">
      <c r="A7072" t="s">
        <v>7613</v>
      </c>
      <c r="B7072">
        <v>14932</v>
      </c>
      <c r="C7072" t="s">
        <v>172</v>
      </c>
      <c r="D7072" s="167">
        <v>97560</v>
      </c>
      <c r="E7072" t="s">
        <v>185</v>
      </c>
      <c r="F7072" t="s">
        <v>169</v>
      </c>
      <c r="G7072" t="s">
        <v>416</v>
      </c>
      <c r="H7072" s="168">
        <v>36780</v>
      </c>
      <c r="I7072" t="s">
        <v>106</v>
      </c>
      <c r="J7072" s="169">
        <v>17.049315068493151</v>
      </c>
      <c r="K7072">
        <v>4</v>
      </c>
    </row>
    <row r="7073" spans="1:11" x14ac:dyDescent="0.25">
      <c r="A7073" t="s">
        <v>7614</v>
      </c>
      <c r="B7073">
        <v>93151</v>
      </c>
      <c r="C7073" t="s">
        <v>167</v>
      </c>
      <c r="D7073" s="167">
        <v>42662.89</v>
      </c>
      <c r="E7073" t="s">
        <v>180</v>
      </c>
      <c r="F7073" t="s">
        <v>169</v>
      </c>
      <c r="G7073" t="s">
        <v>209</v>
      </c>
      <c r="H7073" s="168">
        <v>42338</v>
      </c>
      <c r="I7073" t="s">
        <v>103</v>
      </c>
      <c r="J7073" s="169">
        <v>1.821917808219178</v>
      </c>
      <c r="K7073">
        <v>1</v>
      </c>
    </row>
    <row r="7074" spans="1:11" x14ac:dyDescent="0.25">
      <c r="A7074" t="s">
        <v>7615</v>
      </c>
      <c r="B7074">
        <v>19513</v>
      </c>
      <c r="C7074" t="s">
        <v>172</v>
      </c>
      <c r="D7074" s="167">
        <v>79057.66</v>
      </c>
      <c r="E7074" t="s">
        <v>185</v>
      </c>
      <c r="F7074" t="s">
        <v>169</v>
      </c>
      <c r="G7074" t="s">
        <v>652</v>
      </c>
      <c r="H7074" s="168">
        <v>37438</v>
      </c>
      <c r="I7074" t="s">
        <v>106</v>
      </c>
      <c r="J7074" s="169">
        <v>15.246575342465754</v>
      </c>
      <c r="K7074">
        <v>4</v>
      </c>
    </row>
    <row r="7075" spans="1:11" x14ac:dyDescent="0.25">
      <c r="A7075" t="s">
        <v>7616</v>
      </c>
      <c r="B7075">
        <v>49606</v>
      </c>
      <c r="C7075" t="s">
        <v>172</v>
      </c>
      <c r="D7075" s="167">
        <v>102659.52</v>
      </c>
      <c r="E7075" t="s">
        <v>168</v>
      </c>
      <c r="F7075" t="s">
        <v>169</v>
      </c>
      <c r="G7075" t="s">
        <v>275</v>
      </c>
      <c r="H7075" s="168">
        <v>35632</v>
      </c>
      <c r="I7075" t="s">
        <v>103</v>
      </c>
      <c r="J7075" s="169">
        <v>20.194520547945206</v>
      </c>
      <c r="K7075">
        <v>5</v>
      </c>
    </row>
    <row r="7076" spans="1:11" x14ac:dyDescent="0.25">
      <c r="A7076" t="s">
        <v>7617</v>
      </c>
      <c r="B7076">
        <v>64086</v>
      </c>
      <c r="C7076" t="s">
        <v>167</v>
      </c>
      <c r="D7076" s="167">
        <v>41500</v>
      </c>
      <c r="E7076" t="s">
        <v>188</v>
      </c>
      <c r="F7076" t="s">
        <v>169</v>
      </c>
      <c r="G7076" t="s">
        <v>170</v>
      </c>
      <c r="H7076" s="168">
        <v>42716</v>
      </c>
      <c r="I7076" t="s">
        <v>106</v>
      </c>
      <c r="J7076" s="169">
        <v>0.78630136986301369</v>
      </c>
      <c r="K7076">
        <v>1</v>
      </c>
    </row>
    <row r="7077" spans="1:11" x14ac:dyDescent="0.25">
      <c r="A7077" t="s">
        <v>7618</v>
      </c>
      <c r="B7077">
        <v>42731</v>
      </c>
      <c r="C7077" t="s">
        <v>172</v>
      </c>
      <c r="D7077" s="167">
        <v>92756.7</v>
      </c>
      <c r="E7077" t="s">
        <v>175</v>
      </c>
      <c r="F7077" t="s">
        <v>169</v>
      </c>
      <c r="G7077" t="s">
        <v>183</v>
      </c>
      <c r="H7077" s="168">
        <v>34352</v>
      </c>
      <c r="I7077" t="s">
        <v>104</v>
      </c>
      <c r="J7077" s="169">
        <v>23.701369863013699</v>
      </c>
      <c r="K7077">
        <v>5</v>
      </c>
    </row>
    <row r="7078" spans="1:11" x14ac:dyDescent="0.25">
      <c r="A7078" t="s">
        <v>7619</v>
      </c>
      <c r="B7078">
        <v>48033</v>
      </c>
      <c r="C7078" t="s">
        <v>167</v>
      </c>
      <c r="D7078" s="167">
        <v>48572.17</v>
      </c>
      <c r="E7078" t="s">
        <v>180</v>
      </c>
      <c r="F7078" t="s">
        <v>169</v>
      </c>
      <c r="G7078" t="s">
        <v>209</v>
      </c>
      <c r="H7078" s="168">
        <v>41694</v>
      </c>
      <c r="I7078" t="s">
        <v>108</v>
      </c>
      <c r="J7078" s="169">
        <v>3.5863013698630137</v>
      </c>
      <c r="K7078">
        <v>1</v>
      </c>
    </row>
    <row r="7079" spans="1:11" x14ac:dyDescent="0.25">
      <c r="A7079" t="s">
        <v>7620</v>
      </c>
      <c r="B7079">
        <v>12235</v>
      </c>
      <c r="C7079" t="s">
        <v>167</v>
      </c>
      <c r="D7079" s="167">
        <v>25445</v>
      </c>
      <c r="E7079" t="s">
        <v>196</v>
      </c>
      <c r="F7079" t="s">
        <v>202</v>
      </c>
      <c r="G7079" t="s">
        <v>367</v>
      </c>
      <c r="H7079" s="168">
        <v>35709</v>
      </c>
      <c r="I7079" t="s">
        <v>104</v>
      </c>
      <c r="J7079" s="169">
        <v>19.983561643835618</v>
      </c>
      <c r="K7079">
        <v>5</v>
      </c>
    </row>
    <row r="7080" spans="1:11" x14ac:dyDescent="0.25">
      <c r="A7080" t="s">
        <v>7621</v>
      </c>
      <c r="B7080">
        <v>41933</v>
      </c>
      <c r="C7080" t="s">
        <v>167</v>
      </c>
      <c r="D7080" s="167">
        <v>51684.82</v>
      </c>
      <c r="E7080" t="s">
        <v>233</v>
      </c>
      <c r="F7080" t="s">
        <v>169</v>
      </c>
      <c r="G7080" t="s">
        <v>363</v>
      </c>
      <c r="H7080" s="168">
        <v>39089</v>
      </c>
      <c r="I7080" t="s">
        <v>107</v>
      </c>
      <c r="J7080" s="169">
        <v>10.723287671232876</v>
      </c>
      <c r="K7080">
        <v>3</v>
      </c>
    </row>
    <row r="7081" spans="1:11" x14ac:dyDescent="0.25">
      <c r="A7081" t="s">
        <v>7622</v>
      </c>
      <c r="B7081">
        <v>40183</v>
      </c>
      <c r="C7081" t="s">
        <v>172</v>
      </c>
      <c r="D7081" s="167">
        <v>29779.07</v>
      </c>
      <c r="E7081" t="s">
        <v>233</v>
      </c>
      <c r="F7081" t="s">
        <v>202</v>
      </c>
      <c r="G7081" t="s">
        <v>234</v>
      </c>
      <c r="H7081" s="168">
        <v>40097</v>
      </c>
      <c r="I7081" t="s">
        <v>105</v>
      </c>
      <c r="J7081" s="169">
        <v>7.9616438356164387</v>
      </c>
      <c r="K7081">
        <v>2</v>
      </c>
    </row>
    <row r="7082" spans="1:11" x14ac:dyDescent="0.25">
      <c r="A7082" t="s">
        <v>7623</v>
      </c>
      <c r="B7082">
        <v>78506</v>
      </c>
      <c r="C7082" t="s">
        <v>167</v>
      </c>
      <c r="D7082" s="167">
        <v>93396</v>
      </c>
      <c r="E7082" t="s">
        <v>308</v>
      </c>
      <c r="F7082" t="s">
        <v>169</v>
      </c>
      <c r="G7082" t="s">
        <v>305</v>
      </c>
      <c r="H7082" s="168">
        <v>36920</v>
      </c>
      <c r="I7082" t="s">
        <v>106</v>
      </c>
      <c r="J7082" s="169">
        <v>16.665753424657535</v>
      </c>
      <c r="K7082">
        <v>4</v>
      </c>
    </row>
    <row r="7083" spans="1:11" x14ac:dyDescent="0.25">
      <c r="A7083" t="s">
        <v>7624</v>
      </c>
      <c r="B7083">
        <v>66757</v>
      </c>
      <c r="C7083" t="s">
        <v>172</v>
      </c>
      <c r="D7083" s="167">
        <v>45261</v>
      </c>
      <c r="E7083" t="s">
        <v>191</v>
      </c>
      <c r="F7083" t="s">
        <v>169</v>
      </c>
      <c r="G7083" t="s">
        <v>1065</v>
      </c>
      <c r="H7083" s="168">
        <v>42716</v>
      </c>
      <c r="I7083" t="s">
        <v>107</v>
      </c>
      <c r="J7083" s="169">
        <v>0.78630136986301369</v>
      </c>
      <c r="K7083">
        <v>1</v>
      </c>
    </row>
    <row r="7084" spans="1:11" x14ac:dyDescent="0.25">
      <c r="A7084" t="s">
        <v>7625</v>
      </c>
      <c r="B7084">
        <v>66731</v>
      </c>
      <c r="C7084" t="s">
        <v>172</v>
      </c>
      <c r="D7084" s="167">
        <v>95187.98</v>
      </c>
      <c r="E7084" t="s">
        <v>185</v>
      </c>
      <c r="F7084" t="s">
        <v>169</v>
      </c>
      <c r="G7084" t="s">
        <v>416</v>
      </c>
      <c r="H7084" s="168">
        <v>29143</v>
      </c>
      <c r="I7084" t="s">
        <v>106</v>
      </c>
      <c r="J7084" s="169">
        <v>37.972602739726028</v>
      </c>
      <c r="K7084">
        <v>8</v>
      </c>
    </row>
    <row r="7085" spans="1:11" x14ac:dyDescent="0.25">
      <c r="A7085" t="s">
        <v>7626</v>
      </c>
      <c r="B7085">
        <v>65716</v>
      </c>
      <c r="C7085" t="s">
        <v>167</v>
      </c>
      <c r="D7085" s="167">
        <v>107657</v>
      </c>
      <c r="E7085" t="s">
        <v>188</v>
      </c>
      <c r="F7085" t="s">
        <v>169</v>
      </c>
      <c r="G7085" t="s">
        <v>3579</v>
      </c>
      <c r="H7085" s="168">
        <v>37024</v>
      </c>
      <c r="I7085" t="s">
        <v>105</v>
      </c>
      <c r="J7085" s="169">
        <v>16.38082191780822</v>
      </c>
      <c r="K7085">
        <v>4</v>
      </c>
    </row>
    <row r="7086" spans="1:11" x14ac:dyDescent="0.25">
      <c r="A7086" t="s">
        <v>7627</v>
      </c>
      <c r="B7086">
        <v>68589</v>
      </c>
      <c r="C7086" t="s">
        <v>172</v>
      </c>
      <c r="D7086" s="167">
        <v>45261</v>
      </c>
      <c r="E7086" t="s">
        <v>191</v>
      </c>
      <c r="F7086" t="s">
        <v>169</v>
      </c>
      <c r="G7086" t="s">
        <v>1065</v>
      </c>
      <c r="H7086" s="168">
        <v>42716</v>
      </c>
      <c r="I7086" t="s">
        <v>103</v>
      </c>
      <c r="J7086" s="169">
        <v>0.78630136986301369</v>
      </c>
      <c r="K7086">
        <v>1</v>
      </c>
    </row>
    <row r="7087" spans="1:11" x14ac:dyDescent="0.25">
      <c r="A7087" t="s">
        <v>7628</v>
      </c>
      <c r="B7087">
        <v>41551</v>
      </c>
      <c r="C7087" t="s">
        <v>167</v>
      </c>
      <c r="D7087" s="167">
        <v>24534</v>
      </c>
      <c r="E7087" t="s">
        <v>188</v>
      </c>
      <c r="F7087" t="s">
        <v>202</v>
      </c>
      <c r="G7087" t="s">
        <v>560</v>
      </c>
      <c r="H7087" s="168">
        <v>40279</v>
      </c>
      <c r="I7087" t="s">
        <v>107</v>
      </c>
      <c r="J7087" s="169">
        <v>7.463013698630137</v>
      </c>
      <c r="K7087">
        <v>2</v>
      </c>
    </row>
    <row r="7088" spans="1:11" x14ac:dyDescent="0.25">
      <c r="A7088" t="s">
        <v>7629</v>
      </c>
      <c r="B7088">
        <v>94493</v>
      </c>
      <c r="C7088" t="s">
        <v>167</v>
      </c>
      <c r="D7088" s="167">
        <v>72195.63</v>
      </c>
      <c r="E7088" t="s">
        <v>188</v>
      </c>
      <c r="F7088" t="s">
        <v>169</v>
      </c>
      <c r="G7088" t="s">
        <v>282</v>
      </c>
      <c r="H7088" s="168">
        <v>36598</v>
      </c>
      <c r="I7088" t="s">
        <v>104</v>
      </c>
      <c r="J7088" s="169">
        <v>17.547945205479451</v>
      </c>
      <c r="K7088">
        <v>4</v>
      </c>
    </row>
    <row r="7089" spans="1:11" x14ac:dyDescent="0.25">
      <c r="A7089" t="s">
        <v>7630</v>
      </c>
      <c r="B7089">
        <v>93680</v>
      </c>
      <c r="C7089" t="s">
        <v>172</v>
      </c>
      <c r="D7089" s="167">
        <v>55328</v>
      </c>
      <c r="E7089" t="s">
        <v>191</v>
      </c>
      <c r="F7089" t="s">
        <v>169</v>
      </c>
      <c r="G7089" t="s">
        <v>354</v>
      </c>
      <c r="H7089" s="168">
        <v>41484</v>
      </c>
      <c r="I7089" t="s">
        <v>105</v>
      </c>
      <c r="J7089" s="169">
        <v>4.161643835616438</v>
      </c>
      <c r="K7089">
        <v>1</v>
      </c>
    </row>
    <row r="7090" spans="1:11" x14ac:dyDescent="0.25">
      <c r="A7090" t="s">
        <v>7631</v>
      </c>
      <c r="B7090">
        <v>29648</v>
      </c>
      <c r="C7090" t="s">
        <v>167</v>
      </c>
      <c r="D7090" s="167">
        <v>69222.179999999993</v>
      </c>
      <c r="E7090" t="s">
        <v>185</v>
      </c>
      <c r="F7090" t="s">
        <v>169</v>
      </c>
      <c r="G7090" t="s">
        <v>170</v>
      </c>
      <c r="H7090" s="168">
        <v>33855</v>
      </c>
      <c r="I7090" t="s">
        <v>106</v>
      </c>
      <c r="J7090" s="169">
        <v>25.063013698630137</v>
      </c>
      <c r="K7090">
        <v>6</v>
      </c>
    </row>
    <row r="7091" spans="1:11" x14ac:dyDescent="0.25">
      <c r="A7091" t="s">
        <v>7632</v>
      </c>
      <c r="B7091">
        <v>1744</v>
      </c>
      <c r="C7091" t="s">
        <v>172</v>
      </c>
      <c r="D7091" s="167">
        <v>46068.91</v>
      </c>
      <c r="E7091" t="s">
        <v>233</v>
      </c>
      <c r="F7091" t="s">
        <v>169</v>
      </c>
      <c r="G7091" t="s">
        <v>242</v>
      </c>
      <c r="H7091" s="168">
        <v>37108</v>
      </c>
      <c r="I7091" t="s">
        <v>106</v>
      </c>
      <c r="J7091" s="169">
        <v>16.150684931506849</v>
      </c>
      <c r="K7091">
        <v>4</v>
      </c>
    </row>
    <row r="7092" spans="1:11" x14ac:dyDescent="0.25">
      <c r="A7092" t="s">
        <v>7633</v>
      </c>
      <c r="B7092">
        <v>8776</v>
      </c>
      <c r="C7092" t="s">
        <v>167</v>
      </c>
      <c r="D7092" s="167">
        <v>35552.78</v>
      </c>
      <c r="E7092" t="s">
        <v>188</v>
      </c>
      <c r="F7092" t="s">
        <v>202</v>
      </c>
      <c r="G7092" t="s">
        <v>313</v>
      </c>
      <c r="H7092" s="168">
        <v>41485</v>
      </c>
      <c r="I7092" t="s">
        <v>104</v>
      </c>
      <c r="J7092" s="169">
        <v>4.1589041095890407</v>
      </c>
      <c r="K7092">
        <v>1</v>
      </c>
    </row>
    <row r="7093" spans="1:11" x14ac:dyDescent="0.25">
      <c r="A7093" t="s">
        <v>7634</v>
      </c>
      <c r="B7093">
        <v>42480</v>
      </c>
      <c r="C7093" t="s">
        <v>167</v>
      </c>
      <c r="D7093" s="167">
        <v>83066.61</v>
      </c>
      <c r="E7093" t="s">
        <v>199</v>
      </c>
      <c r="F7093" t="s">
        <v>169</v>
      </c>
      <c r="G7093" t="s">
        <v>282</v>
      </c>
      <c r="H7093" s="168">
        <v>28919</v>
      </c>
      <c r="I7093" t="s">
        <v>103</v>
      </c>
      <c r="J7093" s="169">
        <v>38.586301369863016</v>
      </c>
      <c r="K7093">
        <v>8</v>
      </c>
    </row>
    <row r="7094" spans="1:11" x14ac:dyDescent="0.25">
      <c r="A7094" t="s">
        <v>7635</v>
      </c>
      <c r="B7094">
        <v>85651</v>
      </c>
      <c r="C7094" t="s">
        <v>167</v>
      </c>
      <c r="D7094" s="167">
        <v>50910</v>
      </c>
      <c r="E7094" t="s">
        <v>191</v>
      </c>
      <c r="F7094" t="s">
        <v>169</v>
      </c>
      <c r="G7094" t="s">
        <v>354</v>
      </c>
      <c r="H7094" s="168">
        <v>41708</v>
      </c>
      <c r="I7094" t="s">
        <v>108</v>
      </c>
      <c r="J7094" s="169">
        <v>3.547945205479452</v>
      </c>
      <c r="K7094">
        <v>1</v>
      </c>
    </row>
    <row r="7095" spans="1:11" x14ac:dyDescent="0.25">
      <c r="A7095" t="s">
        <v>7636</v>
      </c>
      <c r="B7095">
        <v>59723</v>
      </c>
      <c r="C7095" t="s">
        <v>167</v>
      </c>
      <c r="D7095" s="167">
        <v>44753</v>
      </c>
      <c r="E7095" t="s">
        <v>188</v>
      </c>
      <c r="F7095" t="s">
        <v>169</v>
      </c>
      <c r="G7095" t="s">
        <v>337</v>
      </c>
      <c r="H7095" s="168">
        <v>42103</v>
      </c>
      <c r="I7095" t="s">
        <v>104</v>
      </c>
      <c r="J7095" s="169">
        <v>2.4657534246575343</v>
      </c>
      <c r="K7095">
        <v>1</v>
      </c>
    </row>
    <row r="7096" spans="1:11" x14ac:dyDescent="0.25">
      <c r="A7096" t="s">
        <v>7637</v>
      </c>
      <c r="B7096">
        <v>60441</v>
      </c>
      <c r="C7096" t="s">
        <v>167</v>
      </c>
      <c r="D7096" s="167">
        <v>65591.78</v>
      </c>
      <c r="E7096" t="s">
        <v>188</v>
      </c>
      <c r="F7096" t="s">
        <v>169</v>
      </c>
      <c r="G7096" t="s">
        <v>170</v>
      </c>
      <c r="H7096" s="168">
        <v>37263</v>
      </c>
      <c r="I7096" t="s">
        <v>107</v>
      </c>
      <c r="J7096" s="169">
        <v>15.726027397260275</v>
      </c>
      <c r="K7096">
        <v>4</v>
      </c>
    </row>
    <row r="7097" spans="1:11" x14ac:dyDescent="0.25">
      <c r="A7097" t="s">
        <v>7638</v>
      </c>
      <c r="B7097">
        <v>60884</v>
      </c>
      <c r="C7097" t="s">
        <v>172</v>
      </c>
      <c r="D7097" s="167">
        <v>54944.04</v>
      </c>
      <c r="E7097" t="s">
        <v>199</v>
      </c>
      <c r="F7097" t="s">
        <v>169</v>
      </c>
      <c r="G7097" t="s">
        <v>698</v>
      </c>
      <c r="H7097" s="168">
        <v>38838</v>
      </c>
      <c r="I7097" t="s">
        <v>103</v>
      </c>
      <c r="J7097" s="169">
        <v>11.41095890410959</v>
      </c>
      <c r="K7097">
        <v>3</v>
      </c>
    </row>
    <row r="7098" spans="1:11" x14ac:dyDescent="0.25">
      <c r="A7098" t="s">
        <v>7639</v>
      </c>
      <c r="B7098">
        <v>50779</v>
      </c>
      <c r="C7098" t="s">
        <v>172</v>
      </c>
      <c r="D7098" s="167">
        <v>50211</v>
      </c>
      <c r="E7098" t="s">
        <v>168</v>
      </c>
      <c r="F7098" t="s">
        <v>169</v>
      </c>
      <c r="G7098" t="s">
        <v>466</v>
      </c>
      <c r="H7098" s="168">
        <v>42562</v>
      </c>
      <c r="I7098" t="s">
        <v>103</v>
      </c>
      <c r="J7098" s="169">
        <v>1.2082191780821918</v>
      </c>
      <c r="K7098">
        <v>1</v>
      </c>
    </row>
    <row r="7099" spans="1:11" x14ac:dyDescent="0.25">
      <c r="A7099" t="s">
        <v>7640</v>
      </c>
      <c r="B7099">
        <v>20502</v>
      </c>
      <c r="C7099" t="s">
        <v>167</v>
      </c>
      <c r="D7099" s="167">
        <v>41688</v>
      </c>
      <c r="E7099" t="s">
        <v>188</v>
      </c>
      <c r="F7099" t="s">
        <v>202</v>
      </c>
      <c r="G7099" t="s">
        <v>273</v>
      </c>
      <c r="H7099" s="168">
        <v>38950</v>
      </c>
      <c r="I7099" t="s">
        <v>103</v>
      </c>
      <c r="J7099" s="169">
        <v>11.104109589041096</v>
      </c>
      <c r="K7099">
        <v>3</v>
      </c>
    </row>
    <row r="7100" spans="1:11" x14ac:dyDescent="0.25">
      <c r="A7100" t="s">
        <v>7641</v>
      </c>
      <c r="B7100">
        <v>74616</v>
      </c>
      <c r="C7100" t="s">
        <v>172</v>
      </c>
      <c r="D7100" s="167">
        <v>85405</v>
      </c>
      <c r="E7100" t="s">
        <v>168</v>
      </c>
      <c r="F7100" t="s">
        <v>169</v>
      </c>
      <c r="G7100" t="s">
        <v>265</v>
      </c>
      <c r="H7100" s="168">
        <v>37270</v>
      </c>
      <c r="I7100" t="s">
        <v>104</v>
      </c>
      <c r="J7100" s="169">
        <v>15.706849315068494</v>
      </c>
      <c r="K7100">
        <v>4</v>
      </c>
    </row>
    <row r="7101" spans="1:11" x14ac:dyDescent="0.25">
      <c r="A7101" t="s">
        <v>7642</v>
      </c>
      <c r="B7101">
        <v>15469</v>
      </c>
      <c r="C7101" t="s">
        <v>172</v>
      </c>
      <c r="D7101" s="167">
        <v>67235.97</v>
      </c>
      <c r="E7101" t="s">
        <v>191</v>
      </c>
      <c r="F7101" t="s">
        <v>169</v>
      </c>
      <c r="G7101" t="s">
        <v>610</v>
      </c>
      <c r="H7101" s="168">
        <v>39482</v>
      </c>
      <c r="I7101" t="s">
        <v>105</v>
      </c>
      <c r="J7101" s="169">
        <v>9.6465753424657539</v>
      </c>
      <c r="K7101">
        <v>2</v>
      </c>
    </row>
    <row r="7102" spans="1:11" x14ac:dyDescent="0.25">
      <c r="A7102" t="s">
        <v>7643</v>
      </c>
      <c r="B7102">
        <v>40847</v>
      </c>
      <c r="C7102" t="s">
        <v>172</v>
      </c>
      <c r="D7102" s="167">
        <v>56688.39</v>
      </c>
      <c r="E7102" t="s">
        <v>199</v>
      </c>
      <c r="F7102" t="s">
        <v>169</v>
      </c>
      <c r="G7102" t="s">
        <v>200</v>
      </c>
      <c r="H7102" s="168">
        <v>37753</v>
      </c>
      <c r="I7102" t="s">
        <v>107</v>
      </c>
      <c r="J7102" s="169">
        <v>14.383561643835616</v>
      </c>
      <c r="K7102">
        <v>3</v>
      </c>
    </row>
    <row r="7103" spans="1:11" x14ac:dyDescent="0.25">
      <c r="A7103" t="s">
        <v>7644</v>
      </c>
      <c r="B7103">
        <v>8721</v>
      </c>
      <c r="C7103" t="s">
        <v>172</v>
      </c>
      <c r="D7103" s="167">
        <v>48500</v>
      </c>
      <c r="E7103" t="s">
        <v>188</v>
      </c>
      <c r="F7103" t="s">
        <v>169</v>
      </c>
      <c r="G7103" t="s">
        <v>503</v>
      </c>
      <c r="H7103" s="168">
        <v>37087</v>
      </c>
      <c r="I7103" t="s">
        <v>104</v>
      </c>
      <c r="J7103" s="169">
        <v>16.208219178082192</v>
      </c>
      <c r="K7103">
        <v>4</v>
      </c>
    </row>
    <row r="7104" spans="1:11" x14ac:dyDescent="0.25">
      <c r="A7104" t="s">
        <v>7645</v>
      </c>
      <c r="B7104">
        <v>64995</v>
      </c>
      <c r="C7104" t="s">
        <v>167</v>
      </c>
      <c r="D7104" s="167">
        <v>20419.48</v>
      </c>
      <c r="E7104" t="s">
        <v>196</v>
      </c>
      <c r="F7104" t="s">
        <v>202</v>
      </c>
      <c r="G7104" t="s">
        <v>222</v>
      </c>
      <c r="H7104" s="168">
        <v>38642</v>
      </c>
      <c r="I7104" t="s">
        <v>106</v>
      </c>
      <c r="J7104" s="169">
        <v>11.947945205479453</v>
      </c>
      <c r="K7104">
        <v>3</v>
      </c>
    </row>
    <row r="7105" spans="1:11" x14ac:dyDescent="0.25">
      <c r="A7105" t="s">
        <v>7646</v>
      </c>
      <c r="B7105">
        <v>79962</v>
      </c>
      <c r="C7105" t="s">
        <v>172</v>
      </c>
      <c r="D7105" s="167">
        <v>80829</v>
      </c>
      <c r="E7105" t="s">
        <v>175</v>
      </c>
      <c r="F7105" t="s">
        <v>169</v>
      </c>
      <c r="G7105" t="s">
        <v>183</v>
      </c>
      <c r="H7105" s="168">
        <v>35603</v>
      </c>
      <c r="I7105" t="s">
        <v>108</v>
      </c>
      <c r="J7105" s="169">
        <v>20.273972602739725</v>
      </c>
      <c r="K7105">
        <v>5</v>
      </c>
    </row>
    <row r="7106" spans="1:11" x14ac:dyDescent="0.25">
      <c r="A7106" t="s">
        <v>7647</v>
      </c>
      <c r="B7106">
        <v>52515</v>
      </c>
      <c r="C7106" t="s">
        <v>172</v>
      </c>
      <c r="D7106" s="167">
        <v>80829</v>
      </c>
      <c r="E7106" t="s">
        <v>175</v>
      </c>
      <c r="F7106" t="s">
        <v>169</v>
      </c>
      <c r="G7106" t="s">
        <v>183</v>
      </c>
      <c r="H7106" s="168">
        <v>37655</v>
      </c>
      <c r="I7106" t="s">
        <v>104</v>
      </c>
      <c r="J7106" s="169">
        <v>14.652054794520549</v>
      </c>
      <c r="K7106">
        <v>3</v>
      </c>
    </row>
    <row r="7107" spans="1:11" x14ac:dyDescent="0.25">
      <c r="A7107" t="s">
        <v>7648</v>
      </c>
      <c r="B7107">
        <v>75546</v>
      </c>
      <c r="C7107" t="s">
        <v>172</v>
      </c>
      <c r="D7107" s="167">
        <v>118930</v>
      </c>
      <c r="E7107" t="s">
        <v>185</v>
      </c>
      <c r="F7107" t="s">
        <v>169</v>
      </c>
      <c r="G7107" t="s">
        <v>382</v>
      </c>
      <c r="H7107" s="168">
        <v>35807</v>
      </c>
      <c r="I7107" t="s">
        <v>104</v>
      </c>
      <c r="J7107" s="169">
        <v>19.715068493150685</v>
      </c>
      <c r="K7107">
        <v>4</v>
      </c>
    </row>
    <row r="7108" spans="1:11" x14ac:dyDescent="0.25">
      <c r="A7108" t="s">
        <v>7649</v>
      </c>
      <c r="B7108">
        <v>72259</v>
      </c>
      <c r="C7108" t="s">
        <v>172</v>
      </c>
      <c r="D7108" s="167">
        <v>50890</v>
      </c>
      <c r="E7108" t="s">
        <v>253</v>
      </c>
      <c r="F7108" t="s">
        <v>169</v>
      </c>
      <c r="G7108" t="s">
        <v>895</v>
      </c>
      <c r="H7108" s="168">
        <v>35197</v>
      </c>
      <c r="I7108" t="s">
        <v>104</v>
      </c>
      <c r="J7108" s="169">
        <v>21.386301369863013</v>
      </c>
      <c r="K7108">
        <v>5</v>
      </c>
    </row>
    <row r="7109" spans="1:11" x14ac:dyDescent="0.25">
      <c r="A7109" t="s">
        <v>7650</v>
      </c>
      <c r="B7109">
        <v>77245</v>
      </c>
      <c r="C7109" t="s">
        <v>167</v>
      </c>
      <c r="D7109" s="167">
        <v>59072</v>
      </c>
      <c r="E7109" t="s">
        <v>168</v>
      </c>
      <c r="F7109" t="s">
        <v>169</v>
      </c>
      <c r="G7109" t="s">
        <v>858</v>
      </c>
      <c r="H7109" s="168">
        <v>42521</v>
      </c>
      <c r="I7109" t="s">
        <v>103</v>
      </c>
      <c r="J7109" s="169">
        <v>1.3205479452054794</v>
      </c>
      <c r="K7109">
        <v>1</v>
      </c>
    </row>
    <row r="7110" spans="1:11" x14ac:dyDescent="0.25">
      <c r="A7110" t="s">
        <v>7651</v>
      </c>
      <c r="B7110">
        <v>47163</v>
      </c>
      <c r="C7110" t="s">
        <v>167</v>
      </c>
      <c r="D7110" s="167">
        <v>50951.05</v>
      </c>
      <c r="E7110" t="s">
        <v>168</v>
      </c>
      <c r="F7110" t="s">
        <v>169</v>
      </c>
      <c r="G7110" t="s">
        <v>178</v>
      </c>
      <c r="H7110" s="168">
        <v>41610</v>
      </c>
      <c r="I7110" t="s">
        <v>103</v>
      </c>
      <c r="J7110" s="169">
        <v>3.8164383561643835</v>
      </c>
      <c r="K7110">
        <v>1</v>
      </c>
    </row>
    <row r="7111" spans="1:11" x14ac:dyDescent="0.25">
      <c r="A7111" t="s">
        <v>7652</v>
      </c>
      <c r="B7111">
        <v>57793</v>
      </c>
      <c r="C7111" t="s">
        <v>172</v>
      </c>
      <c r="D7111" s="167">
        <v>90854.45</v>
      </c>
      <c r="E7111" t="s">
        <v>253</v>
      </c>
      <c r="F7111" t="s">
        <v>169</v>
      </c>
      <c r="G7111" t="s">
        <v>397</v>
      </c>
      <c r="H7111" s="168">
        <v>39818</v>
      </c>
      <c r="I7111" t="s">
        <v>104</v>
      </c>
      <c r="J7111" s="169">
        <v>8.7260273972602747</v>
      </c>
      <c r="K7111">
        <v>2</v>
      </c>
    </row>
    <row r="7112" spans="1:11" x14ac:dyDescent="0.25">
      <c r="A7112" t="s">
        <v>7653</v>
      </c>
      <c r="B7112">
        <v>17317</v>
      </c>
      <c r="C7112" t="s">
        <v>172</v>
      </c>
      <c r="D7112" s="167">
        <v>53163.59</v>
      </c>
      <c r="E7112" t="s">
        <v>199</v>
      </c>
      <c r="F7112" t="s">
        <v>169</v>
      </c>
      <c r="G7112" t="s">
        <v>295</v>
      </c>
      <c r="H7112" s="168">
        <v>37774</v>
      </c>
      <c r="I7112" t="s">
        <v>103</v>
      </c>
      <c r="J7112" s="169">
        <v>14.326027397260274</v>
      </c>
      <c r="K7112">
        <v>3</v>
      </c>
    </row>
    <row r="7113" spans="1:11" x14ac:dyDescent="0.25">
      <c r="A7113" t="s">
        <v>7654</v>
      </c>
      <c r="B7113">
        <v>1263</v>
      </c>
      <c r="C7113" t="s">
        <v>167</v>
      </c>
      <c r="D7113" s="167">
        <v>64541.65</v>
      </c>
      <c r="E7113" t="s">
        <v>268</v>
      </c>
      <c r="F7113" t="s">
        <v>169</v>
      </c>
      <c r="G7113" t="s">
        <v>630</v>
      </c>
      <c r="H7113" s="168">
        <v>41554</v>
      </c>
      <c r="I7113" t="s">
        <v>104</v>
      </c>
      <c r="J7113" s="169">
        <v>3.9698630136986299</v>
      </c>
      <c r="K7113">
        <v>1</v>
      </c>
    </row>
    <row r="7114" spans="1:11" x14ac:dyDescent="0.25">
      <c r="A7114" t="s">
        <v>7655</v>
      </c>
      <c r="B7114">
        <v>48247</v>
      </c>
      <c r="C7114" t="s">
        <v>172</v>
      </c>
      <c r="D7114" s="167">
        <v>133720.76999999999</v>
      </c>
      <c r="E7114" t="s">
        <v>196</v>
      </c>
      <c r="F7114" t="s">
        <v>169</v>
      </c>
      <c r="G7114" t="s">
        <v>275</v>
      </c>
      <c r="H7114" s="168">
        <v>38208</v>
      </c>
      <c r="I7114" t="s">
        <v>104</v>
      </c>
      <c r="J7114" s="169">
        <v>13.136986301369863</v>
      </c>
      <c r="K7114">
        <v>3</v>
      </c>
    </row>
    <row r="7115" spans="1:11" x14ac:dyDescent="0.25">
      <c r="A7115" t="s">
        <v>7656</v>
      </c>
      <c r="B7115">
        <v>80117</v>
      </c>
      <c r="C7115" t="s">
        <v>167</v>
      </c>
      <c r="D7115" s="167">
        <v>96359.63</v>
      </c>
      <c r="E7115" t="s">
        <v>325</v>
      </c>
      <c r="F7115" t="s">
        <v>169</v>
      </c>
      <c r="G7115" t="s">
        <v>533</v>
      </c>
      <c r="H7115" s="168">
        <v>40392</v>
      </c>
      <c r="I7115" t="s">
        <v>103</v>
      </c>
      <c r="J7115" s="169">
        <v>7.1534246575342468</v>
      </c>
      <c r="K7115">
        <v>2</v>
      </c>
    </row>
    <row r="7116" spans="1:11" x14ac:dyDescent="0.25">
      <c r="A7116" t="s">
        <v>7657</v>
      </c>
      <c r="B7116">
        <v>53546</v>
      </c>
      <c r="C7116" t="s">
        <v>167</v>
      </c>
      <c r="D7116" s="167">
        <v>100047.95</v>
      </c>
      <c r="E7116" t="s">
        <v>188</v>
      </c>
      <c r="F7116" t="s">
        <v>169</v>
      </c>
      <c r="G7116" t="s">
        <v>397</v>
      </c>
      <c r="H7116" s="168">
        <v>37158</v>
      </c>
      <c r="I7116" t="s">
        <v>108</v>
      </c>
      <c r="J7116" s="169">
        <v>16.013698630136986</v>
      </c>
      <c r="K7116">
        <v>4</v>
      </c>
    </row>
    <row r="7117" spans="1:11" x14ac:dyDescent="0.25">
      <c r="A7117" t="s">
        <v>7658</v>
      </c>
      <c r="B7117">
        <v>59274</v>
      </c>
      <c r="C7117" t="s">
        <v>172</v>
      </c>
      <c r="D7117" s="167">
        <v>53788</v>
      </c>
      <c r="E7117" t="s">
        <v>175</v>
      </c>
      <c r="F7117" t="s">
        <v>169</v>
      </c>
      <c r="G7117" t="s">
        <v>183</v>
      </c>
      <c r="H7117" s="168">
        <v>41918</v>
      </c>
      <c r="I7117" t="s">
        <v>107</v>
      </c>
      <c r="J7117" s="169">
        <v>2.9726027397260273</v>
      </c>
      <c r="K7117">
        <v>1</v>
      </c>
    </row>
    <row r="7118" spans="1:11" x14ac:dyDescent="0.25">
      <c r="A7118" t="s">
        <v>7659</v>
      </c>
      <c r="B7118">
        <v>79236</v>
      </c>
      <c r="C7118" t="s">
        <v>172</v>
      </c>
      <c r="D7118" s="167">
        <v>15834.05</v>
      </c>
      <c r="E7118" t="s">
        <v>216</v>
      </c>
      <c r="F7118" t="s">
        <v>202</v>
      </c>
      <c r="G7118" t="s">
        <v>303</v>
      </c>
      <c r="H7118" s="168">
        <v>37484</v>
      </c>
      <c r="I7118" t="s">
        <v>107</v>
      </c>
      <c r="J7118" s="169">
        <v>15.12054794520548</v>
      </c>
      <c r="K7118">
        <v>4</v>
      </c>
    </row>
    <row r="7119" spans="1:11" x14ac:dyDescent="0.25">
      <c r="A7119" t="s">
        <v>7660</v>
      </c>
      <c r="B7119">
        <v>83305</v>
      </c>
      <c r="C7119" t="s">
        <v>167</v>
      </c>
      <c r="D7119" s="167">
        <v>104717.28</v>
      </c>
      <c r="E7119" t="s">
        <v>253</v>
      </c>
      <c r="F7119" t="s">
        <v>169</v>
      </c>
      <c r="G7119" t="s">
        <v>397</v>
      </c>
      <c r="H7119" s="168">
        <v>28718</v>
      </c>
      <c r="I7119" t="s">
        <v>108</v>
      </c>
      <c r="J7119" s="169">
        <v>39.136986301369866</v>
      </c>
      <c r="K7119">
        <v>8</v>
      </c>
    </row>
    <row r="7120" spans="1:11" x14ac:dyDescent="0.25">
      <c r="A7120" t="s">
        <v>7661</v>
      </c>
      <c r="B7120">
        <v>7196</v>
      </c>
      <c r="C7120" t="s">
        <v>167</v>
      </c>
      <c r="D7120" s="167">
        <v>87843.5</v>
      </c>
      <c r="E7120" t="s">
        <v>188</v>
      </c>
      <c r="F7120" t="s">
        <v>169</v>
      </c>
      <c r="G7120" t="s">
        <v>284</v>
      </c>
      <c r="H7120" s="168">
        <v>39300</v>
      </c>
      <c r="I7120" t="s">
        <v>103</v>
      </c>
      <c r="J7120" s="169">
        <v>10.145205479452056</v>
      </c>
      <c r="K7120">
        <v>3</v>
      </c>
    </row>
    <row r="7121" spans="1:11" x14ac:dyDescent="0.25">
      <c r="A7121" t="s">
        <v>7662</v>
      </c>
      <c r="B7121">
        <v>21664</v>
      </c>
      <c r="C7121" t="s">
        <v>172</v>
      </c>
      <c r="D7121" s="167">
        <v>100688</v>
      </c>
      <c r="E7121" t="s">
        <v>168</v>
      </c>
      <c r="F7121" t="s">
        <v>169</v>
      </c>
      <c r="G7121" t="s">
        <v>906</v>
      </c>
      <c r="H7121" s="168">
        <v>35548</v>
      </c>
      <c r="I7121" t="s">
        <v>106</v>
      </c>
      <c r="J7121" s="169">
        <v>20.424657534246574</v>
      </c>
      <c r="K7121">
        <v>5</v>
      </c>
    </row>
    <row r="7122" spans="1:11" x14ac:dyDescent="0.25">
      <c r="A7122" t="s">
        <v>7663</v>
      </c>
      <c r="B7122">
        <v>24640</v>
      </c>
      <c r="C7122" t="s">
        <v>167</v>
      </c>
      <c r="D7122" s="167">
        <v>69300.19</v>
      </c>
      <c r="E7122" t="s">
        <v>268</v>
      </c>
      <c r="F7122" t="s">
        <v>169</v>
      </c>
      <c r="G7122" t="s">
        <v>630</v>
      </c>
      <c r="H7122" s="168">
        <v>38684</v>
      </c>
      <c r="I7122" t="s">
        <v>103</v>
      </c>
      <c r="J7122" s="169">
        <v>11.832876712328767</v>
      </c>
      <c r="K7122">
        <v>3</v>
      </c>
    </row>
    <row r="7123" spans="1:11" x14ac:dyDescent="0.25">
      <c r="A7123" t="s">
        <v>7664</v>
      </c>
      <c r="B7123">
        <v>5443</v>
      </c>
      <c r="C7123" t="s">
        <v>172</v>
      </c>
      <c r="D7123" s="167">
        <v>66065.23</v>
      </c>
      <c r="E7123" t="s">
        <v>199</v>
      </c>
      <c r="F7123" t="s">
        <v>169</v>
      </c>
      <c r="G7123" t="s">
        <v>200</v>
      </c>
      <c r="H7123" s="168">
        <v>33700</v>
      </c>
      <c r="I7123" t="s">
        <v>104</v>
      </c>
      <c r="J7123" s="169">
        <v>25.487671232876714</v>
      </c>
      <c r="K7123">
        <v>6</v>
      </c>
    </row>
    <row r="7124" spans="1:11" x14ac:dyDescent="0.25">
      <c r="A7124" t="s">
        <v>7665</v>
      </c>
      <c r="B7124">
        <v>94711</v>
      </c>
      <c r="C7124" t="s">
        <v>167</v>
      </c>
      <c r="D7124" s="167">
        <v>105743.92</v>
      </c>
      <c r="E7124" t="s">
        <v>188</v>
      </c>
      <c r="F7124" t="s">
        <v>169</v>
      </c>
      <c r="G7124" t="s">
        <v>397</v>
      </c>
      <c r="H7124" s="168">
        <v>31628</v>
      </c>
      <c r="I7124" t="s">
        <v>103</v>
      </c>
      <c r="J7124" s="169">
        <v>31.164383561643834</v>
      </c>
      <c r="K7124">
        <v>7</v>
      </c>
    </row>
    <row r="7125" spans="1:11" x14ac:dyDescent="0.25">
      <c r="A7125" t="s">
        <v>7666</v>
      </c>
      <c r="B7125">
        <v>61283</v>
      </c>
      <c r="C7125" t="s">
        <v>167</v>
      </c>
      <c r="D7125" s="167">
        <v>53380.28</v>
      </c>
      <c r="E7125" t="s">
        <v>188</v>
      </c>
      <c r="F7125" t="s">
        <v>202</v>
      </c>
      <c r="G7125" t="s">
        <v>313</v>
      </c>
      <c r="H7125" s="168">
        <v>36024</v>
      </c>
      <c r="I7125" t="s">
        <v>104</v>
      </c>
      <c r="J7125" s="169">
        <v>19.12054794520548</v>
      </c>
      <c r="K7125">
        <v>4</v>
      </c>
    </row>
    <row r="7126" spans="1:11" x14ac:dyDescent="0.25">
      <c r="A7126" t="s">
        <v>7667</v>
      </c>
      <c r="B7126">
        <v>61849</v>
      </c>
      <c r="C7126" t="s">
        <v>172</v>
      </c>
      <c r="D7126" s="167">
        <v>87523.22</v>
      </c>
      <c r="E7126" t="s">
        <v>213</v>
      </c>
      <c r="F7126" t="s">
        <v>169</v>
      </c>
      <c r="G7126" t="s">
        <v>282</v>
      </c>
      <c r="H7126" s="168">
        <v>34469</v>
      </c>
      <c r="I7126" t="s">
        <v>108</v>
      </c>
      <c r="J7126" s="169">
        <v>23.38082191780822</v>
      </c>
      <c r="K7126">
        <v>5</v>
      </c>
    </row>
    <row r="7127" spans="1:11" x14ac:dyDescent="0.25">
      <c r="A7127" t="s">
        <v>7668</v>
      </c>
      <c r="B7127">
        <v>2671</v>
      </c>
      <c r="C7127" t="s">
        <v>172</v>
      </c>
      <c r="D7127" s="167">
        <v>104042.63</v>
      </c>
      <c r="E7127" t="s">
        <v>253</v>
      </c>
      <c r="F7127" t="s">
        <v>169</v>
      </c>
      <c r="G7127" t="s">
        <v>275</v>
      </c>
      <c r="H7127" s="168">
        <v>42296</v>
      </c>
      <c r="I7127" t="s">
        <v>106</v>
      </c>
      <c r="J7127" s="169">
        <v>1.9369863013698629</v>
      </c>
      <c r="K7127">
        <v>1</v>
      </c>
    </row>
    <row r="7128" spans="1:11" x14ac:dyDescent="0.25">
      <c r="A7128" t="s">
        <v>7669</v>
      </c>
      <c r="B7128">
        <v>56111</v>
      </c>
      <c r="C7128" t="s">
        <v>167</v>
      </c>
      <c r="D7128" s="167">
        <v>107183</v>
      </c>
      <c r="E7128" t="s">
        <v>185</v>
      </c>
      <c r="F7128" t="s">
        <v>169</v>
      </c>
      <c r="G7128" t="s">
        <v>495</v>
      </c>
      <c r="H7128" s="168">
        <v>36780</v>
      </c>
      <c r="I7128" t="s">
        <v>104</v>
      </c>
      <c r="J7128" s="169">
        <v>17.049315068493151</v>
      </c>
      <c r="K7128">
        <v>4</v>
      </c>
    </row>
    <row r="7129" spans="1:11" x14ac:dyDescent="0.25">
      <c r="A7129" t="s">
        <v>7670</v>
      </c>
      <c r="B7129">
        <v>84551</v>
      </c>
      <c r="C7129" t="s">
        <v>172</v>
      </c>
      <c r="D7129" s="167">
        <v>92756.7</v>
      </c>
      <c r="E7129" t="s">
        <v>175</v>
      </c>
      <c r="F7129" t="s">
        <v>169</v>
      </c>
      <c r="G7129" t="s">
        <v>183</v>
      </c>
      <c r="H7129" s="168">
        <v>33643</v>
      </c>
      <c r="I7129" t="s">
        <v>103</v>
      </c>
      <c r="J7129" s="169">
        <v>25.643835616438356</v>
      </c>
      <c r="K7129">
        <v>6</v>
      </c>
    </row>
    <row r="7130" spans="1:11" x14ac:dyDescent="0.25">
      <c r="A7130" t="s">
        <v>7671</v>
      </c>
      <c r="B7130">
        <v>99001</v>
      </c>
      <c r="C7130" t="s">
        <v>167</v>
      </c>
      <c r="D7130" s="167">
        <v>104717.28</v>
      </c>
      <c r="E7130" t="s">
        <v>175</v>
      </c>
      <c r="F7130" t="s">
        <v>169</v>
      </c>
      <c r="G7130" t="s">
        <v>176</v>
      </c>
      <c r="H7130" s="168">
        <v>33105</v>
      </c>
      <c r="I7130" t="s">
        <v>103</v>
      </c>
      <c r="J7130" s="169">
        <v>27.117808219178084</v>
      </c>
      <c r="K7130">
        <v>6</v>
      </c>
    </row>
    <row r="7131" spans="1:11" x14ac:dyDescent="0.25">
      <c r="A7131" t="s">
        <v>7672</v>
      </c>
      <c r="B7131">
        <v>18709</v>
      </c>
      <c r="C7131" t="s">
        <v>172</v>
      </c>
      <c r="D7131" s="167">
        <v>39003.449999999997</v>
      </c>
      <c r="E7131" t="s">
        <v>199</v>
      </c>
      <c r="F7131" t="s">
        <v>169</v>
      </c>
      <c r="G7131" t="s">
        <v>295</v>
      </c>
      <c r="H7131" s="168">
        <v>42240</v>
      </c>
      <c r="I7131" t="s">
        <v>107</v>
      </c>
      <c r="J7131" s="169">
        <v>2.0904109589041098</v>
      </c>
      <c r="K7131">
        <v>1</v>
      </c>
    </row>
    <row r="7132" spans="1:11" x14ac:dyDescent="0.25">
      <c r="A7132" t="s">
        <v>7673</v>
      </c>
      <c r="B7132">
        <v>30481</v>
      </c>
      <c r="C7132" t="s">
        <v>167</v>
      </c>
      <c r="D7132" s="167">
        <v>60526.62</v>
      </c>
      <c r="E7132" t="s">
        <v>268</v>
      </c>
      <c r="F7132" t="s">
        <v>169</v>
      </c>
      <c r="G7132" t="s">
        <v>630</v>
      </c>
      <c r="H7132" s="168">
        <v>38754</v>
      </c>
      <c r="I7132" t="s">
        <v>106</v>
      </c>
      <c r="J7132" s="169">
        <v>11.641095890410959</v>
      </c>
      <c r="K7132">
        <v>3</v>
      </c>
    </row>
    <row r="7133" spans="1:11" x14ac:dyDescent="0.25">
      <c r="A7133" t="s">
        <v>7674</v>
      </c>
      <c r="B7133">
        <v>42444</v>
      </c>
      <c r="C7133" t="s">
        <v>172</v>
      </c>
      <c r="D7133" s="167">
        <v>65578.23</v>
      </c>
      <c r="E7133" t="s">
        <v>253</v>
      </c>
      <c r="F7133" t="s">
        <v>169</v>
      </c>
      <c r="G7133" t="s">
        <v>2030</v>
      </c>
      <c r="H7133" s="168">
        <v>35332</v>
      </c>
      <c r="I7133" t="s">
        <v>105</v>
      </c>
      <c r="J7133" s="169">
        <v>21.016438356164382</v>
      </c>
      <c r="K7133">
        <v>5</v>
      </c>
    </row>
    <row r="7134" spans="1:11" x14ac:dyDescent="0.25">
      <c r="A7134" t="s">
        <v>7675</v>
      </c>
      <c r="B7134">
        <v>67901</v>
      </c>
      <c r="C7134" t="s">
        <v>167</v>
      </c>
      <c r="D7134" s="167">
        <v>82183.649999999994</v>
      </c>
      <c r="E7134" t="s">
        <v>168</v>
      </c>
      <c r="F7134" t="s">
        <v>169</v>
      </c>
      <c r="G7134" t="s">
        <v>1364</v>
      </c>
      <c r="H7134" s="168">
        <v>37319</v>
      </c>
      <c r="I7134" t="s">
        <v>104</v>
      </c>
      <c r="J7134" s="169">
        <v>15.572602739726028</v>
      </c>
      <c r="K7134">
        <v>4</v>
      </c>
    </row>
    <row r="7135" spans="1:11" x14ac:dyDescent="0.25">
      <c r="A7135" t="s">
        <v>7676</v>
      </c>
      <c r="B7135">
        <v>813</v>
      </c>
      <c r="C7135" t="s">
        <v>172</v>
      </c>
      <c r="D7135" s="167">
        <v>79815.210000000006</v>
      </c>
      <c r="E7135" t="s">
        <v>188</v>
      </c>
      <c r="F7135" t="s">
        <v>169</v>
      </c>
      <c r="G7135" t="s">
        <v>2539</v>
      </c>
      <c r="H7135" s="168">
        <v>34533</v>
      </c>
      <c r="I7135" t="s">
        <v>105</v>
      </c>
      <c r="J7135" s="169">
        <v>23.205479452054796</v>
      </c>
      <c r="K7135">
        <v>5</v>
      </c>
    </row>
    <row r="7136" spans="1:11" x14ac:dyDescent="0.25">
      <c r="A7136" t="s">
        <v>7677</v>
      </c>
      <c r="B7136">
        <v>76002</v>
      </c>
      <c r="C7136" t="s">
        <v>172</v>
      </c>
      <c r="D7136" s="167">
        <v>39093.370000000003</v>
      </c>
      <c r="E7136" t="s">
        <v>199</v>
      </c>
      <c r="F7136" t="s">
        <v>169</v>
      </c>
      <c r="G7136" t="s">
        <v>3409</v>
      </c>
      <c r="H7136" s="168">
        <v>38908</v>
      </c>
      <c r="I7136" t="s">
        <v>106</v>
      </c>
      <c r="J7136" s="169">
        <v>11.219178082191782</v>
      </c>
      <c r="K7136">
        <v>3</v>
      </c>
    </row>
    <row r="7137" spans="1:11" x14ac:dyDescent="0.25">
      <c r="A7137" t="s">
        <v>7678</v>
      </c>
      <c r="B7137">
        <v>35870</v>
      </c>
      <c r="C7137" t="s">
        <v>167</v>
      </c>
      <c r="D7137" s="167">
        <v>41220.18</v>
      </c>
      <c r="E7137" t="s">
        <v>180</v>
      </c>
      <c r="F7137" t="s">
        <v>169</v>
      </c>
      <c r="G7137" t="s">
        <v>209</v>
      </c>
      <c r="H7137" s="168">
        <v>42422</v>
      </c>
      <c r="I7137" t="s">
        <v>108</v>
      </c>
      <c r="J7137" s="169">
        <v>1.5917808219178082</v>
      </c>
      <c r="K7137">
        <v>1</v>
      </c>
    </row>
    <row r="7138" spans="1:11" x14ac:dyDescent="0.25">
      <c r="A7138" t="s">
        <v>7679</v>
      </c>
      <c r="B7138">
        <v>67503</v>
      </c>
      <c r="C7138" t="s">
        <v>172</v>
      </c>
      <c r="D7138" s="167">
        <v>55976.959999999999</v>
      </c>
      <c r="E7138" t="s">
        <v>196</v>
      </c>
      <c r="F7138" t="s">
        <v>169</v>
      </c>
      <c r="G7138" t="s">
        <v>228</v>
      </c>
      <c r="H7138" s="168">
        <v>41484</v>
      </c>
      <c r="I7138" t="s">
        <v>104</v>
      </c>
      <c r="J7138" s="169">
        <v>4.161643835616438</v>
      </c>
      <c r="K7138">
        <v>1</v>
      </c>
    </row>
    <row r="7139" spans="1:11" x14ac:dyDescent="0.25">
      <c r="A7139" t="s">
        <v>7680</v>
      </c>
      <c r="B7139">
        <v>26187</v>
      </c>
      <c r="C7139" t="s">
        <v>167</v>
      </c>
      <c r="D7139" s="167">
        <v>73801</v>
      </c>
      <c r="E7139" t="s">
        <v>325</v>
      </c>
      <c r="F7139" t="s">
        <v>169</v>
      </c>
      <c r="G7139" t="s">
        <v>703</v>
      </c>
      <c r="H7139" s="168">
        <v>39216</v>
      </c>
      <c r="I7139" t="s">
        <v>105</v>
      </c>
      <c r="J7139" s="169">
        <v>10.375342465753425</v>
      </c>
      <c r="K7139">
        <v>3</v>
      </c>
    </row>
    <row r="7140" spans="1:11" x14ac:dyDescent="0.25">
      <c r="A7140" t="s">
        <v>7681</v>
      </c>
      <c r="B7140">
        <v>89167</v>
      </c>
      <c r="C7140" t="s">
        <v>167</v>
      </c>
      <c r="D7140" s="167">
        <v>48280.75</v>
      </c>
      <c r="E7140" t="s">
        <v>188</v>
      </c>
      <c r="F7140" t="s">
        <v>169</v>
      </c>
      <c r="G7140" t="s">
        <v>344</v>
      </c>
      <c r="H7140" s="168">
        <v>39734</v>
      </c>
      <c r="I7140" t="s">
        <v>106</v>
      </c>
      <c r="J7140" s="169">
        <v>8.956164383561644</v>
      </c>
      <c r="K7140">
        <v>2</v>
      </c>
    </row>
    <row r="7141" spans="1:11" x14ac:dyDescent="0.25">
      <c r="A7141" t="s">
        <v>7682</v>
      </c>
      <c r="B7141">
        <v>79552</v>
      </c>
      <c r="C7141" t="s">
        <v>172</v>
      </c>
      <c r="D7141" s="167">
        <v>88859</v>
      </c>
      <c r="E7141" t="s">
        <v>185</v>
      </c>
      <c r="F7141" t="s">
        <v>169</v>
      </c>
      <c r="G7141" t="s">
        <v>416</v>
      </c>
      <c r="H7141" s="168">
        <v>36942</v>
      </c>
      <c r="I7141" t="s">
        <v>106</v>
      </c>
      <c r="J7141" s="169">
        <v>16.605479452054794</v>
      </c>
      <c r="K7141">
        <v>4</v>
      </c>
    </row>
    <row r="7142" spans="1:11" x14ac:dyDescent="0.25">
      <c r="A7142" t="s">
        <v>7683</v>
      </c>
      <c r="B7142">
        <v>23357</v>
      </c>
      <c r="C7142" t="s">
        <v>172</v>
      </c>
      <c r="D7142" s="167">
        <v>88008.35</v>
      </c>
      <c r="E7142" t="s">
        <v>168</v>
      </c>
      <c r="F7142" t="s">
        <v>169</v>
      </c>
      <c r="G7142" t="s">
        <v>524</v>
      </c>
      <c r="H7142" s="168">
        <v>34757</v>
      </c>
      <c r="I7142" t="s">
        <v>103</v>
      </c>
      <c r="J7142" s="169">
        <v>22.591780821917808</v>
      </c>
      <c r="K7142">
        <v>5</v>
      </c>
    </row>
    <row r="7143" spans="1:11" x14ac:dyDescent="0.25">
      <c r="A7143" t="s">
        <v>7684</v>
      </c>
      <c r="B7143">
        <v>26557</v>
      </c>
      <c r="C7143" t="s">
        <v>172</v>
      </c>
      <c r="D7143" s="167">
        <v>68054</v>
      </c>
      <c r="E7143" t="s">
        <v>175</v>
      </c>
      <c r="F7143" t="s">
        <v>169</v>
      </c>
      <c r="G7143" t="s">
        <v>183</v>
      </c>
      <c r="H7143" s="168">
        <v>39647</v>
      </c>
      <c r="I7143" t="s">
        <v>107</v>
      </c>
      <c r="J7143" s="169">
        <v>9.1945205479452063</v>
      </c>
      <c r="K7143">
        <v>2</v>
      </c>
    </row>
    <row r="7144" spans="1:11" x14ac:dyDescent="0.25">
      <c r="A7144" t="s">
        <v>7685</v>
      </c>
      <c r="B7144">
        <v>25405</v>
      </c>
      <c r="C7144" t="s">
        <v>172</v>
      </c>
      <c r="D7144" s="167">
        <v>97392.47</v>
      </c>
      <c r="E7144" t="s">
        <v>168</v>
      </c>
      <c r="F7144" t="s">
        <v>169</v>
      </c>
      <c r="G7144" t="s">
        <v>173</v>
      </c>
      <c r="H7144" s="168">
        <v>33791</v>
      </c>
      <c r="I7144" t="s">
        <v>105</v>
      </c>
      <c r="J7144" s="169">
        <v>25.238356164383561</v>
      </c>
      <c r="K7144">
        <v>6</v>
      </c>
    </row>
    <row r="7145" spans="1:11" x14ac:dyDescent="0.25">
      <c r="A7145" t="s">
        <v>7686</v>
      </c>
      <c r="B7145">
        <v>79256</v>
      </c>
      <c r="C7145" t="s">
        <v>172</v>
      </c>
      <c r="D7145" s="167">
        <v>56990</v>
      </c>
      <c r="E7145" t="s">
        <v>191</v>
      </c>
      <c r="F7145" t="s">
        <v>169</v>
      </c>
      <c r="G7145" t="s">
        <v>354</v>
      </c>
      <c r="H7145" s="168">
        <v>41708</v>
      </c>
      <c r="I7145" t="s">
        <v>103</v>
      </c>
      <c r="J7145" s="169">
        <v>3.547945205479452</v>
      </c>
      <c r="K7145">
        <v>1</v>
      </c>
    </row>
    <row r="7146" spans="1:11" x14ac:dyDescent="0.25">
      <c r="A7146" t="s">
        <v>7687</v>
      </c>
      <c r="B7146">
        <v>46467</v>
      </c>
      <c r="C7146" t="s">
        <v>172</v>
      </c>
      <c r="D7146" s="167">
        <v>103708.64</v>
      </c>
      <c r="E7146" t="s">
        <v>168</v>
      </c>
      <c r="F7146" t="s">
        <v>169</v>
      </c>
      <c r="G7146" t="s">
        <v>906</v>
      </c>
      <c r="H7146" s="168">
        <v>32496</v>
      </c>
      <c r="I7146" t="s">
        <v>106</v>
      </c>
      <c r="J7146" s="169">
        <v>28.786301369863015</v>
      </c>
      <c r="K7146">
        <v>6</v>
      </c>
    </row>
    <row r="7147" spans="1:11" x14ac:dyDescent="0.25">
      <c r="A7147" t="s">
        <v>7688</v>
      </c>
      <c r="B7147">
        <v>38841</v>
      </c>
      <c r="C7147" t="s">
        <v>172</v>
      </c>
      <c r="D7147" s="167">
        <v>64102.22</v>
      </c>
      <c r="E7147" t="s">
        <v>196</v>
      </c>
      <c r="F7147" t="s">
        <v>169</v>
      </c>
      <c r="G7147" t="s">
        <v>750</v>
      </c>
      <c r="H7147" s="168">
        <v>39048</v>
      </c>
      <c r="I7147" t="s">
        <v>104</v>
      </c>
      <c r="J7147" s="169">
        <v>10.835616438356164</v>
      </c>
      <c r="K7147">
        <v>3</v>
      </c>
    </row>
    <row r="7148" spans="1:11" x14ac:dyDescent="0.25">
      <c r="A7148" t="s">
        <v>7689</v>
      </c>
      <c r="B7148">
        <v>11974</v>
      </c>
      <c r="C7148" t="s">
        <v>172</v>
      </c>
      <c r="D7148" s="167">
        <v>76936</v>
      </c>
      <c r="E7148" t="s">
        <v>191</v>
      </c>
      <c r="F7148" t="s">
        <v>169</v>
      </c>
      <c r="G7148" t="s">
        <v>192</v>
      </c>
      <c r="H7148" s="168">
        <v>37004</v>
      </c>
      <c r="I7148" t="s">
        <v>106</v>
      </c>
      <c r="J7148" s="169">
        <v>16.435616438356163</v>
      </c>
      <c r="K7148">
        <v>4</v>
      </c>
    </row>
    <row r="7149" spans="1:11" x14ac:dyDescent="0.25">
      <c r="A7149" t="s">
        <v>7690</v>
      </c>
      <c r="B7149">
        <v>20203</v>
      </c>
      <c r="C7149" t="s">
        <v>172</v>
      </c>
      <c r="D7149" s="167">
        <v>84974</v>
      </c>
      <c r="E7149" t="s">
        <v>188</v>
      </c>
      <c r="F7149" t="s">
        <v>169</v>
      </c>
      <c r="G7149" t="s">
        <v>226</v>
      </c>
      <c r="H7149" s="168">
        <v>36051</v>
      </c>
      <c r="I7149" t="s">
        <v>104</v>
      </c>
      <c r="J7149" s="169">
        <v>19.046575342465754</v>
      </c>
      <c r="K7149">
        <v>4</v>
      </c>
    </row>
    <row r="7150" spans="1:11" x14ac:dyDescent="0.25">
      <c r="A7150" t="s">
        <v>7691</v>
      </c>
      <c r="B7150">
        <v>52761</v>
      </c>
      <c r="C7150" t="s">
        <v>167</v>
      </c>
      <c r="D7150" s="167">
        <v>60201.440000000002</v>
      </c>
      <c r="E7150" t="s">
        <v>188</v>
      </c>
      <c r="F7150" t="s">
        <v>169</v>
      </c>
      <c r="G7150" t="s">
        <v>344</v>
      </c>
      <c r="H7150" s="168">
        <v>34071</v>
      </c>
      <c r="I7150" t="s">
        <v>104</v>
      </c>
      <c r="J7150" s="169">
        <v>24.471232876712328</v>
      </c>
      <c r="K7150">
        <v>5</v>
      </c>
    </row>
    <row r="7151" spans="1:11" x14ac:dyDescent="0.25">
      <c r="A7151" t="s">
        <v>7692</v>
      </c>
      <c r="B7151">
        <v>86931</v>
      </c>
      <c r="C7151" t="s">
        <v>167</v>
      </c>
      <c r="D7151" s="167">
        <v>72650.789999999994</v>
      </c>
      <c r="E7151" t="s">
        <v>1258</v>
      </c>
      <c r="F7151" t="s">
        <v>169</v>
      </c>
      <c r="G7151" t="s">
        <v>418</v>
      </c>
      <c r="H7151" s="168">
        <v>39300</v>
      </c>
      <c r="I7151" t="s">
        <v>103</v>
      </c>
      <c r="J7151" s="169">
        <v>10.145205479452056</v>
      </c>
      <c r="K7151">
        <v>3</v>
      </c>
    </row>
    <row r="7152" spans="1:11" x14ac:dyDescent="0.25">
      <c r="A7152" t="s">
        <v>7693</v>
      </c>
      <c r="B7152">
        <v>16630</v>
      </c>
      <c r="C7152" t="s">
        <v>172</v>
      </c>
      <c r="D7152" s="167">
        <v>39257.31</v>
      </c>
      <c r="E7152" t="s">
        <v>199</v>
      </c>
      <c r="F7152" t="s">
        <v>169</v>
      </c>
      <c r="G7152" t="s">
        <v>200</v>
      </c>
      <c r="H7152" s="168">
        <v>42464</v>
      </c>
      <c r="I7152" t="s">
        <v>105</v>
      </c>
      <c r="J7152" s="169">
        <v>1.4767123287671233</v>
      </c>
      <c r="K7152">
        <v>1</v>
      </c>
    </row>
    <row r="7153" spans="1:11" x14ac:dyDescent="0.25">
      <c r="A7153" t="s">
        <v>7694</v>
      </c>
      <c r="B7153">
        <v>99405</v>
      </c>
      <c r="C7153" t="s">
        <v>167</v>
      </c>
      <c r="D7153" s="167">
        <v>86673.48</v>
      </c>
      <c r="E7153" t="s">
        <v>230</v>
      </c>
      <c r="F7153" t="s">
        <v>169</v>
      </c>
      <c r="G7153" t="s">
        <v>282</v>
      </c>
      <c r="H7153" s="168">
        <v>28982</v>
      </c>
      <c r="I7153" t="s">
        <v>103</v>
      </c>
      <c r="J7153" s="169">
        <v>38.413698630136984</v>
      </c>
      <c r="K7153">
        <v>8</v>
      </c>
    </row>
    <row r="7154" spans="1:11" x14ac:dyDescent="0.25">
      <c r="A7154" t="s">
        <v>7695</v>
      </c>
      <c r="B7154">
        <v>12048</v>
      </c>
      <c r="C7154" t="s">
        <v>167</v>
      </c>
      <c r="D7154" s="167">
        <v>99870.24</v>
      </c>
      <c r="E7154" t="s">
        <v>188</v>
      </c>
      <c r="F7154" t="s">
        <v>169</v>
      </c>
      <c r="G7154" t="s">
        <v>244</v>
      </c>
      <c r="H7154" s="168">
        <v>34470</v>
      </c>
      <c r="I7154" t="s">
        <v>108</v>
      </c>
      <c r="J7154" s="169">
        <v>23.378082191780823</v>
      </c>
      <c r="K7154">
        <v>5</v>
      </c>
    </row>
    <row r="7155" spans="1:11" x14ac:dyDescent="0.25">
      <c r="A7155" t="s">
        <v>7696</v>
      </c>
      <c r="B7155">
        <v>68600</v>
      </c>
      <c r="C7155" t="s">
        <v>167</v>
      </c>
      <c r="D7155" s="167">
        <v>118400</v>
      </c>
      <c r="E7155" t="s">
        <v>188</v>
      </c>
      <c r="F7155" t="s">
        <v>169</v>
      </c>
      <c r="G7155" t="s">
        <v>214</v>
      </c>
      <c r="H7155" s="168">
        <v>36801</v>
      </c>
      <c r="I7155" t="s">
        <v>107</v>
      </c>
      <c r="J7155" s="169">
        <v>16.991780821917807</v>
      </c>
      <c r="K7155">
        <v>4</v>
      </c>
    </row>
    <row r="7156" spans="1:11" x14ac:dyDescent="0.25">
      <c r="A7156" t="s">
        <v>7697</v>
      </c>
      <c r="B7156">
        <v>86675</v>
      </c>
      <c r="C7156" t="s">
        <v>167</v>
      </c>
      <c r="D7156" s="167">
        <v>47446.21</v>
      </c>
      <c r="E7156" t="s">
        <v>188</v>
      </c>
      <c r="F7156" t="s">
        <v>202</v>
      </c>
      <c r="G7156" t="s">
        <v>313</v>
      </c>
      <c r="H7156" s="168">
        <v>37690</v>
      </c>
      <c r="I7156" t="s">
        <v>107</v>
      </c>
      <c r="J7156" s="169">
        <v>14.556164383561644</v>
      </c>
      <c r="K7156">
        <v>3</v>
      </c>
    </row>
    <row r="7157" spans="1:11" x14ac:dyDescent="0.25">
      <c r="A7157" t="s">
        <v>7698</v>
      </c>
      <c r="B7157">
        <v>42075</v>
      </c>
      <c r="C7157" t="s">
        <v>167</v>
      </c>
      <c r="D7157" s="167">
        <v>81066</v>
      </c>
      <c r="E7157" t="s">
        <v>168</v>
      </c>
      <c r="F7157" t="s">
        <v>169</v>
      </c>
      <c r="G7157" t="s">
        <v>560</v>
      </c>
      <c r="H7157" s="168">
        <v>35373</v>
      </c>
      <c r="I7157" t="s">
        <v>103</v>
      </c>
      <c r="J7157" s="169">
        <v>20.904109589041095</v>
      </c>
      <c r="K7157">
        <v>5</v>
      </c>
    </row>
    <row r="7158" spans="1:11" x14ac:dyDescent="0.25">
      <c r="A7158" t="s">
        <v>7699</v>
      </c>
      <c r="B7158">
        <v>3068</v>
      </c>
      <c r="C7158" t="s">
        <v>167</v>
      </c>
      <c r="D7158" s="167">
        <v>60201.440000000002</v>
      </c>
      <c r="E7158" t="s">
        <v>168</v>
      </c>
      <c r="F7158" t="s">
        <v>169</v>
      </c>
      <c r="G7158" t="s">
        <v>344</v>
      </c>
      <c r="H7158" s="168">
        <v>34716</v>
      </c>
      <c r="I7158" t="s">
        <v>104</v>
      </c>
      <c r="J7158" s="169">
        <v>22.704109589041096</v>
      </c>
      <c r="K7158">
        <v>5</v>
      </c>
    </row>
    <row r="7159" spans="1:11" x14ac:dyDescent="0.25">
      <c r="A7159" t="s">
        <v>7700</v>
      </c>
      <c r="B7159">
        <v>39502</v>
      </c>
      <c r="C7159" t="s">
        <v>172</v>
      </c>
      <c r="D7159" s="167">
        <v>25967</v>
      </c>
      <c r="E7159" t="s">
        <v>216</v>
      </c>
      <c r="F7159" t="s">
        <v>202</v>
      </c>
      <c r="G7159" t="s">
        <v>1058</v>
      </c>
      <c r="H7159" s="168">
        <v>42660</v>
      </c>
      <c r="I7159" t="s">
        <v>103</v>
      </c>
      <c r="J7159" s="169">
        <v>0.9397260273972603</v>
      </c>
      <c r="K7159">
        <v>1</v>
      </c>
    </row>
    <row r="7160" spans="1:11" x14ac:dyDescent="0.25">
      <c r="A7160" t="s">
        <v>7701</v>
      </c>
      <c r="B7160">
        <v>24995</v>
      </c>
      <c r="C7160" t="s">
        <v>167</v>
      </c>
      <c r="D7160" s="167">
        <v>43425.63</v>
      </c>
      <c r="E7160" t="s">
        <v>188</v>
      </c>
      <c r="F7160" t="s">
        <v>202</v>
      </c>
      <c r="G7160" t="s">
        <v>313</v>
      </c>
      <c r="H7160" s="168">
        <v>38264</v>
      </c>
      <c r="I7160" t="s">
        <v>104</v>
      </c>
      <c r="J7160" s="169">
        <v>12.983561643835616</v>
      </c>
      <c r="K7160">
        <v>3</v>
      </c>
    </row>
    <row r="7161" spans="1:11" x14ac:dyDescent="0.25">
      <c r="A7161" t="s">
        <v>7702</v>
      </c>
      <c r="B7161">
        <v>35976</v>
      </c>
      <c r="C7161" t="s">
        <v>172</v>
      </c>
      <c r="D7161" s="167">
        <v>77343</v>
      </c>
      <c r="E7161" t="s">
        <v>308</v>
      </c>
      <c r="F7161" t="s">
        <v>169</v>
      </c>
      <c r="G7161" t="s">
        <v>3713</v>
      </c>
      <c r="H7161" s="168">
        <v>36052</v>
      </c>
      <c r="I7161" t="s">
        <v>106</v>
      </c>
      <c r="J7161" s="169">
        <v>19.043835616438358</v>
      </c>
      <c r="K7161">
        <v>4</v>
      </c>
    </row>
    <row r="7162" spans="1:11" x14ac:dyDescent="0.25">
      <c r="A7162" t="s">
        <v>7703</v>
      </c>
      <c r="B7162">
        <v>62610</v>
      </c>
      <c r="C7162" t="s">
        <v>172</v>
      </c>
      <c r="D7162" s="167">
        <v>62435.61</v>
      </c>
      <c r="E7162" t="s">
        <v>196</v>
      </c>
      <c r="F7162" t="s">
        <v>169</v>
      </c>
      <c r="G7162" t="s">
        <v>750</v>
      </c>
      <c r="H7162" s="168">
        <v>35765</v>
      </c>
      <c r="I7162" t="s">
        <v>105</v>
      </c>
      <c r="J7162" s="169">
        <v>19.830136986301369</v>
      </c>
      <c r="K7162">
        <v>4</v>
      </c>
    </row>
    <row r="7163" spans="1:11" x14ac:dyDescent="0.25">
      <c r="A7163" t="s">
        <v>7704</v>
      </c>
      <c r="B7163">
        <v>33913</v>
      </c>
      <c r="C7163" t="s">
        <v>167</v>
      </c>
      <c r="D7163" s="167">
        <v>97232.69</v>
      </c>
      <c r="E7163" t="s">
        <v>175</v>
      </c>
      <c r="F7163" t="s">
        <v>169</v>
      </c>
      <c r="G7163" t="s">
        <v>176</v>
      </c>
      <c r="H7163" s="168">
        <v>36381</v>
      </c>
      <c r="I7163" t="s">
        <v>105</v>
      </c>
      <c r="J7163" s="169">
        <v>18.142465753424659</v>
      </c>
      <c r="K7163">
        <v>4</v>
      </c>
    </row>
    <row r="7164" spans="1:11" x14ac:dyDescent="0.25">
      <c r="A7164" t="s">
        <v>7705</v>
      </c>
      <c r="B7164">
        <v>24630</v>
      </c>
      <c r="C7164" t="s">
        <v>167</v>
      </c>
      <c r="D7164" s="167">
        <v>82537.73</v>
      </c>
      <c r="E7164" t="s">
        <v>188</v>
      </c>
      <c r="F7164" t="s">
        <v>169</v>
      </c>
      <c r="G7164" t="s">
        <v>226</v>
      </c>
      <c r="H7164" s="168">
        <v>37543</v>
      </c>
      <c r="I7164" t="s">
        <v>108</v>
      </c>
      <c r="J7164" s="169">
        <v>14.95890410958904</v>
      </c>
      <c r="K7164">
        <v>3</v>
      </c>
    </row>
    <row r="7165" spans="1:11" x14ac:dyDescent="0.25">
      <c r="A7165" t="s">
        <v>7706</v>
      </c>
      <c r="B7165">
        <v>36923</v>
      </c>
      <c r="C7165" t="s">
        <v>167</v>
      </c>
      <c r="D7165" s="167">
        <v>81824.509999999995</v>
      </c>
      <c r="E7165" t="s">
        <v>253</v>
      </c>
      <c r="F7165" t="s">
        <v>169</v>
      </c>
      <c r="G7165" t="s">
        <v>189</v>
      </c>
      <c r="H7165" s="168">
        <v>36011</v>
      </c>
      <c r="I7165" t="s">
        <v>103</v>
      </c>
      <c r="J7165" s="169">
        <v>19.156164383561645</v>
      </c>
      <c r="K7165">
        <v>4</v>
      </c>
    </row>
    <row r="7166" spans="1:11" x14ac:dyDescent="0.25">
      <c r="A7166" t="s">
        <v>7707</v>
      </c>
      <c r="B7166">
        <v>58600</v>
      </c>
      <c r="C7166" t="s">
        <v>172</v>
      </c>
      <c r="D7166" s="167">
        <v>89416.14</v>
      </c>
      <c r="E7166" t="s">
        <v>185</v>
      </c>
      <c r="F7166" t="s">
        <v>169</v>
      </c>
      <c r="G7166" t="s">
        <v>397</v>
      </c>
      <c r="H7166" s="168">
        <v>42100</v>
      </c>
      <c r="I7166" t="s">
        <v>105</v>
      </c>
      <c r="J7166" s="169">
        <v>2.473972602739726</v>
      </c>
      <c r="K7166">
        <v>1</v>
      </c>
    </row>
    <row r="7167" spans="1:11" x14ac:dyDescent="0.25">
      <c r="A7167" t="s">
        <v>7708</v>
      </c>
      <c r="B7167">
        <v>26127</v>
      </c>
      <c r="C7167" t="s">
        <v>167</v>
      </c>
      <c r="D7167" s="167">
        <v>35552.39</v>
      </c>
      <c r="E7167" t="s">
        <v>188</v>
      </c>
      <c r="F7167" t="s">
        <v>202</v>
      </c>
      <c r="G7167" t="s">
        <v>313</v>
      </c>
      <c r="H7167" s="168">
        <v>42101</v>
      </c>
      <c r="I7167" t="s">
        <v>106</v>
      </c>
      <c r="J7167" s="169">
        <v>2.4712328767123286</v>
      </c>
      <c r="K7167">
        <v>1</v>
      </c>
    </row>
    <row r="7168" spans="1:11" x14ac:dyDescent="0.25">
      <c r="A7168" t="s">
        <v>7709</v>
      </c>
      <c r="B7168">
        <v>49679</v>
      </c>
      <c r="C7168" t="s">
        <v>172</v>
      </c>
      <c r="D7168" s="167">
        <v>56478</v>
      </c>
      <c r="E7168" t="s">
        <v>175</v>
      </c>
      <c r="F7168" t="s">
        <v>169</v>
      </c>
      <c r="G7168" t="s">
        <v>183</v>
      </c>
      <c r="H7168" s="168">
        <v>41694</v>
      </c>
      <c r="I7168" t="s">
        <v>103</v>
      </c>
      <c r="J7168" s="169">
        <v>3.5863013698630137</v>
      </c>
      <c r="K7168">
        <v>1</v>
      </c>
    </row>
    <row r="7169" spans="1:11" x14ac:dyDescent="0.25">
      <c r="A7169" t="s">
        <v>7710</v>
      </c>
      <c r="B7169">
        <v>25149</v>
      </c>
      <c r="C7169" t="s">
        <v>172</v>
      </c>
      <c r="D7169" s="167">
        <v>36363.339999999997</v>
      </c>
      <c r="E7169" t="s">
        <v>233</v>
      </c>
      <c r="F7169" t="s">
        <v>169</v>
      </c>
      <c r="G7169" t="s">
        <v>242</v>
      </c>
      <c r="H7169" s="168">
        <v>41449</v>
      </c>
      <c r="I7169" t="s">
        <v>105</v>
      </c>
      <c r="J7169" s="169">
        <v>4.2575342465753421</v>
      </c>
      <c r="K7169">
        <v>1</v>
      </c>
    </row>
    <row r="7170" spans="1:11" x14ac:dyDescent="0.25">
      <c r="A7170" t="s">
        <v>7711</v>
      </c>
      <c r="B7170">
        <v>72306</v>
      </c>
      <c r="C7170" t="s">
        <v>172</v>
      </c>
      <c r="D7170" s="167">
        <v>46504.21</v>
      </c>
      <c r="E7170" t="s">
        <v>168</v>
      </c>
      <c r="F7170" t="s">
        <v>169</v>
      </c>
      <c r="G7170" t="s">
        <v>649</v>
      </c>
      <c r="H7170" s="168">
        <v>42255</v>
      </c>
      <c r="I7170" t="s">
        <v>107</v>
      </c>
      <c r="J7170" s="169">
        <v>2.0493150684931507</v>
      </c>
      <c r="K7170">
        <v>1</v>
      </c>
    </row>
    <row r="7171" spans="1:11" x14ac:dyDescent="0.25">
      <c r="A7171" t="s">
        <v>7712</v>
      </c>
      <c r="B7171">
        <v>85173</v>
      </c>
      <c r="C7171" t="s">
        <v>167</v>
      </c>
      <c r="D7171" s="167">
        <v>51574.16</v>
      </c>
      <c r="E7171" t="s">
        <v>188</v>
      </c>
      <c r="F7171" t="s">
        <v>202</v>
      </c>
      <c r="G7171" t="s">
        <v>313</v>
      </c>
      <c r="H7171" s="168">
        <v>34932</v>
      </c>
      <c r="I7171" t="s">
        <v>104</v>
      </c>
      <c r="J7171" s="169">
        <v>22.112328767123287</v>
      </c>
      <c r="K7171">
        <v>5</v>
      </c>
    </row>
    <row r="7172" spans="1:11" x14ac:dyDescent="0.25">
      <c r="A7172" t="s">
        <v>7713</v>
      </c>
      <c r="B7172">
        <v>99901</v>
      </c>
      <c r="C7172" t="s">
        <v>167</v>
      </c>
      <c r="D7172" s="167">
        <v>48571.6</v>
      </c>
      <c r="E7172" t="s">
        <v>180</v>
      </c>
      <c r="F7172" t="s">
        <v>169</v>
      </c>
      <c r="G7172" t="s">
        <v>209</v>
      </c>
      <c r="H7172" s="168">
        <v>41974</v>
      </c>
      <c r="I7172" t="s">
        <v>103</v>
      </c>
      <c r="J7172" s="169">
        <v>2.8191780821917809</v>
      </c>
      <c r="K7172">
        <v>1</v>
      </c>
    </row>
    <row r="7173" spans="1:11" x14ac:dyDescent="0.25">
      <c r="A7173" t="s">
        <v>7714</v>
      </c>
      <c r="B7173">
        <v>37734</v>
      </c>
      <c r="C7173" t="s">
        <v>172</v>
      </c>
      <c r="D7173" s="167">
        <v>84871</v>
      </c>
      <c r="E7173" t="s">
        <v>168</v>
      </c>
      <c r="F7173" t="s">
        <v>169</v>
      </c>
      <c r="G7173" t="s">
        <v>173</v>
      </c>
      <c r="H7173" s="168">
        <v>37774</v>
      </c>
      <c r="I7173" t="s">
        <v>108</v>
      </c>
      <c r="J7173" s="169">
        <v>14.326027397260274</v>
      </c>
      <c r="K7173">
        <v>3</v>
      </c>
    </row>
    <row r="7174" spans="1:11" x14ac:dyDescent="0.25">
      <c r="A7174" t="s">
        <v>7715</v>
      </c>
      <c r="B7174">
        <v>73325</v>
      </c>
      <c r="C7174" t="s">
        <v>172</v>
      </c>
      <c r="D7174" s="167">
        <v>43525.71</v>
      </c>
      <c r="E7174" t="s">
        <v>199</v>
      </c>
      <c r="F7174" t="s">
        <v>169</v>
      </c>
      <c r="G7174" t="s">
        <v>220</v>
      </c>
      <c r="H7174" s="168">
        <v>41415</v>
      </c>
      <c r="I7174" t="s">
        <v>105</v>
      </c>
      <c r="J7174" s="169">
        <v>4.3506849315068497</v>
      </c>
      <c r="K7174">
        <v>1</v>
      </c>
    </row>
    <row r="7175" spans="1:11" x14ac:dyDescent="0.25">
      <c r="A7175" t="s">
        <v>7716</v>
      </c>
      <c r="B7175">
        <v>34485</v>
      </c>
      <c r="C7175" t="s">
        <v>172</v>
      </c>
      <c r="D7175" s="167">
        <v>73547.33</v>
      </c>
      <c r="E7175" t="s">
        <v>233</v>
      </c>
      <c r="F7175" t="s">
        <v>169</v>
      </c>
      <c r="G7175" t="s">
        <v>637</v>
      </c>
      <c r="H7175" s="168">
        <v>36746</v>
      </c>
      <c r="I7175" t="s">
        <v>105</v>
      </c>
      <c r="J7175" s="169">
        <v>17.142465753424659</v>
      </c>
      <c r="K7175">
        <v>4</v>
      </c>
    </row>
    <row r="7176" spans="1:11" x14ac:dyDescent="0.25">
      <c r="A7176" t="s">
        <v>7717</v>
      </c>
      <c r="B7176">
        <v>51518</v>
      </c>
      <c r="C7176" t="s">
        <v>172</v>
      </c>
      <c r="D7176" s="167">
        <v>71908</v>
      </c>
      <c r="E7176" t="s">
        <v>168</v>
      </c>
      <c r="F7176" t="s">
        <v>169</v>
      </c>
      <c r="G7176" t="s">
        <v>265</v>
      </c>
      <c r="H7176" s="168">
        <v>38215</v>
      </c>
      <c r="I7176" t="s">
        <v>107</v>
      </c>
      <c r="J7176" s="169">
        <v>13.117808219178082</v>
      </c>
      <c r="K7176">
        <v>3</v>
      </c>
    </row>
    <row r="7177" spans="1:11" x14ac:dyDescent="0.25">
      <c r="A7177" t="s">
        <v>7718</v>
      </c>
      <c r="B7177">
        <v>67733</v>
      </c>
      <c r="C7177" t="s">
        <v>172</v>
      </c>
      <c r="D7177" s="167">
        <v>88901</v>
      </c>
      <c r="E7177" t="s">
        <v>191</v>
      </c>
      <c r="F7177" t="s">
        <v>169</v>
      </c>
      <c r="G7177" t="s">
        <v>192</v>
      </c>
      <c r="H7177" s="168">
        <v>37138</v>
      </c>
      <c r="I7177" t="s">
        <v>106</v>
      </c>
      <c r="J7177" s="169">
        <v>16.068493150684933</v>
      </c>
      <c r="K7177">
        <v>4</v>
      </c>
    </row>
    <row r="7178" spans="1:11" x14ac:dyDescent="0.25">
      <c r="A7178" t="s">
        <v>7719</v>
      </c>
      <c r="B7178">
        <v>4910</v>
      </c>
      <c r="C7178" t="s">
        <v>172</v>
      </c>
      <c r="D7178" s="167">
        <v>50910</v>
      </c>
      <c r="E7178" t="s">
        <v>191</v>
      </c>
      <c r="F7178" t="s">
        <v>169</v>
      </c>
      <c r="G7178" t="s">
        <v>354</v>
      </c>
      <c r="H7178" s="168">
        <v>41708</v>
      </c>
      <c r="I7178" t="s">
        <v>108</v>
      </c>
      <c r="J7178" s="169">
        <v>3.547945205479452</v>
      </c>
      <c r="K7178">
        <v>1</v>
      </c>
    </row>
    <row r="7179" spans="1:11" x14ac:dyDescent="0.25">
      <c r="A7179" t="s">
        <v>7720</v>
      </c>
      <c r="B7179">
        <v>21831</v>
      </c>
      <c r="C7179" t="s">
        <v>167</v>
      </c>
      <c r="D7179" s="167">
        <v>97020.69</v>
      </c>
      <c r="E7179" t="s">
        <v>199</v>
      </c>
      <c r="F7179" t="s">
        <v>169</v>
      </c>
      <c r="G7179" t="s">
        <v>840</v>
      </c>
      <c r="H7179" s="168">
        <v>36247</v>
      </c>
      <c r="I7179" t="s">
        <v>103</v>
      </c>
      <c r="J7179" s="169">
        <v>18.509589041095889</v>
      </c>
      <c r="K7179">
        <v>4</v>
      </c>
    </row>
    <row r="7180" spans="1:11" x14ac:dyDescent="0.25">
      <c r="A7180" t="s">
        <v>7721</v>
      </c>
      <c r="B7180">
        <v>69795</v>
      </c>
      <c r="C7180" t="s">
        <v>167</v>
      </c>
      <c r="D7180" s="167">
        <v>83497.98</v>
      </c>
      <c r="E7180" t="s">
        <v>188</v>
      </c>
      <c r="F7180" t="s">
        <v>169</v>
      </c>
      <c r="G7180" t="s">
        <v>282</v>
      </c>
      <c r="H7180" s="168">
        <v>34575</v>
      </c>
      <c r="I7180" t="s">
        <v>108</v>
      </c>
      <c r="J7180" s="169">
        <v>23.090410958904108</v>
      </c>
      <c r="K7180">
        <v>5</v>
      </c>
    </row>
    <row r="7181" spans="1:11" x14ac:dyDescent="0.25">
      <c r="A7181" t="s">
        <v>7722</v>
      </c>
      <c r="B7181">
        <v>7888</v>
      </c>
      <c r="C7181" t="s">
        <v>172</v>
      </c>
      <c r="D7181" s="167">
        <v>73819.320000000007</v>
      </c>
      <c r="E7181" t="s">
        <v>233</v>
      </c>
      <c r="F7181" t="s">
        <v>169</v>
      </c>
      <c r="G7181" t="s">
        <v>237</v>
      </c>
      <c r="H7181" s="168">
        <v>36304</v>
      </c>
      <c r="I7181" t="s">
        <v>106</v>
      </c>
      <c r="J7181" s="169">
        <v>18.353424657534248</v>
      </c>
      <c r="K7181">
        <v>4</v>
      </c>
    </row>
    <row r="7182" spans="1:11" x14ac:dyDescent="0.25">
      <c r="A7182" t="s">
        <v>7723</v>
      </c>
      <c r="B7182">
        <v>54791</v>
      </c>
      <c r="C7182" t="s">
        <v>172</v>
      </c>
      <c r="D7182" s="167">
        <v>36651.519999999997</v>
      </c>
      <c r="E7182" t="s">
        <v>253</v>
      </c>
      <c r="F7182" t="s">
        <v>169</v>
      </c>
      <c r="G7182" t="s">
        <v>207</v>
      </c>
      <c r="H7182" s="168">
        <v>39708</v>
      </c>
      <c r="I7182" t="s">
        <v>108</v>
      </c>
      <c r="J7182" s="169">
        <v>9.0273972602739718</v>
      </c>
      <c r="K7182">
        <v>2</v>
      </c>
    </row>
    <row r="7183" spans="1:11" x14ac:dyDescent="0.25">
      <c r="A7183" t="s">
        <v>7724</v>
      </c>
      <c r="B7183">
        <v>81079</v>
      </c>
      <c r="C7183" t="s">
        <v>172</v>
      </c>
      <c r="D7183" s="167">
        <v>161810</v>
      </c>
      <c r="E7183" t="s">
        <v>253</v>
      </c>
      <c r="F7183" t="s">
        <v>169</v>
      </c>
      <c r="G7183" t="s">
        <v>777</v>
      </c>
      <c r="H7183" s="168">
        <v>40014</v>
      </c>
      <c r="I7183" t="s">
        <v>103</v>
      </c>
      <c r="J7183" s="169">
        <v>8.1890410958904116</v>
      </c>
      <c r="K7183">
        <v>2</v>
      </c>
    </row>
    <row r="7184" spans="1:11" x14ac:dyDescent="0.25">
      <c r="A7184" t="s">
        <v>7725</v>
      </c>
      <c r="B7184">
        <v>63887</v>
      </c>
      <c r="C7184" t="s">
        <v>167</v>
      </c>
      <c r="D7184" s="167">
        <v>54759.28</v>
      </c>
      <c r="E7184" t="s">
        <v>199</v>
      </c>
      <c r="F7184" t="s">
        <v>169</v>
      </c>
      <c r="G7184" t="s">
        <v>200</v>
      </c>
      <c r="H7184" s="168">
        <v>36676</v>
      </c>
      <c r="I7184" t="s">
        <v>103</v>
      </c>
      <c r="J7184" s="169">
        <v>17.334246575342465</v>
      </c>
      <c r="K7184">
        <v>4</v>
      </c>
    </row>
    <row r="7185" spans="1:11" x14ac:dyDescent="0.25">
      <c r="A7185" t="s">
        <v>7726</v>
      </c>
      <c r="B7185">
        <v>24049</v>
      </c>
      <c r="C7185" t="s">
        <v>172</v>
      </c>
      <c r="D7185" s="167">
        <v>72861</v>
      </c>
      <c r="E7185" t="s">
        <v>191</v>
      </c>
      <c r="F7185" t="s">
        <v>169</v>
      </c>
      <c r="G7185" t="s">
        <v>192</v>
      </c>
      <c r="H7185" s="168">
        <v>38145</v>
      </c>
      <c r="I7185" t="s">
        <v>103</v>
      </c>
      <c r="J7185" s="169">
        <v>13.30958904109589</v>
      </c>
      <c r="K7185">
        <v>3</v>
      </c>
    </row>
    <row r="7186" spans="1:11" x14ac:dyDescent="0.25">
      <c r="A7186" t="s">
        <v>7727</v>
      </c>
      <c r="B7186">
        <v>86698</v>
      </c>
      <c r="C7186" t="s">
        <v>172</v>
      </c>
      <c r="D7186" s="167">
        <v>65439.92</v>
      </c>
      <c r="E7186" t="s">
        <v>233</v>
      </c>
      <c r="F7186" t="s">
        <v>169</v>
      </c>
      <c r="G7186" t="s">
        <v>554</v>
      </c>
      <c r="H7186" s="168">
        <v>35753</v>
      </c>
      <c r="I7186" t="s">
        <v>107</v>
      </c>
      <c r="J7186" s="169">
        <v>19.863013698630137</v>
      </c>
      <c r="K7186">
        <v>4</v>
      </c>
    </row>
    <row r="7187" spans="1:11" x14ac:dyDescent="0.25">
      <c r="A7187" t="s">
        <v>7728</v>
      </c>
      <c r="B7187">
        <v>2663</v>
      </c>
      <c r="C7187" t="s">
        <v>172</v>
      </c>
      <c r="D7187" s="167">
        <v>67902.62</v>
      </c>
      <c r="E7187" t="s">
        <v>308</v>
      </c>
      <c r="F7187" t="s">
        <v>169</v>
      </c>
      <c r="G7187" t="s">
        <v>7729</v>
      </c>
      <c r="H7187" s="168">
        <v>42058</v>
      </c>
      <c r="I7187" t="s">
        <v>105</v>
      </c>
      <c r="J7187" s="169">
        <v>2.5890410958904111</v>
      </c>
      <c r="K7187">
        <v>1</v>
      </c>
    </row>
    <row r="7188" spans="1:11" x14ac:dyDescent="0.25">
      <c r="A7188" t="s">
        <v>7730</v>
      </c>
      <c r="B7188">
        <v>53176</v>
      </c>
      <c r="C7188" t="s">
        <v>172</v>
      </c>
      <c r="D7188" s="167">
        <v>36363.339999999997</v>
      </c>
      <c r="E7188" t="s">
        <v>233</v>
      </c>
      <c r="F7188" t="s">
        <v>169</v>
      </c>
      <c r="G7188" t="s">
        <v>242</v>
      </c>
      <c r="H7188" s="168">
        <v>41414</v>
      </c>
      <c r="I7188" t="s">
        <v>104</v>
      </c>
      <c r="J7188" s="169">
        <v>4.353424657534247</v>
      </c>
      <c r="K7188">
        <v>1</v>
      </c>
    </row>
    <row r="7189" spans="1:11" x14ac:dyDescent="0.25">
      <c r="A7189" t="s">
        <v>7731</v>
      </c>
      <c r="B7189">
        <v>558</v>
      </c>
      <c r="C7189" t="s">
        <v>172</v>
      </c>
      <c r="D7189" s="167">
        <v>59027</v>
      </c>
      <c r="E7189" t="s">
        <v>191</v>
      </c>
      <c r="F7189" t="s">
        <v>169</v>
      </c>
      <c r="G7189" t="s">
        <v>354</v>
      </c>
      <c r="H7189" s="168">
        <v>41022</v>
      </c>
      <c r="I7189" t="s">
        <v>103</v>
      </c>
      <c r="J7189" s="169">
        <v>5.4273972602739722</v>
      </c>
      <c r="K7189">
        <v>2</v>
      </c>
    </row>
    <row r="7190" spans="1:11" x14ac:dyDescent="0.25">
      <c r="A7190" t="s">
        <v>7732</v>
      </c>
      <c r="B7190">
        <v>71473</v>
      </c>
      <c r="C7190" t="s">
        <v>167</v>
      </c>
      <c r="D7190" s="167">
        <v>104717.28</v>
      </c>
      <c r="E7190" t="s">
        <v>1684</v>
      </c>
      <c r="F7190" t="s">
        <v>169</v>
      </c>
      <c r="G7190" t="s">
        <v>598</v>
      </c>
      <c r="H7190" s="168">
        <v>30977</v>
      </c>
      <c r="I7190" t="s">
        <v>105</v>
      </c>
      <c r="J7190" s="169">
        <v>32.947945205479449</v>
      </c>
      <c r="K7190">
        <v>7</v>
      </c>
    </row>
    <row r="7191" spans="1:11" x14ac:dyDescent="0.25">
      <c r="A7191" t="s">
        <v>7733</v>
      </c>
      <c r="B7191">
        <v>17560</v>
      </c>
      <c r="C7191" t="s">
        <v>167</v>
      </c>
      <c r="D7191" s="167">
        <v>48956</v>
      </c>
      <c r="E7191" t="s">
        <v>188</v>
      </c>
      <c r="F7191" t="s">
        <v>202</v>
      </c>
      <c r="G7191" t="s">
        <v>284</v>
      </c>
      <c r="H7191" s="168">
        <v>37998</v>
      </c>
      <c r="I7191" t="s">
        <v>106</v>
      </c>
      <c r="J7191" s="169">
        <v>13.712328767123287</v>
      </c>
      <c r="K7191">
        <v>3</v>
      </c>
    </row>
    <row r="7192" spans="1:11" x14ac:dyDescent="0.25">
      <c r="A7192" t="s">
        <v>7734</v>
      </c>
      <c r="B7192">
        <v>55623</v>
      </c>
      <c r="C7192" t="s">
        <v>172</v>
      </c>
      <c r="D7192" s="167">
        <v>52060.76</v>
      </c>
      <c r="E7192" t="s">
        <v>188</v>
      </c>
      <c r="F7192" t="s">
        <v>169</v>
      </c>
      <c r="G7192" t="s">
        <v>282</v>
      </c>
      <c r="H7192" s="168">
        <v>42240</v>
      </c>
      <c r="I7192" t="s">
        <v>104</v>
      </c>
      <c r="J7192" s="169">
        <v>2.0904109589041098</v>
      </c>
      <c r="K7192">
        <v>1</v>
      </c>
    </row>
    <row r="7193" spans="1:11" x14ac:dyDescent="0.25">
      <c r="A7193" t="s">
        <v>7735</v>
      </c>
      <c r="B7193">
        <v>6056</v>
      </c>
      <c r="C7193" t="s">
        <v>167</v>
      </c>
      <c r="D7193" s="167">
        <v>53788</v>
      </c>
      <c r="E7193" t="s">
        <v>175</v>
      </c>
      <c r="F7193" t="s">
        <v>169</v>
      </c>
      <c r="G7193" t="s">
        <v>183</v>
      </c>
      <c r="H7193" s="168">
        <v>41918</v>
      </c>
      <c r="I7193" t="s">
        <v>108</v>
      </c>
      <c r="J7193" s="169">
        <v>2.9726027397260273</v>
      </c>
      <c r="K7193">
        <v>1</v>
      </c>
    </row>
    <row r="7194" spans="1:11" x14ac:dyDescent="0.25">
      <c r="A7194" t="s">
        <v>7736</v>
      </c>
      <c r="B7194">
        <v>70274</v>
      </c>
      <c r="C7194" t="s">
        <v>167</v>
      </c>
      <c r="D7194" s="167">
        <v>72000</v>
      </c>
      <c r="E7194" t="s">
        <v>188</v>
      </c>
      <c r="F7194" t="s">
        <v>169</v>
      </c>
      <c r="G7194" t="s">
        <v>261</v>
      </c>
      <c r="H7194" s="168">
        <v>42716</v>
      </c>
      <c r="I7194" t="s">
        <v>107</v>
      </c>
      <c r="J7194" s="169">
        <v>0.78630136986301369</v>
      </c>
      <c r="K7194">
        <v>1</v>
      </c>
    </row>
    <row r="7195" spans="1:11" x14ac:dyDescent="0.25">
      <c r="A7195" t="s">
        <v>7737</v>
      </c>
      <c r="B7195">
        <v>16755</v>
      </c>
      <c r="C7195" t="s">
        <v>172</v>
      </c>
      <c r="D7195" s="167">
        <v>77434</v>
      </c>
      <c r="E7195" t="s">
        <v>185</v>
      </c>
      <c r="F7195" t="s">
        <v>169</v>
      </c>
      <c r="G7195" t="s">
        <v>416</v>
      </c>
      <c r="H7195" s="168">
        <v>38488</v>
      </c>
      <c r="I7195" t="s">
        <v>103</v>
      </c>
      <c r="J7195" s="169">
        <v>12.36986301369863</v>
      </c>
      <c r="K7195">
        <v>3</v>
      </c>
    </row>
    <row r="7196" spans="1:11" x14ac:dyDescent="0.25">
      <c r="A7196" t="s">
        <v>7738</v>
      </c>
      <c r="B7196">
        <v>36003</v>
      </c>
      <c r="C7196" t="s">
        <v>172</v>
      </c>
      <c r="D7196" s="167">
        <v>94099</v>
      </c>
      <c r="E7196" t="s">
        <v>168</v>
      </c>
      <c r="F7196" t="s">
        <v>169</v>
      </c>
      <c r="G7196" t="s">
        <v>173</v>
      </c>
      <c r="H7196" s="168">
        <v>36192</v>
      </c>
      <c r="I7196" t="s">
        <v>106</v>
      </c>
      <c r="J7196" s="169">
        <v>18.660273972602738</v>
      </c>
      <c r="K7196">
        <v>4</v>
      </c>
    </row>
    <row r="7197" spans="1:11" x14ac:dyDescent="0.25">
      <c r="A7197" t="s">
        <v>7739</v>
      </c>
      <c r="B7197">
        <v>87616</v>
      </c>
      <c r="C7197" t="s">
        <v>172</v>
      </c>
      <c r="D7197" s="167">
        <v>49338.36</v>
      </c>
      <c r="E7197" t="s">
        <v>188</v>
      </c>
      <c r="F7197" t="s">
        <v>169</v>
      </c>
      <c r="G7197" t="s">
        <v>170</v>
      </c>
      <c r="H7197" s="168">
        <v>39174</v>
      </c>
      <c r="I7197" t="s">
        <v>106</v>
      </c>
      <c r="J7197" s="169">
        <v>10.490410958904109</v>
      </c>
      <c r="K7197">
        <v>3</v>
      </c>
    </row>
    <row r="7198" spans="1:11" x14ac:dyDescent="0.25">
      <c r="A7198" t="s">
        <v>7740</v>
      </c>
      <c r="B7198">
        <v>16525</v>
      </c>
      <c r="C7198" t="s">
        <v>172</v>
      </c>
      <c r="D7198" s="167">
        <v>81353</v>
      </c>
      <c r="E7198" t="s">
        <v>175</v>
      </c>
      <c r="F7198" t="s">
        <v>169</v>
      </c>
      <c r="G7198" t="s">
        <v>586</v>
      </c>
      <c r="H7198" s="168">
        <v>39098</v>
      </c>
      <c r="I7198" t="s">
        <v>103</v>
      </c>
      <c r="J7198" s="169">
        <v>10.698630136986301</v>
      </c>
      <c r="K7198">
        <v>3</v>
      </c>
    </row>
    <row r="7199" spans="1:11" x14ac:dyDescent="0.25">
      <c r="A7199" t="s">
        <v>7741</v>
      </c>
      <c r="B7199">
        <v>84749</v>
      </c>
      <c r="C7199" t="s">
        <v>167</v>
      </c>
      <c r="D7199" s="167">
        <v>60950.53</v>
      </c>
      <c r="E7199" t="s">
        <v>188</v>
      </c>
      <c r="F7199" t="s">
        <v>202</v>
      </c>
      <c r="G7199" t="s">
        <v>282</v>
      </c>
      <c r="H7199" s="168">
        <v>34344</v>
      </c>
      <c r="I7199" t="s">
        <v>106</v>
      </c>
      <c r="J7199" s="169">
        <v>23.723287671232878</v>
      </c>
      <c r="K7199">
        <v>5</v>
      </c>
    </row>
    <row r="7200" spans="1:11" x14ac:dyDescent="0.25">
      <c r="A7200" t="s">
        <v>7742</v>
      </c>
      <c r="B7200">
        <v>6867</v>
      </c>
      <c r="C7200" t="s">
        <v>172</v>
      </c>
      <c r="D7200" s="167">
        <v>72902</v>
      </c>
      <c r="E7200" t="s">
        <v>175</v>
      </c>
      <c r="F7200" t="s">
        <v>169</v>
      </c>
      <c r="G7200" t="s">
        <v>183</v>
      </c>
      <c r="H7200" s="168">
        <v>38915</v>
      </c>
      <c r="I7200" t="s">
        <v>103</v>
      </c>
      <c r="J7200" s="169">
        <v>11.2</v>
      </c>
      <c r="K7200">
        <v>3</v>
      </c>
    </row>
    <row r="7201" spans="1:11" x14ac:dyDescent="0.25">
      <c r="A7201" t="s">
        <v>7743</v>
      </c>
      <c r="B7201">
        <v>50843</v>
      </c>
      <c r="C7201" t="s">
        <v>172</v>
      </c>
      <c r="D7201" s="167">
        <v>55014.28</v>
      </c>
      <c r="E7201" t="s">
        <v>168</v>
      </c>
      <c r="F7201" t="s">
        <v>169</v>
      </c>
      <c r="G7201" t="s">
        <v>7744</v>
      </c>
      <c r="H7201" s="168">
        <v>39314</v>
      </c>
      <c r="I7201" t="s">
        <v>103</v>
      </c>
      <c r="J7201" s="169">
        <v>10.106849315068493</v>
      </c>
      <c r="K7201">
        <v>3</v>
      </c>
    </row>
    <row r="7202" spans="1:11" x14ac:dyDescent="0.25">
      <c r="A7202" t="s">
        <v>7745</v>
      </c>
      <c r="B7202">
        <v>1369</v>
      </c>
      <c r="C7202" t="s">
        <v>172</v>
      </c>
      <c r="D7202" s="167">
        <v>92756.7</v>
      </c>
      <c r="E7202" t="s">
        <v>175</v>
      </c>
      <c r="F7202" t="s">
        <v>169</v>
      </c>
      <c r="G7202" t="s">
        <v>183</v>
      </c>
      <c r="H7202" s="168">
        <v>31103</v>
      </c>
      <c r="I7202" t="s">
        <v>107</v>
      </c>
      <c r="J7202" s="169">
        <v>32.602739726027394</v>
      </c>
      <c r="K7202">
        <v>7</v>
      </c>
    </row>
    <row r="7203" spans="1:11" x14ac:dyDescent="0.25">
      <c r="A7203" t="s">
        <v>7746</v>
      </c>
      <c r="B7203">
        <v>40332</v>
      </c>
      <c r="C7203" t="s">
        <v>172</v>
      </c>
      <c r="D7203" s="167">
        <v>76015.03</v>
      </c>
      <c r="E7203" t="s">
        <v>199</v>
      </c>
      <c r="F7203" t="s">
        <v>169</v>
      </c>
      <c r="G7203" t="s">
        <v>1522</v>
      </c>
      <c r="H7203" s="168">
        <v>32020</v>
      </c>
      <c r="I7203" t="s">
        <v>103</v>
      </c>
      <c r="J7203" s="169">
        <v>30.090410958904108</v>
      </c>
      <c r="K7203">
        <v>7</v>
      </c>
    </row>
    <row r="7204" spans="1:11" x14ac:dyDescent="0.25">
      <c r="A7204" t="s">
        <v>7747</v>
      </c>
      <c r="B7204">
        <v>22661</v>
      </c>
      <c r="C7204" t="s">
        <v>172</v>
      </c>
      <c r="D7204" s="167">
        <v>62482.02</v>
      </c>
      <c r="E7204" t="s">
        <v>168</v>
      </c>
      <c r="F7204" t="s">
        <v>169</v>
      </c>
      <c r="G7204" t="s">
        <v>649</v>
      </c>
      <c r="H7204" s="168">
        <v>37802</v>
      </c>
      <c r="I7204" t="s">
        <v>104</v>
      </c>
      <c r="J7204" s="169">
        <v>14.24931506849315</v>
      </c>
      <c r="K7204">
        <v>3</v>
      </c>
    </row>
    <row r="7205" spans="1:11" x14ac:dyDescent="0.25">
      <c r="A7205" t="s">
        <v>7748</v>
      </c>
      <c r="B7205">
        <v>23669</v>
      </c>
      <c r="C7205" t="s">
        <v>172</v>
      </c>
      <c r="D7205" s="167">
        <v>45261</v>
      </c>
      <c r="E7205" t="s">
        <v>191</v>
      </c>
      <c r="F7205" t="s">
        <v>169</v>
      </c>
      <c r="G7205" t="s">
        <v>1065</v>
      </c>
      <c r="H7205" s="168">
        <v>42716</v>
      </c>
      <c r="I7205" t="s">
        <v>107</v>
      </c>
      <c r="J7205" s="169">
        <v>0.78630136986301369</v>
      </c>
      <c r="K7205">
        <v>1</v>
      </c>
    </row>
    <row r="7206" spans="1:11" x14ac:dyDescent="0.25">
      <c r="A7206" t="s">
        <v>7749</v>
      </c>
      <c r="B7206">
        <v>81750</v>
      </c>
      <c r="C7206" t="s">
        <v>172</v>
      </c>
      <c r="D7206" s="167">
        <v>58455</v>
      </c>
      <c r="E7206" t="s">
        <v>175</v>
      </c>
      <c r="F7206" t="s">
        <v>169</v>
      </c>
      <c r="G7206" t="s">
        <v>183</v>
      </c>
      <c r="H7206" s="168">
        <v>41302</v>
      </c>
      <c r="I7206" t="s">
        <v>106</v>
      </c>
      <c r="J7206" s="169">
        <v>4.6602739726027398</v>
      </c>
      <c r="K7206">
        <v>1</v>
      </c>
    </row>
    <row r="7207" spans="1:11" x14ac:dyDescent="0.25">
      <c r="A7207" t="s">
        <v>7750</v>
      </c>
      <c r="B7207">
        <v>66944</v>
      </c>
      <c r="C7207" t="s">
        <v>167</v>
      </c>
      <c r="D7207" s="167">
        <v>91042.52</v>
      </c>
      <c r="E7207" t="s">
        <v>233</v>
      </c>
      <c r="F7207" t="s">
        <v>169</v>
      </c>
      <c r="G7207" t="s">
        <v>397</v>
      </c>
      <c r="H7207" s="168">
        <v>40126</v>
      </c>
      <c r="I7207" t="s">
        <v>103</v>
      </c>
      <c r="J7207" s="169">
        <v>7.882191780821918</v>
      </c>
      <c r="K7207">
        <v>2</v>
      </c>
    </row>
    <row r="7208" spans="1:11" x14ac:dyDescent="0.25">
      <c r="A7208" t="s">
        <v>7751</v>
      </c>
      <c r="B7208">
        <v>92402</v>
      </c>
      <c r="C7208" t="s">
        <v>172</v>
      </c>
      <c r="D7208" s="167">
        <v>33995</v>
      </c>
      <c r="E7208" t="s">
        <v>253</v>
      </c>
      <c r="F7208" t="s">
        <v>169</v>
      </c>
      <c r="G7208" t="s">
        <v>207</v>
      </c>
      <c r="H7208" s="168">
        <v>42646</v>
      </c>
      <c r="I7208" t="s">
        <v>103</v>
      </c>
      <c r="J7208" s="169">
        <v>0.9780821917808219</v>
      </c>
      <c r="K7208">
        <v>1</v>
      </c>
    </row>
    <row r="7209" spans="1:11" x14ac:dyDescent="0.25">
      <c r="A7209" t="s">
        <v>7752</v>
      </c>
      <c r="B7209">
        <v>6858</v>
      </c>
      <c r="C7209" t="s">
        <v>172</v>
      </c>
      <c r="D7209" s="167">
        <v>56387</v>
      </c>
      <c r="E7209" t="s">
        <v>191</v>
      </c>
      <c r="F7209" t="s">
        <v>169</v>
      </c>
      <c r="G7209" t="s">
        <v>610</v>
      </c>
      <c r="H7209" s="168">
        <v>42688</v>
      </c>
      <c r="I7209" t="s">
        <v>106</v>
      </c>
      <c r="J7209" s="169">
        <v>0.86301369863013699</v>
      </c>
      <c r="K7209">
        <v>1</v>
      </c>
    </row>
    <row r="7210" spans="1:11" x14ac:dyDescent="0.25">
      <c r="A7210" t="s">
        <v>7753</v>
      </c>
      <c r="B7210">
        <v>84217</v>
      </c>
      <c r="C7210" t="s">
        <v>172</v>
      </c>
      <c r="D7210" s="167">
        <v>39831.74</v>
      </c>
      <c r="E7210" t="s">
        <v>233</v>
      </c>
      <c r="F7210" t="s">
        <v>169</v>
      </c>
      <c r="G7210" t="s">
        <v>399</v>
      </c>
      <c r="H7210" s="168">
        <v>37125</v>
      </c>
      <c r="I7210" t="s">
        <v>105</v>
      </c>
      <c r="J7210" s="169">
        <v>16.104109589041094</v>
      </c>
      <c r="K7210">
        <v>4</v>
      </c>
    </row>
    <row r="7211" spans="1:11" x14ac:dyDescent="0.25">
      <c r="A7211" t="s">
        <v>7754</v>
      </c>
      <c r="B7211">
        <v>1398</v>
      </c>
      <c r="C7211" t="s">
        <v>172</v>
      </c>
      <c r="D7211" s="167">
        <v>100849.36</v>
      </c>
      <c r="E7211" t="s">
        <v>175</v>
      </c>
      <c r="F7211" t="s">
        <v>169</v>
      </c>
      <c r="G7211" t="s">
        <v>211</v>
      </c>
      <c r="H7211" s="168">
        <v>33855</v>
      </c>
      <c r="I7211" t="s">
        <v>106</v>
      </c>
      <c r="J7211" s="169">
        <v>25.063013698630137</v>
      </c>
      <c r="K7211">
        <v>6</v>
      </c>
    </row>
    <row r="7212" spans="1:11" x14ac:dyDescent="0.25">
      <c r="A7212" t="s">
        <v>7755</v>
      </c>
      <c r="B7212">
        <v>74271</v>
      </c>
      <c r="C7212" t="s">
        <v>172</v>
      </c>
      <c r="D7212" s="167">
        <v>89620</v>
      </c>
      <c r="E7212" t="s">
        <v>175</v>
      </c>
      <c r="F7212" t="s">
        <v>169</v>
      </c>
      <c r="G7212" t="s">
        <v>183</v>
      </c>
      <c r="H7212" s="168">
        <v>37270</v>
      </c>
      <c r="I7212" t="s">
        <v>106</v>
      </c>
      <c r="J7212" s="169">
        <v>15.706849315068494</v>
      </c>
      <c r="K7212">
        <v>4</v>
      </c>
    </row>
    <row r="7213" spans="1:11" x14ac:dyDescent="0.25">
      <c r="A7213" t="s">
        <v>7756</v>
      </c>
      <c r="B7213">
        <v>38375</v>
      </c>
      <c r="C7213" t="s">
        <v>167</v>
      </c>
      <c r="D7213" s="167">
        <v>91220.65</v>
      </c>
      <c r="E7213" t="s">
        <v>191</v>
      </c>
      <c r="F7213" t="s">
        <v>169</v>
      </c>
      <c r="G7213" t="s">
        <v>610</v>
      </c>
      <c r="H7213" s="168">
        <v>41232</v>
      </c>
      <c r="I7213" t="s">
        <v>106</v>
      </c>
      <c r="J7213" s="169">
        <v>4.8520547945205479</v>
      </c>
      <c r="K7213">
        <v>1</v>
      </c>
    </row>
    <row r="7214" spans="1:11" x14ac:dyDescent="0.25">
      <c r="A7214" t="s">
        <v>7757</v>
      </c>
      <c r="B7214">
        <v>11111</v>
      </c>
      <c r="C7214" t="s">
        <v>167</v>
      </c>
      <c r="D7214" s="167">
        <v>43425.63</v>
      </c>
      <c r="E7214" t="s">
        <v>188</v>
      </c>
      <c r="F7214" t="s">
        <v>202</v>
      </c>
      <c r="G7214" t="s">
        <v>313</v>
      </c>
      <c r="H7214" s="168">
        <v>38264</v>
      </c>
      <c r="I7214" t="s">
        <v>103</v>
      </c>
      <c r="J7214" s="169">
        <v>12.983561643835616</v>
      </c>
      <c r="K7214">
        <v>3</v>
      </c>
    </row>
    <row r="7215" spans="1:11" x14ac:dyDescent="0.25">
      <c r="A7215" t="s">
        <v>7758</v>
      </c>
      <c r="B7215">
        <v>91860</v>
      </c>
      <c r="C7215" t="s">
        <v>167</v>
      </c>
      <c r="D7215" s="167">
        <v>102664</v>
      </c>
      <c r="E7215" t="s">
        <v>199</v>
      </c>
      <c r="F7215" t="s">
        <v>169</v>
      </c>
      <c r="G7215" t="s">
        <v>397</v>
      </c>
      <c r="H7215" s="168">
        <v>32321</v>
      </c>
      <c r="I7215" t="s">
        <v>104</v>
      </c>
      <c r="J7215" s="169">
        <v>29.265753424657536</v>
      </c>
      <c r="K7215">
        <v>6</v>
      </c>
    </row>
    <row r="7216" spans="1:11" x14ac:dyDescent="0.25">
      <c r="A7216" t="s">
        <v>7759</v>
      </c>
      <c r="B7216">
        <v>29462</v>
      </c>
      <c r="C7216" t="s">
        <v>172</v>
      </c>
      <c r="D7216" s="167">
        <v>76744.800000000003</v>
      </c>
      <c r="E7216" t="s">
        <v>191</v>
      </c>
      <c r="F7216" t="s">
        <v>169</v>
      </c>
      <c r="G7216" t="s">
        <v>192</v>
      </c>
      <c r="H7216" s="168">
        <v>38376</v>
      </c>
      <c r="I7216" t="s">
        <v>108</v>
      </c>
      <c r="J7216" s="169">
        <v>12.676712328767124</v>
      </c>
      <c r="K7216">
        <v>3</v>
      </c>
    </row>
    <row r="7217" spans="1:11" x14ac:dyDescent="0.25">
      <c r="A7217" t="s">
        <v>7760</v>
      </c>
      <c r="B7217">
        <v>5572</v>
      </c>
      <c r="C7217" t="s">
        <v>172</v>
      </c>
      <c r="D7217" s="167">
        <v>58455</v>
      </c>
      <c r="E7217" t="s">
        <v>175</v>
      </c>
      <c r="F7217" t="s">
        <v>169</v>
      </c>
      <c r="G7217" t="s">
        <v>183</v>
      </c>
      <c r="H7217" s="168">
        <v>41694</v>
      </c>
      <c r="I7217" t="s">
        <v>103</v>
      </c>
      <c r="J7217" s="169">
        <v>3.5863013698630137</v>
      </c>
      <c r="K7217">
        <v>1</v>
      </c>
    </row>
    <row r="7218" spans="1:11" x14ac:dyDescent="0.25">
      <c r="A7218" t="s">
        <v>7761</v>
      </c>
      <c r="B7218">
        <v>39249</v>
      </c>
      <c r="C7218" t="s">
        <v>167</v>
      </c>
      <c r="D7218" s="167">
        <v>18193.45</v>
      </c>
      <c r="E7218" t="s">
        <v>216</v>
      </c>
      <c r="F7218" t="s">
        <v>202</v>
      </c>
      <c r="G7218" t="s">
        <v>303</v>
      </c>
      <c r="H7218" s="168">
        <v>40854</v>
      </c>
      <c r="I7218" t="s">
        <v>104</v>
      </c>
      <c r="J7218" s="169">
        <v>5.8876712328767127</v>
      </c>
      <c r="K7218">
        <v>2</v>
      </c>
    </row>
    <row r="7219" spans="1:11" x14ac:dyDescent="0.25">
      <c r="A7219" t="s">
        <v>7762</v>
      </c>
      <c r="B7219">
        <v>82787</v>
      </c>
      <c r="C7219" t="s">
        <v>172</v>
      </c>
      <c r="D7219" s="167">
        <v>68543</v>
      </c>
      <c r="E7219" t="s">
        <v>191</v>
      </c>
      <c r="F7219" t="s">
        <v>169</v>
      </c>
      <c r="G7219" t="s">
        <v>486</v>
      </c>
      <c r="H7219" s="168">
        <v>39524</v>
      </c>
      <c r="I7219" t="s">
        <v>104</v>
      </c>
      <c r="J7219" s="169">
        <v>9.5315068493150683</v>
      </c>
      <c r="K7219">
        <v>2</v>
      </c>
    </row>
    <row r="7220" spans="1:11" x14ac:dyDescent="0.25">
      <c r="A7220" t="s">
        <v>7763</v>
      </c>
      <c r="B7220">
        <v>81659</v>
      </c>
      <c r="C7220" t="s">
        <v>167</v>
      </c>
      <c r="D7220" s="167">
        <v>83658</v>
      </c>
      <c r="E7220" t="s">
        <v>175</v>
      </c>
      <c r="F7220" t="s">
        <v>169</v>
      </c>
      <c r="G7220" t="s">
        <v>183</v>
      </c>
      <c r="H7220" s="168">
        <v>37459</v>
      </c>
      <c r="I7220" t="s">
        <v>103</v>
      </c>
      <c r="J7220" s="169">
        <v>15.189041095890412</v>
      </c>
      <c r="K7220">
        <v>4</v>
      </c>
    </row>
    <row r="7221" spans="1:11" x14ac:dyDescent="0.25">
      <c r="A7221" t="s">
        <v>7764</v>
      </c>
      <c r="B7221">
        <v>94513</v>
      </c>
      <c r="C7221" t="s">
        <v>172</v>
      </c>
      <c r="D7221" s="167">
        <v>53788</v>
      </c>
      <c r="E7221" t="s">
        <v>175</v>
      </c>
      <c r="F7221" t="s">
        <v>169</v>
      </c>
      <c r="G7221" t="s">
        <v>183</v>
      </c>
      <c r="H7221" s="168">
        <v>41806</v>
      </c>
      <c r="I7221" t="s">
        <v>104</v>
      </c>
      <c r="J7221" s="169">
        <v>3.2794520547945205</v>
      </c>
      <c r="K7221">
        <v>1</v>
      </c>
    </row>
    <row r="7222" spans="1:11" x14ac:dyDescent="0.25">
      <c r="A7222" t="s">
        <v>7765</v>
      </c>
      <c r="B7222">
        <v>4221</v>
      </c>
      <c r="C7222" t="s">
        <v>172</v>
      </c>
      <c r="D7222" s="167">
        <v>105743.92</v>
      </c>
      <c r="E7222" t="s">
        <v>325</v>
      </c>
      <c r="F7222" t="s">
        <v>169</v>
      </c>
      <c r="G7222" t="s">
        <v>457</v>
      </c>
      <c r="H7222" s="168">
        <v>34610</v>
      </c>
      <c r="I7222" t="s">
        <v>104</v>
      </c>
      <c r="J7222" s="169">
        <v>22.994520547945207</v>
      </c>
      <c r="K7222">
        <v>5</v>
      </c>
    </row>
    <row r="7223" spans="1:11" x14ac:dyDescent="0.25">
      <c r="A7223" t="s">
        <v>7766</v>
      </c>
      <c r="B7223">
        <v>7601</v>
      </c>
      <c r="C7223" t="s">
        <v>167</v>
      </c>
      <c r="D7223" s="167">
        <v>73296.77</v>
      </c>
      <c r="E7223" t="s">
        <v>188</v>
      </c>
      <c r="F7223" t="s">
        <v>169</v>
      </c>
      <c r="G7223" t="s">
        <v>677</v>
      </c>
      <c r="H7223" s="168">
        <v>36829</v>
      </c>
      <c r="I7223" t="s">
        <v>108</v>
      </c>
      <c r="J7223" s="169">
        <v>16.915068493150685</v>
      </c>
      <c r="K7223">
        <v>4</v>
      </c>
    </row>
    <row r="7224" spans="1:11" x14ac:dyDescent="0.25">
      <c r="A7224" t="s">
        <v>7767</v>
      </c>
      <c r="B7224">
        <v>7106</v>
      </c>
      <c r="C7224" t="s">
        <v>172</v>
      </c>
      <c r="D7224" s="167">
        <v>46626.87</v>
      </c>
      <c r="E7224" t="s">
        <v>199</v>
      </c>
      <c r="F7224" t="s">
        <v>169</v>
      </c>
      <c r="G7224" t="s">
        <v>205</v>
      </c>
      <c r="H7224" s="168">
        <v>39509</v>
      </c>
      <c r="I7224" t="s">
        <v>104</v>
      </c>
      <c r="J7224" s="169">
        <v>9.5726027397260278</v>
      </c>
      <c r="K7224">
        <v>2</v>
      </c>
    </row>
    <row r="7225" spans="1:11" x14ac:dyDescent="0.25">
      <c r="A7225" t="s">
        <v>7768</v>
      </c>
      <c r="B7225">
        <v>57239</v>
      </c>
      <c r="C7225" t="s">
        <v>172</v>
      </c>
      <c r="D7225" s="167">
        <v>56580</v>
      </c>
      <c r="E7225" t="s">
        <v>168</v>
      </c>
      <c r="F7225" t="s">
        <v>169</v>
      </c>
      <c r="G7225" t="s">
        <v>265</v>
      </c>
      <c r="H7225" s="168">
        <v>41498</v>
      </c>
      <c r="I7225" t="s">
        <v>103</v>
      </c>
      <c r="J7225" s="169">
        <v>4.1232876712328768</v>
      </c>
      <c r="K7225">
        <v>1</v>
      </c>
    </row>
    <row r="7226" spans="1:11" x14ac:dyDescent="0.25">
      <c r="A7226" t="s">
        <v>7769</v>
      </c>
      <c r="B7226">
        <v>10709</v>
      </c>
      <c r="C7226" t="s">
        <v>172</v>
      </c>
      <c r="D7226" s="167">
        <v>52693</v>
      </c>
      <c r="E7226" t="s">
        <v>191</v>
      </c>
      <c r="F7226" t="s">
        <v>169</v>
      </c>
      <c r="G7226" t="s">
        <v>354</v>
      </c>
      <c r="H7226" s="168">
        <v>41288</v>
      </c>
      <c r="I7226" t="s">
        <v>104</v>
      </c>
      <c r="J7226" s="169">
        <v>4.6986301369863011</v>
      </c>
      <c r="K7226">
        <v>1</v>
      </c>
    </row>
    <row r="7227" spans="1:11" x14ac:dyDescent="0.25">
      <c r="A7227" t="s">
        <v>7770</v>
      </c>
      <c r="B7227">
        <v>16333</v>
      </c>
      <c r="C7227" t="s">
        <v>167</v>
      </c>
      <c r="D7227" s="167">
        <v>102664</v>
      </c>
      <c r="E7227" t="s">
        <v>188</v>
      </c>
      <c r="F7227" t="s">
        <v>169</v>
      </c>
      <c r="G7227" t="s">
        <v>397</v>
      </c>
      <c r="H7227" s="168">
        <v>39258</v>
      </c>
      <c r="I7227" t="s">
        <v>106</v>
      </c>
      <c r="J7227" s="169">
        <v>10.260273972602739</v>
      </c>
      <c r="K7227">
        <v>3</v>
      </c>
    </row>
    <row r="7228" spans="1:11" x14ac:dyDescent="0.25">
      <c r="A7228" t="s">
        <v>7771</v>
      </c>
      <c r="B7228">
        <v>45140</v>
      </c>
      <c r="C7228" t="s">
        <v>172</v>
      </c>
      <c r="D7228" s="167">
        <v>87148</v>
      </c>
      <c r="E7228" t="s">
        <v>175</v>
      </c>
      <c r="F7228" t="s">
        <v>169</v>
      </c>
      <c r="G7228" t="s">
        <v>586</v>
      </c>
      <c r="H7228" s="168">
        <v>38370</v>
      </c>
      <c r="I7228" t="s">
        <v>105</v>
      </c>
      <c r="J7228" s="169">
        <v>12.693150684931506</v>
      </c>
      <c r="K7228">
        <v>3</v>
      </c>
    </row>
    <row r="7229" spans="1:11" x14ac:dyDescent="0.25">
      <c r="A7229" t="s">
        <v>7772</v>
      </c>
      <c r="B7229">
        <v>74264</v>
      </c>
      <c r="C7229" t="s">
        <v>167</v>
      </c>
      <c r="D7229" s="167">
        <v>125385.27</v>
      </c>
      <c r="E7229" t="s">
        <v>188</v>
      </c>
      <c r="F7229" t="s">
        <v>169</v>
      </c>
      <c r="G7229" t="s">
        <v>231</v>
      </c>
      <c r="H7229" s="168">
        <v>41022</v>
      </c>
      <c r="I7229" t="s">
        <v>103</v>
      </c>
      <c r="J7229" s="169">
        <v>5.4273972602739722</v>
      </c>
      <c r="K7229">
        <v>2</v>
      </c>
    </row>
    <row r="7230" spans="1:11" x14ac:dyDescent="0.25">
      <c r="A7230" t="s">
        <v>7773</v>
      </c>
      <c r="B7230">
        <v>22798</v>
      </c>
      <c r="C7230" t="s">
        <v>167</v>
      </c>
      <c r="D7230" s="167">
        <v>44301.09</v>
      </c>
      <c r="E7230" t="s">
        <v>188</v>
      </c>
      <c r="F7230" t="s">
        <v>202</v>
      </c>
      <c r="G7230" t="s">
        <v>1208</v>
      </c>
      <c r="H7230" s="168">
        <v>36654</v>
      </c>
      <c r="I7230" t="s">
        <v>105</v>
      </c>
      <c r="J7230" s="169">
        <v>17.394520547945206</v>
      </c>
      <c r="K7230">
        <v>4</v>
      </c>
    </row>
    <row r="7231" spans="1:11" x14ac:dyDescent="0.25">
      <c r="A7231" t="s">
        <v>7774</v>
      </c>
      <c r="B7231">
        <v>32296</v>
      </c>
      <c r="C7231" t="s">
        <v>172</v>
      </c>
      <c r="D7231" s="167">
        <v>77328</v>
      </c>
      <c r="E7231" t="s">
        <v>168</v>
      </c>
      <c r="F7231" t="s">
        <v>169</v>
      </c>
      <c r="G7231" t="s">
        <v>265</v>
      </c>
      <c r="H7231" s="168">
        <v>36556</v>
      </c>
      <c r="I7231" t="s">
        <v>106</v>
      </c>
      <c r="J7231" s="169">
        <v>17.663013698630138</v>
      </c>
      <c r="K7231">
        <v>4</v>
      </c>
    </row>
    <row r="7232" spans="1:11" x14ac:dyDescent="0.25">
      <c r="A7232" t="s">
        <v>7775</v>
      </c>
      <c r="B7232">
        <v>55927</v>
      </c>
      <c r="C7232" t="s">
        <v>172</v>
      </c>
      <c r="D7232" s="167">
        <v>56990</v>
      </c>
      <c r="E7232" t="s">
        <v>191</v>
      </c>
      <c r="F7232" t="s">
        <v>169</v>
      </c>
      <c r="G7232" t="s">
        <v>354</v>
      </c>
      <c r="H7232" s="168">
        <v>41708</v>
      </c>
      <c r="I7232" t="s">
        <v>103</v>
      </c>
      <c r="J7232" s="169">
        <v>3.547945205479452</v>
      </c>
      <c r="K7232">
        <v>1</v>
      </c>
    </row>
    <row r="7233" spans="1:11" x14ac:dyDescent="0.25">
      <c r="A7233" t="s">
        <v>7776</v>
      </c>
      <c r="B7233">
        <v>89121</v>
      </c>
      <c r="C7233" t="s">
        <v>167</v>
      </c>
      <c r="D7233" s="167">
        <v>75737.22</v>
      </c>
      <c r="E7233" t="s">
        <v>188</v>
      </c>
      <c r="F7233" t="s">
        <v>169</v>
      </c>
      <c r="G7233" t="s">
        <v>284</v>
      </c>
      <c r="H7233" s="168">
        <v>41848</v>
      </c>
      <c r="I7233" t="s">
        <v>106</v>
      </c>
      <c r="J7233" s="169">
        <v>3.1643835616438358</v>
      </c>
      <c r="K7233">
        <v>1</v>
      </c>
    </row>
    <row r="7234" spans="1:11" x14ac:dyDescent="0.25">
      <c r="A7234" t="s">
        <v>7777</v>
      </c>
      <c r="B7234">
        <v>27187</v>
      </c>
      <c r="C7234" t="s">
        <v>167</v>
      </c>
      <c r="D7234" s="167">
        <v>171386.1</v>
      </c>
      <c r="E7234" t="s">
        <v>188</v>
      </c>
      <c r="F7234" t="s">
        <v>202</v>
      </c>
      <c r="G7234" t="s">
        <v>203</v>
      </c>
      <c r="H7234" s="168">
        <v>41512</v>
      </c>
      <c r="I7234" t="s">
        <v>106</v>
      </c>
      <c r="J7234" s="169">
        <v>4.0849315068493155</v>
      </c>
      <c r="K7234">
        <v>1</v>
      </c>
    </row>
    <row r="7235" spans="1:11" x14ac:dyDescent="0.25">
      <c r="A7235" t="s">
        <v>7778</v>
      </c>
      <c r="B7235">
        <v>15696</v>
      </c>
      <c r="C7235" t="s">
        <v>172</v>
      </c>
      <c r="D7235" s="167">
        <v>93396</v>
      </c>
      <c r="E7235" t="s">
        <v>308</v>
      </c>
      <c r="F7235" t="s">
        <v>169</v>
      </c>
      <c r="G7235" t="s">
        <v>428</v>
      </c>
      <c r="H7235" s="168">
        <v>39342</v>
      </c>
      <c r="I7235" t="s">
        <v>104</v>
      </c>
      <c r="J7235" s="169">
        <v>10.03013698630137</v>
      </c>
      <c r="K7235">
        <v>3</v>
      </c>
    </row>
    <row r="7236" spans="1:11" x14ac:dyDescent="0.25">
      <c r="A7236" t="s">
        <v>7779</v>
      </c>
      <c r="B7236">
        <v>93208</v>
      </c>
      <c r="C7236" t="s">
        <v>167</v>
      </c>
      <c r="D7236" s="167">
        <v>102664</v>
      </c>
      <c r="E7236" t="s">
        <v>233</v>
      </c>
      <c r="F7236" t="s">
        <v>169</v>
      </c>
      <c r="G7236" t="s">
        <v>397</v>
      </c>
      <c r="H7236" s="168">
        <v>36809</v>
      </c>
      <c r="I7236" t="s">
        <v>106</v>
      </c>
      <c r="J7236" s="169">
        <v>16.969863013698632</v>
      </c>
      <c r="K7236">
        <v>4</v>
      </c>
    </row>
    <row r="7237" spans="1:11" x14ac:dyDescent="0.25">
      <c r="A7237" t="s">
        <v>7780</v>
      </c>
      <c r="B7237">
        <v>81180</v>
      </c>
      <c r="C7237" t="s">
        <v>172</v>
      </c>
      <c r="D7237" s="167">
        <v>135316.85</v>
      </c>
      <c r="E7237" t="s">
        <v>213</v>
      </c>
      <c r="F7237" t="s">
        <v>169</v>
      </c>
      <c r="G7237" t="s">
        <v>275</v>
      </c>
      <c r="H7237" s="168">
        <v>37901</v>
      </c>
      <c r="I7237" t="s">
        <v>105</v>
      </c>
      <c r="J7237" s="169">
        <v>13.978082191780821</v>
      </c>
      <c r="K7237">
        <v>3</v>
      </c>
    </row>
    <row r="7238" spans="1:11" x14ac:dyDescent="0.25">
      <c r="A7238" t="s">
        <v>7781</v>
      </c>
      <c r="B7238">
        <v>7355</v>
      </c>
      <c r="C7238" t="s">
        <v>172</v>
      </c>
      <c r="D7238" s="167">
        <v>223492.8</v>
      </c>
      <c r="E7238" t="s">
        <v>199</v>
      </c>
      <c r="F7238" t="s">
        <v>169</v>
      </c>
      <c r="G7238" t="s">
        <v>7782</v>
      </c>
      <c r="H7238" s="168">
        <v>32636</v>
      </c>
      <c r="I7238" t="s">
        <v>105</v>
      </c>
      <c r="J7238" s="169">
        <v>28.402739726027399</v>
      </c>
      <c r="K7238">
        <v>6</v>
      </c>
    </row>
    <row r="7239" spans="1:11" x14ac:dyDescent="0.25">
      <c r="A7239" t="s">
        <v>7783</v>
      </c>
      <c r="B7239">
        <v>10540</v>
      </c>
      <c r="C7239" t="s">
        <v>172</v>
      </c>
      <c r="D7239" s="167">
        <v>92756.7</v>
      </c>
      <c r="E7239" t="s">
        <v>175</v>
      </c>
      <c r="F7239" t="s">
        <v>169</v>
      </c>
      <c r="G7239" t="s">
        <v>183</v>
      </c>
      <c r="H7239" s="168">
        <v>34352</v>
      </c>
      <c r="I7239" t="s">
        <v>104</v>
      </c>
      <c r="J7239" s="169">
        <v>23.701369863013699</v>
      </c>
      <c r="K7239">
        <v>5</v>
      </c>
    </row>
    <row r="7240" spans="1:11" x14ac:dyDescent="0.25">
      <c r="A7240" t="s">
        <v>7784</v>
      </c>
      <c r="B7240">
        <v>65420</v>
      </c>
      <c r="C7240" t="s">
        <v>172</v>
      </c>
      <c r="D7240" s="167">
        <v>94006.07</v>
      </c>
      <c r="E7240" t="s">
        <v>185</v>
      </c>
      <c r="F7240" t="s">
        <v>169</v>
      </c>
      <c r="G7240" t="s">
        <v>416</v>
      </c>
      <c r="H7240" s="168">
        <v>32930</v>
      </c>
      <c r="I7240" t="s">
        <v>106</v>
      </c>
      <c r="J7240" s="169">
        <v>27.597260273972601</v>
      </c>
      <c r="K7240">
        <v>6</v>
      </c>
    </row>
    <row r="7241" spans="1:11" x14ac:dyDescent="0.25">
      <c r="A7241" t="s">
        <v>7785</v>
      </c>
      <c r="B7241">
        <v>71718</v>
      </c>
      <c r="C7241" t="s">
        <v>172</v>
      </c>
      <c r="D7241" s="167">
        <v>52947</v>
      </c>
      <c r="E7241" t="s">
        <v>191</v>
      </c>
      <c r="F7241" t="s">
        <v>169</v>
      </c>
      <c r="G7241" t="s">
        <v>354</v>
      </c>
      <c r="H7241" s="168">
        <v>41904</v>
      </c>
      <c r="I7241" t="s">
        <v>105</v>
      </c>
      <c r="J7241" s="169">
        <v>3.010958904109589</v>
      </c>
      <c r="K7241">
        <v>1</v>
      </c>
    </row>
    <row r="7242" spans="1:11" x14ac:dyDescent="0.25">
      <c r="A7242" t="s">
        <v>7786</v>
      </c>
      <c r="B7242">
        <v>46053</v>
      </c>
      <c r="C7242" t="s">
        <v>172</v>
      </c>
      <c r="D7242" s="167">
        <v>93588.17</v>
      </c>
      <c r="E7242" t="s">
        <v>191</v>
      </c>
      <c r="F7242" t="s">
        <v>169</v>
      </c>
      <c r="G7242" t="s">
        <v>610</v>
      </c>
      <c r="H7242" s="168">
        <v>39622</v>
      </c>
      <c r="I7242" t="s">
        <v>103</v>
      </c>
      <c r="J7242" s="169">
        <v>9.2630136986301377</v>
      </c>
      <c r="K7242">
        <v>2</v>
      </c>
    </row>
    <row r="7243" spans="1:11" x14ac:dyDescent="0.25">
      <c r="A7243" t="s">
        <v>7787</v>
      </c>
      <c r="B7243">
        <v>36858</v>
      </c>
      <c r="C7243" t="s">
        <v>172</v>
      </c>
      <c r="D7243" s="167">
        <v>36386.93</v>
      </c>
      <c r="E7243" t="s">
        <v>199</v>
      </c>
      <c r="F7243" t="s">
        <v>169</v>
      </c>
      <c r="G7243" t="s">
        <v>207</v>
      </c>
      <c r="H7243" s="168">
        <v>41260</v>
      </c>
      <c r="I7243" t="s">
        <v>108</v>
      </c>
      <c r="J7243" s="169">
        <v>4.7753424657534245</v>
      </c>
      <c r="K7243">
        <v>1</v>
      </c>
    </row>
    <row r="7244" spans="1:11" x14ac:dyDescent="0.25">
      <c r="A7244" t="s">
        <v>7788</v>
      </c>
      <c r="B7244">
        <v>33567</v>
      </c>
      <c r="C7244" t="s">
        <v>167</v>
      </c>
      <c r="D7244" s="167">
        <v>67206</v>
      </c>
      <c r="E7244" t="s">
        <v>185</v>
      </c>
      <c r="F7244" t="s">
        <v>169</v>
      </c>
      <c r="G7244" t="s">
        <v>170</v>
      </c>
      <c r="H7244" s="168">
        <v>37928</v>
      </c>
      <c r="I7244" t="s">
        <v>104</v>
      </c>
      <c r="J7244" s="169">
        <v>13.904109589041095</v>
      </c>
      <c r="K7244">
        <v>3</v>
      </c>
    </row>
    <row r="7245" spans="1:11" x14ac:dyDescent="0.25">
      <c r="A7245" t="s">
        <v>7789</v>
      </c>
      <c r="B7245">
        <v>9047</v>
      </c>
      <c r="C7245" t="s">
        <v>172</v>
      </c>
      <c r="D7245" s="167">
        <v>107128.71</v>
      </c>
      <c r="E7245" t="s">
        <v>175</v>
      </c>
      <c r="F7245" t="s">
        <v>169</v>
      </c>
      <c r="G7245" t="s">
        <v>586</v>
      </c>
      <c r="H7245" s="168">
        <v>35296</v>
      </c>
      <c r="I7245" t="s">
        <v>106</v>
      </c>
      <c r="J7245" s="169">
        <v>21.115068493150684</v>
      </c>
      <c r="K7245">
        <v>5</v>
      </c>
    </row>
    <row r="7246" spans="1:11" x14ac:dyDescent="0.25">
      <c r="A7246" t="s">
        <v>7790</v>
      </c>
      <c r="B7246">
        <v>58090</v>
      </c>
      <c r="C7246" t="s">
        <v>167</v>
      </c>
      <c r="D7246" s="167">
        <v>97546.52</v>
      </c>
      <c r="E7246" t="s">
        <v>1684</v>
      </c>
      <c r="F7246" t="s">
        <v>169</v>
      </c>
      <c r="G7246" t="s">
        <v>214</v>
      </c>
      <c r="H7246" s="168">
        <v>39419</v>
      </c>
      <c r="I7246" t="s">
        <v>105</v>
      </c>
      <c r="J7246" s="169">
        <v>9.8191780821917813</v>
      </c>
      <c r="K7246">
        <v>2</v>
      </c>
    </row>
    <row r="7247" spans="1:11" x14ac:dyDescent="0.25">
      <c r="A7247" t="s">
        <v>7791</v>
      </c>
      <c r="B7247">
        <v>14867</v>
      </c>
      <c r="C7247" t="s">
        <v>172</v>
      </c>
      <c r="D7247" s="167">
        <v>33395.15</v>
      </c>
      <c r="E7247" t="s">
        <v>270</v>
      </c>
      <c r="F7247" t="s">
        <v>169</v>
      </c>
      <c r="G7247" t="s">
        <v>1758</v>
      </c>
      <c r="H7247" s="168">
        <v>42450</v>
      </c>
      <c r="I7247" t="s">
        <v>103</v>
      </c>
      <c r="J7247" s="169">
        <v>1.515068493150685</v>
      </c>
      <c r="K7247">
        <v>1</v>
      </c>
    </row>
    <row r="7248" spans="1:11" x14ac:dyDescent="0.25">
      <c r="A7248" t="s">
        <v>7792</v>
      </c>
      <c r="B7248">
        <v>14032</v>
      </c>
      <c r="C7248" t="s">
        <v>167</v>
      </c>
      <c r="D7248" s="167">
        <v>101928.2</v>
      </c>
      <c r="E7248" t="s">
        <v>168</v>
      </c>
      <c r="F7248" t="s">
        <v>169</v>
      </c>
      <c r="G7248" t="s">
        <v>397</v>
      </c>
      <c r="H7248" s="168">
        <v>35772</v>
      </c>
      <c r="I7248" t="s">
        <v>107</v>
      </c>
      <c r="J7248" s="169">
        <v>19.81095890410959</v>
      </c>
      <c r="K7248">
        <v>4</v>
      </c>
    </row>
    <row r="7249" spans="1:11" x14ac:dyDescent="0.25">
      <c r="A7249" t="s">
        <v>7793</v>
      </c>
      <c r="B7249">
        <v>39444</v>
      </c>
      <c r="C7249" t="s">
        <v>172</v>
      </c>
      <c r="D7249" s="167">
        <v>73247.45</v>
      </c>
      <c r="E7249" t="s">
        <v>196</v>
      </c>
      <c r="F7249" t="s">
        <v>169</v>
      </c>
      <c r="G7249" t="s">
        <v>228</v>
      </c>
      <c r="H7249" s="168">
        <v>38026</v>
      </c>
      <c r="I7249" t="s">
        <v>108</v>
      </c>
      <c r="J7249" s="169">
        <v>13.635616438356164</v>
      </c>
      <c r="K7249">
        <v>3</v>
      </c>
    </row>
    <row r="7250" spans="1:11" x14ac:dyDescent="0.25">
      <c r="A7250" t="s">
        <v>7794</v>
      </c>
      <c r="B7250">
        <v>28169</v>
      </c>
      <c r="C7250" t="s">
        <v>167</v>
      </c>
      <c r="D7250" s="167">
        <v>50272.19</v>
      </c>
      <c r="E7250" t="s">
        <v>168</v>
      </c>
      <c r="F7250" t="s">
        <v>169</v>
      </c>
      <c r="G7250" t="s">
        <v>1436</v>
      </c>
      <c r="H7250" s="168">
        <v>41624</v>
      </c>
      <c r="I7250" t="s">
        <v>103</v>
      </c>
      <c r="J7250" s="169">
        <v>3.7780821917808218</v>
      </c>
      <c r="K7250">
        <v>1</v>
      </c>
    </row>
    <row r="7251" spans="1:11" x14ac:dyDescent="0.25">
      <c r="A7251" t="s">
        <v>7795</v>
      </c>
      <c r="B7251">
        <v>55234</v>
      </c>
      <c r="C7251" t="s">
        <v>172</v>
      </c>
      <c r="D7251" s="167">
        <v>40631.32</v>
      </c>
      <c r="E7251" t="s">
        <v>199</v>
      </c>
      <c r="F7251" t="s">
        <v>169</v>
      </c>
      <c r="G7251" t="s">
        <v>200</v>
      </c>
      <c r="H7251" s="168">
        <v>42150</v>
      </c>
      <c r="I7251" t="s">
        <v>103</v>
      </c>
      <c r="J7251" s="169">
        <v>2.3369863013698629</v>
      </c>
      <c r="K7251">
        <v>1</v>
      </c>
    </row>
    <row r="7252" spans="1:11" x14ac:dyDescent="0.25">
      <c r="A7252" t="s">
        <v>7796</v>
      </c>
      <c r="B7252">
        <v>7885</v>
      </c>
      <c r="C7252" t="s">
        <v>167</v>
      </c>
      <c r="D7252" s="167">
        <v>16049</v>
      </c>
      <c r="E7252" t="s">
        <v>196</v>
      </c>
      <c r="F7252" t="s">
        <v>202</v>
      </c>
      <c r="G7252" t="s">
        <v>222</v>
      </c>
      <c r="H7252" s="168">
        <v>42506</v>
      </c>
      <c r="I7252" t="s">
        <v>106</v>
      </c>
      <c r="J7252" s="169">
        <v>1.3616438356164384</v>
      </c>
      <c r="K7252">
        <v>1</v>
      </c>
    </row>
    <row r="7253" spans="1:11" x14ac:dyDescent="0.25">
      <c r="A7253" t="s">
        <v>7797</v>
      </c>
      <c r="B7253">
        <v>19142</v>
      </c>
      <c r="C7253" t="s">
        <v>167</v>
      </c>
      <c r="D7253" s="167">
        <v>81066</v>
      </c>
      <c r="E7253" t="s">
        <v>188</v>
      </c>
      <c r="F7253" t="s">
        <v>169</v>
      </c>
      <c r="G7253" t="s">
        <v>560</v>
      </c>
      <c r="H7253" s="168">
        <v>36535</v>
      </c>
      <c r="I7253" t="s">
        <v>103</v>
      </c>
      <c r="J7253" s="169">
        <v>17.720547945205478</v>
      </c>
      <c r="K7253">
        <v>4</v>
      </c>
    </row>
    <row r="7254" spans="1:11" x14ac:dyDescent="0.25">
      <c r="A7254" t="s">
        <v>7798</v>
      </c>
      <c r="B7254">
        <v>96476</v>
      </c>
      <c r="C7254" t="s">
        <v>167</v>
      </c>
      <c r="D7254" s="167">
        <v>69222.179999999993</v>
      </c>
      <c r="E7254" t="s">
        <v>188</v>
      </c>
      <c r="F7254" t="s">
        <v>169</v>
      </c>
      <c r="G7254" t="s">
        <v>170</v>
      </c>
      <c r="H7254" s="168">
        <v>33161</v>
      </c>
      <c r="I7254" t="s">
        <v>106</v>
      </c>
      <c r="J7254" s="169">
        <v>26.964383561643835</v>
      </c>
      <c r="K7254">
        <v>6</v>
      </c>
    </row>
    <row r="7255" spans="1:11" x14ac:dyDescent="0.25">
      <c r="A7255" t="s">
        <v>7799</v>
      </c>
      <c r="B7255">
        <v>74642</v>
      </c>
      <c r="C7255" t="s">
        <v>167</v>
      </c>
      <c r="D7255" s="167">
        <v>77612.5</v>
      </c>
      <c r="E7255" t="s">
        <v>188</v>
      </c>
      <c r="F7255" t="s">
        <v>202</v>
      </c>
      <c r="G7255" t="s">
        <v>284</v>
      </c>
      <c r="H7255" s="168">
        <v>40392</v>
      </c>
      <c r="I7255" t="s">
        <v>108</v>
      </c>
      <c r="J7255" s="169">
        <v>7.1534246575342468</v>
      </c>
      <c r="K7255">
        <v>2</v>
      </c>
    </row>
    <row r="7256" spans="1:11" x14ac:dyDescent="0.25">
      <c r="A7256" t="s">
        <v>7800</v>
      </c>
      <c r="B7256">
        <v>26539</v>
      </c>
      <c r="C7256" t="s">
        <v>172</v>
      </c>
      <c r="D7256" s="167">
        <v>156525</v>
      </c>
      <c r="E7256" t="s">
        <v>213</v>
      </c>
      <c r="F7256" t="s">
        <v>169</v>
      </c>
      <c r="G7256" t="s">
        <v>231</v>
      </c>
      <c r="H7256" s="168">
        <v>41876</v>
      </c>
      <c r="I7256" t="s">
        <v>103</v>
      </c>
      <c r="J7256" s="169">
        <v>3.0876712328767124</v>
      </c>
      <c r="K7256">
        <v>1</v>
      </c>
    </row>
    <row r="7257" spans="1:11" x14ac:dyDescent="0.25">
      <c r="A7257" t="s">
        <v>7801</v>
      </c>
      <c r="B7257">
        <v>97269</v>
      </c>
      <c r="C7257" t="s">
        <v>172</v>
      </c>
      <c r="D7257" s="167">
        <v>80829</v>
      </c>
      <c r="E7257" t="s">
        <v>175</v>
      </c>
      <c r="F7257" t="s">
        <v>169</v>
      </c>
      <c r="G7257" t="s">
        <v>183</v>
      </c>
      <c r="H7257" s="168">
        <v>37655</v>
      </c>
      <c r="I7257" t="s">
        <v>107</v>
      </c>
      <c r="J7257" s="169">
        <v>14.652054794520549</v>
      </c>
      <c r="K7257">
        <v>3</v>
      </c>
    </row>
    <row r="7258" spans="1:11" x14ac:dyDescent="0.25">
      <c r="A7258" t="s">
        <v>7802</v>
      </c>
      <c r="B7258">
        <v>93660</v>
      </c>
      <c r="C7258" t="s">
        <v>172</v>
      </c>
      <c r="D7258" s="167">
        <v>55328</v>
      </c>
      <c r="E7258" t="s">
        <v>191</v>
      </c>
      <c r="F7258" t="s">
        <v>169</v>
      </c>
      <c r="G7258" t="s">
        <v>354</v>
      </c>
      <c r="H7258" s="168">
        <v>41288</v>
      </c>
      <c r="I7258" t="s">
        <v>104</v>
      </c>
      <c r="J7258" s="169">
        <v>4.6986301369863011</v>
      </c>
      <c r="K7258">
        <v>1</v>
      </c>
    </row>
    <row r="7259" spans="1:11" x14ac:dyDescent="0.25">
      <c r="A7259" t="s">
        <v>7803</v>
      </c>
      <c r="B7259">
        <v>676</v>
      </c>
      <c r="C7259" t="s">
        <v>172</v>
      </c>
      <c r="D7259" s="167">
        <v>72534.66</v>
      </c>
      <c r="E7259" t="s">
        <v>268</v>
      </c>
      <c r="F7259" t="s">
        <v>169</v>
      </c>
      <c r="G7259" t="s">
        <v>630</v>
      </c>
      <c r="H7259" s="168">
        <v>28744</v>
      </c>
      <c r="I7259" t="s">
        <v>107</v>
      </c>
      <c r="J7259" s="169">
        <v>39.065753424657537</v>
      </c>
      <c r="K7259">
        <v>8</v>
      </c>
    </row>
    <row r="7260" spans="1:11" x14ac:dyDescent="0.25">
      <c r="A7260" t="s">
        <v>7804</v>
      </c>
      <c r="B7260">
        <v>57818</v>
      </c>
      <c r="C7260" t="s">
        <v>167</v>
      </c>
      <c r="D7260" s="167">
        <v>42709</v>
      </c>
      <c r="E7260" t="s">
        <v>191</v>
      </c>
      <c r="F7260" t="s">
        <v>202</v>
      </c>
      <c r="G7260" t="s">
        <v>1065</v>
      </c>
      <c r="H7260" s="168">
        <v>38999</v>
      </c>
      <c r="I7260" t="s">
        <v>104</v>
      </c>
      <c r="J7260" s="169">
        <v>10.96986301369863</v>
      </c>
      <c r="K7260">
        <v>3</v>
      </c>
    </row>
    <row r="7261" spans="1:11" x14ac:dyDescent="0.25">
      <c r="A7261" t="s">
        <v>7805</v>
      </c>
      <c r="B7261">
        <v>28793</v>
      </c>
      <c r="C7261" t="s">
        <v>167</v>
      </c>
      <c r="D7261" s="167">
        <v>78128.59</v>
      </c>
      <c r="E7261" t="s">
        <v>188</v>
      </c>
      <c r="F7261" t="s">
        <v>169</v>
      </c>
      <c r="G7261" t="s">
        <v>284</v>
      </c>
      <c r="H7261" s="168">
        <v>42213</v>
      </c>
      <c r="I7261" t="s">
        <v>103</v>
      </c>
      <c r="J7261" s="169">
        <v>2.1643835616438358</v>
      </c>
      <c r="K7261">
        <v>1</v>
      </c>
    </row>
    <row r="7262" spans="1:11" x14ac:dyDescent="0.25">
      <c r="A7262" t="s">
        <v>7806</v>
      </c>
      <c r="B7262">
        <v>19371</v>
      </c>
      <c r="C7262" t="s">
        <v>167</v>
      </c>
      <c r="D7262" s="167">
        <v>62640.89</v>
      </c>
      <c r="E7262" t="s">
        <v>168</v>
      </c>
      <c r="F7262" t="s">
        <v>169</v>
      </c>
      <c r="G7262" t="s">
        <v>189</v>
      </c>
      <c r="H7262" s="168">
        <v>41078</v>
      </c>
      <c r="I7262" t="s">
        <v>108</v>
      </c>
      <c r="J7262" s="169">
        <v>5.2739726027397262</v>
      </c>
      <c r="K7262">
        <v>2</v>
      </c>
    </row>
    <row r="7263" spans="1:11" x14ac:dyDescent="0.25">
      <c r="A7263" t="s">
        <v>7807</v>
      </c>
      <c r="B7263">
        <v>65414</v>
      </c>
      <c r="C7263" t="s">
        <v>167</v>
      </c>
      <c r="D7263" s="167">
        <v>87523.22</v>
      </c>
      <c r="E7263" t="s">
        <v>188</v>
      </c>
      <c r="F7263" t="s">
        <v>169</v>
      </c>
      <c r="G7263" t="s">
        <v>282</v>
      </c>
      <c r="H7263" s="168">
        <v>34043</v>
      </c>
      <c r="I7263" t="s">
        <v>103</v>
      </c>
      <c r="J7263" s="169">
        <v>24.547945205479451</v>
      </c>
      <c r="K7263">
        <v>5</v>
      </c>
    </row>
    <row r="7264" spans="1:11" x14ac:dyDescent="0.25">
      <c r="A7264" t="s">
        <v>7808</v>
      </c>
      <c r="B7264">
        <v>76971</v>
      </c>
      <c r="C7264" t="s">
        <v>172</v>
      </c>
      <c r="D7264" s="167">
        <v>129000</v>
      </c>
      <c r="E7264" t="s">
        <v>213</v>
      </c>
      <c r="F7264" t="s">
        <v>169</v>
      </c>
      <c r="G7264" t="s">
        <v>4878</v>
      </c>
      <c r="H7264" s="168">
        <v>42590</v>
      </c>
      <c r="I7264" t="s">
        <v>103</v>
      </c>
      <c r="J7264" s="169">
        <v>1.1315068493150684</v>
      </c>
      <c r="K7264">
        <v>1</v>
      </c>
    </row>
    <row r="7265" spans="1:11" x14ac:dyDescent="0.25">
      <c r="A7265" t="s">
        <v>7809</v>
      </c>
      <c r="B7265">
        <v>36187</v>
      </c>
      <c r="C7265" t="s">
        <v>167</v>
      </c>
      <c r="D7265" s="167">
        <v>22529.52</v>
      </c>
      <c r="E7265" t="s">
        <v>196</v>
      </c>
      <c r="F7265" t="s">
        <v>202</v>
      </c>
      <c r="G7265" t="s">
        <v>222</v>
      </c>
      <c r="H7265" s="168">
        <v>37564</v>
      </c>
      <c r="I7265" t="s">
        <v>107</v>
      </c>
      <c r="J7265" s="169">
        <v>14.901369863013699</v>
      </c>
      <c r="K7265">
        <v>3</v>
      </c>
    </row>
    <row r="7266" spans="1:11" x14ac:dyDescent="0.25">
      <c r="A7266" t="s">
        <v>7810</v>
      </c>
      <c r="B7266">
        <v>9985</v>
      </c>
      <c r="C7266" t="s">
        <v>172</v>
      </c>
      <c r="D7266" s="167">
        <v>16610.68</v>
      </c>
      <c r="E7266" t="s">
        <v>196</v>
      </c>
      <c r="F7266" t="s">
        <v>202</v>
      </c>
      <c r="G7266" t="s">
        <v>222</v>
      </c>
      <c r="H7266" s="168">
        <v>42100</v>
      </c>
      <c r="I7266" t="s">
        <v>108</v>
      </c>
      <c r="J7266" s="169">
        <v>2.473972602739726</v>
      </c>
      <c r="K7266">
        <v>1</v>
      </c>
    </row>
    <row r="7267" spans="1:11" x14ac:dyDescent="0.25">
      <c r="A7267" t="s">
        <v>7811</v>
      </c>
      <c r="B7267">
        <v>62923</v>
      </c>
      <c r="C7267" t="s">
        <v>167</v>
      </c>
      <c r="D7267" s="167">
        <v>69222.179999999993</v>
      </c>
      <c r="E7267" t="s">
        <v>268</v>
      </c>
      <c r="F7267" t="s">
        <v>169</v>
      </c>
      <c r="G7267" t="s">
        <v>170</v>
      </c>
      <c r="H7267" s="168">
        <v>34540</v>
      </c>
      <c r="I7267" t="s">
        <v>103</v>
      </c>
      <c r="J7267" s="169">
        <v>23.186301369863013</v>
      </c>
      <c r="K7267">
        <v>5</v>
      </c>
    </row>
    <row r="7268" spans="1:11" x14ac:dyDescent="0.25">
      <c r="A7268" t="s">
        <v>7812</v>
      </c>
      <c r="B7268">
        <v>28570</v>
      </c>
      <c r="C7268" t="s">
        <v>172</v>
      </c>
      <c r="D7268" s="167">
        <v>52693</v>
      </c>
      <c r="E7268" t="s">
        <v>191</v>
      </c>
      <c r="F7268" t="s">
        <v>169</v>
      </c>
      <c r="G7268" t="s">
        <v>354</v>
      </c>
      <c r="H7268" s="168">
        <v>40657</v>
      </c>
      <c r="I7268" t="s">
        <v>103</v>
      </c>
      <c r="J7268" s="169">
        <v>6.4273972602739722</v>
      </c>
      <c r="K7268">
        <v>2</v>
      </c>
    </row>
    <row r="7269" spans="1:11" x14ac:dyDescent="0.25">
      <c r="A7269" t="s">
        <v>7813</v>
      </c>
      <c r="B7269">
        <v>70921</v>
      </c>
      <c r="C7269" t="s">
        <v>172</v>
      </c>
      <c r="D7269" s="167">
        <v>76015.03</v>
      </c>
      <c r="E7269" t="s">
        <v>196</v>
      </c>
      <c r="F7269" t="s">
        <v>169</v>
      </c>
      <c r="G7269" t="s">
        <v>5476</v>
      </c>
      <c r="H7269" s="168">
        <v>32832</v>
      </c>
      <c r="I7269" t="s">
        <v>103</v>
      </c>
      <c r="J7269" s="169">
        <v>27.865753424657534</v>
      </c>
      <c r="K7269">
        <v>6</v>
      </c>
    </row>
    <row r="7270" spans="1:11" x14ac:dyDescent="0.25">
      <c r="A7270" t="s">
        <v>7814</v>
      </c>
      <c r="B7270">
        <v>32668</v>
      </c>
      <c r="C7270" t="s">
        <v>172</v>
      </c>
      <c r="D7270" s="167">
        <v>58720</v>
      </c>
      <c r="E7270" t="s">
        <v>168</v>
      </c>
      <c r="F7270" t="s">
        <v>169</v>
      </c>
      <c r="G7270" t="s">
        <v>265</v>
      </c>
      <c r="H7270" s="168">
        <v>40098</v>
      </c>
      <c r="I7270" t="s">
        <v>107</v>
      </c>
      <c r="J7270" s="169">
        <v>7.9589041095890414</v>
      </c>
      <c r="K7270">
        <v>2</v>
      </c>
    </row>
    <row r="7271" spans="1:11" x14ac:dyDescent="0.25">
      <c r="A7271" t="s">
        <v>7815</v>
      </c>
      <c r="B7271">
        <v>69076</v>
      </c>
      <c r="C7271" t="s">
        <v>172</v>
      </c>
      <c r="D7271" s="167">
        <v>60775</v>
      </c>
      <c r="E7271" t="s">
        <v>168</v>
      </c>
      <c r="F7271" t="s">
        <v>169</v>
      </c>
      <c r="G7271" t="s">
        <v>265</v>
      </c>
      <c r="H7271" s="168">
        <v>39650</v>
      </c>
      <c r="I7271" t="s">
        <v>106</v>
      </c>
      <c r="J7271" s="169">
        <v>9.1863013698630134</v>
      </c>
      <c r="K7271">
        <v>2</v>
      </c>
    </row>
    <row r="7272" spans="1:11" x14ac:dyDescent="0.25">
      <c r="A7272" t="s">
        <v>7816</v>
      </c>
      <c r="B7272">
        <v>55068</v>
      </c>
      <c r="C7272" t="s">
        <v>167</v>
      </c>
      <c r="D7272" s="167">
        <v>60559.39</v>
      </c>
      <c r="E7272" t="s">
        <v>175</v>
      </c>
      <c r="F7272" t="s">
        <v>169</v>
      </c>
      <c r="G7272" t="s">
        <v>311</v>
      </c>
      <c r="H7272" s="168">
        <v>41806</v>
      </c>
      <c r="I7272" t="s">
        <v>107</v>
      </c>
      <c r="J7272" s="169">
        <v>3.2794520547945205</v>
      </c>
      <c r="K7272">
        <v>1</v>
      </c>
    </row>
    <row r="7273" spans="1:11" x14ac:dyDescent="0.25">
      <c r="A7273" t="s">
        <v>7817</v>
      </c>
      <c r="B7273">
        <v>99739</v>
      </c>
      <c r="C7273" t="s">
        <v>172</v>
      </c>
      <c r="D7273" s="167">
        <v>19727.77</v>
      </c>
      <c r="E7273" t="s">
        <v>196</v>
      </c>
      <c r="F7273" t="s">
        <v>202</v>
      </c>
      <c r="G7273" t="s">
        <v>222</v>
      </c>
      <c r="H7273" s="168">
        <v>39314</v>
      </c>
      <c r="I7273" t="s">
        <v>103</v>
      </c>
      <c r="J7273" s="169">
        <v>10.106849315068493</v>
      </c>
      <c r="K7273">
        <v>3</v>
      </c>
    </row>
    <row r="7274" spans="1:11" x14ac:dyDescent="0.25">
      <c r="A7274" t="s">
        <v>7818</v>
      </c>
      <c r="B7274">
        <v>42064</v>
      </c>
      <c r="C7274" t="s">
        <v>172</v>
      </c>
      <c r="D7274" s="167">
        <v>89079</v>
      </c>
      <c r="E7274" t="s">
        <v>168</v>
      </c>
      <c r="F7274" t="s">
        <v>169</v>
      </c>
      <c r="G7274" t="s">
        <v>681</v>
      </c>
      <c r="H7274" s="168">
        <v>36556</v>
      </c>
      <c r="I7274" t="s">
        <v>106</v>
      </c>
      <c r="J7274" s="169">
        <v>17.663013698630138</v>
      </c>
      <c r="K7274">
        <v>4</v>
      </c>
    </row>
    <row r="7275" spans="1:11" x14ac:dyDescent="0.25">
      <c r="A7275" t="s">
        <v>7819</v>
      </c>
      <c r="B7275">
        <v>67095</v>
      </c>
      <c r="C7275" t="s">
        <v>172</v>
      </c>
      <c r="D7275" s="167">
        <v>69459.429999999993</v>
      </c>
      <c r="E7275" t="s">
        <v>199</v>
      </c>
      <c r="F7275" t="s">
        <v>169</v>
      </c>
      <c r="G7275" t="s">
        <v>698</v>
      </c>
      <c r="H7275" s="168">
        <v>36380</v>
      </c>
      <c r="I7275" t="s">
        <v>103</v>
      </c>
      <c r="J7275" s="169">
        <v>18.145205479452056</v>
      </c>
      <c r="K7275">
        <v>4</v>
      </c>
    </row>
    <row r="7276" spans="1:11" x14ac:dyDescent="0.25">
      <c r="A7276" t="s">
        <v>7820</v>
      </c>
      <c r="B7276">
        <v>95883</v>
      </c>
      <c r="C7276" t="s">
        <v>172</v>
      </c>
      <c r="D7276" s="167">
        <v>87523.22</v>
      </c>
      <c r="E7276" t="s">
        <v>188</v>
      </c>
      <c r="F7276" t="s">
        <v>169</v>
      </c>
      <c r="G7276" t="s">
        <v>226</v>
      </c>
      <c r="H7276" s="168">
        <v>34079</v>
      </c>
      <c r="I7276" t="s">
        <v>103</v>
      </c>
      <c r="J7276" s="169">
        <v>24.449315068493149</v>
      </c>
      <c r="K7276">
        <v>5</v>
      </c>
    </row>
    <row r="7277" spans="1:11" x14ac:dyDescent="0.25">
      <c r="A7277" t="s">
        <v>7821</v>
      </c>
      <c r="B7277">
        <v>15675</v>
      </c>
      <c r="C7277" t="s">
        <v>167</v>
      </c>
      <c r="D7277" s="167">
        <v>93396</v>
      </c>
      <c r="E7277" t="s">
        <v>308</v>
      </c>
      <c r="F7277" t="s">
        <v>169</v>
      </c>
      <c r="G7277" t="s">
        <v>181</v>
      </c>
      <c r="H7277" s="168">
        <v>34799</v>
      </c>
      <c r="I7277" t="s">
        <v>104</v>
      </c>
      <c r="J7277" s="169">
        <v>22.476712328767125</v>
      </c>
      <c r="K7277">
        <v>5</v>
      </c>
    </row>
    <row r="7278" spans="1:11" x14ac:dyDescent="0.25">
      <c r="A7278" t="s">
        <v>7822</v>
      </c>
      <c r="B7278">
        <v>61759</v>
      </c>
      <c r="C7278" t="s">
        <v>167</v>
      </c>
      <c r="D7278" s="167">
        <v>94277.96</v>
      </c>
      <c r="E7278" t="s">
        <v>168</v>
      </c>
      <c r="F7278" t="s">
        <v>169</v>
      </c>
      <c r="G7278" t="s">
        <v>524</v>
      </c>
      <c r="H7278" s="168">
        <v>35401</v>
      </c>
      <c r="I7278" t="s">
        <v>106</v>
      </c>
      <c r="J7278" s="169">
        <v>20.827397260273973</v>
      </c>
      <c r="K7278">
        <v>5</v>
      </c>
    </row>
    <row r="7279" spans="1:11" x14ac:dyDescent="0.25">
      <c r="A7279" t="s">
        <v>7823</v>
      </c>
      <c r="B7279">
        <v>41230</v>
      </c>
      <c r="C7279" t="s">
        <v>172</v>
      </c>
      <c r="D7279" s="167">
        <v>74458</v>
      </c>
      <c r="E7279" t="s">
        <v>168</v>
      </c>
      <c r="F7279" t="s">
        <v>169</v>
      </c>
      <c r="G7279" t="s">
        <v>524</v>
      </c>
      <c r="H7279" s="168">
        <v>38503</v>
      </c>
      <c r="I7279" t="s">
        <v>106</v>
      </c>
      <c r="J7279" s="169">
        <v>12.328767123287671</v>
      </c>
      <c r="K7279">
        <v>3</v>
      </c>
    </row>
    <row r="7280" spans="1:11" x14ac:dyDescent="0.25">
      <c r="A7280" t="s">
        <v>7824</v>
      </c>
      <c r="B7280">
        <v>80934</v>
      </c>
      <c r="C7280" t="s">
        <v>167</v>
      </c>
      <c r="D7280" s="167">
        <v>76015.03</v>
      </c>
      <c r="E7280" t="s">
        <v>213</v>
      </c>
      <c r="F7280" t="s">
        <v>169</v>
      </c>
      <c r="G7280" t="s">
        <v>703</v>
      </c>
      <c r="H7280" s="168">
        <v>29808</v>
      </c>
      <c r="I7280" t="s">
        <v>105</v>
      </c>
      <c r="J7280" s="169">
        <v>36.150684931506852</v>
      </c>
      <c r="K7280">
        <v>8</v>
      </c>
    </row>
    <row r="7281" spans="1:11" x14ac:dyDescent="0.25">
      <c r="A7281" t="s">
        <v>7825</v>
      </c>
      <c r="B7281">
        <v>45336</v>
      </c>
      <c r="C7281" t="s">
        <v>172</v>
      </c>
      <c r="D7281" s="167">
        <v>104717.28</v>
      </c>
      <c r="E7281" t="s">
        <v>188</v>
      </c>
      <c r="F7281" t="s">
        <v>169</v>
      </c>
      <c r="G7281" t="s">
        <v>397</v>
      </c>
      <c r="H7281" s="168">
        <v>33035</v>
      </c>
      <c r="I7281" t="s">
        <v>107</v>
      </c>
      <c r="J7281" s="169">
        <v>27.30958904109589</v>
      </c>
      <c r="K7281">
        <v>6</v>
      </c>
    </row>
    <row r="7282" spans="1:11" x14ac:dyDescent="0.25">
      <c r="A7282" t="s">
        <v>7826</v>
      </c>
      <c r="B7282">
        <v>95784</v>
      </c>
      <c r="C7282" t="s">
        <v>167</v>
      </c>
      <c r="D7282" s="167">
        <v>30100.720000000001</v>
      </c>
      <c r="E7282" t="s">
        <v>216</v>
      </c>
      <c r="F7282" t="s">
        <v>202</v>
      </c>
      <c r="G7282" t="s">
        <v>217</v>
      </c>
      <c r="H7282" s="168">
        <v>34512</v>
      </c>
      <c r="I7282" t="s">
        <v>103</v>
      </c>
      <c r="J7282" s="169">
        <v>23.263013698630136</v>
      </c>
      <c r="K7282">
        <v>5</v>
      </c>
    </row>
    <row r="7283" spans="1:11" x14ac:dyDescent="0.25">
      <c r="A7283" t="s">
        <v>7827</v>
      </c>
      <c r="B7283">
        <v>16024</v>
      </c>
      <c r="C7283" t="s">
        <v>167</v>
      </c>
      <c r="D7283" s="167">
        <v>78451.649999999994</v>
      </c>
      <c r="E7283" t="s">
        <v>196</v>
      </c>
      <c r="F7283" t="s">
        <v>169</v>
      </c>
      <c r="G7283" t="s">
        <v>189</v>
      </c>
      <c r="H7283" s="168">
        <v>36570</v>
      </c>
      <c r="I7283" t="s">
        <v>103</v>
      </c>
      <c r="J7283" s="169">
        <v>17.624657534246577</v>
      </c>
      <c r="K7283">
        <v>4</v>
      </c>
    </row>
    <row r="7284" spans="1:11" x14ac:dyDescent="0.25">
      <c r="A7284" t="s">
        <v>7828</v>
      </c>
      <c r="B7284">
        <v>14001</v>
      </c>
      <c r="C7284" t="s">
        <v>167</v>
      </c>
      <c r="D7284" s="167">
        <v>87720.27</v>
      </c>
      <c r="E7284" t="s">
        <v>175</v>
      </c>
      <c r="F7284" t="s">
        <v>169</v>
      </c>
      <c r="G7284" t="s">
        <v>176</v>
      </c>
      <c r="H7284" s="168">
        <v>37802</v>
      </c>
      <c r="I7284" t="s">
        <v>106</v>
      </c>
      <c r="J7284" s="169">
        <v>14.24931506849315</v>
      </c>
      <c r="K7284">
        <v>3</v>
      </c>
    </row>
    <row r="7285" spans="1:11" x14ac:dyDescent="0.25">
      <c r="A7285" t="s">
        <v>7829</v>
      </c>
      <c r="B7285">
        <v>97197</v>
      </c>
      <c r="C7285" t="s">
        <v>172</v>
      </c>
      <c r="D7285" s="167">
        <v>156525</v>
      </c>
      <c r="E7285" t="s">
        <v>325</v>
      </c>
      <c r="F7285" t="s">
        <v>169</v>
      </c>
      <c r="G7285" t="s">
        <v>231</v>
      </c>
      <c r="H7285" s="168">
        <v>34511</v>
      </c>
      <c r="I7285" t="s">
        <v>103</v>
      </c>
      <c r="J7285" s="169">
        <v>23.265753424657536</v>
      </c>
      <c r="K7285">
        <v>5</v>
      </c>
    </row>
    <row r="7286" spans="1:11" x14ac:dyDescent="0.25">
      <c r="A7286" t="s">
        <v>7830</v>
      </c>
      <c r="B7286">
        <v>23364</v>
      </c>
      <c r="C7286" t="s">
        <v>172</v>
      </c>
      <c r="D7286" s="167">
        <v>128560.48</v>
      </c>
      <c r="E7286" t="s">
        <v>168</v>
      </c>
      <c r="F7286" t="s">
        <v>169</v>
      </c>
      <c r="G7286" t="s">
        <v>911</v>
      </c>
      <c r="H7286" s="168">
        <v>32166</v>
      </c>
      <c r="I7286" t="s">
        <v>108</v>
      </c>
      <c r="J7286" s="169">
        <v>29.69041095890411</v>
      </c>
      <c r="K7286">
        <v>6</v>
      </c>
    </row>
    <row r="7287" spans="1:11" x14ac:dyDescent="0.25">
      <c r="A7287" t="s">
        <v>7831</v>
      </c>
      <c r="B7287">
        <v>62941</v>
      </c>
      <c r="C7287" t="s">
        <v>172</v>
      </c>
      <c r="D7287" s="167">
        <v>93738.42</v>
      </c>
      <c r="E7287" t="s">
        <v>188</v>
      </c>
      <c r="F7287" t="s">
        <v>169</v>
      </c>
      <c r="G7287" t="s">
        <v>397</v>
      </c>
      <c r="H7287" s="168">
        <v>39861</v>
      </c>
      <c r="I7287" t="s">
        <v>104</v>
      </c>
      <c r="J7287" s="169">
        <v>8.6082191780821926</v>
      </c>
      <c r="K7287">
        <v>2</v>
      </c>
    </row>
    <row r="7288" spans="1:11" x14ac:dyDescent="0.25">
      <c r="A7288" t="s">
        <v>7832</v>
      </c>
      <c r="B7288">
        <v>77361</v>
      </c>
      <c r="C7288" t="s">
        <v>172</v>
      </c>
      <c r="D7288" s="167">
        <v>123902.96</v>
      </c>
      <c r="E7288" t="s">
        <v>175</v>
      </c>
      <c r="F7288" t="s">
        <v>169</v>
      </c>
      <c r="G7288" t="s">
        <v>291</v>
      </c>
      <c r="H7288" s="168">
        <v>35240</v>
      </c>
      <c r="I7288" t="s">
        <v>106</v>
      </c>
      <c r="J7288" s="169">
        <v>21.268493150684932</v>
      </c>
      <c r="K7288">
        <v>5</v>
      </c>
    </row>
    <row r="7289" spans="1:11" x14ac:dyDescent="0.25">
      <c r="A7289" t="s">
        <v>7833</v>
      </c>
      <c r="B7289">
        <v>6292</v>
      </c>
      <c r="C7289" t="s">
        <v>167</v>
      </c>
      <c r="D7289" s="167">
        <v>93260.14</v>
      </c>
      <c r="E7289" t="s">
        <v>325</v>
      </c>
      <c r="F7289" t="s">
        <v>169</v>
      </c>
      <c r="G7289" t="s">
        <v>231</v>
      </c>
      <c r="H7289" s="168">
        <v>38740</v>
      </c>
      <c r="I7289" t="s">
        <v>107</v>
      </c>
      <c r="J7289" s="169">
        <v>11.67945205479452</v>
      </c>
      <c r="K7289">
        <v>3</v>
      </c>
    </row>
    <row r="7290" spans="1:11" x14ac:dyDescent="0.25">
      <c r="A7290" t="s">
        <v>7834</v>
      </c>
      <c r="B7290">
        <v>22237</v>
      </c>
      <c r="C7290" t="s">
        <v>172</v>
      </c>
      <c r="D7290" s="167">
        <v>60402.79</v>
      </c>
      <c r="E7290" t="s">
        <v>191</v>
      </c>
      <c r="F7290" t="s">
        <v>169</v>
      </c>
      <c r="G7290" t="s">
        <v>610</v>
      </c>
      <c r="H7290" s="168">
        <v>40154</v>
      </c>
      <c r="I7290" t="s">
        <v>103</v>
      </c>
      <c r="J7290" s="169">
        <v>7.8054794520547945</v>
      </c>
      <c r="K7290">
        <v>2</v>
      </c>
    </row>
    <row r="7291" spans="1:11" x14ac:dyDescent="0.25">
      <c r="A7291" t="s">
        <v>7835</v>
      </c>
      <c r="B7291">
        <v>25069</v>
      </c>
      <c r="C7291" t="s">
        <v>167</v>
      </c>
      <c r="D7291" s="167">
        <v>70435</v>
      </c>
      <c r="E7291" t="s">
        <v>175</v>
      </c>
      <c r="F7291" t="s">
        <v>169</v>
      </c>
      <c r="G7291" t="s">
        <v>183</v>
      </c>
      <c r="H7291" s="168">
        <v>39279</v>
      </c>
      <c r="I7291" t="s">
        <v>104</v>
      </c>
      <c r="J7291" s="169">
        <v>10.202739726027398</v>
      </c>
      <c r="K7291">
        <v>3</v>
      </c>
    </row>
    <row r="7292" spans="1:11" x14ac:dyDescent="0.25">
      <c r="A7292" t="s">
        <v>7836</v>
      </c>
      <c r="B7292">
        <v>38158</v>
      </c>
      <c r="C7292" t="s">
        <v>167</v>
      </c>
      <c r="D7292" s="167">
        <v>102664</v>
      </c>
      <c r="E7292" t="s">
        <v>308</v>
      </c>
      <c r="F7292" t="s">
        <v>169</v>
      </c>
      <c r="G7292" t="s">
        <v>397</v>
      </c>
      <c r="H7292" s="168">
        <v>31445</v>
      </c>
      <c r="I7292" t="s">
        <v>103</v>
      </c>
      <c r="J7292" s="169">
        <v>31.665753424657535</v>
      </c>
      <c r="K7292">
        <v>7</v>
      </c>
    </row>
    <row r="7293" spans="1:11" x14ac:dyDescent="0.25">
      <c r="A7293" t="s">
        <v>7837</v>
      </c>
      <c r="B7293">
        <v>93298</v>
      </c>
      <c r="C7293" t="s">
        <v>172</v>
      </c>
      <c r="D7293" s="167">
        <v>81066</v>
      </c>
      <c r="E7293" t="s">
        <v>196</v>
      </c>
      <c r="F7293" t="s">
        <v>169</v>
      </c>
      <c r="G7293" t="s">
        <v>6394</v>
      </c>
      <c r="H7293" s="168">
        <v>37431</v>
      </c>
      <c r="I7293" t="s">
        <v>104</v>
      </c>
      <c r="J7293" s="169">
        <v>15.265753424657534</v>
      </c>
      <c r="K7293">
        <v>4</v>
      </c>
    </row>
    <row r="7294" spans="1:11" x14ac:dyDescent="0.25">
      <c r="A7294" t="s">
        <v>7838</v>
      </c>
      <c r="B7294">
        <v>53077</v>
      </c>
      <c r="C7294" t="s">
        <v>167</v>
      </c>
      <c r="D7294" s="167">
        <v>67404.100000000006</v>
      </c>
      <c r="E7294" t="s">
        <v>175</v>
      </c>
      <c r="F7294" t="s">
        <v>169</v>
      </c>
      <c r="G7294" t="s">
        <v>311</v>
      </c>
      <c r="H7294" s="168">
        <v>41260</v>
      </c>
      <c r="I7294" t="s">
        <v>104</v>
      </c>
      <c r="J7294" s="169">
        <v>4.7753424657534245</v>
      </c>
      <c r="K7294">
        <v>1</v>
      </c>
    </row>
    <row r="7295" spans="1:11" x14ac:dyDescent="0.25">
      <c r="A7295" t="s">
        <v>7839</v>
      </c>
      <c r="B7295">
        <v>3188</v>
      </c>
      <c r="C7295" t="s">
        <v>172</v>
      </c>
      <c r="D7295" s="167">
        <v>107128.71</v>
      </c>
      <c r="E7295" t="s">
        <v>175</v>
      </c>
      <c r="F7295" t="s">
        <v>169</v>
      </c>
      <c r="G7295" t="s">
        <v>586</v>
      </c>
      <c r="H7295" s="168">
        <v>32594</v>
      </c>
      <c r="I7295" t="s">
        <v>105</v>
      </c>
      <c r="J7295" s="169">
        <v>28.517808219178082</v>
      </c>
      <c r="K7295">
        <v>6</v>
      </c>
    </row>
    <row r="7296" spans="1:11" x14ac:dyDescent="0.25">
      <c r="A7296" t="s">
        <v>7840</v>
      </c>
      <c r="B7296">
        <v>41170</v>
      </c>
      <c r="C7296" t="s">
        <v>172</v>
      </c>
      <c r="D7296" s="167">
        <v>70052</v>
      </c>
      <c r="E7296" t="s">
        <v>191</v>
      </c>
      <c r="F7296" t="s">
        <v>169</v>
      </c>
      <c r="G7296" t="s">
        <v>192</v>
      </c>
      <c r="H7296" s="168">
        <v>38999</v>
      </c>
      <c r="I7296" t="s">
        <v>103</v>
      </c>
      <c r="J7296" s="169">
        <v>10.96986301369863</v>
      </c>
      <c r="K7296">
        <v>3</v>
      </c>
    </row>
    <row r="7297" spans="1:11" x14ac:dyDescent="0.25">
      <c r="A7297" t="s">
        <v>7841</v>
      </c>
      <c r="B7297">
        <v>53683</v>
      </c>
      <c r="C7297" t="s">
        <v>172</v>
      </c>
      <c r="D7297" s="167">
        <v>59638</v>
      </c>
      <c r="E7297" t="s">
        <v>168</v>
      </c>
      <c r="F7297" t="s">
        <v>169</v>
      </c>
      <c r="G7297" t="s">
        <v>466</v>
      </c>
      <c r="H7297" s="168">
        <v>42562</v>
      </c>
      <c r="I7297" t="s">
        <v>106</v>
      </c>
      <c r="J7297" s="169">
        <v>1.2082191780821918</v>
      </c>
      <c r="K7297">
        <v>1</v>
      </c>
    </row>
    <row r="7298" spans="1:11" x14ac:dyDescent="0.25">
      <c r="A7298" t="s">
        <v>7842</v>
      </c>
      <c r="B7298">
        <v>55942</v>
      </c>
      <c r="C7298" t="s">
        <v>172</v>
      </c>
      <c r="D7298" s="167">
        <v>129868.06</v>
      </c>
      <c r="E7298" t="s">
        <v>185</v>
      </c>
      <c r="F7298" t="s">
        <v>169</v>
      </c>
      <c r="G7298" t="s">
        <v>382</v>
      </c>
      <c r="H7298" s="168">
        <v>29482</v>
      </c>
      <c r="I7298" t="s">
        <v>108</v>
      </c>
      <c r="J7298" s="169">
        <v>37.043835616438358</v>
      </c>
      <c r="K7298">
        <v>8</v>
      </c>
    </row>
    <row r="7299" spans="1:11" x14ac:dyDescent="0.25">
      <c r="A7299" t="s">
        <v>7843</v>
      </c>
      <c r="B7299">
        <v>58909</v>
      </c>
      <c r="C7299" t="s">
        <v>167</v>
      </c>
      <c r="D7299" s="167">
        <v>85428.25</v>
      </c>
      <c r="E7299" t="s">
        <v>188</v>
      </c>
      <c r="F7299" t="s">
        <v>169</v>
      </c>
      <c r="G7299" t="s">
        <v>284</v>
      </c>
      <c r="H7299" s="168">
        <v>36787</v>
      </c>
      <c r="I7299" t="s">
        <v>103</v>
      </c>
      <c r="J7299" s="169">
        <v>17.030136986301368</v>
      </c>
      <c r="K7299">
        <v>4</v>
      </c>
    </row>
    <row r="7300" spans="1:11" x14ac:dyDescent="0.25">
      <c r="A7300" t="s">
        <v>7844</v>
      </c>
      <c r="B7300">
        <v>13950</v>
      </c>
      <c r="C7300" t="s">
        <v>167</v>
      </c>
      <c r="D7300" s="167">
        <v>49622.25</v>
      </c>
      <c r="E7300" t="s">
        <v>188</v>
      </c>
      <c r="F7300" t="s">
        <v>169</v>
      </c>
      <c r="G7300" t="s">
        <v>273</v>
      </c>
      <c r="H7300" s="168">
        <v>40588</v>
      </c>
      <c r="I7300" t="s">
        <v>107</v>
      </c>
      <c r="J7300" s="169">
        <v>6.6164383561643838</v>
      </c>
      <c r="K7300">
        <v>2</v>
      </c>
    </row>
    <row r="7301" spans="1:11" x14ac:dyDescent="0.25">
      <c r="A7301" t="s">
        <v>7845</v>
      </c>
      <c r="B7301">
        <v>43661</v>
      </c>
      <c r="C7301" t="s">
        <v>167</v>
      </c>
      <c r="D7301" s="167">
        <v>57807.08</v>
      </c>
      <c r="E7301" t="s">
        <v>188</v>
      </c>
      <c r="F7301" t="s">
        <v>202</v>
      </c>
      <c r="G7301" t="s">
        <v>313</v>
      </c>
      <c r="H7301" s="168">
        <v>32727</v>
      </c>
      <c r="I7301" t="s">
        <v>107</v>
      </c>
      <c r="J7301" s="169">
        <v>28.153424657534245</v>
      </c>
      <c r="K7301">
        <v>6</v>
      </c>
    </row>
    <row r="7302" spans="1:11" x14ac:dyDescent="0.25">
      <c r="A7302" t="s">
        <v>7846</v>
      </c>
      <c r="B7302">
        <v>22611</v>
      </c>
      <c r="C7302" t="s">
        <v>172</v>
      </c>
      <c r="D7302" s="167">
        <v>58455</v>
      </c>
      <c r="E7302" t="s">
        <v>175</v>
      </c>
      <c r="F7302" t="s">
        <v>169</v>
      </c>
      <c r="G7302" t="s">
        <v>183</v>
      </c>
      <c r="H7302" s="168">
        <v>41302</v>
      </c>
      <c r="I7302" t="s">
        <v>108</v>
      </c>
      <c r="J7302" s="169">
        <v>4.6602739726027398</v>
      </c>
      <c r="K7302">
        <v>1</v>
      </c>
    </row>
    <row r="7303" spans="1:11" x14ac:dyDescent="0.25">
      <c r="A7303" t="s">
        <v>7847</v>
      </c>
      <c r="B7303">
        <v>85535</v>
      </c>
      <c r="C7303" t="s">
        <v>167</v>
      </c>
      <c r="D7303" s="167">
        <v>58769.89</v>
      </c>
      <c r="E7303" t="s">
        <v>188</v>
      </c>
      <c r="F7303" t="s">
        <v>169</v>
      </c>
      <c r="G7303" t="s">
        <v>282</v>
      </c>
      <c r="H7303" s="168">
        <v>42352</v>
      </c>
      <c r="I7303" t="s">
        <v>106</v>
      </c>
      <c r="J7303" s="169">
        <v>1.7835616438356163</v>
      </c>
      <c r="K7303">
        <v>1</v>
      </c>
    </row>
    <row r="7304" spans="1:11" x14ac:dyDescent="0.25">
      <c r="A7304" t="s">
        <v>7848</v>
      </c>
      <c r="B7304">
        <v>43933</v>
      </c>
      <c r="C7304" t="s">
        <v>167</v>
      </c>
      <c r="D7304" s="167">
        <v>51021.06</v>
      </c>
      <c r="E7304" t="s">
        <v>239</v>
      </c>
      <c r="F7304" t="s">
        <v>169</v>
      </c>
      <c r="G7304" t="s">
        <v>535</v>
      </c>
      <c r="H7304" s="168">
        <v>41764</v>
      </c>
      <c r="I7304" t="s">
        <v>103</v>
      </c>
      <c r="J7304" s="169">
        <v>3.3945205479452056</v>
      </c>
      <c r="K7304">
        <v>1</v>
      </c>
    </row>
    <row r="7305" spans="1:11" x14ac:dyDescent="0.25">
      <c r="A7305" t="s">
        <v>7849</v>
      </c>
      <c r="B7305">
        <v>66018</v>
      </c>
      <c r="C7305" t="s">
        <v>167</v>
      </c>
      <c r="D7305" s="167">
        <v>40368.82</v>
      </c>
      <c r="E7305" t="s">
        <v>325</v>
      </c>
      <c r="F7305" t="s">
        <v>169</v>
      </c>
      <c r="G7305" t="s">
        <v>1396</v>
      </c>
      <c r="H7305" s="168">
        <v>41932</v>
      </c>
      <c r="I7305" t="s">
        <v>107</v>
      </c>
      <c r="J7305" s="169">
        <v>2.9342465753424656</v>
      </c>
      <c r="K7305">
        <v>1</v>
      </c>
    </row>
    <row r="7306" spans="1:11" x14ac:dyDescent="0.25">
      <c r="A7306" t="s">
        <v>7850</v>
      </c>
      <c r="B7306">
        <v>88606</v>
      </c>
      <c r="C7306" t="s">
        <v>172</v>
      </c>
      <c r="D7306" s="167">
        <v>58856.63</v>
      </c>
      <c r="E7306" t="s">
        <v>199</v>
      </c>
      <c r="F7306" t="s">
        <v>169</v>
      </c>
      <c r="G7306" t="s">
        <v>698</v>
      </c>
      <c r="H7306" s="168">
        <v>38299</v>
      </c>
      <c r="I7306" t="s">
        <v>108</v>
      </c>
      <c r="J7306" s="169">
        <v>12.887671232876713</v>
      </c>
      <c r="K7306">
        <v>3</v>
      </c>
    </row>
    <row r="7307" spans="1:11" x14ac:dyDescent="0.25">
      <c r="A7307" t="s">
        <v>7851</v>
      </c>
      <c r="B7307">
        <v>86119</v>
      </c>
      <c r="C7307" t="s">
        <v>172</v>
      </c>
      <c r="D7307" s="167">
        <v>64141</v>
      </c>
      <c r="E7307" t="s">
        <v>196</v>
      </c>
      <c r="F7307" t="s">
        <v>169</v>
      </c>
      <c r="G7307" t="s">
        <v>750</v>
      </c>
      <c r="H7307" s="168">
        <v>38348</v>
      </c>
      <c r="I7307" t="s">
        <v>107</v>
      </c>
      <c r="J7307" s="169">
        <v>12.753424657534246</v>
      </c>
      <c r="K7307">
        <v>3</v>
      </c>
    </row>
    <row r="7308" spans="1:11" x14ac:dyDescent="0.25">
      <c r="A7308" t="s">
        <v>7852</v>
      </c>
      <c r="B7308">
        <v>16962</v>
      </c>
      <c r="C7308" t="s">
        <v>167</v>
      </c>
      <c r="D7308" s="167">
        <v>61379</v>
      </c>
      <c r="E7308" t="s">
        <v>175</v>
      </c>
      <c r="F7308" t="s">
        <v>169</v>
      </c>
      <c r="G7308" t="s">
        <v>183</v>
      </c>
      <c r="H7308" s="168">
        <v>40371</v>
      </c>
      <c r="I7308" t="s">
        <v>107</v>
      </c>
      <c r="J7308" s="169">
        <v>7.2109589041095887</v>
      </c>
      <c r="K7308">
        <v>2</v>
      </c>
    </row>
    <row r="7309" spans="1:11" x14ac:dyDescent="0.25">
      <c r="A7309" t="s">
        <v>7853</v>
      </c>
      <c r="B7309">
        <v>47653</v>
      </c>
      <c r="C7309" t="s">
        <v>172</v>
      </c>
      <c r="D7309" s="167">
        <v>100236.24</v>
      </c>
      <c r="E7309" t="s">
        <v>188</v>
      </c>
      <c r="F7309" t="s">
        <v>169</v>
      </c>
      <c r="G7309" t="s">
        <v>275</v>
      </c>
      <c r="H7309" s="168">
        <v>34343</v>
      </c>
      <c r="I7309" t="s">
        <v>107</v>
      </c>
      <c r="J7309" s="169">
        <v>23.726027397260275</v>
      </c>
      <c r="K7309">
        <v>5</v>
      </c>
    </row>
    <row r="7310" spans="1:11" x14ac:dyDescent="0.25">
      <c r="A7310" t="s">
        <v>7854</v>
      </c>
      <c r="B7310">
        <v>90803</v>
      </c>
      <c r="C7310" t="s">
        <v>172</v>
      </c>
      <c r="D7310" s="167">
        <v>80886.89</v>
      </c>
      <c r="E7310" t="s">
        <v>199</v>
      </c>
      <c r="F7310" t="s">
        <v>169</v>
      </c>
      <c r="G7310" t="s">
        <v>261</v>
      </c>
      <c r="H7310" s="168">
        <v>36345</v>
      </c>
      <c r="I7310" t="s">
        <v>103</v>
      </c>
      <c r="J7310" s="169">
        <v>18.241095890410961</v>
      </c>
      <c r="K7310">
        <v>4</v>
      </c>
    </row>
    <row r="7311" spans="1:11" x14ac:dyDescent="0.25">
      <c r="A7311" t="s">
        <v>7855</v>
      </c>
      <c r="B7311">
        <v>35828</v>
      </c>
      <c r="C7311" t="s">
        <v>172</v>
      </c>
      <c r="D7311" s="167">
        <v>80829</v>
      </c>
      <c r="E7311" t="s">
        <v>175</v>
      </c>
      <c r="F7311" t="s">
        <v>169</v>
      </c>
      <c r="G7311" t="s">
        <v>183</v>
      </c>
      <c r="H7311" s="168">
        <v>39098</v>
      </c>
      <c r="I7311" t="s">
        <v>105</v>
      </c>
      <c r="J7311" s="169">
        <v>10.698630136986301</v>
      </c>
      <c r="K7311">
        <v>3</v>
      </c>
    </row>
    <row r="7312" spans="1:11" x14ac:dyDescent="0.25">
      <c r="A7312" t="s">
        <v>7856</v>
      </c>
      <c r="B7312">
        <v>51607</v>
      </c>
      <c r="C7312" t="s">
        <v>172</v>
      </c>
      <c r="D7312" s="167">
        <v>94277.96</v>
      </c>
      <c r="E7312" t="s">
        <v>168</v>
      </c>
      <c r="F7312" t="s">
        <v>169</v>
      </c>
      <c r="G7312" t="s">
        <v>524</v>
      </c>
      <c r="H7312" s="168">
        <v>33069</v>
      </c>
      <c r="I7312" t="s">
        <v>108</v>
      </c>
      <c r="J7312" s="169">
        <v>27.216438356164385</v>
      </c>
      <c r="K7312">
        <v>6</v>
      </c>
    </row>
    <row r="7313" spans="1:11" x14ac:dyDescent="0.25">
      <c r="A7313" t="s">
        <v>7857</v>
      </c>
      <c r="B7313">
        <v>77068</v>
      </c>
      <c r="C7313" t="s">
        <v>172</v>
      </c>
      <c r="D7313" s="167">
        <v>45261</v>
      </c>
      <c r="E7313" t="s">
        <v>191</v>
      </c>
      <c r="F7313" t="s">
        <v>169</v>
      </c>
      <c r="G7313" t="s">
        <v>1065</v>
      </c>
      <c r="H7313" s="168">
        <v>42716</v>
      </c>
      <c r="I7313" t="s">
        <v>106</v>
      </c>
      <c r="J7313" s="169">
        <v>0.78630136986301369</v>
      </c>
      <c r="K7313">
        <v>1</v>
      </c>
    </row>
    <row r="7314" spans="1:11" x14ac:dyDescent="0.25">
      <c r="A7314" t="s">
        <v>7858</v>
      </c>
      <c r="B7314">
        <v>56982</v>
      </c>
      <c r="C7314" t="s">
        <v>172</v>
      </c>
      <c r="D7314" s="167">
        <v>46953.39</v>
      </c>
      <c r="E7314" t="s">
        <v>253</v>
      </c>
      <c r="F7314" t="s">
        <v>169</v>
      </c>
      <c r="G7314" t="s">
        <v>895</v>
      </c>
      <c r="H7314" s="168">
        <v>39006</v>
      </c>
      <c r="I7314" t="s">
        <v>104</v>
      </c>
      <c r="J7314" s="169">
        <v>10.950684931506849</v>
      </c>
      <c r="K7314">
        <v>3</v>
      </c>
    </row>
    <row r="7315" spans="1:11" x14ac:dyDescent="0.25">
      <c r="A7315" t="s">
        <v>7859</v>
      </c>
      <c r="B7315">
        <v>53093</v>
      </c>
      <c r="C7315" t="s">
        <v>167</v>
      </c>
      <c r="D7315" s="167">
        <v>99746.18</v>
      </c>
      <c r="E7315" t="s">
        <v>233</v>
      </c>
      <c r="F7315" t="s">
        <v>169</v>
      </c>
      <c r="G7315" t="s">
        <v>7860</v>
      </c>
      <c r="H7315" s="168">
        <v>41568</v>
      </c>
      <c r="I7315" t="s">
        <v>106</v>
      </c>
      <c r="J7315" s="169">
        <v>3.9315068493150687</v>
      </c>
      <c r="K7315">
        <v>1</v>
      </c>
    </row>
    <row r="7316" spans="1:11" x14ac:dyDescent="0.25">
      <c r="A7316" t="s">
        <v>7861</v>
      </c>
      <c r="B7316">
        <v>11197</v>
      </c>
      <c r="C7316" t="s">
        <v>172</v>
      </c>
      <c r="D7316" s="167">
        <v>90896</v>
      </c>
      <c r="E7316" t="s">
        <v>185</v>
      </c>
      <c r="F7316" t="s">
        <v>169</v>
      </c>
      <c r="G7316" t="s">
        <v>416</v>
      </c>
      <c r="H7316" s="168">
        <v>35751</v>
      </c>
      <c r="I7316" t="s">
        <v>103</v>
      </c>
      <c r="J7316" s="169">
        <v>19.86849315068493</v>
      </c>
      <c r="K7316">
        <v>4</v>
      </c>
    </row>
    <row r="7317" spans="1:11" x14ac:dyDescent="0.25">
      <c r="A7317" t="s">
        <v>7862</v>
      </c>
      <c r="B7317">
        <v>31841</v>
      </c>
      <c r="C7317" t="s">
        <v>172</v>
      </c>
      <c r="D7317" s="167">
        <v>97560</v>
      </c>
      <c r="E7317" t="s">
        <v>185</v>
      </c>
      <c r="F7317" t="s">
        <v>169</v>
      </c>
      <c r="G7317" t="s">
        <v>416</v>
      </c>
      <c r="H7317" s="168">
        <v>35807</v>
      </c>
      <c r="I7317" t="s">
        <v>108</v>
      </c>
      <c r="J7317" s="169">
        <v>19.715068493150685</v>
      </c>
      <c r="K7317">
        <v>4</v>
      </c>
    </row>
    <row r="7318" spans="1:11" x14ac:dyDescent="0.25">
      <c r="A7318" t="s">
        <v>7863</v>
      </c>
      <c r="B7318">
        <v>91605</v>
      </c>
      <c r="C7318" t="s">
        <v>172</v>
      </c>
      <c r="D7318" s="167">
        <v>112266</v>
      </c>
      <c r="E7318" t="s">
        <v>185</v>
      </c>
      <c r="F7318" t="s">
        <v>169</v>
      </c>
      <c r="G7318" t="s">
        <v>382</v>
      </c>
      <c r="H7318" s="168">
        <v>36388</v>
      </c>
      <c r="I7318" t="s">
        <v>105</v>
      </c>
      <c r="J7318" s="169">
        <v>18.123287671232877</v>
      </c>
      <c r="K7318">
        <v>4</v>
      </c>
    </row>
    <row r="7319" spans="1:11" x14ac:dyDescent="0.25">
      <c r="A7319" t="s">
        <v>7864</v>
      </c>
      <c r="B7319">
        <v>96033</v>
      </c>
      <c r="C7319" t="s">
        <v>172</v>
      </c>
      <c r="D7319" s="167">
        <v>71860</v>
      </c>
      <c r="E7319" t="s">
        <v>175</v>
      </c>
      <c r="F7319" t="s">
        <v>169</v>
      </c>
      <c r="G7319" t="s">
        <v>183</v>
      </c>
      <c r="H7319" s="168">
        <v>41162</v>
      </c>
      <c r="I7319" t="s">
        <v>107</v>
      </c>
      <c r="J7319" s="169">
        <v>5.043835616438356</v>
      </c>
      <c r="K7319">
        <v>1</v>
      </c>
    </row>
    <row r="7320" spans="1:11" x14ac:dyDescent="0.25">
      <c r="A7320" t="s">
        <v>7865</v>
      </c>
      <c r="B7320">
        <v>23626</v>
      </c>
      <c r="C7320" t="s">
        <v>172</v>
      </c>
      <c r="D7320" s="167">
        <v>43525.72</v>
      </c>
      <c r="E7320" t="s">
        <v>199</v>
      </c>
      <c r="F7320" t="s">
        <v>169</v>
      </c>
      <c r="G7320" t="s">
        <v>220</v>
      </c>
      <c r="H7320" s="168">
        <v>41015</v>
      </c>
      <c r="I7320" t="s">
        <v>105</v>
      </c>
      <c r="J7320" s="169">
        <v>5.4465753424657537</v>
      </c>
      <c r="K7320">
        <v>2</v>
      </c>
    </row>
    <row r="7321" spans="1:11" x14ac:dyDescent="0.25">
      <c r="A7321" t="s">
        <v>7866</v>
      </c>
      <c r="B7321">
        <v>70891</v>
      </c>
      <c r="C7321" t="s">
        <v>172</v>
      </c>
      <c r="D7321" s="167">
        <v>84710.61</v>
      </c>
      <c r="E7321" t="s">
        <v>168</v>
      </c>
      <c r="F7321" t="s">
        <v>169</v>
      </c>
      <c r="G7321" t="s">
        <v>1931</v>
      </c>
      <c r="H7321" s="168">
        <v>34792</v>
      </c>
      <c r="I7321" t="s">
        <v>104</v>
      </c>
      <c r="J7321" s="169">
        <v>22.495890410958904</v>
      </c>
      <c r="K7321">
        <v>5</v>
      </c>
    </row>
    <row r="7322" spans="1:11" x14ac:dyDescent="0.25">
      <c r="A7322" t="s">
        <v>7867</v>
      </c>
      <c r="B7322">
        <v>14044</v>
      </c>
      <c r="C7322" t="s">
        <v>172</v>
      </c>
      <c r="D7322" s="167">
        <v>80784</v>
      </c>
      <c r="E7322" t="s">
        <v>191</v>
      </c>
      <c r="F7322" t="s">
        <v>169</v>
      </c>
      <c r="G7322" t="s">
        <v>192</v>
      </c>
      <c r="H7322" s="168">
        <v>36444</v>
      </c>
      <c r="I7322" t="s">
        <v>107</v>
      </c>
      <c r="J7322" s="169">
        <v>17.969863013698632</v>
      </c>
      <c r="K7322">
        <v>4</v>
      </c>
    </row>
    <row r="7323" spans="1:11" x14ac:dyDescent="0.25">
      <c r="A7323" t="s">
        <v>7868</v>
      </c>
      <c r="B7323">
        <v>53700</v>
      </c>
      <c r="C7323" t="s">
        <v>172</v>
      </c>
      <c r="D7323" s="167">
        <v>61139.41</v>
      </c>
      <c r="E7323" t="s">
        <v>216</v>
      </c>
      <c r="F7323" t="s">
        <v>169</v>
      </c>
      <c r="G7323" t="s">
        <v>369</v>
      </c>
      <c r="H7323" s="168">
        <v>42016</v>
      </c>
      <c r="I7323" t="s">
        <v>107</v>
      </c>
      <c r="J7323" s="169">
        <v>2.7041095890410958</v>
      </c>
      <c r="K7323">
        <v>1</v>
      </c>
    </row>
    <row r="7324" spans="1:11" x14ac:dyDescent="0.25">
      <c r="A7324" t="s">
        <v>7869</v>
      </c>
      <c r="B7324">
        <v>97644</v>
      </c>
      <c r="C7324" t="s">
        <v>167</v>
      </c>
      <c r="D7324" s="167">
        <v>119484.51</v>
      </c>
      <c r="E7324" t="s">
        <v>188</v>
      </c>
      <c r="F7324" t="s">
        <v>169</v>
      </c>
      <c r="G7324" t="s">
        <v>275</v>
      </c>
      <c r="H7324" s="168">
        <v>37851</v>
      </c>
      <c r="I7324" t="s">
        <v>107</v>
      </c>
      <c r="J7324" s="169">
        <v>14.115068493150686</v>
      </c>
      <c r="K7324">
        <v>3</v>
      </c>
    </row>
    <row r="7325" spans="1:11" x14ac:dyDescent="0.25">
      <c r="A7325" t="s">
        <v>7870</v>
      </c>
      <c r="B7325">
        <v>23226</v>
      </c>
      <c r="C7325" t="s">
        <v>172</v>
      </c>
      <c r="D7325" s="167">
        <v>107128.71</v>
      </c>
      <c r="E7325" t="s">
        <v>175</v>
      </c>
      <c r="F7325" t="s">
        <v>169</v>
      </c>
      <c r="G7325" t="s">
        <v>586</v>
      </c>
      <c r="H7325" s="168">
        <v>32216</v>
      </c>
      <c r="I7325" t="s">
        <v>106</v>
      </c>
      <c r="J7325" s="169">
        <v>29.553424657534247</v>
      </c>
      <c r="K7325">
        <v>6</v>
      </c>
    </row>
    <row r="7326" spans="1:11" x14ac:dyDescent="0.25">
      <c r="A7326" t="s">
        <v>7871</v>
      </c>
      <c r="B7326">
        <v>64523</v>
      </c>
      <c r="C7326" t="s">
        <v>172</v>
      </c>
      <c r="D7326" s="167">
        <v>101176.43</v>
      </c>
      <c r="E7326" t="s">
        <v>185</v>
      </c>
      <c r="F7326" t="s">
        <v>169</v>
      </c>
      <c r="G7326" t="s">
        <v>495</v>
      </c>
      <c r="H7326" s="168">
        <v>34722</v>
      </c>
      <c r="I7326" t="s">
        <v>103</v>
      </c>
      <c r="J7326" s="169">
        <v>22.687671232876713</v>
      </c>
      <c r="K7326">
        <v>5</v>
      </c>
    </row>
    <row r="7327" spans="1:11" x14ac:dyDescent="0.25">
      <c r="A7327" t="s">
        <v>7872</v>
      </c>
      <c r="B7327">
        <v>23484</v>
      </c>
      <c r="C7327" t="s">
        <v>167</v>
      </c>
      <c r="D7327" s="167">
        <v>102707.07</v>
      </c>
      <c r="E7327" t="s">
        <v>185</v>
      </c>
      <c r="F7327" t="s">
        <v>169</v>
      </c>
      <c r="G7327" t="s">
        <v>416</v>
      </c>
      <c r="H7327" s="168">
        <v>33112</v>
      </c>
      <c r="I7327" t="s">
        <v>105</v>
      </c>
      <c r="J7327" s="169">
        <v>27.098630136986301</v>
      </c>
      <c r="K7327">
        <v>6</v>
      </c>
    </row>
    <row r="7328" spans="1:11" x14ac:dyDescent="0.25">
      <c r="A7328" t="s">
        <v>7873</v>
      </c>
      <c r="B7328">
        <v>12192</v>
      </c>
      <c r="C7328" t="s">
        <v>172</v>
      </c>
      <c r="D7328" s="167">
        <v>94006.07</v>
      </c>
      <c r="E7328" t="s">
        <v>185</v>
      </c>
      <c r="F7328" t="s">
        <v>169</v>
      </c>
      <c r="G7328" t="s">
        <v>416</v>
      </c>
      <c r="H7328" s="168">
        <v>34722</v>
      </c>
      <c r="I7328" t="s">
        <v>105</v>
      </c>
      <c r="J7328" s="169">
        <v>22.687671232876713</v>
      </c>
      <c r="K7328">
        <v>5</v>
      </c>
    </row>
    <row r="7329" spans="1:11" x14ac:dyDescent="0.25">
      <c r="A7329" t="s">
        <v>7874</v>
      </c>
      <c r="B7329">
        <v>59297</v>
      </c>
      <c r="C7329" t="s">
        <v>172</v>
      </c>
      <c r="D7329" s="167">
        <v>58422</v>
      </c>
      <c r="E7329" t="s">
        <v>191</v>
      </c>
      <c r="F7329" t="s">
        <v>169</v>
      </c>
      <c r="G7329" t="s">
        <v>354</v>
      </c>
      <c r="H7329" s="168">
        <v>39693</v>
      </c>
      <c r="I7329" t="s">
        <v>105</v>
      </c>
      <c r="J7329" s="169">
        <v>9.0684931506849313</v>
      </c>
      <c r="K7329">
        <v>2</v>
      </c>
    </row>
    <row r="7330" spans="1:11" x14ac:dyDescent="0.25">
      <c r="A7330" t="s">
        <v>7875</v>
      </c>
      <c r="B7330">
        <v>22365</v>
      </c>
      <c r="C7330" t="s">
        <v>172</v>
      </c>
      <c r="D7330" s="167">
        <v>79663.289999999994</v>
      </c>
      <c r="E7330" t="s">
        <v>196</v>
      </c>
      <c r="F7330" t="s">
        <v>169</v>
      </c>
      <c r="G7330" t="s">
        <v>7297</v>
      </c>
      <c r="H7330" s="168">
        <v>28744</v>
      </c>
      <c r="I7330" t="s">
        <v>104</v>
      </c>
      <c r="J7330" s="169">
        <v>39.065753424657537</v>
      </c>
      <c r="K7330">
        <v>8</v>
      </c>
    </row>
    <row r="7331" spans="1:11" x14ac:dyDescent="0.25">
      <c r="A7331" t="s">
        <v>7876</v>
      </c>
      <c r="B7331">
        <v>24681</v>
      </c>
      <c r="C7331" t="s">
        <v>172</v>
      </c>
      <c r="D7331" s="167">
        <v>129868.06</v>
      </c>
      <c r="E7331" t="s">
        <v>185</v>
      </c>
      <c r="F7331" t="s">
        <v>169</v>
      </c>
      <c r="G7331" t="s">
        <v>382</v>
      </c>
      <c r="H7331" s="168">
        <v>31557</v>
      </c>
      <c r="I7331" t="s">
        <v>106</v>
      </c>
      <c r="J7331" s="169">
        <v>31.358904109589041</v>
      </c>
      <c r="K7331">
        <v>7</v>
      </c>
    </row>
    <row r="7332" spans="1:11" x14ac:dyDescent="0.25">
      <c r="A7332" t="s">
        <v>7877</v>
      </c>
      <c r="B7332">
        <v>78880</v>
      </c>
      <c r="C7332" t="s">
        <v>172</v>
      </c>
      <c r="D7332" s="167">
        <v>89620</v>
      </c>
      <c r="E7332" t="s">
        <v>175</v>
      </c>
      <c r="F7332" t="s">
        <v>169</v>
      </c>
      <c r="G7332" t="s">
        <v>183</v>
      </c>
      <c r="H7332" s="168">
        <v>37214</v>
      </c>
      <c r="I7332" t="s">
        <v>103</v>
      </c>
      <c r="J7332" s="169">
        <v>15.860273972602739</v>
      </c>
      <c r="K7332">
        <v>4</v>
      </c>
    </row>
    <row r="7333" spans="1:11" x14ac:dyDescent="0.25">
      <c r="A7333" t="s">
        <v>7878</v>
      </c>
      <c r="B7333">
        <v>94861</v>
      </c>
      <c r="C7333" t="s">
        <v>172</v>
      </c>
      <c r="D7333" s="167">
        <v>92756.7</v>
      </c>
      <c r="E7333" t="s">
        <v>175</v>
      </c>
      <c r="F7333" t="s">
        <v>169</v>
      </c>
      <c r="G7333" t="s">
        <v>183</v>
      </c>
      <c r="H7333" s="168">
        <v>34498</v>
      </c>
      <c r="I7333" t="s">
        <v>106</v>
      </c>
      <c r="J7333" s="169">
        <v>23.301369863013697</v>
      </c>
      <c r="K7333">
        <v>5</v>
      </c>
    </row>
    <row r="7334" spans="1:11" x14ac:dyDescent="0.25">
      <c r="A7334" t="s">
        <v>7879</v>
      </c>
      <c r="B7334">
        <v>38300</v>
      </c>
      <c r="C7334" t="s">
        <v>167</v>
      </c>
      <c r="D7334" s="167">
        <v>92756.7</v>
      </c>
      <c r="E7334" t="s">
        <v>175</v>
      </c>
      <c r="F7334" t="s">
        <v>169</v>
      </c>
      <c r="G7334" t="s">
        <v>183</v>
      </c>
      <c r="H7334" s="168">
        <v>34246</v>
      </c>
      <c r="I7334" t="s">
        <v>107</v>
      </c>
      <c r="J7334" s="169">
        <v>23.991780821917807</v>
      </c>
      <c r="K7334">
        <v>5</v>
      </c>
    </row>
    <row r="7335" spans="1:11" x14ac:dyDescent="0.25">
      <c r="A7335" t="s">
        <v>7880</v>
      </c>
      <c r="B7335">
        <v>8404</v>
      </c>
      <c r="C7335" t="s">
        <v>172</v>
      </c>
      <c r="D7335" s="167">
        <v>110107.86</v>
      </c>
      <c r="E7335" t="s">
        <v>199</v>
      </c>
      <c r="F7335" t="s">
        <v>169</v>
      </c>
      <c r="G7335" t="s">
        <v>275</v>
      </c>
      <c r="H7335" s="168">
        <v>39146</v>
      </c>
      <c r="I7335" t="s">
        <v>104</v>
      </c>
      <c r="J7335" s="169">
        <v>10.567123287671233</v>
      </c>
      <c r="K7335">
        <v>3</v>
      </c>
    </row>
    <row r="7336" spans="1:11" x14ac:dyDescent="0.25">
      <c r="A7336" t="s">
        <v>7881</v>
      </c>
      <c r="B7336">
        <v>67242</v>
      </c>
      <c r="C7336" t="s">
        <v>172</v>
      </c>
      <c r="D7336" s="167">
        <v>45261</v>
      </c>
      <c r="E7336" t="s">
        <v>191</v>
      </c>
      <c r="F7336" t="s">
        <v>169</v>
      </c>
      <c r="G7336" t="s">
        <v>1065</v>
      </c>
      <c r="H7336" s="168">
        <v>42716</v>
      </c>
      <c r="I7336" t="s">
        <v>103</v>
      </c>
      <c r="J7336" s="169">
        <v>0.78630136986301369</v>
      </c>
      <c r="K7336">
        <v>1</v>
      </c>
    </row>
    <row r="7337" spans="1:11" x14ac:dyDescent="0.25">
      <c r="A7337" t="s">
        <v>7882</v>
      </c>
      <c r="B7337">
        <v>98609</v>
      </c>
      <c r="C7337" t="s">
        <v>167</v>
      </c>
      <c r="D7337" s="167">
        <v>70422</v>
      </c>
      <c r="E7337" t="s">
        <v>168</v>
      </c>
      <c r="F7337" t="s">
        <v>169</v>
      </c>
      <c r="G7337" t="s">
        <v>968</v>
      </c>
      <c r="H7337" s="168">
        <v>31789</v>
      </c>
      <c r="I7337" t="s">
        <v>107</v>
      </c>
      <c r="J7337" s="169">
        <v>30.723287671232878</v>
      </c>
      <c r="K7337">
        <v>7</v>
      </c>
    </row>
    <row r="7338" spans="1:11" x14ac:dyDescent="0.25">
      <c r="A7338" t="s">
        <v>7883</v>
      </c>
      <c r="B7338">
        <v>84552</v>
      </c>
      <c r="C7338" t="s">
        <v>172</v>
      </c>
      <c r="D7338" s="167">
        <v>118400</v>
      </c>
      <c r="E7338" t="s">
        <v>213</v>
      </c>
      <c r="F7338" t="s">
        <v>169</v>
      </c>
      <c r="G7338" t="s">
        <v>214</v>
      </c>
      <c r="H7338" s="168">
        <v>38950</v>
      </c>
      <c r="I7338" t="s">
        <v>103</v>
      </c>
      <c r="J7338" s="169">
        <v>11.104109589041096</v>
      </c>
      <c r="K7338">
        <v>3</v>
      </c>
    </row>
    <row r="7339" spans="1:11" x14ac:dyDescent="0.25">
      <c r="A7339" t="s">
        <v>7884</v>
      </c>
      <c r="B7339">
        <v>57831</v>
      </c>
      <c r="C7339" t="s">
        <v>167</v>
      </c>
      <c r="D7339" s="167">
        <v>97912</v>
      </c>
      <c r="E7339" t="s">
        <v>268</v>
      </c>
      <c r="F7339" t="s">
        <v>169</v>
      </c>
      <c r="G7339" t="s">
        <v>297</v>
      </c>
      <c r="H7339" s="168">
        <v>37900</v>
      </c>
      <c r="I7339" t="s">
        <v>105</v>
      </c>
      <c r="J7339" s="169">
        <v>13.980821917808219</v>
      </c>
      <c r="K7339">
        <v>3</v>
      </c>
    </row>
    <row r="7340" spans="1:11" x14ac:dyDescent="0.25">
      <c r="A7340" t="s">
        <v>7885</v>
      </c>
      <c r="B7340">
        <v>47286</v>
      </c>
      <c r="C7340" t="s">
        <v>172</v>
      </c>
      <c r="D7340" s="167">
        <v>77065</v>
      </c>
      <c r="E7340" t="s">
        <v>168</v>
      </c>
      <c r="F7340" t="s">
        <v>169</v>
      </c>
      <c r="G7340" t="s">
        <v>524</v>
      </c>
      <c r="H7340" s="168">
        <v>38180</v>
      </c>
      <c r="I7340" t="s">
        <v>103</v>
      </c>
      <c r="J7340" s="169">
        <v>13.213698630136987</v>
      </c>
      <c r="K7340">
        <v>3</v>
      </c>
    </row>
    <row r="7341" spans="1:11" x14ac:dyDescent="0.25">
      <c r="A7341" t="s">
        <v>7886</v>
      </c>
      <c r="B7341">
        <v>53342</v>
      </c>
      <c r="C7341" t="s">
        <v>172</v>
      </c>
      <c r="D7341" s="167">
        <v>82978.23</v>
      </c>
      <c r="E7341" t="s">
        <v>233</v>
      </c>
      <c r="F7341" t="s">
        <v>169</v>
      </c>
      <c r="G7341" t="s">
        <v>637</v>
      </c>
      <c r="H7341" s="168">
        <v>36053</v>
      </c>
      <c r="I7341" t="s">
        <v>107</v>
      </c>
      <c r="J7341" s="169">
        <v>19.041095890410958</v>
      </c>
      <c r="K7341">
        <v>4</v>
      </c>
    </row>
    <row r="7342" spans="1:11" x14ac:dyDescent="0.25">
      <c r="A7342" t="s">
        <v>7887</v>
      </c>
      <c r="B7342">
        <v>60587</v>
      </c>
      <c r="C7342" t="s">
        <v>167</v>
      </c>
      <c r="D7342" s="167">
        <v>79762.34</v>
      </c>
      <c r="E7342" t="s">
        <v>1684</v>
      </c>
      <c r="F7342" t="s">
        <v>169</v>
      </c>
      <c r="G7342" t="s">
        <v>428</v>
      </c>
      <c r="H7342" s="168">
        <v>38936</v>
      </c>
      <c r="I7342" t="s">
        <v>104</v>
      </c>
      <c r="J7342" s="169">
        <v>11.142465753424657</v>
      </c>
      <c r="K7342">
        <v>3</v>
      </c>
    </row>
    <row r="7343" spans="1:11" x14ac:dyDescent="0.25">
      <c r="A7343" t="s">
        <v>7888</v>
      </c>
      <c r="B7343">
        <v>57938</v>
      </c>
      <c r="C7343" t="s">
        <v>167</v>
      </c>
      <c r="D7343" s="167">
        <v>34275.06</v>
      </c>
      <c r="E7343" t="s">
        <v>239</v>
      </c>
      <c r="F7343" t="s">
        <v>202</v>
      </c>
      <c r="G7343" t="s">
        <v>170</v>
      </c>
      <c r="H7343" s="168">
        <v>32986</v>
      </c>
      <c r="I7343" t="s">
        <v>103</v>
      </c>
      <c r="J7343" s="169">
        <v>27.443835616438356</v>
      </c>
      <c r="K7343">
        <v>6</v>
      </c>
    </row>
    <row r="7344" spans="1:11" x14ac:dyDescent="0.25">
      <c r="A7344" t="s">
        <v>7889</v>
      </c>
      <c r="B7344">
        <v>28441</v>
      </c>
      <c r="C7344" t="s">
        <v>172</v>
      </c>
      <c r="D7344" s="167">
        <v>92361.99</v>
      </c>
      <c r="E7344" t="s">
        <v>268</v>
      </c>
      <c r="F7344" t="s">
        <v>169</v>
      </c>
      <c r="G7344" t="s">
        <v>297</v>
      </c>
      <c r="H7344" s="168">
        <v>41288</v>
      </c>
      <c r="I7344" t="s">
        <v>105</v>
      </c>
      <c r="J7344" s="169">
        <v>4.6986301369863011</v>
      </c>
      <c r="K7344">
        <v>1</v>
      </c>
    </row>
    <row r="7345" spans="1:11" x14ac:dyDescent="0.25">
      <c r="A7345" t="s">
        <v>7890</v>
      </c>
      <c r="B7345">
        <v>44892</v>
      </c>
      <c r="C7345" t="s">
        <v>172</v>
      </c>
      <c r="D7345" s="167">
        <v>83497.98</v>
      </c>
      <c r="E7345" t="s">
        <v>213</v>
      </c>
      <c r="F7345" t="s">
        <v>169</v>
      </c>
      <c r="G7345" t="s">
        <v>3193</v>
      </c>
      <c r="H7345" s="168">
        <v>32706</v>
      </c>
      <c r="I7345" t="s">
        <v>107</v>
      </c>
      <c r="J7345" s="169">
        <v>28.210958904109589</v>
      </c>
      <c r="K7345">
        <v>6</v>
      </c>
    </row>
    <row r="7346" spans="1:11" x14ac:dyDescent="0.25">
      <c r="A7346" t="s">
        <v>7891</v>
      </c>
      <c r="B7346">
        <v>89027</v>
      </c>
      <c r="C7346" t="s">
        <v>172</v>
      </c>
      <c r="D7346" s="167">
        <v>114419.25</v>
      </c>
      <c r="E7346" t="s">
        <v>268</v>
      </c>
      <c r="F7346" t="s">
        <v>169</v>
      </c>
      <c r="G7346" t="s">
        <v>275</v>
      </c>
      <c r="H7346" s="168">
        <v>38684</v>
      </c>
      <c r="I7346" t="s">
        <v>103</v>
      </c>
      <c r="J7346" s="169">
        <v>11.832876712328767</v>
      </c>
      <c r="K7346">
        <v>3</v>
      </c>
    </row>
    <row r="7347" spans="1:11" x14ac:dyDescent="0.25">
      <c r="A7347" t="s">
        <v>7892</v>
      </c>
      <c r="B7347">
        <v>98365</v>
      </c>
      <c r="C7347" t="s">
        <v>172</v>
      </c>
      <c r="D7347" s="167">
        <v>114098.37</v>
      </c>
      <c r="E7347" t="s">
        <v>213</v>
      </c>
      <c r="F7347" t="s">
        <v>169</v>
      </c>
      <c r="G7347" t="s">
        <v>214</v>
      </c>
      <c r="H7347" s="168">
        <v>36388</v>
      </c>
      <c r="I7347" t="s">
        <v>106</v>
      </c>
      <c r="J7347" s="169">
        <v>18.123287671232877</v>
      </c>
      <c r="K7347">
        <v>4</v>
      </c>
    </row>
    <row r="7348" spans="1:11" x14ac:dyDescent="0.25">
      <c r="A7348" t="s">
        <v>7893</v>
      </c>
      <c r="B7348">
        <v>77387</v>
      </c>
      <c r="C7348" t="s">
        <v>167</v>
      </c>
      <c r="D7348" s="167">
        <v>64428.28</v>
      </c>
      <c r="E7348" t="s">
        <v>230</v>
      </c>
      <c r="F7348" t="s">
        <v>169</v>
      </c>
      <c r="G7348" t="s">
        <v>170</v>
      </c>
      <c r="H7348" s="168">
        <v>35791</v>
      </c>
      <c r="I7348" t="s">
        <v>107</v>
      </c>
      <c r="J7348" s="169">
        <v>19.758904109589039</v>
      </c>
      <c r="K7348">
        <v>4</v>
      </c>
    </row>
    <row r="7349" spans="1:11" x14ac:dyDescent="0.25">
      <c r="A7349" t="s">
        <v>7894</v>
      </c>
      <c r="B7349">
        <v>86294</v>
      </c>
      <c r="C7349" t="s">
        <v>172</v>
      </c>
      <c r="D7349" s="167">
        <v>58455</v>
      </c>
      <c r="E7349" t="s">
        <v>175</v>
      </c>
      <c r="F7349" t="s">
        <v>169</v>
      </c>
      <c r="G7349" t="s">
        <v>183</v>
      </c>
      <c r="H7349" s="168">
        <v>41358</v>
      </c>
      <c r="I7349" t="s">
        <v>107</v>
      </c>
      <c r="J7349" s="169">
        <v>4.506849315068493</v>
      </c>
      <c r="K7349">
        <v>1</v>
      </c>
    </row>
    <row r="7350" spans="1:11" x14ac:dyDescent="0.25">
      <c r="A7350" t="s">
        <v>7895</v>
      </c>
      <c r="B7350">
        <v>93047</v>
      </c>
      <c r="C7350" t="s">
        <v>172</v>
      </c>
      <c r="D7350" s="167">
        <v>94277.96</v>
      </c>
      <c r="E7350" t="s">
        <v>168</v>
      </c>
      <c r="F7350" t="s">
        <v>169</v>
      </c>
      <c r="G7350" t="s">
        <v>524</v>
      </c>
      <c r="H7350" s="168">
        <v>34652</v>
      </c>
      <c r="I7350" t="s">
        <v>108</v>
      </c>
      <c r="J7350" s="169">
        <v>22.87945205479452</v>
      </c>
      <c r="K7350">
        <v>5</v>
      </c>
    </row>
    <row r="7351" spans="1:11" x14ac:dyDescent="0.25">
      <c r="A7351" t="s">
        <v>7896</v>
      </c>
      <c r="B7351">
        <v>59867</v>
      </c>
      <c r="C7351" t="s">
        <v>167</v>
      </c>
      <c r="D7351" s="167">
        <v>81066</v>
      </c>
      <c r="E7351" t="s">
        <v>188</v>
      </c>
      <c r="F7351" t="s">
        <v>169</v>
      </c>
      <c r="G7351" t="s">
        <v>282</v>
      </c>
      <c r="H7351" s="168">
        <v>36724</v>
      </c>
      <c r="I7351" t="s">
        <v>103</v>
      </c>
      <c r="J7351" s="169">
        <v>17.202739726027396</v>
      </c>
      <c r="K7351">
        <v>4</v>
      </c>
    </row>
    <row r="7352" spans="1:11" x14ac:dyDescent="0.25">
      <c r="A7352" t="s">
        <v>7897</v>
      </c>
      <c r="B7352">
        <v>30941</v>
      </c>
      <c r="C7352" t="s">
        <v>172</v>
      </c>
      <c r="D7352" s="167">
        <v>46628.09</v>
      </c>
      <c r="E7352" t="s">
        <v>199</v>
      </c>
      <c r="F7352" t="s">
        <v>169</v>
      </c>
      <c r="G7352" t="s">
        <v>205</v>
      </c>
      <c r="H7352" s="168">
        <v>39139</v>
      </c>
      <c r="I7352" t="s">
        <v>107</v>
      </c>
      <c r="J7352" s="169">
        <v>10.586301369863014</v>
      </c>
      <c r="K7352">
        <v>3</v>
      </c>
    </row>
    <row r="7353" spans="1:11" x14ac:dyDescent="0.25">
      <c r="A7353" t="s">
        <v>7898</v>
      </c>
      <c r="B7353">
        <v>13564</v>
      </c>
      <c r="C7353" t="s">
        <v>172</v>
      </c>
      <c r="D7353" s="167">
        <v>60501</v>
      </c>
      <c r="E7353" t="s">
        <v>175</v>
      </c>
      <c r="F7353" t="s">
        <v>169</v>
      </c>
      <c r="G7353" t="s">
        <v>183</v>
      </c>
      <c r="H7353" s="168">
        <v>41106</v>
      </c>
      <c r="I7353" t="s">
        <v>103</v>
      </c>
      <c r="J7353" s="169">
        <v>5.1972602739726028</v>
      </c>
      <c r="K7353">
        <v>2</v>
      </c>
    </row>
    <row r="7354" spans="1:11" x14ac:dyDescent="0.25">
      <c r="A7354" t="s">
        <v>7899</v>
      </c>
      <c r="B7354">
        <v>23840</v>
      </c>
      <c r="C7354" t="s">
        <v>167</v>
      </c>
      <c r="D7354" s="167">
        <v>74148.259999999995</v>
      </c>
      <c r="E7354" t="s">
        <v>188</v>
      </c>
      <c r="F7354" t="s">
        <v>169</v>
      </c>
      <c r="G7354" t="s">
        <v>282</v>
      </c>
      <c r="H7354" s="168">
        <v>37109</v>
      </c>
      <c r="I7354" t="s">
        <v>104</v>
      </c>
      <c r="J7354" s="169">
        <v>16.147945205479452</v>
      </c>
      <c r="K7354">
        <v>4</v>
      </c>
    </row>
    <row r="7355" spans="1:11" x14ac:dyDescent="0.25">
      <c r="A7355" t="s">
        <v>7900</v>
      </c>
      <c r="B7355">
        <v>13880</v>
      </c>
      <c r="C7355" t="s">
        <v>172</v>
      </c>
      <c r="D7355" s="167">
        <v>74110.64</v>
      </c>
      <c r="E7355" t="s">
        <v>196</v>
      </c>
      <c r="F7355" t="s">
        <v>169</v>
      </c>
      <c r="G7355" t="s">
        <v>428</v>
      </c>
      <c r="H7355" s="168">
        <v>37025</v>
      </c>
      <c r="I7355" t="s">
        <v>105</v>
      </c>
      <c r="J7355" s="169">
        <v>16.378082191780823</v>
      </c>
      <c r="K7355">
        <v>4</v>
      </c>
    </row>
    <row r="7356" spans="1:11" x14ac:dyDescent="0.25">
      <c r="A7356" t="s">
        <v>7901</v>
      </c>
      <c r="B7356">
        <v>14975</v>
      </c>
      <c r="C7356" t="s">
        <v>172</v>
      </c>
      <c r="D7356" s="167">
        <v>93945</v>
      </c>
      <c r="E7356" t="s">
        <v>168</v>
      </c>
      <c r="F7356" t="s">
        <v>169</v>
      </c>
      <c r="G7356" t="s">
        <v>384</v>
      </c>
      <c r="H7356" s="168">
        <v>36962</v>
      </c>
      <c r="I7356" t="s">
        <v>103</v>
      </c>
      <c r="J7356" s="169">
        <v>16.550684931506851</v>
      </c>
      <c r="K7356">
        <v>4</v>
      </c>
    </row>
    <row r="7357" spans="1:11" x14ac:dyDescent="0.25">
      <c r="A7357" t="s">
        <v>7902</v>
      </c>
      <c r="B7357">
        <v>66371</v>
      </c>
      <c r="C7357" t="s">
        <v>167</v>
      </c>
      <c r="D7357" s="167">
        <v>78039.399999999994</v>
      </c>
      <c r="E7357" t="s">
        <v>175</v>
      </c>
      <c r="F7357" t="s">
        <v>169</v>
      </c>
      <c r="G7357" t="s">
        <v>882</v>
      </c>
      <c r="H7357" s="168">
        <v>36213</v>
      </c>
      <c r="I7357" t="s">
        <v>107</v>
      </c>
      <c r="J7357" s="169">
        <v>18.602739726027398</v>
      </c>
      <c r="K7357">
        <v>4</v>
      </c>
    </row>
    <row r="7358" spans="1:11" x14ac:dyDescent="0.25">
      <c r="A7358" t="s">
        <v>7903</v>
      </c>
      <c r="B7358">
        <v>86354</v>
      </c>
      <c r="C7358" t="s">
        <v>172</v>
      </c>
      <c r="D7358" s="167">
        <v>22651.5</v>
      </c>
      <c r="E7358" t="s">
        <v>216</v>
      </c>
      <c r="F7358" t="s">
        <v>202</v>
      </c>
      <c r="G7358" t="s">
        <v>980</v>
      </c>
      <c r="H7358" s="168">
        <v>41908</v>
      </c>
      <c r="I7358" t="s">
        <v>103</v>
      </c>
      <c r="J7358" s="169">
        <v>3</v>
      </c>
      <c r="K7358">
        <v>1</v>
      </c>
    </row>
    <row r="7359" spans="1:11" x14ac:dyDescent="0.25">
      <c r="A7359" t="s">
        <v>7904</v>
      </c>
      <c r="B7359">
        <v>88224</v>
      </c>
      <c r="C7359" t="s">
        <v>172</v>
      </c>
      <c r="D7359" s="167">
        <v>64872.19</v>
      </c>
      <c r="E7359" t="s">
        <v>188</v>
      </c>
      <c r="F7359" t="s">
        <v>169</v>
      </c>
      <c r="G7359" t="s">
        <v>189</v>
      </c>
      <c r="H7359" s="168">
        <v>41218</v>
      </c>
      <c r="I7359" t="s">
        <v>103</v>
      </c>
      <c r="J7359" s="169">
        <v>4.8904109589041092</v>
      </c>
      <c r="K7359">
        <v>1</v>
      </c>
    </row>
    <row r="7360" spans="1:11" x14ac:dyDescent="0.25">
      <c r="A7360" t="s">
        <v>7905</v>
      </c>
      <c r="B7360">
        <v>52262</v>
      </c>
      <c r="C7360" t="s">
        <v>172</v>
      </c>
      <c r="D7360" s="167">
        <v>79919.72</v>
      </c>
      <c r="E7360" t="s">
        <v>268</v>
      </c>
      <c r="F7360" t="s">
        <v>169</v>
      </c>
      <c r="G7360" t="s">
        <v>397</v>
      </c>
      <c r="H7360" s="168">
        <v>39118</v>
      </c>
      <c r="I7360" t="s">
        <v>104</v>
      </c>
      <c r="J7360" s="169">
        <v>10.643835616438356</v>
      </c>
      <c r="K7360">
        <v>3</v>
      </c>
    </row>
    <row r="7361" spans="1:11" x14ac:dyDescent="0.25">
      <c r="A7361" t="s">
        <v>7906</v>
      </c>
      <c r="B7361">
        <v>43301</v>
      </c>
      <c r="C7361" t="s">
        <v>172</v>
      </c>
      <c r="D7361" s="167">
        <v>53928.21</v>
      </c>
      <c r="E7361" t="s">
        <v>233</v>
      </c>
      <c r="F7361" t="s">
        <v>169</v>
      </c>
      <c r="G7361" t="s">
        <v>554</v>
      </c>
      <c r="H7361" s="168">
        <v>34862</v>
      </c>
      <c r="I7361" t="s">
        <v>104</v>
      </c>
      <c r="J7361" s="169">
        <v>22.304109589041097</v>
      </c>
      <c r="K7361">
        <v>5</v>
      </c>
    </row>
    <row r="7362" spans="1:11" x14ac:dyDescent="0.25">
      <c r="A7362" t="s">
        <v>7907</v>
      </c>
      <c r="B7362">
        <v>16416</v>
      </c>
      <c r="C7362" t="s">
        <v>172</v>
      </c>
      <c r="D7362" s="167">
        <v>58720</v>
      </c>
      <c r="E7362" t="s">
        <v>168</v>
      </c>
      <c r="F7362" t="s">
        <v>169</v>
      </c>
      <c r="G7362" t="s">
        <v>265</v>
      </c>
      <c r="H7362" s="168">
        <v>37585</v>
      </c>
      <c r="I7362" t="s">
        <v>107</v>
      </c>
      <c r="J7362" s="169">
        <v>14.843835616438357</v>
      </c>
      <c r="K7362">
        <v>3</v>
      </c>
    </row>
    <row r="7363" spans="1:11" x14ac:dyDescent="0.25">
      <c r="A7363" t="s">
        <v>7908</v>
      </c>
      <c r="B7363">
        <v>409</v>
      </c>
      <c r="C7363" t="s">
        <v>172</v>
      </c>
      <c r="D7363" s="167">
        <v>129571.09</v>
      </c>
      <c r="E7363" t="s">
        <v>188</v>
      </c>
      <c r="F7363" t="s">
        <v>169</v>
      </c>
      <c r="G7363" t="s">
        <v>275</v>
      </c>
      <c r="H7363" s="168">
        <v>36437</v>
      </c>
      <c r="I7363" t="s">
        <v>103</v>
      </c>
      <c r="J7363" s="169">
        <v>17.989041095890411</v>
      </c>
      <c r="K7363">
        <v>4</v>
      </c>
    </row>
    <row r="7364" spans="1:11" x14ac:dyDescent="0.25">
      <c r="A7364" t="s">
        <v>7909</v>
      </c>
      <c r="B7364">
        <v>84304</v>
      </c>
      <c r="C7364" t="s">
        <v>167</v>
      </c>
      <c r="D7364" s="167">
        <v>103457.43</v>
      </c>
      <c r="E7364" t="s">
        <v>616</v>
      </c>
      <c r="F7364" t="s">
        <v>169</v>
      </c>
      <c r="G7364" t="s">
        <v>617</v>
      </c>
      <c r="H7364" s="168">
        <v>40868</v>
      </c>
      <c r="I7364" t="s">
        <v>104</v>
      </c>
      <c r="J7364" s="169">
        <v>5.8493150684931505</v>
      </c>
      <c r="K7364">
        <v>2</v>
      </c>
    </row>
    <row r="7365" spans="1:11" x14ac:dyDescent="0.25">
      <c r="A7365" t="s">
        <v>7910</v>
      </c>
      <c r="B7365">
        <v>93023</v>
      </c>
      <c r="C7365" t="s">
        <v>167</v>
      </c>
      <c r="D7365" s="167">
        <v>49831.17</v>
      </c>
      <c r="E7365" t="s">
        <v>188</v>
      </c>
      <c r="F7365" t="s">
        <v>202</v>
      </c>
      <c r="G7365" t="s">
        <v>313</v>
      </c>
      <c r="H7365" s="168">
        <v>36381</v>
      </c>
      <c r="I7365" t="s">
        <v>107</v>
      </c>
      <c r="J7365" s="169">
        <v>18.142465753424659</v>
      </c>
      <c r="K7365">
        <v>4</v>
      </c>
    </row>
    <row r="7366" spans="1:11" x14ac:dyDescent="0.25">
      <c r="A7366" t="s">
        <v>7911</v>
      </c>
      <c r="B7366">
        <v>17954</v>
      </c>
      <c r="C7366" t="s">
        <v>167</v>
      </c>
      <c r="D7366" s="167">
        <v>40534.54</v>
      </c>
      <c r="E7366" t="s">
        <v>188</v>
      </c>
      <c r="F7366" t="s">
        <v>202</v>
      </c>
      <c r="G7366" t="s">
        <v>313</v>
      </c>
      <c r="H7366" s="168">
        <v>39006</v>
      </c>
      <c r="I7366" t="s">
        <v>106</v>
      </c>
      <c r="J7366" s="169">
        <v>10.950684931506849</v>
      </c>
      <c r="K7366">
        <v>3</v>
      </c>
    </row>
    <row r="7367" spans="1:11" x14ac:dyDescent="0.25">
      <c r="A7367" t="s">
        <v>7912</v>
      </c>
      <c r="B7367">
        <v>97762</v>
      </c>
      <c r="C7367" t="s">
        <v>167</v>
      </c>
      <c r="D7367" s="167">
        <v>93450.27</v>
      </c>
      <c r="E7367" t="s">
        <v>199</v>
      </c>
      <c r="F7367" t="s">
        <v>169</v>
      </c>
      <c r="G7367" t="s">
        <v>176</v>
      </c>
      <c r="H7367" s="168">
        <v>39706</v>
      </c>
      <c r="I7367" t="s">
        <v>105</v>
      </c>
      <c r="J7367" s="169">
        <v>9.0328767123287665</v>
      </c>
      <c r="K7367">
        <v>2</v>
      </c>
    </row>
    <row r="7368" spans="1:11" x14ac:dyDescent="0.25">
      <c r="A7368" t="s">
        <v>7913</v>
      </c>
      <c r="B7368">
        <v>1872</v>
      </c>
      <c r="C7368" t="s">
        <v>167</v>
      </c>
      <c r="D7368" s="167">
        <v>51394</v>
      </c>
      <c r="E7368" t="s">
        <v>175</v>
      </c>
      <c r="F7368" t="s">
        <v>169</v>
      </c>
      <c r="G7368" t="s">
        <v>311</v>
      </c>
      <c r="H7368" s="168">
        <v>41330</v>
      </c>
      <c r="I7368" t="s">
        <v>103</v>
      </c>
      <c r="J7368" s="169">
        <v>4.5835616438356164</v>
      </c>
      <c r="K7368">
        <v>1</v>
      </c>
    </row>
    <row r="7369" spans="1:11" x14ac:dyDescent="0.25">
      <c r="A7369" t="s">
        <v>7914</v>
      </c>
      <c r="B7369">
        <v>71104</v>
      </c>
      <c r="C7369" t="s">
        <v>167</v>
      </c>
      <c r="D7369" s="167">
        <v>108976.88</v>
      </c>
      <c r="E7369" t="s">
        <v>616</v>
      </c>
      <c r="F7369" t="s">
        <v>169</v>
      </c>
      <c r="G7369" t="s">
        <v>617</v>
      </c>
      <c r="H7369" s="168">
        <v>35821</v>
      </c>
      <c r="I7369" t="s">
        <v>108</v>
      </c>
      <c r="J7369" s="169">
        <v>19.676712328767124</v>
      </c>
      <c r="K7369">
        <v>4</v>
      </c>
    </row>
    <row r="7370" spans="1:11" x14ac:dyDescent="0.25">
      <c r="A7370" t="s">
        <v>7915</v>
      </c>
      <c r="B7370">
        <v>59826</v>
      </c>
      <c r="C7370" t="s">
        <v>172</v>
      </c>
      <c r="D7370" s="167">
        <v>100849.36</v>
      </c>
      <c r="E7370" t="s">
        <v>191</v>
      </c>
      <c r="F7370" t="s">
        <v>169</v>
      </c>
      <c r="G7370" t="s">
        <v>610</v>
      </c>
      <c r="H7370" s="168">
        <v>32419</v>
      </c>
      <c r="I7370" t="s">
        <v>106</v>
      </c>
      <c r="J7370" s="169">
        <v>28.997260273972604</v>
      </c>
      <c r="K7370">
        <v>6</v>
      </c>
    </row>
    <row r="7371" spans="1:11" x14ac:dyDescent="0.25">
      <c r="A7371" t="s">
        <v>7916</v>
      </c>
      <c r="B7371">
        <v>26515</v>
      </c>
      <c r="C7371" t="s">
        <v>172</v>
      </c>
      <c r="D7371" s="167">
        <v>78096</v>
      </c>
      <c r="E7371" t="s">
        <v>175</v>
      </c>
      <c r="F7371" t="s">
        <v>169</v>
      </c>
      <c r="G7371" t="s">
        <v>183</v>
      </c>
      <c r="H7371" s="168">
        <v>38012</v>
      </c>
      <c r="I7371" t="s">
        <v>103</v>
      </c>
      <c r="J7371" s="169">
        <v>13.673972602739726</v>
      </c>
      <c r="K7371">
        <v>3</v>
      </c>
    </row>
    <row r="7372" spans="1:11" x14ac:dyDescent="0.25">
      <c r="A7372" t="s">
        <v>7917</v>
      </c>
      <c r="B7372">
        <v>89854</v>
      </c>
      <c r="C7372" t="s">
        <v>167</v>
      </c>
      <c r="D7372" s="167">
        <v>104309.72</v>
      </c>
      <c r="E7372" t="s">
        <v>253</v>
      </c>
      <c r="F7372" t="s">
        <v>169</v>
      </c>
      <c r="G7372" t="s">
        <v>3297</v>
      </c>
      <c r="H7372" s="168">
        <v>41764</v>
      </c>
      <c r="I7372" t="s">
        <v>106</v>
      </c>
      <c r="J7372" s="169">
        <v>3.3945205479452056</v>
      </c>
      <c r="K7372">
        <v>1</v>
      </c>
    </row>
    <row r="7373" spans="1:11" x14ac:dyDescent="0.25">
      <c r="A7373" t="s">
        <v>7918</v>
      </c>
      <c r="B7373">
        <v>61831</v>
      </c>
      <c r="C7373" t="s">
        <v>167</v>
      </c>
      <c r="D7373" s="167">
        <v>62678.98</v>
      </c>
      <c r="E7373" t="s">
        <v>175</v>
      </c>
      <c r="F7373" t="s">
        <v>169</v>
      </c>
      <c r="G7373" t="s">
        <v>311</v>
      </c>
      <c r="H7373" s="168">
        <v>41428</v>
      </c>
      <c r="I7373" t="s">
        <v>106</v>
      </c>
      <c r="J7373" s="169">
        <v>4.3150684931506849</v>
      </c>
      <c r="K7373">
        <v>1</v>
      </c>
    </row>
    <row r="7374" spans="1:11" x14ac:dyDescent="0.25">
      <c r="A7374" t="s">
        <v>7919</v>
      </c>
      <c r="B7374">
        <v>904</v>
      </c>
      <c r="C7374" t="s">
        <v>167</v>
      </c>
      <c r="D7374" s="167">
        <v>57807.08</v>
      </c>
      <c r="E7374" t="s">
        <v>188</v>
      </c>
      <c r="F7374" t="s">
        <v>202</v>
      </c>
      <c r="G7374" t="s">
        <v>313</v>
      </c>
      <c r="H7374" s="168">
        <v>32727</v>
      </c>
      <c r="I7374" t="s">
        <v>103</v>
      </c>
      <c r="J7374" s="169">
        <v>28.153424657534245</v>
      </c>
      <c r="K7374">
        <v>6</v>
      </c>
    </row>
    <row r="7375" spans="1:11" x14ac:dyDescent="0.25">
      <c r="A7375" t="s">
        <v>7920</v>
      </c>
      <c r="B7375">
        <v>89989</v>
      </c>
      <c r="C7375" t="s">
        <v>167</v>
      </c>
      <c r="D7375" s="167">
        <v>97912</v>
      </c>
      <c r="E7375" t="s">
        <v>188</v>
      </c>
      <c r="F7375" t="s">
        <v>169</v>
      </c>
      <c r="G7375" t="s">
        <v>284</v>
      </c>
      <c r="H7375" s="168">
        <v>37116</v>
      </c>
      <c r="I7375" t="s">
        <v>105</v>
      </c>
      <c r="J7375" s="169">
        <v>16.12876712328767</v>
      </c>
      <c r="K7375">
        <v>4</v>
      </c>
    </row>
    <row r="7376" spans="1:11" x14ac:dyDescent="0.25">
      <c r="A7376" t="s">
        <v>7921</v>
      </c>
      <c r="B7376">
        <v>66384</v>
      </c>
      <c r="C7376" t="s">
        <v>167</v>
      </c>
      <c r="D7376" s="167">
        <v>56387</v>
      </c>
      <c r="E7376" t="s">
        <v>188</v>
      </c>
      <c r="F7376" t="s">
        <v>169</v>
      </c>
      <c r="G7376" t="s">
        <v>406</v>
      </c>
      <c r="H7376" s="168">
        <v>42436</v>
      </c>
      <c r="I7376" t="s">
        <v>104</v>
      </c>
      <c r="J7376" s="169">
        <v>1.5534246575342465</v>
      </c>
      <c r="K7376">
        <v>1</v>
      </c>
    </row>
    <row r="7377" spans="1:11" x14ac:dyDescent="0.25">
      <c r="A7377" t="s">
        <v>7922</v>
      </c>
      <c r="B7377">
        <v>13613</v>
      </c>
      <c r="C7377" t="s">
        <v>167</v>
      </c>
      <c r="D7377" s="167">
        <v>49068</v>
      </c>
      <c r="E7377" t="s">
        <v>188</v>
      </c>
      <c r="F7377" t="s">
        <v>169</v>
      </c>
      <c r="G7377" t="s">
        <v>282</v>
      </c>
      <c r="H7377" s="168">
        <v>42688</v>
      </c>
      <c r="I7377" t="s">
        <v>104</v>
      </c>
      <c r="J7377" s="169">
        <v>0.86301369863013699</v>
      </c>
      <c r="K7377">
        <v>1</v>
      </c>
    </row>
    <row r="7378" spans="1:11" x14ac:dyDescent="0.25">
      <c r="A7378" t="s">
        <v>7923</v>
      </c>
      <c r="B7378">
        <v>4420</v>
      </c>
      <c r="C7378" t="s">
        <v>172</v>
      </c>
      <c r="D7378" s="167">
        <v>60433.32</v>
      </c>
      <c r="E7378" t="s">
        <v>188</v>
      </c>
      <c r="F7378" t="s">
        <v>169</v>
      </c>
      <c r="G7378" t="s">
        <v>226</v>
      </c>
      <c r="H7378" s="168">
        <v>41414</v>
      </c>
      <c r="I7378" t="s">
        <v>103</v>
      </c>
      <c r="J7378" s="169">
        <v>4.353424657534247</v>
      </c>
      <c r="K7378">
        <v>1</v>
      </c>
    </row>
    <row r="7379" spans="1:11" x14ac:dyDescent="0.25">
      <c r="A7379" t="s">
        <v>7924</v>
      </c>
      <c r="B7379">
        <v>51689</v>
      </c>
      <c r="C7379" t="s">
        <v>167</v>
      </c>
      <c r="D7379" s="167">
        <v>23159.68</v>
      </c>
      <c r="E7379" t="s">
        <v>216</v>
      </c>
      <c r="F7379" t="s">
        <v>202</v>
      </c>
      <c r="G7379" t="s">
        <v>980</v>
      </c>
      <c r="H7379" s="168">
        <v>41386</v>
      </c>
      <c r="I7379" t="s">
        <v>106</v>
      </c>
      <c r="J7379" s="169">
        <v>4.4301369863013695</v>
      </c>
      <c r="K7379">
        <v>1</v>
      </c>
    </row>
    <row r="7380" spans="1:11" x14ac:dyDescent="0.25">
      <c r="A7380" t="s">
        <v>7925</v>
      </c>
      <c r="B7380">
        <v>97515</v>
      </c>
      <c r="C7380" t="s">
        <v>172</v>
      </c>
      <c r="D7380" s="167">
        <v>135392</v>
      </c>
      <c r="E7380" t="s">
        <v>199</v>
      </c>
      <c r="F7380" t="s">
        <v>169</v>
      </c>
      <c r="G7380" t="s">
        <v>275</v>
      </c>
      <c r="H7380" s="168">
        <v>39608</v>
      </c>
      <c r="I7380" t="s">
        <v>105</v>
      </c>
      <c r="J7380" s="169">
        <v>9.3013698630136989</v>
      </c>
      <c r="K7380">
        <v>2</v>
      </c>
    </row>
    <row r="7381" spans="1:11" x14ac:dyDescent="0.25">
      <c r="A7381" t="s">
        <v>7926</v>
      </c>
      <c r="B7381">
        <v>44948</v>
      </c>
      <c r="C7381" t="s">
        <v>172</v>
      </c>
      <c r="D7381" s="167">
        <v>43525.120000000003</v>
      </c>
      <c r="E7381" t="s">
        <v>199</v>
      </c>
      <c r="F7381" t="s">
        <v>169</v>
      </c>
      <c r="G7381" t="s">
        <v>220</v>
      </c>
      <c r="H7381" s="168">
        <v>41015</v>
      </c>
      <c r="I7381" t="s">
        <v>103</v>
      </c>
      <c r="J7381" s="169">
        <v>5.4465753424657537</v>
      </c>
      <c r="K7381">
        <v>2</v>
      </c>
    </row>
    <row r="7382" spans="1:11" x14ac:dyDescent="0.25">
      <c r="A7382" t="s">
        <v>7927</v>
      </c>
      <c r="B7382">
        <v>46941</v>
      </c>
      <c r="C7382" t="s">
        <v>167</v>
      </c>
      <c r="D7382" s="167">
        <v>73352.7</v>
      </c>
      <c r="E7382" t="s">
        <v>188</v>
      </c>
      <c r="F7382" t="s">
        <v>169</v>
      </c>
      <c r="G7382" t="s">
        <v>273</v>
      </c>
      <c r="H7382" s="168">
        <v>36052</v>
      </c>
      <c r="I7382" t="s">
        <v>107</v>
      </c>
      <c r="J7382" s="169">
        <v>19.043835616438358</v>
      </c>
      <c r="K7382">
        <v>4</v>
      </c>
    </row>
    <row r="7383" spans="1:11" x14ac:dyDescent="0.25">
      <c r="A7383" t="s">
        <v>7928</v>
      </c>
      <c r="B7383">
        <v>76807</v>
      </c>
      <c r="C7383" t="s">
        <v>172</v>
      </c>
      <c r="D7383" s="167">
        <v>57265</v>
      </c>
      <c r="E7383" t="s">
        <v>191</v>
      </c>
      <c r="F7383" t="s">
        <v>169</v>
      </c>
      <c r="G7383" t="s">
        <v>354</v>
      </c>
      <c r="H7383" s="168">
        <v>40685</v>
      </c>
      <c r="I7383" t="s">
        <v>108</v>
      </c>
      <c r="J7383" s="169">
        <v>6.3506849315068497</v>
      </c>
      <c r="K7383">
        <v>2</v>
      </c>
    </row>
    <row r="7384" spans="1:11" x14ac:dyDescent="0.25">
      <c r="A7384" t="s">
        <v>7929</v>
      </c>
      <c r="B7384">
        <v>4413</v>
      </c>
      <c r="C7384" t="s">
        <v>172</v>
      </c>
      <c r="D7384" s="167">
        <v>40631.32</v>
      </c>
      <c r="E7384" t="s">
        <v>199</v>
      </c>
      <c r="F7384" t="s">
        <v>169</v>
      </c>
      <c r="G7384" t="s">
        <v>207</v>
      </c>
      <c r="H7384" s="168">
        <v>42030</v>
      </c>
      <c r="I7384" t="s">
        <v>105</v>
      </c>
      <c r="J7384" s="169">
        <v>2.6657534246575341</v>
      </c>
      <c r="K7384">
        <v>1</v>
      </c>
    </row>
    <row r="7385" spans="1:11" x14ac:dyDescent="0.25">
      <c r="A7385" t="s">
        <v>7930</v>
      </c>
      <c r="B7385">
        <v>42555</v>
      </c>
      <c r="C7385" t="s">
        <v>167</v>
      </c>
      <c r="D7385" s="167">
        <v>24134.31</v>
      </c>
      <c r="E7385" t="s">
        <v>196</v>
      </c>
      <c r="F7385" t="s">
        <v>202</v>
      </c>
      <c r="G7385" t="s">
        <v>367</v>
      </c>
      <c r="H7385" s="168">
        <v>36983</v>
      </c>
      <c r="I7385" t="s">
        <v>106</v>
      </c>
      <c r="J7385" s="169">
        <v>16.493150684931507</v>
      </c>
      <c r="K7385">
        <v>4</v>
      </c>
    </row>
    <row r="7386" spans="1:11" x14ac:dyDescent="0.25">
      <c r="A7386" t="s">
        <v>7931</v>
      </c>
      <c r="B7386">
        <v>38353</v>
      </c>
      <c r="C7386" t="s">
        <v>172</v>
      </c>
      <c r="D7386" s="167">
        <v>128818.06</v>
      </c>
      <c r="E7386" t="s">
        <v>185</v>
      </c>
      <c r="F7386" t="s">
        <v>169</v>
      </c>
      <c r="G7386" t="s">
        <v>382</v>
      </c>
      <c r="H7386" s="168">
        <v>31444</v>
      </c>
      <c r="I7386" t="s">
        <v>103</v>
      </c>
      <c r="J7386" s="169">
        <v>31.668493150684931</v>
      </c>
      <c r="K7386">
        <v>7</v>
      </c>
    </row>
    <row r="7387" spans="1:11" x14ac:dyDescent="0.25">
      <c r="A7387" t="s">
        <v>7932</v>
      </c>
      <c r="B7387">
        <v>75309</v>
      </c>
      <c r="C7387" t="s">
        <v>167</v>
      </c>
      <c r="D7387" s="167">
        <v>60653.7</v>
      </c>
      <c r="E7387" t="s">
        <v>168</v>
      </c>
      <c r="F7387" t="s">
        <v>169</v>
      </c>
      <c r="G7387" t="s">
        <v>968</v>
      </c>
      <c r="H7387" s="168">
        <v>37040</v>
      </c>
      <c r="I7387" t="s">
        <v>103</v>
      </c>
      <c r="J7387" s="169">
        <v>16.336986301369862</v>
      </c>
      <c r="K7387">
        <v>4</v>
      </c>
    </row>
    <row r="7388" spans="1:11" x14ac:dyDescent="0.25">
      <c r="A7388" t="s">
        <v>7933</v>
      </c>
      <c r="B7388">
        <v>87988</v>
      </c>
      <c r="C7388" t="s">
        <v>167</v>
      </c>
      <c r="D7388" s="167">
        <v>69048.25</v>
      </c>
      <c r="E7388" t="s">
        <v>188</v>
      </c>
      <c r="F7388" t="s">
        <v>169</v>
      </c>
      <c r="G7388" t="s">
        <v>273</v>
      </c>
      <c r="H7388" s="168">
        <v>36724</v>
      </c>
      <c r="I7388" t="s">
        <v>108</v>
      </c>
      <c r="J7388" s="169">
        <v>17.202739726027396</v>
      </c>
      <c r="K7388">
        <v>4</v>
      </c>
    </row>
    <row r="7389" spans="1:11" x14ac:dyDescent="0.25">
      <c r="A7389" t="s">
        <v>7934</v>
      </c>
      <c r="B7389">
        <v>34799</v>
      </c>
      <c r="C7389" t="s">
        <v>167</v>
      </c>
      <c r="D7389" s="167">
        <v>97912</v>
      </c>
      <c r="E7389" t="s">
        <v>188</v>
      </c>
      <c r="F7389" t="s">
        <v>169</v>
      </c>
      <c r="G7389" t="s">
        <v>284</v>
      </c>
      <c r="H7389" s="168">
        <v>36955</v>
      </c>
      <c r="I7389" t="s">
        <v>105</v>
      </c>
      <c r="J7389" s="169">
        <v>16.56986301369863</v>
      </c>
      <c r="K7389">
        <v>4</v>
      </c>
    </row>
    <row r="7390" spans="1:11" x14ac:dyDescent="0.25">
      <c r="A7390" t="s">
        <v>7935</v>
      </c>
      <c r="B7390">
        <v>28746</v>
      </c>
      <c r="C7390" t="s">
        <v>172</v>
      </c>
      <c r="D7390" s="167">
        <v>65105</v>
      </c>
      <c r="E7390" t="s">
        <v>168</v>
      </c>
      <c r="F7390" t="s">
        <v>169</v>
      </c>
      <c r="G7390" t="s">
        <v>265</v>
      </c>
      <c r="H7390" s="168">
        <v>39034</v>
      </c>
      <c r="I7390" t="s">
        <v>106</v>
      </c>
      <c r="J7390" s="169">
        <v>10.873972602739727</v>
      </c>
      <c r="K7390">
        <v>3</v>
      </c>
    </row>
    <row r="7391" spans="1:11" x14ac:dyDescent="0.25">
      <c r="A7391" t="s">
        <v>7936</v>
      </c>
      <c r="B7391">
        <v>8751</v>
      </c>
      <c r="C7391" t="s">
        <v>172</v>
      </c>
      <c r="D7391" s="167">
        <v>87302.71</v>
      </c>
      <c r="E7391" t="s">
        <v>199</v>
      </c>
      <c r="F7391" t="s">
        <v>169</v>
      </c>
      <c r="G7391" t="s">
        <v>328</v>
      </c>
      <c r="H7391" s="168">
        <v>41666</v>
      </c>
      <c r="I7391" t="s">
        <v>103</v>
      </c>
      <c r="J7391" s="169">
        <v>3.6630136986301371</v>
      </c>
      <c r="K7391">
        <v>1</v>
      </c>
    </row>
    <row r="7392" spans="1:11" x14ac:dyDescent="0.25">
      <c r="A7392" t="s">
        <v>7937</v>
      </c>
      <c r="B7392">
        <v>93973</v>
      </c>
      <c r="C7392" t="s">
        <v>172</v>
      </c>
      <c r="D7392" s="167">
        <v>73801</v>
      </c>
      <c r="E7392" t="s">
        <v>196</v>
      </c>
      <c r="F7392" t="s">
        <v>169</v>
      </c>
      <c r="G7392" t="s">
        <v>228</v>
      </c>
      <c r="H7392" s="168">
        <v>36010</v>
      </c>
      <c r="I7392" t="s">
        <v>104</v>
      </c>
      <c r="J7392" s="169">
        <v>19.158904109589042</v>
      </c>
      <c r="K7392">
        <v>4</v>
      </c>
    </row>
    <row r="7393" spans="1:11" x14ac:dyDescent="0.25">
      <c r="A7393" t="s">
        <v>7938</v>
      </c>
      <c r="B7393">
        <v>19432</v>
      </c>
      <c r="C7393" t="s">
        <v>172</v>
      </c>
      <c r="D7393" s="167">
        <v>50442.09</v>
      </c>
      <c r="E7393" t="s">
        <v>199</v>
      </c>
      <c r="F7393" t="s">
        <v>169</v>
      </c>
      <c r="G7393" t="s">
        <v>1123</v>
      </c>
      <c r="H7393" s="168">
        <v>38683</v>
      </c>
      <c r="I7393" t="s">
        <v>103</v>
      </c>
      <c r="J7393" s="169">
        <v>11.835616438356164</v>
      </c>
      <c r="K7393">
        <v>3</v>
      </c>
    </row>
    <row r="7394" spans="1:11" x14ac:dyDescent="0.25">
      <c r="A7394" t="s">
        <v>7939</v>
      </c>
      <c r="B7394">
        <v>42172</v>
      </c>
      <c r="C7394" t="s">
        <v>167</v>
      </c>
      <c r="D7394" s="167">
        <v>57807.08</v>
      </c>
      <c r="E7394" t="s">
        <v>188</v>
      </c>
      <c r="F7394" t="s">
        <v>202</v>
      </c>
      <c r="G7394" t="s">
        <v>313</v>
      </c>
      <c r="H7394" s="168">
        <v>34561</v>
      </c>
      <c r="I7394" t="s">
        <v>103</v>
      </c>
      <c r="J7394" s="169">
        <v>23.12876712328767</v>
      </c>
      <c r="K7394">
        <v>5</v>
      </c>
    </row>
    <row r="7395" spans="1:11" x14ac:dyDescent="0.25">
      <c r="A7395" t="s">
        <v>7940</v>
      </c>
      <c r="B7395">
        <v>66997</v>
      </c>
      <c r="C7395" t="s">
        <v>172</v>
      </c>
      <c r="D7395" s="167">
        <v>45261</v>
      </c>
      <c r="E7395" t="s">
        <v>191</v>
      </c>
      <c r="F7395" t="s">
        <v>169</v>
      </c>
      <c r="G7395" t="s">
        <v>1065</v>
      </c>
      <c r="H7395" s="168">
        <v>42716</v>
      </c>
      <c r="I7395" t="s">
        <v>103</v>
      </c>
      <c r="J7395" s="169">
        <v>0.78630136986301369</v>
      </c>
      <c r="K7395">
        <v>1</v>
      </c>
    </row>
    <row r="7396" spans="1:11" x14ac:dyDescent="0.25">
      <c r="A7396" t="s">
        <v>7941</v>
      </c>
      <c r="B7396">
        <v>49090</v>
      </c>
      <c r="C7396" t="s">
        <v>172</v>
      </c>
      <c r="D7396" s="167">
        <v>35411.29</v>
      </c>
      <c r="E7396" t="s">
        <v>253</v>
      </c>
      <c r="F7396" t="s">
        <v>169</v>
      </c>
      <c r="G7396" t="s">
        <v>207</v>
      </c>
      <c r="H7396" s="168">
        <v>41037</v>
      </c>
      <c r="I7396" t="s">
        <v>107</v>
      </c>
      <c r="J7396" s="169">
        <v>5.3863013698630136</v>
      </c>
      <c r="K7396">
        <v>2</v>
      </c>
    </row>
    <row r="7397" spans="1:11" x14ac:dyDescent="0.25">
      <c r="A7397" t="s">
        <v>7942</v>
      </c>
      <c r="B7397">
        <v>20133</v>
      </c>
      <c r="C7397" t="s">
        <v>172</v>
      </c>
      <c r="D7397" s="167">
        <v>79520</v>
      </c>
      <c r="E7397" t="s">
        <v>185</v>
      </c>
      <c r="F7397" t="s">
        <v>169</v>
      </c>
      <c r="G7397" t="s">
        <v>495</v>
      </c>
      <c r="H7397" s="168">
        <v>39160</v>
      </c>
      <c r="I7397" t="s">
        <v>104</v>
      </c>
      <c r="J7397" s="169">
        <v>10.528767123287672</v>
      </c>
      <c r="K7397">
        <v>3</v>
      </c>
    </row>
    <row r="7398" spans="1:11" x14ac:dyDescent="0.25">
      <c r="A7398" t="s">
        <v>7943</v>
      </c>
      <c r="B7398">
        <v>56157</v>
      </c>
      <c r="C7398" t="s">
        <v>172</v>
      </c>
      <c r="D7398" s="167">
        <v>83658</v>
      </c>
      <c r="E7398" t="s">
        <v>175</v>
      </c>
      <c r="F7398" t="s">
        <v>169</v>
      </c>
      <c r="G7398" t="s">
        <v>183</v>
      </c>
      <c r="H7398" s="168">
        <v>37459</v>
      </c>
      <c r="I7398" t="s">
        <v>107</v>
      </c>
      <c r="J7398" s="169">
        <v>15.189041095890412</v>
      </c>
      <c r="K7398">
        <v>4</v>
      </c>
    </row>
    <row r="7399" spans="1:11" x14ac:dyDescent="0.25">
      <c r="A7399" t="s">
        <v>7944</v>
      </c>
      <c r="B7399">
        <v>88426</v>
      </c>
      <c r="C7399" t="s">
        <v>167</v>
      </c>
      <c r="D7399" s="167">
        <v>131348.75</v>
      </c>
      <c r="E7399" t="s">
        <v>185</v>
      </c>
      <c r="F7399" t="s">
        <v>169</v>
      </c>
      <c r="G7399" t="s">
        <v>774</v>
      </c>
      <c r="H7399" s="168">
        <v>34722</v>
      </c>
      <c r="I7399" t="s">
        <v>103</v>
      </c>
      <c r="J7399" s="169">
        <v>22.687671232876713</v>
      </c>
      <c r="K7399">
        <v>5</v>
      </c>
    </row>
    <row r="7400" spans="1:11" x14ac:dyDescent="0.25">
      <c r="A7400" t="s">
        <v>7945</v>
      </c>
      <c r="B7400">
        <v>17167</v>
      </c>
      <c r="C7400" t="s">
        <v>172</v>
      </c>
      <c r="D7400" s="167">
        <v>77328</v>
      </c>
      <c r="E7400" t="s">
        <v>168</v>
      </c>
      <c r="F7400" t="s">
        <v>169</v>
      </c>
      <c r="G7400" t="s">
        <v>265</v>
      </c>
      <c r="H7400" s="168">
        <v>37095</v>
      </c>
      <c r="I7400" t="s">
        <v>105</v>
      </c>
      <c r="J7400" s="169">
        <v>16.186301369863013</v>
      </c>
      <c r="K7400">
        <v>4</v>
      </c>
    </row>
    <row r="7401" spans="1:11" x14ac:dyDescent="0.25">
      <c r="A7401" t="s">
        <v>7946</v>
      </c>
      <c r="B7401">
        <v>72688</v>
      </c>
      <c r="C7401" t="s">
        <v>172</v>
      </c>
      <c r="D7401" s="167">
        <v>52693</v>
      </c>
      <c r="E7401" t="s">
        <v>191</v>
      </c>
      <c r="F7401" t="s">
        <v>169</v>
      </c>
      <c r="G7401" t="s">
        <v>354</v>
      </c>
      <c r="H7401" s="168">
        <v>41484</v>
      </c>
      <c r="I7401" t="s">
        <v>108</v>
      </c>
      <c r="J7401" s="169">
        <v>4.161643835616438</v>
      </c>
      <c r="K7401">
        <v>1</v>
      </c>
    </row>
    <row r="7402" spans="1:11" x14ac:dyDescent="0.25">
      <c r="A7402" t="s">
        <v>7947</v>
      </c>
      <c r="B7402">
        <v>93820</v>
      </c>
      <c r="C7402" t="s">
        <v>172</v>
      </c>
      <c r="D7402" s="167">
        <v>45049.120000000003</v>
      </c>
      <c r="E7402" t="s">
        <v>199</v>
      </c>
      <c r="F7402" t="s">
        <v>169</v>
      </c>
      <c r="G7402" t="s">
        <v>205</v>
      </c>
      <c r="H7402" s="168">
        <v>41190</v>
      </c>
      <c r="I7402" t="s">
        <v>104</v>
      </c>
      <c r="J7402" s="169">
        <v>4.9671232876712326</v>
      </c>
      <c r="K7402">
        <v>1</v>
      </c>
    </row>
    <row r="7403" spans="1:11" x14ac:dyDescent="0.25">
      <c r="A7403" t="s">
        <v>7948</v>
      </c>
      <c r="B7403">
        <v>81458</v>
      </c>
      <c r="C7403" t="s">
        <v>172</v>
      </c>
      <c r="D7403" s="167">
        <v>107128.71</v>
      </c>
      <c r="E7403" t="s">
        <v>175</v>
      </c>
      <c r="F7403" t="s">
        <v>169</v>
      </c>
      <c r="G7403" t="s">
        <v>586</v>
      </c>
      <c r="H7403" s="168">
        <v>34499</v>
      </c>
      <c r="I7403" t="s">
        <v>107</v>
      </c>
      <c r="J7403" s="169">
        <v>23.298630136986301</v>
      </c>
      <c r="K7403">
        <v>5</v>
      </c>
    </row>
    <row r="7404" spans="1:11" x14ac:dyDescent="0.25">
      <c r="A7404" t="s">
        <v>7949</v>
      </c>
      <c r="B7404">
        <v>40716</v>
      </c>
      <c r="C7404" t="s">
        <v>167</v>
      </c>
      <c r="D7404" s="167">
        <v>85782.89</v>
      </c>
      <c r="E7404" t="s">
        <v>230</v>
      </c>
      <c r="F7404" t="s">
        <v>169</v>
      </c>
      <c r="G7404" t="s">
        <v>305</v>
      </c>
      <c r="H7404" s="168">
        <v>38726</v>
      </c>
      <c r="I7404" t="s">
        <v>105</v>
      </c>
      <c r="J7404" s="169">
        <v>11.717808219178082</v>
      </c>
      <c r="K7404">
        <v>3</v>
      </c>
    </row>
    <row r="7405" spans="1:11" x14ac:dyDescent="0.25">
      <c r="A7405" t="s">
        <v>7950</v>
      </c>
      <c r="B7405">
        <v>23618</v>
      </c>
      <c r="C7405" t="s">
        <v>172</v>
      </c>
      <c r="D7405" s="167">
        <v>33564.74</v>
      </c>
      <c r="E7405" t="s">
        <v>188</v>
      </c>
      <c r="F7405" t="s">
        <v>202</v>
      </c>
      <c r="G7405" t="s">
        <v>337</v>
      </c>
      <c r="H7405" s="168">
        <v>42049</v>
      </c>
      <c r="I7405" t="s">
        <v>106</v>
      </c>
      <c r="J7405" s="169">
        <v>2.6136986301369864</v>
      </c>
      <c r="K7405">
        <v>1</v>
      </c>
    </row>
    <row r="7406" spans="1:11" x14ac:dyDescent="0.25">
      <c r="A7406" t="s">
        <v>7951</v>
      </c>
      <c r="B7406">
        <v>3328</v>
      </c>
      <c r="C7406" t="s">
        <v>167</v>
      </c>
      <c r="D7406" s="167">
        <v>42367.73</v>
      </c>
      <c r="E7406" t="s">
        <v>233</v>
      </c>
      <c r="F7406" t="s">
        <v>169</v>
      </c>
      <c r="G7406" t="s">
        <v>357</v>
      </c>
      <c r="H7406" s="168">
        <v>41652</v>
      </c>
      <c r="I7406" t="s">
        <v>103</v>
      </c>
      <c r="J7406" s="169">
        <v>3.7013698630136984</v>
      </c>
      <c r="K7406">
        <v>1</v>
      </c>
    </row>
    <row r="7407" spans="1:11" x14ac:dyDescent="0.25">
      <c r="A7407" t="s">
        <v>7952</v>
      </c>
      <c r="B7407">
        <v>17513</v>
      </c>
      <c r="C7407" t="s">
        <v>167</v>
      </c>
      <c r="D7407" s="167">
        <v>23681.1</v>
      </c>
      <c r="E7407" t="s">
        <v>216</v>
      </c>
      <c r="F7407" t="s">
        <v>202</v>
      </c>
      <c r="G7407" t="s">
        <v>588</v>
      </c>
      <c r="H7407" s="168">
        <v>36601</v>
      </c>
      <c r="I7407" t="s">
        <v>103</v>
      </c>
      <c r="J7407" s="169">
        <v>17.539726027397261</v>
      </c>
      <c r="K7407">
        <v>4</v>
      </c>
    </row>
    <row r="7408" spans="1:11" x14ac:dyDescent="0.25">
      <c r="A7408" t="s">
        <v>7953</v>
      </c>
      <c r="B7408">
        <v>85417</v>
      </c>
      <c r="C7408" t="s">
        <v>172</v>
      </c>
      <c r="D7408" s="167">
        <v>52693</v>
      </c>
      <c r="E7408" t="s">
        <v>191</v>
      </c>
      <c r="F7408" t="s">
        <v>169</v>
      </c>
      <c r="G7408" t="s">
        <v>354</v>
      </c>
      <c r="H7408" s="168">
        <v>41484</v>
      </c>
      <c r="I7408" t="s">
        <v>103</v>
      </c>
      <c r="J7408" s="169">
        <v>4.161643835616438</v>
      </c>
      <c r="K7408">
        <v>1</v>
      </c>
    </row>
    <row r="7409" spans="1:11" x14ac:dyDescent="0.25">
      <c r="A7409" t="s">
        <v>7954</v>
      </c>
      <c r="B7409">
        <v>2004</v>
      </c>
      <c r="C7409" t="s">
        <v>167</v>
      </c>
      <c r="D7409" s="167">
        <v>41220.18</v>
      </c>
      <c r="E7409" t="s">
        <v>180</v>
      </c>
      <c r="F7409" t="s">
        <v>169</v>
      </c>
      <c r="G7409" t="s">
        <v>209</v>
      </c>
      <c r="H7409" s="168">
        <v>42422</v>
      </c>
      <c r="I7409" t="s">
        <v>106</v>
      </c>
      <c r="J7409" s="169">
        <v>1.5917808219178082</v>
      </c>
      <c r="K7409">
        <v>1</v>
      </c>
    </row>
    <row r="7410" spans="1:11" x14ac:dyDescent="0.25">
      <c r="A7410" t="s">
        <v>7955</v>
      </c>
      <c r="B7410">
        <v>90992</v>
      </c>
      <c r="C7410" t="s">
        <v>172</v>
      </c>
      <c r="D7410" s="167">
        <v>64588.09</v>
      </c>
      <c r="E7410" t="s">
        <v>168</v>
      </c>
      <c r="F7410" t="s">
        <v>169</v>
      </c>
      <c r="G7410" t="s">
        <v>1364</v>
      </c>
      <c r="H7410" s="168">
        <v>39188</v>
      </c>
      <c r="I7410" t="s">
        <v>107</v>
      </c>
      <c r="J7410" s="169">
        <v>10.452054794520548</v>
      </c>
      <c r="K7410">
        <v>3</v>
      </c>
    </row>
    <row r="7411" spans="1:11" x14ac:dyDescent="0.25">
      <c r="A7411" t="s">
        <v>7956</v>
      </c>
      <c r="B7411">
        <v>77519</v>
      </c>
      <c r="C7411" t="s">
        <v>167</v>
      </c>
      <c r="D7411" s="167">
        <v>66065.23</v>
      </c>
      <c r="E7411" t="s">
        <v>199</v>
      </c>
      <c r="F7411" t="s">
        <v>169</v>
      </c>
      <c r="G7411" t="s">
        <v>200</v>
      </c>
      <c r="H7411" s="168">
        <v>33917</v>
      </c>
      <c r="I7411" t="s">
        <v>107</v>
      </c>
      <c r="J7411" s="169">
        <v>24.893150684931506</v>
      </c>
      <c r="K7411">
        <v>5</v>
      </c>
    </row>
    <row r="7412" spans="1:11" x14ac:dyDescent="0.25">
      <c r="A7412" t="s">
        <v>7957</v>
      </c>
      <c r="B7412">
        <v>7494</v>
      </c>
      <c r="C7412" t="s">
        <v>172</v>
      </c>
      <c r="D7412" s="167">
        <v>58455</v>
      </c>
      <c r="E7412" t="s">
        <v>175</v>
      </c>
      <c r="F7412" t="s">
        <v>169</v>
      </c>
      <c r="G7412" t="s">
        <v>183</v>
      </c>
      <c r="H7412" s="168">
        <v>41498</v>
      </c>
      <c r="I7412" t="s">
        <v>107</v>
      </c>
      <c r="J7412" s="169">
        <v>4.1232876712328768</v>
      </c>
      <c r="K7412">
        <v>1</v>
      </c>
    </row>
    <row r="7413" spans="1:11" x14ac:dyDescent="0.25">
      <c r="A7413" t="s">
        <v>7958</v>
      </c>
      <c r="B7413">
        <v>21681</v>
      </c>
      <c r="C7413" t="s">
        <v>172</v>
      </c>
      <c r="D7413" s="167">
        <v>83611.44</v>
      </c>
      <c r="E7413" t="s">
        <v>191</v>
      </c>
      <c r="F7413" t="s">
        <v>169</v>
      </c>
      <c r="G7413" t="s">
        <v>192</v>
      </c>
      <c r="H7413" s="168">
        <v>32930</v>
      </c>
      <c r="I7413" t="s">
        <v>106</v>
      </c>
      <c r="J7413" s="169">
        <v>27.597260273972601</v>
      </c>
      <c r="K7413">
        <v>6</v>
      </c>
    </row>
    <row r="7414" spans="1:11" x14ac:dyDescent="0.25">
      <c r="A7414" t="s">
        <v>7959</v>
      </c>
      <c r="B7414">
        <v>96703</v>
      </c>
      <c r="C7414" t="s">
        <v>167</v>
      </c>
      <c r="D7414" s="167">
        <v>56387</v>
      </c>
      <c r="E7414" t="s">
        <v>191</v>
      </c>
      <c r="F7414" t="s">
        <v>169</v>
      </c>
      <c r="G7414" t="s">
        <v>610</v>
      </c>
      <c r="H7414" s="168">
        <v>40504</v>
      </c>
      <c r="I7414" t="s">
        <v>103</v>
      </c>
      <c r="J7414" s="169">
        <v>6.8465753424657532</v>
      </c>
      <c r="K7414">
        <v>2</v>
      </c>
    </row>
    <row r="7415" spans="1:11" x14ac:dyDescent="0.25">
      <c r="A7415" t="s">
        <v>7960</v>
      </c>
      <c r="B7415">
        <v>96954</v>
      </c>
      <c r="C7415" t="s">
        <v>167</v>
      </c>
      <c r="D7415" s="167">
        <v>49618.44</v>
      </c>
      <c r="E7415" t="s">
        <v>188</v>
      </c>
      <c r="F7415" t="s">
        <v>169</v>
      </c>
      <c r="G7415" t="s">
        <v>273</v>
      </c>
      <c r="H7415" s="168">
        <v>40574</v>
      </c>
      <c r="I7415" t="s">
        <v>106</v>
      </c>
      <c r="J7415" s="169">
        <v>6.6547945205479451</v>
      </c>
      <c r="K7415">
        <v>2</v>
      </c>
    </row>
    <row r="7416" spans="1:11" x14ac:dyDescent="0.25">
      <c r="A7416" t="s">
        <v>7961</v>
      </c>
      <c r="B7416">
        <v>35989</v>
      </c>
      <c r="C7416" t="s">
        <v>172</v>
      </c>
      <c r="D7416" s="167">
        <v>75807.100000000006</v>
      </c>
      <c r="E7416" t="s">
        <v>216</v>
      </c>
      <c r="F7416" t="s">
        <v>169</v>
      </c>
      <c r="G7416" t="s">
        <v>369</v>
      </c>
      <c r="H7416" s="168">
        <v>41624</v>
      </c>
      <c r="I7416" t="s">
        <v>105</v>
      </c>
      <c r="J7416" s="169">
        <v>3.7780821917808218</v>
      </c>
      <c r="K7416">
        <v>1</v>
      </c>
    </row>
    <row r="7417" spans="1:11" x14ac:dyDescent="0.25">
      <c r="A7417" t="s">
        <v>7962</v>
      </c>
      <c r="B7417">
        <v>5446</v>
      </c>
      <c r="C7417" t="s">
        <v>167</v>
      </c>
      <c r="D7417" s="167">
        <v>117998.51</v>
      </c>
      <c r="E7417" t="s">
        <v>253</v>
      </c>
      <c r="F7417" t="s">
        <v>169</v>
      </c>
      <c r="G7417" t="s">
        <v>275</v>
      </c>
      <c r="H7417" s="168">
        <v>32103</v>
      </c>
      <c r="I7417" t="s">
        <v>106</v>
      </c>
      <c r="J7417" s="169">
        <v>29.863013698630137</v>
      </c>
      <c r="K7417">
        <v>6</v>
      </c>
    </row>
    <row r="7418" spans="1:11" x14ac:dyDescent="0.25">
      <c r="A7418" t="s">
        <v>7963</v>
      </c>
      <c r="B7418">
        <v>76214</v>
      </c>
      <c r="C7418" t="s">
        <v>172</v>
      </c>
      <c r="D7418" s="167">
        <v>63177.63</v>
      </c>
      <c r="E7418" t="s">
        <v>216</v>
      </c>
      <c r="F7418" t="s">
        <v>169</v>
      </c>
      <c r="G7418" t="s">
        <v>1058</v>
      </c>
      <c r="H7418" s="168">
        <v>39231</v>
      </c>
      <c r="I7418" t="s">
        <v>108</v>
      </c>
      <c r="J7418" s="169">
        <v>10.334246575342465</v>
      </c>
      <c r="K7418">
        <v>3</v>
      </c>
    </row>
    <row r="7419" spans="1:11" x14ac:dyDescent="0.25">
      <c r="A7419" t="s">
        <v>7964</v>
      </c>
      <c r="B7419">
        <v>25003</v>
      </c>
      <c r="C7419" t="s">
        <v>172</v>
      </c>
      <c r="D7419" s="167">
        <v>60501</v>
      </c>
      <c r="E7419" t="s">
        <v>175</v>
      </c>
      <c r="F7419" t="s">
        <v>169</v>
      </c>
      <c r="G7419" t="s">
        <v>183</v>
      </c>
      <c r="H7419" s="168">
        <v>41106</v>
      </c>
      <c r="I7419" t="s">
        <v>108</v>
      </c>
      <c r="J7419" s="169">
        <v>5.1972602739726028</v>
      </c>
      <c r="K7419">
        <v>2</v>
      </c>
    </row>
    <row r="7420" spans="1:11" x14ac:dyDescent="0.25">
      <c r="A7420" t="s">
        <v>7965</v>
      </c>
      <c r="B7420">
        <v>72910</v>
      </c>
      <c r="C7420" t="s">
        <v>167</v>
      </c>
      <c r="D7420" s="167">
        <v>64500</v>
      </c>
      <c r="E7420" t="s">
        <v>188</v>
      </c>
      <c r="F7420" t="s">
        <v>169</v>
      </c>
      <c r="G7420" t="s">
        <v>397</v>
      </c>
      <c r="H7420" s="168">
        <v>42619</v>
      </c>
      <c r="I7420" t="s">
        <v>106</v>
      </c>
      <c r="J7420" s="169">
        <v>1.0520547945205478</v>
      </c>
      <c r="K7420">
        <v>1</v>
      </c>
    </row>
    <row r="7421" spans="1:11" x14ac:dyDescent="0.25">
      <c r="A7421" t="s">
        <v>7966</v>
      </c>
      <c r="B7421">
        <v>6053</v>
      </c>
      <c r="C7421" t="s">
        <v>167</v>
      </c>
      <c r="D7421" s="167">
        <v>57917.35</v>
      </c>
      <c r="E7421" t="s">
        <v>188</v>
      </c>
      <c r="F7421" t="s">
        <v>169</v>
      </c>
      <c r="G7421" t="s">
        <v>170</v>
      </c>
      <c r="H7421" s="168">
        <v>37494</v>
      </c>
      <c r="I7421" t="s">
        <v>107</v>
      </c>
      <c r="J7421" s="169">
        <v>15.093150684931507</v>
      </c>
      <c r="K7421">
        <v>4</v>
      </c>
    </row>
    <row r="7422" spans="1:11" x14ac:dyDescent="0.25">
      <c r="A7422" t="s">
        <v>7967</v>
      </c>
      <c r="B7422">
        <v>38755</v>
      </c>
      <c r="C7422" t="s">
        <v>167</v>
      </c>
      <c r="D7422" s="167">
        <v>102664</v>
      </c>
      <c r="E7422" t="s">
        <v>1353</v>
      </c>
      <c r="F7422" t="s">
        <v>169</v>
      </c>
      <c r="G7422" t="s">
        <v>882</v>
      </c>
      <c r="H7422" s="168">
        <v>35856</v>
      </c>
      <c r="I7422" t="s">
        <v>103</v>
      </c>
      <c r="J7422" s="169">
        <v>19.580821917808219</v>
      </c>
      <c r="K7422">
        <v>4</v>
      </c>
    </row>
    <row r="7423" spans="1:11" x14ac:dyDescent="0.25">
      <c r="A7423" t="s">
        <v>7968</v>
      </c>
      <c r="B7423">
        <v>18365</v>
      </c>
      <c r="C7423" t="s">
        <v>172</v>
      </c>
      <c r="D7423" s="167">
        <v>60468</v>
      </c>
      <c r="E7423" t="s">
        <v>191</v>
      </c>
      <c r="F7423" t="s">
        <v>169</v>
      </c>
      <c r="G7423" t="s">
        <v>354</v>
      </c>
      <c r="H7423" s="168">
        <v>39524</v>
      </c>
      <c r="I7423" t="s">
        <v>107</v>
      </c>
      <c r="J7423" s="169">
        <v>9.5315068493150683</v>
      </c>
      <c r="K7423">
        <v>2</v>
      </c>
    </row>
    <row r="7424" spans="1:11" x14ac:dyDescent="0.25">
      <c r="A7424" t="s">
        <v>7969</v>
      </c>
      <c r="B7424">
        <v>71312</v>
      </c>
      <c r="C7424" t="s">
        <v>172</v>
      </c>
      <c r="D7424" s="167">
        <v>97392.47</v>
      </c>
      <c r="E7424" t="s">
        <v>168</v>
      </c>
      <c r="F7424" t="s">
        <v>169</v>
      </c>
      <c r="G7424" t="s">
        <v>173</v>
      </c>
      <c r="H7424" s="168">
        <v>34736</v>
      </c>
      <c r="I7424" t="s">
        <v>104</v>
      </c>
      <c r="J7424" s="169">
        <v>22.649315068493152</v>
      </c>
      <c r="K7424">
        <v>5</v>
      </c>
    </row>
    <row r="7425" spans="1:11" x14ac:dyDescent="0.25">
      <c r="A7425" t="s">
        <v>7970</v>
      </c>
      <c r="B7425">
        <v>3659</v>
      </c>
      <c r="C7425" t="s">
        <v>172</v>
      </c>
      <c r="D7425" s="167">
        <v>53788</v>
      </c>
      <c r="E7425" t="s">
        <v>175</v>
      </c>
      <c r="F7425" t="s">
        <v>169</v>
      </c>
      <c r="G7425" t="s">
        <v>183</v>
      </c>
      <c r="H7425" s="168">
        <v>41918</v>
      </c>
      <c r="I7425" t="s">
        <v>103</v>
      </c>
      <c r="J7425" s="169">
        <v>2.9726027397260273</v>
      </c>
      <c r="K7425">
        <v>1</v>
      </c>
    </row>
    <row r="7426" spans="1:11" x14ac:dyDescent="0.25">
      <c r="A7426" t="s">
        <v>7971</v>
      </c>
      <c r="B7426">
        <v>57346</v>
      </c>
      <c r="C7426" t="s">
        <v>172</v>
      </c>
      <c r="D7426" s="167">
        <v>50910</v>
      </c>
      <c r="E7426" t="s">
        <v>191</v>
      </c>
      <c r="F7426" t="s">
        <v>169</v>
      </c>
      <c r="G7426" t="s">
        <v>354</v>
      </c>
      <c r="H7426" s="168">
        <v>41904</v>
      </c>
      <c r="I7426" t="s">
        <v>103</v>
      </c>
      <c r="J7426" s="169">
        <v>3.010958904109589</v>
      </c>
      <c r="K7426">
        <v>1</v>
      </c>
    </row>
    <row r="7427" spans="1:11" x14ac:dyDescent="0.25">
      <c r="A7427" t="s">
        <v>7972</v>
      </c>
      <c r="B7427">
        <v>41784</v>
      </c>
      <c r="D7427" s="167">
        <v>65105</v>
      </c>
      <c r="E7427" t="s">
        <v>168</v>
      </c>
      <c r="F7427" t="s">
        <v>169</v>
      </c>
      <c r="G7427" t="s">
        <v>265</v>
      </c>
      <c r="H7427" s="168">
        <v>38824</v>
      </c>
      <c r="I7427" t="s">
        <v>104</v>
      </c>
      <c r="J7427" s="169">
        <v>11.449315068493151</v>
      </c>
      <c r="K7427">
        <v>3</v>
      </c>
    </row>
    <row r="7428" spans="1:11" x14ac:dyDescent="0.25">
      <c r="A7428" t="s">
        <v>7973</v>
      </c>
      <c r="B7428">
        <v>13159</v>
      </c>
      <c r="C7428" t="s">
        <v>172</v>
      </c>
      <c r="D7428" s="167">
        <v>107128.71</v>
      </c>
      <c r="E7428" t="s">
        <v>175</v>
      </c>
      <c r="F7428" t="s">
        <v>169</v>
      </c>
      <c r="G7428" t="s">
        <v>586</v>
      </c>
      <c r="H7428" s="168">
        <v>35296</v>
      </c>
      <c r="I7428" t="s">
        <v>107</v>
      </c>
      <c r="J7428" s="169">
        <v>21.115068493150684</v>
      </c>
      <c r="K7428">
        <v>5</v>
      </c>
    </row>
    <row r="7429" spans="1:11" x14ac:dyDescent="0.25">
      <c r="A7429" t="s">
        <v>7974</v>
      </c>
      <c r="B7429">
        <v>792</v>
      </c>
      <c r="C7429" t="s">
        <v>167</v>
      </c>
      <c r="D7429" s="167">
        <v>91805</v>
      </c>
      <c r="E7429" t="s">
        <v>188</v>
      </c>
      <c r="F7429" t="s">
        <v>169</v>
      </c>
      <c r="G7429" t="s">
        <v>284</v>
      </c>
      <c r="H7429" s="168">
        <v>39790</v>
      </c>
      <c r="I7429" t="s">
        <v>105</v>
      </c>
      <c r="J7429" s="169">
        <v>8.8027397260273972</v>
      </c>
      <c r="K7429">
        <v>2</v>
      </c>
    </row>
    <row r="7430" spans="1:11" x14ac:dyDescent="0.25">
      <c r="A7430" t="s">
        <v>7975</v>
      </c>
      <c r="B7430">
        <v>60378</v>
      </c>
      <c r="C7430" t="s">
        <v>167</v>
      </c>
      <c r="D7430" s="167">
        <v>30257.86</v>
      </c>
      <c r="E7430" t="s">
        <v>216</v>
      </c>
      <c r="F7430" t="s">
        <v>202</v>
      </c>
      <c r="G7430" t="s">
        <v>422</v>
      </c>
      <c r="H7430" s="168">
        <v>39342</v>
      </c>
      <c r="I7430" t="s">
        <v>103</v>
      </c>
      <c r="J7430" s="169">
        <v>10.03013698630137</v>
      </c>
      <c r="K7430">
        <v>3</v>
      </c>
    </row>
    <row r="7431" spans="1:11" x14ac:dyDescent="0.25">
      <c r="A7431" t="s">
        <v>7976</v>
      </c>
      <c r="B7431">
        <v>87801</v>
      </c>
      <c r="C7431" t="s">
        <v>172</v>
      </c>
      <c r="D7431" s="167">
        <v>29090.67</v>
      </c>
      <c r="E7431" t="s">
        <v>233</v>
      </c>
      <c r="F7431" t="s">
        <v>202</v>
      </c>
      <c r="G7431" t="s">
        <v>234</v>
      </c>
      <c r="H7431" s="168">
        <v>41386</v>
      </c>
      <c r="I7431" t="s">
        <v>103</v>
      </c>
      <c r="J7431" s="169">
        <v>4.4301369863013695</v>
      </c>
      <c r="K7431">
        <v>1</v>
      </c>
    </row>
    <row r="7432" spans="1:11" x14ac:dyDescent="0.25">
      <c r="A7432" t="s">
        <v>7977</v>
      </c>
      <c r="B7432">
        <v>38727</v>
      </c>
      <c r="C7432" t="s">
        <v>167</v>
      </c>
      <c r="D7432" s="167">
        <v>35542.78</v>
      </c>
      <c r="E7432" t="s">
        <v>216</v>
      </c>
      <c r="F7432" t="s">
        <v>202</v>
      </c>
      <c r="G7432" t="s">
        <v>369</v>
      </c>
      <c r="H7432" s="168">
        <v>42310</v>
      </c>
      <c r="I7432" t="s">
        <v>108</v>
      </c>
      <c r="J7432" s="169">
        <v>1.8986301369863015</v>
      </c>
      <c r="K7432">
        <v>1</v>
      </c>
    </row>
    <row r="7433" spans="1:11" x14ac:dyDescent="0.25">
      <c r="A7433" t="s">
        <v>7978</v>
      </c>
      <c r="B7433">
        <v>99513</v>
      </c>
      <c r="C7433" t="s">
        <v>172</v>
      </c>
      <c r="D7433" s="167">
        <v>45261</v>
      </c>
      <c r="E7433" t="s">
        <v>191</v>
      </c>
      <c r="F7433" t="s">
        <v>169</v>
      </c>
      <c r="G7433" t="s">
        <v>1065</v>
      </c>
      <c r="H7433" s="168">
        <v>42716</v>
      </c>
      <c r="I7433" t="s">
        <v>104</v>
      </c>
      <c r="J7433" s="169">
        <v>0.78630136986301369</v>
      </c>
      <c r="K7433">
        <v>1</v>
      </c>
    </row>
    <row r="7434" spans="1:11" x14ac:dyDescent="0.25">
      <c r="A7434" t="s">
        <v>7979</v>
      </c>
      <c r="B7434">
        <v>6624</v>
      </c>
      <c r="C7434" t="s">
        <v>167</v>
      </c>
      <c r="D7434" s="167">
        <v>72697.36</v>
      </c>
      <c r="E7434" t="s">
        <v>216</v>
      </c>
      <c r="F7434" t="s">
        <v>169</v>
      </c>
      <c r="G7434" t="s">
        <v>282</v>
      </c>
      <c r="H7434" s="168">
        <v>41302</v>
      </c>
      <c r="I7434" t="s">
        <v>104</v>
      </c>
      <c r="J7434" s="169">
        <v>4.6602739726027398</v>
      </c>
      <c r="K7434">
        <v>1</v>
      </c>
    </row>
    <row r="7435" spans="1:11" x14ac:dyDescent="0.25">
      <c r="A7435" t="s">
        <v>7980</v>
      </c>
      <c r="B7435">
        <v>5031</v>
      </c>
      <c r="C7435" t="s">
        <v>172</v>
      </c>
      <c r="D7435" s="167">
        <v>50211</v>
      </c>
      <c r="E7435" t="s">
        <v>168</v>
      </c>
      <c r="F7435" t="s">
        <v>169</v>
      </c>
      <c r="G7435" t="s">
        <v>466</v>
      </c>
      <c r="H7435" s="168">
        <v>42562</v>
      </c>
      <c r="I7435" t="s">
        <v>103</v>
      </c>
      <c r="J7435" s="169">
        <v>1.2082191780821918</v>
      </c>
      <c r="K7435">
        <v>1</v>
      </c>
    </row>
    <row r="7436" spans="1:11" x14ac:dyDescent="0.25">
      <c r="A7436" t="s">
        <v>7981</v>
      </c>
      <c r="B7436">
        <v>94912</v>
      </c>
      <c r="C7436" t="s">
        <v>172</v>
      </c>
      <c r="D7436" s="167">
        <v>57265</v>
      </c>
      <c r="E7436" t="s">
        <v>191</v>
      </c>
      <c r="F7436" t="s">
        <v>169</v>
      </c>
      <c r="G7436" t="s">
        <v>354</v>
      </c>
      <c r="H7436" s="168">
        <v>40545</v>
      </c>
      <c r="I7436" t="s">
        <v>106</v>
      </c>
      <c r="J7436" s="169">
        <v>6.7342465753424658</v>
      </c>
      <c r="K7436">
        <v>2</v>
      </c>
    </row>
    <row r="7437" spans="1:11" x14ac:dyDescent="0.25">
      <c r="A7437" t="s">
        <v>7982</v>
      </c>
      <c r="B7437">
        <v>96216</v>
      </c>
      <c r="C7437" t="s">
        <v>167</v>
      </c>
      <c r="D7437" s="167">
        <v>76015.03</v>
      </c>
      <c r="E7437" t="s">
        <v>188</v>
      </c>
      <c r="F7437" t="s">
        <v>169</v>
      </c>
      <c r="G7437" t="s">
        <v>273</v>
      </c>
      <c r="H7437" s="168">
        <v>32041</v>
      </c>
      <c r="I7437" t="s">
        <v>103</v>
      </c>
      <c r="J7437" s="169">
        <v>30.032876712328768</v>
      </c>
      <c r="K7437">
        <v>7</v>
      </c>
    </row>
    <row r="7438" spans="1:11" x14ac:dyDescent="0.25">
      <c r="A7438" t="s">
        <v>7983</v>
      </c>
      <c r="B7438">
        <v>94189</v>
      </c>
      <c r="C7438" t="s">
        <v>172</v>
      </c>
      <c r="D7438" s="167">
        <v>56580</v>
      </c>
      <c r="E7438" t="s">
        <v>168</v>
      </c>
      <c r="F7438" t="s">
        <v>169</v>
      </c>
      <c r="G7438" t="s">
        <v>265</v>
      </c>
      <c r="H7438" s="168">
        <v>40994</v>
      </c>
      <c r="I7438" t="s">
        <v>104</v>
      </c>
      <c r="J7438" s="169">
        <v>5.5041095890410956</v>
      </c>
      <c r="K7438">
        <v>2</v>
      </c>
    </row>
    <row r="7439" spans="1:11" x14ac:dyDescent="0.25">
      <c r="A7439" t="s">
        <v>7984</v>
      </c>
      <c r="B7439">
        <v>4215</v>
      </c>
      <c r="C7439" t="s">
        <v>167</v>
      </c>
      <c r="D7439" s="167">
        <v>83971.07</v>
      </c>
      <c r="E7439" t="s">
        <v>188</v>
      </c>
      <c r="F7439" t="s">
        <v>169</v>
      </c>
      <c r="G7439" t="s">
        <v>284</v>
      </c>
      <c r="H7439" s="168">
        <v>41015</v>
      </c>
      <c r="I7439" t="s">
        <v>103</v>
      </c>
      <c r="J7439" s="169">
        <v>5.4465753424657537</v>
      </c>
      <c r="K7439">
        <v>2</v>
      </c>
    </row>
    <row r="7440" spans="1:11" x14ac:dyDescent="0.25">
      <c r="A7440" t="s">
        <v>7985</v>
      </c>
      <c r="B7440">
        <v>74279</v>
      </c>
      <c r="C7440" t="s">
        <v>172</v>
      </c>
      <c r="D7440" s="167">
        <v>92756.7</v>
      </c>
      <c r="E7440" t="s">
        <v>175</v>
      </c>
      <c r="F7440" t="s">
        <v>169</v>
      </c>
      <c r="G7440" t="s">
        <v>183</v>
      </c>
      <c r="H7440" s="168">
        <v>32706</v>
      </c>
      <c r="I7440" t="s">
        <v>103</v>
      </c>
      <c r="J7440" s="169">
        <v>28.210958904109589</v>
      </c>
      <c r="K7440">
        <v>6</v>
      </c>
    </row>
    <row r="7441" spans="1:11" x14ac:dyDescent="0.25">
      <c r="A7441" t="s">
        <v>7986</v>
      </c>
      <c r="B7441">
        <v>64193</v>
      </c>
      <c r="C7441" t="s">
        <v>167</v>
      </c>
      <c r="D7441" s="167">
        <v>129625.05</v>
      </c>
      <c r="E7441" t="s">
        <v>188</v>
      </c>
      <c r="F7441" t="s">
        <v>169</v>
      </c>
      <c r="G7441" t="s">
        <v>275</v>
      </c>
      <c r="H7441" s="168">
        <v>32924</v>
      </c>
      <c r="I7441" t="s">
        <v>104</v>
      </c>
      <c r="J7441" s="169">
        <v>27.613698630136987</v>
      </c>
      <c r="K7441">
        <v>6</v>
      </c>
    </row>
    <row r="7442" spans="1:11" x14ac:dyDescent="0.25">
      <c r="A7442" t="s">
        <v>7987</v>
      </c>
      <c r="B7442">
        <v>95312</v>
      </c>
      <c r="C7442" t="s">
        <v>172</v>
      </c>
      <c r="D7442" s="167">
        <v>83658</v>
      </c>
      <c r="E7442" t="s">
        <v>175</v>
      </c>
      <c r="F7442" t="s">
        <v>169</v>
      </c>
      <c r="G7442" t="s">
        <v>183</v>
      </c>
      <c r="H7442" s="168">
        <v>39098</v>
      </c>
      <c r="I7442" t="s">
        <v>104</v>
      </c>
      <c r="J7442" s="169">
        <v>10.698630136986301</v>
      </c>
      <c r="K7442">
        <v>3</v>
      </c>
    </row>
    <row r="7443" spans="1:11" x14ac:dyDescent="0.25">
      <c r="A7443" t="s">
        <v>7988</v>
      </c>
      <c r="B7443">
        <v>48442</v>
      </c>
      <c r="C7443" t="s">
        <v>172</v>
      </c>
      <c r="D7443" s="167">
        <v>86537.84</v>
      </c>
      <c r="E7443" t="s">
        <v>191</v>
      </c>
      <c r="F7443" t="s">
        <v>169</v>
      </c>
      <c r="G7443" t="s">
        <v>192</v>
      </c>
      <c r="H7443" s="168">
        <v>32005</v>
      </c>
      <c r="I7443" t="s">
        <v>105</v>
      </c>
      <c r="J7443" s="169">
        <v>30.13150684931507</v>
      </c>
      <c r="K7443">
        <v>7</v>
      </c>
    </row>
    <row r="7444" spans="1:11" x14ac:dyDescent="0.25">
      <c r="A7444" t="s">
        <v>7989</v>
      </c>
      <c r="B7444">
        <v>22581</v>
      </c>
      <c r="C7444" t="s">
        <v>172</v>
      </c>
      <c r="D7444" s="167">
        <v>119031.9</v>
      </c>
      <c r="E7444" t="s">
        <v>175</v>
      </c>
      <c r="F7444" t="s">
        <v>169</v>
      </c>
      <c r="G7444" t="s">
        <v>291</v>
      </c>
      <c r="H7444" s="168">
        <v>37823</v>
      </c>
      <c r="I7444" t="s">
        <v>106</v>
      </c>
      <c r="J7444" s="169">
        <v>14.191780821917808</v>
      </c>
      <c r="K7444">
        <v>3</v>
      </c>
    </row>
    <row r="7445" spans="1:11" x14ac:dyDescent="0.25">
      <c r="A7445" t="s">
        <v>7990</v>
      </c>
      <c r="B7445">
        <v>45022</v>
      </c>
      <c r="C7445" t="s">
        <v>167</v>
      </c>
      <c r="D7445" s="167">
        <v>50922.29</v>
      </c>
      <c r="E7445" t="s">
        <v>188</v>
      </c>
      <c r="F7445" t="s">
        <v>169</v>
      </c>
      <c r="G7445" t="s">
        <v>273</v>
      </c>
      <c r="H7445" s="168">
        <v>41946</v>
      </c>
      <c r="I7445" t="s">
        <v>108</v>
      </c>
      <c r="J7445" s="169">
        <v>2.8958904109589043</v>
      </c>
      <c r="K7445">
        <v>1</v>
      </c>
    </row>
    <row r="7446" spans="1:11" x14ac:dyDescent="0.25">
      <c r="A7446" t="s">
        <v>7991</v>
      </c>
      <c r="B7446">
        <v>16119</v>
      </c>
      <c r="C7446" t="s">
        <v>172</v>
      </c>
      <c r="D7446" s="167">
        <v>86673.48</v>
      </c>
      <c r="E7446" t="s">
        <v>168</v>
      </c>
      <c r="F7446" t="s">
        <v>169</v>
      </c>
      <c r="G7446" t="s">
        <v>189</v>
      </c>
      <c r="H7446" s="168">
        <v>33147</v>
      </c>
      <c r="I7446" t="s">
        <v>108</v>
      </c>
      <c r="J7446" s="169">
        <v>27.002739726027396</v>
      </c>
      <c r="K7446">
        <v>6</v>
      </c>
    </row>
    <row r="7447" spans="1:11" x14ac:dyDescent="0.25">
      <c r="A7447" t="s">
        <v>7992</v>
      </c>
      <c r="B7447">
        <v>1315</v>
      </c>
      <c r="C7447" t="s">
        <v>172</v>
      </c>
      <c r="D7447" s="167">
        <v>50910</v>
      </c>
      <c r="E7447" t="s">
        <v>191</v>
      </c>
      <c r="F7447" t="s">
        <v>169</v>
      </c>
      <c r="G7447" t="s">
        <v>354</v>
      </c>
      <c r="H7447" s="168">
        <v>40685</v>
      </c>
      <c r="I7447" t="s">
        <v>103</v>
      </c>
      <c r="J7447" s="169">
        <v>6.3506849315068497</v>
      </c>
      <c r="K7447">
        <v>2</v>
      </c>
    </row>
    <row r="7448" spans="1:11" x14ac:dyDescent="0.25">
      <c r="A7448" t="s">
        <v>7993</v>
      </c>
      <c r="B7448">
        <v>45972</v>
      </c>
      <c r="C7448" t="s">
        <v>172</v>
      </c>
      <c r="D7448" s="167">
        <v>48145</v>
      </c>
      <c r="E7448" t="s">
        <v>168</v>
      </c>
      <c r="F7448" t="s">
        <v>169</v>
      </c>
      <c r="G7448" t="s">
        <v>265</v>
      </c>
      <c r="H7448" s="168">
        <v>42114</v>
      </c>
      <c r="I7448" t="s">
        <v>106</v>
      </c>
      <c r="J7448" s="169">
        <v>2.4356164383561643</v>
      </c>
      <c r="K7448">
        <v>1</v>
      </c>
    </row>
    <row r="7449" spans="1:11" x14ac:dyDescent="0.25">
      <c r="A7449" t="s">
        <v>7994</v>
      </c>
      <c r="B7449">
        <v>52751</v>
      </c>
      <c r="C7449" t="s">
        <v>172</v>
      </c>
      <c r="D7449" s="167">
        <v>84832.58</v>
      </c>
      <c r="E7449" t="s">
        <v>168</v>
      </c>
      <c r="F7449" t="s">
        <v>169</v>
      </c>
      <c r="G7449" t="s">
        <v>1931</v>
      </c>
      <c r="H7449" s="168">
        <v>37466</v>
      </c>
      <c r="I7449" t="s">
        <v>105</v>
      </c>
      <c r="J7449" s="169">
        <v>15.169863013698631</v>
      </c>
      <c r="K7449">
        <v>4</v>
      </c>
    </row>
    <row r="7450" spans="1:11" x14ac:dyDescent="0.25">
      <c r="A7450" t="s">
        <v>7995</v>
      </c>
      <c r="B7450">
        <v>27704</v>
      </c>
      <c r="C7450" t="s">
        <v>172</v>
      </c>
      <c r="D7450" s="167">
        <v>48641.37</v>
      </c>
      <c r="E7450" t="s">
        <v>199</v>
      </c>
      <c r="F7450" t="s">
        <v>169</v>
      </c>
      <c r="G7450" t="s">
        <v>750</v>
      </c>
      <c r="H7450" s="168">
        <v>37200</v>
      </c>
      <c r="I7450" t="s">
        <v>107</v>
      </c>
      <c r="J7450" s="169">
        <v>15.898630136986302</v>
      </c>
      <c r="K7450">
        <v>4</v>
      </c>
    </row>
    <row r="7451" spans="1:11" x14ac:dyDescent="0.25">
      <c r="A7451" t="s">
        <v>7996</v>
      </c>
      <c r="B7451">
        <v>5240</v>
      </c>
      <c r="C7451" t="s">
        <v>167</v>
      </c>
      <c r="D7451" s="167">
        <v>102664</v>
      </c>
      <c r="E7451" t="s">
        <v>175</v>
      </c>
      <c r="F7451" t="s">
        <v>169</v>
      </c>
      <c r="G7451" t="s">
        <v>176</v>
      </c>
      <c r="H7451" s="168">
        <v>36745</v>
      </c>
      <c r="I7451" t="s">
        <v>108</v>
      </c>
      <c r="J7451" s="169">
        <v>17.145205479452056</v>
      </c>
      <c r="K7451">
        <v>4</v>
      </c>
    </row>
    <row r="7452" spans="1:11" x14ac:dyDescent="0.25">
      <c r="A7452" t="s">
        <v>7997</v>
      </c>
      <c r="B7452">
        <v>51144</v>
      </c>
      <c r="C7452" t="s">
        <v>167</v>
      </c>
      <c r="D7452" s="167">
        <v>22529.52</v>
      </c>
      <c r="E7452" t="s">
        <v>196</v>
      </c>
      <c r="F7452" t="s">
        <v>202</v>
      </c>
      <c r="G7452" t="s">
        <v>222</v>
      </c>
      <c r="H7452" s="168">
        <v>37053</v>
      </c>
      <c r="I7452" t="s">
        <v>105</v>
      </c>
      <c r="J7452" s="169">
        <v>16.301369863013697</v>
      </c>
      <c r="K7452">
        <v>4</v>
      </c>
    </row>
    <row r="7453" spans="1:11" x14ac:dyDescent="0.25">
      <c r="A7453" t="s">
        <v>7998</v>
      </c>
      <c r="B7453">
        <v>53946</v>
      </c>
      <c r="C7453" t="s">
        <v>172</v>
      </c>
      <c r="D7453" s="167">
        <v>69429</v>
      </c>
      <c r="E7453" t="s">
        <v>175</v>
      </c>
      <c r="F7453" t="s">
        <v>169</v>
      </c>
      <c r="G7453" t="s">
        <v>183</v>
      </c>
      <c r="H7453" s="168">
        <v>41498</v>
      </c>
      <c r="I7453" t="s">
        <v>103</v>
      </c>
      <c r="J7453" s="169">
        <v>4.1232876712328768</v>
      </c>
      <c r="K7453">
        <v>1</v>
      </c>
    </row>
    <row r="7454" spans="1:11" x14ac:dyDescent="0.25">
      <c r="A7454" t="s">
        <v>7999</v>
      </c>
      <c r="B7454">
        <v>67788</v>
      </c>
      <c r="C7454" t="s">
        <v>172</v>
      </c>
      <c r="D7454" s="167">
        <v>67952.639999999999</v>
      </c>
      <c r="E7454" t="s">
        <v>196</v>
      </c>
      <c r="F7454" t="s">
        <v>169</v>
      </c>
      <c r="G7454" t="s">
        <v>228</v>
      </c>
      <c r="H7454" s="168">
        <v>37998</v>
      </c>
      <c r="I7454" t="s">
        <v>105</v>
      </c>
      <c r="J7454" s="169">
        <v>13.712328767123287</v>
      </c>
      <c r="K7454">
        <v>3</v>
      </c>
    </row>
    <row r="7455" spans="1:11" x14ac:dyDescent="0.25">
      <c r="A7455" t="s">
        <v>8000</v>
      </c>
      <c r="B7455">
        <v>93900</v>
      </c>
      <c r="C7455" t="s">
        <v>167</v>
      </c>
      <c r="D7455" s="167">
        <v>86673.48</v>
      </c>
      <c r="E7455" t="s">
        <v>180</v>
      </c>
      <c r="F7455" t="s">
        <v>169</v>
      </c>
      <c r="G7455" t="s">
        <v>189</v>
      </c>
      <c r="H7455" s="168">
        <v>32916</v>
      </c>
      <c r="I7455" t="s">
        <v>108</v>
      </c>
      <c r="J7455" s="169">
        <v>27.635616438356163</v>
      </c>
      <c r="K7455">
        <v>6</v>
      </c>
    </row>
    <row r="7456" spans="1:11" x14ac:dyDescent="0.25">
      <c r="A7456" t="s">
        <v>8001</v>
      </c>
      <c r="B7456">
        <v>95814</v>
      </c>
      <c r="C7456" t="s">
        <v>167</v>
      </c>
      <c r="D7456" s="167">
        <v>73107</v>
      </c>
      <c r="E7456" t="s">
        <v>191</v>
      </c>
      <c r="F7456" t="s">
        <v>169</v>
      </c>
      <c r="G7456" t="s">
        <v>192</v>
      </c>
      <c r="H7456" s="168">
        <v>39160</v>
      </c>
      <c r="I7456" t="s">
        <v>103</v>
      </c>
      <c r="J7456" s="169">
        <v>10.528767123287672</v>
      </c>
      <c r="K7456">
        <v>3</v>
      </c>
    </row>
    <row r="7457" spans="1:11" x14ac:dyDescent="0.25">
      <c r="A7457" t="s">
        <v>8002</v>
      </c>
      <c r="B7457">
        <v>63663</v>
      </c>
      <c r="C7457" t="s">
        <v>167</v>
      </c>
      <c r="D7457" s="167">
        <v>56940.47</v>
      </c>
      <c r="E7457" t="s">
        <v>188</v>
      </c>
      <c r="F7457" t="s">
        <v>169</v>
      </c>
      <c r="G7457" t="s">
        <v>273</v>
      </c>
      <c r="H7457" s="168">
        <v>39272</v>
      </c>
      <c r="I7457" t="s">
        <v>106</v>
      </c>
      <c r="J7457" s="169">
        <v>10.221917808219178</v>
      </c>
      <c r="K7457">
        <v>3</v>
      </c>
    </row>
    <row r="7458" spans="1:11" x14ac:dyDescent="0.25">
      <c r="A7458" t="s">
        <v>8003</v>
      </c>
      <c r="B7458">
        <v>14656</v>
      </c>
      <c r="C7458" t="s">
        <v>167</v>
      </c>
      <c r="D7458" s="167">
        <v>92606.75</v>
      </c>
      <c r="E7458" t="s">
        <v>175</v>
      </c>
      <c r="F7458" t="s">
        <v>169</v>
      </c>
      <c r="G7458" t="s">
        <v>211</v>
      </c>
      <c r="H7458" s="168">
        <v>36397</v>
      </c>
      <c r="I7458" t="s">
        <v>103</v>
      </c>
      <c r="J7458" s="169">
        <v>18.098630136986301</v>
      </c>
      <c r="K7458">
        <v>4</v>
      </c>
    </row>
    <row r="7459" spans="1:11" x14ac:dyDescent="0.25">
      <c r="A7459" t="s">
        <v>8004</v>
      </c>
      <c r="B7459">
        <v>88749</v>
      </c>
      <c r="C7459" t="s">
        <v>172</v>
      </c>
      <c r="D7459" s="167">
        <v>80175.86</v>
      </c>
      <c r="E7459" t="s">
        <v>196</v>
      </c>
      <c r="F7459" t="s">
        <v>169</v>
      </c>
      <c r="G7459" t="s">
        <v>8005</v>
      </c>
      <c r="H7459" s="168">
        <v>38264</v>
      </c>
      <c r="I7459" t="s">
        <v>105</v>
      </c>
      <c r="J7459" s="169">
        <v>12.983561643835616</v>
      </c>
      <c r="K7459">
        <v>3</v>
      </c>
    </row>
    <row r="7460" spans="1:11" x14ac:dyDescent="0.25">
      <c r="A7460" t="s">
        <v>8006</v>
      </c>
      <c r="B7460">
        <v>78170</v>
      </c>
      <c r="C7460" t="s">
        <v>167</v>
      </c>
      <c r="D7460" s="167">
        <v>93396</v>
      </c>
      <c r="E7460" t="s">
        <v>230</v>
      </c>
      <c r="F7460" t="s">
        <v>169</v>
      </c>
      <c r="G7460" t="s">
        <v>261</v>
      </c>
      <c r="H7460" s="168">
        <v>38348</v>
      </c>
      <c r="I7460" t="s">
        <v>107</v>
      </c>
      <c r="J7460" s="169">
        <v>12.753424657534246</v>
      </c>
      <c r="K7460">
        <v>3</v>
      </c>
    </row>
    <row r="7461" spans="1:11" x14ac:dyDescent="0.25">
      <c r="A7461" t="s">
        <v>8007</v>
      </c>
      <c r="B7461">
        <v>99133</v>
      </c>
      <c r="C7461" t="s">
        <v>172</v>
      </c>
      <c r="D7461" s="167">
        <v>33395</v>
      </c>
      <c r="E7461" t="s">
        <v>199</v>
      </c>
      <c r="F7461" t="s">
        <v>169</v>
      </c>
      <c r="G7461" t="s">
        <v>295</v>
      </c>
      <c r="H7461" s="168">
        <v>42716</v>
      </c>
      <c r="I7461" t="s">
        <v>106</v>
      </c>
      <c r="J7461" s="169">
        <v>0.78630136986301369</v>
      </c>
      <c r="K7461">
        <v>1</v>
      </c>
    </row>
    <row r="7462" spans="1:11" x14ac:dyDescent="0.25">
      <c r="A7462" t="s">
        <v>8008</v>
      </c>
      <c r="B7462">
        <v>55261</v>
      </c>
      <c r="C7462" t="s">
        <v>172</v>
      </c>
      <c r="D7462" s="167">
        <v>54402.73</v>
      </c>
      <c r="E7462" t="s">
        <v>168</v>
      </c>
      <c r="F7462" t="s">
        <v>169</v>
      </c>
      <c r="G7462" t="s">
        <v>1533</v>
      </c>
      <c r="H7462" s="168">
        <v>41414</v>
      </c>
      <c r="I7462" t="s">
        <v>103</v>
      </c>
      <c r="J7462" s="169">
        <v>4.353424657534247</v>
      </c>
      <c r="K7462">
        <v>1</v>
      </c>
    </row>
    <row r="7463" spans="1:11" x14ac:dyDescent="0.25">
      <c r="A7463" t="s">
        <v>8009</v>
      </c>
      <c r="B7463">
        <v>91009</v>
      </c>
      <c r="C7463" t="s">
        <v>167</v>
      </c>
      <c r="D7463" s="167">
        <v>62400</v>
      </c>
      <c r="E7463" t="s">
        <v>188</v>
      </c>
      <c r="F7463" t="s">
        <v>169</v>
      </c>
      <c r="G7463" t="s">
        <v>282</v>
      </c>
      <c r="H7463" s="168">
        <v>42646</v>
      </c>
      <c r="I7463" t="s">
        <v>104</v>
      </c>
      <c r="J7463" s="169">
        <v>0.9780821917808219</v>
      </c>
      <c r="K7463">
        <v>1</v>
      </c>
    </row>
    <row r="7464" spans="1:11" x14ac:dyDescent="0.25">
      <c r="A7464" t="s">
        <v>8010</v>
      </c>
      <c r="B7464">
        <v>53240</v>
      </c>
      <c r="C7464" t="s">
        <v>172</v>
      </c>
      <c r="D7464" s="167">
        <v>75036.11</v>
      </c>
      <c r="E7464" t="s">
        <v>216</v>
      </c>
      <c r="F7464" t="s">
        <v>169</v>
      </c>
      <c r="G7464" t="s">
        <v>422</v>
      </c>
      <c r="H7464" s="168">
        <v>37214</v>
      </c>
      <c r="I7464" t="s">
        <v>106</v>
      </c>
      <c r="J7464" s="169">
        <v>15.860273972602739</v>
      </c>
      <c r="K7464">
        <v>4</v>
      </c>
    </row>
    <row r="7465" spans="1:11" x14ac:dyDescent="0.25">
      <c r="A7465" t="s">
        <v>8011</v>
      </c>
      <c r="B7465">
        <v>81800</v>
      </c>
      <c r="C7465" t="s">
        <v>167</v>
      </c>
      <c r="D7465" s="167">
        <v>118400</v>
      </c>
      <c r="E7465" t="s">
        <v>188</v>
      </c>
      <c r="F7465" t="s">
        <v>169</v>
      </c>
      <c r="G7465" t="s">
        <v>214</v>
      </c>
      <c r="H7465" s="168">
        <v>38628</v>
      </c>
      <c r="I7465" t="s">
        <v>105</v>
      </c>
      <c r="J7465" s="169">
        <v>11.986301369863014</v>
      </c>
      <c r="K7465">
        <v>3</v>
      </c>
    </row>
    <row r="7466" spans="1:11" x14ac:dyDescent="0.25">
      <c r="A7466" t="s">
        <v>8012</v>
      </c>
      <c r="B7466">
        <v>83420</v>
      </c>
      <c r="C7466" t="s">
        <v>172</v>
      </c>
      <c r="D7466" s="167">
        <v>73801</v>
      </c>
      <c r="E7466" t="s">
        <v>196</v>
      </c>
      <c r="F7466" t="s">
        <v>169</v>
      </c>
      <c r="G7466" t="s">
        <v>228</v>
      </c>
      <c r="H7466" s="168">
        <v>37053</v>
      </c>
      <c r="I7466" t="s">
        <v>107</v>
      </c>
      <c r="J7466" s="169">
        <v>16.301369863013697</v>
      </c>
      <c r="K7466">
        <v>4</v>
      </c>
    </row>
    <row r="7467" spans="1:11" x14ac:dyDescent="0.25">
      <c r="A7467" t="s">
        <v>8013</v>
      </c>
      <c r="B7467">
        <v>47338</v>
      </c>
      <c r="C7467" t="s">
        <v>172</v>
      </c>
      <c r="D7467" s="167">
        <v>55328</v>
      </c>
      <c r="E7467" t="s">
        <v>191</v>
      </c>
      <c r="F7467" t="s">
        <v>169</v>
      </c>
      <c r="G7467" t="s">
        <v>354</v>
      </c>
      <c r="H7467" s="168">
        <v>41484</v>
      </c>
      <c r="I7467" t="s">
        <v>105</v>
      </c>
      <c r="J7467" s="169">
        <v>4.161643835616438</v>
      </c>
      <c r="K7467">
        <v>1</v>
      </c>
    </row>
    <row r="7468" spans="1:11" x14ac:dyDescent="0.25">
      <c r="A7468" t="s">
        <v>8014</v>
      </c>
      <c r="B7468">
        <v>47221</v>
      </c>
      <c r="C7468" t="s">
        <v>172</v>
      </c>
      <c r="D7468" s="167">
        <v>57265</v>
      </c>
      <c r="E7468" t="s">
        <v>191</v>
      </c>
      <c r="F7468" t="s">
        <v>169</v>
      </c>
      <c r="G7468" t="s">
        <v>354</v>
      </c>
      <c r="H7468" s="168">
        <v>41064</v>
      </c>
      <c r="I7468" t="s">
        <v>103</v>
      </c>
      <c r="J7468" s="169">
        <v>5.3123287671232875</v>
      </c>
      <c r="K7468">
        <v>2</v>
      </c>
    </row>
    <row r="7469" spans="1:11" x14ac:dyDescent="0.25">
      <c r="A7469" t="s">
        <v>8015</v>
      </c>
      <c r="B7469">
        <v>99365</v>
      </c>
      <c r="C7469" t="s">
        <v>172</v>
      </c>
      <c r="D7469" s="167">
        <v>125849.03</v>
      </c>
      <c r="E7469" t="s">
        <v>188</v>
      </c>
      <c r="F7469" t="s">
        <v>169</v>
      </c>
      <c r="G7469" t="s">
        <v>275</v>
      </c>
      <c r="H7469" s="168">
        <v>33210</v>
      </c>
      <c r="I7469" t="s">
        <v>107</v>
      </c>
      <c r="J7469" s="169">
        <v>26.830136986301369</v>
      </c>
      <c r="K7469">
        <v>6</v>
      </c>
    </row>
    <row r="7470" spans="1:11" x14ac:dyDescent="0.25">
      <c r="A7470" t="s">
        <v>8016</v>
      </c>
      <c r="B7470">
        <v>16372</v>
      </c>
      <c r="C7470" t="s">
        <v>172</v>
      </c>
      <c r="D7470" s="167">
        <v>92576</v>
      </c>
      <c r="E7470" t="s">
        <v>185</v>
      </c>
      <c r="F7470" t="s">
        <v>169</v>
      </c>
      <c r="G7470" t="s">
        <v>495</v>
      </c>
      <c r="H7470" s="168">
        <v>38488</v>
      </c>
      <c r="I7470" t="s">
        <v>108</v>
      </c>
      <c r="J7470" s="169">
        <v>12.36986301369863</v>
      </c>
      <c r="K7470">
        <v>3</v>
      </c>
    </row>
    <row r="7471" spans="1:11" x14ac:dyDescent="0.25">
      <c r="A7471" t="s">
        <v>8017</v>
      </c>
      <c r="B7471">
        <v>99494</v>
      </c>
      <c r="C7471" t="s">
        <v>172</v>
      </c>
      <c r="D7471" s="167">
        <v>103114.91</v>
      </c>
      <c r="E7471" t="s">
        <v>616</v>
      </c>
      <c r="F7471" t="s">
        <v>169</v>
      </c>
      <c r="G7471" t="s">
        <v>617</v>
      </c>
      <c r="H7471" s="168">
        <v>41106</v>
      </c>
      <c r="I7471" t="s">
        <v>105</v>
      </c>
      <c r="J7471" s="169">
        <v>5.1972602739726028</v>
      </c>
      <c r="K7471">
        <v>2</v>
      </c>
    </row>
    <row r="7472" spans="1:11" x14ac:dyDescent="0.25">
      <c r="A7472" t="s">
        <v>8018</v>
      </c>
      <c r="B7472">
        <v>64100</v>
      </c>
      <c r="C7472" t="s">
        <v>167</v>
      </c>
      <c r="D7472" s="167">
        <v>60201.440000000002</v>
      </c>
      <c r="E7472" t="s">
        <v>253</v>
      </c>
      <c r="F7472" t="s">
        <v>169</v>
      </c>
      <c r="G7472" t="s">
        <v>344</v>
      </c>
      <c r="H7472" s="168">
        <v>32825</v>
      </c>
      <c r="I7472" t="s">
        <v>105</v>
      </c>
      <c r="J7472" s="169">
        <v>27.884931506849316</v>
      </c>
      <c r="K7472">
        <v>6</v>
      </c>
    </row>
    <row r="7473" spans="1:11" x14ac:dyDescent="0.25">
      <c r="A7473" t="s">
        <v>8019</v>
      </c>
      <c r="B7473">
        <v>72077</v>
      </c>
      <c r="C7473" t="s">
        <v>172</v>
      </c>
      <c r="D7473" s="167">
        <v>76182.23</v>
      </c>
      <c r="E7473" t="s">
        <v>168</v>
      </c>
      <c r="F7473" t="s">
        <v>169</v>
      </c>
      <c r="G7473" t="s">
        <v>1203</v>
      </c>
      <c r="H7473" s="168">
        <v>40854</v>
      </c>
      <c r="I7473" t="s">
        <v>103</v>
      </c>
      <c r="J7473" s="169">
        <v>5.8876712328767127</v>
      </c>
      <c r="K7473">
        <v>2</v>
      </c>
    </row>
    <row r="7474" spans="1:11" x14ac:dyDescent="0.25">
      <c r="A7474" t="s">
        <v>8020</v>
      </c>
      <c r="B7474">
        <v>41677</v>
      </c>
      <c r="C7474" t="s">
        <v>167</v>
      </c>
      <c r="D7474" s="167">
        <v>54000</v>
      </c>
      <c r="E7474" t="s">
        <v>188</v>
      </c>
      <c r="F7474" t="s">
        <v>169</v>
      </c>
      <c r="G7474" t="s">
        <v>375</v>
      </c>
      <c r="H7474" s="168">
        <v>42660</v>
      </c>
      <c r="I7474" t="s">
        <v>108</v>
      </c>
      <c r="J7474" s="169">
        <v>0.9397260273972603</v>
      </c>
      <c r="K7474">
        <v>1</v>
      </c>
    </row>
    <row r="7475" spans="1:11" x14ac:dyDescent="0.25">
      <c r="A7475" t="s">
        <v>8021</v>
      </c>
      <c r="B7475">
        <v>36655</v>
      </c>
      <c r="C7475" t="s">
        <v>172</v>
      </c>
      <c r="D7475" s="167">
        <v>69222.179999999993</v>
      </c>
      <c r="E7475" t="s">
        <v>168</v>
      </c>
      <c r="F7475" t="s">
        <v>169</v>
      </c>
      <c r="G7475" t="s">
        <v>649</v>
      </c>
      <c r="H7475" s="168">
        <v>32846</v>
      </c>
      <c r="I7475" t="s">
        <v>106</v>
      </c>
      <c r="J7475" s="169">
        <v>27.827397260273973</v>
      </c>
      <c r="K7475">
        <v>6</v>
      </c>
    </row>
    <row r="7476" spans="1:11" x14ac:dyDescent="0.25">
      <c r="A7476" t="s">
        <v>8022</v>
      </c>
      <c r="B7476">
        <v>11708</v>
      </c>
      <c r="C7476" t="s">
        <v>172</v>
      </c>
      <c r="D7476" s="167">
        <v>70396</v>
      </c>
      <c r="E7476" t="s">
        <v>191</v>
      </c>
      <c r="F7476" t="s">
        <v>169</v>
      </c>
      <c r="G7476" t="s">
        <v>192</v>
      </c>
      <c r="H7476" s="168">
        <v>38488</v>
      </c>
      <c r="I7476" t="s">
        <v>107</v>
      </c>
      <c r="J7476" s="169">
        <v>12.36986301369863</v>
      </c>
      <c r="K7476">
        <v>3</v>
      </c>
    </row>
    <row r="7477" spans="1:11" x14ac:dyDescent="0.25">
      <c r="A7477" t="s">
        <v>8023</v>
      </c>
      <c r="B7477">
        <v>98987</v>
      </c>
      <c r="C7477" t="s">
        <v>172</v>
      </c>
      <c r="D7477" s="167">
        <v>53788</v>
      </c>
      <c r="E7477" t="s">
        <v>175</v>
      </c>
      <c r="F7477" t="s">
        <v>169</v>
      </c>
      <c r="G7477" t="s">
        <v>183</v>
      </c>
      <c r="H7477" s="168">
        <v>41694</v>
      </c>
      <c r="I7477" t="s">
        <v>104</v>
      </c>
      <c r="J7477" s="169">
        <v>3.5863013698630137</v>
      </c>
      <c r="K7477">
        <v>1</v>
      </c>
    </row>
    <row r="7478" spans="1:11" x14ac:dyDescent="0.25">
      <c r="A7478" t="s">
        <v>8024</v>
      </c>
      <c r="B7478">
        <v>71339</v>
      </c>
      <c r="C7478" t="s">
        <v>167</v>
      </c>
      <c r="D7478" s="167">
        <v>95284.92</v>
      </c>
      <c r="E7478" t="s">
        <v>188</v>
      </c>
      <c r="F7478" t="s">
        <v>169</v>
      </c>
      <c r="G7478" t="s">
        <v>284</v>
      </c>
      <c r="H7478" s="168">
        <v>39006</v>
      </c>
      <c r="I7478" t="s">
        <v>104</v>
      </c>
      <c r="J7478" s="169">
        <v>10.950684931506849</v>
      </c>
      <c r="K7478">
        <v>3</v>
      </c>
    </row>
    <row r="7479" spans="1:11" x14ac:dyDescent="0.25">
      <c r="A7479" t="s">
        <v>8025</v>
      </c>
      <c r="B7479">
        <v>89523</v>
      </c>
      <c r="C7479" t="s">
        <v>172</v>
      </c>
      <c r="D7479" s="167">
        <v>69222.179999999993</v>
      </c>
      <c r="E7479" t="s">
        <v>199</v>
      </c>
      <c r="F7479" t="s">
        <v>169</v>
      </c>
      <c r="G7479" t="s">
        <v>3195</v>
      </c>
      <c r="H7479" s="168">
        <v>31166</v>
      </c>
      <c r="I7479" t="s">
        <v>103</v>
      </c>
      <c r="J7479" s="169">
        <v>32.43013698630137</v>
      </c>
      <c r="K7479">
        <v>7</v>
      </c>
    </row>
    <row r="7480" spans="1:11" x14ac:dyDescent="0.25">
      <c r="A7480" t="s">
        <v>8026</v>
      </c>
      <c r="B7480">
        <v>10666</v>
      </c>
      <c r="C7480" t="s">
        <v>172</v>
      </c>
      <c r="D7480" s="167">
        <v>86673.48</v>
      </c>
      <c r="E7480" t="s">
        <v>199</v>
      </c>
      <c r="F7480" t="s">
        <v>169</v>
      </c>
      <c r="G7480" t="s">
        <v>662</v>
      </c>
      <c r="H7480" s="168">
        <v>30088</v>
      </c>
      <c r="I7480" t="s">
        <v>103</v>
      </c>
      <c r="J7480" s="169">
        <v>35.38356164383562</v>
      </c>
      <c r="K7480">
        <v>8</v>
      </c>
    </row>
    <row r="7481" spans="1:11" x14ac:dyDescent="0.25">
      <c r="A7481" t="s">
        <v>8027</v>
      </c>
      <c r="B7481">
        <v>17848</v>
      </c>
      <c r="C7481" t="s">
        <v>172</v>
      </c>
      <c r="D7481" s="167">
        <v>73801</v>
      </c>
      <c r="E7481" t="s">
        <v>196</v>
      </c>
      <c r="F7481" t="s">
        <v>169</v>
      </c>
      <c r="G7481" t="s">
        <v>228</v>
      </c>
      <c r="H7481" s="168">
        <v>37830</v>
      </c>
      <c r="I7481" t="s">
        <v>107</v>
      </c>
      <c r="J7481" s="169">
        <v>14.172602739726027</v>
      </c>
      <c r="K7481">
        <v>3</v>
      </c>
    </row>
    <row r="7482" spans="1:11" x14ac:dyDescent="0.25">
      <c r="A7482" t="s">
        <v>8028</v>
      </c>
      <c r="B7482">
        <v>46968</v>
      </c>
      <c r="C7482" t="s">
        <v>167</v>
      </c>
      <c r="D7482" s="167">
        <v>89654.33</v>
      </c>
      <c r="E7482" t="s">
        <v>188</v>
      </c>
      <c r="F7482" t="s">
        <v>169</v>
      </c>
      <c r="G7482" t="s">
        <v>284</v>
      </c>
      <c r="H7482" s="168">
        <v>36787</v>
      </c>
      <c r="I7482" t="s">
        <v>104</v>
      </c>
      <c r="J7482" s="169">
        <v>17.030136986301368</v>
      </c>
      <c r="K7482">
        <v>4</v>
      </c>
    </row>
    <row r="7483" spans="1:11" x14ac:dyDescent="0.25">
      <c r="A7483" t="s">
        <v>8029</v>
      </c>
      <c r="B7483">
        <v>79189</v>
      </c>
      <c r="C7483" t="s">
        <v>167</v>
      </c>
      <c r="D7483" s="167">
        <v>16049</v>
      </c>
      <c r="E7483" t="s">
        <v>196</v>
      </c>
      <c r="F7483" t="s">
        <v>202</v>
      </c>
      <c r="G7483" t="s">
        <v>222</v>
      </c>
      <c r="H7483" s="168">
        <v>42492</v>
      </c>
      <c r="I7483" t="s">
        <v>103</v>
      </c>
      <c r="J7483" s="169">
        <v>1.4</v>
      </c>
      <c r="K7483">
        <v>1</v>
      </c>
    </row>
    <row r="7484" spans="1:11" x14ac:dyDescent="0.25">
      <c r="A7484" t="s">
        <v>8030</v>
      </c>
      <c r="B7484">
        <v>69883</v>
      </c>
      <c r="C7484" t="s">
        <v>167</v>
      </c>
      <c r="D7484" s="167">
        <v>72902</v>
      </c>
      <c r="E7484" t="s">
        <v>175</v>
      </c>
      <c r="F7484" t="s">
        <v>169</v>
      </c>
      <c r="G7484" t="s">
        <v>183</v>
      </c>
      <c r="H7484" s="168">
        <v>38915</v>
      </c>
      <c r="I7484" t="s">
        <v>104</v>
      </c>
      <c r="J7484" s="169">
        <v>11.2</v>
      </c>
      <c r="K7484">
        <v>3</v>
      </c>
    </row>
    <row r="7485" spans="1:11" x14ac:dyDescent="0.25">
      <c r="A7485" t="s">
        <v>8031</v>
      </c>
      <c r="B7485">
        <v>96477</v>
      </c>
      <c r="C7485" t="s">
        <v>167</v>
      </c>
      <c r="D7485" s="167">
        <v>21766.2</v>
      </c>
      <c r="E7485" t="s">
        <v>196</v>
      </c>
      <c r="F7485" t="s">
        <v>202</v>
      </c>
      <c r="G7485" t="s">
        <v>222</v>
      </c>
      <c r="H7485" s="168">
        <v>37970</v>
      </c>
      <c r="I7485" t="s">
        <v>105</v>
      </c>
      <c r="J7485" s="169">
        <v>13.789041095890411</v>
      </c>
      <c r="K7485">
        <v>3</v>
      </c>
    </row>
    <row r="7486" spans="1:11" x14ac:dyDescent="0.25">
      <c r="A7486" t="s">
        <v>8032</v>
      </c>
      <c r="B7486">
        <v>41495</v>
      </c>
      <c r="C7486" t="s">
        <v>172</v>
      </c>
      <c r="D7486" s="167">
        <v>75453</v>
      </c>
      <c r="E7486" t="s">
        <v>175</v>
      </c>
      <c r="F7486" t="s">
        <v>169</v>
      </c>
      <c r="G7486" t="s">
        <v>183</v>
      </c>
      <c r="H7486" s="168">
        <v>38551</v>
      </c>
      <c r="I7486" t="s">
        <v>105</v>
      </c>
      <c r="J7486" s="169">
        <v>12.197260273972603</v>
      </c>
      <c r="K7486">
        <v>3</v>
      </c>
    </row>
    <row r="7487" spans="1:11" x14ac:dyDescent="0.25">
      <c r="A7487" t="s">
        <v>8033</v>
      </c>
      <c r="B7487">
        <v>94138</v>
      </c>
      <c r="C7487" t="s">
        <v>172</v>
      </c>
      <c r="D7487" s="167">
        <v>135378.13</v>
      </c>
      <c r="E7487" t="s">
        <v>196</v>
      </c>
      <c r="F7487" t="s">
        <v>169</v>
      </c>
      <c r="G7487" t="s">
        <v>275</v>
      </c>
      <c r="H7487" s="168">
        <v>32195</v>
      </c>
      <c r="I7487" t="s">
        <v>103</v>
      </c>
      <c r="J7487" s="169">
        <v>29.610958904109587</v>
      </c>
      <c r="K7487">
        <v>6</v>
      </c>
    </row>
    <row r="7488" spans="1:11" x14ac:dyDescent="0.25">
      <c r="A7488" t="s">
        <v>8034</v>
      </c>
      <c r="B7488">
        <v>73416</v>
      </c>
      <c r="C7488" t="s">
        <v>172</v>
      </c>
      <c r="D7488" s="167">
        <v>102664</v>
      </c>
      <c r="E7488" t="s">
        <v>188</v>
      </c>
      <c r="F7488" t="s">
        <v>169</v>
      </c>
      <c r="G7488" t="s">
        <v>397</v>
      </c>
      <c r="H7488" s="168">
        <v>38348</v>
      </c>
      <c r="I7488" t="s">
        <v>107</v>
      </c>
      <c r="J7488" s="169">
        <v>12.753424657534246</v>
      </c>
      <c r="K7488">
        <v>3</v>
      </c>
    </row>
    <row r="7489" spans="1:11" x14ac:dyDescent="0.25">
      <c r="A7489" t="s">
        <v>8035</v>
      </c>
      <c r="B7489">
        <v>51924</v>
      </c>
      <c r="C7489" t="s">
        <v>167</v>
      </c>
      <c r="D7489" s="167">
        <v>124156.01</v>
      </c>
      <c r="E7489" t="s">
        <v>188</v>
      </c>
      <c r="F7489" t="s">
        <v>169</v>
      </c>
      <c r="G7489" t="s">
        <v>275</v>
      </c>
      <c r="H7489" s="168">
        <v>40925</v>
      </c>
      <c r="I7489" t="s">
        <v>107</v>
      </c>
      <c r="J7489" s="169">
        <v>5.6931506849315072</v>
      </c>
      <c r="K7489">
        <v>2</v>
      </c>
    </row>
    <row r="7490" spans="1:11" x14ac:dyDescent="0.25">
      <c r="A7490" t="s">
        <v>8036</v>
      </c>
      <c r="B7490">
        <v>93083</v>
      </c>
      <c r="C7490" t="s">
        <v>172</v>
      </c>
      <c r="D7490" s="167">
        <v>94099</v>
      </c>
      <c r="E7490" t="s">
        <v>168</v>
      </c>
      <c r="F7490" t="s">
        <v>169</v>
      </c>
      <c r="G7490" t="s">
        <v>173</v>
      </c>
      <c r="H7490" s="168">
        <v>35702</v>
      </c>
      <c r="I7490" t="s">
        <v>106</v>
      </c>
      <c r="J7490" s="169">
        <v>20.002739726027396</v>
      </c>
      <c r="K7490">
        <v>5</v>
      </c>
    </row>
    <row r="7491" spans="1:11" x14ac:dyDescent="0.25">
      <c r="A7491" t="s">
        <v>8037</v>
      </c>
      <c r="B7491">
        <v>73695</v>
      </c>
      <c r="C7491" t="s">
        <v>172</v>
      </c>
      <c r="D7491" s="167">
        <v>119137.02</v>
      </c>
      <c r="E7491" t="s">
        <v>185</v>
      </c>
      <c r="F7491" t="s">
        <v>169</v>
      </c>
      <c r="G7491" t="s">
        <v>382</v>
      </c>
      <c r="H7491" s="168">
        <v>33924</v>
      </c>
      <c r="I7491" t="s">
        <v>105</v>
      </c>
      <c r="J7491" s="169">
        <v>24.873972602739727</v>
      </c>
      <c r="K7491">
        <v>5</v>
      </c>
    </row>
    <row r="7492" spans="1:11" x14ac:dyDescent="0.25">
      <c r="A7492" t="s">
        <v>8038</v>
      </c>
      <c r="B7492">
        <v>62623</v>
      </c>
      <c r="C7492" t="s">
        <v>172</v>
      </c>
      <c r="D7492" s="167">
        <v>53788</v>
      </c>
      <c r="E7492" t="s">
        <v>175</v>
      </c>
      <c r="F7492" t="s">
        <v>169</v>
      </c>
      <c r="G7492" t="s">
        <v>183</v>
      </c>
      <c r="H7492" s="168">
        <v>41918</v>
      </c>
      <c r="I7492" t="s">
        <v>107</v>
      </c>
      <c r="J7492" s="169">
        <v>2.9726027397260273</v>
      </c>
      <c r="K7492">
        <v>1</v>
      </c>
    </row>
    <row r="7493" spans="1:11" x14ac:dyDescent="0.25">
      <c r="A7493" t="s">
        <v>8039</v>
      </c>
      <c r="B7493">
        <v>86882</v>
      </c>
      <c r="C7493" t="s">
        <v>172</v>
      </c>
      <c r="D7493" s="167">
        <v>45261</v>
      </c>
      <c r="E7493" t="s">
        <v>191</v>
      </c>
      <c r="F7493" t="s">
        <v>169</v>
      </c>
      <c r="G7493" t="s">
        <v>1065</v>
      </c>
      <c r="H7493" s="168">
        <v>42716</v>
      </c>
      <c r="I7493" t="s">
        <v>103</v>
      </c>
      <c r="J7493" s="169">
        <v>0.78630136986301369</v>
      </c>
      <c r="K7493">
        <v>1</v>
      </c>
    </row>
    <row r="7494" spans="1:11" x14ac:dyDescent="0.25">
      <c r="A7494" t="s">
        <v>8040</v>
      </c>
      <c r="B7494">
        <v>77440</v>
      </c>
      <c r="C7494" t="s">
        <v>167</v>
      </c>
      <c r="D7494" s="167">
        <v>37838.449999999997</v>
      </c>
      <c r="E7494" t="s">
        <v>188</v>
      </c>
      <c r="F7494" t="s">
        <v>202</v>
      </c>
      <c r="G7494" t="s">
        <v>313</v>
      </c>
      <c r="H7494" s="168">
        <v>41127</v>
      </c>
      <c r="I7494" t="s">
        <v>106</v>
      </c>
      <c r="J7494" s="169">
        <v>5.13972602739726</v>
      </c>
      <c r="K7494">
        <v>2</v>
      </c>
    </row>
    <row r="7495" spans="1:11" x14ac:dyDescent="0.25">
      <c r="A7495" t="s">
        <v>8041</v>
      </c>
      <c r="B7495">
        <v>99417</v>
      </c>
      <c r="C7495" t="s">
        <v>172</v>
      </c>
      <c r="D7495" s="167">
        <v>81066</v>
      </c>
      <c r="E7495" t="s">
        <v>196</v>
      </c>
      <c r="F7495" t="s">
        <v>169</v>
      </c>
      <c r="G7495" t="s">
        <v>4468</v>
      </c>
      <c r="H7495" s="168">
        <v>35870</v>
      </c>
      <c r="I7495" t="s">
        <v>103</v>
      </c>
      <c r="J7495" s="169">
        <v>19.542465753424658</v>
      </c>
      <c r="K7495">
        <v>4</v>
      </c>
    </row>
    <row r="7496" spans="1:11" x14ac:dyDescent="0.25">
      <c r="A7496" t="s">
        <v>8042</v>
      </c>
      <c r="B7496">
        <v>45716</v>
      </c>
      <c r="C7496" t="s">
        <v>172</v>
      </c>
      <c r="D7496" s="167">
        <v>80145</v>
      </c>
      <c r="E7496" t="s">
        <v>185</v>
      </c>
      <c r="F7496" t="s">
        <v>169</v>
      </c>
      <c r="G7496" t="s">
        <v>416</v>
      </c>
      <c r="H7496" s="168">
        <v>38334</v>
      </c>
      <c r="I7496" t="s">
        <v>107</v>
      </c>
      <c r="J7496" s="169">
        <v>12.791780821917808</v>
      </c>
      <c r="K7496">
        <v>3</v>
      </c>
    </row>
    <row r="7497" spans="1:11" x14ac:dyDescent="0.25">
      <c r="A7497" t="s">
        <v>8043</v>
      </c>
      <c r="B7497">
        <v>47357</v>
      </c>
      <c r="C7497" t="s">
        <v>172</v>
      </c>
      <c r="D7497" s="167">
        <v>60314.17</v>
      </c>
      <c r="E7497" t="s">
        <v>196</v>
      </c>
      <c r="F7497" t="s">
        <v>169</v>
      </c>
      <c r="G7497" t="s">
        <v>2476</v>
      </c>
      <c r="H7497" s="168">
        <v>41596</v>
      </c>
      <c r="I7497" t="s">
        <v>103</v>
      </c>
      <c r="J7497" s="169">
        <v>3.8547945205479452</v>
      </c>
      <c r="K7497">
        <v>1</v>
      </c>
    </row>
    <row r="7498" spans="1:11" x14ac:dyDescent="0.25">
      <c r="A7498" t="s">
        <v>8044</v>
      </c>
      <c r="B7498">
        <v>83758</v>
      </c>
      <c r="C7498" t="s">
        <v>172</v>
      </c>
      <c r="D7498" s="167">
        <v>54730</v>
      </c>
      <c r="E7498" t="s">
        <v>191</v>
      </c>
      <c r="F7498" t="s">
        <v>169</v>
      </c>
      <c r="G7498" t="s">
        <v>354</v>
      </c>
      <c r="H7498" s="168">
        <v>41484</v>
      </c>
      <c r="I7498" t="s">
        <v>103</v>
      </c>
      <c r="J7498" s="169">
        <v>4.161643835616438</v>
      </c>
      <c r="K7498">
        <v>1</v>
      </c>
    </row>
    <row r="7499" spans="1:11" x14ac:dyDescent="0.25">
      <c r="A7499" t="s">
        <v>8045</v>
      </c>
      <c r="B7499">
        <v>72403</v>
      </c>
      <c r="C7499" t="s">
        <v>172</v>
      </c>
      <c r="D7499" s="167">
        <v>77328</v>
      </c>
      <c r="E7499" t="s">
        <v>168</v>
      </c>
      <c r="F7499" t="s">
        <v>169</v>
      </c>
      <c r="G7499" t="s">
        <v>265</v>
      </c>
      <c r="H7499" s="168">
        <v>35856</v>
      </c>
      <c r="I7499" t="s">
        <v>108</v>
      </c>
      <c r="J7499" s="169">
        <v>19.580821917808219</v>
      </c>
      <c r="K7499">
        <v>4</v>
      </c>
    </row>
    <row r="7500" spans="1:11" x14ac:dyDescent="0.25">
      <c r="A7500" t="s">
        <v>8046</v>
      </c>
      <c r="B7500">
        <v>29443</v>
      </c>
      <c r="C7500" t="s">
        <v>172</v>
      </c>
      <c r="D7500" s="167">
        <v>89620</v>
      </c>
      <c r="E7500" t="s">
        <v>175</v>
      </c>
      <c r="F7500" t="s">
        <v>169</v>
      </c>
      <c r="G7500" t="s">
        <v>183</v>
      </c>
      <c r="H7500" s="168">
        <v>36220</v>
      </c>
      <c r="I7500" t="s">
        <v>103</v>
      </c>
      <c r="J7500" s="169">
        <v>18.583561643835615</v>
      </c>
      <c r="K7500">
        <v>4</v>
      </c>
    </row>
    <row r="7501" spans="1:11" x14ac:dyDescent="0.25">
      <c r="A7501" t="s">
        <v>8047</v>
      </c>
      <c r="B7501">
        <v>78207</v>
      </c>
      <c r="C7501" t="s">
        <v>172</v>
      </c>
      <c r="D7501" s="167">
        <v>57265</v>
      </c>
      <c r="E7501" t="s">
        <v>191</v>
      </c>
      <c r="F7501" t="s">
        <v>169</v>
      </c>
      <c r="G7501" t="s">
        <v>354</v>
      </c>
      <c r="H7501" s="168">
        <v>41064</v>
      </c>
      <c r="I7501" t="s">
        <v>104</v>
      </c>
      <c r="J7501" s="169">
        <v>5.3123287671232875</v>
      </c>
      <c r="K7501">
        <v>2</v>
      </c>
    </row>
    <row r="7502" spans="1:11" x14ac:dyDescent="0.25">
      <c r="A7502" t="s">
        <v>8048</v>
      </c>
      <c r="B7502">
        <v>84064</v>
      </c>
      <c r="C7502" t="s">
        <v>172</v>
      </c>
      <c r="D7502" s="167">
        <v>72902</v>
      </c>
      <c r="E7502" t="s">
        <v>175</v>
      </c>
      <c r="F7502" t="s">
        <v>169</v>
      </c>
      <c r="G7502" t="s">
        <v>183</v>
      </c>
      <c r="H7502" s="168">
        <v>38915</v>
      </c>
      <c r="I7502" t="s">
        <v>107</v>
      </c>
      <c r="J7502" s="169">
        <v>11.2</v>
      </c>
      <c r="K7502">
        <v>3</v>
      </c>
    </row>
    <row r="7503" spans="1:11" x14ac:dyDescent="0.25">
      <c r="A7503" t="s">
        <v>8049</v>
      </c>
      <c r="B7503">
        <v>26278</v>
      </c>
      <c r="C7503" t="s">
        <v>167</v>
      </c>
      <c r="D7503" s="167">
        <v>71212.61</v>
      </c>
      <c r="E7503" t="s">
        <v>175</v>
      </c>
      <c r="F7503" t="s">
        <v>169</v>
      </c>
      <c r="G7503" t="s">
        <v>211</v>
      </c>
      <c r="H7503" s="168">
        <v>41918</v>
      </c>
      <c r="I7503" t="s">
        <v>108</v>
      </c>
      <c r="J7503" s="169">
        <v>2.9726027397260273</v>
      </c>
      <c r="K7503">
        <v>1</v>
      </c>
    </row>
    <row r="7504" spans="1:11" x14ac:dyDescent="0.25">
      <c r="A7504" t="s">
        <v>8050</v>
      </c>
      <c r="B7504">
        <v>31285</v>
      </c>
      <c r="C7504" t="s">
        <v>167</v>
      </c>
      <c r="D7504" s="167">
        <v>75277.02</v>
      </c>
      <c r="E7504" t="s">
        <v>180</v>
      </c>
      <c r="F7504" t="s">
        <v>169</v>
      </c>
      <c r="G7504" t="s">
        <v>665</v>
      </c>
      <c r="H7504" s="168">
        <v>28550</v>
      </c>
      <c r="I7504" t="s">
        <v>108</v>
      </c>
      <c r="J7504" s="169">
        <v>39.597260273972601</v>
      </c>
      <c r="K7504">
        <v>8</v>
      </c>
    </row>
    <row r="7505" spans="1:11" x14ac:dyDescent="0.25">
      <c r="A7505" t="s">
        <v>8051</v>
      </c>
      <c r="B7505">
        <v>81319</v>
      </c>
      <c r="C7505" t="s">
        <v>167</v>
      </c>
      <c r="D7505" s="167">
        <v>96197.88</v>
      </c>
      <c r="E7505" t="s">
        <v>188</v>
      </c>
      <c r="F7505" t="s">
        <v>169</v>
      </c>
      <c r="G7505" t="s">
        <v>305</v>
      </c>
      <c r="H7505" s="168">
        <v>29131</v>
      </c>
      <c r="I7505" t="s">
        <v>103</v>
      </c>
      <c r="J7505" s="169">
        <v>38.005479452054793</v>
      </c>
      <c r="K7505">
        <v>8</v>
      </c>
    </row>
    <row r="7506" spans="1:11" x14ac:dyDescent="0.25">
      <c r="A7506" t="s">
        <v>8052</v>
      </c>
      <c r="B7506">
        <v>60220</v>
      </c>
      <c r="C7506" t="s">
        <v>167</v>
      </c>
      <c r="D7506" s="167">
        <v>89597.9</v>
      </c>
      <c r="E7506" t="s">
        <v>188</v>
      </c>
      <c r="F7506" t="s">
        <v>169</v>
      </c>
      <c r="G7506" t="s">
        <v>8053</v>
      </c>
      <c r="H7506" s="168">
        <v>34554</v>
      </c>
      <c r="I7506" t="s">
        <v>106</v>
      </c>
      <c r="J7506" s="169">
        <v>23.147945205479452</v>
      </c>
      <c r="K7506">
        <v>5</v>
      </c>
    </row>
    <row r="7507" spans="1:11" x14ac:dyDescent="0.25">
      <c r="A7507" t="s">
        <v>8054</v>
      </c>
      <c r="B7507">
        <v>22312</v>
      </c>
      <c r="C7507" t="s">
        <v>172</v>
      </c>
      <c r="D7507" s="167">
        <v>94099</v>
      </c>
      <c r="E7507" t="s">
        <v>168</v>
      </c>
      <c r="F7507" t="s">
        <v>169</v>
      </c>
      <c r="G7507" t="s">
        <v>173</v>
      </c>
      <c r="H7507" s="168">
        <v>35941</v>
      </c>
      <c r="I7507" t="s">
        <v>103</v>
      </c>
      <c r="J7507" s="169">
        <v>19.347945205479451</v>
      </c>
      <c r="K7507">
        <v>4</v>
      </c>
    </row>
    <row r="7508" spans="1:11" x14ac:dyDescent="0.25">
      <c r="A7508" t="s">
        <v>8055</v>
      </c>
      <c r="B7508">
        <v>49055</v>
      </c>
      <c r="C7508" t="s">
        <v>172</v>
      </c>
      <c r="D7508" s="167">
        <v>85286.55</v>
      </c>
      <c r="E7508" t="s">
        <v>175</v>
      </c>
      <c r="F7508" t="s">
        <v>169</v>
      </c>
      <c r="G7508" t="s">
        <v>211</v>
      </c>
      <c r="H7508" s="168">
        <v>37886</v>
      </c>
      <c r="I7508" t="s">
        <v>103</v>
      </c>
      <c r="J7508" s="169">
        <v>14.019178082191781</v>
      </c>
      <c r="K7508">
        <v>3</v>
      </c>
    </row>
    <row r="7509" spans="1:11" x14ac:dyDescent="0.25">
      <c r="A7509" t="s">
        <v>8056</v>
      </c>
      <c r="B7509">
        <v>28668</v>
      </c>
      <c r="C7509" t="s">
        <v>172</v>
      </c>
      <c r="D7509" s="167">
        <v>120768</v>
      </c>
      <c r="E7509" t="s">
        <v>168</v>
      </c>
      <c r="F7509" t="s">
        <v>169</v>
      </c>
      <c r="G7509" t="s">
        <v>214</v>
      </c>
      <c r="H7509" s="168">
        <v>32244</v>
      </c>
      <c r="I7509" t="s">
        <v>106</v>
      </c>
      <c r="J7509" s="169">
        <v>29.476712328767125</v>
      </c>
      <c r="K7509">
        <v>6</v>
      </c>
    </row>
    <row r="7510" spans="1:11" x14ac:dyDescent="0.25">
      <c r="A7510" t="s">
        <v>8057</v>
      </c>
      <c r="B7510">
        <v>24350</v>
      </c>
      <c r="C7510" t="s">
        <v>172</v>
      </c>
      <c r="D7510" s="167">
        <v>60501</v>
      </c>
      <c r="E7510" t="s">
        <v>175</v>
      </c>
      <c r="F7510" t="s">
        <v>169</v>
      </c>
      <c r="G7510" t="s">
        <v>183</v>
      </c>
      <c r="H7510" s="168">
        <v>41106</v>
      </c>
      <c r="I7510" t="s">
        <v>106</v>
      </c>
      <c r="J7510" s="169">
        <v>5.1972602739726028</v>
      </c>
      <c r="K7510">
        <v>2</v>
      </c>
    </row>
    <row r="7511" spans="1:11" x14ac:dyDescent="0.25">
      <c r="A7511" t="s">
        <v>8058</v>
      </c>
      <c r="B7511">
        <v>36270</v>
      </c>
      <c r="C7511" t="s">
        <v>167</v>
      </c>
      <c r="D7511" s="167">
        <v>58455</v>
      </c>
      <c r="E7511" t="s">
        <v>175</v>
      </c>
      <c r="F7511" t="s">
        <v>169</v>
      </c>
      <c r="G7511" t="s">
        <v>183</v>
      </c>
      <c r="H7511" s="168">
        <v>41498</v>
      </c>
      <c r="I7511" t="s">
        <v>106</v>
      </c>
      <c r="J7511" s="169">
        <v>4.1232876712328768</v>
      </c>
      <c r="K7511">
        <v>1</v>
      </c>
    </row>
    <row r="7512" spans="1:11" x14ac:dyDescent="0.25">
      <c r="A7512" t="s">
        <v>8059</v>
      </c>
      <c r="B7512">
        <v>16454</v>
      </c>
      <c r="C7512" t="s">
        <v>167</v>
      </c>
      <c r="D7512" s="167">
        <v>79663.289999999994</v>
      </c>
      <c r="E7512" t="s">
        <v>180</v>
      </c>
      <c r="F7512" t="s">
        <v>169</v>
      </c>
      <c r="G7512" t="s">
        <v>209</v>
      </c>
      <c r="H7512" s="168">
        <v>32678</v>
      </c>
      <c r="I7512" t="s">
        <v>103</v>
      </c>
      <c r="J7512" s="169">
        <v>28.287671232876711</v>
      </c>
      <c r="K7512">
        <v>6</v>
      </c>
    </row>
    <row r="7513" spans="1:11" x14ac:dyDescent="0.25">
      <c r="A7513" t="s">
        <v>8060</v>
      </c>
      <c r="B7513">
        <v>70356</v>
      </c>
      <c r="C7513" t="s">
        <v>167</v>
      </c>
      <c r="D7513" s="167">
        <v>29224</v>
      </c>
      <c r="E7513" t="s">
        <v>216</v>
      </c>
      <c r="F7513" t="s">
        <v>202</v>
      </c>
      <c r="G7513" t="s">
        <v>217</v>
      </c>
      <c r="H7513" s="168">
        <v>37263</v>
      </c>
      <c r="I7513" t="s">
        <v>108</v>
      </c>
      <c r="J7513" s="169">
        <v>15.726027397260275</v>
      </c>
      <c r="K7513">
        <v>4</v>
      </c>
    </row>
    <row r="7514" spans="1:11" x14ac:dyDescent="0.25">
      <c r="A7514" t="s">
        <v>8061</v>
      </c>
      <c r="B7514">
        <v>48116</v>
      </c>
      <c r="C7514" t="s">
        <v>172</v>
      </c>
      <c r="D7514" s="167">
        <v>88859</v>
      </c>
      <c r="E7514" t="s">
        <v>185</v>
      </c>
      <c r="F7514" t="s">
        <v>169</v>
      </c>
      <c r="G7514" t="s">
        <v>416</v>
      </c>
      <c r="H7514" s="168">
        <v>36493</v>
      </c>
      <c r="I7514" t="s">
        <v>103</v>
      </c>
      <c r="J7514" s="169">
        <v>17.835616438356166</v>
      </c>
      <c r="K7514">
        <v>4</v>
      </c>
    </row>
    <row r="7515" spans="1:11" x14ac:dyDescent="0.25">
      <c r="A7515" t="s">
        <v>8062</v>
      </c>
      <c r="B7515">
        <v>43311</v>
      </c>
      <c r="C7515" t="s">
        <v>172</v>
      </c>
      <c r="D7515" s="167">
        <v>63493</v>
      </c>
      <c r="E7515" t="s">
        <v>191</v>
      </c>
      <c r="F7515" t="s">
        <v>169</v>
      </c>
      <c r="G7515" t="s">
        <v>486</v>
      </c>
      <c r="H7515" s="168">
        <v>39693</v>
      </c>
      <c r="I7515" t="s">
        <v>105</v>
      </c>
      <c r="J7515" s="169">
        <v>9.0684931506849313</v>
      </c>
      <c r="K7515">
        <v>2</v>
      </c>
    </row>
    <row r="7516" spans="1:11" x14ac:dyDescent="0.25">
      <c r="A7516" t="s">
        <v>8063</v>
      </c>
      <c r="B7516">
        <v>82023</v>
      </c>
      <c r="C7516" t="s">
        <v>172</v>
      </c>
      <c r="D7516" s="167">
        <v>69460.69</v>
      </c>
      <c r="E7516" t="s">
        <v>199</v>
      </c>
      <c r="F7516" t="s">
        <v>169</v>
      </c>
      <c r="G7516" t="s">
        <v>287</v>
      </c>
      <c r="H7516" s="168">
        <v>36066</v>
      </c>
      <c r="I7516" t="s">
        <v>108</v>
      </c>
      <c r="J7516" s="169">
        <v>19.005479452054793</v>
      </c>
      <c r="K7516">
        <v>4</v>
      </c>
    </row>
    <row r="7517" spans="1:11" x14ac:dyDescent="0.25">
      <c r="A7517" t="s">
        <v>8064</v>
      </c>
      <c r="B7517">
        <v>71744</v>
      </c>
      <c r="C7517" t="s">
        <v>167</v>
      </c>
      <c r="D7517" s="167">
        <v>135392</v>
      </c>
      <c r="E7517" t="s">
        <v>188</v>
      </c>
      <c r="F7517" t="s">
        <v>169</v>
      </c>
      <c r="G7517" t="s">
        <v>275</v>
      </c>
      <c r="H7517" s="168">
        <v>32028</v>
      </c>
      <c r="I7517" t="s">
        <v>104</v>
      </c>
      <c r="J7517" s="169">
        <v>30.068493150684933</v>
      </c>
      <c r="K7517">
        <v>7</v>
      </c>
    </row>
    <row r="7518" spans="1:11" x14ac:dyDescent="0.25">
      <c r="A7518" t="s">
        <v>8065</v>
      </c>
      <c r="B7518">
        <v>81012</v>
      </c>
      <c r="C7518" t="s">
        <v>167</v>
      </c>
      <c r="D7518" s="167">
        <v>53421.78</v>
      </c>
      <c r="E7518" t="s">
        <v>216</v>
      </c>
      <c r="F7518" t="s">
        <v>169</v>
      </c>
      <c r="G7518" t="s">
        <v>1058</v>
      </c>
      <c r="H7518" s="168">
        <v>41708</v>
      </c>
      <c r="I7518" t="s">
        <v>103</v>
      </c>
      <c r="J7518" s="169">
        <v>3.547945205479452</v>
      </c>
      <c r="K7518">
        <v>1</v>
      </c>
    </row>
    <row r="7519" spans="1:11" x14ac:dyDescent="0.25">
      <c r="A7519" t="s">
        <v>8066</v>
      </c>
      <c r="B7519">
        <v>73700</v>
      </c>
      <c r="C7519" t="s">
        <v>172</v>
      </c>
      <c r="D7519" s="167">
        <v>55328</v>
      </c>
      <c r="E7519" t="s">
        <v>191</v>
      </c>
      <c r="F7519" t="s">
        <v>169</v>
      </c>
      <c r="G7519" t="s">
        <v>354</v>
      </c>
      <c r="H7519" s="168">
        <v>41484</v>
      </c>
      <c r="I7519" t="s">
        <v>106</v>
      </c>
      <c r="J7519" s="169">
        <v>4.161643835616438</v>
      </c>
      <c r="K7519">
        <v>1</v>
      </c>
    </row>
    <row r="7520" spans="1:11" x14ac:dyDescent="0.25">
      <c r="A7520" t="s">
        <v>8067</v>
      </c>
      <c r="B7520">
        <v>94005</v>
      </c>
      <c r="C7520" t="s">
        <v>172</v>
      </c>
      <c r="D7520" s="167">
        <v>79913.17</v>
      </c>
      <c r="E7520" t="s">
        <v>268</v>
      </c>
      <c r="F7520" t="s">
        <v>169</v>
      </c>
      <c r="G7520" t="s">
        <v>418</v>
      </c>
      <c r="H7520" s="168">
        <v>41764</v>
      </c>
      <c r="I7520" t="s">
        <v>106</v>
      </c>
      <c r="J7520" s="169">
        <v>3.3945205479452056</v>
      </c>
      <c r="K7520">
        <v>1</v>
      </c>
    </row>
    <row r="7521" spans="1:11" x14ac:dyDescent="0.25">
      <c r="A7521" t="s">
        <v>8068</v>
      </c>
      <c r="B7521">
        <v>95059</v>
      </c>
      <c r="C7521" t="s">
        <v>172</v>
      </c>
      <c r="D7521" s="167">
        <v>53788</v>
      </c>
      <c r="E7521" t="s">
        <v>175</v>
      </c>
      <c r="F7521" t="s">
        <v>169</v>
      </c>
      <c r="G7521" t="s">
        <v>183</v>
      </c>
      <c r="H7521" s="168">
        <v>41694</v>
      </c>
      <c r="I7521" t="s">
        <v>104</v>
      </c>
      <c r="J7521" s="169">
        <v>3.5863013698630137</v>
      </c>
      <c r="K7521">
        <v>1</v>
      </c>
    </row>
    <row r="7522" spans="1:11" x14ac:dyDescent="0.25">
      <c r="A7522" t="s">
        <v>8069</v>
      </c>
      <c r="B7522">
        <v>96384</v>
      </c>
      <c r="C7522" t="s">
        <v>172</v>
      </c>
      <c r="D7522" s="167">
        <v>66065.23</v>
      </c>
      <c r="E7522" t="s">
        <v>199</v>
      </c>
      <c r="F7522" t="s">
        <v>169</v>
      </c>
      <c r="G7522" t="s">
        <v>200</v>
      </c>
      <c r="H7522" s="168">
        <v>32272</v>
      </c>
      <c r="I7522" t="s">
        <v>104</v>
      </c>
      <c r="J7522" s="169">
        <v>29.4</v>
      </c>
      <c r="K7522">
        <v>6</v>
      </c>
    </row>
    <row r="7523" spans="1:11" x14ac:dyDescent="0.25">
      <c r="A7523" t="s">
        <v>8070</v>
      </c>
      <c r="B7523">
        <v>99570</v>
      </c>
      <c r="C7523" t="s">
        <v>172</v>
      </c>
      <c r="D7523" s="167">
        <v>22425.919999999998</v>
      </c>
      <c r="E7523" t="s">
        <v>216</v>
      </c>
      <c r="F7523" t="s">
        <v>202</v>
      </c>
      <c r="G7523" t="s">
        <v>217</v>
      </c>
      <c r="H7523" s="168">
        <v>38921</v>
      </c>
      <c r="I7523" t="s">
        <v>107</v>
      </c>
      <c r="J7523" s="169">
        <v>11.183561643835617</v>
      </c>
      <c r="K7523">
        <v>3</v>
      </c>
    </row>
    <row r="7524" spans="1:11" x14ac:dyDescent="0.25">
      <c r="A7524" t="s">
        <v>8071</v>
      </c>
      <c r="B7524">
        <v>58125</v>
      </c>
      <c r="C7524" t="s">
        <v>167</v>
      </c>
      <c r="D7524" s="167">
        <v>156516.46</v>
      </c>
      <c r="E7524" t="s">
        <v>230</v>
      </c>
      <c r="F7524" t="s">
        <v>169</v>
      </c>
      <c r="G7524" t="s">
        <v>231</v>
      </c>
      <c r="H7524" s="168">
        <v>41190</v>
      </c>
      <c r="I7524" t="s">
        <v>104</v>
      </c>
      <c r="J7524" s="169">
        <v>4.9671232876712326</v>
      </c>
      <c r="K7524">
        <v>1</v>
      </c>
    </row>
    <row r="7525" spans="1:11" x14ac:dyDescent="0.25">
      <c r="A7525" t="s">
        <v>8072</v>
      </c>
      <c r="B7525">
        <v>48192</v>
      </c>
      <c r="C7525" t="s">
        <v>172</v>
      </c>
      <c r="D7525" s="167">
        <v>59738.2</v>
      </c>
      <c r="E7525" t="s">
        <v>199</v>
      </c>
      <c r="F7525" t="s">
        <v>169</v>
      </c>
      <c r="G7525" t="s">
        <v>698</v>
      </c>
      <c r="H7525" s="168">
        <v>37809</v>
      </c>
      <c r="I7525" t="s">
        <v>106</v>
      </c>
      <c r="J7525" s="169">
        <v>14.230136986301369</v>
      </c>
      <c r="K7525">
        <v>3</v>
      </c>
    </row>
    <row r="7526" spans="1:11" x14ac:dyDescent="0.25">
      <c r="A7526" t="s">
        <v>8073</v>
      </c>
      <c r="B7526">
        <v>35993</v>
      </c>
      <c r="C7526" t="s">
        <v>172</v>
      </c>
      <c r="D7526" s="167">
        <v>65716</v>
      </c>
      <c r="E7526" t="s">
        <v>191</v>
      </c>
      <c r="F7526" t="s">
        <v>169</v>
      </c>
      <c r="G7526" t="s">
        <v>486</v>
      </c>
      <c r="H7526" s="168">
        <v>39160</v>
      </c>
      <c r="I7526" t="s">
        <v>106</v>
      </c>
      <c r="J7526" s="169">
        <v>10.528767123287672</v>
      </c>
      <c r="K7526">
        <v>3</v>
      </c>
    </row>
    <row r="7527" spans="1:11" x14ac:dyDescent="0.25">
      <c r="A7527" t="s">
        <v>8074</v>
      </c>
      <c r="B7527">
        <v>69001</v>
      </c>
      <c r="C7527" t="s">
        <v>172</v>
      </c>
      <c r="D7527" s="167">
        <v>52693</v>
      </c>
      <c r="E7527" t="s">
        <v>191</v>
      </c>
      <c r="F7527" t="s">
        <v>169</v>
      </c>
      <c r="G7527" t="s">
        <v>354</v>
      </c>
      <c r="H7527" s="168">
        <v>41484</v>
      </c>
      <c r="I7527" t="s">
        <v>104</v>
      </c>
      <c r="J7527" s="169">
        <v>4.161643835616438</v>
      </c>
      <c r="K7527">
        <v>1</v>
      </c>
    </row>
    <row r="7528" spans="1:11" x14ac:dyDescent="0.25">
      <c r="A7528" t="s">
        <v>8075</v>
      </c>
      <c r="B7528">
        <v>84962</v>
      </c>
      <c r="C7528" t="s">
        <v>167</v>
      </c>
      <c r="D7528" s="167">
        <v>88011.34</v>
      </c>
      <c r="E7528" t="s">
        <v>168</v>
      </c>
      <c r="F7528" t="s">
        <v>169</v>
      </c>
      <c r="G7528" t="s">
        <v>397</v>
      </c>
      <c r="H7528" s="168">
        <v>41540</v>
      </c>
      <c r="I7528" t="s">
        <v>108</v>
      </c>
      <c r="J7528" s="169">
        <v>4.0082191780821921</v>
      </c>
      <c r="K7528">
        <v>1</v>
      </c>
    </row>
    <row r="7529" spans="1:11" x14ac:dyDescent="0.25">
      <c r="A7529" t="s">
        <v>8076</v>
      </c>
      <c r="B7529">
        <v>34890</v>
      </c>
      <c r="C7529" t="s">
        <v>172</v>
      </c>
      <c r="D7529" s="167">
        <v>112304.62</v>
      </c>
      <c r="E7529" t="s">
        <v>168</v>
      </c>
      <c r="F7529" t="s">
        <v>169</v>
      </c>
      <c r="G7529" t="s">
        <v>214</v>
      </c>
      <c r="H7529" s="168">
        <v>39433</v>
      </c>
      <c r="I7529" t="s">
        <v>106</v>
      </c>
      <c r="J7529" s="169">
        <v>9.7808219178082183</v>
      </c>
      <c r="K7529">
        <v>2</v>
      </c>
    </row>
    <row r="7530" spans="1:11" x14ac:dyDescent="0.25">
      <c r="A7530" t="s">
        <v>8077</v>
      </c>
      <c r="B7530">
        <v>3068</v>
      </c>
      <c r="C7530" t="s">
        <v>172</v>
      </c>
      <c r="D7530" s="167">
        <v>97560</v>
      </c>
      <c r="E7530" t="s">
        <v>185</v>
      </c>
      <c r="F7530" t="s">
        <v>169</v>
      </c>
      <c r="G7530" t="s">
        <v>416</v>
      </c>
      <c r="H7530" s="168">
        <v>36780</v>
      </c>
      <c r="I7530" t="s">
        <v>106</v>
      </c>
      <c r="J7530" s="169">
        <v>17.049315068493151</v>
      </c>
      <c r="K7530">
        <v>4</v>
      </c>
    </row>
    <row r="7531" spans="1:11" x14ac:dyDescent="0.25">
      <c r="A7531" t="s">
        <v>8078</v>
      </c>
      <c r="B7531">
        <v>39313</v>
      </c>
      <c r="C7531" t="s">
        <v>172</v>
      </c>
      <c r="D7531" s="167">
        <v>68054</v>
      </c>
      <c r="E7531" t="s">
        <v>175</v>
      </c>
      <c r="F7531" t="s">
        <v>169</v>
      </c>
      <c r="G7531" t="s">
        <v>183</v>
      </c>
      <c r="H7531" s="168">
        <v>40371</v>
      </c>
      <c r="I7531" t="s">
        <v>104</v>
      </c>
      <c r="J7531" s="169">
        <v>7.2109589041095887</v>
      </c>
      <c r="K7531">
        <v>2</v>
      </c>
    </row>
    <row r="7532" spans="1:11" x14ac:dyDescent="0.25">
      <c r="A7532" t="s">
        <v>8079</v>
      </c>
      <c r="B7532">
        <v>27243</v>
      </c>
      <c r="C7532" t="s">
        <v>167</v>
      </c>
      <c r="D7532" s="167">
        <v>102664</v>
      </c>
      <c r="E7532" t="s">
        <v>180</v>
      </c>
      <c r="F7532" t="s">
        <v>169</v>
      </c>
      <c r="G7532" t="s">
        <v>443</v>
      </c>
      <c r="H7532" s="168">
        <v>39077</v>
      </c>
      <c r="I7532" t="s">
        <v>106</v>
      </c>
      <c r="J7532" s="169">
        <v>10.756164383561643</v>
      </c>
      <c r="K7532">
        <v>3</v>
      </c>
    </row>
    <row r="7533" spans="1:11" x14ac:dyDescent="0.25">
      <c r="A7533" t="s">
        <v>8080</v>
      </c>
      <c r="B7533">
        <v>14416</v>
      </c>
      <c r="C7533" t="s">
        <v>167</v>
      </c>
      <c r="D7533" s="167">
        <v>72094.53</v>
      </c>
      <c r="E7533" t="s">
        <v>188</v>
      </c>
      <c r="F7533" t="s">
        <v>169</v>
      </c>
      <c r="G7533" t="s">
        <v>284</v>
      </c>
      <c r="H7533" s="168">
        <v>42213</v>
      </c>
      <c r="I7533" t="s">
        <v>103</v>
      </c>
      <c r="J7533" s="169">
        <v>2.1643835616438358</v>
      </c>
      <c r="K7533">
        <v>1</v>
      </c>
    </row>
    <row r="7534" spans="1:11" x14ac:dyDescent="0.25">
      <c r="A7534" t="s">
        <v>8081</v>
      </c>
      <c r="B7534">
        <v>39879</v>
      </c>
      <c r="C7534" t="s">
        <v>172</v>
      </c>
      <c r="D7534" s="167">
        <v>96624</v>
      </c>
      <c r="E7534" t="s">
        <v>175</v>
      </c>
      <c r="F7534" t="s">
        <v>169</v>
      </c>
      <c r="G7534" t="s">
        <v>586</v>
      </c>
      <c r="H7534" s="168">
        <v>37270</v>
      </c>
      <c r="I7534" t="s">
        <v>105</v>
      </c>
      <c r="J7534" s="169">
        <v>15.706849315068494</v>
      </c>
      <c r="K7534">
        <v>4</v>
      </c>
    </row>
    <row r="7535" spans="1:11" x14ac:dyDescent="0.25">
      <c r="A7535" t="s">
        <v>8082</v>
      </c>
      <c r="B7535">
        <v>88935</v>
      </c>
      <c r="C7535" t="s">
        <v>167</v>
      </c>
      <c r="D7535" s="167">
        <v>82313.98</v>
      </c>
      <c r="E7535" t="s">
        <v>216</v>
      </c>
      <c r="F7535" t="s">
        <v>169</v>
      </c>
      <c r="G7535" t="s">
        <v>275</v>
      </c>
      <c r="H7535" s="168">
        <v>41694</v>
      </c>
      <c r="I7535" t="s">
        <v>107</v>
      </c>
      <c r="J7535" s="169">
        <v>3.5863013698630137</v>
      </c>
      <c r="K7535">
        <v>1</v>
      </c>
    </row>
    <row r="7536" spans="1:11" x14ac:dyDescent="0.25">
      <c r="A7536" t="s">
        <v>8083</v>
      </c>
      <c r="B7536">
        <v>80810</v>
      </c>
      <c r="C7536" t="s">
        <v>172</v>
      </c>
      <c r="D7536" s="167">
        <v>135378.04</v>
      </c>
      <c r="E7536" t="s">
        <v>213</v>
      </c>
      <c r="F7536" t="s">
        <v>169</v>
      </c>
      <c r="G7536" t="s">
        <v>275</v>
      </c>
      <c r="H7536" s="168">
        <v>38152</v>
      </c>
      <c r="I7536" t="s">
        <v>103</v>
      </c>
      <c r="J7536" s="169">
        <v>13.29041095890411</v>
      </c>
      <c r="K7536">
        <v>3</v>
      </c>
    </row>
    <row r="7537" spans="1:11" x14ac:dyDescent="0.25">
      <c r="A7537" t="s">
        <v>8084</v>
      </c>
      <c r="B7537">
        <v>59285</v>
      </c>
      <c r="C7537" t="s">
        <v>167</v>
      </c>
      <c r="D7537" s="167">
        <v>77343</v>
      </c>
      <c r="E7537" t="s">
        <v>168</v>
      </c>
      <c r="F7537" t="s">
        <v>169</v>
      </c>
      <c r="G7537" t="s">
        <v>4708</v>
      </c>
      <c r="H7537" s="168">
        <v>33526</v>
      </c>
      <c r="I7537" t="s">
        <v>106</v>
      </c>
      <c r="J7537" s="169">
        <v>25.964383561643835</v>
      </c>
      <c r="K7537">
        <v>6</v>
      </c>
    </row>
    <row r="7538" spans="1:11" x14ac:dyDescent="0.25">
      <c r="A7538" t="s">
        <v>8085</v>
      </c>
      <c r="B7538">
        <v>83058</v>
      </c>
      <c r="C7538" t="s">
        <v>172</v>
      </c>
      <c r="D7538" s="167">
        <v>93886</v>
      </c>
      <c r="E7538" t="s">
        <v>185</v>
      </c>
      <c r="F7538" t="s">
        <v>169</v>
      </c>
      <c r="G7538" t="s">
        <v>495</v>
      </c>
      <c r="H7538" s="168">
        <v>38488</v>
      </c>
      <c r="I7538" t="s">
        <v>103</v>
      </c>
      <c r="J7538" s="169">
        <v>12.36986301369863</v>
      </c>
      <c r="K7538">
        <v>3</v>
      </c>
    </row>
    <row r="7539" spans="1:11" x14ac:dyDescent="0.25">
      <c r="A7539" t="s">
        <v>8086</v>
      </c>
      <c r="B7539">
        <v>6551</v>
      </c>
      <c r="C7539" t="s">
        <v>172</v>
      </c>
      <c r="D7539" s="167">
        <v>64141</v>
      </c>
      <c r="E7539" t="s">
        <v>199</v>
      </c>
      <c r="F7539" t="s">
        <v>169</v>
      </c>
      <c r="G7539" t="s">
        <v>200</v>
      </c>
      <c r="H7539" s="168">
        <v>35764</v>
      </c>
      <c r="I7539" t="s">
        <v>108</v>
      </c>
      <c r="J7539" s="169">
        <v>19.832876712328765</v>
      </c>
      <c r="K7539">
        <v>4</v>
      </c>
    </row>
    <row r="7540" spans="1:11" x14ac:dyDescent="0.25">
      <c r="A7540" t="s">
        <v>8087</v>
      </c>
      <c r="B7540">
        <v>39773</v>
      </c>
      <c r="C7540" t="s">
        <v>172</v>
      </c>
      <c r="D7540" s="167">
        <v>40640.26</v>
      </c>
      <c r="E7540" t="s">
        <v>253</v>
      </c>
      <c r="F7540" t="s">
        <v>169</v>
      </c>
      <c r="G7540" t="s">
        <v>207</v>
      </c>
      <c r="H7540" s="168">
        <v>37871</v>
      </c>
      <c r="I7540" t="s">
        <v>103</v>
      </c>
      <c r="J7540" s="169">
        <v>14.06027397260274</v>
      </c>
      <c r="K7540">
        <v>3</v>
      </c>
    </row>
    <row r="7541" spans="1:11" x14ac:dyDescent="0.25">
      <c r="A7541" t="s">
        <v>8088</v>
      </c>
      <c r="B7541">
        <v>33333</v>
      </c>
      <c r="C7541" t="s">
        <v>167</v>
      </c>
      <c r="D7541" s="167">
        <v>69222.179999999993</v>
      </c>
      <c r="E7541" t="s">
        <v>188</v>
      </c>
      <c r="F7541" t="s">
        <v>169</v>
      </c>
      <c r="G7541" t="s">
        <v>170</v>
      </c>
      <c r="H7541" s="168">
        <v>32152</v>
      </c>
      <c r="I7541" t="s">
        <v>105</v>
      </c>
      <c r="J7541" s="169">
        <v>29.728767123287671</v>
      </c>
      <c r="K7541">
        <v>6</v>
      </c>
    </row>
    <row r="7542" spans="1:11" x14ac:dyDescent="0.25">
      <c r="A7542" t="s">
        <v>8089</v>
      </c>
      <c r="B7542">
        <v>59506</v>
      </c>
      <c r="C7542" t="s">
        <v>172</v>
      </c>
      <c r="D7542" s="167">
        <v>79647.839999999997</v>
      </c>
      <c r="E7542" t="s">
        <v>168</v>
      </c>
      <c r="F7542" t="s">
        <v>169</v>
      </c>
      <c r="G7542" t="s">
        <v>265</v>
      </c>
      <c r="H7542" s="168">
        <v>35213</v>
      </c>
      <c r="I7542" t="s">
        <v>103</v>
      </c>
      <c r="J7542" s="169">
        <v>21.342465753424658</v>
      </c>
      <c r="K7542">
        <v>5</v>
      </c>
    </row>
    <row r="7543" spans="1:11" x14ac:dyDescent="0.25">
      <c r="A7543" t="s">
        <v>8090</v>
      </c>
      <c r="B7543">
        <v>70752</v>
      </c>
      <c r="C7543" t="s">
        <v>167</v>
      </c>
      <c r="D7543" s="167">
        <v>63177.64</v>
      </c>
      <c r="E7543" t="s">
        <v>188</v>
      </c>
      <c r="F7543" t="s">
        <v>169</v>
      </c>
      <c r="G7543" t="s">
        <v>226</v>
      </c>
      <c r="H7543" s="168">
        <v>38165</v>
      </c>
      <c r="I7543" t="s">
        <v>107</v>
      </c>
      <c r="J7543" s="169">
        <v>13.254794520547945</v>
      </c>
      <c r="K7543">
        <v>3</v>
      </c>
    </row>
    <row r="7544" spans="1:11" x14ac:dyDescent="0.25">
      <c r="A7544" t="s">
        <v>8091</v>
      </c>
      <c r="B7544">
        <v>92720</v>
      </c>
      <c r="C7544" t="s">
        <v>172</v>
      </c>
      <c r="D7544" s="167">
        <v>63067.93</v>
      </c>
      <c r="E7544" t="s">
        <v>199</v>
      </c>
      <c r="F7544" t="s">
        <v>169</v>
      </c>
      <c r="G7544" t="s">
        <v>295</v>
      </c>
      <c r="H7544" s="168">
        <v>35073</v>
      </c>
      <c r="I7544" t="s">
        <v>103</v>
      </c>
      <c r="J7544" s="169">
        <v>21.726027397260275</v>
      </c>
      <c r="K7544">
        <v>5</v>
      </c>
    </row>
    <row r="7545" spans="1:11" x14ac:dyDescent="0.25">
      <c r="A7545" t="s">
        <v>8092</v>
      </c>
      <c r="B7545">
        <v>19860</v>
      </c>
      <c r="C7545" t="s">
        <v>172</v>
      </c>
      <c r="D7545" s="167">
        <v>46860.73</v>
      </c>
      <c r="E7545" t="s">
        <v>199</v>
      </c>
      <c r="F7545" t="s">
        <v>169</v>
      </c>
      <c r="G7545" t="s">
        <v>205</v>
      </c>
      <c r="H7545" s="168">
        <v>39523</v>
      </c>
      <c r="I7545" t="s">
        <v>103</v>
      </c>
      <c r="J7545" s="169">
        <v>9.5342465753424666</v>
      </c>
      <c r="K7545">
        <v>2</v>
      </c>
    </row>
    <row r="7546" spans="1:11" x14ac:dyDescent="0.25">
      <c r="A7546" t="s">
        <v>8093</v>
      </c>
      <c r="B7546">
        <v>44967</v>
      </c>
      <c r="C7546" t="s">
        <v>172</v>
      </c>
      <c r="D7546" s="167">
        <v>97560</v>
      </c>
      <c r="E7546" t="s">
        <v>185</v>
      </c>
      <c r="F7546" t="s">
        <v>169</v>
      </c>
      <c r="G7546" t="s">
        <v>416</v>
      </c>
      <c r="H7546" s="168">
        <v>36388</v>
      </c>
      <c r="I7546" t="s">
        <v>106</v>
      </c>
      <c r="J7546" s="169">
        <v>18.123287671232877</v>
      </c>
      <c r="K7546">
        <v>4</v>
      </c>
    </row>
    <row r="7547" spans="1:11" x14ac:dyDescent="0.25">
      <c r="A7547" t="s">
        <v>8094</v>
      </c>
      <c r="B7547">
        <v>59398</v>
      </c>
      <c r="C7547" t="s">
        <v>167</v>
      </c>
      <c r="D7547" s="167">
        <v>92756.7</v>
      </c>
      <c r="E7547" t="s">
        <v>175</v>
      </c>
      <c r="F7547" t="s">
        <v>169</v>
      </c>
      <c r="G7547" t="s">
        <v>183</v>
      </c>
      <c r="H7547" s="168">
        <v>34498</v>
      </c>
      <c r="I7547" t="s">
        <v>103</v>
      </c>
      <c r="J7547" s="169">
        <v>23.301369863013697</v>
      </c>
      <c r="K7547">
        <v>5</v>
      </c>
    </row>
    <row r="7548" spans="1:11" x14ac:dyDescent="0.25">
      <c r="A7548" t="s">
        <v>8095</v>
      </c>
      <c r="B7548">
        <v>52518</v>
      </c>
      <c r="C7548" t="s">
        <v>172</v>
      </c>
      <c r="D7548" s="167">
        <v>85405</v>
      </c>
      <c r="E7548" t="s">
        <v>168</v>
      </c>
      <c r="F7548" t="s">
        <v>169</v>
      </c>
      <c r="G7548" t="s">
        <v>265</v>
      </c>
      <c r="H7548" s="168">
        <v>36724</v>
      </c>
      <c r="I7548" t="s">
        <v>106</v>
      </c>
      <c r="J7548" s="169">
        <v>17.202739726027396</v>
      </c>
      <c r="K7548">
        <v>4</v>
      </c>
    </row>
    <row r="7549" spans="1:11" x14ac:dyDescent="0.25">
      <c r="A7549" t="s">
        <v>8096</v>
      </c>
      <c r="B7549">
        <v>91068</v>
      </c>
      <c r="C7549" t="s">
        <v>167</v>
      </c>
      <c r="D7549" s="167">
        <v>48098.94</v>
      </c>
      <c r="E7549" t="s">
        <v>175</v>
      </c>
      <c r="F7549" t="s">
        <v>202</v>
      </c>
      <c r="G7549" t="s">
        <v>311</v>
      </c>
      <c r="H7549" s="168">
        <v>35220</v>
      </c>
      <c r="I7549" t="s">
        <v>103</v>
      </c>
      <c r="J7549" s="169">
        <v>21.323287671232876</v>
      </c>
      <c r="K7549">
        <v>5</v>
      </c>
    </row>
    <row r="7550" spans="1:11" x14ac:dyDescent="0.25">
      <c r="A7550" t="s">
        <v>8097</v>
      </c>
      <c r="B7550">
        <v>73221</v>
      </c>
      <c r="C7550" t="s">
        <v>172</v>
      </c>
      <c r="D7550" s="167">
        <v>53923.27</v>
      </c>
      <c r="E7550" t="s">
        <v>325</v>
      </c>
      <c r="F7550" t="s">
        <v>169</v>
      </c>
      <c r="G7550" t="s">
        <v>1481</v>
      </c>
      <c r="H7550" s="168">
        <v>41246</v>
      </c>
      <c r="I7550" t="s">
        <v>103</v>
      </c>
      <c r="J7550" s="169">
        <v>4.8136986301369866</v>
      </c>
      <c r="K7550">
        <v>1</v>
      </c>
    </row>
    <row r="7551" spans="1:11" x14ac:dyDescent="0.25">
      <c r="A7551" t="s">
        <v>8098</v>
      </c>
      <c r="B7551">
        <v>10130</v>
      </c>
      <c r="C7551" t="s">
        <v>167</v>
      </c>
      <c r="D7551" s="167">
        <v>50671.75</v>
      </c>
      <c r="E7551" t="s">
        <v>175</v>
      </c>
      <c r="F7551" t="s">
        <v>169</v>
      </c>
      <c r="G7551" t="s">
        <v>904</v>
      </c>
      <c r="H7551" s="168">
        <v>39370</v>
      </c>
      <c r="I7551" t="s">
        <v>103</v>
      </c>
      <c r="J7551" s="169">
        <v>9.9534246575342458</v>
      </c>
      <c r="K7551">
        <v>3</v>
      </c>
    </row>
    <row r="7552" spans="1:11" x14ac:dyDescent="0.25">
      <c r="A7552" t="s">
        <v>8099</v>
      </c>
      <c r="B7552">
        <v>88876</v>
      </c>
      <c r="C7552" t="s">
        <v>172</v>
      </c>
      <c r="D7552" s="167">
        <v>47693</v>
      </c>
      <c r="E7552" t="s">
        <v>168</v>
      </c>
      <c r="F7552" t="s">
        <v>169</v>
      </c>
      <c r="G7552" t="s">
        <v>869</v>
      </c>
      <c r="H7552" s="168">
        <v>42562</v>
      </c>
      <c r="I7552" t="s">
        <v>107</v>
      </c>
      <c r="J7552" s="169">
        <v>1.2082191780821918</v>
      </c>
      <c r="K7552">
        <v>1</v>
      </c>
    </row>
    <row r="7553" spans="1:11" x14ac:dyDescent="0.25">
      <c r="A7553" t="s">
        <v>8100</v>
      </c>
      <c r="B7553">
        <v>23353</v>
      </c>
      <c r="C7553" t="s">
        <v>172</v>
      </c>
      <c r="D7553" s="167">
        <v>45048.5</v>
      </c>
      <c r="E7553" t="s">
        <v>199</v>
      </c>
      <c r="F7553" t="s">
        <v>169</v>
      </c>
      <c r="G7553" t="s">
        <v>205</v>
      </c>
      <c r="H7553" s="168">
        <v>40749</v>
      </c>
      <c r="I7553" t="s">
        <v>106</v>
      </c>
      <c r="J7553" s="169">
        <v>6.1753424657534248</v>
      </c>
      <c r="K7553">
        <v>2</v>
      </c>
    </row>
    <row r="7554" spans="1:11" x14ac:dyDescent="0.25">
      <c r="A7554" t="s">
        <v>8101</v>
      </c>
      <c r="B7554">
        <v>25428</v>
      </c>
      <c r="C7554" t="s">
        <v>172</v>
      </c>
      <c r="D7554" s="167">
        <v>51969</v>
      </c>
      <c r="E7554" t="s">
        <v>175</v>
      </c>
      <c r="F7554" t="s">
        <v>169</v>
      </c>
      <c r="G7554" t="s">
        <v>183</v>
      </c>
      <c r="H7554" s="168">
        <v>41694</v>
      </c>
      <c r="I7554" t="s">
        <v>105</v>
      </c>
      <c r="J7554" s="169">
        <v>3.5863013698630137</v>
      </c>
      <c r="K7554">
        <v>1</v>
      </c>
    </row>
    <row r="7555" spans="1:11" x14ac:dyDescent="0.25">
      <c r="A7555" t="s">
        <v>8102</v>
      </c>
      <c r="B7555">
        <v>57266</v>
      </c>
      <c r="C7555" t="s">
        <v>167</v>
      </c>
      <c r="D7555" s="167">
        <v>86444.44</v>
      </c>
      <c r="E7555" t="s">
        <v>175</v>
      </c>
      <c r="F7555" t="s">
        <v>169</v>
      </c>
      <c r="G7555" t="s">
        <v>211</v>
      </c>
      <c r="H7555" s="168">
        <v>37312</v>
      </c>
      <c r="I7555" t="s">
        <v>103</v>
      </c>
      <c r="J7555" s="169">
        <v>15.591780821917808</v>
      </c>
      <c r="K7555">
        <v>4</v>
      </c>
    </row>
    <row r="7556" spans="1:11" x14ac:dyDescent="0.25">
      <c r="A7556" t="s">
        <v>8103</v>
      </c>
      <c r="B7556">
        <v>45479</v>
      </c>
      <c r="C7556" t="s">
        <v>172</v>
      </c>
      <c r="D7556" s="167">
        <v>59671.3</v>
      </c>
      <c r="E7556" t="s">
        <v>199</v>
      </c>
      <c r="F7556" t="s">
        <v>169</v>
      </c>
      <c r="G7556" t="s">
        <v>200</v>
      </c>
      <c r="H7556" s="168">
        <v>36023</v>
      </c>
      <c r="I7556" t="s">
        <v>103</v>
      </c>
      <c r="J7556" s="169">
        <v>19.123287671232877</v>
      </c>
      <c r="K7556">
        <v>4</v>
      </c>
    </row>
    <row r="7557" spans="1:11" x14ac:dyDescent="0.25">
      <c r="A7557" t="s">
        <v>8104</v>
      </c>
      <c r="B7557">
        <v>32510</v>
      </c>
      <c r="C7557" t="s">
        <v>167</v>
      </c>
      <c r="D7557" s="167">
        <v>45384.58</v>
      </c>
      <c r="E7557" t="s">
        <v>188</v>
      </c>
      <c r="F7557" t="s">
        <v>169</v>
      </c>
      <c r="G7557" t="s">
        <v>170</v>
      </c>
      <c r="H7557" s="168">
        <v>41610</v>
      </c>
      <c r="I7557" t="s">
        <v>103</v>
      </c>
      <c r="J7557" s="169">
        <v>3.8164383561643835</v>
      </c>
      <c r="K7557">
        <v>1</v>
      </c>
    </row>
    <row r="7558" spans="1:11" x14ac:dyDescent="0.25">
      <c r="A7558" t="s">
        <v>8105</v>
      </c>
      <c r="B7558">
        <v>66291</v>
      </c>
      <c r="C7558" t="s">
        <v>172</v>
      </c>
      <c r="D7558" s="167">
        <v>215120</v>
      </c>
      <c r="E7558" t="s">
        <v>213</v>
      </c>
      <c r="F7558" t="s">
        <v>169</v>
      </c>
      <c r="G7558" t="s">
        <v>8106</v>
      </c>
      <c r="H7558" s="168">
        <v>31335</v>
      </c>
      <c r="I7558" t="s">
        <v>107</v>
      </c>
      <c r="J7558" s="169">
        <v>31.967123287671232</v>
      </c>
      <c r="K7558">
        <v>7</v>
      </c>
    </row>
    <row r="7559" spans="1:11" x14ac:dyDescent="0.25">
      <c r="A7559" t="s">
        <v>8107</v>
      </c>
      <c r="B7559">
        <v>68830</v>
      </c>
      <c r="C7559" t="s">
        <v>172</v>
      </c>
      <c r="D7559" s="167">
        <v>83658</v>
      </c>
      <c r="E7559" t="s">
        <v>175</v>
      </c>
      <c r="F7559" t="s">
        <v>169</v>
      </c>
      <c r="G7559" t="s">
        <v>183</v>
      </c>
      <c r="H7559" s="168">
        <v>37459</v>
      </c>
      <c r="I7559" t="s">
        <v>107</v>
      </c>
      <c r="J7559" s="169">
        <v>15.189041095890412</v>
      </c>
      <c r="K7559">
        <v>4</v>
      </c>
    </row>
    <row r="7560" spans="1:11" x14ac:dyDescent="0.25">
      <c r="A7560" t="s">
        <v>8108</v>
      </c>
      <c r="B7560">
        <v>72471</v>
      </c>
      <c r="C7560" t="s">
        <v>172</v>
      </c>
      <c r="D7560" s="167">
        <v>81746.97</v>
      </c>
      <c r="E7560" t="s">
        <v>188</v>
      </c>
      <c r="F7560" t="s">
        <v>169</v>
      </c>
      <c r="G7560" t="s">
        <v>226</v>
      </c>
      <c r="H7560" s="168">
        <v>38427</v>
      </c>
      <c r="I7560" t="s">
        <v>107</v>
      </c>
      <c r="J7560" s="169">
        <v>12.536986301369863</v>
      </c>
      <c r="K7560">
        <v>3</v>
      </c>
    </row>
    <row r="7561" spans="1:11" x14ac:dyDescent="0.25">
      <c r="A7561" t="s">
        <v>8109</v>
      </c>
      <c r="B7561">
        <v>23881</v>
      </c>
      <c r="C7561" t="s">
        <v>172</v>
      </c>
      <c r="D7561" s="167">
        <v>92756.7</v>
      </c>
      <c r="E7561" t="s">
        <v>175</v>
      </c>
      <c r="F7561" t="s">
        <v>169</v>
      </c>
      <c r="G7561" t="s">
        <v>183</v>
      </c>
      <c r="H7561" s="168">
        <v>33049</v>
      </c>
      <c r="I7561" t="s">
        <v>106</v>
      </c>
      <c r="J7561" s="169">
        <v>27.271232876712329</v>
      </c>
      <c r="K7561">
        <v>6</v>
      </c>
    </row>
    <row r="7562" spans="1:11" x14ac:dyDescent="0.25">
      <c r="A7562" t="s">
        <v>8110</v>
      </c>
      <c r="B7562">
        <v>78357</v>
      </c>
      <c r="C7562" t="s">
        <v>167</v>
      </c>
      <c r="D7562" s="167">
        <v>27527.1</v>
      </c>
      <c r="E7562" t="s">
        <v>216</v>
      </c>
      <c r="F7562" t="s">
        <v>202</v>
      </c>
      <c r="G7562" t="s">
        <v>1058</v>
      </c>
      <c r="H7562" s="168">
        <v>41960</v>
      </c>
      <c r="I7562" t="s">
        <v>105</v>
      </c>
      <c r="J7562" s="169">
        <v>2.8575342465753426</v>
      </c>
      <c r="K7562">
        <v>1</v>
      </c>
    </row>
    <row r="7563" spans="1:11" x14ac:dyDescent="0.25">
      <c r="A7563" t="s">
        <v>8111</v>
      </c>
      <c r="B7563">
        <v>23339</v>
      </c>
      <c r="C7563" t="s">
        <v>172</v>
      </c>
      <c r="D7563" s="167">
        <v>46860.73</v>
      </c>
      <c r="E7563" t="s">
        <v>199</v>
      </c>
      <c r="F7563" t="s">
        <v>169</v>
      </c>
      <c r="G7563" t="s">
        <v>205</v>
      </c>
      <c r="H7563" s="168">
        <v>39509</v>
      </c>
      <c r="I7563" t="s">
        <v>107</v>
      </c>
      <c r="J7563" s="169">
        <v>9.5726027397260278</v>
      </c>
      <c r="K7563">
        <v>2</v>
      </c>
    </row>
    <row r="7564" spans="1:11" x14ac:dyDescent="0.25">
      <c r="A7564" t="s">
        <v>8112</v>
      </c>
      <c r="B7564">
        <v>82292</v>
      </c>
      <c r="C7564" t="s">
        <v>172</v>
      </c>
      <c r="D7564" s="167">
        <v>106754.6</v>
      </c>
      <c r="E7564" t="s">
        <v>185</v>
      </c>
      <c r="F7564" t="s">
        <v>169</v>
      </c>
      <c r="G7564" t="s">
        <v>495</v>
      </c>
      <c r="H7564" s="168">
        <v>30921</v>
      </c>
      <c r="I7564" t="s">
        <v>104</v>
      </c>
      <c r="J7564" s="169">
        <v>33.101369863013701</v>
      </c>
      <c r="K7564">
        <v>7</v>
      </c>
    </row>
    <row r="7565" spans="1:11" x14ac:dyDescent="0.25">
      <c r="A7565" t="s">
        <v>8113</v>
      </c>
      <c r="B7565">
        <v>50459</v>
      </c>
      <c r="C7565" t="s">
        <v>167</v>
      </c>
      <c r="D7565" s="167">
        <v>155052.34</v>
      </c>
      <c r="E7565" t="s">
        <v>199</v>
      </c>
      <c r="F7565" t="s">
        <v>169</v>
      </c>
      <c r="G7565" t="s">
        <v>231</v>
      </c>
      <c r="H7565" s="168">
        <v>35534</v>
      </c>
      <c r="I7565" t="s">
        <v>103</v>
      </c>
      <c r="J7565" s="169">
        <v>20.463013698630139</v>
      </c>
      <c r="K7565">
        <v>5</v>
      </c>
    </row>
    <row r="7566" spans="1:11" x14ac:dyDescent="0.25">
      <c r="A7566" t="s">
        <v>8114</v>
      </c>
      <c r="B7566">
        <v>77173</v>
      </c>
      <c r="C7566" t="s">
        <v>172</v>
      </c>
      <c r="D7566" s="167">
        <v>83658</v>
      </c>
      <c r="E7566" t="s">
        <v>175</v>
      </c>
      <c r="F7566" t="s">
        <v>169</v>
      </c>
      <c r="G7566" t="s">
        <v>183</v>
      </c>
      <c r="H7566" s="168">
        <v>37270</v>
      </c>
      <c r="I7566" t="s">
        <v>107</v>
      </c>
      <c r="J7566" s="169">
        <v>15.706849315068494</v>
      </c>
      <c r="K7566">
        <v>4</v>
      </c>
    </row>
    <row r="7567" spans="1:11" x14ac:dyDescent="0.25">
      <c r="A7567" t="s">
        <v>8115</v>
      </c>
      <c r="B7567">
        <v>16108</v>
      </c>
      <c r="C7567" t="s">
        <v>167</v>
      </c>
      <c r="D7567" s="167">
        <v>93396</v>
      </c>
      <c r="E7567" t="s">
        <v>188</v>
      </c>
      <c r="F7567" t="s">
        <v>169</v>
      </c>
      <c r="G7567" t="s">
        <v>428</v>
      </c>
      <c r="H7567" s="168">
        <v>39314</v>
      </c>
      <c r="I7567" t="s">
        <v>107</v>
      </c>
      <c r="J7567" s="169">
        <v>10.106849315068493</v>
      </c>
      <c r="K7567">
        <v>3</v>
      </c>
    </row>
    <row r="7568" spans="1:11" x14ac:dyDescent="0.25">
      <c r="A7568" t="s">
        <v>8116</v>
      </c>
      <c r="B7568">
        <v>51213</v>
      </c>
      <c r="C7568" t="s">
        <v>172</v>
      </c>
      <c r="D7568" s="167">
        <v>13244.5</v>
      </c>
      <c r="E7568" t="s">
        <v>199</v>
      </c>
      <c r="F7568" t="s">
        <v>202</v>
      </c>
      <c r="G7568" t="s">
        <v>224</v>
      </c>
      <c r="H7568" s="168">
        <v>42619</v>
      </c>
      <c r="I7568" t="s">
        <v>103</v>
      </c>
      <c r="J7568" s="169">
        <v>1.0520547945205478</v>
      </c>
      <c r="K7568">
        <v>1</v>
      </c>
    </row>
    <row r="7569" spans="1:11" x14ac:dyDescent="0.25">
      <c r="A7569" t="s">
        <v>8117</v>
      </c>
      <c r="B7569">
        <v>80106</v>
      </c>
      <c r="C7569" t="s">
        <v>167</v>
      </c>
      <c r="D7569" s="167">
        <v>90576</v>
      </c>
      <c r="E7569" t="s">
        <v>213</v>
      </c>
      <c r="F7569" t="s">
        <v>202</v>
      </c>
      <c r="G7569" t="s">
        <v>214</v>
      </c>
      <c r="H7569" s="168">
        <v>32846</v>
      </c>
      <c r="I7569" t="s">
        <v>104</v>
      </c>
      <c r="J7569" s="169">
        <v>27.827397260273973</v>
      </c>
      <c r="K7569">
        <v>6</v>
      </c>
    </row>
    <row r="7570" spans="1:11" x14ac:dyDescent="0.25">
      <c r="A7570" t="s">
        <v>8118</v>
      </c>
      <c r="B7570">
        <v>56519</v>
      </c>
      <c r="C7570" t="s">
        <v>172</v>
      </c>
      <c r="D7570" s="167">
        <v>53381</v>
      </c>
      <c r="E7570" t="s">
        <v>168</v>
      </c>
      <c r="F7570" t="s">
        <v>169</v>
      </c>
      <c r="G7570" t="s">
        <v>265</v>
      </c>
      <c r="H7570" s="168">
        <v>40756</v>
      </c>
      <c r="I7570" t="s">
        <v>103</v>
      </c>
      <c r="J7570" s="169">
        <v>6.1561643835616442</v>
      </c>
      <c r="K7570">
        <v>2</v>
      </c>
    </row>
    <row r="7571" spans="1:11" x14ac:dyDescent="0.25">
      <c r="A7571" t="s">
        <v>8119</v>
      </c>
      <c r="B7571">
        <v>49050</v>
      </c>
      <c r="C7571" t="s">
        <v>172</v>
      </c>
      <c r="D7571" s="167">
        <v>76015.03</v>
      </c>
      <c r="E7571" t="s">
        <v>196</v>
      </c>
      <c r="F7571" t="s">
        <v>169</v>
      </c>
      <c r="G7571" t="s">
        <v>228</v>
      </c>
      <c r="H7571" s="168">
        <v>31159</v>
      </c>
      <c r="I7571" t="s">
        <v>108</v>
      </c>
      <c r="J7571" s="169">
        <v>32.449315068493149</v>
      </c>
      <c r="K7571">
        <v>7</v>
      </c>
    </row>
    <row r="7572" spans="1:11" x14ac:dyDescent="0.25">
      <c r="A7572" t="s">
        <v>8120</v>
      </c>
      <c r="B7572">
        <v>22097</v>
      </c>
      <c r="C7572" t="s">
        <v>172</v>
      </c>
      <c r="D7572" s="167">
        <v>71485.73</v>
      </c>
      <c r="E7572" t="s">
        <v>188</v>
      </c>
      <c r="F7572" t="s">
        <v>169</v>
      </c>
      <c r="G7572" t="s">
        <v>226</v>
      </c>
      <c r="H7572" s="168">
        <v>41344</v>
      </c>
      <c r="I7572" t="s">
        <v>108</v>
      </c>
      <c r="J7572" s="169">
        <v>4.5452054794520551</v>
      </c>
      <c r="K7572">
        <v>1</v>
      </c>
    </row>
    <row r="7573" spans="1:11" x14ac:dyDescent="0.25">
      <c r="A7573" t="s">
        <v>8121</v>
      </c>
      <c r="B7573">
        <v>33037</v>
      </c>
      <c r="C7573" t="s">
        <v>167</v>
      </c>
      <c r="D7573" s="167">
        <v>156525</v>
      </c>
      <c r="E7573" t="s">
        <v>188</v>
      </c>
      <c r="F7573" t="s">
        <v>169</v>
      </c>
      <c r="G7573" t="s">
        <v>231</v>
      </c>
      <c r="H7573" s="168">
        <v>37928</v>
      </c>
      <c r="I7573" t="s">
        <v>103</v>
      </c>
      <c r="J7573" s="169">
        <v>13.904109589041095</v>
      </c>
      <c r="K7573">
        <v>3</v>
      </c>
    </row>
    <row r="7574" spans="1:11" x14ac:dyDescent="0.25">
      <c r="A7574" t="s">
        <v>8122</v>
      </c>
      <c r="B7574">
        <v>608</v>
      </c>
      <c r="C7574" t="s">
        <v>167</v>
      </c>
      <c r="D7574" s="167">
        <v>43425.63</v>
      </c>
      <c r="E7574" t="s">
        <v>188</v>
      </c>
      <c r="F7574" t="s">
        <v>202</v>
      </c>
      <c r="G7574" t="s">
        <v>313</v>
      </c>
      <c r="H7574" s="168">
        <v>38320</v>
      </c>
      <c r="I7574" t="s">
        <v>106</v>
      </c>
      <c r="J7574" s="169">
        <v>12.830136986301369</v>
      </c>
      <c r="K7574">
        <v>3</v>
      </c>
    </row>
    <row r="7575" spans="1:11" x14ac:dyDescent="0.25">
      <c r="A7575" t="s">
        <v>8123</v>
      </c>
      <c r="B7575">
        <v>22908</v>
      </c>
      <c r="C7575" t="s">
        <v>172</v>
      </c>
      <c r="D7575" s="167">
        <v>63345</v>
      </c>
      <c r="E7575" t="s">
        <v>191</v>
      </c>
      <c r="F7575" t="s">
        <v>169</v>
      </c>
      <c r="G7575" t="s">
        <v>486</v>
      </c>
      <c r="H7575" s="168">
        <v>40966</v>
      </c>
      <c r="I7575" t="s">
        <v>104</v>
      </c>
      <c r="J7575" s="169">
        <v>5.580821917808219</v>
      </c>
      <c r="K7575">
        <v>2</v>
      </c>
    </row>
    <row r="7576" spans="1:11" x14ac:dyDescent="0.25">
      <c r="A7576" t="s">
        <v>8124</v>
      </c>
      <c r="B7576">
        <v>15703</v>
      </c>
      <c r="C7576" t="s">
        <v>167</v>
      </c>
      <c r="D7576" s="167">
        <v>102664</v>
      </c>
      <c r="E7576" t="s">
        <v>230</v>
      </c>
      <c r="F7576" t="s">
        <v>169</v>
      </c>
      <c r="G7576" t="s">
        <v>617</v>
      </c>
      <c r="H7576" s="168">
        <v>36492</v>
      </c>
      <c r="I7576" t="s">
        <v>108</v>
      </c>
      <c r="J7576" s="169">
        <v>17.838356164383562</v>
      </c>
      <c r="K7576">
        <v>4</v>
      </c>
    </row>
    <row r="7577" spans="1:11" x14ac:dyDescent="0.25">
      <c r="A7577" t="s">
        <v>8125</v>
      </c>
      <c r="B7577">
        <v>98558</v>
      </c>
      <c r="C7577" t="s">
        <v>172</v>
      </c>
      <c r="D7577" s="167">
        <v>92358.15</v>
      </c>
      <c r="E7577" t="s">
        <v>268</v>
      </c>
      <c r="F7577" t="s">
        <v>169</v>
      </c>
      <c r="G7577" t="s">
        <v>397</v>
      </c>
      <c r="H7577" s="168">
        <v>41498</v>
      </c>
      <c r="I7577" t="s">
        <v>104</v>
      </c>
      <c r="J7577" s="169">
        <v>4.1232876712328768</v>
      </c>
      <c r="K7577">
        <v>1</v>
      </c>
    </row>
    <row r="7578" spans="1:11" x14ac:dyDescent="0.25">
      <c r="A7578" t="s">
        <v>8126</v>
      </c>
      <c r="B7578">
        <v>7840</v>
      </c>
      <c r="C7578" t="s">
        <v>172</v>
      </c>
      <c r="D7578" s="167">
        <v>15577.66</v>
      </c>
      <c r="E7578" t="s">
        <v>168</v>
      </c>
      <c r="F7578" t="s">
        <v>202</v>
      </c>
      <c r="G7578" t="s">
        <v>224</v>
      </c>
      <c r="H7578" s="168">
        <v>42310</v>
      </c>
      <c r="I7578" t="s">
        <v>107</v>
      </c>
      <c r="J7578" s="169">
        <v>1.8986301369863015</v>
      </c>
      <c r="K7578">
        <v>1</v>
      </c>
    </row>
    <row r="7579" spans="1:11" x14ac:dyDescent="0.25">
      <c r="A7579" t="s">
        <v>8127</v>
      </c>
      <c r="B7579">
        <v>43668</v>
      </c>
      <c r="C7579" t="s">
        <v>167</v>
      </c>
      <c r="D7579" s="167">
        <v>71816.570000000007</v>
      </c>
      <c r="E7579" t="s">
        <v>175</v>
      </c>
      <c r="F7579" t="s">
        <v>169</v>
      </c>
      <c r="G7579" t="s">
        <v>211</v>
      </c>
      <c r="H7579" s="168">
        <v>41988</v>
      </c>
      <c r="I7579" t="s">
        <v>104</v>
      </c>
      <c r="J7579" s="169">
        <v>2.7808219178082192</v>
      </c>
      <c r="K7579">
        <v>1</v>
      </c>
    </row>
    <row r="7580" spans="1:11" x14ac:dyDescent="0.25">
      <c r="A7580" t="s">
        <v>8128</v>
      </c>
      <c r="B7580">
        <v>78011</v>
      </c>
      <c r="C7580" t="s">
        <v>172</v>
      </c>
      <c r="D7580" s="167">
        <v>56478</v>
      </c>
      <c r="E7580" t="s">
        <v>175</v>
      </c>
      <c r="F7580" t="s">
        <v>169</v>
      </c>
      <c r="G7580" t="s">
        <v>183</v>
      </c>
      <c r="H7580" s="168">
        <v>41694</v>
      </c>
      <c r="I7580" t="s">
        <v>106</v>
      </c>
      <c r="J7580" s="169">
        <v>3.5863013698630137</v>
      </c>
      <c r="K7580">
        <v>1</v>
      </c>
    </row>
    <row r="7581" spans="1:11" x14ac:dyDescent="0.25">
      <c r="A7581" t="s">
        <v>8129</v>
      </c>
      <c r="B7581">
        <v>63020</v>
      </c>
      <c r="C7581" t="s">
        <v>172</v>
      </c>
      <c r="D7581" s="167">
        <v>30820.880000000001</v>
      </c>
      <c r="E7581" t="s">
        <v>233</v>
      </c>
      <c r="F7581" t="s">
        <v>202</v>
      </c>
      <c r="G7581" t="s">
        <v>234</v>
      </c>
      <c r="H7581" s="168">
        <v>39722</v>
      </c>
      <c r="I7581" t="s">
        <v>103</v>
      </c>
      <c r="J7581" s="169">
        <v>8.9890410958904106</v>
      </c>
      <c r="K7581">
        <v>2</v>
      </c>
    </row>
    <row r="7582" spans="1:11" x14ac:dyDescent="0.25">
      <c r="A7582" t="s">
        <v>8130</v>
      </c>
      <c r="B7582">
        <v>86688</v>
      </c>
      <c r="C7582" t="s">
        <v>167</v>
      </c>
      <c r="D7582" s="167">
        <v>41868.1</v>
      </c>
      <c r="E7582" t="s">
        <v>188</v>
      </c>
      <c r="F7582" t="s">
        <v>169</v>
      </c>
      <c r="G7582" t="s">
        <v>344</v>
      </c>
      <c r="H7582" s="168">
        <v>41120</v>
      </c>
      <c r="I7582" t="s">
        <v>103</v>
      </c>
      <c r="J7582" s="169">
        <v>5.1589041095890407</v>
      </c>
      <c r="K7582">
        <v>2</v>
      </c>
    </row>
    <row r="7583" spans="1:11" x14ac:dyDescent="0.25">
      <c r="A7583" t="s">
        <v>8131</v>
      </c>
      <c r="B7583">
        <v>75561</v>
      </c>
      <c r="C7583" t="s">
        <v>167</v>
      </c>
      <c r="D7583" s="167">
        <v>61936.52</v>
      </c>
      <c r="E7583" t="s">
        <v>188</v>
      </c>
      <c r="F7583" t="s">
        <v>169</v>
      </c>
      <c r="G7583" t="s">
        <v>375</v>
      </c>
      <c r="H7583" s="168">
        <v>40784</v>
      </c>
      <c r="I7583" t="s">
        <v>108</v>
      </c>
      <c r="J7583" s="169">
        <v>6.0794520547945208</v>
      </c>
      <c r="K7583">
        <v>2</v>
      </c>
    </row>
    <row r="7584" spans="1:11" x14ac:dyDescent="0.25">
      <c r="A7584" t="s">
        <v>8132</v>
      </c>
      <c r="B7584">
        <v>47759</v>
      </c>
      <c r="C7584" t="s">
        <v>172</v>
      </c>
      <c r="D7584" s="167">
        <v>65000</v>
      </c>
      <c r="E7584" t="s">
        <v>199</v>
      </c>
      <c r="F7584" t="s">
        <v>169</v>
      </c>
      <c r="G7584" t="s">
        <v>968</v>
      </c>
      <c r="H7584" s="168">
        <v>39293</v>
      </c>
      <c r="I7584" t="s">
        <v>107</v>
      </c>
      <c r="J7584" s="169">
        <v>10.164383561643836</v>
      </c>
      <c r="K7584">
        <v>3</v>
      </c>
    </row>
    <row r="7585" spans="1:11" x14ac:dyDescent="0.25">
      <c r="A7585" t="s">
        <v>8133</v>
      </c>
      <c r="B7585">
        <v>66598</v>
      </c>
      <c r="C7585" t="s">
        <v>172</v>
      </c>
      <c r="D7585" s="167">
        <v>50910</v>
      </c>
      <c r="E7585" t="s">
        <v>191</v>
      </c>
      <c r="F7585" t="s">
        <v>169</v>
      </c>
      <c r="G7585" t="s">
        <v>354</v>
      </c>
      <c r="H7585" s="168">
        <v>41708</v>
      </c>
      <c r="I7585" t="s">
        <v>106</v>
      </c>
      <c r="J7585" s="169">
        <v>3.547945205479452</v>
      </c>
      <c r="K7585">
        <v>1</v>
      </c>
    </row>
    <row r="7586" spans="1:11" x14ac:dyDescent="0.25">
      <c r="A7586" t="s">
        <v>8134</v>
      </c>
      <c r="B7586">
        <v>88149</v>
      </c>
      <c r="C7586" t="s">
        <v>167</v>
      </c>
      <c r="D7586" s="167">
        <v>93396</v>
      </c>
      <c r="E7586" t="s">
        <v>230</v>
      </c>
      <c r="F7586" t="s">
        <v>169</v>
      </c>
      <c r="G7586" t="s">
        <v>305</v>
      </c>
      <c r="H7586" s="168">
        <v>41372</v>
      </c>
      <c r="I7586" t="s">
        <v>106</v>
      </c>
      <c r="J7586" s="169">
        <v>4.4684931506849317</v>
      </c>
      <c r="K7586">
        <v>1</v>
      </c>
    </row>
    <row r="7587" spans="1:11" x14ac:dyDescent="0.25">
      <c r="A7587" t="s">
        <v>8135</v>
      </c>
      <c r="B7587">
        <v>24487</v>
      </c>
      <c r="C7587" t="s">
        <v>172</v>
      </c>
      <c r="D7587" s="167">
        <v>83497.98</v>
      </c>
      <c r="E7587" t="s">
        <v>213</v>
      </c>
      <c r="F7587" t="s">
        <v>169</v>
      </c>
      <c r="G7587" t="s">
        <v>3457</v>
      </c>
      <c r="H7587" s="168">
        <v>29822</v>
      </c>
      <c r="I7587" t="s">
        <v>103</v>
      </c>
      <c r="J7587" s="169">
        <v>36.112328767123287</v>
      </c>
      <c r="K7587">
        <v>8</v>
      </c>
    </row>
    <row r="7588" spans="1:11" x14ac:dyDescent="0.25">
      <c r="A7588" t="s">
        <v>8136</v>
      </c>
      <c r="B7588">
        <v>305</v>
      </c>
      <c r="C7588" t="s">
        <v>172</v>
      </c>
      <c r="D7588" s="167">
        <v>51969</v>
      </c>
      <c r="E7588" t="s">
        <v>175</v>
      </c>
      <c r="F7588" t="s">
        <v>169</v>
      </c>
      <c r="G7588" t="s">
        <v>183</v>
      </c>
      <c r="H7588" s="168">
        <v>42044</v>
      </c>
      <c r="I7588" t="s">
        <v>108</v>
      </c>
      <c r="J7588" s="169">
        <v>2.6273972602739728</v>
      </c>
      <c r="K7588">
        <v>1</v>
      </c>
    </row>
    <row r="7589" spans="1:11" x14ac:dyDescent="0.25">
      <c r="A7589" t="s">
        <v>8137</v>
      </c>
      <c r="B7589">
        <v>90643</v>
      </c>
      <c r="C7589" t="s">
        <v>172</v>
      </c>
      <c r="D7589" s="167">
        <v>77030.12</v>
      </c>
      <c r="E7589" t="s">
        <v>188</v>
      </c>
      <c r="F7589" t="s">
        <v>169</v>
      </c>
      <c r="G7589" t="s">
        <v>2539</v>
      </c>
      <c r="H7589" s="168">
        <v>38782</v>
      </c>
      <c r="I7589" t="s">
        <v>103</v>
      </c>
      <c r="J7589" s="169">
        <v>11.564383561643835</v>
      </c>
      <c r="K7589">
        <v>3</v>
      </c>
    </row>
    <row r="7590" spans="1:11" x14ac:dyDescent="0.25">
      <c r="A7590" t="s">
        <v>8138</v>
      </c>
      <c r="B7590">
        <v>13111</v>
      </c>
      <c r="C7590" t="s">
        <v>172</v>
      </c>
      <c r="D7590" s="167">
        <v>45261</v>
      </c>
      <c r="E7590" t="s">
        <v>191</v>
      </c>
      <c r="F7590" t="s">
        <v>169</v>
      </c>
      <c r="G7590" t="s">
        <v>1065</v>
      </c>
      <c r="H7590" s="168">
        <v>42716</v>
      </c>
      <c r="I7590" t="s">
        <v>107</v>
      </c>
      <c r="J7590" s="169">
        <v>0.78630136986301369</v>
      </c>
      <c r="K7590">
        <v>1</v>
      </c>
    </row>
    <row r="7591" spans="1:11" x14ac:dyDescent="0.25">
      <c r="A7591" t="s">
        <v>8139</v>
      </c>
      <c r="B7591">
        <v>80559</v>
      </c>
      <c r="C7591" t="s">
        <v>167</v>
      </c>
      <c r="D7591" s="167">
        <v>39257</v>
      </c>
      <c r="E7591" t="s">
        <v>180</v>
      </c>
      <c r="F7591" t="s">
        <v>169</v>
      </c>
      <c r="G7591" t="s">
        <v>209</v>
      </c>
      <c r="H7591" s="168">
        <v>42632</v>
      </c>
      <c r="I7591" t="s">
        <v>106</v>
      </c>
      <c r="J7591" s="169">
        <v>1.0164383561643835</v>
      </c>
      <c r="K7591">
        <v>1</v>
      </c>
    </row>
    <row r="7592" spans="1:11" x14ac:dyDescent="0.25">
      <c r="A7592" t="s">
        <v>8140</v>
      </c>
      <c r="B7592">
        <v>79104</v>
      </c>
      <c r="C7592" t="s">
        <v>167</v>
      </c>
      <c r="D7592" s="167">
        <v>69222.179999999993</v>
      </c>
      <c r="E7592" t="s">
        <v>185</v>
      </c>
      <c r="F7592" t="s">
        <v>169</v>
      </c>
      <c r="G7592" t="s">
        <v>170</v>
      </c>
      <c r="H7592" s="168">
        <v>34323</v>
      </c>
      <c r="I7592" t="s">
        <v>103</v>
      </c>
      <c r="J7592" s="169">
        <v>23.780821917808218</v>
      </c>
      <c r="K7592">
        <v>5</v>
      </c>
    </row>
    <row r="7593" spans="1:11" x14ac:dyDescent="0.25">
      <c r="A7593" t="s">
        <v>8141</v>
      </c>
      <c r="B7593">
        <v>12507</v>
      </c>
      <c r="C7593" t="s">
        <v>172</v>
      </c>
      <c r="D7593" s="167">
        <v>72733.7</v>
      </c>
      <c r="E7593" t="s">
        <v>188</v>
      </c>
      <c r="F7593" t="s">
        <v>169</v>
      </c>
      <c r="G7593" t="s">
        <v>226</v>
      </c>
      <c r="H7593" s="168">
        <v>41246</v>
      </c>
      <c r="I7593" t="s">
        <v>106</v>
      </c>
      <c r="J7593" s="169">
        <v>4.8136986301369866</v>
      </c>
      <c r="K7593">
        <v>1</v>
      </c>
    </row>
    <row r="7594" spans="1:11" x14ac:dyDescent="0.25">
      <c r="A7594" t="s">
        <v>8142</v>
      </c>
      <c r="B7594">
        <v>43270</v>
      </c>
      <c r="C7594" t="s">
        <v>172</v>
      </c>
      <c r="D7594" s="167">
        <v>42486.52</v>
      </c>
      <c r="E7594" t="s">
        <v>233</v>
      </c>
      <c r="F7594" t="s">
        <v>169</v>
      </c>
      <c r="G7594" t="s">
        <v>399</v>
      </c>
      <c r="H7594" s="168">
        <v>38250</v>
      </c>
      <c r="I7594" t="s">
        <v>103</v>
      </c>
      <c r="J7594" s="169">
        <v>13.021917808219179</v>
      </c>
      <c r="K7594">
        <v>3</v>
      </c>
    </row>
    <row r="7595" spans="1:11" x14ac:dyDescent="0.25">
      <c r="A7595" t="s">
        <v>8143</v>
      </c>
      <c r="B7595">
        <v>53962</v>
      </c>
      <c r="C7595" t="s">
        <v>167</v>
      </c>
      <c r="D7595" s="167">
        <v>82851.509999999995</v>
      </c>
      <c r="E7595" t="s">
        <v>325</v>
      </c>
      <c r="F7595" t="s">
        <v>169</v>
      </c>
      <c r="G7595" t="s">
        <v>1506</v>
      </c>
      <c r="H7595" s="168">
        <v>32370</v>
      </c>
      <c r="I7595" t="s">
        <v>103</v>
      </c>
      <c r="J7595" s="169">
        <v>29.13150684931507</v>
      </c>
      <c r="K7595">
        <v>6</v>
      </c>
    </row>
    <row r="7596" spans="1:11" x14ac:dyDescent="0.25">
      <c r="A7596" t="s">
        <v>8144</v>
      </c>
      <c r="B7596">
        <v>95055</v>
      </c>
      <c r="C7596" t="s">
        <v>172</v>
      </c>
      <c r="D7596" s="167">
        <v>81066</v>
      </c>
      <c r="E7596" t="s">
        <v>216</v>
      </c>
      <c r="F7596" t="s">
        <v>169</v>
      </c>
      <c r="G7596" t="s">
        <v>361</v>
      </c>
      <c r="H7596" s="168">
        <v>35553</v>
      </c>
      <c r="I7596" t="s">
        <v>104</v>
      </c>
      <c r="J7596" s="169">
        <v>20.410958904109588</v>
      </c>
      <c r="K7596">
        <v>5</v>
      </c>
    </row>
    <row r="7597" spans="1:11" x14ac:dyDescent="0.25">
      <c r="A7597" t="s">
        <v>8145</v>
      </c>
      <c r="B7597">
        <v>42966</v>
      </c>
      <c r="C7597" t="s">
        <v>172</v>
      </c>
      <c r="D7597" s="167">
        <v>135392</v>
      </c>
      <c r="E7597" t="s">
        <v>196</v>
      </c>
      <c r="F7597" t="s">
        <v>169</v>
      </c>
      <c r="G7597" t="s">
        <v>275</v>
      </c>
      <c r="H7597" s="168">
        <v>32860</v>
      </c>
      <c r="I7597" t="s">
        <v>107</v>
      </c>
      <c r="J7597" s="169">
        <v>27.789041095890411</v>
      </c>
      <c r="K7597">
        <v>6</v>
      </c>
    </row>
    <row r="7598" spans="1:11" x14ac:dyDescent="0.25">
      <c r="A7598" t="s">
        <v>8146</v>
      </c>
      <c r="B7598">
        <v>96590</v>
      </c>
      <c r="C7598" t="s">
        <v>167</v>
      </c>
      <c r="D7598" s="167">
        <v>67850.87</v>
      </c>
      <c r="E7598" t="s">
        <v>191</v>
      </c>
      <c r="F7598" t="s">
        <v>169</v>
      </c>
      <c r="G7598" t="s">
        <v>610</v>
      </c>
      <c r="H7598" s="168">
        <v>40280</v>
      </c>
      <c r="I7598" t="s">
        <v>104</v>
      </c>
      <c r="J7598" s="169">
        <v>7.4602739726027396</v>
      </c>
      <c r="K7598">
        <v>2</v>
      </c>
    </row>
    <row r="7599" spans="1:11" x14ac:dyDescent="0.25">
      <c r="A7599" t="s">
        <v>8147</v>
      </c>
      <c r="B7599">
        <v>22045</v>
      </c>
      <c r="C7599" t="s">
        <v>167</v>
      </c>
      <c r="D7599" s="167">
        <v>55139.67</v>
      </c>
      <c r="E7599" t="s">
        <v>216</v>
      </c>
      <c r="F7599" t="s">
        <v>169</v>
      </c>
      <c r="G7599" t="s">
        <v>217</v>
      </c>
      <c r="H7599" s="168">
        <v>35101</v>
      </c>
      <c r="I7599" t="s">
        <v>104</v>
      </c>
      <c r="J7599" s="169">
        <v>21.649315068493152</v>
      </c>
      <c r="K7599">
        <v>5</v>
      </c>
    </row>
    <row r="7600" spans="1:11" x14ac:dyDescent="0.25">
      <c r="A7600" t="s">
        <v>8148</v>
      </c>
      <c r="B7600">
        <v>73503</v>
      </c>
      <c r="C7600" t="s">
        <v>167</v>
      </c>
      <c r="D7600" s="167">
        <v>133583.96</v>
      </c>
      <c r="E7600" t="s">
        <v>230</v>
      </c>
      <c r="F7600" t="s">
        <v>169</v>
      </c>
      <c r="G7600" t="s">
        <v>275</v>
      </c>
      <c r="H7600" s="168">
        <v>39286</v>
      </c>
      <c r="I7600" t="s">
        <v>105</v>
      </c>
      <c r="J7600" s="169">
        <v>10.183561643835617</v>
      </c>
      <c r="K7600">
        <v>3</v>
      </c>
    </row>
    <row r="7601" spans="1:11" x14ac:dyDescent="0.25">
      <c r="A7601" t="s">
        <v>8149</v>
      </c>
      <c r="B7601">
        <v>78958</v>
      </c>
      <c r="C7601" t="s">
        <v>172</v>
      </c>
      <c r="D7601" s="167">
        <v>67384</v>
      </c>
      <c r="E7601" t="s">
        <v>168</v>
      </c>
      <c r="F7601" t="s">
        <v>169</v>
      </c>
      <c r="G7601" t="s">
        <v>265</v>
      </c>
      <c r="H7601" s="168">
        <v>38474</v>
      </c>
      <c r="I7601" t="s">
        <v>104</v>
      </c>
      <c r="J7601" s="169">
        <v>12.408219178082192</v>
      </c>
      <c r="K7601">
        <v>3</v>
      </c>
    </row>
    <row r="7602" spans="1:11" x14ac:dyDescent="0.25">
      <c r="A7602" t="s">
        <v>8150</v>
      </c>
      <c r="B7602">
        <v>76986</v>
      </c>
      <c r="C7602" t="s">
        <v>172</v>
      </c>
      <c r="D7602" s="167">
        <v>116124.02</v>
      </c>
      <c r="E7602" t="s">
        <v>185</v>
      </c>
      <c r="F7602" t="s">
        <v>169</v>
      </c>
      <c r="G7602" t="s">
        <v>382</v>
      </c>
      <c r="H7602" s="168">
        <v>33112</v>
      </c>
      <c r="I7602" t="s">
        <v>107</v>
      </c>
      <c r="J7602" s="169">
        <v>27.098630136986301</v>
      </c>
      <c r="K7602">
        <v>6</v>
      </c>
    </row>
    <row r="7603" spans="1:11" x14ac:dyDescent="0.25">
      <c r="A7603" t="s">
        <v>8151</v>
      </c>
      <c r="B7603">
        <v>49202</v>
      </c>
      <c r="C7603" t="s">
        <v>172</v>
      </c>
      <c r="D7603" s="167">
        <v>97560</v>
      </c>
      <c r="E7603" t="s">
        <v>185</v>
      </c>
      <c r="F7603" t="s">
        <v>169</v>
      </c>
      <c r="G7603" t="s">
        <v>416</v>
      </c>
      <c r="H7603" s="168">
        <v>36780</v>
      </c>
      <c r="I7603" t="s">
        <v>103</v>
      </c>
      <c r="J7603" s="169">
        <v>17.049315068493151</v>
      </c>
      <c r="K7603">
        <v>4</v>
      </c>
    </row>
    <row r="7604" spans="1:11" x14ac:dyDescent="0.25">
      <c r="A7604" t="s">
        <v>8152</v>
      </c>
      <c r="B7604">
        <v>6291</v>
      </c>
      <c r="C7604" t="s">
        <v>172</v>
      </c>
      <c r="D7604" s="167">
        <v>52693</v>
      </c>
      <c r="E7604" t="s">
        <v>191</v>
      </c>
      <c r="F7604" t="s">
        <v>169</v>
      </c>
      <c r="G7604" t="s">
        <v>354</v>
      </c>
      <c r="H7604" s="168">
        <v>41484</v>
      </c>
      <c r="I7604" t="s">
        <v>103</v>
      </c>
      <c r="J7604" s="169">
        <v>4.161643835616438</v>
      </c>
      <c r="K7604">
        <v>1</v>
      </c>
    </row>
    <row r="7605" spans="1:11" x14ac:dyDescent="0.25">
      <c r="A7605" t="s">
        <v>8153</v>
      </c>
      <c r="B7605">
        <v>5593</v>
      </c>
      <c r="C7605" t="s">
        <v>172</v>
      </c>
      <c r="D7605" s="167">
        <v>57365</v>
      </c>
      <c r="E7605" t="s">
        <v>191</v>
      </c>
      <c r="F7605" t="s">
        <v>169</v>
      </c>
      <c r="G7605" t="s">
        <v>354</v>
      </c>
      <c r="H7605" s="168">
        <v>41288</v>
      </c>
      <c r="I7605" t="s">
        <v>104</v>
      </c>
      <c r="J7605" s="169">
        <v>4.6986301369863011</v>
      </c>
      <c r="K7605">
        <v>1</v>
      </c>
    </row>
    <row r="7606" spans="1:11" x14ac:dyDescent="0.25">
      <c r="A7606" t="s">
        <v>8154</v>
      </c>
      <c r="B7606">
        <v>40214</v>
      </c>
      <c r="C7606" t="s">
        <v>172</v>
      </c>
      <c r="D7606" s="167">
        <v>84341</v>
      </c>
      <c r="E7606" t="s">
        <v>185</v>
      </c>
      <c r="F7606" t="s">
        <v>169</v>
      </c>
      <c r="G7606" t="s">
        <v>495</v>
      </c>
      <c r="H7606" s="168">
        <v>38747</v>
      </c>
      <c r="I7606" t="s">
        <v>105</v>
      </c>
      <c r="J7606" s="169">
        <v>11.66027397260274</v>
      </c>
      <c r="K7606">
        <v>3</v>
      </c>
    </row>
    <row r="7607" spans="1:11" x14ac:dyDescent="0.25">
      <c r="A7607" t="s">
        <v>8155</v>
      </c>
      <c r="B7607">
        <v>6879</v>
      </c>
      <c r="C7607" t="s">
        <v>167</v>
      </c>
      <c r="D7607" s="167">
        <v>118400</v>
      </c>
      <c r="E7607" t="s">
        <v>213</v>
      </c>
      <c r="F7607" t="s">
        <v>169</v>
      </c>
      <c r="G7607" t="s">
        <v>214</v>
      </c>
      <c r="H7607" s="168">
        <v>38950</v>
      </c>
      <c r="I7607" t="s">
        <v>103</v>
      </c>
      <c r="J7607" s="169">
        <v>11.104109589041096</v>
      </c>
      <c r="K7607">
        <v>3</v>
      </c>
    </row>
    <row r="7608" spans="1:11" x14ac:dyDescent="0.25">
      <c r="A7608" t="s">
        <v>8156</v>
      </c>
      <c r="B7608">
        <v>32987</v>
      </c>
      <c r="C7608" t="s">
        <v>172</v>
      </c>
      <c r="D7608" s="167">
        <v>114972</v>
      </c>
      <c r="E7608" t="s">
        <v>268</v>
      </c>
      <c r="F7608" t="s">
        <v>169</v>
      </c>
      <c r="G7608" t="s">
        <v>275</v>
      </c>
      <c r="H7608" s="168">
        <v>41386</v>
      </c>
      <c r="I7608" t="s">
        <v>106</v>
      </c>
      <c r="J7608" s="169">
        <v>4.4301369863013695</v>
      </c>
      <c r="K7608">
        <v>1</v>
      </c>
    </row>
    <row r="7609" spans="1:11" x14ac:dyDescent="0.25">
      <c r="A7609" t="s">
        <v>8157</v>
      </c>
      <c r="B7609">
        <v>34294</v>
      </c>
      <c r="C7609" t="s">
        <v>167</v>
      </c>
      <c r="D7609" s="167">
        <v>68550.12</v>
      </c>
      <c r="E7609" t="s">
        <v>325</v>
      </c>
      <c r="F7609" t="s">
        <v>169</v>
      </c>
      <c r="G7609" t="s">
        <v>5291</v>
      </c>
      <c r="H7609" s="168">
        <v>30753</v>
      </c>
      <c r="I7609" t="s">
        <v>108</v>
      </c>
      <c r="J7609" s="169">
        <v>33.561643835616437</v>
      </c>
      <c r="K7609">
        <v>7</v>
      </c>
    </row>
    <row r="7610" spans="1:11" x14ac:dyDescent="0.25">
      <c r="A7610" t="s">
        <v>8158</v>
      </c>
      <c r="B7610">
        <v>78551</v>
      </c>
      <c r="C7610" t="s">
        <v>167</v>
      </c>
      <c r="D7610" s="167">
        <v>43761.61</v>
      </c>
      <c r="E7610" t="s">
        <v>216</v>
      </c>
      <c r="F7610" t="s">
        <v>202</v>
      </c>
      <c r="G7610" t="s">
        <v>422</v>
      </c>
      <c r="H7610" s="168">
        <v>28205</v>
      </c>
      <c r="I7610" t="s">
        <v>106</v>
      </c>
      <c r="J7610" s="169">
        <v>40.542465753424658</v>
      </c>
      <c r="K7610">
        <v>8</v>
      </c>
    </row>
    <row r="7611" spans="1:11" x14ac:dyDescent="0.25">
      <c r="A7611" t="s">
        <v>8159</v>
      </c>
      <c r="B7611">
        <v>50728</v>
      </c>
      <c r="C7611" t="s">
        <v>167</v>
      </c>
      <c r="D7611" s="167">
        <v>97432.82</v>
      </c>
      <c r="E7611" t="s">
        <v>188</v>
      </c>
      <c r="F7611" t="s">
        <v>169</v>
      </c>
      <c r="G7611" t="s">
        <v>1210</v>
      </c>
      <c r="H7611" s="168">
        <v>39482</v>
      </c>
      <c r="I7611" t="s">
        <v>104</v>
      </c>
      <c r="J7611" s="169">
        <v>9.6465753424657539</v>
      </c>
      <c r="K7611">
        <v>2</v>
      </c>
    </row>
    <row r="7612" spans="1:11" x14ac:dyDescent="0.25">
      <c r="A7612" t="s">
        <v>8160</v>
      </c>
      <c r="B7612">
        <v>28336</v>
      </c>
      <c r="C7612" t="s">
        <v>167</v>
      </c>
      <c r="D7612" s="167">
        <v>143609.88</v>
      </c>
      <c r="E7612" t="s">
        <v>325</v>
      </c>
      <c r="F7612" t="s">
        <v>169</v>
      </c>
      <c r="G7612" t="s">
        <v>533</v>
      </c>
      <c r="H7612" s="168">
        <v>34379</v>
      </c>
      <c r="I7612" t="s">
        <v>103</v>
      </c>
      <c r="J7612" s="169">
        <v>23.627397260273973</v>
      </c>
      <c r="K7612">
        <v>5</v>
      </c>
    </row>
    <row r="7613" spans="1:11" x14ac:dyDescent="0.25">
      <c r="A7613" t="s">
        <v>8161</v>
      </c>
      <c r="B7613">
        <v>90603</v>
      </c>
      <c r="C7613" t="s">
        <v>167</v>
      </c>
      <c r="D7613" s="167">
        <v>37518.050000000003</v>
      </c>
      <c r="E7613" t="s">
        <v>216</v>
      </c>
      <c r="F7613" t="s">
        <v>202</v>
      </c>
      <c r="G7613" t="s">
        <v>422</v>
      </c>
      <c r="H7613" s="168">
        <v>35506</v>
      </c>
      <c r="I7613" t="s">
        <v>105</v>
      </c>
      <c r="J7613" s="169">
        <v>20.539726027397261</v>
      </c>
      <c r="K7613">
        <v>5</v>
      </c>
    </row>
    <row r="7614" spans="1:11" x14ac:dyDescent="0.25">
      <c r="A7614" t="s">
        <v>8162</v>
      </c>
      <c r="B7614">
        <v>85333</v>
      </c>
      <c r="C7614" t="s">
        <v>167</v>
      </c>
      <c r="D7614" s="167">
        <v>69222.179999999993</v>
      </c>
      <c r="E7614" t="s">
        <v>188</v>
      </c>
      <c r="F7614" t="s">
        <v>169</v>
      </c>
      <c r="G7614" t="s">
        <v>170</v>
      </c>
      <c r="H7614" s="168">
        <v>34702</v>
      </c>
      <c r="I7614" t="s">
        <v>105</v>
      </c>
      <c r="J7614" s="169">
        <v>22.742465753424657</v>
      </c>
      <c r="K7614">
        <v>5</v>
      </c>
    </row>
    <row r="7615" spans="1:11" x14ac:dyDescent="0.25">
      <c r="A7615" t="s">
        <v>8163</v>
      </c>
      <c r="B7615">
        <v>87476</v>
      </c>
      <c r="C7615" t="s">
        <v>172</v>
      </c>
      <c r="D7615" s="167">
        <v>70396</v>
      </c>
      <c r="E7615" t="s">
        <v>191</v>
      </c>
      <c r="F7615" t="s">
        <v>169</v>
      </c>
      <c r="G7615" t="s">
        <v>192</v>
      </c>
      <c r="H7615" s="168">
        <v>38488</v>
      </c>
      <c r="I7615" t="s">
        <v>103</v>
      </c>
      <c r="J7615" s="169">
        <v>12.36986301369863</v>
      </c>
      <c r="K7615">
        <v>3</v>
      </c>
    </row>
    <row r="7616" spans="1:11" x14ac:dyDescent="0.25">
      <c r="A7616" t="s">
        <v>8164</v>
      </c>
      <c r="B7616">
        <v>1978</v>
      </c>
      <c r="C7616" t="s">
        <v>167</v>
      </c>
      <c r="D7616" s="167">
        <v>70422</v>
      </c>
      <c r="E7616" t="s">
        <v>188</v>
      </c>
      <c r="F7616" t="s">
        <v>169</v>
      </c>
      <c r="G7616" t="s">
        <v>968</v>
      </c>
      <c r="H7616" s="168">
        <v>35443</v>
      </c>
      <c r="I7616" t="s">
        <v>105</v>
      </c>
      <c r="J7616" s="169">
        <v>20.712328767123289</v>
      </c>
      <c r="K7616">
        <v>5</v>
      </c>
    </row>
    <row r="7617" spans="1:11" x14ac:dyDescent="0.25">
      <c r="A7617" t="s">
        <v>8165</v>
      </c>
      <c r="B7617">
        <v>62481</v>
      </c>
      <c r="C7617" t="s">
        <v>172</v>
      </c>
      <c r="D7617" s="167">
        <v>56478</v>
      </c>
      <c r="E7617" t="s">
        <v>175</v>
      </c>
      <c r="F7617" t="s">
        <v>169</v>
      </c>
      <c r="G7617" t="s">
        <v>183</v>
      </c>
      <c r="H7617" s="168">
        <v>41694</v>
      </c>
      <c r="I7617" t="s">
        <v>108</v>
      </c>
      <c r="J7617" s="169">
        <v>3.5863013698630137</v>
      </c>
      <c r="K7617">
        <v>1</v>
      </c>
    </row>
    <row r="7618" spans="1:11" x14ac:dyDescent="0.25">
      <c r="A7618" t="s">
        <v>8166</v>
      </c>
      <c r="B7618">
        <v>46979</v>
      </c>
      <c r="C7618" t="s">
        <v>172</v>
      </c>
      <c r="D7618" s="167">
        <v>69053.960000000006</v>
      </c>
      <c r="E7618" t="s">
        <v>233</v>
      </c>
      <c r="F7618" t="s">
        <v>169</v>
      </c>
      <c r="G7618" t="s">
        <v>363</v>
      </c>
      <c r="H7618" s="168">
        <v>35304</v>
      </c>
      <c r="I7618" t="s">
        <v>103</v>
      </c>
      <c r="J7618" s="169">
        <v>21.093150684931508</v>
      </c>
      <c r="K7618">
        <v>5</v>
      </c>
    </row>
    <row r="7619" spans="1:11" x14ac:dyDescent="0.25">
      <c r="A7619" t="s">
        <v>8167</v>
      </c>
      <c r="B7619">
        <v>20093</v>
      </c>
      <c r="C7619" t="s">
        <v>167</v>
      </c>
      <c r="D7619" s="167">
        <v>100849.36</v>
      </c>
      <c r="E7619" t="s">
        <v>175</v>
      </c>
      <c r="F7619" t="s">
        <v>169</v>
      </c>
      <c r="G7619" t="s">
        <v>211</v>
      </c>
      <c r="H7619" s="168">
        <v>33288</v>
      </c>
      <c r="I7619" t="s">
        <v>108</v>
      </c>
      <c r="J7619" s="169">
        <v>26.616438356164384</v>
      </c>
      <c r="K7619">
        <v>6</v>
      </c>
    </row>
    <row r="7620" spans="1:11" x14ac:dyDescent="0.25">
      <c r="A7620" t="s">
        <v>8168</v>
      </c>
      <c r="B7620">
        <v>18037</v>
      </c>
      <c r="C7620" t="s">
        <v>172</v>
      </c>
      <c r="D7620" s="167">
        <v>39257</v>
      </c>
      <c r="E7620" t="s">
        <v>199</v>
      </c>
      <c r="F7620" t="s">
        <v>169</v>
      </c>
      <c r="G7620" t="s">
        <v>207</v>
      </c>
      <c r="H7620" s="168">
        <v>42562</v>
      </c>
      <c r="I7620" t="s">
        <v>103</v>
      </c>
      <c r="J7620" s="169">
        <v>1.2082191780821918</v>
      </c>
      <c r="K7620">
        <v>1</v>
      </c>
    </row>
    <row r="7621" spans="1:11" x14ac:dyDescent="0.25">
      <c r="A7621" t="s">
        <v>8169</v>
      </c>
      <c r="B7621">
        <v>51151</v>
      </c>
      <c r="C7621" t="s">
        <v>172</v>
      </c>
      <c r="D7621" s="167">
        <v>69573</v>
      </c>
      <c r="E7621" t="s">
        <v>191</v>
      </c>
      <c r="F7621" t="s">
        <v>169</v>
      </c>
      <c r="G7621" t="s">
        <v>486</v>
      </c>
      <c r="H7621" s="168">
        <v>39693</v>
      </c>
      <c r="I7621" t="s">
        <v>103</v>
      </c>
      <c r="J7621" s="169">
        <v>9.0684931506849313</v>
      </c>
      <c r="K7621">
        <v>2</v>
      </c>
    </row>
    <row r="7622" spans="1:11" x14ac:dyDescent="0.25">
      <c r="A7622" t="s">
        <v>8170</v>
      </c>
      <c r="B7622">
        <v>1962</v>
      </c>
      <c r="C7622" t="s">
        <v>167</v>
      </c>
      <c r="D7622" s="167">
        <v>43422.51</v>
      </c>
      <c r="E7622" t="s">
        <v>188</v>
      </c>
      <c r="F7622" t="s">
        <v>202</v>
      </c>
      <c r="G7622" t="s">
        <v>313</v>
      </c>
      <c r="H7622" s="168">
        <v>38656</v>
      </c>
      <c r="I7622" t="s">
        <v>104</v>
      </c>
      <c r="J7622" s="169">
        <v>11.90958904109589</v>
      </c>
      <c r="K7622">
        <v>3</v>
      </c>
    </row>
    <row r="7623" spans="1:11" x14ac:dyDescent="0.25">
      <c r="A7623" t="s">
        <v>8171</v>
      </c>
      <c r="B7623">
        <v>85447</v>
      </c>
      <c r="C7623" t="s">
        <v>167</v>
      </c>
      <c r="D7623" s="167">
        <v>40534.480000000003</v>
      </c>
      <c r="E7623" t="s">
        <v>188</v>
      </c>
      <c r="F7623" t="s">
        <v>202</v>
      </c>
      <c r="G7623" t="s">
        <v>313</v>
      </c>
      <c r="H7623" s="168">
        <v>39006</v>
      </c>
      <c r="I7623" t="s">
        <v>104</v>
      </c>
      <c r="J7623" s="169">
        <v>10.950684931506849</v>
      </c>
      <c r="K7623">
        <v>3</v>
      </c>
    </row>
    <row r="7624" spans="1:11" x14ac:dyDescent="0.25">
      <c r="A7624" t="s">
        <v>8172</v>
      </c>
      <c r="B7624">
        <v>90189</v>
      </c>
      <c r="C7624" t="s">
        <v>167</v>
      </c>
      <c r="D7624" s="167">
        <v>72677.03</v>
      </c>
      <c r="E7624" t="s">
        <v>308</v>
      </c>
      <c r="F7624" t="s">
        <v>169</v>
      </c>
      <c r="G7624" t="s">
        <v>428</v>
      </c>
      <c r="H7624" s="168">
        <v>42156</v>
      </c>
      <c r="I7624" t="s">
        <v>106</v>
      </c>
      <c r="J7624" s="169">
        <v>2.3205479452054796</v>
      </c>
      <c r="K7624">
        <v>1</v>
      </c>
    </row>
    <row r="7625" spans="1:11" x14ac:dyDescent="0.25">
      <c r="A7625" t="s">
        <v>8173</v>
      </c>
      <c r="B7625">
        <v>5005</v>
      </c>
      <c r="C7625" t="s">
        <v>167</v>
      </c>
      <c r="D7625" s="167">
        <v>36451</v>
      </c>
      <c r="E7625" t="s">
        <v>175</v>
      </c>
      <c r="F7625" t="s">
        <v>202</v>
      </c>
      <c r="G7625" t="s">
        <v>183</v>
      </c>
      <c r="H7625" s="168">
        <v>38734</v>
      </c>
      <c r="I7625" t="s">
        <v>103</v>
      </c>
      <c r="J7625" s="169">
        <v>11.695890410958905</v>
      </c>
      <c r="K7625">
        <v>3</v>
      </c>
    </row>
    <row r="7626" spans="1:11" x14ac:dyDescent="0.25">
      <c r="A7626" t="s">
        <v>8174</v>
      </c>
      <c r="B7626">
        <v>8770</v>
      </c>
      <c r="C7626" t="s">
        <v>172</v>
      </c>
      <c r="D7626" s="167">
        <v>50910</v>
      </c>
      <c r="E7626" t="s">
        <v>191</v>
      </c>
      <c r="F7626" t="s">
        <v>169</v>
      </c>
      <c r="G7626" t="s">
        <v>354</v>
      </c>
      <c r="H7626" s="168">
        <v>41708</v>
      </c>
      <c r="I7626" t="s">
        <v>103</v>
      </c>
      <c r="J7626" s="169">
        <v>3.547945205479452</v>
      </c>
      <c r="K7626">
        <v>1</v>
      </c>
    </row>
    <row r="7627" spans="1:11" x14ac:dyDescent="0.25">
      <c r="A7627" t="s">
        <v>8175</v>
      </c>
      <c r="B7627">
        <v>68302</v>
      </c>
      <c r="C7627" t="s">
        <v>167</v>
      </c>
      <c r="D7627" s="167">
        <v>47947.55</v>
      </c>
      <c r="E7627" t="s">
        <v>188</v>
      </c>
      <c r="F7627" t="s">
        <v>169</v>
      </c>
      <c r="G7627" t="s">
        <v>1396</v>
      </c>
      <c r="H7627" s="168">
        <v>37339</v>
      </c>
      <c r="I7627" t="s">
        <v>105</v>
      </c>
      <c r="J7627" s="169">
        <v>15.517808219178082</v>
      </c>
      <c r="K7627">
        <v>4</v>
      </c>
    </row>
    <row r="7628" spans="1:11" x14ac:dyDescent="0.25">
      <c r="A7628" t="s">
        <v>8176</v>
      </c>
      <c r="B7628">
        <v>53016</v>
      </c>
      <c r="C7628" t="s">
        <v>172</v>
      </c>
      <c r="D7628" s="167">
        <v>68543</v>
      </c>
      <c r="E7628" t="s">
        <v>191</v>
      </c>
      <c r="F7628" t="s">
        <v>169</v>
      </c>
      <c r="G7628" t="s">
        <v>486</v>
      </c>
      <c r="H7628" s="168">
        <v>39693</v>
      </c>
      <c r="I7628" t="s">
        <v>103</v>
      </c>
      <c r="J7628" s="169">
        <v>9.0684931506849313</v>
      </c>
      <c r="K7628">
        <v>2</v>
      </c>
    </row>
    <row r="7629" spans="1:11" x14ac:dyDescent="0.25">
      <c r="A7629" t="s">
        <v>8177</v>
      </c>
      <c r="B7629">
        <v>17305</v>
      </c>
      <c r="C7629" t="s">
        <v>172</v>
      </c>
      <c r="D7629" s="167">
        <v>104087.84</v>
      </c>
      <c r="E7629" t="s">
        <v>268</v>
      </c>
      <c r="F7629" t="s">
        <v>169</v>
      </c>
      <c r="G7629" t="s">
        <v>297</v>
      </c>
      <c r="H7629" s="168">
        <v>38936</v>
      </c>
      <c r="I7629" t="s">
        <v>104</v>
      </c>
      <c r="J7629" s="169">
        <v>11.142465753424657</v>
      </c>
      <c r="K7629">
        <v>3</v>
      </c>
    </row>
    <row r="7630" spans="1:11" x14ac:dyDescent="0.25">
      <c r="A7630" t="s">
        <v>8178</v>
      </c>
      <c r="B7630">
        <v>43159</v>
      </c>
      <c r="C7630" t="s">
        <v>167</v>
      </c>
      <c r="D7630" s="167">
        <v>83497.98</v>
      </c>
      <c r="E7630" t="s">
        <v>188</v>
      </c>
      <c r="F7630" t="s">
        <v>169</v>
      </c>
      <c r="G7630" t="s">
        <v>282</v>
      </c>
      <c r="H7630" s="168">
        <v>34990</v>
      </c>
      <c r="I7630" t="s">
        <v>106</v>
      </c>
      <c r="J7630" s="169">
        <v>21.953424657534246</v>
      </c>
      <c r="K7630">
        <v>5</v>
      </c>
    </row>
    <row r="7631" spans="1:11" x14ac:dyDescent="0.25">
      <c r="A7631" t="s">
        <v>8179</v>
      </c>
      <c r="B7631">
        <v>19121</v>
      </c>
      <c r="C7631" t="s">
        <v>167</v>
      </c>
      <c r="D7631" s="167">
        <v>102664</v>
      </c>
      <c r="E7631" t="s">
        <v>188</v>
      </c>
      <c r="F7631" t="s">
        <v>169</v>
      </c>
      <c r="G7631" t="s">
        <v>397</v>
      </c>
      <c r="H7631" s="168">
        <v>38418</v>
      </c>
      <c r="I7631" t="s">
        <v>104</v>
      </c>
      <c r="J7631" s="169">
        <v>12.561643835616438</v>
      </c>
      <c r="K7631">
        <v>3</v>
      </c>
    </row>
    <row r="7632" spans="1:11" x14ac:dyDescent="0.25">
      <c r="A7632" t="s">
        <v>8180</v>
      </c>
      <c r="B7632">
        <v>805</v>
      </c>
      <c r="C7632" t="s">
        <v>167</v>
      </c>
      <c r="D7632" s="167">
        <v>118400</v>
      </c>
      <c r="E7632" t="s">
        <v>196</v>
      </c>
      <c r="F7632" t="s">
        <v>169</v>
      </c>
      <c r="G7632" t="s">
        <v>391</v>
      </c>
      <c r="H7632" s="168">
        <v>38474</v>
      </c>
      <c r="I7632" t="s">
        <v>104</v>
      </c>
      <c r="J7632" s="169">
        <v>12.408219178082192</v>
      </c>
      <c r="K7632">
        <v>3</v>
      </c>
    </row>
    <row r="7633" spans="1:11" x14ac:dyDescent="0.25">
      <c r="A7633" t="s">
        <v>8181</v>
      </c>
      <c r="B7633">
        <v>26075</v>
      </c>
      <c r="C7633" t="s">
        <v>172</v>
      </c>
      <c r="D7633" s="167">
        <v>80829</v>
      </c>
      <c r="E7633" t="s">
        <v>175</v>
      </c>
      <c r="F7633" t="s">
        <v>169</v>
      </c>
      <c r="G7633" t="s">
        <v>183</v>
      </c>
      <c r="H7633" s="168">
        <v>37655</v>
      </c>
      <c r="I7633" t="s">
        <v>104</v>
      </c>
      <c r="J7633" s="169">
        <v>14.652054794520549</v>
      </c>
      <c r="K7633">
        <v>3</v>
      </c>
    </row>
    <row r="7634" spans="1:11" x14ac:dyDescent="0.25">
      <c r="A7634" t="s">
        <v>8182</v>
      </c>
      <c r="B7634">
        <v>34846</v>
      </c>
      <c r="C7634" t="s">
        <v>172</v>
      </c>
      <c r="D7634" s="167">
        <v>62269.04</v>
      </c>
      <c r="E7634" t="s">
        <v>196</v>
      </c>
      <c r="F7634" t="s">
        <v>169</v>
      </c>
      <c r="G7634" t="s">
        <v>228</v>
      </c>
      <c r="H7634" s="168">
        <v>41330</v>
      </c>
      <c r="I7634" t="s">
        <v>105</v>
      </c>
      <c r="J7634" s="169">
        <v>4.5835616438356164</v>
      </c>
      <c r="K7634">
        <v>1</v>
      </c>
    </row>
    <row r="7635" spans="1:11" x14ac:dyDescent="0.25">
      <c r="A7635" t="s">
        <v>8183</v>
      </c>
      <c r="B7635">
        <v>37603</v>
      </c>
      <c r="C7635" t="s">
        <v>172</v>
      </c>
      <c r="D7635" s="167">
        <v>123902.96</v>
      </c>
      <c r="E7635" t="s">
        <v>175</v>
      </c>
      <c r="F7635" t="s">
        <v>169</v>
      </c>
      <c r="G7635" t="s">
        <v>291</v>
      </c>
      <c r="H7635" s="168">
        <v>34176</v>
      </c>
      <c r="I7635" t="s">
        <v>103</v>
      </c>
      <c r="J7635" s="169">
        <v>24.183561643835617</v>
      </c>
      <c r="K7635">
        <v>5</v>
      </c>
    </row>
    <row r="7636" spans="1:11" x14ac:dyDescent="0.25">
      <c r="A7636" t="s">
        <v>8184</v>
      </c>
      <c r="B7636">
        <v>727</v>
      </c>
      <c r="C7636" t="s">
        <v>172</v>
      </c>
      <c r="D7636" s="167">
        <v>70396</v>
      </c>
      <c r="E7636" t="s">
        <v>191</v>
      </c>
      <c r="F7636" t="s">
        <v>169</v>
      </c>
      <c r="G7636" t="s">
        <v>192</v>
      </c>
      <c r="H7636" s="168">
        <v>38642</v>
      </c>
      <c r="I7636" t="s">
        <v>103</v>
      </c>
      <c r="J7636" s="169">
        <v>11.947945205479453</v>
      </c>
      <c r="K7636">
        <v>3</v>
      </c>
    </row>
    <row r="7637" spans="1:11" x14ac:dyDescent="0.25">
      <c r="A7637" t="s">
        <v>8185</v>
      </c>
      <c r="B7637">
        <v>49613</v>
      </c>
      <c r="C7637" t="s">
        <v>172</v>
      </c>
      <c r="D7637" s="167">
        <v>57211.97</v>
      </c>
      <c r="E7637" t="s">
        <v>196</v>
      </c>
      <c r="F7637" t="s">
        <v>169</v>
      </c>
      <c r="G7637" t="s">
        <v>2476</v>
      </c>
      <c r="H7637" s="168">
        <v>41232</v>
      </c>
      <c r="I7637" t="s">
        <v>103</v>
      </c>
      <c r="J7637" s="169">
        <v>4.8520547945205479</v>
      </c>
      <c r="K7637">
        <v>1</v>
      </c>
    </row>
    <row r="7638" spans="1:11" x14ac:dyDescent="0.25">
      <c r="A7638" t="s">
        <v>8186</v>
      </c>
      <c r="B7638">
        <v>19046</v>
      </c>
      <c r="C7638" t="s">
        <v>172</v>
      </c>
      <c r="D7638" s="167">
        <v>76015.03</v>
      </c>
      <c r="E7638" t="s">
        <v>196</v>
      </c>
      <c r="F7638" t="s">
        <v>169</v>
      </c>
      <c r="G7638" t="s">
        <v>228</v>
      </c>
      <c r="H7638" s="168">
        <v>31159</v>
      </c>
      <c r="I7638" t="s">
        <v>103</v>
      </c>
      <c r="J7638" s="169">
        <v>32.449315068493149</v>
      </c>
      <c r="K7638">
        <v>7</v>
      </c>
    </row>
    <row r="7639" spans="1:11" x14ac:dyDescent="0.25">
      <c r="A7639" t="s">
        <v>8187</v>
      </c>
      <c r="B7639">
        <v>91323</v>
      </c>
      <c r="C7639" t="s">
        <v>172</v>
      </c>
      <c r="D7639" s="167">
        <v>39257.31</v>
      </c>
      <c r="E7639" t="s">
        <v>199</v>
      </c>
      <c r="F7639" t="s">
        <v>169</v>
      </c>
      <c r="G7639" t="s">
        <v>200</v>
      </c>
      <c r="H7639" s="168">
        <v>42548</v>
      </c>
      <c r="I7639" t="s">
        <v>107</v>
      </c>
      <c r="J7639" s="169">
        <v>1.2465753424657535</v>
      </c>
      <c r="K7639">
        <v>1</v>
      </c>
    </row>
    <row r="7640" spans="1:11" x14ac:dyDescent="0.25">
      <c r="A7640" t="s">
        <v>8188</v>
      </c>
      <c r="B7640">
        <v>81706</v>
      </c>
      <c r="C7640" t="s">
        <v>172</v>
      </c>
      <c r="D7640" s="167">
        <v>79663.289999999994</v>
      </c>
      <c r="E7640" t="s">
        <v>196</v>
      </c>
      <c r="F7640" t="s">
        <v>169</v>
      </c>
      <c r="G7640" t="s">
        <v>1200</v>
      </c>
      <c r="H7640" s="168">
        <v>34589</v>
      </c>
      <c r="I7640" t="s">
        <v>108</v>
      </c>
      <c r="J7640" s="169">
        <v>23.052054794520547</v>
      </c>
      <c r="K7640">
        <v>5</v>
      </c>
    </row>
    <row r="7641" spans="1:11" x14ac:dyDescent="0.25">
      <c r="A7641" t="s">
        <v>8189</v>
      </c>
      <c r="B7641">
        <v>78992</v>
      </c>
      <c r="C7641" t="s">
        <v>172</v>
      </c>
      <c r="D7641" s="167">
        <v>89620</v>
      </c>
      <c r="E7641" t="s">
        <v>175</v>
      </c>
      <c r="F7641" t="s">
        <v>169</v>
      </c>
      <c r="G7641" t="s">
        <v>183</v>
      </c>
      <c r="H7641" s="168">
        <v>35870</v>
      </c>
      <c r="I7641" t="s">
        <v>103</v>
      </c>
      <c r="J7641" s="169">
        <v>19.542465753424658</v>
      </c>
      <c r="K7641">
        <v>4</v>
      </c>
    </row>
    <row r="7642" spans="1:11" x14ac:dyDescent="0.25">
      <c r="A7642" t="s">
        <v>8190</v>
      </c>
      <c r="B7642">
        <v>72405</v>
      </c>
      <c r="C7642" t="s">
        <v>172</v>
      </c>
      <c r="D7642" s="167">
        <v>63067.93</v>
      </c>
      <c r="E7642" t="s">
        <v>199</v>
      </c>
      <c r="F7642" t="s">
        <v>169</v>
      </c>
      <c r="G7642" t="s">
        <v>295</v>
      </c>
      <c r="H7642" s="168">
        <v>32314</v>
      </c>
      <c r="I7642" t="s">
        <v>108</v>
      </c>
      <c r="J7642" s="169">
        <v>29.284931506849315</v>
      </c>
      <c r="K7642">
        <v>6</v>
      </c>
    </row>
    <row r="7643" spans="1:11" x14ac:dyDescent="0.25">
      <c r="A7643" t="s">
        <v>8191</v>
      </c>
      <c r="B7643">
        <v>96086</v>
      </c>
      <c r="C7643" t="s">
        <v>167</v>
      </c>
      <c r="D7643" s="167">
        <v>121952</v>
      </c>
      <c r="E7643" t="s">
        <v>199</v>
      </c>
      <c r="F7643" t="s">
        <v>169</v>
      </c>
      <c r="G7643" t="s">
        <v>2060</v>
      </c>
      <c r="H7643" s="168">
        <v>32573</v>
      </c>
      <c r="I7643" t="s">
        <v>103</v>
      </c>
      <c r="J7643" s="169">
        <v>28.575342465753426</v>
      </c>
      <c r="K7643">
        <v>6</v>
      </c>
    </row>
    <row r="7644" spans="1:11" x14ac:dyDescent="0.25">
      <c r="A7644" t="s">
        <v>8192</v>
      </c>
      <c r="B7644">
        <v>84523</v>
      </c>
      <c r="C7644" t="s">
        <v>172</v>
      </c>
      <c r="D7644" s="167">
        <v>63067.93</v>
      </c>
      <c r="E7644" t="s">
        <v>199</v>
      </c>
      <c r="F7644" t="s">
        <v>169</v>
      </c>
      <c r="G7644" t="s">
        <v>295</v>
      </c>
      <c r="H7644" s="168">
        <v>32314</v>
      </c>
      <c r="I7644" t="s">
        <v>104</v>
      </c>
      <c r="J7644" s="169">
        <v>29.284931506849315</v>
      </c>
      <c r="K7644">
        <v>6</v>
      </c>
    </row>
    <row r="7645" spans="1:11" x14ac:dyDescent="0.25">
      <c r="A7645" t="s">
        <v>8193</v>
      </c>
      <c r="B7645">
        <v>64549</v>
      </c>
      <c r="C7645" t="s">
        <v>172</v>
      </c>
      <c r="D7645" s="167">
        <v>42053.42</v>
      </c>
      <c r="E7645" t="s">
        <v>199</v>
      </c>
      <c r="F7645" t="s">
        <v>169</v>
      </c>
      <c r="G7645" t="s">
        <v>220</v>
      </c>
      <c r="H7645" s="168">
        <v>42009</v>
      </c>
      <c r="I7645" t="s">
        <v>106</v>
      </c>
      <c r="J7645" s="169">
        <v>2.7232876712328768</v>
      </c>
      <c r="K7645">
        <v>1</v>
      </c>
    </row>
    <row r="7646" spans="1:11" x14ac:dyDescent="0.25">
      <c r="A7646" t="s">
        <v>8194</v>
      </c>
      <c r="B7646">
        <v>97502</v>
      </c>
      <c r="C7646" t="s">
        <v>172</v>
      </c>
      <c r="D7646" s="167">
        <v>135392</v>
      </c>
      <c r="E7646" t="s">
        <v>199</v>
      </c>
      <c r="F7646" t="s">
        <v>169</v>
      </c>
      <c r="G7646" t="s">
        <v>275</v>
      </c>
      <c r="H7646" s="168">
        <v>36905</v>
      </c>
      <c r="I7646" t="s">
        <v>103</v>
      </c>
      <c r="J7646" s="169">
        <v>16.706849315068492</v>
      </c>
      <c r="K7646">
        <v>4</v>
      </c>
    </row>
    <row r="7647" spans="1:11" x14ac:dyDescent="0.25">
      <c r="A7647" t="s">
        <v>8195</v>
      </c>
      <c r="B7647">
        <v>27953</v>
      </c>
      <c r="C7647" t="s">
        <v>172</v>
      </c>
      <c r="D7647" s="167">
        <v>52827.26</v>
      </c>
      <c r="E7647" t="s">
        <v>168</v>
      </c>
      <c r="F7647" t="s">
        <v>169</v>
      </c>
      <c r="G7647" t="s">
        <v>344</v>
      </c>
      <c r="H7647" s="168">
        <v>37081</v>
      </c>
      <c r="I7647" t="s">
        <v>105</v>
      </c>
      <c r="J7647" s="169">
        <v>16.224657534246575</v>
      </c>
      <c r="K7647">
        <v>4</v>
      </c>
    </row>
    <row r="7648" spans="1:11" x14ac:dyDescent="0.25">
      <c r="A7648" t="s">
        <v>8196</v>
      </c>
      <c r="B7648">
        <v>51264</v>
      </c>
      <c r="C7648" t="s">
        <v>167</v>
      </c>
      <c r="D7648" s="167">
        <v>59072</v>
      </c>
      <c r="E7648" t="s">
        <v>168</v>
      </c>
      <c r="F7648" t="s">
        <v>169</v>
      </c>
      <c r="G7648" t="s">
        <v>858</v>
      </c>
      <c r="H7648" s="168">
        <v>42646</v>
      </c>
      <c r="I7648" t="s">
        <v>104</v>
      </c>
      <c r="J7648" s="169">
        <v>0.9780821917808219</v>
      </c>
      <c r="K7648">
        <v>1</v>
      </c>
    </row>
    <row r="7649" spans="1:11" x14ac:dyDescent="0.25">
      <c r="A7649" t="s">
        <v>8197</v>
      </c>
      <c r="B7649">
        <v>41654</v>
      </c>
      <c r="C7649" t="s">
        <v>172</v>
      </c>
      <c r="D7649" s="167">
        <v>134335.07</v>
      </c>
      <c r="E7649" t="s">
        <v>168</v>
      </c>
      <c r="F7649" t="s">
        <v>169</v>
      </c>
      <c r="G7649" t="s">
        <v>1597</v>
      </c>
      <c r="H7649" s="168">
        <v>29388</v>
      </c>
      <c r="I7649" t="s">
        <v>103</v>
      </c>
      <c r="J7649" s="169">
        <v>37.301369863013697</v>
      </c>
      <c r="K7649">
        <v>8</v>
      </c>
    </row>
    <row r="7650" spans="1:11" x14ac:dyDescent="0.25">
      <c r="A7650" t="s">
        <v>8198</v>
      </c>
      <c r="B7650">
        <v>85900</v>
      </c>
      <c r="C7650" t="s">
        <v>172</v>
      </c>
      <c r="D7650" s="167">
        <v>71796.52</v>
      </c>
      <c r="E7650" t="s">
        <v>199</v>
      </c>
      <c r="F7650" t="s">
        <v>169</v>
      </c>
      <c r="G7650" t="s">
        <v>582</v>
      </c>
      <c r="H7650" s="168">
        <v>37683</v>
      </c>
      <c r="I7650" t="s">
        <v>104</v>
      </c>
      <c r="J7650" s="169">
        <v>14.575342465753424</v>
      </c>
      <c r="K7650">
        <v>3</v>
      </c>
    </row>
    <row r="7651" spans="1:11" x14ac:dyDescent="0.25">
      <c r="A7651" t="s">
        <v>8199</v>
      </c>
      <c r="B7651">
        <v>39992</v>
      </c>
      <c r="C7651" t="s">
        <v>167</v>
      </c>
      <c r="D7651" s="167">
        <v>42053.42</v>
      </c>
      <c r="E7651" t="s">
        <v>199</v>
      </c>
      <c r="F7651" t="s">
        <v>169</v>
      </c>
      <c r="G7651" t="s">
        <v>220</v>
      </c>
      <c r="H7651" s="168">
        <v>42009</v>
      </c>
      <c r="I7651" t="s">
        <v>104</v>
      </c>
      <c r="J7651" s="169">
        <v>2.7232876712328768</v>
      </c>
      <c r="K7651">
        <v>1</v>
      </c>
    </row>
    <row r="7652" spans="1:11" x14ac:dyDescent="0.25">
      <c r="A7652" t="s">
        <v>8200</v>
      </c>
      <c r="B7652">
        <v>36432</v>
      </c>
      <c r="C7652" t="s">
        <v>167</v>
      </c>
      <c r="D7652" s="167">
        <v>63442.99</v>
      </c>
      <c r="E7652" t="s">
        <v>253</v>
      </c>
      <c r="F7652" t="s">
        <v>169</v>
      </c>
      <c r="G7652" t="s">
        <v>539</v>
      </c>
      <c r="H7652" s="168">
        <v>37522</v>
      </c>
      <c r="I7652" t="s">
        <v>106</v>
      </c>
      <c r="J7652" s="169">
        <v>15.016438356164384</v>
      </c>
      <c r="K7652">
        <v>3</v>
      </c>
    </row>
    <row r="7653" spans="1:11" x14ac:dyDescent="0.25">
      <c r="A7653" t="s">
        <v>8201</v>
      </c>
      <c r="B7653">
        <v>71150</v>
      </c>
      <c r="C7653" t="s">
        <v>167</v>
      </c>
      <c r="D7653" s="167">
        <v>53380.28</v>
      </c>
      <c r="E7653" t="s">
        <v>188</v>
      </c>
      <c r="F7653" t="s">
        <v>202</v>
      </c>
      <c r="G7653" t="s">
        <v>313</v>
      </c>
      <c r="H7653" s="168">
        <v>36276</v>
      </c>
      <c r="I7653" t="s">
        <v>107</v>
      </c>
      <c r="J7653" s="169">
        <v>18.43013698630137</v>
      </c>
      <c r="K7653">
        <v>4</v>
      </c>
    </row>
    <row r="7654" spans="1:11" x14ac:dyDescent="0.25">
      <c r="A7654" t="s">
        <v>8202</v>
      </c>
      <c r="B7654">
        <v>68949</v>
      </c>
      <c r="C7654" t="s">
        <v>167</v>
      </c>
      <c r="D7654" s="167">
        <v>51576.21</v>
      </c>
      <c r="E7654" t="s">
        <v>188</v>
      </c>
      <c r="F7654" t="s">
        <v>202</v>
      </c>
      <c r="G7654" t="s">
        <v>313</v>
      </c>
      <c r="H7654" s="168">
        <v>36276</v>
      </c>
      <c r="I7654" t="s">
        <v>103</v>
      </c>
      <c r="J7654" s="169">
        <v>18.43013698630137</v>
      </c>
      <c r="K7654">
        <v>4</v>
      </c>
    </row>
    <row r="7655" spans="1:11" x14ac:dyDescent="0.25">
      <c r="A7655" t="s">
        <v>8203</v>
      </c>
      <c r="B7655">
        <v>847</v>
      </c>
      <c r="C7655" t="s">
        <v>172</v>
      </c>
      <c r="D7655" s="167">
        <v>55251</v>
      </c>
      <c r="E7655" t="s">
        <v>168</v>
      </c>
      <c r="F7655" t="s">
        <v>169</v>
      </c>
      <c r="G7655" t="s">
        <v>265</v>
      </c>
      <c r="H7655" s="168">
        <v>39538</v>
      </c>
      <c r="I7655" t="s">
        <v>103</v>
      </c>
      <c r="J7655" s="169">
        <v>9.493150684931507</v>
      </c>
      <c r="K7655">
        <v>2</v>
      </c>
    </row>
    <row r="7656" spans="1:11" x14ac:dyDescent="0.25">
      <c r="A7656" t="s">
        <v>8204</v>
      </c>
      <c r="B7656">
        <v>93623</v>
      </c>
      <c r="C7656" t="s">
        <v>167</v>
      </c>
      <c r="D7656" s="167">
        <v>30158.77</v>
      </c>
      <c r="E7656" t="s">
        <v>188</v>
      </c>
      <c r="F7656" t="s">
        <v>202</v>
      </c>
      <c r="G7656" t="s">
        <v>560</v>
      </c>
      <c r="H7656" s="168">
        <v>39090</v>
      </c>
      <c r="I7656" t="s">
        <v>104</v>
      </c>
      <c r="J7656" s="169">
        <v>10.72054794520548</v>
      </c>
      <c r="K7656">
        <v>3</v>
      </c>
    </row>
    <row r="7657" spans="1:11" x14ac:dyDescent="0.25">
      <c r="A7657" t="s">
        <v>8205</v>
      </c>
      <c r="B7657">
        <v>57644</v>
      </c>
      <c r="C7657" t="s">
        <v>167</v>
      </c>
      <c r="D7657" s="167">
        <v>97912</v>
      </c>
      <c r="E7657" t="s">
        <v>175</v>
      </c>
      <c r="F7657" t="s">
        <v>169</v>
      </c>
      <c r="G7657" t="s">
        <v>211</v>
      </c>
      <c r="H7657" s="168">
        <v>36682</v>
      </c>
      <c r="I7657" t="s">
        <v>108</v>
      </c>
      <c r="J7657" s="169">
        <v>17.317808219178083</v>
      </c>
      <c r="K7657">
        <v>4</v>
      </c>
    </row>
    <row r="7658" spans="1:11" x14ac:dyDescent="0.25">
      <c r="A7658" t="s">
        <v>8206</v>
      </c>
      <c r="B7658">
        <v>73368</v>
      </c>
      <c r="C7658" t="s">
        <v>167</v>
      </c>
      <c r="D7658" s="167">
        <v>66745.259999999995</v>
      </c>
      <c r="E7658" t="s">
        <v>188</v>
      </c>
      <c r="F7658" t="s">
        <v>169</v>
      </c>
      <c r="G7658" t="s">
        <v>170</v>
      </c>
      <c r="H7658" s="168">
        <v>32355</v>
      </c>
      <c r="I7658" t="s">
        <v>106</v>
      </c>
      <c r="J7658" s="169">
        <v>29.172602739726027</v>
      </c>
      <c r="K7658">
        <v>6</v>
      </c>
    </row>
    <row r="7659" spans="1:11" x14ac:dyDescent="0.25">
      <c r="A7659" t="s">
        <v>8207</v>
      </c>
      <c r="B7659">
        <v>11110</v>
      </c>
      <c r="C7659" t="s">
        <v>172</v>
      </c>
      <c r="D7659" s="167">
        <v>73801</v>
      </c>
      <c r="E7659" t="s">
        <v>196</v>
      </c>
      <c r="F7659" t="s">
        <v>169</v>
      </c>
      <c r="G7659" t="s">
        <v>228</v>
      </c>
      <c r="H7659" s="168">
        <v>37101</v>
      </c>
      <c r="I7659" t="s">
        <v>107</v>
      </c>
      <c r="J7659" s="169">
        <v>16.169863013698631</v>
      </c>
      <c r="K7659">
        <v>4</v>
      </c>
    </row>
    <row r="7660" spans="1:11" x14ac:dyDescent="0.25">
      <c r="A7660" t="s">
        <v>8208</v>
      </c>
      <c r="B7660">
        <v>76329</v>
      </c>
      <c r="C7660" t="s">
        <v>167</v>
      </c>
      <c r="D7660" s="167">
        <v>30100.720000000001</v>
      </c>
      <c r="E7660" t="s">
        <v>216</v>
      </c>
      <c r="F7660" t="s">
        <v>202</v>
      </c>
      <c r="G7660" t="s">
        <v>217</v>
      </c>
      <c r="H7660" s="168">
        <v>32153</v>
      </c>
      <c r="I7660" t="s">
        <v>103</v>
      </c>
      <c r="J7660" s="169">
        <v>29.726027397260275</v>
      </c>
      <c r="K7660">
        <v>6</v>
      </c>
    </row>
    <row r="7661" spans="1:11" x14ac:dyDescent="0.25">
      <c r="A7661" t="s">
        <v>8209</v>
      </c>
      <c r="B7661">
        <v>86044</v>
      </c>
      <c r="C7661" t="s">
        <v>167</v>
      </c>
      <c r="D7661" s="167">
        <v>104717.28</v>
      </c>
      <c r="E7661" t="s">
        <v>175</v>
      </c>
      <c r="F7661" t="s">
        <v>169</v>
      </c>
      <c r="G7661" t="s">
        <v>176</v>
      </c>
      <c r="H7661" s="168">
        <v>34702</v>
      </c>
      <c r="I7661" t="s">
        <v>106</v>
      </c>
      <c r="J7661" s="169">
        <v>22.742465753424657</v>
      </c>
      <c r="K7661">
        <v>5</v>
      </c>
    </row>
    <row r="7662" spans="1:11" x14ac:dyDescent="0.25">
      <c r="A7662" t="s">
        <v>8210</v>
      </c>
      <c r="B7662">
        <v>4797</v>
      </c>
      <c r="C7662" t="s">
        <v>172</v>
      </c>
      <c r="D7662" s="167">
        <v>84974</v>
      </c>
      <c r="E7662" t="s">
        <v>308</v>
      </c>
      <c r="F7662" t="s">
        <v>169</v>
      </c>
      <c r="G7662" t="s">
        <v>282</v>
      </c>
      <c r="H7662" s="168">
        <v>38319</v>
      </c>
      <c r="I7662" t="s">
        <v>107</v>
      </c>
      <c r="J7662" s="169">
        <v>12.832876712328767</v>
      </c>
      <c r="K7662">
        <v>3</v>
      </c>
    </row>
    <row r="7663" spans="1:11" x14ac:dyDescent="0.25">
      <c r="A7663" t="s">
        <v>8211</v>
      </c>
      <c r="B7663">
        <v>16959</v>
      </c>
      <c r="C7663" t="s">
        <v>172</v>
      </c>
      <c r="D7663" s="167">
        <v>77231</v>
      </c>
      <c r="E7663" t="s">
        <v>185</v>
      </c>
      <c r="F7663" t="s">
        <v>169</v>
      </c>
      <c r="G7663" t="s">
        <v>416</v>
      </c>
      <c r="H7663" s="168">
        <v>39693</v>
      </c>
      <c r="I7663" t="s">
        <v>103</v>
      </c>
      <c r="J7663" s="169">
        <v>9.0684931506849313</v>
      </c>
      <c r="K7663">
        <v>2</v>
      </c>
    </row>
    <row r="7664" spans="1:11" x14ac:dyDescent="0.25">
      <c r="A7664" t="s">
        <v>8212</v>
      </c>
      <c r="B7664">
        <v>48539</v>
      </c>
      <c r="C7664" t="s">
        <v>172</v>
      </c>
      <c r="D7664" s="167">
        <v>149658.37</v>
      </c>
      <c r="E7664" t="s">
        <v>308</v>
      </c>
      <c r="F7664" t="s">
        <v>169</v>
      </c>
      <c r="G7664" t="s">
        <v>231</v>
      </c>
      <c r="H7664" s="168">
        <v>39077</v>
      </c>
      <c r="I7664" t="s">
        <v>103</v>
      </c>
      <c r="J7664" s="169">
        <v>10.756164383561643</v>
      </c>
      <c r="K7664">
        <v>3</v>
      </c>
    </row>
    <row r="7665" spans="1:11" x14ac:dyDescent="0.25">
      <c r="A7665" t="s">
        <v>8213</v>
      </c>
      <c r="B7665">
        <v>62565</v>
      </c>
      <c r="C7665" t="s">
        <v>167</v>
      </c>
      <c r="D7665" s="167">
        <v>37588.29</v>
      </c>
      <c r="E7665" t="s">
        <v>175</v>
      </c>
      <c r="F7665" t="s">
        <v>202</v>
      </c>
      <c r="G7665" t="s">
        <v>7729</v>
      </c>
      <c r="H7665" s="168">
        <v>34106</v>
      </c>
      <c r="I7665" t="s">
        <v>103</v>
      </c>
      <c r="J7665" s="169">
        <v>24.375342465753423</v>
      </c>
      <c r="K7665">
        <v>5</v>
      </c>
    </row>
    <row r="7666" spans="1:11" x14ac:dyDescent="0.25">
      <c r="A7666" t="s">
        <v>8214</v>
      </c>
      <c r="B7666">
        <v>49139</v>
      </c>
      <c r="C7666" t="s">
        <v>172</v>
      </c>
      <c r="D7666" s="167">
        <v>66065.23</v>
      </c>
      <c r="E7666" t="s">
        <v>233</v>
      </c>
      <c r="F7666" t="s">
        <v>169</v>
      </c>
      <c r="G7666" t="s">
        <v>514</v>
      </c>
      <c r="H7666" s="168">
        <v>32804</v>
      </c>
      <c r="I7666" t="s">
        <v>104</v>
      </c>
      <c r="J7666" s="169">
        <v>27.942465753424656</v>
      </c>
      <c r="K7666">
        <v>6</v>
      </c>
    </row>
    <row r="7667" spans="1:11" x14ac:dyDescent="0.25">
      <c r="A7667" t="s">
        <v>8215</v>
      </c>
      <c r="B7667">
        <v>19841</v>
      </c>
      <c r="C7667" t="s">
        <v>172</v>
      </c>
      <c r="D7667" s="167">
        <v>156525</v>
      </c>
      <c r="E7667" t="s">
        <v>168</v>
      </c>
      <c r="F7667" t="s">
        <v>169</v>
      </c>
      <c r="G7667" t="s">
        <v>231</v>
      </c>
      <c r="H7667" s="168">
        <v>28932</v>
      </c>
      <c r="I7667" t="s">
        <v>104</v>
      </c>
      <c r="J7667" s="169">
        <v>38.550684931506851</v>
      </c>
      <c r="K7667">
        <v>8</v>
      </c>
    </row>
    <row r="7668" spans="1:11" x14ac:dyDescent="0.25">
      <c r="A7668" t="s">
        <v>8216</v>
      </c>
      <c r="B7668">
        <v>78180</v>
      </c>
      <c r="C7668" t="s">
        <v>167</v>
      </c>
      <c r="D7668" s="167">
        <v>24134.31</v>
      </c>
      <c r="E7668" t="s">
        <v>196</v>
      </c>
      <c r="F7668" t="s">
        <v>202</v>
      </c>
      <c r="G7668" t="s">
        <v>367</v>
      </c>
      <c r="H7668" s="168">
        <v>36801</v>
      </c>
      <c r="I7668" t="s">
        <v>106</v>
      </c>
      <c r="J7668" s="169">
        <v>16.991780821917807</v>
      </c>
      <c r="K7668">
        <v>4</v>
      </c>
    </row>
    <row r="7669" spans="1:11" x14ac:dyDescent="0.25">
      <c r="A7669" t="s">
        <v>8217</v>
      </c>
      <c r="B7669">
        <v>89199</v>
      </c>
      <c r="C7669" t="s">
        <v>172</v>
      </c>
      <c r="D7669" s="167">
        <v>122300</v>
      </c>
      <c r="E7669" t="s">
        <v>239</v>
      </c>
      <c r="F7669" t="s">
        <v>202</v>
      </c>
      <c r="G7669" t="s">
        <v>5320</v>
      </c>
      <c r="H7669" s="168">
        <v>26847</v>
      </c>
      <c r="I7669" t="s">
        <v>104</v>
      </c>
      <c r="J7669" s="169">
        <v>44.263013698630139</v>
      </c>
      <c r="K7669">
        <v>9</v>
      </c>
    </row>
    <row r="7670" spans="1:11" x14ac:dyDescent="0.25">
      <c r="A7670" t="s">
        <v>8218</v>
      </c>
      <c r="B7670">
        <v>22845</v>
      </c>
      <c r="C7670" t="s">
        <v>172</v>
      </c>
      <c r="D7670" s="167">
        <v>49018.76</v>
      </c>
      <c r="E7670" t="s">
        <v>188</v>
      </c>
      <c r="F7670" t="s">
        <v>169</v>
      </c>
      <c r="G7670" t="s">
        <v>344</v>
      </c>
      <c r="H7670" s="168">
        <v>36850</v>
      </c>
      <c r="I7670" t="s">
        <v>108</v>
      </c>
      <c r="J7670" s="169">
        <v>16.857534246575341</v>
      </c>
      <c r="K7670">
        <v>4</v>
      </c>
    </row>
    <row r="7671" spans="1:11" x14ac:dyDescent="0.25">
      <c r="A7671" t="s">
        <v>8219</v>
      </c>
      <c r="B7671">
        <v>4927</v>
      </c>
      <c r="C7671" t="s">
        <v>167</v>
      </c>
      <c r="D7671" s="167">
        <v>69222.179999999993</v>
      </c>
      <c r="E7671" t="s">
        <v>188</v>
      </c>
      <c r="F7671" t="s">
        <v>169</v>
      </c>
      <c r="G7671" t="s">
        <v>170</v>
      </c>
      <c r="H7671" s="168">
        <v>31439</v>
      </c>
      <c r="I7671" t="s">
        <v>105</v>
      </c>
      <c r="J7671" s="169">
        <v>31.682191780821917</v>
      </c>
      <c r="K7671">
        <v>7</v>
      </c>
    </row>
    <row r="7672" spans="1:11" x14ac:dyDescent="0.25">
      <c r="A7672" t="s">
        <v>8220</v>
      </c>
      <c r="B7672">
        <v>64378</v>
      </c>
      <c r="C7672" t="s">
        <v>172</v>
      </c>
      <c r="D7672" s="167">
        <v>76015.03</v>
      </c>
      <c r="E7672" t="s">
        <v>196</v>
      </c>
      <c r="F7672" t="s">
        <v>169</v>
      </c>
      <c r="G7672" t="s">
        <v>228</v>
      </c>
      <c r="H7672" s="168">
        <v>34947</v>
      </c>
      <c r="I7672" t="s">
        <v>105</v>
      </c>
      <c r="J7672" s="169">
        <v>22.07123287671233</v>
      </c>
      <c r="K7672">
        <v>5</v>
      </c>
    </row>
    <row r="7673" spans="1:11" x14ac:dyDescent="0.25">
      <c r="A7673" t="s">
        <v>8221</v>
      </c>
      <c r="B7673">
        <v>49471</v>
      </c>
      <c r="C7673" t="s">
        <v>172</v>
      </c>
      <c r="D7673" s="167">
        <v>70435</v>
      </c>
      <c r="E7673" t="s">
        <v>175</v>
      </c>
      <c r="F7673" t="s">
        <v>169</v>
      </c>
      <c r="G7673" t="s">
        <v>183</v>
      </c>
      <c r="H7673" s="168">
        <v>39279</v>
      </c>
      <c r="I7673" t="s">
        <v>105</v>
      </c>
      <c r="J7673" s="169">
        <v>10.202739726027398</v>
      </c>
      <c r="K7673">
        <v>3</v>
      </c>
    </row>
    <row r="7674" spans="1:11" x14ac:dyDescent="0.25">
      <c r="A7674" t="s">
        <v>8222</v>
      </c>
      <c r="B7674">
        <v>19326</v>
      </c>
      <c r="C7674" t="s">
        <v>167</v>
      </c>
      <c r="D7674" s="167">
        <v>89620</v>
      </c>
      <c r="E7674" t="s">
        <v>175</v>
      </c>
      <c r="F7674" t="s">
        <v>169</v>
      </c>
      <c r="G7674" t="s">
        <v>183</v>
      </c>
      <c r="H7674" s="168">
        <v>36179</v>
      </c>
      <c r="I7674" t="s">
        <v>106</v>
      </c>
      <c r="J7674" s="169">
        <v>18.695890410958903</v>
      </c>
      <c r="K7674">
        <v>4</v>
      </c>
    </row>
    <row r="7675" spans="1:11" x14ac:dyDescent="0.25">
      <c r="A7675" t="s">
        <v>8223</v>
      </c>
      <c r="B7675">
        <v>14389</v>
      </c>
      <c r="C7675" t="s">
        <v>167</v>
      </c>
      <c r="D7675" s="167">
        <v>123017.31</v>
      </c>
      <c r="E7675" t="s">
        <v>188</v>
      </c>
      <c r="F7675" t="s">
        <v>169</v>
      </c>
      <c r="G7675" t="s">
        <v>275</v>
      </c>
      <c r="H7675" s="168">
        <v>37074</v>
      </c>
      <c r="I7675" t="s">
        <v>103</v>
      </c>
      <c r="J7675" s="169">
        <v>16.243835616438357</v>
      </c>
      <c r="K7675">
        <v>4</v>
      </c>
    </row>
    <row r="7676" spans="1:11" x14ac:dyDescent="0.25">
      <c r="A7676" t="s">
        <v>8224</v>
      </c>
      <c r="B7676">
        <v>42355</v>
      </c>
      <c r="C7676" t="s">
        <v>172</v>
      </c>
      <c r="D7676" s="167">
        <v>73801</v>
      </c>
      <c r="E7676" t="s">
        <v>233</v>
      </c>
      <c r="F7676" t="s">
        <v>169</v>
      </c>
      <c r="G7676" t="s">
        <v>809</v>
      </c>
      <c r="H7676" s="168">
        <v>36997</v>
      </c>
      <c r="I7676" t="s">
        <v>105</v>
      </c>
      <c r="J7676" s="169">
        <v>16.454794520547946</v>
      </c>
      <c r="K7676">
        <v>4</v>
      </c>
    </row>
    <row r="7677" spans="1:11" x14ac:dyDescent="0.25">
      <c r="A7677" t="s">
        <v>8225</v>
      </c>
      <c r="B7677">
        <v>50995</v>
      </c>
      <c r="C7677" t="s">
        <v>172</v>
      </c>
      <c r="D7677" s="167">
        <v>107128.71</v>
      </c>
      <c r="E7677" t="s">
        <v>175</v>
      </c>
      <c r="F7677" t="s">
        <v>169</v>
      </c>
      <c r="G7677" t="s">
        <v>586</v>
      </c>
      <c r="H7677" s="168">
        <v>31754</v>
      </c>
      <c r="I7677" t="s">
        <v>107</v>
      </c>
      <c r="J7677" s="169">
        <v>30.81917808219178</v>
      </c>
      <c r="K7677">
        <v>7</v>
      </c>
    </row>
    <row r="7678" spans="1:11" x14ac:dyDescent="0.25">
      <c r="A7678" t="s">
        <v>8226</v>
      </c>
      <c r="B7678">
        <v>38533</v>
      </c>
      <c r="C7678" t="s">
        <v>167</v>
      </c>
      <c r="D7678" s="167">
        <v>79227.09</v>
      </c>
      <c r="E7678" t="s">
        <v>188</v>
      </c>
      <c r="F7678" t="s">
        <v>169</v>
      </c>
      <c r="G7678" t="s">
        <v>226</v>
      </c>
      <c r="H7678" s="168">
        <v>37886</v>
      </c>
      <c r="I7678" t="s">
        <v>103</v>
      </c>
      <c r="J7678" s="169">
        <v>14.019178082191781</v>
      </c>
      <c r="K7678">
        <v>3</v>
      </c>
    </row>
    <row r="7679" spans="1:11" x14ac:dyDescent="0.25">
      <c r="A7679" t="s">
        <v>8227</v>
      </c>
      <c r="B7679">
        <v>90876</v>
      </c>
      <c r="C7679" t="s">
        <v>172</v>
      </c>
      <c r="D7679" s="167">
        <v>79628.759999999995</v>
      </c>
      <c r="E7679" t="s">
        <v>191</v>
      </c>
      <c r="F7679" t="s">
        <v>169</v>
      </c>
      <c r="G7679" t="s">
        <v>192</v>
      </c>
      <c r="H7679" s="168">
        <v>34387</v>
      </c>
      <c r="I7679" t="s">
        <v>103</v>
      </c>
      <c r="J7679" s="169">
        <v>23.605479452054794</v>
      </c>
      <c r="K7679">
        <v>5</v>
      </c>
    </row>
    <row r="7680" spans="1:11" x14ac:dyDescent="0.25">
      <c r="A7680" t="s">
        <v>8228</v>
      </c>
      <c r="B7680">
        <v>20558</v>
      </c>
      <c r="C7680" t="s">
        <v>172</v>
      </c>
      <c r="D7680" s="167">
        <v>63658.71</v>
      </c>
      <c r="E7680" t="s">
        <v>268</v>
      </c>
      <c r="F7680" t="s">
        <v>169</v>
      </c>
      <c r="G7680" t="s">
        <v>418</v>
      </c>
      <c r="H7680" s="168">
        <v>42086</v>
      </c>
      <c r="I7680" t="s">
        <v>105</v>
      </c>
      <c r="J7680" s="169">
        <v>2.5123287671232877</v>
      </c>
      <c r="K7680">
        <v>1</v>
      </c>
    </row>
    <row r="7681" spans="1:11" x14ac:dyDescent="0.25">
      <c r="A7681" t="s">
        <v>8229</v>
      </c>
      <c r="B7681">
        <v>92829</v>
      </c>
      <c r="C7681" t="s">
        <v>167</v>
      </c>
      <c r="D7681" s="167">
        <v>56387</v>
      </c>
      <c r="E7681" t="s">
        <v>175</v>
      </c>
      <c r="F7681" t="s">
        <v>169</v>
      </c>
      <c r="G7681" t="s">
        <v>311</v>
      </c>
      <c r="H7681" s="168">
        <v>42660</v>
      </c>
      <c r="I7681" t="s">
        <v>104</v>
      </c>
      <c r="J7681" s="169">
        <v>0.9397260273972603</v>
      </c>
      <c r="K7681">
        <v>1</v>
      </c>
    </row>
    <row r="7682" spans="1:11" x14ac:dyDescent="0.25">
      <c r="A7682" t="s">
        <v>8230</v>
      </c>
      <c r="B7682">
        <v>55392</v>
      </c>
      <c r="C7682" t="s">
        <v>167</v>
      </c>
      <c r="D7682" s="167">
        <v>89184.82</v>
      </c>
      <c r="E7682" t="s">
        <v>175</v>
      </c>
      <c r="F7682" t="s">
        <v>169</v>
      </c>
      <c r="G7682" t="s">
        <v>176</v>
      </c>
      <c r="H7682" s="168">
        <v>41568</v>
      </c>
      <c r="I7682" t="s">
        <v>107</v>
      </c>
      <c r="J7682" s="169">
        <v>3.9315068493150687</v>
      </c>
      <c r="K7682">
        <v>1</v>
      </c>
    </row>
    <row r="7683" spans="1:11" x14ac:dyDescent="0.25">
      <c r="A7683" t="s">
        <v>8231</v>
      </c>
      <c r="B7683">
        <v>74323</v>
      </c>
      <c r="C7683" t="s">
        <v>167</v>
      </c>
      <c r="D7683" s="167">
        <v>63744.82</v>
      </c>
      <c r="E7683" t="s">
        <v>188</v>
      </c>
      <c r="F7683" t="s">
        <v>169</v>
      </c>
      <c r="G7683" t="s">
        <v>282</v>
      </c>
      <c r="H7683" s="168">
        <v>40798</v>
      </c>
      <c r="I7683" t="s">
        <v>108</v>
      </c>
      <c r="J7683" s="169">
        <v>6.0410958904109586</v>
      </c>
      <c r="K7683">
        <v>2</v>
      </c>
    </row>
    <row r="7684" spans="1:11" x14ac:dyDescent="0.25">
      <c r="A7684" t="s">
        <v>8232</v>
      </c>
      <c r="B7684">
        <v>87158</v>
      </c>
      <c r="C7684" t="s">
        <v>172</v>
      </c>
      <c r="D7684" s="167">
        <v>51576</v>
      </c>
      <c r="E7684" t="s">
        <v>168</v>
      </c>
      <c r="F7684" t="s">
        <v>169</v>
      </c>
      <c r="G7684" t="s">
        <v>265</v>
      </c>
      <c r="H7684" s="168">
        <v>41610</v>
      </c>
      <c r="I7684" t="s">
        <v>105</v>
      </c>
      <c r="J7684" s="169">
        <v>3.8164383561643835</v>
      </c>
      <c r="K7684">
        <v>1</v>
      </c>
    </row>
    <row r="7685" spans="1:11" x14ac:dyDescent="0.25">
      <c r="A7685" t="s">
        <v>8233</v>
      </c>
      <c r="B7685">
        <v>57126</v>
      </c>
      <c r="C7685" t="s">
        <v>167</v>
      </c>
      <c r="D7685" s="167">
        <v>92756.7</v>
      </c>
      <c r="E7685" t="s">
        <v>175</v>
      </c>
      <c r="F7685" t="s">
        <v>169</v>
      </c>
      <c r="G7685" t="s">
        <v>183</v>
      </c>
      <c r="H7685" s="168">
        <v>32706</v>
      </c>
      <c r="I7685" t="s">
        <v>103</v>
      </c>
      <c r="J7685" s="169">
        <v>28.210958904109589</v>
      </c>
      <c r="K7685">
        <v>6</v>
      </c>
    </row>
    <row r="7686" spans="1:11" x14ac:dyDescent="0.25">
      <c r="A7686" t="s">
        <v>8234</v>
      </c>
      <c r="B7686">
        <v>36939</v>
      </c>
      <c r="C7686" t="s">
        <v>167</v>
      </c>
      <c r="D7686" s="167">
        <v>67206</v>
      </c>
      <c r="E7686" t="s">
        <v>213</v>
      </c>
      <c r="F7686" t="s">
        <v>169</v>
      </c>
      <c r="G7686" t="s">
        <v>357</v>
      </c>
      <c r="H7686" s="168">
        <v>38628</v>
      </c>
      <c r="I7686" t="s">
        <v>107</v>
      </c>
      <c r="J7686" s="169">
        <v>11.986301369863014</v>
      </c>
      <c r="K7686">
        <v>3</v>
      </c>
    </row>
    <row r="7687" spans="1:11" x14ac:dyDescent="0.25">
      <c r="A7687" t="s">
        <v>8235</v>
      </c>
      <c r="B7687">
        <v>85822</v>
      </c>
      <c r="C7687" t="s">
        <v>167</v>
      </c>
      <c r="D7687" s="167">
        <v>97912</v>
      </c>
      <c r="E7687" t="s">
        <v>175</v>
      </c>
      <c r="F7687" t="s">
        <v>169</v>
      </c>
      <c r="G7687" t="s">
        <v>211</v>
      </c>
      <c r="H7687" s="168">
        <v>38460</v>
      </c>
      <c r="I7687" t="s">
        <v>103</v>
      </c>
      <c r="J7687" s="169">
        <v>12.446575342465753</v>
      </c>
      <c r="K7687">
        <v>3</v>
      </c>
    </row>
    <row r="7688" spans="1:11" x14ac:dyDescent="0.25">
      <c r="A7688" t="s">
        <v>8236</v>
      </c>
      <c r="B7688">
        <v>74242</v>
      </c>
      <c r="C7688" t="s">
        <v>167</v>
      </c>
      <c r="D7688" s="167">
        <v>68028.09</v>
      </c>
      <c r="E7688" t="s">
        <v>188</v>
      </c>
      <c r="F7688" t="s">
        <v>169</v>
      </c>
      <c r="G7688" t="s">
        <v>226</v>
      </c>
      <c r="H7688" s="168">
        <v>41792</v>
      </c>
      <c r="I7688" t="s">
        <v>107</v>
      </c>
      <c r="J7688" s="169">
        <v>3.3178082191780822</v>
      </c>
      <c r="K7688">
        <v>1</v>
      </c>
    </row>
    <row r="7689" spans="1:11" x14ac:dyDescent="0.25">
      <c r="A7689" t="s">
        <v>8237</v>
      </c>
      <c r="B7689">
        <v>51881</v>
      </c>
      <c r="C7689" t="s">
        <v>172</v>
      </c>
      <c r="D7689" s="167">
        <v>61035.5</v>
      </c>
      <c r="E7689" t="s">
        <v>196</v>
      </c>
      <c r="F7689" t="s">
        <v>169</v>
      </c>
      <c r="G7689" t="s">
        <v>228</v>
      </c>
      <c r="H7689" s="168">
        <v>39482</v>
      </c>
      <c r="I7689" t="s">
        <v>105</v>
      </c>
      <c r="J7689" s="169">
        <v>9.6465753424657539</v>
      </c>
      <c r="K7689">
        <v>2</v>
      </c>
    </row>
    <row r="7690" spans="1:11" x14ac:dyDescent="0.25">
      <c r="A7690" t="s">
        <v>8238</v>
      </c>
      <c r="B7690">
        <v>41460</v>
      </c>
      <c r="C7690" t="s">
        <v>172</v>
      </c>
      <c r="D7690" s="167">
        <v>50910</v>
      </c>
      <c r="E7690" t="s">
        <v>191</v>
      </c>
      <c r="F7690" t="s">
        <v>169</v>
      </c>
      <c r="G7690" t="s">
        <v>354</v>
      </c>
      <c r="H7690" s="168">
        <v>41904</v>
      </c>
      <c r="I7690" t="s">
        <v>104</v>
      </c>
      <c r="J7690" s="169">
        <v>3.010958904109589</v>
      </c>
      <c r="K7690">
        <v>1</v>
      </c>
    </row>
    <row r="7691" spans="1:11" x14ac:dyDescent="0.25">
      <c r="A7691" t="s">
        <v>8239</v>
      </c>
      <c r="B7691">
        <v>23729</v>
      </c>
      <c r="C7691" t="s">
        <v>167</v>
      </c>
      <c r="D7691" s="167">
        <v>48145</v>
      </c>
      <c r="E7691" t="s">
        <v>168</v>
      </c>
      <c r="F7691" t="s">
        <v>169</v>
      </c>
      <c r="G7691" t="s">
        <v>265</v>
      </c>
      <c r="H7691" s="168">
        <v>42212</v>
      </c>
      <c r="I7691" t="s">
        <v>104</v>
      </c>
      <c r="J7691" s="169">
        <v>2.1671232876712327</v>
      </c>
      <c r="K7691">
        <v>1</v>
      </c>
    </row>
    <row r="7692" spans="1:11" x14ac:dyDescent="0.25">
      <c r="A7692" t="s">
        <v>8240</v>
      </c>
      <c r="B7692">
        <v>80937</v>
      </c>
      <c r="C7692" t="s">
        <v>172</v>
      </c>
      <c r="D7692" s="167">
        <v>45261</v>
      </c>
      <c r="E7692" t="s">
        <v>191</v>
      </c>
      <c r="F7692" t="s">
        <v>169</v>
      </c>
      <c r="G7692" t="s">
        <v>1065</v>
      </c>
      <c r="H7692" s="168">
        <v>42716</v>
      </c>
      <c r="I7692" t="s">
        <v>104</v>
      </c>
      <c r="J7692" s="169">
        <v>0.78630136986301369</v>
      </c>
      <c r="K7692">
        <v>1</v>
      </c>
    </row>
    <row r="7693" spans="1:11" x14ac:dyDescent="0.25">
      <c r="A7693" t="s">
        <v>8241</v>
      </c>
      <c r="B7693">
        <v>18744</v>
      </c>
      <c r="C7693" t="s">
        <v>167</v>
      </c>
      <c r="D7693" s="167">
        <v>99958.87</v>
      </c>
      <c r="E7693" t="s">
        <v>616</v>
      </c>
      <c r="F7693" t="s">
        <v>169</v>
      </c>
      <c r="G7693" t="s">
        <v>617</v>
      </c>
      <c r="H7693" s="168">
        <v>41442</v>
      </c>
      <c r="I7693" t="s">
        <v>107</v>
      </c>
      <c r="J7693" s="169">
        <v>4.2767123287671236</v>
      </c>
      <c r="K7693">
        <v>1</v>
      </c>
    </row>
    <row r="7694" spans="1:11" x14ac:dyDescent="0.25">
      <c r="A7694" t="s">
        <v>8242</v>
      </c>
      <c r="B7694">
        <v>11051</v>
      </c>
      <c r="C7694" t="s">
        <v>172</v>
      </c>
      <c r="D7694" s="167">
        <v>63404</v>
      </c>
      <c r="E7694" t="s">
        <v>168</v>
      </c>
      <c r="F7694" t="s">
        <v>169</v>
      </c>
      <c r="G7694" t="s">
        <v>265</v>
      </c>
      <c r="H7694" s="168">
        <v>38180</v>
      </c>
      <c r="I7694" t="s">
        <v>106</v>
      </c>
      <c r="J7694" s="169">
        <v>13.213698630136987</v>
      </c>
      <c r="K7694">
        <v>3</v>
      </c>
    </row>
    <row r="7695" spans="1:11" x14ac:dyDescent="0.25">
      <c r="A7695" t="s">
        <v>8243</v>
      </c>
      <c r="B7695">
        <v>11532</v>
      </c>
      <c r="C7695" t="s">
        <v>167</v>
      </c>
      <c r="D7695" s="167">
        <v>74445.740000000005</v>
      </c>
      <c r="E7695" t="s">
        <v>216</v>
      </c>
      <c r="F7695" t="s">
        <v>169</v>
      </c>
      <c r="G7695" t="s">
        <v>369</v>
      </c>
      <c r="H7695" s="168">
        <v>37411</v>
      </c>
      <c r="I7695" t="s">
        <v>108</v>
      </c>
      <c r="J7695" s="169">
        <v>15.32054794520548</v>
      </c>
      <c r="K7695">
        <v>4</v>
      </c>
    </row>
    <row r="7696" spans="1:11" x14ac:dyDescent="0.25">
      <c r="A7696" t="s">
        <v>8244</v>
      </c>
      <c r="B7696">
        <v>839</v>
      </c>
      <c r="C7696" t="s">
        <v>172</v>
      </c>
      <c r="D7696" s="167">
        <v>60201.440000000002</v>
      </c>
      <c r="E7696" t="s">
        <v>233</v>
      </c>
      <c r="F7696" t="s">
        <v>169</v>
      </c>
      <c r="G7696" t="s">
        <v>1241</v>
      </c>
      <c r="H7696" s="168">
        <v>32363</v>
      </c>
      <c r="I7696" t="s">
        <v>107</v>
      </c>
      <c r="J7696" s="169">
        <v>29.150684931506849</v>
      </c>
      <c r="K7696">
        <v>6</v>
      </c>
    </row>
    <row r="7697" spans="1:11" x14ac:dyDescent="0.25">
      <c r="A7697" t="s">
        <v>8245</v>
      </c>
      <c r="B7697">
        <v>24348</v>
      </c>
      <c r="C7697" t="s">
        <v>167</v>
      </c>
      <c r="D7697" s="167">
        <v>51394</v>
      </c>
      <c r="E7697" t="s">
        <v>175</v>
      </c>
      <c r="F7697" t="s">
        <v>169</v>
      </c>
      <c r="G7697" t="s">
        <v>311</v>
      </c>
      <c r="H7697" s="168">
        <v>42604</v>
      </c>
      <c r="I7697" t="s">
        <v>107</v>
      </c>
      <c r="J7697" s="169">
        <v>1.0931506849315069</v>
      </c>
      <c r="K7697">
        <v>1</v>
      </c>
    </row>
    <row r="7698" spans="1:11" x14ac:dyDescent="0.25">
      <c r="A7698" t="s">
        <v>8246</v>
      </c>
      <c r="B7698">
        <v>2408</v>
      </c>
      <c r="C7698" t="s">
        <v>167</v>
      </c>
      <c r="D7698" s="167">
        <v>80903.7</v>
      </c>
      <c r="E7698" t="s">
        <v>191</v>
      </c>
      <c r="F7698" t="s">
        <v>169</v>
      </c>
      <c r="G7698" t="s">
        <v>610</v>
      </c>
      <c r="H7698" s="168">
        <v>38180</v>
      </c>
      <c r="I7698" t="s">
        <v>105</v>
      </c>
      <c r="J7698" s="169">
        <v>13.213698630136987</v>
      </c>
      <c r="K7698">
        <v>3</v>
      </c>
    </row>
    <row r="7699" spans="1:11" x14ac:dyDescent="0.25">
      <c r="A7699" t="s">
        <v>8247</v>
      </c>
      <c r="B7699">
        <v>87965</v>
      </c>
      <c r="C7699" t="s">
        <v>172</v>
      </c>
      <c r="D7699" s="167">
        <v>107615.05</v>
      </c>
      <c r="E7699" t="s">
        <v>239</v>
      </c>
      <c r="F7699" t="s">
        <v>169</v>
      </c>
      <c r="G7699" t="s">
        <v>3189</v>
      </c>
      <c r="H7699" s="168">
        <v>41162</v>
      </c>
      <c r="I7699" t="s">
        <v>107</v>
      </c>
      <c r="J7699" s="169">
        <v>5.043835616438356</v>
      </c>
      <c r="K7699">
        <v>1</v>
      </c>
    </row>
    <row r="7700" spans="1:11" x14ac:dyDescent="0.25">
      <c r="A7700" t="s">
        <v>8248</v>
      </c>
      <c r="B7700">
        <v>81675</v>
      </c>
      <c r="C7700" t="s">
        <v>172</v>
      </c>
      <c r="D7700" s="167">
        <v>126781.06</v>
      </c>
      <c r="E7700" t="s">
        <v>185</v>
      </c>
      <c r="F7700" t="s">
        <v>169</v>
      </c>
      <c r="G7700" t="s">
        <v>382</v>
      </c>
      <c r="H7700" s="168">
        <v>30729</v>
      </c>
      <c r="I7700" t="s">
        <v>108</v>
      </c>
      <c r="J7700" s="169">
        <v>33.627397260273973</v>
      </c>
      <c r="K7700">
        <v>7</v>
      </c>
    </row>
    <row r="7701" spans="1:11" x14ac:dyDescent="0.25">
      <c r="A7701" t="s">
        <v>8249</v>
      </c>
      <c r="B7701">
        <v>8028</v>
      </c>
      <c r="C7701" t="s">
        <v>167</v>
      </c>
      <c r="D7701" s="167">
        <v>69222.179999999993</v>
      </c>
      <c r="E7701" t="s">
        <v>168</v>
      </c>
      <c r="F7701" t="s">
        <v>169</v>
      </c>
      <c r="G7701" t="s">
        <v>170</v>
      </c>
      <c r="H7701" s="168">
        <v>33097</v>
      </c>
      <c r="I7701" t="s">
        <v>107</v>
      </c>
      <c r="J7701" s="169">
        <v>27.139726027397259</v>
      </c>
      <c r="K7701">
        <v>6</v>
      </c>
    </row>
    <row r="7702" spans="1:11" x14ac:dyDescent="0.25">
      <c r="A7702" t="s">
        <v>8250</v>
      </c>
      <c r="B7702">
        <v>56626</v>
      </c>
      <c r="C7702" t="s">
        <v>172</v>
      </c>
      <c r="D7702" s="167">
        <v>46626.87</v>
      </c>
      <c r="E7702" t="s">
        <v>199</v>
      </c>
      <c r="F7702" t="s">
        <v>169</v>
      </c>
      <c r="G7702" t="s">
        <v>205</v>
      </c>
      <c r="H7702" s="168">
        <v>39412</v>
      </c>
      <c r="I7702" t="s">
        <v>103</v>
      </c>
      <c r="J7702" s="169">
        <v>9.838356164383562</v>
      </c>
      <c r="K7702">
        <v>2</v>
      </c>
    </row>
    <row r="7703" spans="1:11" x14ac:dyDescent="0.25">
      <c r="A7703" t="s">
        <v>8251</v>
      </c>
      <c r="B7703">
        <v>4951</v>
      </c>
      <c r="C7703" t="s">
        <v>167</v>
      </c>
      <c r="D7703" s="167">
        <v>56980.89</v>
      </c>
      <c r="E7703" t="s">
        <v>168</v>
      </c>
      <c r="F7703" t="s">
        <v>169</v>
      </c>
      <c r="G7703" t="s">
        <v>189</v>
      </c>
      <c r="H7703" s="168">
        <v>41036</v>
      </c>
      <c r="I7703" t="s">
        <v>107</v>
      </c>
      <c r="J7703" s="169">
        <v>5.3890410958904109</v>
      </c>
      <c r="K7703">
        <v>2</v>
      </c>
    </row>
    <row r="7704" spans="1:11" x14ac:dyDescent="0.25">
      <c r="A7704" t="s">
        <v>8252</v>
      </c>
      <c r="B7704">
        <v>42437</v>
      </c>
      <c r="C7704" t="s">
        <v>172</v>
      </c>
      <c r="D7704" s="167">
        <v>56695.35</v>
      </c>
      <c r="E7704" t="s">
        <v>196</v>
      </c>
      <c r="F7704" t="s">
        <v>169</v>
      </c>
      <c r="G7704" t="s">
        <v>228</v>
      </c>
      <c r="H7704" s="168">
        <v>39510</v>
      </c>
      <c r="I7704" t="s">
        <v>104</v>
      </c>
      <c r="J7704" s="169">
        <v>9.5698630136986296</v>
      </c>
      <c r="K7704">
        <v>2</v>
      </c>
    </row>
    <row r="7705" spans="1:11" x14ac:dyDescent="0.25">
      <c r="A7705" t="s">
        <v>8253</v>
      </c>
      <c r="B7705">
        <v>63575</v>
      </c>
      <c r="C7705" t="s">
        <v>172</v>
      </c>
      <c r="D7705" s="167">
        <v>97224.98</v>
      </c>
      <c r="E7705" t="s">
        <v>185</v>
      </c>
      <c r="F7705" t="s">
        <v>169</v>
      </c>
      <c r="G7705" t="s">
        <v>416</v>
      </c>
      <c r="H7705" s="168">
        <v>29541</v>
      </c>
      <c r="I7705" t="s">
        <v>103</v>
      </c>
      <c r="J7705" s="169">
        <v>36.88219178082192</v>
      </c>
      <c r="K7705">
        <v>8</v>
      </c>
    </row>
    <row r="7706" spans="1:11" x14ac:dyDescent="0.25">
      <c r="A7706" t="s">
        <v>8254</v>
      </c>
      <c r="B7706">
        <v>5190</v>
      </c>
      <c r="C7706" t="s">
        <v>172</v>
      </c>
      <c r="D7706" s="167">
        <v>87523.22</v>
      </c>
      <c r="E7706" t="s">
        <v>268</v>
      </c>
      <c r="F7706" t="s">
        <v>169</v>
      </c>
      <c r="G7706" t="s">
        <v>418</v>
      </c>
      <c r="H7706" s="168">
        <v>34757</v>
      </c>
      <c r="I7706" t="s">
        <v>105</v>
      </c>
      <c r="J7706" s="169">
        <v>22.591780821917808</v>
      </c>
      <c r="K7706">
        <v>5</v>
      </c>
    </row>
    <row r="7707" spans="1:11" x14ac:dyDescent="0.25">
      <c r="A7707" t="s">
        <v>8255</v>
      </c>
      <c r="B7707">
        <v>72207</v>
      </c>
      <c r="C7707" t="s">
        <v>167</v>
      </c>
      <c r="D7707" s="167">
        <v>93396</v>
      </c>
      <c r="E7707" t="s">
        <v>188</v>
      </c>
      <c r="F7707" t="s">
        <v>169</v>
      </c>
      <c r="G7707" t="s">
        <v>261</v>
      </c>
      <c r="H7707" s="168">
        <v>36942</v>
      </c>
      <c r="I7707" t="s">
        <v>105</v>
      </c>
      <c r="J7707" s="169">
        <v>16.605479452054794</v>
      </c>
      <c r="K7707">
        <v>4</v>
      </c>
    </row>
    <row r="7708" spans="1:11" x14ac:dyDescent="0.25">
      <c r="A7708" t="s">
        <v>8256</v>
      </c>
      <c r="B7708">
        <v>11950</v>
      </c>
      <c r="C7708" t="s">
        <v>167</v>
      </c>
      <c r="D7708" s="167">
        <v>69222.179999999993</v>
      </c>
      <c r="E7708" t="s">
        <v>216</v>
      </c>
      <c r="F7708" t="s">
        <v>169</v>
      </c>
      <c r="G7708" t="s">
        <v>1091</v>
      </c>
      <c r="H7708" s="168">
        <v>32985</v>
      </c>
      <c r="I7708" t="s">
        <v>103</v>
      </c>
      <c r="J7708" s="169">
        <v>27.446575342465753</v>
      </c>
      <c r="K7708">
        <v>6</v>
      </c>
    </row>
    <row r="7709" spans="1:11" x14ac:dyDescent="0.25">
      <c r="A7709" t="s">
        <v>8257</v>
      </c>
      <c r="B7709">
        <v>79377</v>
      </c>
      <c r="C7709" t="s">
        <v>172</v>
      </c>
      <c r="D7709" s="167">
        <v>75277.02</v>
      </c>
      <c r="E7709" t="s">
        <v>199</v>
      </c>
      <c r="F7709" t="s">
        <v>169</v>
      </c>
      <c r="G7709" t="s">
        <v>809</v>
      </c>
      <c r="H7709" s="168">
        <v>32085</v>
      </c>
      <c r="I7709" t="s">
        <v>103</v>
      </c>
      <c r="J7709" s="169">
        <v>29.912328767123288</v>
      </c>
      <c r="K7709">
        <v>6</v>
      </c>
    </row>
    <row r="7710" spans="1:11" x14ac:dyDescent="0.25">
      <c r="A7710" t="s">
        <v>8258</v>
      </c>
      <c r="B7710">
        <v>28614</v>
      </c>
      <c r="C7710" t="s">
        <v>172</v>
      </c>
      <c r="D7710" s="167">
        <v>72534.66</v>
      </c>
      <c r="E7710" t="s">
        <v>199</v>
      </c>
      <c r="F7710" t="s">
        <v>169</v>
      </c>
      <c r="G7710" t="s">
        <v>698</v>
      </c>
      <c r="H7710" s="168">
        <v>34358</v>
      </c>
      <c r="I7710" t="s">
        <v>103</v>
      </c>
      <c r="J7710" s="169">
        <v>23.684931506849313</v>
      </c>
      <c r="K7710">
        <v>5</v>
      </c>
    </row>
    <row r="7711" spans="1:11" x14ac:dyDescent="0.25">
      <c r="A7711" t="s">
        <v>8259</v>
      </c>
      <c r="B7711">
        <v>75161</v>
      </c>
      <c r="C7711" t="s">
        <v>172</v>
      </c>
      <c r="D7711" s="167">
        <v>56687.16</v>
      </c>
      <c r="E7711" t="s">
        <v>199</v>
      </c>
      <c r="F7711" t="s">
        <v>169</v>
      </c>
      <c r="G7711" t="s">
        <v>200</v>
      </c>
      <c r="H7711" s="168">
        <v>37514</v>
      </c>
      <c r="I7711" t="s">
        <v>107</v>
      </c>
      <c r="J7711" s="169">
        <v>15.038356164383561</v>
      </c>
      <c r="K7711">
        <v>3</v>
      </c>
    </row>
    <row r="7712" spans="1:11" x14ac:dyDescent="0.25">
      <c r="A7712" t="s">
        <v>8260</v>
      </c>
      <c r="B7712">
        <v>82293</v>
      </c>
      <c r="C7712" t="s">
        <v>172</v>
      </c>
      <c r="D7712" s="167">
        <v>66065.23</v>
      </c>
      <c r="E7712" t="s">
        <v>199</v>
      </c>
      <c r="F7712" t="s">
        <v>169</v>
      </c>
      <c r="G7712" t="s">
        <v>508</v>
      </c>
      <c r="H7712" s="168">
        <v>31138</v>
      </c>
      <c r="I7712" t="s">
        <v>103</v>
      </c>
      <c r="J7712" s="169">
        <v>32.506849315068493</v>
      </c>
      <c r="K7712">
        <v>7</v>
      </c>
    </row>
    <row r="7713" spans="1:11" x14ac:dyDescent="0.25">
      <c r="A7713" t="s">
        <v>8261</v>
      </c>
      <c r="B7713">
        <v>99832</v>
      </c>
      <c r="C7713" t="s">
        <v>167</v>
      </c>
      <c r="D7713" s="167">
        <v>26208.35</v>
      </c>
      <c r="E7713" t="s">
        <v>196</v>
      </c>
      <c r="F7713" t="s">
        <v>202</v>
      </c>
      <c r="G7713" t="s">
        <v>816</v>
      </c>
      <c r="H7713" s="168">
        <v>34393</v>
      </c>
      <c r="I7713" t="s">
        <v>106</v>
      </c>
      <c r="J7713" s="169">
        <v>23.589041095890412</v>
      </c>
      <c r="K7713">
        <v>5</v>
      </c>
    </row>
    <row r="7714" spans="1:11" x14ac:dyDescent="0.25">
      <c r="A7714" t="s">
        <v>8262</v>
      </c>
      <c r="B7714">
        <v>31133</v>
      </c>
      <c r="C7714" t="s">
        <v>172</v>
      </c>
      <c r="D7714" s="167">
        <v>52472.959999999999</v>
      </c>
      <c r="E7714" t="s">
        <v>199</v>
      </c>
      <c r="F7714" t="s">
        <v>169</v>
      </c>
      <c r="G7714" t="s">
        <v>200</v>
      </c>
      <c r="H7714" s="168">
        <v>38397</v>
      </c>
      <c r="I7714" t="s">
        <v>104</v>
      </c>
      <c r="J7714" s="169">
        <v>12.61917808219178</v>
      </c>
      <c r="K7714">
        <v>3</v>
      </c>
    </row>
    <row r="7715" spans="1:11" x14ac:dyDescent="0.25">
      <c r="A7715" t="s">
        <v>8263</v>
      </c>
      <c r="B7715">
        <v>802</v>
      </c>
      <c r="C7715" t="s">
        <v>172</v>
      </c>
      <c r="D7715" s="167">
        <v>69429</v>
      </c>
      <c r="E7715" t="s">
        <v>175</v>
      </c>
      <c r="F7715" t="s">
        <v>169</v>
      </c>
      <c r="G7715" t="s">
        <v>183</v>
      </c>
      <c r="H7715" s="168">
        <v>41302</v>
      </c>
      <c r="I7715" t="s">
        <v>104</v>
      </c>
      <c r="J7715" s="169">
        <v>4.6602739726027398</v>
      </c>
      <c r="K7715">
        <v>1</v>
      </c>
    </row>
    <row r="7716" spans="1:11" x14ac:dyDescent="0.25">
      <c r="A7716" t="s">
        <v>8264</v>
      </c>
      <c r="B7716">
        <v>49138</v>
      </c>
      <c r="C7716" t="s">
        <v>167</v>
      </c>
      <c r="D7716" s="167">
        <v>49731.040000000001</v>
      </c>
      <c r="E7716" t="s">
        <v>216</v>
      </c>
      <c r="F7716" t="s">
        <v>169</v>
      </c>
      <c r="G7716" t="s">
        <v>217</v>
      </c>
      <c r="H7716" s="168">
        <v>35245</v>
      </c>
      <c r="I7716" t="s">
        <v>105</v>
      </c>
      <c r="J7716" s="169">
        <v>21.254794520547946</v>
      </c>
      <c r="K7716">
        <v>5</v>
      </c>
    </row>
    <row r="7717" spans="1:11" x14ac:dyDescent="0.25">
      <c r="A7717" t="s">
        <v>8265</v>
      </c>
      <c r="B7717">
        <v>92771</v>
      </c>
      <c r="C7717" t="s">
        <v>172</v>
      </c>
      <c r="D7717" s="167">
        <v>26892.66</v>
      </c>
      <c r="E7717" t="s">
        <v>216</v>
      </c>
      <c r="F7717" t="s">
        <v>202</v>
      </c>
      <c r="G7717" t="s">
        <v>588</v>
      </c>
      <c r="H7717" s="168">
        <v>36137</v>
      </c>
      <c r="I7717" t="s">
        <v>103</v>
      </c>
      <c r="J7717" s="169">
        <v>18.81095890410959</v>
      </c>
      <c r="K7717">
        <v>4</v>
      </c>
    </row>
    <row r="7718" spans="1:11" x14ac:dyDescent="0.25">
      <c r="A7718" t="s">
        <v>8266</v>
      </c>
      <c r="B7718">
        <v>53044</v>
      </c>
      <c r="C7718" t="s">
        <v>167</v>
      </c>
      <c r="D7718" s="167">
        <v>65752</v>
      </c>
      <c r="E7718" t="s">
        <v>175</v>
      </c>
      <c r="F7718" t="s">
        <v>169</v>
      </c>
      <c r="G7718" t="s">
        <v>183</v>
      </c>
      <c r="H7718" s="168">
        <v>40371</v>
      </c>
      <c r="I7718" t="s">
        <v>104</v>
      </c>
      <c r="J7718" s="169">
        <v>7.2109589041095887</v>
      </c>
      <c r="K7718">
        <v>2</v>
      </c>
    </row>
    <row r="7719" spans="1:11" x14ac:dyDescent="0.25">
      <c r="A7719" t="s">
        <v>8267</v>
      </c>
      <c r="B7719">
        <v>49762</v>
      </c>
      <c r="C7719" t="s">
        <v>167</v>
      </c>
      <c r="D7719" s="167">
        <v>18416.330000000002</v>
      </c>
      <c r="E7719" t="s">
        <v>196</v>
      </c>
      <c r="F7719" t="s">
        <v>202</v>
      </c>
      <c r="G7719" t="s">
        <v>222</v>
      </c>
      <c r="H7719" s="168">
        <v>40112</v>
      </c>
      <c r="I7719" t="s">
        <v>105</v>
      </c>
      <c r="J7719" s="169">
        <v>7.9205479452054792</v>
      </c>
      <c r="K7719">
        <v>2</v>
      </c>
    </row>
    <row r="7720" spans="1:11" x14ac:dyDescent="0.25">
      <c r="A7720" t="s">
        <v>8268</v>
      </c>
      <c r="B7720">
        <v>56056</v>
      </c>
      <c r="C7720" t="s">
        <v>172</v>
      </c>
      <c r="D7720" s="167">
        <v>71062.100000000006</v>
      </c>
      <c r="E7720" t="s">
        <v>188</v>
      </c>
      <c r="F7720" t="s">
        <v>169</v>
      </c>
      <c r="G7720" t="s">
        <v>226</v>
      </c>
      <c r="H7720" s="168">
        <v>38039</v>
      </c>
      <c r="I7720" t="s">
        <v>103</v>
      </c>
      <c r="J7720" s="169">
        <v>13.6</v>
      </c>
      <c r="K7720">
        <v>3</v>
      </c>
    </row>
    <row r="7721" spans="1:11" x14ac:dyDescent="0.25">
      <c r="A7721" t="s">
        <v>8269</v>
      </c>
      <c r="B7721">
        <v>53368</v>
      </c>
      <c r="C7721" t="s">
        <v>172</v>
      </c>
      <c r="D7721" s="167">
        <v>99597</v>
      </c>
      <c r="E7721" t="s">
        <v>185</v>
      </c>
      <c r="F7721" t="s">
        <v>169</v>
      </c>
      <c r="G7721" t="s">
        <v>416</v>
      </c>
      <c r="H7721" s="168">
        <v>36199</v>
      </c>
      <c r="I7721" t="s">
        <v>105</v>
      </c>
      <c r="J7721" s="169">
        <v>18.641095890410959</v>
      </c>
      <c r="K7721">
        <v>4</v>
      </c>
    </row>
    <row r="7722" spans="1:11" x14ac:dyDescent="0.25">
      <c r="A7722" t="s">
        <v>8270</v>
      </c>
      <c r="B7722">
        <v>76378</v>
      </c>
      <c r="C7722" t="s">
        <v>172</v>
      </c>
      <c r="D7722" s="167">
        <v>67235.259999999995</v>
      </c>
      <c r="E7722" t="s">
        <v>325</v>
      </c>
      <c r="F7722" t="s">
        <v>169</v>
      </c>
      <c r="G7722" t="s">
        <v>457</v>
      </c>
      <c r="H7722" s="168">
        <v>42030</v>
      </c>
      <c r="I7722" t="s">
        <v>104</v>
      </c>
      <c r="J7722" s="169">
        <v>2.6657534246575341</v>
      </c>
      <c r="K7722">
        <v>1</v>
      </c>
    </row>
    <row r="7723" spans="1:11" x14ac:dyDescent="0.25">
      <c r="A7723" t="s">
        <v>8271</v>
      </c>
      <c r="B7723">
        <v>45603</v>
      </c>
      <c r="C7723" t="s">
        <v>172</v>
      </c>
      <c r="D7723" s="167">
        <v>92756.7</v>
      </c>
      <c r="E7723" t="s">
        <v>175</v>
      </c>
      <c r="F7723" t="s">
        <v>169</v>
      </c>
      <c r="G7723" t="s">
        <v>183</v>
      </c>
      <c r="H7723" s="168">
        <v>34498</v>
      </c>
      <c r="I7723" t="s">
        <v>103</v>
      </c>
      <c r="J7723" s="169">
        <v>23.301369863013697</v>
      </c>
      <c r="K7723">
        <v>5</v>
      </c>
    </row>
    <row r="7724" spans="1:11" x14ac:dyDescent="0.25">
      <c r="A7724" t="s">
        <v>8272</v>
      </c>
      <c r="B7724">
        <v>68453</v>
      </c>
      <c r="C7724" t="s">
        <v>172</v>
      </c>
      <c r="D7724" s="167">
        <v>88096.37</v>
      </c>
      <c r="E7724" t="s">
        <v>180</v>
      </c>
      <c r="F7724" t="s">
        <v>169</v>
      </c>
      <c r="G7724" t="s">
        <v>443</v>
      </c>
      <c r="H7724" s="168">
        <v>41764</v>
      </c>
      <c r="I7724" t="s">
        <v>108</v>
      </c>
      <c r="J7724" s="169">
        <v>3.3945205479452056</v>
      </c>
      <c r="K7724">
        <v>1</v>
      </c>
    </row>
    <row r="7725" spans="1:11" x14ac:dyDescent="0.25">
      <c r="A7725" t="s">
        <v>8273</v>
      </c>
      <c r="B7725">
        <v>12468</v>
      </c>
      <c r="C7725" t="s">
        <v>167</v>
      </c>
      <c r="D7725" s="167">
        <v>135392</v>
      </c>
      <c r="E7725" t="s">
        <v>168</v>
      </c>
      <c r="F7725" t="s">
        <v>169</v>
      </c>
      <c r="G7725" t="s">
        <v>275</v>
      </c>
      <c r="H7725" s="168">
        <v>31943</v>
      </c>
      <c r="I7725" t="s">
        <v>103</v>
      </c>
      <c r="J7725" s="169">
        <v>30.301369863013697</v>
      </c>
      <c r="K7725">
        <v>7</v>
      </c>
    </row>
    <row r="7726" spans="1:11" x14ac:dyDescent="0.25">
      <c r="A7726" t="s">
        <v>8274</v>
      </c>
      <c r="B7726">
        <v>28442</v>
      </c>
      <c r="C7726" t="s">
        <v>172</v>
      </c>
      <c r="D7726" s="167">
        <v>89074.11</v>
      </c>
      <c r="E7726" t="s">
        <v>199</v>
      </c>
      <c r="F7726" t="s">
        <v>169</v>
      </c>
      <c r="G7726" t="s">
        <v>275</v>
      </c>
      <c r="H7726" s="168">
        <v>38033</v>
      </c>
      <c r="I7726" t="s">
        <v>106</v>
      </c>
      <c r="J7726" s="169">
        <v>13.616438356164384</v>
      </c>
      <c r="K7726">
        <v>3</v>
      </c>
    </row>
    <row r="7727" spans="1:11" x14ac:dyDescent="0.25">
      <c r="A7727" t="s">
        <v>8275</v>
      </c>
      <c r="B7727">
        <v>88473</v>
      </c>
      <c r="C7727" t="s">
        <v>172</v>
      </c>
      <c r="D7727" s="167">
        <v>48260.15</v>
      </c>
      <c r="E7727" t="s">
        <v>199</v>
      </c>
      <c r="F7727" t="s">
        <v>169</v>
      </c>
      <c r="G7727" t="s">
        <v>330</v>
      </c>
      <c r="H7727" s="168">
        <v>39020</v>
      </c>
      <c r="I7727" t="s">
        <v>103</v>
      </c>
      <c r="J7727" s="169">
        <v>10.912328767123288</v>
      </c>
      <c r="K7727">
        <v>3</v>
      </c>
    </row>
    <row r="7728" spans="1:11" x14ac:dyDescent="0.25">
      <c r="A7728" t="s">
        <v>8276</v>
      </c>
      <c r="B7728">
        <v>46344</v>
      </c>
      <c r="C7728" t="s">
        <v>167</v>
      </c>
      <c r="D7728" s="167">
        <v>39257.31</v>
      </c>
      <c r="E7728" t="s">
        <v>199</v>
      </c>
      <c r="F7728" t="s">
        <v>169</v>
      </c>
      <c r="G7728" t="s">
        <v>200</v>
      </c>
      <c r="H7728" s="168">
        <v>42548</v>
      </c>
      <c r="I7728" t="s">
        <v>103</v>
      </c>
      <c r="J7728" s="169">
        <v>1.2465753424657535</v>
      </c>
      <c r="K7728">
        <v>1</v>
      </c>
    </row>
    <row r="7729" spans="1:11" x14ac:dyDescent="0.25">
      <c r="A7729" t="s">
        <v>8277</v>
      </c>
      <c r="B7729">
        <v>44267</v>
      </c>
      <c r="C7729" t="s">
        <v>172</v>
      </c>
      <c r="D7729" s="167">
        <v>40631.32</v>
      </c>
      <c r="E7729" t="s">
        <v>199</v>
      </c>
      <c r="F7729" t="s">
        <v>169</v>
      </c>
      <c r="G7729" t="s">
        <v>200</v>
      </c>
      <c r="H7729" s="168">
        <v>42150</v>
      </c>
      <c r="I7729" t="s">
        <v>104</v>
      </c>
      <c r="J7729" s="169">
        <v>2.3369863013698629</v>
      </c>
      <c r="K7729">
        <v>1</v>
      </c>
    </row>
    <row r="7730" spans="1:11" x14ac:dyDescent="0.25">
      <c r="A7730" t="s">
        <v>8278</v>
      </c>
      <c r="B7730">
        <v>9833</v>
      </c>
      <c r="C7730" t="s">
        <v>167</v>
      </c>
      <c r="D7730" s="167">
        <v>77298</v>
      </c>
      <c r="E7730" t="s">
        <v>188</v>
      </c>
      <c r="F7730" t="s">
        <v>169</v>
      </c>
      <c r="G7730" t="s">
        <v>284</v>
      </c>
      <c r="H7730" s="168">
        <v>42660</v>
      </c>
      <c r="I7730" t="s">
        <v>103</v>
      </c>
      <c r="J7730" s="169">
        <v>0.9397260273972603</v>
      </c>
      <c r="K7730">
        <v>1</v>
      </c>
    </row>
    <row r="7731" spans="1:11" x14ac:dyDescent="0.25">
      <c r="A7731" t="s">
        <v>8279</v>
      </c>
      <c r="B7731">
        <v>55175</v>
      </c>
      <c r="C7731" t="s">
        <v>172</v>
      </c>
      <c r="D7731" s="167">
        <v>78753</v>
      </c>
      <c r="E7731" t="s">
        <v>191</v>
      </c>
      <c r="F7731" t="s">
        <v>169</v>
      </c>
      <c r="G7731" t="s">
        <v>192</v>
      </c>
      <c r="H7731" s="168">
        <v>38999</v>
      </c>
      <c r="I7731" t="s">
        <v>107</v>
      </c>
      <c r="J7731" s="169">
        <v>10.96986301369863</v>
      </c>
      <c r="K7731">
        <v>3</v>
      </c>
    </row>
    <row r="7732" spans="1:11" x14ac:dyDescent="0.25">
      <c r="A7732" t="s">
        <v>8280</v>
      </c>
      <c r="B7732">
        <v>68161</v>
      </c>
      <c r="C7732" t="s">
        <v>167</v>
      </c>
      <c r="D7732" s="167">
        <v>52095.92</v>
      </c>
      <c r="E7732" t="s">
        <v>233</v>
      </c>
      <c r="F7732" t="s">
        <v>169</v>
      </c>
      <c r="G7732" t="s">
        <v>554</v>
      </c>
      <c r="H7732" s="168">
        <v>37315</v>
      </c>
      <c r="I7732" t="s">
        <v>105</v>
      </c>
      <c r="J7732" s="169">
        <v>15.583561643835617</v>
      </c>
      <c r="K7732">
        <v>4</v>
      </c>
    </row>
    <row r="7733" spans="1:11" x14ac:dyDescent="0.25">
      <c r="A7733" t="s">
        <v>8281</v>
      </c>
      <c r="B7733">
        <v>34976</v>
      </c>
      <c r="C7733" t="s">
        <v>172</v>
      </c>
      <c r="D7733" s="167">
        <v>46626.87</v>
      </c>
      <c r="E7733" t="s">
        <v>199</v>
      </c>
      <c r="F7733" t="s">
        <v>169</v>
      </c>
      <c r="G7733" t="s">
        <v>205</v>
      </c>
      <c r="H7733" s="168">
        <v>39509</v>
      </c>
      <c r="I7733" t="s">
        <v>106</v>
      </c>
      <c r="J7733" s="169">
        <v>9.5726027397260278</v>
      </c>
      <c r="K7733">
        <v>2</v>
      </c>
    </row>
    <row r="7734" spans="1:11" x14ac:dyDescent="0.25">
      <c r="A7734" t="s">
        <v>8282</v>
      </c>
      <c r="B7734">
        <v>17652</v>
      </c>
      <c r="C7734" t="s">
        <v>172</v>
      </c>
      <c r="D7734" s="167">
        <v>42053.42</v>
      </c>
      <c r="E7734" t="s">
        <v>199</v>
      </c>
      <c r="F7734" t="s">
        <v>169</v>
      </c>
      <c r="G7734" t="s">
        <v>220</v>
      </c>
      <c r="H7734" s="168">
        <v>41953</v>
      </c>
      <c r="I7734" t="s">
        <v>103</v>
      </c>
      <c r="J7734" s="169">
        <v>2.8767123287671232</v>
      </c>
      <c r="K7734">
        <v>1</v>
      </c>
    </row>
    <row r="7735" spans="1:11" x14ac:dyDescent="0.25">
      <c r="A7735" t="s">
        <v>8283</v>
      </c>
      <c r="B7735">
        <v>59728</v>
      </c>
      <c r="C7735" t="s">
        <v>172</v>
      </c>
      <c r="D7735" s="167">
        <v>94143.09</v>
      </c>
      <c r="E7735" t="s">
        <v>188</v>
      </c>
      <c r="F7735" t="s">
        <v>169</v>
      </c>
      <c r="G7735" t="s">
        <v>406</v>
      </c>
      <c r="H7735" s="168">
        <v>40280</v>
      </c>
      <c r="I7735" t="s">
        <v>105</v>
      </c>
      <c r="J7735" s="169">
        <v>7.4602739726027396</v>
      </c>
      <c r="K7735">
        <v>2</v>
      </c>
    </row>
    <row r="7736" spans="1:11" x14ac:dyDescent="0.25">
      <c r="A7736" t="s">
        <v>8284</v>
      </c>
      <c r="B7736">
        <v>66005</v>
      </c>
      <c r="C7736" t="s">
        <v>172</v>
      </c>
      <c r="D7736" s="167">
        <v>64705.5</v>
      </c>
      <c r="E7736" t="s">
        <v>253</v>
      </c>
      <c r="F7736" t="s">
        <v>169</v>
      </c>
      <c r="G7736" t="s">
        <v>428</v>
      </c>
      <c r="H7736" s="168">
        <v>40840</v>
      </c>
      <c r="I7736" t="s">
        <v>107</v>
      </c>
      <c r="J7736" s="169">
        <v>5.9260273972602739</v>
      </c>
      <c r="K7736">
        <v>2</v>
      </c>
    </row>
    <row r="7737" spans="1:11" x14ac:dyDescent="0.25">
      <c r="A7737" t="s">
        <v>8285</v>
      </c>
      <c r="B7737">
        <v>64819</v>
      </c>
      <c r="C7737" t="s">
        <v>167</v>
      </c>
      <c r="D7737" s="167">
        <v>24534</v>
      </c>
      <c r="E7737" t="s">
        <v>168</v>
      </c>
      <c r="F7737" t="s">
        <v>202</v>
      </c>
      <c r="G7737" t="s">
        <v>560</v>
      </c>
      <c r="H7737" s="168">
        <v>42674</v>
      </c>
      <c r="I7737" t="s">
        <v>106</v>
      </c>
      <c r="J7737" s="169">
        <v>0.90136986301369859</v>
      </c>
      <c r="K7737">
        <v>1</v>
      </c>
    </row>
    <row r="7738" spans="1:11" x14ac:dyDescent="0.25">
      <c r="A7738" t="s">
        <v>8286</v>
      </c>
      <c r="B7738">
        <v>27759</v>
      </c>
      <c r="C7738" t="s">
        <v>172</v>
      </c>
      <c r="D7738" s="167">
        <v>91403.72</v>
      </c>
      <c r="E7738" t="s">
        <v>188</v>
      </c>
      <c r="F7738" t="s">
        <v>169</v>
      </c>
      <c r="G7738" t="s">
        <v>498</v>
      </c>
      <c r="H7738" s="168">
        <v>37018</v>
      </c>
      <c r="I7738" t="s">
        <v>103</v>
      </c>
      <c r="J7738" s="169">
        <v>16.397260273972602</v>
      </c>
      <c r="K7738">
        <v>4</v>
      </c>
    </row>
    <row r="7739" spans="1:11" x14ac:dyDescent="0.25">
      <c r="A7739" t="s">
        <v>8287</v>
      </c>
      <c r="B7739">
        <v>16199</v>
      </c>
      <c r="C7739" t="s">
        <v>167</v>
      </c>
      <c r="D7739" s="167">
        <v>46626.87</v>
      </c>
      <c r="E7739" t="s">
        <v>199</v>
      </c>
      <c r="F7739" t="s">
        <v>169</v>
      </c>
      <c r="G7739" t="s">
        <v>205</v>
      </c>
      <c r="H7739" s="168">
        <v>39509</v>
      </c>
      <c r="I7739" t="s">
        <v>103</v>
      </c>
      <c r="J7739" s="169">
        <v>9.5726027397260278</v>
      </c>
      <c r="K7739">
        <v>2</v>
      </c>
    </row>
    <row r="7740" spans="1:11" x14ac:dyDescent="0.25">
      <c r="A7740" t="s">
        <v>8288</v>
      </c>
      <c r="B7740">
        <v>36943</v>
      </c>
      <c r="C7740" t="s">
        <v>172</v>
      </c>
      <c r="D7740" s="167">
        <v>100849.36</v>
      </c>
      <c r="E7740" t="s">
        <v>175</v>
      </c>
      <c r="F7740" t="s">
        <v>169</v>
      </c>
      <c r="G7740" t="s">
        <v>211</v>
      </c>
      <c r="H7740" s="168">
        <v>33653</v>
      </c>
      <c r="I7740" t="s">
        <v>105</v>
      </c>
      <c r="J7740" s="169">
        <v>25.616438356164384</v>
      </c>
      <c r="K7740">
        <v>6</v>
      </c>
    </row>
    <row r="7741" spans="1:11" x14ac:dyDescent="0.25">
      <c r="A7741" t="s">
        <v>8289</v>
      </c>
      <c r="B7741">
        <v>55017</v>
      </c>
      <c r="C7741" t="s">
        <v>167</v>
      </c>
      <c r="D7741" s="167">
        <v>32644.29</v>
      </c>
      <c r="E7741" t="s">
        <v>188</v>
      </c>
      <c r="F7741" t="s">
        <v>202</v>
      </c>
      <c r="G7741" t="s">
        <v>313</v>
      </c>
      <c r="H7741" s="168">
        <v>40392</v>
      </c>
      <c r="I7741" t="s">
        <v>105</v>
      </c>
      <c r="J7741" s="169">
        <v>7.1534246575342468</v>
      </c>
      <c r="K7741">
        <v>2</v>
      </c>
    </row>
    <row r="7742" spans="1:11" x14ac:dyDescent="0.25">
      <c r="A7742" t="s">
        <v>8290</v>
      </c>
      <c r="B7742">
        <v>3221</v>
      </c>
      <c r="C7742" t="s">
        <v>167</v>
      </c>
      <c r="D7742" s="167">
        <v>22529.52</v>
      </c>
      <c r="E7742" t="s">
        <v>196</v>
      </c>
      <c r="F7742" t="s">
        <v>202</v>
      </c>
      <c r="G7742" t="s">
        <v>222</v>
      </c>
      <c r="H7742" s="168">
        <v>37502</v>
      </c>
      <c r="I7742" t="s">
        <v>106</v>
      </c>
      <c r="J7742" s="169">
        <v>15.07123287671233</v>
      </c>
      <c r="K7742">
        <v>4</v>
      </c>
    </row>
    <row r="7743" spans="1:11" x14ac:dyDescent="0.25">
      <c r="A7743" t="s">
        <v>8291</v>
      </c>
      <c r="B7743">
        <v>90204</v>
      </c>
      <c r="C7743" t="s">
        <v>172</v>
      </c>
      <c r="D7743" s="167">
        <v>85648.44</v>
      </c>
      <c r="E7743" t="s">
        <v>191</v>
      </c>
      <c r="F7743" t="s">
        <v>169</v>
      </c>
      <c r="G7743" t="s">
        <v>192</v>
      </c>
      <c r="H7743" s="168">
        <v>32734</v>
      </c>
      <c r="I7743" t="s">
        <v>103</v>
      </c>
      <c r="J7743" s="169">
        <v>28.134246575342466</v>
      </c>
      <c r="K7743">
        <v>6</v>
      </c>
    </row>
    <row r="7744" spans="1:11" x14ac:dyDescent="0.25">
      <c r="A7744" t="s">
        <v>8292</v>
      </c>
      <c r="B7744">
        <v>4687</v>
      </c>
      <c r="C7744" t="s">
        <v>172</v>
      </c>
      <c r="D7744" s="167">
        <v>97912</v>
      </c>
      <c r="E7744" t="s">
        <v>199</v>
      </c>
      <c r="F7744" t="s">
        <v>169</v>
      </c>
      <c r="G7744" t="s">
        <v>1082</v>
      </c>
      <c r="H7744" s="168">
        <v>33364</v>
      </c>
      <c r="I7744" t="s">
        <v>106</v>
      </c>
      <c r="J7744" s="169">
        <v>26.408219178082192</v>
      </c>
      <c r="K7744">
        <v>6</v>
      </c>
    </row>
    <row r="7745" spans="1:11" x14ac:dyDescent="0.25">
      <c r="A7745" t="s">
        <v>8293</v>
      </c>
      <c r="B7745">
        <v>62717</v>
      </c>
      <c r="C7745" t="s">
        <v>172</v>
      </c>
      <c r="D7745" s="167">
        <v>86588</v>
      </c>
      <c r="E7745" t="s">
        <v>175</v>
      </c>
      <c r="F7745" t="s">
        <v>169</v>
      </c>
      <c r="G7745" t="s">
        <v>183</v>
      </c>
      <c r="H7745" s="168">
        <v>36934</v>
      </c>
      <c r="I7745" t="s">
        <v>106</v>
      </c>
      <c r="J7745" s="169">
        <v>16.627397260273973</v>
      </c>
      <c r="K7745">
        <v>4</v>
      </c>
    </row>
    <row r="7746" spans="1:11" x14ac:dyDescent="0.25">
      <c r="A7746" t="s">
        <v>8294</v>
      </c>
      <c r="B7746">
        <v>57423</v>
      </c>
      <c r="C7746" t="s">
        <v>172</v>
      </c>
      <c r="D7746" s="167">
        <v>70435</v>
      </c>
      <c r="E7746" t="s">
        <v>175</v>
      </c>
      <c r="F7746" t="s">
        <v>169</v>
      </c>
      <c r="G7746" t="s">
        <v>183</v>
      </c>
      <c r="H7746" s="168">
        <v>39279</v>
      </c>
      <c r="I7746" t="s">
        <v>104</v>
      </c>
      <c r="J7746" s="169">
        <v>10.202739726027398</v>
      </c>
      <c r="K7746">
        <v>3</v>
      </c>
    </row>
    <row r="7747" spans="1:11" x14ac:dyDescent="0.25">
      <c r="A7747" t="s">
        <v>8295</v>
      </c>
      <c r="B7747">
        <v>84767</v>
      </c>
      <c r="C7747" t="s">
        <v>172</v>
      </c>
      <c r="D7747" s="167">
        <v>59638</v>
      </c>
      <c r="E7747" t="s">
        <v>168</v>
      </c>
      <c r="F7747" t="s">
        <v>169</v>
      </c>
      <c r="G7747" t="s">
        <v>466</v>
      </c>
      <c r="H7747" s="168">
        <v>42562</v>
      </c>
      <c r="I7747" t="s">
        <v>104</v>
      </c>
      <c r="J7747" s="169">
        <v>1.2082191780821918</v>
      </c>
      <c r="K7747">
        <v>1</v>
      </c>
    </row>
    <row r="7748" spans="1:11" x14ac:dyDescent="0.25">
      <c r="A7748" t="s">
        <v>8296</v>
      </c>
      <c r="B7748">
        <v>28485</v>
      </c>
      <c r="C7748" t="s">
        <v>172</v>
      </c>
      <c r="D7748" s="167">
        <v>97560</v>
      </c>
      <c r="E7748" t="s">
        <v>185</v>
      </c>
      <c r="F7748" t="s">
        <v>169</v>
      </c>
      <c r="G7748" t="s">
        <v>416</v>
      </c>
      <c r="H7748" s="168">
        <v>36570</v>
      </c>
      <c r="I7748" t="s">
        <v>105</v>
      </c>
      <c r="J7748" s="169">
        <v>17.624657534246577</v>
      </c>
      <c r="K7748">
        <v>4</v>
      </c>
    </row>
    <row r="7749" spans="1:11" x14ac:dyDescent="0.25">
      <c r="A7749" t="s">
        <v>8297</v>
      </c>
      <c r="B7749">
        <v>56844</v>
      </c>
      <c r="C7749" t="s">
        <v>172</v>
      </c>
      <c r="D7749" s="167">
        <v>135392</v>
      </c>
      <c r="E7749" t="s">
        <v>308</v>
      </c>
      <c r="F7749" t="s">
        <v>169</v>
      </c>
      <c r="G7749" t="s">
        <v>275</v>
      </c>
      <c r="H7749" s="168">
        <v>35793</v>
      </c>
      <c r="I7749" t="s">
        <v>103</v>
      </c>
      <c r="J7749" s="169">
        <v>19.753424657534246</v>
      </c>
      <c r="K7749">
        <v>4</v>
      </c>
    </row>
    <row r="7750" spans="1:11" x14ac:dyDescent="0.25">
      <c r="A7750" t="s">
        <v>8298</v>
      </c>
      <c r="B7750">
        <v>64119</v>
      </c>
      <c r="C7750" t="s">
        <v>172</v>
      </c>
      <c r="D7750" s="167">
        <v>80145</v>
      </c>
      <c r="E7750" t="s">
        <v>185</v>
      </c>
      <c r="F7750" t="s">
        <v>169</v>
      </c>
      <c r="G7750" t="s">
        <v>416</v>
      </c>
      <c r="H7750" s="168">
        <v>38145</v>
      </c>
      <c r="I7750" t="s">
        <v>105</v>
      </c>
      <c r="J7750" s="169">
        <v>13.30958904109589</v>
      </c>
      <c r="K7750">
        <v>3</v>
      </c>
    </row>
    <row r="7751" spans="1:11" x14ac:dyDescent="0.25">
      <c r="A7751" t="s">
        <v>8299</v>
      </c>
      <c r="B7751">
        <v>43940</v>
      </c>
      <c r="C7751" t="s">
        <v>167</v>
      </c>
      <c r="D7751" s="167">
        <v>58448</v>
      </c>
      <c r="E7751" t="s">
        <v>199</v>
      </c>
      <c r="F7751" t="s">
        <v>169</v>
      </c>
      <c r="G7751" t="s">
        <v>344</v>
      </c>
      <c r="H7751" s="168">
        <v>36605</v>
      </c>
      <c r="I7751" t="s">
        <v>104</v>
      </c>
      <c r="J7751" s="169">
        <v>17.528767123287672</v>
      </c>
      <c r="K7751">
        <v>4</v>
      </c>
    </row>
    <row r="7752" spans="1:11" x14ac:dyDescent="0.25">
      <c r="A7752" t="s">
        <v>8300</v>
      </c>
      <c r="B7752">
        <v>17862</v>
      </c>
      <c r="C7752" t="s">
        <v>167</v>
      </c>
      <c r="D7752" s="167">
        <v>102664</v>
      </c>
      <c r="E7752" t="s">
        <v>188</v>
      </c>
      <c r="F7752" t="s">
        <v>169</v>
      </c>
      <c r="G7752" t="s">
        <v>410</v>
      </c>
      <c r="H7752" s="168">
        <v>33063</v>
      </c>
      <c r="I7752" t="s">
        <v>107</v>
      </c>
      <c r="J7752" s="169">
        <v>27.232876712328768</v>
      </c>
      <c r="K7752">
        <v>6</v>
      </c>
    </row>
    <row r="7753" spans="1:11" x14ac:dyDescent="0.25">
      <c r="A7753" t="s">
        <v>8301</v>
      </c>
      <c r="B7753">
        <v>35550</v>
      </c>
      <c r="C7753" t="s">
        <v>167</v>
      </c>
      <c r="D7753" s="167">
        <v>100849.36</v>
      </c>
      <c r="E7753" t="s">
        <v>188</v>
      </c>
      <c r="F7753" t="s">
        <v>169</v>
      </c>
      <c r="G7753" t="s">
        <v>284</v>
      </c>
      <c r="H7753" s="168">
        <v>34211</v>
      </c>
      <c r="I7753" t="s">
        <v>107</v>
      </c>
      <c r="J7753" s="169">
        <v>24.087671232876712</v>
      </c>
      <c r="K7753">
        <v>5</v>
      </c>
    </row>
    <row r="7754" spans="1:11" x14ac:dyDescent="0.25">
      <c r="A7754" t="s">
        <v>8302</v>
      </c>
      <c r="B7754">
        <v>9074</v>
      </c>
      <c r="C7754" t="s">
        <v>172</v>
      </c>
      <c r="D7754" s="167">
        <v>57265</v>
      </c>
      <c r="E7754" t="s">
        <v>191</v>
      </c>
      <c r="F7754" t="s">
        <v>169</v>
      </c>
      <c r="G7754" t="s">
        <v>354</v>
      </c>
      <c r="H7754" s="168">
        <v>40966</v>
      </c>
      <c r="I7754" t="s">
        <v>108</v>
      </c>
      <c r="J7754" s="169">
        <v>5.580821917808219</v>
      </c>
      <c r="K7754">
        <v>2</v>
      </c>
    </row>
    <row r="7755" spans="1:11" x14ac:dyDescent="0.25">
      <c r="A7755" t="s">
        <v>8303</v>
      </c>
      <c r="B7755">
        <v>46366</v>
      </c>
      <c r="C7755" t="s">
        <v>172</v>
      </c>
      <c r="D7755" s="167">
        <v>75277.02</v>
      </c>
      <c r="E7755" t="s">
        <v>199</v>
      </c>
      <c r="F7755" t="s">
        <v>169</v>
      </c>
      <c r="G7755" t="s">
        <v>809</v>
      </c>
      <c r="H7755" s="168">
        <v>32937</v>
      </c>
      <c r="I7755" t="s">
        <v>104</v>
      </c>
      <c r="J7755" s="169">
        <v>27.578082191780823</v>
      </c>
      <c r="K7755">
        <v>6</v>
      </c>
    </row>
    <row r="7756" spans="1:11" x14ac:dyDescent="0.25">
      <c r="A7756" t="s">
        <v>8304</v>
      </c>
      <c r="B7756">
        <v>93723</v>
      </c>
      <c r="C7756" t="s">
        <v>172</v>
      </c>
      <c r="D7756" s="167">
        <v>129868.06</v>
      </c>
      <c r="E7756" t="s">
        <v>185</v>
      </c>
      <c r="F7756" t="s">
        <v>169</v>
      </c>
      <c r="G7756" t="s">
        <v>382</v>
      </c>
      <c r="H7756" s="168">
        <v>31354</v>
      </c>
      <c r="I7756" t="s">
        <v>108</v>
      </c>
      <c r="J7756" s="169">
        <v>31.915068493150685</v>
      </c>
      <c r="K7756">
        <v>7</v>
      </c>
    </row>
    <row r="7757" spans="1:11" x14ac:dyDescent="0.25">
      <c r="A7757" t="s">
        <v>8305</v>
      </c>
      <c r="B7757">
        <v>86676</v>
      </c>
      <c r="C7757" t="s">
        <v>172</v>
      </c>
      <c r="D7757" s="167">
        <v>92513.95</v>
      </c>
      <c r="E7757" t="s">
        <v>199</v>
      </c>
      <c r="F7757" t="s">
        <v>169</v>
      </c>
      <c r="G7757" t="s">
        <v>428</v>
      </c>
      <c r="H7757" s="168">
        <v>38769</v>
      </c>
      <c r="I7757" t="s">
        <v>107</v>
      </c>
      <c r="J7757" s="169">
        <v>11.6</v>
      </c>
      <c r="K7757">
        <v>3</v>
      </c>
    </row>
    <row r="7758" spans="1:11" x14ac:dyDescent="0.25">
      <c r="A7758" t="s">
        <v>8306</v>
      </c>
      <c r="B7758">
        <v>96291</v>
      </c>
      <c r="C7758" t="s">
        <v>172</v>
      </c>
      <c r="D7758" s="167">
        <v>91299.77</v>
      </c>
      <c r="E7758" t="s">
        <v>308</v>
      </c>
      <c r="F7758" t="s">
        <v>169</v>
      </c>
      <c r="G7758" t="s">
        <v>406</v>
      </c>
      <c r="H7758" s="168">
        <v>38166</v>
      </c>
      <c r="I7758" t="s">
        <v>107</v>
      </c>
      <c r="J7758" s="169">
        <v>13.252054794520548</v>
      </c>
      <c r="K7758">
        <v>3</v>
      </c>
    </row>
    <row r="7759" spans="1:11" x14ac:dyDescent="0.25">
      <c r="A7759" t="s">
        <v>8307</v>
      </c>
      <c r="B7759">
        <v>98768</v>
      </c>
      <c r="C7759" t="s">
        <v>172</v>
      </c>
      <c r="D7759" s="167">
        <v>111161.37</v>
      </c>
      <c r="E7759" t="s">
        <v>188</v>
      </c>
      <c r="F7759" t="s">
        <v>169</v>
      </c>
      <c r="G7759" t="s">
        <v>275</v>
      </c>
      <c r="H7759" s="168">
        <v>30242</v>
      </c>
      <c r="I7759" t="s">
        <v>106</v>
      </c>
      <c r="J7759" s="169">
        <v>34.961643835616435</v>
      </c>
      <c r="K7759">
        <v>7</v>
      </c>
    </row>
    <row r="7760" spans="1:11" x14ac:dyDescent="0.25">
      <c r="A7760" t="s">
        <v>8308</v>
      </c>
      <c r="B7760">
        <v>41180</v>
      </c>
      <c r="C7760" t="s">
        <v>172</v>
      </c>
      <c r="D7760" s="167">
        <v>77434</v>
      </c>
      <c r="E7760" t="s">
        <v>185</v>
      </c>
      <c r="F7760" t="s">
        <v>169</v>
      </c>
      <c r="G7760" t="s">
        <v>416</v>
      </c>
      <c r="H7760" s="168">
        <v>38488</v>
      </c>
      <c r="I7760" t="s">
        <v>104</v>
      </c>
      <c r="J7760" s="169">
        <v>12.36986301369863</v>
      </c>
      <c r="K7760">
        <v>3</v>
      </c>
    </row>
    <row r="7761" spans="1:11" x14ac:dyDescent="0.25">
      <c r="A7761" t="s">
        <v>8309</v>
      </c>
      <c r="B7761">
        <v>48214</v>
      </c>
      <c r="C7761" t="s">
        <v>172</v>
      </c>
      <c r="D7761" s="167">
        <v>97224.98</v>
      </c>
      <c r="E7761" t="s">
        <v>185</v>
      </c>
      <c r="F7761" t="s">
        <v>169</v>
      </c>
      <c r="G7761" t="s">
        <v>416</v>
      </c>
      <c r="H7761" s="168">
        <v>32174</v>
      </c>
      <c r="I7761" t="s">
        <v>107</v>
      </c>
      <c r="J7761" s="169">
        <v>29.668493150684931</v>
      </c>
      <c r="K7761">
        <v>6</v>
      </c>
    </row>
    <row r="7762" spans="1:11" x14ac:dyDescent="0.25">
      <c r="A7762" t="s">
        <v>8310</v>
      </c>
      <c r="B7762">
        <v>17956</v>
      </c>
      <c r="C7762" t="s">
        <v>167</v>
      </c>
      <c r="D7762" s="167">
        <v>69222.179999999993</v>
      </c>
      <c r="E7762" t="s">
        <v>185</v>
      </c>
      <c r="F7762" t="s">
        <v>169</v>
      </c>
      <c r="G7762" t="s">
        <v>170</v>
      </c>
      <c r="H7762" s="168">
        <v>34743</v>
      </c>
      <c r="I7762" t="s">
        <v>103</v>
      </c>
      <c r="J7762" s="169">
        <v>22.63013698630137</v>
      </c>
      <c r="K7762">
        <v>5</v>
      </c>
    </row>
    <row r="7763" spans="1:11" x14ac:dyDescent="0.25">
      <c r="A7763" t="s">
        <v>8311</v>
      </c>
      <c r="B7763">
        <v>2708</v>
      </c>
      <c r="C7763" t="s">
        <v>172</v>
      </c>
      <c r="D7763" s="167">
        <v>83658</v>
      </c>
      <c r="E7763" t="s">
        <v>175</v>
      </c>
      <c r="F7763" t="s">
        <v>169</v>
      </c>
      <c r="G7763" t="s">
        <v>183</v>
      </c>
      <c r="H7763" s="168">
        <v>37410</v>
      </c>
      <c r="I7763" t="s">
        <v>103</v>
      </c>
      <c r="J7763" s="169">
        <v>15.323287671232876</v>
      </c>
      <c r="K7763">
        <v>4</v>
      </c>
    </row>
    <row r="7764" spans="1:11" x14ac:dyDescent="0.25">
      <c r="A7764" t="s">
        <v>8312</v>
      </c>
      <c r="B7764">
        <v>40549</v>
      </c>
      <c r="C7764" t="s">
        <v>167</v>
      </c>
      <c r="D7764" s="167">
        <v>104717.28</v>
      </c>
      <c r="E7764" t="s">
        <v>188</v>
      </c>
      <c r="F7764" t="s">
        <v>169</v>
      </c>
      <c r="G7764" t="s">
        <v>397</v>
      </c>
      <c r="H7764" s="168">
        <v>34680</v>
      </c>
      <c r="I7764" t="s">
        <v>107</v>
      </c>
      <c r="J7764" s="169">
        <v>22.802739726027397</v>
      </c>
      <c r="K7764">
        <v>5</v>
      </c>
    </row>
    <row r="7765" spans="1:11" x14ac:dyDescent="0.25">
      <c r="A7765" t="s">
        <v>8313</v>
      </c>
      <c r="B7765">
        <v>48191</v>
      </c>
      <c r="C7765" t="s">
        <v>172</v>
      </c>
      <c r="D7765" s="167">
        <v>55328</v>
      </c>
      <c r="E7765" t="s">
        <v>191</v>
      </c>
      <c r="F7765" t="s">
        <v>169</v>
      </c>
      <c r="G7765" t="s">
        <v>354</v>
      </c>
      <c r="H7765" s="168">
        <v>41484</v>
      </c>
      <c r="I7765" t="s">
        <v>106</v>
      </c>
      <c r="J7765" s="169">
        <v>4.161643835616438</v>
      </c>
      <c r="K7765">
        <v>1</v>
      </c>
    </row>
    <row r="7766" spans="1:11" x14ac:dyDescent="0.25">
      <c r="A7766" t="s">
        <v>8314</v>
      </c>
      <c r="B7766">
        <v>71797</v>
      </c>
      <c r="C7766" t="s">
        <v>167</v>
      </c>
      <c r="D7766" s="167">
        <v>76998</v>
      </c>
      <c r="E7766" t="s">
        <v>188</v>
      </c>
      <c r="F7766" t="s">
        <v>202</v>
      </c>
      <c r="G7766" t="s">
        <v>498</v>
      </c>
      <c r="H7766" s="168">
        <v>38841</v>
      </c>
      <c r="I7766" t="s">
        <v>103</v>
      </c>
      <c r="J7766" s="169">
        <v>11.402739726027397</v>
      </c>
      <c r="K7766">
        <v>3</v>
      </c>
    </row>
    <row r="7767" spans="1:11" x14ac:dyDescent="0.25">
      <c r="A7767" t="s">
        <v>8315</v>
      </c>
      <c r="B7767">
        <v>29296</v>
      </c>
      <c r="C7767" t="s">
        <v>172</v>
      </c>
      <c r="D7767" s="167">
        <v>70045.08</v>
      </c>
      <c r="E7767" t="s">
        <v>188</v>
      </c>
      <c r="F7767" t="s">
        <v>169</v>
      </c>
      <c r="G7767" t="s">
        <v>226</v>
      </c>
      <c r="H7767" s="168">
        <v>35715</v>
      </c>
      <c r="I7767" t="s">
        <v>108</v>
      </c>
      <c r="J7767" s="169">
        <v>19.967123287671232</v>
      </c>
      <c r="K7767">
        <v>5</v>
      </c>
    </row>
    <row r="7768" spans="1:11" x14ac:dyDescent="0.25">
      <c r="A7768" t="s">
        <v>8316</v>
      </c>
      <c r="B7768">
        <v>6485</v>
      </c>
      <c r="C7768" t="s">
        <v>172</v>
      </c>
      <c r="D7768" s="167">
        <v>81066.8</v>
      </c>
      <c r="E7768" t="s">
        <v>268</v>
      </c>
      <c r="F7768" t="s">
        <v>169</v>
      </c>
      <c r="G7768" t="s">
        <v>297</v>
      </c>
      <c r="H7768" s="168">
        <v>41694</v>
      </c>
      <c r="I7768" t="s">
        <v>103</v>
      </c>
      <c r="J7768" s="169">
        <v>3.5863013698630137</v>
      </c>
      <c r="K7768">
        <v>1</v>
      </c>
    </row>
    <row r="7769" spans="1:11" x14ac:dyDescent="0.25">
      <c r="A7769" t="s">
        <v>8317</v>
      </c>
      <c r="B7769">
        <v>60153</v>
      </c>
      <c r="C7769" t="s">
        <v>172</v>
      </c>
      <c r="D7769" s="167">
        <v>99394.13</v>
      </c>
      <c r="E7769" t="s">
        <v>239</v>
      </c>
      <c r="F7769" t="s">
        <v>169</v>
      </c>
      <c r="G7769" t="s">
        <v>1463</v>
      </c>
      <c r="H7769" s="168">
        <v>41554</v>
      </c>
      <c r="I7769" t="s">
        <v>103</v>
      </c>
      <c r="J7769" s="169">
        <v>3.9698630136986299</v>
      </c>
      <c r="K7769">
        <v>1</v>
      </c>
    </row>
    <row r="7770" spans="1:11" x14ac:dyDescent="0.25">
      <c r="A7770" t="s">
        <v>8318</v>
      </c>
      <c r="B7770">
        <v>10462</v>
      </c>
      <c r="C7770" t="s">
        <v>167</v>
      </c>
      <c r="D7770" s="167">
        <v>73801</v>
      </c>
      <c r="E7770" t="s">
        <v>188</v>
      </c>
      <c r="F7770" t="s">
        <v>169</v>
      </c>
      <c r="G7770" t="s">
        <v>273</v>
      </c>
      <c r="H7770" s="168">
        <v>38838</v>
      </c>
      <c r="I7770" t="s">
        <v>106</v>
      </c>
      <c r="J7770" s="169">
        <v>11.41095890410959</v>
      </c>
      <c r="K7770">
        <v>3</v>
      </c>
    </row>
    <row r="7771" spans="1:11" x14ac:dyDescent="0.25">
      <c r="A7771" t="s">
        <v>8319</v>
      </c>
      <c r="B7771">
        <v>95024</v>
      </c>
      <c r="C7771" t="s">
        <v>167</v>
      </c>
      <c r="D7771" s="167">
        <v>49887.27</v>
      </c>
      <c r="E7771" t="s">
        <v>325</v>
      </c>
      <c r="F7771" t="s">
        <v>169</v>
      </c>
      <c r="G7771" t="s">
        <v>170</v>
      </c>
      <c r="H7771" s="168">
        <v>41680</v>
      </c>
      <c r="I7771" t="s">
        <v>104</v>
      </c>
      <c r="J7771" s="169">
        <v>3.6246575342465754</v>
      </c>
      <c r="K7771">
        <v>1</v>
      </c>
    </row>
    <row r="7772" spans="1:11" x14ac:dyDescent="0.25">
      <c r="A7772" t="s">
        <v>8319</v>
      </c>
      <c r="B7772">
        <v>65266</v>
      </c>
      <c r="C7772" t="s">
        <v>167</v>
      </c>
      <c r="D7772" s="167">
        <v>58448</v>
      </c>
      <c r="E7772" t="s">
        <v>216</v>
      </c>
      <c r="F7772" t="s">
        <v>169</v>
      </c>
      <c r="G7772" t="s">
        <v>217</v>
      </c>
      <c r="H7772" s="168">
        <v>36234</v>
      </c>
      <c r="I7772" t="s">
        <v>108</v>
      </c>
      <c r="J7772" s="169">
        <v>18.545205479452054</v>
      </c>
      <c r="K7772">
        <v>4</v>
      </c>
    </row>
    <row r="7773" spans="1:11" x14ac:dyDescent="0.25">
      <c r="A7773" t="s">
        <v>8320</v>
      </c>
      <c r="B7773">
        <v>96628</v>
      </c>
      <c r="C7773" t="s">
        <v>172</v>
      </c>
      <c r="D7773" s="167">
        <v>66065.23</v>
      </c>
      <c r="E7773" t="s">
        <v>199</v>
      </c>
      <c r="F7773" t="s">
        <v>169</v>
      </c>
      <c r="G7773" t="s">
        <v>508</v>
      </c>
      <c r="H7773" s="168">
        <v>34687</v>
      </c>
      <c r="I7773" t="s">
        <v>108</v>
      </c>
      <c r="J7773" s="169">
        <v>22.783561643835615</v>
      </c>
      <c r="K7773">
        <v>5</v>
      </c>
    </row>
    <row r="7774" spans="1:11" x14ac:dyDescent="0.25">
      <c r="A7774" t="s">
        <v>8321</v>
      </c>
      <c r="B7774">
        <v>85680</v>
      </c>
      <c r="C7774" t="s">
        <v>172</v>
      </c>
      <c r="D7774" s="167">
        <v>48145</v>
      </c>
      <c r="E7774" t="s">
        <v>168</v>
      </c>
      <c r="F7774" t="s">
        <v>169</v>
      </c>
      <c r="G7774" t="s">
        <v>265</v>
      </c>
      <c r="H7774" s="168">
        <v>42114</v>
      </c>
      <c r="I7774" t="s">
        <v>107</v>
      </c>
      <c r="J7774" s="169">
        <v>2.4356164383561643</v>
      </c>
      <c r="K7774">
        <v>1</v>
      </c>
    </row>
    <row r="7775" spans="1:11" x14ac:dyDescent="0.25">
      <c r="A7775" t="s">
        <v>8322</v>
      </c>
      <c r="B7775">
        <v>28327</v>
      </c>
      <c r="C7775" t="s">
        <v>167</v>
      </c>
      <c r="D7775" s="167">
        <v>83497.98</v>
      </c>
      <c r="E7775" t="s">
        <v>188</v>
      </c>
      <c r="F7775" t="s">
        <v>169</v>
      </c>
      <c r="G7775" t="s">
        <v>560</v>
      </c>
      <c r="H7775" s="168">
        <v>29662</v>
      </c>
      <c r="I7775" t="s">
        <v>105</v>
      </c>
      <c r="J7775" s="169">
        <v>36.550684931506851</v>
      </c>
      <c r="K7775">
        <v>8</v>
      </c>
    </row>
    <row r="7776" spans="1:11" x14ac:dyDescent="0.25">
      <c r="A7776" t="s">
        <v>8323</v>
      </c>
      <c r="B7776">
        <v>97609</v>
      </c>
      <c r="C7776" t="s">
        <v>172</v>
      </c>
      <c r="D7776" s="167">
        <v>40631.32</v>
      </c>
      <c r="E7776" t="s">
        <v>199</v>
      </c>
      <c r="F7776" t="s">
        <v>169</v>
      </c>
      <c r="G7776" t="s">
        <v>200</v>
      </c>
      <c r="H7776" s="168">
        <v>39090</v>
      </c>
      <c r="I7776" t="s">
        <v>105</v>
      </c>
      <c r="J7776" s="169">
        <v>10.72054794520548</v>
      </c>
      <c r="K7776">
        <v>3</v>
      </c>
    </row>
    <row r="7777" spans="1:11" x14ac:dyDescent="0.25">
      <c r="A7777" t="s">
        <v>8324</v>
      </c>
      <c r="B7777">
        <v>48966</v>
      </c>
      <c r="C7777" t="s">
        <v>172</v>
      </c>
      <c r="D7777" s="167">
        <v>63493</v>
      </c>
      <c r="E7777" t="s">
        <v>191</v>
      </c>
      <c r="F7777" t="s">
        <v>169</v>
      </c>
      <c r="G7777" t="s">
        <v>486</v>
      </c>
      <c r="H7777" s="168">
        <v>39524</v>
      </c>
      <c r="I7777" t="s">
        <v>108</v>
      </c>
      <c r="J7777" s="169">
        <v>9.5315068493150683</v>
      </c>
      <c r="K7777">
        <v>2</v>
      </c>
    </row>
    <row r="7778" spans="1:11" x14ac:dyDescent="0.25">
      <c r="A7778" t="s">
        <v>8325</v>
      </c>
      <c r="B7778">
        <v>85225</v>
      </c>
      <c r="C7778" t="s">
        <v>172</v>
      </c>
      <c r="D7778" s="167">
        <v>96197.88</v>
      </c>
      <c r="E7778" t="s">
        <v>268</v>
      </c>
      <c r="F7778" t="s">
        <v>169</v>
      </c>
      <c r="G7778" t="s">
        <v>418</v>
      </c>
      <c r="H7778" s="168">
        <v>33014</v>
      </c>
      <c r="I7778" t="s">
        <v>108</v>
      </c>
      <c r="J7778" s="169">
        <v>27.367123287671234</v>
      </c>
      <c r="K7778">
        <v>6</v>
      </c>
    </row>
    <row r="7779" spans="1:11" x14ac:dyDescent="0.25">
      <c r="A7779" t="s">
        <v>8326</v>
      </c>
      <c r="B7779">
        <v>96023</v>
      </c>
      <c r="C7779" t="s">
        <v>172</v>
      </c>
      <c r="D7779" s="167">
        <v>77343</v>
      </c>
      <c r="E7779" t="s">
        <v>199</v>
      </c>
      <c r="F7779" t="s">
        <v>169</v>
      </c>
      <c r="G7779" t="s">
        <v>582</v>
      </c>
      <c r="H7779" s="168">
        <v>33126</v>
      </c>
      <c r="I7779" t="s">
        <v>107</v>
      </c>
      <c r="J7779" s="169">
        <v>27.06027397260274</v>
      </c>
      <c r="K7779">
        <v>6</v>
      </c>
    </row>
    <row r="7780" spans="1:11" x14ac:dyDescent="0.25">
      <c r="A7780" t="s">
        <v>8327</v>
      </c>
      <c r="B7780">
        <v>54197</v>
      </c>
      <c r="C7780" t="s">
        <v>172</v>
      </c>
      <c r="D7780" s="167">
        <v>63067.93</v>
      </c>
      <c r="E7780" t="s">
        <v>199</v>
      </c>
      <c r="F7780" t="s">
        <v>169</v>
      </c>
      <c r="G7780" t="s">
        <v>295</v>
      </c>
      <c r="H7780" s="168">
        <v>34716</v>
      </c>
      <c r="I7780" t="s">
        <v>106</v>
      </c>
      <c r="J7780" s="169">
        <v>22.704109589041096</v>
      </c>
      <c r="K7780">
        <v>5</v>
      </c>
    </row>
    <row r="7781" spans="1:11" x14ac:dyDescent="0.25">
      <c r="A7781" t="s">
        <v>8328</v>
      </c>
      <c r="B7781">
        <v>37651</v>
      </c>
      <c r="C7781" t="s">
        <v>172</v>
      </c>
      <c r="D7781" s="167">
        <v>96624</v>
      </c>
      <c r="E7781" t="s">
        <v>175</v>
      </c>
      <c r="F7781" t="s">
        <v>169</v>
      </c>
      <c r="G7781" t="s">
        <v>586</v>
      </c>
      <c r="H7781" s="168">
        <v>37592</v>
      </c>
      <c r="I7781" t="s">
        <v>108</v>
      </c>
      <c r="J7781" s="169">
        <v>14.824657534246576</v>
      </c>
      <c r="K7781">
        <v>3</v>
      </c>
    </row>
    <row r="7782" spans="1:11" x14ac:dyDescent="0.25">
      <c r="A7782" t="s">
        <v>8329</v>
      </c>
      <c r="B7782">
        <v>83809</v>
      </c>
      <c r="C7782" t="s">
        <v>167</v>
      </c>
      <c r="D7782" s="167">
        <v>89620</v>
      </c>
      <c r="E7782" t="s">
        <v>175</v>
      </c>
      <c r="F7782" t="s">
        <v>169</v>
      </c>
      <c r="G7782" t="s">
        <v>183</v>
      </c>
      <c r="H7782" s="168">
        <v>35702</v>
      </c>
      <c r="I7782" t="s">
        <v>104</v>
      </c>
      <c r="J7782" s="169">
        <v>20.002739726027396</v>
      </c>
      <c r="K7782">
        <v>5</v>
      </c>
    </row>
    <row r="7783" spans="1:11" x14ac:dyDescent="0.25">
      <c r="A7783" t="s">
        <v>8330</v>
      </c>
      <c r="B7783">
        <v>97042</v>
      </c>
      <c r="C7783" t="s">
        <v>167</v>
      </c>
      <c r="D7783" s="167">
        <v>77328</v>
      </c>
      <c r="E7783" t="s">
        <v>168</v>
      </c>
      <c r="F7783" t="s">
        <v>169</v>
      </c>
      <c r="G7783" t="s">
        <v>265</v>
      </c>
      <c r="H7783" s="168">
        <v>36493</v>
      </c>
      <c r="I7783" t="s">
        <v>108</v>
      </c>
      <c r="J7783" s="169">
        <v>17.835616438356166</v>
      </c>
      <c r="K7783">
        <v>4</v>
      </c>
    </row>
    <row r="7784" spans="1:11" x14ac:dyDescent="0.25">
      <c r="A7784" t="s">
        <v>8331</v>
      </c>
      <c r="B7784">
        <v>48928</v>
      </c>
      <c r="C7784" t="s">
        <v>172</v>
      </c>
      <c r="D7784" s="167">
        <v>90896</v>
      </c>
      <c r="E7784" t="s">
        <v>185</v>
      </c>
      <c r="F7784" t="s">
        <v>169</v>
      </c>
      <c r="G7784" t="s">
        <v>416</v>
      </c>
      <c r="H7784" s="168">
        <v>35751</v>
      </c>
      <c r="I7784" t="s">
        <v>104</v>
      </c>
      <c r="J7784" s="169">
        <v>19.86849315068493</v>
      </c>
      <c r="K7784">
        <v>4</v>
      </c>
    </row>
    <row r="7785" spans="1:11" x14ac:dyDescent="0.25">
      <c r="A7785" t="s">
        <v>8332</v>
      </c>
      <c r="B7785">
        <v>94821</v>
      </c>
      <c r="C7785" t="s">
        <v>167</v>
      </c>
      <c r="D7785" s="167">
        <v>77512.81</v>
      </c>
      <c r="E7785" t="s">
        <v>188</v>
      </c>
      <c r="F7785" t="s">
        <v>169</v>
      </c>
      <c r="G7785" t="s">
        <v>428</v>
      </c>
      <c r="H7785" s="168">
        <v>42324</v>
      </c>
      <c r="I7785" t="s">
        <v>107</v>
      </c>
      <c r="J7785" s="169">
        <v>1.8602739726027397</v>
      </c>
      <c r="K7785">
        <v>1</v>
      </c>
    </row>
    <row r="7786" spans="1:11" x14ac:dyDescent="0.25">
      <c r="A7786" t="s">
        <v>8333</v>
      </c>
      <c r="B7786">
        <v>49577</v>
      </c>
      <c r="C7786" t="s">
        <v>167</v>
      </c>
      <c r="D7786" s="167">
        <v>69222.179999999993</v>
      </c>
      <c r="E7786" t="s">
        <v>196</v>
      </c>
      <c r="F7786" t="s">
        <v>169</v>
      </c>
      <c r="G7786" t="s">
        <v>170</v>
      </c>
      <c r="H7786" s="168">
        <v>32868</v>
      </c>
      <c r="I7786" t="s">
        <v>106</v>
      </c>
      <c r="J7786" s="169">
        <v>27.767123287671232</v>
      </c>
      <c r="K7786">
        <v>6</v>
      </c>
    </row>
    <row r="7787" spans="1:11" x14ac:dyDescent="0.25">
      <c r="A7787" t="s">
        <v>8334</v>
      </c>
      <c r="B7787">
        <v>96061</v>
      </c>
      <c r="C7787" t="s">
        <v>172</v>
      </c>
      <c r="D7787" s="167">
        <v>91532</v>
      </c>
      <c r="E7787" t="s">
        <v>168</v>
      </c>
      <c r="F7787" t="s">
        <v>169</v>
      </c>
      <c r="G7787" t="s">
        <v>524</v>
      </c>
      <c r="H7787" s="168">
        <v>35815</v>
      </c>
      <c r="I7787" t="s">
        <v>104</v>
      </c>
      <c r="J7787" s="169">
        <v>19.693150684931506</v>
      </c>
      <c r="K7787">
        <v>4</v>
      </c>
    </row>
    <row r="7788" spans="1:11" x14ac:dyDescent="0.25">
      <c r="A7788" t="s">
        <v>8335</v>
      </c>
      <c r="B7788">
        <v>58082</v>
      </c>
      <c r="C7788" t="s">
        <v>167</v>
      </c>
      <c r="D7788" s="167">
        <v>39257</v>
      </c>
      <c r="E7788" t="s">
        <v>180</v>
      </c>
      <c r="F7788" t="s">
        <v>169</v>
      </c>
      <c r="G7788" t="s">
        <v>209</v>
      </c>
      <c r="H7788" s="168">
        <v>42731</v>
      </c>
      <c r="I7788" t="s">
        <v>103</v>
      </c>
      <c r="J7788" s="169">
        <v>0.74520547945205484</v>
      </c>
      <c r="K7788">
        <v>1</v>
      </c>
    </row>
    <row r="7789" spans="1:11" x14ac:dyDescent="0.25">
      <c r="A7789" t="s">
        <v>8336</v>
      </c>
      <c r="B7789">
        <v>37806</v>
      </c>
      <c r="C7789" t="s">
        <v>172</v>
      </c>
      <c r="D7789" s="167">
        <v>42053.42</v>
      </c>
      <c r="E7789" t="s">
        <v>199</v>
      </c>
      <c r="F7789" t="s">
        <v>169</v>
      </c>
      <c r="G7789" t="s">
        <v>220</v>
      </c>
      <c r="H7789" s="168">
        <v>39671</v>
      </c>
      <c r="I7789" t="s">
        <v>108</v>
      </c>
      <c r="J7789" s="169">
        <v>9.1287671232876715</v>
      </c>
      <c r="K7789">
        <v>2</v>
      </c>
    </row>
    <row r="7790" spans="1:11" x14ac:dyDescent="0.25">
      <c r="A7790" t="s">
        <v>8337</v>
      </c>
      <c r="B7790">
        <v>61682</v>
      </c>
      <c r="C7790" t="s">
        <v>172</v>
      </c>
      <c r="D7790" s="167">
        <v>77343</v>
      </c>
      <c r="E7790" t="s">
        <v>168</v>
      </c>
      <c r="F7790" t="s">
        <v>169</v>
      </c>
      <c r="G7790" t="s">
        <v>4708</v>
      </c>
      <c r="H7790" s="168">
        <v>35688</v>
      </c>
      <c r="I7790" t="s">
        <v>106</v>
      </c>
      <c r="J7790" s="169">
        <v>20.041095890410958</v>
      </c>
      <c r="K7790">
        <v>5</v>
      </c>
    </row>
    <row r="7791" spans="1:11" x14ac:dyDescent="0.25">
      <c r="A7791" t="s">
        <v>8338</v>
      </c>
      <c r="B7791">
        <v>46813</v>
      </c>
      <c r="C7791" t="s">
        <v>167</v>
      </c>
      <c r="D7791" s="167">
        <v>79663.289999999994</v>
      </c>
      <c r="E7791" t="s">
        <v>268</v>
      </c>
      <c r="F7791" t="s">
        <v>169</v>
      </c>
      <c r="G7791" t="s">
        <v>630</v>
      </c>
      <c r="H7791" s="168">
        <v>30545</v>
      </c>
      <c r="I7791" t="s">
        <v>105</v>
      </c>
      <c r="J7791" s="169">
        <v>34.131506849315066</v>
      </c>
      <c r="K7791">
        <v>7</v>
      </c>
    </row>
    <row r="7792" spans="1:11" x14ac:dyDescent="0.25">
      <c r="A7792" t="s">
        <v>8339</v>
      </c>
      <c r="B7792">
        <v>91381</v>
      </c>
      <c r="C7792" t="s">
        <v>172</v>
      </c>
      <c r="D7792" s="167">
        <v>88168</v>
      </c>
      <c r="E7792" t="s">
        <v>185</v>
      </c>
      <c r="F7792" t="s">
        <v>169</v>
      </c>
      <c r="G7792" t="s">
        <v>495</v>
      </c>
      <c r="H7792" s="168">
        <v>38334</v>
      </c>
      <c r="I7792" t="s">
        <v>105</v>
      </c>
      <c r="J7792" s="169">
        <v>12.791780821917808</v>
      </c>
      <c r="K7792">
        <v>3</v>
      </c>
    </row>
    <row r="7793" spans="1:11" x14ac:dyDescent="0.25">
      <c r="A7793" t="s">
        <v>8340</v>
      </c>
      <c r="B7793">
        <v>52021</v>
      </c>
      <c r="C7793" t="s">
        <v>172</v>
      </c>
      <c r="D7793" s="167">
        <v>85834</v>
      </c>
      <c r="E7793" t="s">
        <v>191</v>
      </c>
      <c r="F7793" t="s">
        <v>169</v>
      </c>
      <c r="G7793" t="s">
        <v>192</v>
      </c>
      <c r="H7793" s="168">
        <v>36942</v>
      </c>
      <c r="I7793" t="s">
        <v>106</v>
      </c>
      <c r="J7793" s="169">
        <v>16.605479452054794</v>
      </c>
      <c r="K7793">
        <v>4</v>
      </c>
    </row>
    <row r="7794" spans="1:11" x14ac:dyDescent="0.25">
      <c r="A7794" t="s">
        <v>8341</v>
      </c>
      <c r="B7794">
        <v>63431</v>
      </c>
      <c r="C7794" t="s">
        <v>172</v>
      </c>
      <c r="D7794" s="167">
        <v>83497.98</v>
      </c>
      <c r="E7794" t="s">
        <v>213</v>
      </c>
      <c r="F7794" t="s">
        <v>169</v>
      </c>
      <c r="G7794" t="s">
        <v>529</v>
      </c>
      <c r="H7794" s="168">
        <v>32560</v>
      </c>
      <c r="I7794" t="s">
        <v>107</v>
      </c>
      <c r="J7794" s="169">
        <v>28.610958904109587</v>
      </c>
      <c r="K7794">
        <v>6</v>
      </c>
    </row>
    <row r="7795" spans="1:11" x14ac:dyDescent="0.25">
      <c r="A7795" t="s">
        <v>8342</v>
      </c>
      <c r="B7795">
        <v>72202</v>
      </c>
      <c r="C7795" t="s">
        <v>167</v>
      </c>
      <c r="D7795" s="167">
        <v>80829</v>
      </c>
      <c r="E7795" t="s">
        <v>175</v>
      </c>
      <c r="F7795" t="s">
        <v>169</v>
      </c>
      <c r="G7795" t="s">
        <v>183</v>
      </c>
      <c r="H7795" s="168">
        <v>37823</v>
      </c>
      <c r="I7795" t="s">
        <v>104</v>
      </c>
      <c r="J7795" s="169">
        <v>14.191780821917808</v>
      </c>
      <c r="K7795">
        <v>3</v>
      </c>
    </row>
    <row r="7796" spans="1:11" x14ac:dyDescent="0.25">
      <c r="A7796" t="s">
        <v>8343</v>
      </c>
      <c r="B7796">
        <v>2438</v>
      </c>
      <c r="C7796" t="s">
        <v>172</v>
      </c>
      <c r="D7796" s="167">
        <v>85185</v>
      </c>
      <c r="E7796" t="s">
        <v>185</v>
      </c>
      <c r="F7796" t="s">
        <v>169</v>
      </c>
      <c r="G7796" t="s">
        <v>495</v>
      </c>
      <c r="H7796" s="168">
        <v>38642</v>
      </c>
      <c r="I7796" t="s">
        <v>103</v>
      </c>
      <c r="J7796" s="169">
        <v>11.947945205479453</v>
      </c>
      <c r="K7796">
        <v>3</v>
      </c>
    </row>
    <row r="7797" spans="1:11" x14ac:dyDescent="0.25">
      <c r="A7797" t="s">
        <v>8343</v>
      </c>
      <c r="B7797">
        <v>63230</v>
      </c>
      <c r="C7797" t="s">
        <v>172</v>
      </c>
      <c r="D7797" s="167">
        <v>53788</v>
      </c>
      <c r="E7797" t="s">
        <v>168</v>
      </c>
      <c r="F7797" t="s">
        <v>169</v>
      </c>
      <c r="G7797" t="s">
        <v>466</v>
      </c>
      <c r="H7797" s="168">
        <v>42562</v>
      </c>
      <c r="I7797" t="s">
        <v>103</v>
      </c>
      <c r="J7797" s="169">
        <v>1.2082191780821918</v>
      </c>
      <c r="K7797">
        <v>1</v>
      </c>
    </row>
    <row r="7798" spans="1:11" x14ac:dyDescent="0.25">
      <c r="A7798" t="s">
        <v>8344</v>
      </c>
      <c r="B7798">
        <v>77045</v>
      </c>
      <c r="C7798" t="s">
        <v>167</v>
      </c>
      <c r="D7798" s="167">
        <v>37213.83</v>
      </c>
      <c r="E7798" t="s">
        <v>216</v>
      </c>
      <c r="F7798" t="s">
        <v>202</v>
      </c>
      <c r="G7798" t="s">
        <v>980</v>
      </c>
      <c r="H7798" s="168">
        <v>41610</v>
      </c>
      <c r="I7798" t="s">
        <v>104</v>
      </c>
      <c r="J7798" s="169">
        <v>3.8164383561643835</v>
      </c>
      <c r="K7798">
        <v>1</v>
      </c>
    </row>
    <row r="7799" spans="1:11" x14ac:dyDescent="0.25">
      <c r="A7799" t="s">
        <v>8345</v>
      </c>
      <c r="B7799">
        <v>54939</v>
      </c>
      <c r="C7799" t="s">
        <v>172</v>
      </c>
      <c r="D7799" s="167">
        <v>34710.46</v>
      </c>
      <c r="E7799" t="s">
        <v>233</v>
      </c>
      <c r="F7799" t="s">
        <v>169</v>
      </c>
      <c r="G7799" t="s">
        <v>399</v>
      </c>
      <c r="H7799" s="168">
        <v>41547</v>
      </c>
      <c r="I7799" t="s">
        <v>103</v>
      </c>
      <c r="J7799" s="169">
        <v>3.989041095890411</v>
      </c>
      <c r="K7799">
        <v>1</v>
      </c>
    </row>
    <row r="7800" spans="1:11" x14ac:dyDescent="0.25">
      <c r="A7800" t="s">
        <v>8346</v>
      </c>
      <c r="B7800">
        <v>57324</v>
      </c>
      <c r="C7800" t="s">
        <v>172</v>
      </c>
      <c r="D7800" s="167">
        <v>92933</v>
      </c>
      <c r="E7800" t="s">
        <v>185</v>
      </c>
      <c r="F7800" t="s">
        <v>169</v>
      </c>
      <c r="G7800" t="s">
        <v>416</v>
      </c>
      <c r="H7800" s="168">
        <v>37138</v>
      </c>
      <c r="I7800" t="s">
        <v>108</v>
      </c>
      <c r="J7800" s="169">
        <v>16.068493150684933</v>
      </c>
      <c r="K7800">
        <v>4</v>
      </c>
    </row>
    <row r="7801" spans="1:11" x14ac:dyDescent="0.25">
      <c r="A7801" t="s">
        <v>8347</v>
      </c>
      <c r="B7801">
        <v>45006</v>
      </c>
      <c r="C7801" t="s">
        <v>172</v>
      </c>
      <c r="D7801" s="167">
        <v>66065.23</v>
      </c>
      <c r="E7801" t="s">
        <v>199</v>
      </c>
      <c r="F7801" t="s">
        <v>169</v>
      </c>
      <c r="G7801" t="s">
        <v>200</v>
      </c>
      <c r="H7801" s="168">
        <v>33098</v>
      </c>
      <c r="I7801" t="s">
        <v>108</v>
      </c>
      <c r="J7801" s="169">
        <v>27.136986301369863</v>
      </c>
      <c r="K7801">
        <v>6</v>
      </c>
    </row>
    <row r="7802" spans="1:11" x14ac:dyDescent="0.25">
      <c r="A7802" t="s">
        <v>8348</v>
      </c>
      <c r="B7802">
        <v>63651</v>
      </c>
      <c r="C7802" t="s">
        <v>172</v>
      </c>
      <c r="D7802" s="167">
        <v>70301</v>
      </c>
      <c r="E7802" t="s">
        <v>168</v>
      </c>
      <c r="F7802" t="s">
        <v>169</v>
      </c>
      <c r="G7802" t="s">
        <v>265</v>
      </c>
      <c r="H7802" s="168">
        <v>37053</v>
      </c>
      <c r="I7802" t="s">
        <v>106</v>
      </c>
      <c r="J7802" s="169">
        <v>16.301369863013697</v>
      </c>
      <c r="K7802">
        <v>4</v>
      </c>
    </row>
    <row r="7803" spans="1:11" x14ac:dyDescent="0.25">
      <c r="A7803" t="s">
        <v>8349</v>
      </c>
      <c r="B7803">
        <v>65871</v>
      </c>
      <c r="C7803" t="s">
        <v>172</v>
      </c>
      <c r="D7803" s="167">
        <v>64640.07</v>
      </c>
      <c r="E7803" t="s">
        <v>196</v>
      </c>
      <c r="F7803" t="s">
        <v>169</v>
      </c>
      <c r="G7803" t="s">
        <v>228</v>
      </c>
      <c r="H7803" s="168">
        <v>40561</v>
      </c>
      <c r="I7803" t="s">
        <v>106</v>
      </c>
      <c r="J7803" s="169">
        <v>6.6904109589041099</v>
      </c>
      <c r="K7803">
        <v>2</v>
      </c>
    </row>
    <row r="7804" spans="1:11" x14ac:dyDescent="0.25">
      <c r="A7804" t="s">
        <v>8350</v>
      </c>
      <c r="B7804">
        <v>95272</v>
      </c>
      <c r="C7804" t="s">
        <v>167</v>
      </c>
      <c r="D7804" s="167">
        <v>67206</v>
      </c>
      <c r="E7804" t="s">
        <v>175</v>
      </c>
      <c r="F7804" t="s">
        <v>169</v>
      </c>
      <c r="G7804" t="s">
        <v>904</v>
      </c>
      <c r="H7804" s="168">
        <v>36843</v>
      </c>
      <c r="I7804" t="s">
        <v>108</v>
      </c>
      <c r="J7804" s="169">
        <v>16.876712328767123</v>
      </c>
      <c r="K7804">
        <v>4</v>
      </c>
    </row>
    <row r="7805" spans="1:11" x14ac:dyDescent="0.25">
      <c r="A7805" t="s">
        <v>8351</v>
      </c>
      <c r="B7805">
        <v>57845</v>
      </c>
      <c r="C7805" t="s">
        <v>167</v>
      </c>
      <c r="D7805" s="167">
        <v>83214</v>
      </c>
      <c r="E7805" t="s">
        <v>230</v>
      </c>
      <c r="F7805" t="s">
        <v>169</v>
      </c>
      <c r="G7805" t="s">
        <v>840</v>
      </c>
      <c r="H7805" s="168">
        <v>42296</v>
      </c>
      <c r="I7805" t="s">
        <v>107</v>
      </c>
      <c r="J7805" s="169">
        <v>1.9369863013698629</v>
      </c>
      <c r="K7805">
        <v>1</v>
      </c>
    </row>
    <row r="7806" spans="1:11" x14ac:dyDescent="0.25">
      <c r="A7806" t="s">
        <v>8352</v>
      </c>
      <c r="B7806">
        <v>82818</v>
      </c>
      <c r="C7806" t="s">
        <v>167</v>
      </c>
      <c r="D7806" s="167">
        <v>34799.32</v>
      </c>
      <c r="E7806" t="s">
        <v>191</v>
      </c>
      <c r="F7806" t="s">
        <v>202</v>
      </c>
      <c r="G7806" t="s">
        <v>610</v>
      </c>
      <c r="H7806" s="168">
        <v>40365</v>
      </c>
      <c r="I7806" t="s">
        <v>103</v>
      </c>
      <c r="J7806" s="169">
        <v>7.2273972602739729</v>
      </c>
      <c r="K7806">
        <v>2</v>
      </c>
    </row>
    <row r="7807" spans="1:11" x14ac:dyDescent="0.25">
      <c r="A7807" t="s">
        <v>8353</v>
      </c>
      <c r="B7807">
        <v>51753</v>
      </c>
      <c r="C7807" t="s">
        <v>167</v>
      </c>
      <c r="D7807" s="167">
        <v>47233</v>
      </c>
      <c r="E7807" t="s">
        <v>188</v>
      </c>
      <c r="F7807" t="s">
        <v>169</v>
      </c>
      <c r="G7807" t="s">
        <v>1396</v>
      </c>
      <c r="H7807" s="168">
        <v>42731</v>
      </c>
      <c r="I7807" t="s">
        <v>104</v>
      </c>
      <c r="J7807" s="169">
        <v>0.74520547945205484</v>
      </c>
      <c r="K7807">
        <v>1</v>
      </c>
    </row>
    <row r="7808" spans="1:11" x14ac:dyDescent="0.25">
      <c r="A7808" t="s">
        <v>8354</v>
      </c>
      <c r="B7808">
        <v>11539</v>
      </c>
      <c r="C7808" t="s">
        <v>167</v>
      </c>
      <c r="D7808" s="167">
        <v>56689.54</v>
      </c>
      <c r="E7808" t="s">
        <v>188</v>
      </c>
      <c r="F7808" t="s">
        <v>169</v>
      </c>
      <c r="G7808" t="s">
        <v>282</v>
      </c>
      <c r="H7808" s="168">
        <v>42352</v>
      </c>
      <c r="I7808" t="s">
        <v>107</v>
      </c>
      <c r="J7808" s="169">
        <v>1.7835616438356163</v>
      </c>
      <c r="K7808">
        <v>1</v>
      </c>
    </row>
    <row r="7809" spans="1:11" x14ac:dyDescent="0.25">
      <c r="A7809" t="s">
        <v>8355</v>
      </c>
      <c r="B7809">
        <v>68907</v>
      </c>
      <c r="C7809" t="s">
        <v>172</v>
      </c>
      <c r="D7809" s="167">
        <v>64623.11</v>
      </c>
      <c r="E7809" t="s">
        <v>199</v>
      </c>
      <c r="F7809" t="s">
        <v>169</v>
      </c>
      <c r="G7809" t="s">
        <v>1522</v>
      </c>
      <c r="H7809" s="168">
        <v>37801</v>
      </c>
      <c r="I7809" t="s">
        <v>106</v>
      </c>
      <c r="J7809" s="169">
        <v>14.252054794520548</v>
      </c>
      <c r="K7809">
        <v>3</v>
      </c>
    </row>
    <row r="7810" spans="1:11" x14ac:dyDescent="0.25">
      <c r="A7810" t="s">
        <v>8356</v>
      </c>
      <c r="B7810">
        <v>28234</v>
      </c>
      <c r="C7810" t="s">
        <v>172</v>
      </c>
      <c r="D7810" s="167">
        <v>57476.06</v>
      </c>
      <c r="E7810" t="s">
        <v>233</v>
      </c>
      <c r="F7810" t="s">
        <v>169</v>
      </c>
      <c r="G7810" t="s">
        <v>242</v>
      </c>
      <c r="H7810" s="168">
        <v>34393</v>
      </c>
      <c r="I7810" t="s">
        <v>108</v>
      </c>
      <c r="J7810" s="169">
        <v>23.589041095890412</v>
      </c>
      <c r="K7810">
        <v>5</v>
      </c>
    </row>
    <row r="7811" spans="1:11" x14ac:dyDescent="0.25">
      <c r="A7811" t="s">
        <v>8357</v>
      </c>
      <c r="B7811">
        <v>2179</v>
      </c>
      <c r="C7811" t="s">
        <v>172</v>
      </c>
      <c r="D7811" s="167">
        <v>39257.31</v>
      </c>
      <c r="E7811" t="s">
        <v>199</v>
      </c>
      <c r="F7811" t="s">
        <v>169</v>
      </c>
      <c r="G7811" t="s">
        <v>200</v>
      </c>
      <c r="H7811" s="168">
        <v>42548</v>
      </c>
      <c r="I7811" t="s">
        <v>104</v>
      </c>
      <c r="J7811" s="169">
        <v>1.2465753424657535</v>
      </c>
      <c r="K7811">
        <v>1</v>
      </c>
    </row>
    <row r="7812" spans="1:11" x14ac:dyDescent="0.25">
      <c r="A7812" t="s">
        <v>8358</v>
      </c>
      <c r="B7812">
        <v>5524</v>
      </c>
      <c r="C7812" t="s">
        <v>167</v>
      </c>
      <c r="D7812" s="167">
        <v>84974</v>
      </c>
      <c r="E7812" t="s">
        <v>168</v>
      </c>
      <c r="F7812" t="s">
        <v>169</v>
      </c>
      <c r="G7812" t="s">
        <v>189</v>
      </c>
      <c r="H7812" s="168">
        <v>33147</v>
      </c>
      <c r="I7812" t="s">
        <v>107</v>
      </c>
      <c r="J7812" s="169">
        <v>27.002739726027396</v>
      </c>
      <c r="K7812">
        <v>6</v>
      </c>
    </row>
    <row r="7813" spans="1:11" x14ac:dyDescent="0.25">
      <c r="A7813" t="s">
        <v>8359</v>
      </c>
      <c r="B7813">
        <v>41108</v>
      </c>
      <c r="C7813" t="s">
        <v>167</v>
      </c>
      <c r="D7813" s="167">
        <v>72404</v>
      </c>
      <c r="E7813" t="s">
        <v>216</v>
      </c>
      <c r="F7813" t="s">
        <v>169</v>
      </c>
      <c r="G7813" t="s">
        <v>369</v>
      </c>
      <c r="H7813" s="168">
        <v>41596</v>
      </c>
      <c r="I7813" t="s">
        <v>107</v>
      </c>
      <c r="J7813" s="169">
        <v>3.8547945205479452</v>
      </c>
      <c r="K7813">
        <v>1</v>
      </c>
    </row>
    <row r="7814" spans="1:11" x14ac:dyDescent="0.25">
      <c r="A7814" t="s">
        <v>8360</v>
      </c>
      <c r="B7814">
        <v>28520</v>
      </c>
      <c r="C7814" t="s">
        <v>167</v>
      </c>
      <c r="D7814" s="167">
        <v>73801</v>
      </c>
      <c r="E7814" t="s">
        <v>168</v>
      </c>
      <c r="F7814" t="s">
        <v>169</v>
      </c>
      <c r="G7814" t="s">
        <v>703</v>
      </c>
      <c r="H7814" s="168">
        <v>38838</v>
      </c>
      <c r="I7814" t="s">
        <v>105</v>
      </c>
      <c r="J7814" s="169">
        <v>11.41095890410959</v>
      </c>
      <c r="K7814">
        <v>3</v>
      </c>
    </row>
    <row r="7815" spans="1:11" x14ac:dyDescent="0.25">
      <c r="A7815" t="s">
        <v>8361</v>
      </c>
      <c r="B7815">
        <v>58386</v>
      </c>
      <c r="C7815" t="s">
        <v>167</v>
      </c>
      <c r="D7815" s="167">
        <v>87523.22</v>
      </c>
      <c r="E7815" t="s">
        <v>216</v>
      </c>
      <c r="F7815" t="s">
        <v>169</v>
      </c>
      <c r="G7815" t="s">
        <v>1058</v>
      </c>
      <c r="H7815" s="168">
        <v>28530</v>
      </c>
      <c r="I7815" t="s">
        <v>103</v>
      </c>
      <c r="J7815" s="169">
        <v>39.652054794520545</v>
      </c>
      <c r="K7815">
        <v>8</v>
      </c>
    </row>
    <row r="7816" spans="1:11" x14ac:dyDescent="0.25">
      <c r="A7816" t="s">
        <v>8362</v>
      </c>
      <c r="B7816">
        <v>52440</v>
      </c>
      <c r="C7816" t="s">
        <v>172</v>
      </c>
      <c r="D7816" s="167">
        <v>154500</v>
      </c>
      <c r="E7816" t="s">
        <v>239</v>
      </c>
      <c r="F7816" t="s">
        <v>169</v>
      </c>
      <c r="G7816" t="s">
        <v>8363</v>
      </c>
      <c r="H7816" s="168">
        <v>42177</v>
      </c>
      <c r="I7816" t="s">
        <v>103</v>
      </c>
      <c r="J7816" s="169">
        <v>2.2630136986301368</v>
      </c>
      <c r="K7816">
        <v>1</v>
      </c>
    </row>
    <row r="7817" spans="1:11" x14ac:dyDescent="0.25">
      <c r="A7817" t="s">
        <v>8364</v>
      </c>
      <c r="B7817">
        <v>8152</v>
      </c>
      <c r="C7817" t="s">
        <v>172</v>
      </c>
      <c r="D7817" s="167">
        <v>69222.179999999993</v>
      </c>
      <c r="E7817" t="s">
        <v>199</v>
      </c>
      <c r="F7817" t="s">
        <v>169</v>
      </c>
      <c r="G7817" t="s">
        <v>3195</v>
      </c>
      <c r="H7817" s="168">
        <v>31131</v>
      </c>
      <c r="I7817" t="s">
        <v>103</v>
      </c>
      <c r="J7817" s="169">
        <v>32.526027397260272</v>
      </c>
      <c r="K7817">
        <v>7</v>
      </c>
    </row>
    <row r="7818" spans="1:11" x14ac:dyDescent="0.25">
      <c r="A7818" t="s">
        <v>8365</v>
      </c>
      <c r="B7818">
        <v>17242</v>
      </c>
      <c r="C7818" t="s">
        <v>172</v>
      </c>
      <c r="D7818" s="167">
        <v>63122.83</v>
      </c>
      <c r="E7818" t="s">
        <v>199</v>
      </c>
      <c r="F7818" t="s">
        <v>169</v>
      </c>
      <c r="G7818" t="s">
        <v>287</v>
      </c>
      <c r="H7818" s="168">
        <v>39048</v>
      </c>
      <c r="I7818" t="s">
        <v>103</v>
      </c>
      <c r="J7818" s="169">
        <v>10.835616438356164</v>
      </c>
      <c r="K7818">
        <v>3</v>
      </c>
    </row>
    <row r="7819" spans="1:11" x14ac:dyDescent="0.25">
      <c r="A7819" t="s">
        <v>8366</v>
      </c>
      <c r="B7819">
        <v>42748</v>
      </c>
      <c r="C7819" t="s">
        <v>172</v>
      </c>
      <c r="D7819" s="167">
        <v>106436.2</v>
      </c>
      <c r="E7819" t="s">
        <v>233</v>
      </c>
      <c r="F7819" t="s">
        <v>169</v>
      </c>
      <c r="G7819" t="s">
        <v>275</v>
      </c>
      <c r="H7819" s="168">
        <v>41512</v>
      </c>
      <c r="I7819" t="s">
        <v>103</v>
      </c>
      <c r="J7819" s="169">
        <v>4.0849315068493155</v>
      </c>
      <c r="K7819">
        <v>1</v>
      </c>
    </row>
    <row r="7820" spans="1:11" x14ac:dyDescent="0.25">
      <c r="A7820" t="s">
        <v>8367</v>
      </c>
      <c r="B7820">
        <v>11013</v>
      </c>
      <c r="C7820" t="s">
        <v>172</v>
      </c>
      <c r="D7820" s="167">
        <v>50910</v>
      </c>
      <c r="E7820" t="s">
        <v>191</v>
      </c>
      <c r="F7820" t="s">
        <v>169</v>
      </c>
      <c r="G7820" t="s">
        <v>354</v>
      </c>
      <c r="H7820" s="168">
        <v>41708</v>
      </c>
      <c r="I7820" t="s">
        <v>106</v>
      </c>
      <c r="J7820" s="169">
        <v>3.547945205479452</v>
      </c>
      <c r="K7820">
        <v>1</v>
      </c>
    </row>
    <row r="7821" spans="1:11" x14ac:dyDescent="0.25">
      <c r="A7821" t="s">
        <v>8368</v>
      </c>
      <c r="B7821">
        <v>69614</v>
      </c>
      <c r="C7821" t="s">
        <v>172</v>
      </c>
      <c r="D7821" s="167">
        <v>44753</v>
      </c>
      <c r="E7821" t="s">
        <v>188</v>
      </c>
      <c r="F7821" t="s">
        <v>169</v>
      </c>
      <c r="G7821" t="s">
        <v>5718</v>
      </c>
      <c r="H7821" s="168">
        <v>40657</v>
      </c>
      <c r="I7821" t="s">
        <v>103</v>
      </c>
      <c r="J7821" s="169">
        <v>6.4273972602739722</v>
      </c>
      <c r="K7821">
        <v>2</v>
      </c>
    </row>
    <row r="7822" spans="1:11" x14ac:dyDescent="0.25">
      <c r="A7822" t="s">
        <v>8369</v>
      </c>
      <c r="B7822">
        <v>28537</v>
      </c>
      <c r="C7822" t="s">
        <v>167</v>
      </c>
      <c r="D7822" s="167">
        <v>124286.7</v>
      </c>
      <c r="E7822" t="s">
        <v>188</v>
      </c>
      <c r="F7822" t="s">
        <v>169</v>
      </c>
      <c r="G7822" t="s">
        <v>275</v>
      </c>
      <c r="H7822" s="168">
        <v>36927</v>
      </c>
      <c r="I7822" t="s">
        <v>108</v>
      </c>
      <c r="J7822" s="169">
        <v>16.646575342465752</v>
      </c>
      <c r="K7822">
        <v>4</v>
      </c>
    </row>
    <row r="7823" spans="1:11" x14ac:dyDescent="0.25">
      <c r="A7823" t="s">
        <v>8370</v>
      </c>
      <c r="B7823">
        <v>23258</v>
      </c>
      <c r="C7823" t="s">
        <v>167</v>
      </c>
      <c r="D7823" s="167">
        <v>42053.83</v>
      </c>
      <c r="E7823" t="s">
        <v>199</v>
      </c>
      <c r="F7823" t="s">
        <v>169</v>
      </c>
      <c r="G7823" t="s">
        <v>220</v>
      </c>
      <c r="H7823" s="168">
        <v>41666</v>
      </c>
      <c r="I7823" t="s">
        <v>106</v>
      </c>
      <c r="J7823" s="169">
        <v>3.6630136986301371</v>
      </c>
      <c r="K7823">
        <v>1</v>
      </c>
    </row>
    <row r="7824" spans="1:11" x14ac:dyDescent="0.25">
      <c r="A7824" t="s">
        <v>8371</v>
      </c>
      <c r="B7824">
        <v>8515</v>
      </c>
      <c r="C7824" t="s">
        <v>172</v>
      </c>
      <c r="D7824" s="167">
        <v>32505.38</v>
      </c>
      <c r="E7824" t="s">
        <v>233</v>
      </c>
      <c r="F7824" t="s">
        <v>202</v>
      </c>
      <c r="G7824" t="s">
        <v>554</v>
      </c>
      <c r="H7824" s="168">
        <v>41743</v>
      </c>
      <c r="I7824" t="s">
        <v>103</v>
      </c>
      <c r="J7824" s="169">
        <v>3.452054794520548</v>
      </c>
      <c r="K7824">
        <v>1</v>
      </c>
    </row>
    <row r="7825" spans="1:11" x14ac:dyDescent="0.25">
      <c r="A7825" t="s">
        <v>8372</v>
      </c>
      <c r="B7825">
        <v>15739</v>
      </c>
      <c r="C7825" t="s">
        <v>172</v>
      </c>
      <c r="D7825" s="167">
        <v>96357.93</v>
      </c>
      <c r="E7825" t="s">
        <v>196</v>
      </c>
      <c r="F7825" t="s">
        <v>169</v>
      </c>
      <c r="G7825" t="s">
        <v>3022</v>
      </c>
      <c r="H7825" s="168">
        <v>39174</v>
      </c>
      <c r="I7825" t="s">
        <v>107</v>
      </c>
      <c r="J7825" s="169">
        <v>10.490410958904109</v>
      </c>
      <c r="K7825">
        <v>3</v>
      </c>
    </row>
    <row r="7826" spans="1:11" x14ac:dyDescent="0.25">
      <c r="A7826" t="s">
        <v>8373</v>
      </c>
      <c r="B7826">
        <v>6880</v>
      </c>
      <c r="C7826" t="s">
        <v>167</v>
      </c>
      <c r="D7826" s="167">
        <v>37025.79</v>
      </c>
      <c r="E7826" t="s">
        <v>199</v>
      </c>
      <c r="F7826" t="s">
        <v>169</v>
      </c>
      <c r="G7826" t="s">
        <v>3318</v>
      </c>
      <c r="H7826" s="168">
        <v>40925</v>
      </c>
      <c r="I7826" t="s">
        <v>108</v>
      </c>
      <c r="J7826" s="169">
        <v>5.6931506849315072</v>
      </c>
      <c r="K7826">
        <v>2</v>
      </c>
    </row>
    <row r="7827" spans="1:11" x14ac:dyDescent="0.25">
      <c r="A7827" t="s">
        <v>8374</v>
      </c>
      <c r="B7827">
        <v>18028</v>
      </c>
      <c r="C7827" t="s">
        <v>172</v>
      </c>
      <c r="D7827" s="167">
        <v>51954.44</v>
      </c>
      <c r="E7827" t="s">
        <v>185</v>
      </c>
      <c r="F7827" t="s">
        <v>169</v>
      </c>
      <c r="G7827" t="s">
        <v>824</v>
      </c>
      <c r="H7827" s="168">
        <v>41148</v>
      </c>
      <c r="I7827" t="s">
        <v>108</v>
      </c>
      <c r="J7827" s="169">
        <v>5.0821917808219181</v>
      </c>
      <c r="K7827">
        <v>2</v>
      </c>
    </row>
    <row r="7828" spans="1:11" x14ac:dyDescent="0.25">
      <c r="A7828" t="s">
        <v>8375</v>
      </c>
      <c r="B7828">
        <v>71960</v>
      </c>
      <c r="C7828" t="s">
        <v>172</v>
      </c>
      <c r="D7828" s="167">
        <v>17269</v>
      </c>
      <c r="E7828" t="s">
        <v>188</v>
      </c>
      <c r="F7828" t="s">
        <v>202</v>
      </c>
      <c r="G7828" t="s">
        <v>224</v>
      </c>
      <c r="H7828" s="168">
        <v>40295</v>
      </c>
      <c r="I7828" t="s">
        <v>105</v>
      </c>
      <c r="J7828" s="169">
        <v>7.419178082191781</v>
      </c>
      <c r="K7828">
        <v>2</v>
      </c>
    </row>
    <row r="7829" spans="1:11" x14ac:dyDescent="0.25">
      <c r="A7829" t="s">
        <v>8376</v>
      </c>
      <c r="B7829">
        <v>48919</v>
      </c>
      <c r="C7829" t="s">
        <v>172</v>
      </c>
      <c r="D7829" s="167">
        <v>79227</v>
      </c>
      <c r="E7829" t="s">
        <v>168</v>
      </c>
      <c r="F7829" t="s">
        <v>169</v>
      </c>
      <c r="G7829" t="s">
        <v>173</v>
      </c>
      <c r="H7829" s="168">
        <v>38551</v>
      </c>
      <c r="I7829" t="s">
        <v>107</v>
      </c>
      <c r="J7829" s="169">
        <v>12.197260273972603</v>
      </c>
      <c r="K7829">
        <v>3</v>
      </c>
    </row>
    <row r="7830" spans="1:11" x14ac:dyDescent="0.25">
      <c r="A7830" t="s">
        <v>8377</v>
      </c>
      <c r="B7830">
        <v>4904</v>
      </c>
      <c r="C7830" t="s">
        <v>167</v>
      </c>
      <c r="D7830" s="167">
        <v>41781.910000000003</v>
      </c>
      <c r="E7830" t="s">
        <v>168</v>
      </c>
      <c r="F7830" t="s">
        <v>169</v>
      </c>
      <c r="G7830" t="s">
        <v>1136</v>
      </c>
      <c r="H7830" s="168">
        <v>41638</v>
      </c>
      <c r="I7830" t="s">
        <v>103</v>
      </c>
      <c r="J7830" s="169">
        <v>3.7397260273972601</v>
      </c>
      <c r="K7830">
        <v>1</v>
      </c>
    </row>
    <row r="7831" spans="1:11" x14ac:dyDescent="0.25">
      <c r="A7831" t="s">
        <v>8378</v>
      </c>
      <c r="B7831">
        <v>61671</v>
      </c>
      <c r="C7831" t="s">
        <v>167</v>
      </c>
      <c r="D7831" s="167">
        <v>93396</v>
      </c>
      <c r="E7831" t="s">
        <v>168</v>
      </c>
      <c r="F7831" t="s">
        <v>169</v>
      </c>
      <c r="G7831" t="s">
        <v>261</v>
      </c>
      <c r="H7831" s="168">
        <v>41582</v>
      </c>
      <c r="I7831" t="s">
        <v>107</v>
      </c>
      <c r="J7831" s="169">
        <v>3.893150684931507</v>
      </c>
      <c r="K7831">
        <v>1</v>
      </c>
    </row>
    <row r="7832" spans="1:11" x14ac:dyDescent="0.25">
      <c r="A7832" t="s">
        <v>8379</v>
      </c>
      <c r="B7832">
        <v>71772</v>
      </c>
      <c r="C7832" t="s">
        <v>172</v>
      </c>
      <c r="D7832" s="167">
        <v>42053.82</v>
      </c>
      <c r="E7832" t="s">
        <v>199</v>
      </c>
      <c r="F7832" t="s">
        <v>169</v>
      </c>
      <c r="G7832" t="s">
        <v>220</v>
      </c>
      <c r="H7832" s="168">
        <v>40749</v>
      </c>
      <c r="I7832" t="s">
        <v>108</v>
      </c>
      <c r="J7832" s="169">
        <v>6.1753424657534248</v>
      </c>
      <c r="K7832">
        <v>2</v>
      </c>
    </row>
    <row r="7833" spans="1:11" x14ac:dyDescent="0.25">
      <c r="A7833" t="s">
        <v>8380</v>
      </c>
      <c r="B7833">
        <v>894</v>
      </c>
      <c r="C7833" t="s">
        <v>172</v>
      </c>
      <c r="D7833" s="167">
        <v>64054.080000000002</v>
      </c>
      <c r="E7833" t="s">
        <v>199</v>
      </c>
      <c r="F7833" t="s">
        <v>169</v>
      </c>
      <c r="G7833" t="s">
        <v>344</v>
      </c>
      <c r="H7833" s="168">
        <v>33875</v>
      </c>
      <c r="I7833" t="s">
        <v>107</v>
      </c>
      <c r="J7833" s="169">
        <v>25.008219178082193</v>
      </c>
      <c r="K7833">
        <v>6</v>
      </c>
    </row>
    <row r="7834" spans="1:11" x14ac:dyDescent="0.25">
      <c r="A7834" t="s">
        <v>8381</v>
      </c>
      <c r="B7834">
        <v>90768</v>
      </c>
      <c r="C7834" t="s">
        <v>172</v>
      </c>
      <c r="D7834" s="167">
        <v>80402</v>
      </c>
      <c r="E7834" t="s">
        <v>185</v>
      </c>
      <c r="F7834" t="s">
        <v>169</v>
      </c>
      <c r="G7834" t="s">
        <v>416</v>
      </c>
      <c r="H7834" s="168">
        <v>39329</v>
      </c>
      <c r="I7834" t="s">
        <v>103</v>
      </c>
      <c r="J7834" s="169">
        <v>10.065753424657535</v>
      </c>
      <c r="K7834">
        <v>3</v>
      </c>
    </row>
    <row r="7835" spans="1:11" x14ac:dyDescent="0.25">
      <c r="A7835" t="s">
        <v>8382</v>
      </c>
      <c r="B7835">
        <v>8350</v>
      </c>
      <c r="C7835" t="s">
        <v>167</v>
      </c>
      <c r="D7835" s="167">
        <v>74370</v>
      </c>
      <c r="E7835" t="s">
        <v>185</v>
      </c>
      <c r="F7835" t="s">
        <v>169</v>
      </c>
      <c r="G7835" t="s">
        <v>261</v>
      </c>
      <c r="H7835" s="168">
        <v>42521</v>
      </c>
      <c r="I7835" t="s">
        <v>103</v>
      </c>
      <c r="J7835" s="169">
        <v>1.3205479452054794</v>
      </c>
      <c r="K7835">
        <v>1</v>
      </c>
    </row>
    <row r="7836" spans="1:11" x14ac:dyDescent="0.25">
      <c r="A7836" t="s">
        <v>8383</v>
      </c>
      <c r="B7836">
        <v>73730</v>
      </c>
      <c r="C7836" t="s">
        <v>172</v>
      </c>
      <c r="D7836" s="167">
        <v>56689.66</v>
      </c>
      <c r="E7836" t="s">
        <v>199</v>
      </c>
      <c r="F7836" t="s">
        <v>169</v>
      </c>
      <c r="G7836" t="s">
        <v>200</v>
      </c>
      <c r="H7836" s="168">
        <v>37655</v>
      </c>
      <c r="I7836" t="s">
        <v>104</v>
      </c>
      <c r="J7836" s="169">
        <v>14.652054794520549</v>
      </c>
      <c r="K7836">
        <v>3</v>
      </c>
    </row>
    <row r="7837" spans="1:11" x14ac:dyDescent="0.25">
      <c r="A7837" t="s">
        <v>8384</v>
      </c>
      <c r="B7837">
        <v>30774</v>
      </c>
      <c r="C7837" t="s">
        <v>167</v>
      </c>
      <c r="D7837" s="167">
        <v>58360.18</v>
      </c>
      <c r="E7837" t="s">
        <v>175</v>
      </c>
      <c r="F7837" t="s">
        <v>169</v>
      </c>
      <c r="G7837" t="s">
        <v>311</v>
      </c>
      <c r="H7837" s="168">
        <v>42100</v>
      </c>
      <c r="I7837" t="s">
        <v>104</v>
      </c>
      <c r="J7837" s="169">
        <v>2.473972602739726</v>
      </c>
      <c r="K7837">
        <v>1</v>
      </c>
    </row>
    <row r="7838" spans="1:11" x14ac:dyDescent="0.25">
      <c r="A7838" t="s">
        <v>8385</v>
      </c>
      <c r="B7838">
        <v>82991</v>
      </c>
      <c r="C7838" t="s">
        <v>172</v>
      </c>
      <c r="D7838" s="167">
        <v>73801</v>
      </c>
      <c r="E7838" t="s">
        <v>196</v>
      </c>
      <c r="F7838" t="s">
        <v>169</v>
      </c>
      <c r="G7838" t="s">
        <v>228</v>
      </c>
      <c r="H7838" s="168">
        <v>35856</v>
      </c>
      <c r="I7838" t="s">
        <v>103</v>
      </c>
      <c r="J7838" s="169">
        <v>19.580821917808219</v>
      </c>
      <c r="K7838">
        <v>4</v>
      </c>
    </row>
    <row r="7839" spans="1:11" x14ac:dyDescent="0.25">
      <c r="A7839" t="s">
        <v>8386</v>
      </c>
      <c r="B7839">
        <v>38269</v>
      </c>
      <c r="C7839" t="s">
        <v>172</v>
      </c>
      <c r="D7839" s="167">
        <v>74815</v>
      </c>
      <c r="E7839" t="s">
        <v>185</v>
      </c>
      <c r="F7839" t="s">
        <v>169</v>
      </c>
      <c r="G7839" t="s">
        <v>416</v>
      </c>
      <c r="H7839" s="168">
        <v>38747</v>
      </c>
      <c r="I7839" t="s">
        <v>103</v>
      </c>
      <c r="J7839" s="169">
        <v>11.66027397260274</v>
      </c>
      <c r="K7839">
        <v>3</v>
      </c>
    </row>
    <row r="7840" spans="1:11" x14ac:dyDescent="0.25">
      <c r="A7840" t="s">
        <v>8387</v>
      </c>
      <c r="B7840">
        <v>35979</v>
      </c>
      <c r="C7840" t="s">
        <v>172</v>
      </c>
      <c r="D7840" s="167">
        <v>50910</v>
      </c>
      <c r="E7840" t="s">
        <v>191</v>
      </c>
      <c r="F7840" t="s">
        <v>169</v>
      </c>
      <c r="G7840" t="s">
        <v>354</v>
      </c>
      <c r="H7840" s="168">
        <v>41904</v>
      </c>
      <c r="I7840" t="s">
        <v>103</v>
      </c>
      <c r="J7840" s="169">
        <v>3.010958904109589</v>
      </c>
      <c r="K7840">
        <v>1</v>
      </c>
    </row>
    <row r="7841" spans="1:11" x14ac:dyDescent="0.25">
      <c r="A7841" t="s">
        <v>8388</v>
      </c>
      <c r="B7841">
        <v>65782</v>
      </c>
      <c r="C7841" t="s">
        <v>172</v>
      </c>
      <c r="D7841" s="167">
        <v>83658</v>
      </c>
      <c r="E7841" t="s">
        <v>175</v>
      </c>
      <c r="F7841" t="s">
        <v>169</v>
      </c>
      <c r="G7841" t="s">
        <v>183</v>
      </c>
      <c r="H7841" s="168">
        <v>37270</v>
      </c>
      <c r="I7841" t="s">
        <v>104</v>
      </c>
      <c r="J7841" s="169">
        <v>15.706849315068494</v>
      </c>
      <c r="K7841">
        <v>4</v>
      </c>
    </row>
    <row r="7842" spans="1:11" x14ac:dyDescent="0.25">
      <c r="A7842" t="s">
        <v>8389</v>
      </c>
      <c r="B7842">
        <v>98024</v>
      </c>
      <c r="C7842" t="s">
        <v>172</v>
      </c>
      <c r="D7842" s="167">
        <v>61725</v>
      </c>
      <c r="E7842" t="s">
        <v>175</v>
      </c>
      <c r="F7842" t="s">
        <v>169</v>
      </c>
      <c r="G7842" t="s">
        <v>183</v>
      </c>
      <c r="H7842" s="168">
        <v>42156</v>
      </c>
      <c r="I7842" t="s">
        <v>106</v>
      </c>
      <c r="J7842" s="169">
        <v>2.3205479452054796</v>
      </c>
      <c r="K7842">
        <v>1</v>
      </c>
    </row>
    <row r="7843" spans="1:11" x14ac:dyDescent="0.25">
      <c r="A7843" t="s">
        <v>8390</v>
      </c>
      <c r="B7843">
        <v>15887</v>
      </c>
      <c r="C7843" t="s">
        <v>172</v>
      </c>
      <c r="D7843" s="167">
        <v>57234.14</v>
      </c>
      <c r="E7843" t="s">
        <v>180</v>
      </c>
      <c r="F7843" t="s">
        <v>169</v>
      </c>
      <c r="G7843" t="s">
        <v>209</v>
      </c>
      <c r="H7843" s="168">
        <v>40365</v>
      </c>
      <c r="I7843" t="s">
        <v>103</v>
      </c>
      <c r="J7843" s="169">
        <v>7.2273972602739729</v>
      </c>
      <c r="K7843">
        <v>2</v>
      </c>
    </row>
    <row r="7844" spans="1:11" x14ac:dyDescent="0.25">
      <c r="A7844" t="s">
        <v>8391</v>
      </c>
      <c r="B7844">
        <v>72665</v>
      </c>
      <c r="C7844" t="s">
        <v>172</v>
      </c>
      <c r="D7844" s="167">
        <v>52693</v>
      </c>
      <c r="E7844" t="s">
        <v>191</v>
      </c>
      <c r="F7844" t="s">
        <v>169</v>
      </c>
      <c r="G7844" t="s">
        <v>354</v>
      </c>
      <c r="H7844" s="168">
        <v>41288</v>
      </c>
      <c r="I7844" t="s">
        <v>106</v>
      </c>
      <c r="J7844" s="169">
        <v>4.6986301369863011</v>
      </c>
      <c r="K7844">
        <v>1</v>
      </c>
    </row>
    <row r="7845" spans="1:11" x14ac:dyDescent="0.25">
      <c r="A7845" t="s">
        <v>8392</v>
      </c>
      <c r="B7845">
        <v>45926</v>
      </c>
      <c r="C7845" t="s">
        <v>167</v>
      </c>
      <c r="D7845" s="167">
        <v>67206</v>
      </c>
      <c r="E7845" t="s">
        <v>180</v>
      </c>
      <c r="F7845" t="s">
        <v>169</v>
      </c>
      <c r="G7845" t="s">
        <v>170</v>
      </c>
      <c r="H7845" s="168">
        <v>36934</v>
      </c>
      <c r="I7845" t="s">
        <v>103</v>
      </c>
      <c r="J7845" s="169">
        <v>16.627397260273973</v>
      </c>
      <c r="K7845">
        <v>4</v>
      </c>
    </row>
    <row r="7846" spans="1:11" x14ac:dyDescent="0.25">
      <c r="A7846" t="s">
        <v>8393</v>
      </c>
      <c r="B7846">
        <v>92988</v>
      </c>
      <c r="C7846" t="s">
        <v>172</v>
      </c>
      <c r="D7846" s="167">
        <v>80784</v>
      </c>
      <c r="E7846" t="s">
        <v>191</v>
      </c>
      <c r="F7846" t="s">
        <v>169</v>
      </c>
      <c r="G7846" t="s">
        <v>192</v>
      </c>
      <c r="H7846" s="168">
        <v>36942</v>
      </c>
      <c r="I7846" t="s">
        <v>104</v>
      </c>
      <c r="J7846" s="169">
        <v>16.605479452054794</v>
      </c>
      <c r="K7846">
        <v>4</v>
      </c>
    </row>
    <row r="7847" spans="1:11" x14ac:dyDescent="0.25">
      <c r="A7847" t="s">
        <v>8394</v>
      </c>
      <c r="B7847">
        <v>70919</v>
      </c>
      <c r="C7847" t="s">
        <v>167</v>
      </c>
      <c r="D7847" s="167">
        <v>26208.35</v>
      </c>
      <c r="E7847" t="s">
        <v>196</v>
      </c>
      <c r="F7847" t="s">
        <v>202</v>
      </c>
      <c r="G7847" t="s">
        <v>816</v>
      </c>
      <c r="H7847" s="168">
        <v>34729</v>
      </c>
      <c r="I7847" t="s">
        <v>106</v>
      </c>
      <c r="J7847" s="169">
        <v>22.668493150684931</v>
      </c>
      <c r="K7847">
        <v>5</v>
      </c>
    </row>
    <row r="7848" spans="1:11" x14ac:dyDescent="0.25">
      <c r="A7848" t="s">
        <v>8395</v>
      </c>
      <c r="B7848">
        <v>68782</v>
      </c>
      <c r="C7848" t="s">
        <v>167</v>
      </c>
      <c r="D7848" s="167">
        <v>58440.2</v>
      </c>
      <c r="E7848" t="s">
        <v>230</v>
      </c>
      <c r="F7848" t="s">
        <v>169</v>
      </c>
      <c r="G7848" t="s">
        <v>357</v>
      </c>
      <c r="H7848" s="168">
        <v>39482</v>
      </c>
      <c r="I7848" t="s">
        <v>104</v>
      </c>
      <c r="J7848" s="169">
        <v>9.6465753424657539</v>
      </c>
      <c r="K7848">
        <v>2</v>
      </c>
    </row>
    <row r="7849" spans="1:11" x14ac:dyDescent="0.25">
      <c r="A7849" t="s">
        <v>8396</v>
      </c>
      <c r="B7849">
        <v>64873</v>
      </c>
      <c r="C7849" t="s">
        <v>167</v>
      </c>
      <c r="D7849" s="167">
        <v>56733</v>
      </c>
      <c r="E7849" t="s">
        <v>168</v>
      </c>
      <c r="F7849" t="s">
        <v>169</v>
      </c>
      <c r="G7849" t="s">
        <v>265</v>
      </c>
      <c r="H7849" s="168">
        <v>41596</v>
      </c>
      <c r="I7849" t="s">
        <v>108</v>
      </c>
      <c r="J7849" s="169">
        <v>3.8547945205479452</v>
      </c>
      <c r="K7849">
        <v>1</v>
      </c>
    </row>
    <row r="7850" spans="1:11" x14ac:dyDescent="0.25">
      <c r="A7850" t="s">
        <v>8397</v>
      </c>
      <c r="B7850">
        <v>17103</v>
      </c>
      <c r="C7850" t="s">
        <v>167</v>
      </c>
      <c r="D7850" s="167">
        <v>76015.03</v>
      </c>
      <c r="E7850" t="s">
        <v>168</v>
      </c>
      <c r="F7850" t="s">
        <v>169</v>
      </c>
      <c r="G7850" t="s">
        <v>2693</v>
      </c>
      <c r="H7850" s="168">
        <v>33238</v>
      </c>
      <c r="I7850" t="s">
        <v>106</v>
      </c>
      <c r="J7850" s="169">
        <v>26.753424657534246</v>
      </c>
      <c r="K7850">
        <v>6</v>
      </c>
    </row>
    <row r="7851" spans="1:11" x14ac:dyDescent="0.25">
      <c r="A7851" t="s">
        <v>8398</v>
      </c>
      <c r="B7851">
        <v>17386</v>
      </c>
      <c r="C7851" t="s">
        <v>172</v>
      </c>
      <c r="D7851" s="167">
        <v>51366.29</v>
      </c>
      <c r="E7851" t="s">
        <v>199</v>
      </c>
      <c r="F7851" t="s">
        <v>169</v>
      </c>
      <c r="G7851" t="s">
        <v>295</v>
      </c>
      <c r="H7851" s="168">
        <v>38320</v>
      </c>
      <c r="I7851" t="s">
        <v>104</v>
      </c>
      <c r="J7851" s="169">
        <v>12.830136986301369</v>
      </c>
      <c r="K7851">
        <v>3</v>
      </c>
    </row>
    <row r="7852" spans="1:11" x14ac:dyDescent="0.25">
      <c r="A7852" t="s">
        <v>8399</v>
      </c>
      <c r="B7852">
        <v>68962</v>
      </c>
      <c r="C7852" t="s">
        <v>172</v>
      </c>
      <c r="D7852" s="167">
        <v>40038.199999999997</v>
      </c>
      <c r="E7852" t="s">
        <v>233</v>
      </c>
      <c r="F7852" t="s">
        <v>169</v>
      </c>
      <c r="G7852" t="s">
        <v>399</v>
      </c>
      <c r="H7852" s="168">
        <v>38292</v>
      </c>
      <c r="I7852" t="s">
        <v>107</v>
      </c>
      <c r="J7852" s="169">
        <v>12.906849315068493</v>
      </c>
      <c r="K7852">
        <v>3</v>
      </c>
    </row>
    <row r="7853" spans="1:11" x14ac:dyDescent="0.25">
      <c r="A7853" t="s">
        <v>8400</v>
      </c>
      <c r="B7853">
        <v>62623</v>
      </c>
      <c r="C7853" t="s">
        <v>167</v>
      </c>
      <c r="D7853" s="167">
        <v>90928.2</v>
      </c>
      <c r="E7853" t="s">
        <v>185</v>
      </c>
      <c r="F7853" t="s">
        <v>169</v>
      </c>
      <c r="G7853" t="s">
        <v>170</v>
      </c>
      <c r="H7853" s="168">
        <v>36556</v>
      </c>
      <c r="I7853" t="s">
        <v>104</v>
      </c>
      <c r="J7853" s="169">
        <v>17.663013698630138</v>
      </c>
      <c r="K7853">
        <v>4</v>
      </c>
    </row>
    <row r="7854" spans="1:11" x14ac:dyDescent="0.25">
      <c r="A7854" t="s">
        <v>8401</v>
      </c>
      <c r="B7854">
        <v>95962</v>
      </c>
      <c r="C7854" t="s">
        <v>172</v>
      </c>
      <c r="D7854" s="167">
        <v>206000</v>
      </c>
      <c r="E7854" t="s">
        <v>180</v>
      </c>
      <c r="F7854" t="s">
        <v>169</v>
      </c>
      <c r="G7854" t="s">
        <v>8402</v>
      </c>
      <c r="H7854" s="168">
        <v>42009</v>
      </c>
      <c r="I7854" t="s">
        <v>103</v>
      </c>
      <c r="J7854" s="169">
        <v>2.7232876712328768</v>
      </c>
      <c r="K7854">
        <v>1</v>
      </c>
    </row>
    <row r="7855" spans="1:11" x14ac:dyDescent="0.25">
      <c r="A7855" t="s">
        <v>8403</v>
      </c>
      <c r="B7855">
        <v>99704</v>
      </c>
      <c r="C7855" t="s">
        <v>172</v>
      </c>
      <c r="D7855" s="167">
        <v>94449</v>
      </c>
      <c r="E7855" t="s">
        <v>185</v>
      </c>
      <c r="F7855" t="s">
        <v>169</v>
      </c>
      <c r="G7855" t="s">
        <v>495</v>
      </c>
      <c r="H7855" s="168">
        <v>37298</v>
      </c>
      <c r="I7855" t="s">
        <v>103</v>
      </c>
      <c r="J7855" s="169">
        <v>15.63013698630137</v>
      </c>
      <c r="K7855">
        <v>4</v>
      </c>
    </row>
    <row r="7856" spans="1:11" x14ac:dyDescent="0.25">
      <c r="A7856" t="s">
        <v>8404</v>
      </c>
      <c r="B7856">
        <v>98718</v>
      </c>
      <c r="C7856" t="s">
        <v>172</v>
      </c>
      <c r="D7856" s="167">
        <v>117174.02</v>
      </c>
      <c r="E7856" t="s">
        <v>185</v>
      </c>
      <c r="F7856" t="s">
        <v>169</v>
      </c>
      <c r="G7856" t="s">
        <v>382</v>
      </c>
      <c r="H7856" s="168">
        <v>32713</v>
      </c>
      <c r="I7856" t="s">
        <v>104</v>
      </c>
      <c r="J7856" s="169">
        <v>28.19178082191781</v>
      </c>
      <c r="K7856">
        <v>6</v>
      </c>
    </row>
    <row r="7857" spans="1:11" x14ac:dyDescent="0.25">
      <c r="A7857" t="s">
        <v>8405</v>
      </c>
      <c r="B7857">
        <v>63612</v>
      </c>
      <c r="C7857" t="s">
        <v>172</v>
      </c>
      <c r="D7857" s="167">
        <v>65530</v>
      </c>
      <c r="E7857" t="s">
        <v>191</v>
      </c>
      <c r="F7857" t="s">
        <v>169</v>
      </c>
      <c r="G7857" t="s">
        <v>486</v>
      </c>
      <c r="H7857" s="168">
        <v>39693</v>
      </c>
      <c r="I7857" t="s">
        <v>103</v>
      </c>
      <c r="J7857" s="169">
        <v>9.0684931506849313</v>
      </c>
      <c r="K7857">
        <v>2</v>
      </c>
    </row>
    <row r="7858" spans="1:11" x14ac:dyDescent="0.25">
      <c r="A7858" t="s">
        <v>8406</v>
      </c>
      <c r="B7858">
        <v>96953</v>
      </c>
      <c r="C7858" t="s">
        <v>172</v>
      </c>
      <c r="D7858" s="167">
        <v>43525.72</v>
      </c>
      <c r="E7858" t="s">
        <v>199</v>
      </c>
      <c r="F7858" t="s">
        <v>169</v>
      </c>
      <c r="G7858" t="s">
        <v>220</v>
      </c>
      <c r="H7858" s="168">
        <v>40609</v>
      </c>
      <c r="I7858" t="s">
        <v>106</v>
      </c>
      <c r="J7858" s="169">
        <v>6.558904109589041</v>
      </c>
      <c r="K7858">
        <v>2</v>
      </c>
    </row>
    <row r="7859" spans="1:11" x14ac:dyDescent="0.25">
      <c r="A7859" t="s">
        <v>8407</v>
      </c>
      <c r="B7859">
        <v>50442</v>
      </c>
      <c r="C7859" t="s">
        <v>172</v>
      </c>
      <c r="D7859" s="167">
        <v>100849.36</v>
      </c>
      <c r="E7859" t="s">
        <v>191</v>
      </c>
      <c r="F7859" t="s">
        <v>169</v>
      </c>
      <c r="G7859" t="s">
        <v>610</v>
      </c>
      <c r="H7859" s="168">
        <v>34295</v>
      </c>
      <c r="I7859" t="s">
        <v>106</v>
      </c>
      <c r="J7859" s="169">
        <v>23.857534246575341</v>
      </c>
      <c r="K7859">
        <v>5</v>
      </c>
    </row>
    <row r="7860" spans="1:11" x14ac:dyDescent="0.25">
      <c r="A7860" t="s">
        <v>8408</v>
      </c>
      <c r="B7860">
        <v>64271</v>
      </c>
      <c r="C7860" t="s">
        <v>172</v>
      </c>
      <c r="D7860" s="167">
        <v>92756.7</v>
      </c>
      <c r="E7860" t="s">
        <v>175</v>
      </c>
      <c r="F7860" t="s">
        <v>169</v>
      </c>
      <c r="G7860" t="s">
        <v>183</v>
      </c>
      <c r="H7860" s="168">
        <v>32398</v>
      </c>
      <c r="I7860" t="s">
        <v>103</v>
      </c>
      <c r="J7860" s="169">
        <v>29.054794520547944</v>
      </c>
      <c r="K7860">
        <v>6</v>
      </c>
    </row>
    <row r="7861" spans="1:11" x14ac:dyDescent="0.25">
      <c r="A7861" t="s">
        <v>8409</v>
      </c>
      <c r="B7861">
        <v>1705</v>
      </c>
      <c r="C7861" t="s">
        <v>172</v>
      </c>
      <c r="D7861" s="167">
        <v>84974</v>
      </c>
      <c r="E7861" t="s">
        <v>199</v>
      </c>
      <c r="F7861" t="s">
        <v>169</v>
      </c>
      <c r="G7861" t="s">
        <v>282</v>
      </c>
      <c r="H7861" s="168">
        <v>38614</v>
      </c>
      <c r="I7861" t="s">
        <v>108</v>
      </c>
      <c r="J7861" s="169">
        <v>12.024657534246575</v>
      </c>
      <c r="K7861">
        <v>3</v>
      </c>
    </row>
    <row r="7862" spans="1:11" x14ac:dyDescent="0.25">
      <c r="A7862" t="s">
        <v>8410</v>
      </c>
      <c r="B7862">
        <v>60445</v>
      </c>
      <c r="C7862" t="s">
        <v>172</v>
      </c>
      <c r="D7862" s="167">
        <v>43525.72</v>
      </c>
      <c r="E7862" t="s">
        <v>199</v>
      </c>
      <c r="F7862" t="s">
        <v>169</v>
      </c>
      <c r="G7862" t="s">
        <v>220</v>
      </c>
      <c r="H7862" s="168">
        <v>41540</v>
      </c>
      <c r="I7862" t="s">
        <v>106</v>
      </c>
      <c r="J7862" s="169">
        <v>4.0082191780821921</v>
      </c>
      <c r="K7862">
        <v>1</v>
      </c>
    </row>
    <row r="7863" spans="1:11" x14ac:dyDescent="0.25">
      <c r="A7863" t="s">
        <v>8411</v>
      </c>
      <c r="B7863">
        <v>41594</v>
      </c>
      <c r="C7863" t="s">
        <v>167</v>
      </c>
      <c r="D7863" s="167">
        <v>29779.06</v>
      </c>
      <c r="E7863" t="s">
        <v>233</v>
      </c>
      <c r="F7863" t="s">
        <v>202</v>
      </c>
      <c r="G7863" t="s">
        <v>234</v>
      </c>
      <c r="H7863" s="168">
        <v>41260</v>
      </c>
      <c r="I7863" t="s">
        <v>106</v>
      </c>
      <c r="J7863" s="169">
        <v>4.7753424657534245</v>
      </c>
      <c r="K7863">
        <v>1</v>
      </c>
    </row>
    <row r="7864" spans="1:11" x14ac:dyDescent="0.25">
      <c r="A7864" t="s">
        <v>8412</v>
      </c>
      <c r="B7864">
        <v>47119</v>
      </c>
      <c r="C7864" t="s">
        <v>167</v>
      </c>
      <c r="D7864" s="167">
        <v>70083.45</v>
      </c>
      <c r="E7864" t="s">
        <v>188</v>
      </c>
      <c r="F7864" t="s">
        <v>169</v>
      </c>
      <c r="G7864" t="s">
        <v>273</v>
      </c>
      <c r="H7864" s="168">
        <v>37186</v>
      </c>
      <c r="I7864" t="s">
        <v>104</v>
      </c>
      <c r="J7864" s="169">
        <v>15.936986301369863</v>
      </c>
      <c r="K7864">
        <v>4</v>
      </c>
    </row>
    <row r="7865" spans="1:11" x14ac:dyDescent="0.25">
      <c r="A7865" t="s">
        <v>8413</v>
      </c>
      <c r="B7865">
        <v>35862</v>
      </c>
      <c r="C7865" t="s">
        <v>167</v>
      </c>
      <c r="D7865" s="167">
        <v>64206.3</v>
      </c>
      <c r="E7865" t="s">
        <v>188</v>
      </c>
      <c r="F7865" t="s">
        <v>169</v>
      </c>
      <c r="G7865" t="s">
        <v>282</v>
      </c>
      <c r="H7865" s="168">
        <v>40798</v>
      </c>
      <c r="I7865" t="s">
        <v>103</v>
      </c>
      <c r="J7865" s="169">
        <v>6.0410958904109586</v>
      </c>
      <c r="K7865">
        <v>2</v>
      </c>
    </row>
    <row r="7866" spans="1:11" x14ac:dyDescent="0.25">
      <c r="A7866" t="s">
        <v>8414</v>
      </c>
      <c r="B7866">
        <v>83196</v>
      </c>
      <c r="C7866" t="s">
        <v>172</v>
      </c>
      <c r="D7866" s="167">
        <v>70435</v>
      </c>
      <c r="E7866" t="s">
        <v>175</v>
      </c>
      <c r="F7866" t="s">
        <v>169</v>
      </c>
      <c r="G7866" t="s">
        <v>183</v>
      </c>
      <c r="H7866" s="168">
        <v>39216</v>
      </c>
      <c r="I7866" t="s">
        <v>106</v>
      </c>
      <c r="J7866" s="169">
        <v>10.375342465753425</v>
      </c>
      <c r="K7866">
        <v>3</v>
      </c>
    </row>
    <row r="7867" spans="1:11" x14ac:dyDescent="0.25">
      <c r="A7867" t="s">
        <v>8415</v>
      </c>
      <c r="B7867">
        <v>3265</v>
      </c>
      <c r="C7867" t="s">
        <v>172</v>
      </c>
      <c r="D7867" s="167">
        <v>65752</v>
      </c>
      <c r="E7867" t="s">
        <v>175</v>
      </c>
      <c r="F7867" t="s">
        <v>169</v>
      </c>
      <c r="G7867" t="s">
        <v>183</v>
      </c>
      <c r="H7867" s="168">
        <v>40742</v>
      </c>
      <c r="I7867" t="s">
        <v>108</v>
      </c>
      <c r="J7867" s="169">
        <v>6.1945205479452055</v>
      </c>
      <c r="K7867">
        <v>2</v>
      </c>
    </row>
    <row r="7868" spans="1:11" x14ac:dyDescent="0.25">
      <c r="A7868" t="s">
        <v>8416</v>
      </c>
      <c r="B7868">
        <v>47307</v>
      </c>
      <c r="C7868" t="s">
        <v>167</v>
      </c>
      <c r="D7868" s="167">
        <v>91196.59</v>
      </c>
      <c r="E7868" t="s">
        <v>168</v>
      </c>
      <c r="F7868" t="s">
        <v>169</v>
      </c>
      <c r="G7868" t="s">
        <v>858</v>
      </c>
      <c r="H7868" s="168">
        <v>37319</v>
      </c>
      <c r="I7868" t="s">
        <v>103</v>
      </c>
      <c r="J7868" s="169">
        <v>15.572602739726028</v>
      </c>
      <c r="K7868">
        <v>4</v>
      </c>
    </row>
    <row r="7869" spans="1:11" x14ac:dyDescent="0.25">
      <c r="A7869" t="s">
        <v>8417</v>
      </c>
      <c r="B7869">
        <v>6580</v>
      </c>
      <c r="C7869" t="s">
        <v>172</v>
      </c>
      <c r="D7869" s="167">
        <v>85153.93</v>
      </c>
      <c r="E7869" t="s">
        <v>196</v>
      </c>
      <c r="F7869" t="s">
        <v>169</v>
      </c>
      <c r="G7869" t="s">
        <v>598</v>
      </c>
      <c r="H7869" s="168">
        <v>42268</v>
      </c>
      <c r="I7869" t="s">
        <v>107</v>
      </c>
      <c r="J7869" s="169">
        <v>2.0136986301369864</v>
      </c>
      <c r="K7869">
        <v>1</v>
      </c>
    </row>
    <row r="7870" spans="1:11" x14ac:dyDescent="0.25">
      <c r="A7870" t="s">
        <v>8418</v>
      </c>
      <c r="B7870">
        <v>99344</v>
      </c>
      <c r="C7870" t="s">
        <v>167</v>
      </c>
      <c r="D7870" s="167">
        <v>66065.23</v>
      </c>
      <c r="E7870" t="s">
        <v>168</v>
      </c>
      <c r="F7870" t="s">
        <v>169</v>
      </c>
      <c r="G7870" t="s">
        <v>194</v>
      </c>
      <c r="H7870" s="168">
        <v>31208</v>
      </c>
      <c r="I7870" t="s">
        <v>106</v>
      </c>
      <c r="J7870" s="169">
        <v>32.315068493150683</v>
      </c>
      <c r="K7870">
        <v>7</v>
      </c>
    </row>
    <row r="7871" spans="1:11" x14ac:dyDescent="0.25">
      <c r="A7871" t="s">
        <v>8419</v>
      </c>
      <c r="B7871">
        <v>12060</v>
      </c>
      <c r="C7871" t="s">
        <v>167</v>
      </c>
      <c r="D7871" s="167">
        <v>62520.44</v>
      </c>
      <c r="E7871" t="s">
        <v>168</v>
      </c>
      <c r="F7871" t="s">
        <v>169</v>
      </c>
      <c r="G7871" t="s">
        <v>1364</v>
      </c>
      <c r="H7871" s="168">
        <v>39622</v>
      </c>
      <c r="I7871" t="s">
        <v>108</v>
      </c>
      <c r="J7871" s="169">
        <v>9.2630136986301377</v>
      </c>
      <c r="K7871">
        <v>2</v>
      </c>
    </row>
    <row r="7872" spans="1:11" x14ac:dyDescent="0.25">
      <c r="A7872" t="s">
        <v>8420</v>
      </c>
      <c r="B7872">
        <v>2521</v>
      </c>
      <c r="C7872" t="s">
        <v>172</v>
      </c>
      <c r="D7872" s="167">
        <v>97506.93</v>
      </c>
      <c r="E7872" t="s">
        <v>199</v>
      </c>
      <c r="F7872" t="s">
        <v>169</v>
      </c>
      <c r="G7872" t="s">
        <v>176</v>
      </c>
      <c r="H7872" s="168">
        <v>41750</v>
      </c>
      <c r="I7872" t="s">
        <v>104</v>
      </c>
      <c r="J7872" s="169">
        <v>3.4328767123287673</v>
      </c>
      <c r="K7872">
        <v>1</v>
      </c>
    </row>
    <row r="7873" spans="1:11" x14ac:dyDescent="0.25">
      <c r="A7873" t="s">
        <v>8421</v>
      </c>
      <c r="B7873">
        <v>61413</v>
      </c>
      <c r="C7873" t="s">
        <v>172</v>
      </c>
      <c r="D7873" s="167">
        <v>73801</v>
      </c>
      <c r="E7873" t="s">
        <v>196</v>
      </c>
      <c r="F7873" t="s">
        <v>169</v>
      </c>
      <c r="G7873" t="s">
        <v>5626</v>
      </c>
      <c r="H7873" s="168">
        <v>37340</v>
      </c>
      <c r="I7873" t="s">
        <v>104</v>
      </c>
      <c r="J7873" s="169">
        <v>15.515068493150684</v>
      </c>
      <c r="K7873">
        <v>4</v>
      </c>
    </row>
    <row r="7874" spans="1:11" x14ac:dyDescent="0.25">
      <c r="A7874" t="s">
        <v>8422</v>
      </c>
      <c r="B7874">
        <v>95377</v>
      </c>
      <c r="C7874" t="s">
        <v>172</v>
      </c>
      <c r="D7874" s="167">
        <v>46925.78</v>
      </c>
      <c r="E7874" t="s">
        <v>188</v>
      </c>
      <c r="F7874" t="s">
        <v>169</v>
      </c>
      <c r="G7874" t="s">
        <v>344</v>
      </c>
      <c r="H7874" s="168">
        <v>39034</v>
      </c>
      <c r="I7874" t="s">
        <v>107</v>
      </c>
      <c r="J7874" s="169">
        <v>10.873972602739727</v>
      </c>
      <c r="K7874">
        <v>3</v>
      </c>
    </row>
    <row r="7875" spans="1:11" x14ac:dyDescent="0.25">
      <c r="A7875" t="s">
        <v>8423</v>
      </c>
      <c r="B7875">
        <v>98066</v>
      </c>
      <c r="C7875" t="s">
        <v>172</v>
      </c>
      <c r="D7875" s="167">
        <v>84192.03</v>
      </c>
      <c r="E7875" t="s">
        <v>308</v>
      </c>
      <c r="F7875" t="s">
        <v>169</v>
      </c>
      <c r="G7875" t="s">
        <v>3713</v>
      </c>
      <c r="H7875" s="168">
        <v>36500</v>
      </c>
      <c r="I7875" t="s">
        <v>103</v>
      </c>
      <c r="J7875" s="169">
        <v>17.816438356164383</v>
      </c>
      <c r="K7875">
        <v>4</v>
      </c>
    </row>
    <row r="7876" spans="1:11" x14ac:dyDescent="0.25">
      <c r="A7876" t="s">
        <v>8424</v>
      </c>
      <c r="B7876">
        <v>97230</v>
      </c>
      <c r="C7876" t="s">
        <v>172</v>
      </c>
      <c r="D7876" s="167">
        <v>83497.98</v>
      </c>
      <c r="E7876" t="s">
        <v>168</v>
      </c>
      <c r="F7876" t="s">
        <v>169</v>
      </c>
      <c r="G7876" t="s">
        <v>2046</v>
      </c>
      <c r="H7876" s="168">
        <v>34449</v>
      </c>
      <c r="I7876" t="s">
        <v>106</v>
      </c>
      <c r="J7876" s="169">
        <v>23.435616438356163</v>
      </c>
      <c r="K7876">
        <v>5</v>
      </c>
    </row>
    <row r="7877" spans="1:11" x14ac:dyDescent="0.25">
      <c r="A7877" t="s">
        <v>8425</v>
      </c>
      <c r="B7877">
        <v>15894</v>
      </c>
      <c r="C7877" t="s">
        <v>167</v>
      </c>
      <c r="D7877" s="167">
        <v>41953.24</v>
      </c>
      <c r="E7877" t="s">
        <v>188</v>
      </c>
      <c r="F7877" t="s">
        <v>202</v>
      </c>
      <c r="G7877" t="s">
        <v>313</v>
      </c>
      <c r="H7877" s="168">
        <v>38726</v>
      </c>
      <c r="I7877" t="s">
        <v>104</v>
      </c>
      <c r="J7877" s="169">
        <v>11.717808219178082</v>
      </c>
      <c r="K7877">
        <v>3</v>
      </c>
    </row>
    <row r="7878" spans="1:11" x14ac:dyDescent="0.25">
      <c r="A7878" t="s">
        <v>8426</v>
      </c>
      <c r="B7878">
        <v>27873</v>
      </c>
      <c r="C7878" t="s">
        <v>167</v>
      </c>
      <c r="D7878" s="167">
        <v>97622.43</v>
      </c>
      <c r="E7878" t="s">
        <v>185</v>
      </c>
      <c r="F7878" t="s">
        <v>169</v>
      </c>
      <c r="G7878" t="s">
        <v>240</v>
      </c>
      <c r="H7878" s="168">
        <v>38796</v>
      </c>
      <c r="I7878" t="s">
        <v>103</v>
      </c>
      <c r="J7878" s="169">
        <v>11.526027397260274</v>
      </c>
      <c r="K7878">
        <v>3</v>
      </c>
    </row>
    <row r="7879" spans="1:11" x14ac:dyDescent="0.25">
      <c r="A7879" t="s">
        <v>8427</v>
      </c>
      <c r="B7879">
        <v>69685</v>
      </c>
      <c r="C7879" t="s">
        <v>172</v>
      </c>
      <c r="D7879" s="167">
        <v>67139.06</v>
      </c>
      <c r="E7879" t="s">
        <v>196</v>
      </c>
      <c r="F7879" t="s">
        <v>169</v>
      </c>
      <c r="G7879" t="s">
        <v>706</v>
      </c>
      <c r="H7879" s="168">
        <v>39510</v>
      </c>
      <c r="I7879" t="s">
        <v>103</v>
      </c>
      <c r="J7879" s="169">
        <v>9.5698630136986296</v>
      </c>
      <c r="K7879">
        <v>2</v>
      </c>
    </row>
    <row r="7880" spans="1:11" x14ac:dyDescent="0.25">
      <c r="A7880" t="s">
        <v>8428</v>
      </c>
      <c r="B7880">
        <v>71336</v>
      </c>
      <c r="C7880" t="s">
        <v>172</v>
      </c>
      <c r="D7880" s="167">
        <v>106448.44</v>
      </c>
      <c r="E7880" t="s">
        <v>168</v>
      </c>
      <c r="F7880" t="s">
        <v>169</v>
      </c>
      <c r="G7880" t="s">
        <v>1166</v>
      </c>
      <c r="H7880" s="168">
        <v>33049</v>
      </c>
      <c r="I7880" t="s">
        <v>103</v>
      </c>
      <c r="J7880" s="169">
        <v>27.271232876712329</v>
      </c>
      <c r="K7880">
        <v>6</v>
      </c>
    </row>
    <row r="7881" spans="1:11" x14ac:dyDescent="0.25">
      <c r="A7881" t="s">
        <v>8429</v>
      </c>
      <c r="B7881">
        <v>52392</v>
      </c>
      <c r="C7881" t="s">
        <v>167</v>
      </c>
      <c r="D7881" s="167">
        <v>96763.35</v>
      </c>
      <c r="E7881" t="s">
        <v>168</v>
      </c>
      <c r="F7881" t="s">
        <v>169</v>
      </c>
      <c r="G7881" t="s">
        <v>384</v>
      </c>
      <c r="H7881" s="168">
        <v>34947</v>
      </c>
      <c r="I7881" t="s">
        <v>103</v>
      </c>
      <c r="J7881" s="169">
        <v>22.07123287671233</v>
      </c>
      <c r="K7881">
        <v>5</v>
      </c>
    </row>
    <row r="7882" spans="1:11" x14ac:dyDescent="0.25">
      <c r="A7882" t="s">
        <v>8430</v>
      </c>
      <c r="B7882">
        <v>61119</v>
      </c>
      <c r="C7882" t="s">
        <v>167</v>
      </c>
      <c r="D7882" s="167">
        <v>84984.38</v>
      </c>
      <c r="E7882" t="s">
        <v>188</v>
      </c>
      <c r="F7882" t="s">
        <v>169</v>
      </c>
      <c r="G7882" t="s">
        <v>397</v>
      </c>
      <c r="H7882" s="168">
        <v>38894</v>
      </c>
      <c r="I7882" t="s">
        <v>105</v>
      </c>
      <c r="J7882" s="169">
        <v>11.257534246575343</v>
      </c>
      <c r="K7882">
        <v>3</v>
      </c>
    </row>
    <row r="7883" spans="1:11" x14ac:dyDescent="0.25">
      <c r="A7883" t="s">
        <v>8431</v>
      </c>
      <c r="B7883">
        <v>93679</v>
      </c>
      <c r="C7883" t="s">
        <v>172</v>
      </c>
      <c r="D7883" s="167">
        <v>144675.32</v>
      </c>
      <c r="E7883" t="s">
        <v>188</v>
      </c>
      <c r="F7883" t="s">
        <v>169</v>
      </c>
      <c r="G7883" t="s">
        <v>231</v>
      </c>
      <c r="H7883" s="168">
        <v>41456</v>
      </c>
      <c r="I7883" t="s">
        <v>104</v>
      </c>
      <c r="J7883" s="169">
        <v>4.2383561643835614</v>
      </c>
      <c r="K7883">
        <v>1</v>
      </c>
    </row>
    <row r="7884" spans="1:11" x14ac:dyDescent="0.25">
      <c r="A7884" t="s">
        <v>8432</v>
      </c>
      <c r="B7884">
        <v>47634</v>
      </c>
      <c r="C7884" t="s">
        <v>172</v>
      </c>
      <c r="D7884" s="167">
        <v>56581.5</v>
      </c>
      <c r="E7884" t="s">
        <v>268</v>
      </c>
      <c r="F7884" t="s">
        <v>169</v>
      </c>
      <c r="G7884" t="s">
        <v>418</v>
      </c>
      <c r="H7884" s="168">
        <v>42478</v>
      </c>
      <c r="I7884" t="s">
        <v>105</v>
      </c>
      <c r="J7884" s="169">
        <v>1.4383561643835616</v>
      </c>
      <c r="K7884">
        <v>1</v>
      </c>
    </row>
    <row r="7885" spans="1:11" x14ac:dyDescent="0.25">
      <c r="A7885" t="s">
        <v>8433</v>
      </c>
      <c r="B7885">
        <v>7560</v>
      </c>
      <c r="C7885" t="s">
        <v>167</v>
      </c>
      <c r="D7885" s="167">
        <v>92601.29</v>
      </c>
      <c r="E7885" t="s">
        <v>191</v>
      </c>
      <c r="F7885" t="s">
        <v>169</v>
      </c>
      <c r="G7885" t="s">
        <v>610</v>
      </c>
      <c r="H7885" s="168">
        <v>36002</v>
      </c>
      <c r="I7885" t="s">
        <v>104</v>
      </c>
      <c r="J7885" s="169">
        <v>19.18082191780822</v>
      </c>
      <c r="K7885">
        <v>4</v>
      </c>
    </row>
    <row r="7886" spans="1:11" x14ac:dyDescent="0.25">
      <c r="A7886" t="s">
        <v>8434</v>
      </c>
      <c r="B7886">
        <v>60095</v>
      </c>
      <c r="C7886" t="s">
        <v>172</v>
      </c>
      <c r="D7886" s="167">
        <v>27805.439999999999</v>
      </c>
      <c r="E7886" t="s">
        <v>233</v>
      </c>
      <c r="F7886" t="s">
        <v>202</v>
      </c>
      <c r="G7886" t="s">
        <v>234</v>
      </c>
      <c r="H7886" s="168">
        <v>42478</v>
      </c>
      <c r="I7886" t="s">
        <v>108</v>
      </c>
      <c r="J7886" s="169">
        <v>1.4383561643835616</v>
      </c>
      <c r="K7886">
        <v>1</v>
      </c>
    </row>
    <row r="7887" spans="1:11" x14ac:dyDescent="0.25">
      <c r="A7887" t="s">
        <v>8435</v>
      </c>
      <c r="B7887">
        <v>67167</v>
      </c>
      <c r="C7887" t="s">
        <v>167</v>
      </c>
      <c r="D7887" s="167">
        <v>104717.28</v>
      </c>
      <c r="E7887" t="s">
        <v>188</v>
      </c>
      <c r="F7887" t="s">
        <v>169</v>
      </c>
      <c r="G7887" t="s">
        <v>397</v>
      </c>
      <c r="H7887" s="168">
        <v>28171</v>
      </c>
      <c r="I7887" t="s">
        <v>106</v>
      </c>
      <c r="J7887" s="169">
        <v>40.635616438356166</v>
      </c>
      <c r="K7887">
        <v>8</v>
      </c>
    </row>
    <row r="7888" spans="1:11" x14ac:dyDescent="0.25">
      <c r="A7888" t="s">
        <v>8436</v>
      </c>
      <c r="B7888">
        <v>54123</v>
      </c>
      <c r="C7888" t="s">
        <v>172</v>
      </c>
      <c r="D7888" s="167">
        <v>98268.27</v>
      </c>
      <c r="E7888" t="s">
        <v>199</v>
      </c>
      <c r="F7888" t="s">
        <v>169</v>
      </c>
      <c r="G7888" t="s">
        <v>443</v>
      </c>
      <c r="H7888" s="168">
        <v>37452</v>
      </c>
      <c r="I7888" t="s">
        <v>108</v>
      </c>
      <c r="J7888" s="169">
        <v>15.208219178082192</v>
      </c>
      <c r="K7888">
        <v>4</v>
      </c>
    </row>
    <row r="7889" spans="1:11" x14ac:dyDescent="0.25">
      <c r="A7889" t="s">
        <v>8437</v>
      </c>
      <c r="B7889">
        <v>51071</v>
      </c>
      <c r="C7889" t="s">
        <v>167</v>
      </c>
      <c r="D7889" s="167">
        <v>105007.29</v>
      </c>
      <c r="E7889" t="s">
        <v>168</v>
      </c>
      <c r="F7889" t="s">
        <v>169</v>
      </c>
      <c r="G7889" t="s">
        <v>275</v>
      </c>
      <c r="H7889" s="168">
        <v>41512</v>
      </c>
      <c r="I7889" t="s">
        <v>104</v>
      </c>
      <c r="J7889" s="169">
        <v>4.0849315068493155</v>
      </c>
      <c r="K7889">
        <v>1</v>
      </c>
    </row>
    <row r="7890" spans="1:11" x14ac:dyDescent="0.25">
      <c r="A7890" t="s">
        <v>8438</v>
      </c>
      <c r="B7890">
        <v>14687</v>
      </c>
      <c r="C7890" t="s">
        <v>167</v>
      </c>
      <c r="D7890" s="167">
        <v>84974</v>
      </c>
      <c r="E7890" t="s">
        <v>308</v>
      </c>
      <c r="F7890" t="s">
        <v>169</v>
      </c>
      <c r="G7890" t="s">
        <v>189</v>
      </c>
      <c r="H7890" s="168">
        <v>35667</v>
      </c>
      <c r="I7890" t="s">
        <v>106</v>
      </c>
      <c r="J7890" s="169">
        <v>20.098630136986301</v>
      </c>
      <c r="K7890">
        <v>5</v>
      </c>
    </row>
    <row r="7891" spans="1:11" x14ac:dyDescent="0.25">
      <c r="A7891" t="s">
        <v>8439</v>
      </c>
      <c r="B7891">
        <v>65869</v>
      </c>
      <c r="C7891" t="s">
        <v>172</v>
      </c>
      <c r="D7891" s="167">
        <v>105743.92</v>
      </c>
      <c r="E7891" t="s">
        <v>308</v>
      </c>
      <c r="F7891" t="s">
        <v>169</v>
      </c>
      <c r="G7891" t="s">
        <v>443</v>
      </c>
      <c r="H7891" s="168">
        <v>31950</v>
      </c>
      <c r="I7891" t="s">
        <v>107</v>
      </c>
      <c r="J7891" s="169">
        <v>30.282191780821918</v>
      </c>
      <c r="K7891">
        <v>7</v>
      </c>
    </row>
    <row r="7892" spans="1:11" x14ac:dyDescent="0.25">
      <c r="A7892" t="s">
        <v>8440</v>
      </c>
      <c r="B7892">
        <v>3054</v>
      </c>
      <c r="C7892" t="s">
        <v>167</v>
      </c>
      <c r="D7892" s="167">
        <v>58448</v>
      </c>
      <c r="E7892" t="s">
        <v>216</v>
      </c>
      <c r="F7892" t="s">
        <v>169</v>
      </c>
      <c r="G7892" t="s">
        <v>217</v>
      </c>
      <c r="H7892" s="168">
        <v>34557</v>
      </c>
      <c r="I7892" t="s">
        <v>107</v>
      </c>
      <c r="J7892" s="169">
        <v>23.139726027397259</v>
      </c>
      <c r="K7892">
        <v>5</v>
      </c>
    </row>
    <row r="7893" spans="1:11" x14ac:dyDescent="0.25">
      <c r="A7893" t="s">
        <v>8441</v>
      </c>
      <c r="B7893">
        <v>10357</v>
      </c>
      <c r="C7893" t="s">
        <v>167</v>
      </c>
      <c r="D7893" s="167">
        <v>24076.15</v>
      </c>
      <c r="E7893" t="s">
        <v>196</v>
      </c>
      <c r="F7893" t="s">
        <v>202</v>
      </c>
      <c r="G7893" t="s">
        <v>367</v>
      </c>
      <c r="H7893" s="168">
        <v>36808</v>
      </c>
      <c r="I7893" t="s">
        <v>106</v>
      </c>
      <c r="J7893" s="169">
        <v>16.972602739726028</v>
      </c>
      <c r="K7893">
        <v>4</v>
      </c>
    </row>
    <row r="7894" spans="1:11" x14ac:dyDescent="0.25">
      <c r="A7894" t="s">
        <v>8442</v>
      </c>
      <c r="B7894">
        <v>32109</v>
      </c>
      <c r="C7894" t="s">
        <v>172</v>
      </c>
      <c r="D7894" s="167">
        <v>112899</v>
      </c>
      <c r="E7894" t="s">
        <v>196</v>
      </c>
      <c r="F7894" t="s">
        <v>169</v>
      </c>
      <c r="G7894" t="s">
        <v>620</v>
      </c>
      <c r="H7894" s="168">
        <v>37011</v>
      </c>
      <c r="I7894" t="s">
        <v>106</v>
      </c>
      <c r="J7894" s="169">
        <v>16.416438356164385</v>
      </c>
      <c r="K7894">
        <v>4</v>
      </c>
    </row>
    <row r="7895" spans="1:11" x14ac:dyDescent="0.25">
      <c r="A7895" t="s">
        <v>8443</v>
      </c>
      <c r="B7895">
        <v>40684</v>
      </c>
      <c r="C7895" t="s">
        <v>167</v>
      </c>
      <c r="D7895" s="167">
        <v>75738.58</v>
      </c>
      <c r="E7895" t="s">
        <v>188</v>
      </c>
      <c r="F7895" t="s">
        <v>169</v>
      </c>
      <c r="G7895" t="s">
        <v>284</v>
      </c>
      <c r="H7895" s="168">
        <v>41975</v>
      </c>
      <c r="I7895" t="s">
        <v>103</v>
      </c>
      <c r="J7895" s="169">
        <v>2.8164383561643835</v>
      </c>
      <c r="K7895">
        <v>1</v>
      </c>
    </row>
    <row r="7896" spans="1:11" x14ac:dyDescent="0.25">
      <c r="A7896" t="s">
        <v>8444</v>
      </c>
      <c r="B7896">
        <v>37812</v>
      </c>
      <c r="C7896" t="s">
        <v>172</v>
      </c>
      <c r="D7896" s="167">
        <v>56731.79</v>
      </c>
      <c r="E7896" t="s">
        <v>168</v>
      </c>
      <c r="F7896" t="s">
        <v>169</v>
      </c>
      <c r="G7896" t="s">
        <v>178</v>
      </c>
      <c r="H7896" s="168">
        <v>41288</v>
      </c>
      <c r="I7896" t="s">
        <v>105</v>
      </c>
      <c r="J7896" s="169">
        <v>4.6986301369863011</v>
      </c>
      <c r="K7896">
        <v>1</v>
      </c>
    </row>
    <row r="7897" spans="1:11" x14ac:dyDescent="0.25">
      <c r="A7897" t="s">
        <v>8445</v>
      </c>
      <c r="B7897">
        <v>38012</v>
      </c>
      <c r="C7897" t="s">
        <v>172</v>
      </c>
      <c r="D7897" s="167">
        <v>40631.32</v>
      </c>
      <c r="E7897" t="s">
        <v>199</v>
      </c>
      <c r="F7897" t="s">
        <v>169</v>
      </c>
      <c r="G7897" t="s">
        <v>200</v>
      </c>
      <c r="H7897" s="168">
        <v>42373</v>
      </c>
      <c r="I7897" t="s">
        <v>108</v>
      </c>
      <c r="J7897" s="169">
        <v>1.726027397260274</v>
      </c>
      <c r="K7897">
        <v>1</v>
      </c>
    </row>
    <row r="7898" spans="1:11" x14ac:dyDescent="0.25">
      <c r="A7898" t="s">
        <v>8446</v>
      </c>
      <c r="B7898">
        <v>65458</v>
      </c>
      <c r="C7898" t="s">
        <v>172</v>
      </c>
      <c r="D7898" s="167">
        <v>100849.36</v>
      </c>
      <c r="E7898" t="s">
        <v>191</v>
      </c>
      <c r="F7898" t="s">
        <v>169</v>
      </c>
      <c r="G7898" t="s">
        <v>610</v>
      </c>
      <c r="H7898" s="168">
        <v>33288</v>
      </c>
      <c r="I7898" t="s">
        <v>104</v>
      </c>
      <c r="J7898" s="169">
        <v>26.616438356164384</v>
      </c>
      <c r="K7898">
        <v>6</v>
      </c>
    </row>
    <row r="7899" spans="1:11" x14ac:dyDescent="0.25">
      <c r="A7899" t="s">
        <v>8447</v>
      </c>
      <c r="B7899">
        <v>90231</v>
      </c>
      <c r="C7899" t="s">
        <v>167</v>
      </c>
      <c r="D7899" s="167">
        <v>135392</v>
      </c>
      <c r="E7899" t="s">
        <v>188</v>
      </c>
      <c r="F7899" t="s">
        <v>169</v>
      </c>
      <c r="G7899" t="s">
        <v>275</v>
      </c>
      <c r="H7899" s="168">
        <v>30487</v>
      </c>
      <c r="I7899" t="s">
        <v>105</v>
      </c>
      <c r="J7899" s="169">
        <v>34.290410958904111</v>
      </c>
      <c r="K7899">
        <v>7</v>
      </c>
    </row>
    <row r="7900" spans="1:11" x14ac:dyDescent="0.25">
      <c r="A7900" t="s">
        <v>8448</v>
      </c>
      <c r="B7900">
        <v>45998</v>
      </c>
      <c r="C7900" t="s">
        <v>172</v>
      </c>
      <c r="D7900" s="167">
        <v>74891.600000000006</v>
      </c>
      <c r="E7900" t="s">
        <v>196</v>
      </c>
      <c r="F7900" t="s">
        <v>169</v>
      </c>
      <c r="G7900" t="s">
        <v>914</v>
      </c>
      <c r="H7900" s="168">
        <v>42450</v>
      </c>
      <c r="I7900" t="s">
        <v>104</v>
      </c>
      <c r="J7900" s="169">
        <v>1.515068493150685</v>
      </c>
      <c r="K7900">
        <v>1</v>
      </c>
    </row>
    <row r="7901" spans="1:11" x14ac:dyDescent="0.25">
      <c r="A7901" t="s">
        <v>8449</v>
      </c>
      <c r="B7901">
        <v>58952</v>
      </c>
      <c r="C7901" t="s">
        <v>172</v>
      </c>
      <c r="D7901" s="167">
        <v>29779.06</v>
      </c>
      <c r="E7901" t="s">
        <v>233</v>
      </c>
      <c r="F7901" t="s">
        <v>202</v>
      </c>
      <c r="G7901" t="s">
        <v>234</v>
      </c>
      <c r="H7901" s="168">
        <v>41511</v>
      </c>
      <c r="I7901" t="s">
        <v>104</v>
      </c>
      <c r="J7901" s="169">
        <v>4.087671232876712</v>
      </c>
      <c r="K7901">
        <v>1</v>
      </c>
    </row>
    <row r="7902" spans="1:11" x14ac:dyDescent="0.25">
      <c r="A7902" t="s">
        <v>8450</v>
      </c>
      <c r="B7902">
        <v>83673</v>
      </c>
      <c r="C7902" t="s">
        <v>167</v>
      </c>
      <c r="D7902" s="167">
        <v>78524.83</v>
      </c>
      <c r="E7902" t="s">
        <v>216</v>
      </c>
      <c r="F7902" t="s">
        <v>169</v>
      </c>
      <c r="G7902" t="s">
        <v>369</v>
      </c>
      <c r="H7902" s="168">
        <v>39790</v>
      </c>
      <c r="I7902" t="s">
        <v>107</v>
      </c>
      <c r="J7902" s="169">
        <v>8.8027397260273972</v>
      </c>
      <c r="K7902">
        <v>2</v>
      </c>
    </row>
    <row r="7903" spans="1:11" x14ac:dyDescent="0.25">
      <c r="A7903" t="s">
        <v>8451</v>
      </c>
      <c r="B7903">
        <v>85147</v>
      </c>
      <c r="C7903" t="s">
        <v>167</v>
      </c>
      <c r="D7903" s="167">
        <v>57807.08</v>
      </c>
      <c r="E7903" t="s">
        <v>188</v>
      </c>
      <c r="F7903" t="s">
        <v>202</v>
      </c>
      <c r="G7903" t="s">
        <v>313</v>
      </c>
      <c r="H7903" s="168">
        <v>30138</v>
      </c>
      <c r="I7903" t="s">
        <v>103</v>
      </c>
      <c r="J7903" s="169">
        <v>35.246575342465754</v>
      </c>
      <c r="K7903">
        <v>8</v>
      </c>
    </row>
    <row r="7904" spans="1:11" x14ac:dyDescent="0.25">
      <c r="A7904" t="s">
        <v>8452</v>
      </c>
      <c r="B7904">
        <v>24686</v>
      </c>
      <c r="C7904" t="s">
        <v>172</v>
      </c>
      <c r="D7904" s="167">
        <v>70435</v>
      </c>
      <c r="E7904" t="s">
        <v>175</v>
      </c>
      <c r="F7904" t="s">
        <v>169</v>
      </c>
      <c r="G7904" t="s">
        <v>183</v>
      </c>
      <c r="H7904" s="168">
        <v>39098</v>
      </c>
      <c r="I7904" t="s">
        <v>103</v>
      </c>
      <c r="J7904" s="169">
        <v>10.698630136986301</v>
      </c>
      <c r="K7904">
        <v>3</v>
      </c>
    </row>
    <row r="7905" spans="1:11" x14ac:dyDescent="0.25">
      <c r="A7905" t="s">
        <v>8453</v>
      </c>
      <c r="B7905">
        <v>56861</v>
      </c>
      <c r="C7905" t="s">
        <v>167</v>
      </c>
      <c r="D7905" s="167">
        <v>54580.28</v>
      </c>
      <c r="E7905" t="s">
        <v>168</v>
      </c>
      <c r="F7905" t="s">
        <v>169</v>
      </c>
      <c r="G7905" t="s">
        <v>178</v>
      </c>
      <c r="H7905" s="168">
        <v>41582</v>
      </c>
      <c r="I7905" t="s">
        <v>103</v>
      </c>
      <c r="J7905" s="169">
        <v>3.893150684931507</v>
      </c>
      <c r="K7905">
        <v>1</v>
      </c>
    </row>
    <row r="7906" spans="1:11" x14ac:dyDescent="0.25">
      <c r="A7906" t="s">
        <v>8454</v>
      </c>
      <c r="B7906">
        <v>28347</v>
      </c>
      <c r="C7906" t="s">
        <v>172</v>
      </c>
      <c r="D7906" s="167">
        <v>81492</v>
      </c>
      <c r="E7906" t="s">
        <v>191</v>
      </c>
      <c r="F7906" t="s">
        <v>169</v>
      </c>
      <c r="G7906" t="s">
        <v>192</v>
      </c>
      <c r="H7906" s="168">
        <v>38670</v>
      </c>
      <c r="I7906" t="s">
        <v>104</v>
      </c>
      <c r="J7906" s="169">
        <v>11.871232876712329</v>
      </c>
      <c r="K7906">
        <v>3</v>
      </c>
    </row>
    <row r="7907" spans="1:11" x14ac:dyDescent="0.25">
      <c r="A7907" t="s">
        <v>8455</v>
      </c>
      <c r="B7907">
        <v>63475</v>
      </c>
      <c r="C7907" t="s">
        <v>167</v>
      </c>
      <c r="D7907" s="167">
        <v>65722.06</v>
      </c>
      <c r="E7907" t="s">
        <v>185</v>
      </c>
      <c r="F7907" t="s">
        <v>169</v>
      </c>
      <c r="G7907" t="s">
        <v>703</v>
      </c>
      <c r="H7907" s="168">
        <v>39853</v>
      </c>
      <c r="I7907" t="s">
        <v>103</v>
      </c>
      <c r="J7907" s="169">
        <v>8.6301369863013697</v>
      </c>
      <c r="K7907">
        <v>2</v>
      </c>
    </row>
    <row r="7908" spans="1:11" x14ac:dyDescent="0.25">
      <c r="A7908" t="s">
        <v>8456</v>
      </c>
      <c r="B7908">
        <v>92248</v>
      </c>
      <c r="C7908" t="s">
        <v>172</v>
      </c>
      <c r="D7908" s="167">
        <v>95263.92</v>
      </c>
      <c r="E7908" t="s">
        <v>188</v>
      </c>
      <c r="F7908" t="s">
        <v>169</v>
      </c>
      <c r="G7908" t="s">
        <v>428</v>
      </c>
      <c r="H7908" s="168">
        <v>32209</v>
      </c>
      <c r="I7908" t="s">
        <v>108</v>
      </c>
      <c r="J7908" s="169">
        <v>29.572602739726026</v>
      </c>
      <c r="K7908">
        <v>6</v>
      </c>
    </row>
    <row r="7909" spans="1:11" x14ac:dyDescent="0.25">
      <c r="A7909" t="s">
        <v>8457</v>
      </c>
      <c r="B7909">
        <v>93231</v>
      </c>
      <c r="C7909" t="s">
        <v>172</v>
      </c>
      <c r="D7909" s="167">
        <v>83611.44</v>
      </c>
      <c r="E7909" t="s">
        <v>191</v>
      </c>
      <c r="F7909" t="s">
        <v>169</v>
      </c>
      <c r="G7909" t="s">
        <v>192</v>
      </c>
      <c r="H7909" s="168">
        <v>34387</v>
      </c>
      <c r="I7909" t="s">
        <v>106</v>
      </c>
      <c r="J7909" s="169">
        <v>23.605479452054794</v>
      </c>
      <c r="K7909">
        <v>5</v>
      </c>
    </row>
    <row r="7910" spans="1:11" x14ac:dyDescent="0.25">
      <c r="A7910" t="s">
        <v>8458</v>
      </c>
      <c r="B7910">
        <v>33405</v>
      </c>
      <c r="C7910" t="s">
        <v>167</v>
      </c>
      <c r="D7910" s="167">
        <v>67206</v>
      </c>
      <c r="E7910" t="s">
        <v>188</v>
      </c>
      <c r="F7910" t="s">
        <v>169</v>
      </c>
      <c r="G7910" t="s">
        <v>170</v>
      </c>
      <c r="H7910" s="168">
        <v>37011</v>
      </c>
      <c r="I7910" t="s">
        <v>107</v>
      </c>
      <c r="J7910" s="169">
        <v>16.416438356164385</v>
      </c>
      <c r="K7910">
        <v>4</v>
      </c>
    </row>
    <row r="7911" spans="1:11" x14ac:dyDescent="0.25">
      <c r="A7911" t="s">
        <v>8459</v>
      </c>
      <c r="B7911">
        <v>90187</v>
      </c>
      <c r="C7911" t="s">
        <v>172</v>
      </c>
      <c r="D7911" s="167">
        <v>42053.83</v>
      </c>
      <c r="E7911" t="s">
        <v>199</v>
      </c>
      <c r="F7911" t="s">
        <v>169</v>
      </c>
      <c r="G7911" t="s">
        <v>220</v>
      </c>
      <c r="H7911" s="168">
        <v>41786</v>
      </c>
      <c r="I7911" t="s">
        <v>108</v>
      </c>
      <c r="J7911" s="169">
        <v>3.3342465753424659</v>
      </c>
      <c r="K7911">
        <v>1</v>
      </c>
    </row>
    <row r="7912" spans="1:11" x14ac:dyDescent="0.25">
      <c r="A7912" t="s">
        <v>8460</v>
      </c>
      <c r="B7912">
        <v>24696</v>
      </c>
      <c r="C7912" t="s">
        <v>172</v>
      </c>
      <c r="D7912" s="167">
        <v>52693</v>
      </c>
      <c r="E7912" t="s">
        <v>191</v>
      </c>
      <c r="F7912" t="s">
        <v>169</v>
      </c>
      <c r="G7912" t="s">
        <v>354</v>
      </c>
      <c r="H7912" s="168">
        <v>40671</v>
      </c>
      <c r="I7912" t="s">
        <v>103</v>
      </c>
      <c r="J7912" s="169">
        <v>6.3890410958904109</v>
      </c>
      <c r="K7912">
        <v>2</v>
      </c>
    </row>
    <row r="7913" spans="1:11" x14ac:dyDescent="0.25">
      <c r="A7913" t="s">
        <v>8461</v>
      </c>
      <c r="B7913">
        <v>54457</v>
      </c>
      <c r="C7913" t="s">
        <v>172</v>
      </c>
      <c r="D7913" s="167">
        <v>52000</v>
      </c>
      <c r="E7913" t="s">
        <v>185</v>
      </c>
      <c r="F7913" t="s">
        <v>169</v>
      </c>
      <c r="G7913" t="s">
        <v>8462</v>
      </c>
      <c r="H7913" s="168">
        <v>42562</v>
      </c>
      <c r="I7913" t="s">
        <v>105</v>
      </c>
      <c r="J7913" s="169">
        <v>1.2082191780821918</v>
      </c>
      <c r="K7913">
        <v>1</v>
      </c>
    </row>
    <row r="7914" spans="1:11" x14ac:dyDescent="0.25">
      <c r="A7914" t="s">
        <v>8463</v>
      </c>
      <c r="B7914">
        <v>8070</v>
      </c>
      <c r="C7914" t="s">
        <v>172</v>
      </c>
      <c r="D7914" s="167">
        <v>58720</v>
      </c>
      <c r="E7914" t="s">
        <v>168</v>
      </c>
      <c r="F7914" t="s">
        <v>169</v>
      </c>
      <c r="G7914" t="s">
        <v>265</v>
      </c>
      <c r="H7914" s="168">
        <v>40756</v>
      </c>
      <c r="I7914" t="s">
        <v>104</v>
      </c>
      <c r="J7914" s="169">
        <v>6.1561643835616442</v>
      </c>
      <c r="K7914">
        <v>2</v>
      </c>
    </row>
    <row r="7915" spans="1:11" x14ac:dyDescent="0.25">
      <c r="A7915" t="s">
        <v>8464</v>
      </c>
      <c r="B7915">
        <v>81884</v>
      </c>
      <c r="C7915" t="s">
        <v>172</v>
      </c>
      <c r="D7915" s="167">
        <v>69500.929999999993</v>
      </c>
      <c r="E7915" t="s">
        <v>233</v>
      </c>
      <c r="F7915" t="s">
        <v>169</v>
      </c>
      <c r="G7915" t="s">
        <v>637</v>
      </c>
      <c r="H7915" s="168">
        <v>37876</v>
      </c>
      <c r="I7915" t="s">
        <v>107</v>
      </c>
      <c r="J7915" s="169">
        <v>14.046575342465754</v>
      </c>
      <c r="K7915">
        <v>3</v>
      </c>
    </row>
    <row r="7916" spans="1:11" x14ac:dyDescent="0.25">
      <c r="A7916" t="s">
        <v>8465</v>
      </c>
      <c r="B7916">
        <v>70950</v>
      </c>
      <c r="C7916" t="s">
        <v>167</v>
      </c>
      <c r="D7916" s="167">
        <v>53976.6</v>
      </c>
      <c r="E7916" t="s">
        <v>239</v>
      </c>
      <c r="F7916" t="s">
        <v>202</v>
      </c>
      <c r="G7916" t="s">
        <v>535</v>
      </c>
      <c r="H7916" s="168">
        <v>39930</v>
      </c>
      <c r="I7916" t="s">
        <v>107</v>
      </c>
      <c r="J7916" s="169">
        <v>8.419178082191781</v>
      </c>
      <c r="K7916">
        <v>2</v>
      </c>
    </row>
    <row r="7917" spans="1:11" x14ac:dyDescent="0.25">
      <c r="A7917" t="s">
        <v>8466</v>
      </c>
      <c r="B7917">
        <v>28785</v>
      </c>
      <c r="C7917" t="s">
        <v>167</v>
      </c>
      <c r="D7917" s="167">
        <v>18247.04</v>
      </c>
      <c r="E7917" t="s">
        <v>216</v>
      </c>
      <c r="F7917" t="s">
        <v>202</v>
      </c>
      <c r="G7917" t="s">
        <v>303</v>
      </c>
      <c r="H7917" s="168">
        <v>37067</v>
      </c>
      <c r="I7917" t="s">
        <v>108</v>
      </c>
      <c r="J7917" s="169">
        <v>16.263013698630136</v>
      </c>
      <c r="K7917">
        <v>4</v>
      </c>
    </row>
    <row r="7918" spans="1:11" x14ac:dyDescent="0.25">
      <c r="A7918" t="s">
        <v>8467</v>
      </c>
      <c r="B7918">
        <v>13167</v>
      </c>
      <c r="C7918" t="s">
        <v>172</v>
      </c>
      <c r="D7918" s="167">
        <v>56990</v>
      </c>
      <c r="E7918" t="s">
        <v>191</v>
      </c>
      <c r="F7918" t="s">
        <v>169</v>
      </c>
      <c r="G7918" t="s">
        <v>354</v>
      </c>
      <c r="H7918" s="168">
        <v>41708</v>
      </c>
      <c r="I7918" t="s">
        <v>106</v>
      </c>
      <c r="J7918" s="169">
        <v>3.547945205479452</v>
      </c>
      <c r="K7918">
        <v>1</v>
      </c>
    </row>
    <row r="7919" spans="1:11" x14ac:dyDescent="0.25">
      <c r="A7919" t="s">
        <v>8468</v>
      </c>
      <c r="B7919">
        <v>63817</v>
      </c>
      <c r="C7919" t="s">
        <v>167</v>
      </c>
      <c r="D7919" s="167">
        <v>88908.19</v>
      </c>
      <c r="E7919" t="s">
        <v>191</v>
      </c>
      <c r="F7919" t="s">
        <v>169</v>
      </c>
      <c r="G7919" t="s">
        <v>610</v>
      </c>
      <c r="H7919" s="168">
        <v>39636</v>
      </c>
      <c r="I7919" t="s">
        <v>103</v>
      </c>
      <c r="J7919" s="169">
        <v>9.2246575342465746</v>
      </c>
      <c r="K7919">
        <v>2</v>
      </c>
    </row>
    <row r="7920" spans="1:11" x14ac:dyDescent="0.25">
      <c r="A7920" t="s">
        <v>8469</v>
      </c>
      <c r="B7920">
        <v>5341</v>
      </c>
      <c r="C7920" t="s">
        <v>172</v>
      </c>
      <c r="D7920" s="167">
        <v>92756.7</v>
      </c>
      <c r="E7920" t="s">
        <v>175</v>
      </c>
      <c r="F7920" t="s">
        <v>169</v>
      </c>
      <c r="G7920" t="s">
        <v>183</v>
      </c>
      <c r="H7920" s="168">
        <v>35296</v>
      </c>
      <c r="I7920" t="s">
        <v>103</v>
      </c>
      <c r="J7920" s="169">
        <v>21.115068493150684</v>
      </c>
      <c r="K7920">
        <v>5</v>
      </c>
    </row>
    <row r="7921" spans="1:11" x14ac:dyDescent="0.25">
      <c r="A7921" t="s">
        <v>8470</v>
      </c>
      <c r="B7921">
        <v>78880</v>
      </c>
      <c r="C7921" t="s">
        <v>172</v>
      </c>
      <c r="D7921" s="167">
        <v>78238.91</v>
      </c>
      <c r="E7921" t="s">
        <v>239</v>
      </c>
      <c r="F7921" t="s">
        <v>169</v>
      </c>
      <c r="G7921" t="s">
        <v>1940</v>
      </c>
      <c r="H7921" s="168">
        <v>40434</v>
      </c>
      <c r="I7921" t="s">
        <v>107</v>
      </c>
      <c r="J7921" s="169">
        <v>7.0383561643835613</v>
      </c>
      <c r="K7921">
        <v>2</v>
      </c>
    </row>
    <row r="7922" spans="1:11" x14ac:dyDescent="0.25">
      <c r="A7922" t="s">
        <v>8471</v>
      </c>
      <c r="B7922">
        <v>95500</v>
      </c>
      <c r="C7922" t="s">
        <v>172</v>
      </c>
      <c r="D7922" s="167">
        <v>50424.68</v>
      </c>
      <c r="E7922" t="s">
        <v>191</v>
      </c>
      <c r="F7922" t="s">
        <v>202</v>
      </c>
      <c r="G7922" t="s">
        <v>610</v>
      </c>
      <c r="H7922" s="168">
        <v>34413</v>
      </c>
      <c r="I7922" t="s">
        <v>107</v>
      </c>
      <c r="J7922" s="169">
        <v>23.534246575342465</v>
      </c>
      <c r="K7922">
        <v>5</v>
      </c>
    </row>
    <row r="7923" spans="1:11" x14ac:dyDescent="0.25">
      <c r="A7923" t="s">
        <v>8472</v>
      </c>
      <c r="B7923">
        <v>80438</v>
      </c>
      <c r="C7923" t="s">
        <v>172</v>
      </c>
      <c r="D7923" s="167">
        <v>90871.7</v>
      </c>
      <c r="E7923" t="s">
        <v>196</v>
      </c>
      <c r="F7923" t="s">
        <v>169</v>
      </c>
      <c r="G7923" t="s">
        <v>397</v>
      </c>
      <c r="H7923" s="168">
        <v>40952</v>
      </c>
      <c r="I7923" t="s">
        <v>107</v>
      </c>
      <c r="J7923" s="169">
        <v>5.6191780821917812</v>
      </c>
      <c r="K7923">
        <v>2</v>
      </c>
    </row>
    <row r="7924" spans="1:11" x14ac:dyDescent="0.25">
      <c r="A7924" t="s">
        <v>8473</v>
      </c>
      <c r="B7924">
        <v>17244</v>
      </c>
      <c r="C7924" t="s">
        <v>172</v>
      </c>
      <c r="D7924" s="167">
        <v>57186</v>
      </c>
      <c r="E7924" t="s">
        <v>168</v>
      </c>
      <c r="F7924" t="s">
        <v>169</v>
      </c>
      <c r="G7924" t="s">
        <v>265</v>
      </c>
      <c r="H7924" s="168">
        <v>39300</v>
      </c>
      <c r="I7924" t="s">
        <v>108</v>
      </c>
      <c r="J7924" s="169">
        <v>10.145205479452056</v>
      </c>
      <c r="K7924">
        <v>3</v>
      </c>
    </row>
    <row r="7925" spans="1:11" x14ac:dyDescent="0.25">
      <c r="A7925" t="s">
        <v>8474</v>
      </c>
      <c r="B7925">
        <v>91351</v>
      </c>
      <c r="C7925" t="s">
        <v>167</v>
      </c>
      <c r="D7925" s="167">
        <v>80163.41</v>
      </c>
      <c r="E7925" t="s">
        <v>308</v>
      </c>
      <c r="F7925" t="s">
        <v>169</v>
      </c>
      <c r="G7925" t="s">
        <v>8475</v>
      </c>
      <c r="H7925" s="168">
        <v>38865</v>
      </c>
      <c r="I7925" t="s">
        <v>104</v>
      </c>
      <c r="J7925" s="169">
        <v>11.336986301369864</v>
      </c>
      <c r="K7925">
        <v>3</v>
      </c>
    </row>
    <row r="7926" spans="1:11" x14ac:dyDescent="0.25">
      <c r="A7926" t="s">
        <v>8476</v>
      </c>
      <c r="B7926">
        <v>22855</v>
      </c>
      <c r="C7926" t="s">
        <v>172</v>
      </c>
      <c r="D7926" s="167">
        <v>83497.98</v>
      </c>
      <c r="E7926" t="s">
        <v>199</v>
      </c>
      <c r="F7926" t="s">
        <v>169</v>
      </c>
      <c r="G7926" t="s">
        <v>3985</v>
      </c>
      <c r="H7926" s="168">
        <v>32803</v>
      </c>
      <c r="I7926" t="s">
        <v>104</v>
      </c>
      <c r="J7926" s="169">
        <v>27.945205479452056</v>
      </c>
      <c r="K7926">
        <v>6</v>
      </c>
    </row>
    <row r="7927" spans="1:11" x14ac:dyDescent="0.25">
      <c r="A7927" t="s">
        <v>8477</v>
      </c>
      <c r="B7927">
        <v>926</v>
      </c>
      <c r="C7927" t="s">
        <v>167</v>
      </c>
      <c r="D7927" s="167">
        <v>97912</v>
      </c>
      <c r="E7927" t="s">
        <v>188</v>
      </c>
      <c r="F7927" t="s">
        <v>169</v>
      </c>
      <c r="G7927" t="s">
        <v>284</v>
      </c>
      <c r="H7927" s="168">
        <v>36886</v>
      </c>
      <c r="I7927" t="s">
        <v>104</v>
      </c>
      <c r="J7927" s="169">
        <v>16.758904109589039</v>
      </c>
      <c r="K7927">
        <v>4</v>
      </c>
    </row>
    <row r="7928" spans="1:11" x14ac:dyDescent="0.25">
      <c r="A7928" t="s">
        <v>8478</v>
      </c>
      <c r="B7928">
        <v>34504</v>
      </c>
      <c r="C7928" t="s">
        <v>172</v>
      </c>
      <c r="D7928" s="167">
        <v>64141</v>
      </c>
      <c r="E7928" t="s">
        <v>199</v>
      </c>
      <c r="F7928" t="s">
        <v>169</v>
      </c>
      <c r="G7928" t="s">
        <v>200</v>
      </c>
      <c r="H7928" s="168">
        <v>36184</v>
      </c>
      <c r="I7928" t="s">
        <v>104</v>
      </c>
      <c r="J7928" s="169">
        <v>18.682191780821917</v>
      </c>
      <c r="K7928">
        <v>4</v>
      </c>
    </row>
    <row r="7929" spans="1:11" x14ac:dyDescent="0.25">
      <c r="A7929" t="s">
        <v>8479</v>
      </c>
      <c r="B7929">
        <v>63891</v>
      </c>
      <c r="C7929" t="s">
        <v>172</v>
      </c>
      <c r="D7929" s="167">
        <v>77343</v>
      </c>
      <c r="E7929" t="s">
        <v>180</v>
      </c>
      <c r="F7929" t="s">
        <v>169</v>
      </c>
      <c r="G7929" t="s">
        <v>209</v>
      </c>
      <c r="H7929" s="168">
        <v>36543</v>
      </c>
      <c r="I7929" t="s">
        <v>104</v>
      </c>
      <c r="J7929" s="169">
        <v>17.698630136986303</v>
      </c>
      <c r="K7929">
        <v>4</v>
      </c>
    </row>
    <row r="7930" spans="1:11" x14ac:dyDescent="0.25">
      <c r="A7930" t="s">
        <v>8480</v>
      </c>
      <c r="B7930">
        <v>81706</v>
      </c>
      <c r="C7930" t="s">
        <v>172</v>
      </c>
      <c r="D7930" s="167">
        <v>84974</v>
      </c>
      <c r="E7930" t="s">
        <v>185</v>
      </c>
      <c r="F7930" t="s">
        <v>169</v>
      </c>
      <c r="G7930" t="s">
        <v>189</v>
      </c>
      <c r="H7930" s="168">
        <v>39258</v>
      </c>
      <c r="I7930" t="s">
        <v>103</v>
      </c>
      <c r="J7930" s="169">
        <v>10.260273972602739</v>
      </c>
      <c r="K7930">
        <v>3</v>
      </c>
    </row>
    <row r="7931" spans="1:11" x14ac:dyDescent="0.25">
      <c r="A7931" t="s">
        <v>8481</v>
      </c>
      <c r="B7931">
        <v>91831</v>
      </c>
      <c r="C7931" t="s">
        <v>172</v>
      </c>
      <c r="D7931" s="167">
        <v>45261</v>
      </c>
      <c r="E7931" t="s">
        <v>191</v>
      </c>
      <c r="F7931" t="s">
        <v>169</v>
      </c>
      <c r="G7931" t="s">
        <v>1065</v>
      </c>
      <c r="H7931" s="168">
        <v>42716</v>
      </c>
      <c r="I7931" t="s">
        <v>108</v>
      </c>
      <c r="J7931" s="169">
        <v>0.78630136986301369</v>
      </c>
      <c r="K7931">
        <v>1</v>
      </c>
    </row>
    <row r="7932" spans="1:11" x14ac:dyDescent="0.25">
      <c r="A7932" t="s">
        <v>8482</v>
      </c>
      <c r="B7932">
        <v>83017</v>
      </c>
      <c r="C7932" t="s">
        <v>167</v>
      </c>
      <c r="D7932" s="167">
        <v>54403.08</v>
      </c>
      <c r="E7932" t="s">
        <v>168</v>
      </c>
      <c r="F7932" t="s">
        <v>169</v>
      </c>
      <c r="G7932" t="s">
        <v>560</v>
      </c>
      <c r="H7932" s="168">
        <v>41624</v>
      </c>
      <c r="I7932" t="s">
        <v>103</v>
      </c>
      <c r="J7932" s="169">
        <v>3.7780821917808218</v>
      </c>
      <c r="K7932">
        <v>1</v>
      </c>
    </row>
    <row r="7933" spans="1:11" x14ac:dyDescent="0.25">
      <c r="A7933" t="s">
        <v>8483</v>
      </c>
      <c r="B7933">
        <v>41806</v>
      </c>
      <c r="C7933" t="s">
        <v>172</v>
      </c>
      <c r="D7933" s="167">
        <v>83658</v>
      </c>
      <c r="E7933" t="s">
        <v>175</v>
      </c>
      <c r="F7933" t="s">
        <v>169</v>
      </c>
      <c r="G7933" t="s">
        <v>183</v>
      </c>
      <c r="H7933" s="168">
        <v>37270</v>
      </c>
      <c r="I7933" t="s">
        <v>103</v>
      </c>
      <c r="J7933" s="169">
        <v>15.706849315068494</v>
      </c>
      <c r="K7933">
        <v>4</v>
      </c>
    </row>
    <row r="7934" spans="1:11" x14ac:dyDescent="0.25">
      <c r="A7934" t="s">
        <v>8484</v>
      </c>
      <c r="B7934">
        <v>69942</v>
      </c>
      <c r="C7934" t="s">
        <v>172</v>
      </c>
      <c r="D7934" s="167">
        <v>80829</v>
      </c>
      <c r="E7934" t="s">
        <v>175</v>
      </c>
      <c r="F7934" t="s">
        <v>169</v>
      </c>
      <c r="G7934" t="s">
        <v>183</v>
      </c>
      <c r="H7934" s="168">
        <v>37655</v>
      </c>
      <c r="I7934" t="s">
        <v>103</v>
      </c>
      <c r="J7934" s="169">
        <v>14.652054794520549</v>
      </c>
      <c r="K7934">
        <v>3</v>
      </c>
    </row>
    <row r="7935" spans="1:11" x14ac:dyDescent="0.25">
      <c r="A7935" t="s">
        <v>8485</v>
      </c>
      <c r="B7935">
        <v>20696</v>
      </c>
      <c r="C7935" t="s">
        <v>172</v>
      </c>
      <c r="D7935" s="167">
        <v>105743.92</v>
      </c>
      <c r="E7935" t="s">
        <v>230</v>
      </c>
      <c r="F7935" t="s">
        <v>169</v>
      </c>
      <c r="G7935" t="s">
        <v>7444</v>
      </c>
      <c r="H7935" s="168">
        <v>34260</v>
      </c>
      <c r="I7935" t="s">
        <v>103</v>
      </c>
      <c r="J7935" s="169">
        <v>23.953424657534246</v>
      </c>
      <c r="K7935">
        <v>5</v>
      </c>
    </row>
    <row r="7936" spans="1:11" x14ac:dyDescent="0.25">
      <c r="A7936" t="s">
        <v>8486</v>
      </c>
      <c r="B7936">
        <v>54321</v>
      </c>
      <c r="C7936" t="s">
        <v>167</v>
      </c>
      <c r="D7936" s="167">
        <v>102664</v>
      </c>
      <c r="E7936" t="s">
        <v>188</v>
      </c>
      <c r="F7936" t="s">
        <v>169</v>
      </c>
      <c r="G7936" t="s">
        <v>598</v>
      </c>
      <c r="H7936" s="168">
        <v>37572</v>
      </c>
      <c r="I7936" t="s">
        <v>107</v>
      </c>
      <c r="J7936" s="169">
        <v>14.87945205479452</v>
      </c>
      <c r="K7936">
        <v>3</v>
      </c>
    </row>
    <row r="7937" spans="1:11" x14ac:dyDescent="0.25">
      <c r="A7937" t="s">
        <v>8487</v>
      </c>
      <c r="B7937">
        <v>40038</v>
      </c>
      <c r="C7937" t="s">
        <v>167</v>
      </c>
      <c r="D7937" s="167">
        <v>91751.37</v>
      </c>
      <c r="E7937" t="s">
        <v>168</v>
      </c>
      <c r="F7937" t="s">
        <v>169</v>
      </c>
      <c r="G7937" t="s">
        <v>1364</v>
      </c>
      <c r="H7937" s="168">
        <v>33973</v>
      </c>
      <c r="I7937" t="s">
        <v>105</v>
      </c>
      <c r="J7937" s="169">
        <v>24.739726027397261</v>
      </c>
      <c r="K7937">
        <v>5</v>
      </c>
    </row>
    <row r="7938" spans="1:11" x14ac:dyDescent="0.25">
      <c r="A7938" t="s">
        <v>8488</v>
      </c>
      <c r="B7938">
        <v>95997</v>
      </c>
      <c r="C7938" t="s">
        <v>172</v>
      </c>
      <c r="D7938" s="167">
        <v>40935</v>
      </c>
      <c r="E7938" t="s">
        <v>168</v>
      </c>
      <c r="F7938" t="s">
        <v>169</v>
      </c>
      <c r="G7938" t="s">
        <v>170</v>
      </c>
      <c r="H7938" s="168">
        <v>41330</v>
      </c>
      <c r="I7938" t="s">
        <v>103</v>
      </c>
      <c r="J7938" s="169">
        <v>4.5835616438356164</v>
      </c>
      <c r="K7938">
        <v>1</v>
      </c>
    </row>
    <row r="7939" spans="1:11" x14ac:dyDescent="0.25">
      <c r="A7939" t="s">
        <v>8489</v>
      </c>
      <c r="B7939">
        <v>48953</v>
      </c>
      <c r="C7939" t="s">
        <v>172</v>
      </c>
      <c r="D7939" s="167">
        <v>103708.64</v>
      </c>
      <c r="E7939" t="s">
        <v>168</v>
      </c>
      <c r="F7939" t="s">
        <v>169</v>
      </c>
      <c r="G7939" t="s">
        <v>906</v>
      </c>
      <c r="H7939" s="168">
        <v>32803</v>
      </c>
      <c r="I7939" t="s">
        <v>108</v>
      </c>
      <c r="J7939" s="169">
        <v>27.945205479452056</v>
      </c>
      <c r="K7939">
        <v>6</v>
      </c>
    </row>
    <row r="7940" spans="1:11" x14ac:dyDescent="0.25">
      <c r="A7940" t="s">
        <v>8490</v>
      </c>
      <c r="B7940">
        <v>15087</v>
      </c>
      <c r="C7940" t="s">
        <v>167</v>
      </c>
      <c r="D7940" s="167">
        <v>72534.66</v>
      </c>
      <c r="E7940" t="s">
        <v>199</v>
      </c>
      <c r="F7940" t="s">
        <v>169</v>
      </c>
      <c r="G7940" t="s">
        <v>698</v>
      </c>
      <c r="H7940" s="168">
        <v>32713</v>
      </c>
      <c r="I7940" t="s">
        <v>103</v>
      </c>
      <c r="J7940" s="169">
        <v>28.19178082191781</v>
      </c>
      <c r="K7940">
        <v>6</v>
      </c>
    </row>
    <row r="7941" spans="1:11" x14ac:dyDescent="0.25">
      <c r="A7941" t="s">
        <v>8491</v>
      </c>
      <c r="B7941">
        <v>85680</v>
      </c>
      <c r="C7941" t="s">
        <v>172</v>
      </c>
      <c r="D7941" s="167">
        <v>65716</v>
      </c>
      <c r="E7941" t="s">
        <v>191</v>
      </c>
      <c r="F7941" t="s">
        <v>169</v>
      </c>
      <c r="G7941" t="s">
        <v>486</v>
      </c>
      <c r="H7941" s="168">
        <v>39329</v>
      </c>
      <c r="I7941" t="s">
        <v>104</v>
      </c>
      <c r="J7941" s="169">
        <v>10.065753424657535</v>
      </c>
      <c r="K7941">
        <v>3</v>
      </c>
    </row>
    <row r="7942" spans="1:11" x14ac:dyDescent="0.25">
      <c r="A7942" t="s">
        <v>8492</v>
      </c>
      <c r="B7942">
        <v>55636</v>
      </c>
      <c r="C7942" t="s">
        <v>167</v>
      </c>
      <c r="D7942" s="167">
        <v>62517.38</v>
      </c>
      <c r="E7942" t="s">
        <v>188</v>
      </c>
      <c r="F7942" t="s">
        <v>169</v>
      </c>
      <c r="G7942" t="s">
        <v>261</v>
      </c>
      <c r="H7942" s="168">
        <v>41260</v>
      </c>
      <c r="I7942" t="s">
        <v>103</v>
      </c>
      <c r="J7942" s="169">
        <v>4.7753424657534245</v>
      </c>
      <c r="K7942">
        <v>1</v>
      </c>
    </row>
    <row r="7943" spans="1:11" x14ac:dyDescent="0.25">
      <c r="A7943" t="s">
        <v>8493</v>
      </c>
      <c r="B7943">
        <v>99812</v>
      </c>
      <c r="C7943" t="s">
        <v>172</v>
      </c>
      <c r="D7943" s="167">
        <v>112266</v>
      </c>
      <c r="E7943" t="s">
        <v>185</v>
      </c>
      <c r="F7943" t="s">
        <v>169</v>
      </c>
      <c r="G7943" t="s">
        <v>382</v>
      </c>
      <c r="H7943" s="168">
        <v>35751</v>
      </c>
      <c r="I7943" t="s">
        <v>105</v>
      </c>
      <c r="J7943" s="169">
        <v>19.86849315068493</v>
      </c>
      <c r="K7943">
        <v>4</v>
      </c>
    </row>
    <row r="7944" spans="1:11" x14ac:dyDescent="0.25">
      <c r="A7944" t="s">
        <v>8494</v>
      </c>
      <c r="B7944">
        <v>42525</v>
      </c>
      <c r="C7944" t="s">
        <v>172</v>
      </c>
      <c r="D7944" s="167">
        <v>50910</v>
      </c>
      <c r="E7944" t="s">
        <v>191</v>
      </c>
      <c r="F7944" t="s">
        <v>169</v>
      </c>
      <c r="G7944" t="s">
        <v>354</v>
      </c>
      <c r="H7944" s="168">
        <v>41904</v>
      </c>
      <c r="I7944" t="s">
        <v>103</v>
      </c>
      <c r="J7944" s="169">
        <v>3.010958904109589</v>
      </c>
      <c r="K7944">
        <v>1</v>
      </c>
    </row>
    <row r="7945" spans="1:11" x14ac:dyDescent="0.25">
      <c r="A7945" t="s">
        <v>8495</v>
      </c>
      <c r="B7945">
        <v>35787</v>
      </c>
      <c r="C7945" t="s">
        <v>172</v>
      </c>
      <c r="D7945" s="167">
        <v>83658</v>
      </c>
      <c r="E7945" t="s">
        <v>175</v>
      </c>
      <c r="F7945" t="s">
        <v>169</v>
      </c>
      <c r="G7945" t="s">
        <v>183</v>
      </c>
      <c r="H7945" s="168">
        <v>37270</v>
      </c>
      <c r="I7945" t="s">
        <v>108</v>
      </c>
      <c r="J7945" s="169">
        <v>15.706849315068494</v>
      </c>
      <c r="K7945">
        <v>4</v>
      </c>
    </row>
    <row r="7946" spans="1:11" x14ac:dyDescent="0.25">
      <c r="A7946" t="s">
        <v>8496</v>
      </c>
      <c r="B7946">
        <v>10774</v>
      </c>
      <c r="C7946" t="s">
        <v>167</v>
      </c>
      <c r="D7946" s="167">
        <v>60501</v>
      </c>
      <c r="E7946" t="s">
        <v>175</v>
      </c>
      <c r="F7946" t="s">
        <v>169</v>
      </c>
      <c r="G7946" t="s">
        <v>183</v>
      </c>
      <c r="H7946" s="168">
        <v>41106</v>
      </c>
      <c r="I7946" t="s">
        <v>103</v>
      </c>
      <c r="J7946" s="169">
        <v>5.1972602739726028</v>
      </c>
      <c r="K7946">
        <v>2</v>
      </c>
    </row>
    <row r="7947" spans="1:11" x14ac:dyDescent="0.25">
      <c r="A7947" t="s">
        <v>8497</v>
      </c>
      <c r="B7947">
        <v>8279</v>
      </c>
      <c r="C7947" t="s">
        <v>172</v>
      </c>
      <c r="D7947" s="167">
        <v>118080.06</v>
      </c>
      <c r="E7947" t="s">
        <v>185</v>
      </c>
      <c r="F7947" t="s">
        <v>169</v>
      </c>
      <c r="G7947" t="s">
        <v>382</v>
      </c>
      <c r="H7947" s="168">
        <v>32475</v>
      </c>
      <c r="I7947" t="s">
        <v>108</v>
      </c>
      <c r="J7947" s="169">
        <v>28.843835616438355</v>
      </c>
      <c r="K7947">
        <v>6</v>
      </c>
    </row>
    <row r="7948" spans="1:11" x14ac:dyDescent="0.25">
      <c r="A7948" t="s">
        <v>8498</v>
      </c>
      <c r="B7948">
        <v>19328</v>
      </c>
      <c r="C7948" t="s">
        <v>172</v>
      </c>
      <c r="D7948" s="167">
        <v>76182.23</v>
      </c>
      <c r="E7948" t="s">
        <v>168</v>
      </c>
      <c r="F7948" t="s">
        <v>169</v>
      </c>
      <c r="G7948" t="s">
        <v>1203</v>
      </c>
      <c r="H7948" s="168">
        <v>40854</v>
      </c>
      <c r="I7948" t="s">
        <v>104</v>
      </c>
      <c r="J7948" s="169">
        <v>5.8876712328767127</v>
      </c>
      <c r="K7948">
        <v>2</v>
      </c>
    </row>
    <row r="7949" spans="1:11" x14ac:dyDescent="0.25">
      <c r="A7949" t="s">
        <v>8499</v>
      </c>
      <c r="B7949">
        <v>86910</v>
      </c>
      <c r="C7949" t="s">
        <v>172</v>
      </c>
      <c r="D7949" s="167">
        <v>45261</v>
      </c>
      <c r="E7949" t="s">
        <v>191</v>
      </c>
      <c r="F7949" t="s">
        <v>169</v>
      </c>
      <c r="G7949" t="s">
        <v>1065</v>
      </c>
      <c r="H7949" s="168">
        <v>40330</v>
      </c>
      <c r="I7949" t="s">
        <v>107</v>
      </c>
      <c r="J7949" s="169">
        <v>7.3232876712328769</v>
      </c>
      <c r="K7949">
        <v>2</v>
      </c>
    </row>
    <row r="7950" spans="1:11" x14ac:dyDescent="0.25">
      <c r="A7950" t="s">
        <v>8500</v>
      </c>
      <c r="B7950">
        <v>72336</v>
      </c>
      <c r="C7950" t="s">
        <v>167</v>
      </c>
      <c r="D7950" s="167">
        <v>79480.52</v>
      </c>
      <c r="E7950" t="s">
        <v>233</v>
      </c>
      <c r="F7950" t="s">
        <v>169</v>
      </c>
      <c r="G7950" t="s">
        <v>637</v>
      </c>
      <c r="H7950" s="168">
        <v>35376</v>
      </c>
      <c r="I7950" t="s">
        <v>104</v>
      </c>
      <c r="J7950" s="169">
        <v>20.895890410958906</v>
      </c>
      <c r="K7950">
        <v>5</v>
      </c>
    </row>
    <row r="7951" spans="1:11" x14ac:dyDescent="0.25">
      <c r="A7951" t="s">
        <v>8501</v>
      </c>
      <c r="B7951">
        <v>56784</v>
      </c>
      <c r="C7951" t="s">
        <v>172</v>
      </c>
      <c r="D7951" s="167">
        <v>43244.28</v>
      </c>
      <c r="E7951" t="s">
        <v>199</v>
      </c>
      <c r="F7951" t="s">
        <v>169</v>
      </c>
      <c r="G7951" t="s">
        <v>295</v>
      </c>
      <c r="H7951" s="168">
        <v>41204</v>
      </c>
      <c r="I7951" t="s">
        <v>104</v>
      </c>
      <c r="J7951" s="169">
        <v>4.9287671232876713</v>
      </c>
      <c r="K7951">
        <v>1</v>
      </c>
    </row>
    <row r="7952" spans="1:11" x14ac:dyDescent="0.25">
      <c r="A7952" t="s">
        <v>8502</v>
      </c>
      <c r="B7952">
        <v>40993</v>
      </c>
      <c r="C7952" t="s">
        <v>172</v>
      </c>
      <c r="D7952" s="167">
        <v>51364.31</v>
      </c>
      <c r="E7952" t="s">
        <v>199</v>
      </c>
      <c r="F7952" t="s">
        <v>169</v>
      </c>
      <c r="G7952" t="s">
        <v>295</v>
      </c>
      <c r="H7952" s="168">
        <v>37578</v>
      </c>
      <c r="I7952" t="s">
        <v>107</v>
      </c>
      <c r="J7952" s="169">
        <v>14.863013698630137</v>
      </c>
      <c r="K7952">
        <v>3</v>
      </c>
    </row>
    <row r="7953" spans="1:11" x14ac:dyDescent="0.25">
      <c r="A7953" t="s">
        <v>8503</v>
      </c>
      <c r="B7953">
        <v>17837</v>
      </c>
      <c r="C7953" t="s">
        <v>172</v>
      </c>
      <c r="D7953" s="167">
        <v>136293.25</v>
      </c>
      <c r="E7953" t="s">
        <v>175</v>
      </c>
      <c r="F7953" t="s">
        <v>169</v>
      </c>
      <c r="G7953" t="s">
        <v>291</v>
      </c>
      <c r="H7953" s="168">
        <v>34176</v>
      </c>
      <c r="I7953" t="s">
        <v>103</v>
      </c>
      <c r="J7953" s="169">
        <v>24.183561643835617</v>
      </c>
      <c r="K7953">
        <v>5</v>
      </c>
    </row>
    <row r="7954" spans="1:11" x14ac:dyDescent="0.25">
      <c r="A7954" t="s">
        <v>8504</v>
      </c>
      <c r="B7954">
        <v>79379</v>
      </c>
      <c r="C7954" t="s">
        <v>172</v>
      </c>
      <c r="D7954" s="167">
        <v>56478</v>
      </c>
      <c r="E7954" t="s">
        <v>175</v>
      </c>
      <c r="F7954" t="s">
        <v>169</v>
      </c>
      <c r="G7954" t="s">
        <v>183</v>
      </c>
      <c r="H7954" s="168">
        <v>41694</v>
      </c>
      <c r="I7954" t="s">
        <v>103</v>
      </c>
      <c r="J7954" s="169">
        <v>3.5863013698630137</v>
      </c>
      <c r="K7954">
        <v>1</v>
      </c>
    </row>
    <row r="7955" spans="1:11" x14ac:dyDescent="0.25">
      <c r="A7955" t="s">
        <v>8505</v>
      </c>
      <c r="B7955">
        <v>63767</v>
      </c>
      <c r="C7955" t="s">
        <v>172</v>
      </c>
      <c r="D7955" s="167">
        <v>105743.92</v>
      </c>
      <c r="E7955" t="s">
        <v>180</v>
      </c>
      <c r="F7955" t="s">
        <v>169</v>
      </c>
      <c r="G7955" t="s">
        <v>443</v>
      </c>
      <c r="H7955" s="168">
        <v>32573</v>
      </c>
      <c r="I7955" t="s">
        <v>108</v>
      </c>
      <c r="J7955" s="169">
        <v>28.575342465753426</v>
      </c>
      <c r="K7955">
        <v>6</v>
      </c>
    </row>
    <row r="7956" spans="1:11" x14ac:dyDescent="0.25">
      <c r="A7956" t="s">
        <v>8506</v>
      </c>
      <c r="B7956">
        <v>41248</v>
      </c>
      <c r="C7956" t="s">
        <v>172</v>
      </c>
      <c r="D7956" s="167">
        <v>96763.35</v>
      </c>
      <c r="E7956" t="s">
        <v>168</v>
      </c>
      <c r="F7956" t="s">
        <v>169</v>
      </c>
      <c r="G7956" t="s">
        <v>384</v>
      </c>
      <c r="H7956" s="168">
        <v>34498</v>
      </c>
      <c r="I7956" t="s">
        <v>103</v>
      </c>
      <c r="J7956" s="169">
        <v>23.301369863013697</v>
      </c>
      <c r="K7956">
        <v>5</v>
      </c>
    </row>
    <row r="7957" spans="1:11" x14ac:dyDescent="0.25">
      <c r="A7957" t="s">
        <v>8507</v>
      </c>
      <c r="B7957">
        <v>35331</v>
      </c>
      <c r="C7957" t="s">
        <v>172</v>
      </c>
      <c r="D7957" s="167">
        <v>114087.02</v>
      </c>
      <c r="E7957" t="s">
        <v>185</v>
      </c>
      <c r="F7957" t="s">
        <v>169</v>
      </c>
      <c r="G7957" t="s">
        <v>382</v>
      </c>
      <c r="H7957" s="168">
        <v>32930</v>
      </c>
      <c r="I7957" t="s">
        <v>103</v>
      </c>
      <c r="J7957" s="169">
        <v>27.597260273972601</v>
      </c>
      <c r="K7957">
        <v>6</v>
      </c>
    </row>
    <row r="7958" spans="1:11" x14ac:dyDescent="0.25">
      <c r="A7958" t="s">
        <v>8508</v>
      </c>
      <c r="B7958">
        <v>12039</v>
      </c>
      <c r="C7958" t="s">
        <v>167</v>
      </c>
      <c r="D7958" s="167">
        <v>89952.8</v>
      </c>
      <c r="E7958" t="s">
        <v>188</v>
      </c>
      <c r="F7958" t="s">
        <v>169</v>
      </c>
      <c r="G7958" t="s">
        <v>284</v>
      </c>
      <c r="H7958" s="168">
        <v>38208</v>
      </c>
      <c r="I7958" t="s">
        <v>106</v>
      </c>
      <c r="J7958" s="169">
        <v>13.136986301369863</v>
      </c>
      <c r="K7958">
        <v>3</v>
      </c>
    </row>
    <row r="7959" spans="1:11" x14ac:dyDescent="0.25">
      <c r="A7959" t="s">
        <v>8509</v>
      </c>
      <c r="B7959">
        <v>61801</v>
      </c>
      <c r="C7959" t="s">
        <v>167</v>
      </c>
      <c r="D7959" s="167">
        <v>95629.79</v>
      </c>
      <c r="E7959" t="s">
        <v>188</v>
      </c>
      <c r="F7959" t="s">
        <v>169</v>
      </c>
      <c r="G7959" t="s">
        <v>284</v>
      </c>
      <c r="H7959" s="168">
        <v>38271</v>
      </c>
      <c r="I7959" t="s">
        <v>105</v>
      </c>
      <c r="J7959" s="169">
        <v>12.964383561643835</v>
      </c>
      <c r="K7959">
        <v>3</v>
      </c>
    </row>
    <row r="7960" spans="1:11" x14ac:dyDescent="0.25">
      <c r="A7960" t="s">
        <v>8510</v>
      </c>
      <c r="B7960">
        <v>79330</v>
      </c>
      <c r="C7960" t="s">
        <v>172</v>
      </c>
      <c r="D7960" s="167">
        <v>94277.96</v>
      </c>
      <c r="E7960" t="s">
        <v>168</v>
      </c>
      <c r="F7960" t="s">
        <v>169</v>
      </c>
      <c r="G7960" t="s">
        <v>524</v>
      </c>
      <c r="H7960" s="168">
        <v>32496</v>
      </c>
      <c r="I7960" t="s">
        <v>103</v>
      </c>
      <c r="J7960" s="169">
        <v>28.786301369863015</v>
      </c>
      <c r="K7960">
        <v>6</v>
      </c>
    </row>
    <row r="7961" spans="1:11" x14ac:dyDescent="0.25">
      <c r="A7961" t="s">
        <v>8511</v>
      </c>
      <c r="B7961">
        <v>89560</v>
      </c>
      <c r="C7961" t="s">
        <v>167</v>
      </c>
      <c r="D7961" s="167">
        <v>135392</v>
      </c>
      <c r="E7961" t="s">
        <v>168</v>
      </c>
      <c r="F7961" t="s">
        <v>169</v>
      </c>
      <c r="G7961" t="s">
        <v>275</v>
      </c>
      <c r="H7961" s="168">
        <v>32384</v>
      </c>
      <c r="I7961" t="s">
        <v>107</v>
      </c>
      <c r="J7961" s="169">
        <v>29.093150684931508</v>
      </c>
      <c r="K7961">
        <v>6</v>
      </c>
    </row>
    <row r="7962" spans="1:11" x14ac:dyDescent="0.25">
      <c r="A7962" t="s">
        <v>8512</v>
      </c>
      <c r="B7962">
        <v>26931</v>
      </c>
      <c r="C7962" t="s">
        <v>172</v>
      </c>
      <c r="D7962" s="167">
        <v>141539.35999999999</v>
      </c>
      <c r="E7962" t="s">
        <v>168</v>
      </c>
      <c r="F7962" t="s">
        <v>169</v>
      </c>
      <c r="G7962" t="s">
        <v>493</v>
      </c>
      <c r="H7962" s="168">
        <v>31103</v>
      </c>
      <c r="I7962" t="s">
        <v>103</v>
      </c>
      <c r="J7962" s="169">
        <v>32.602739726027394</v>
      </c>
      <c r="K7962">
        <v>7</v>
      </c>
    </row>
    <row r="7963" spans="1:11" x14ac:dyDescent="0.25">
      <c r="A7963" t="s">
        <v>8513</v>
      </c>
      <c r="B7963">
        <v>57682</v>
      </c>
      <c r="C7963" t="s">
        <v>172</v>
      </c>
      <c r="D7963" s="167">
        <v>89620</v>
      </c>
      <c r="E7963" t="s">
        <v>175</v>
      </c>
      <c r="F7963" t="s">
        <v>169</v>
      </c>
      <c r="G7963" t="s">
        <v>183</v>
      </c>
      <c r="H7963" s="168">
        <v>38551</v>
      </c>
      <c r="I7963" t="s">
        <v>106</v>
      </c>
      <c r="J7963" s="169">
        <v>12.197260273972603</v>
      </c>
      <c r="K7963">
        <v>3</v>
      </c>
    </row>
    <row r="7964" spans="1:11" x14ac:dyDescent="0.25">
      <c r="A7964" t="s">
        <v>8514</v>
      </c>
      <c r="B7964">
        <v>30775</v>
      </c>
      <c r="C7964" t="s">
        <v>172</v>
      </c>
      <c r="D7964" s="167">
        <v>40368.82</v>
      </c>
      <c r="E7964" t="s">
        <v>199</v>
      </c>
      <c r="F7964" t="s">
        <v>169</v>
      </c>
      <c r="G7964" t="s">
        <v>295</v>
      </c>
      <c r="H7964" s="168">
        <v>41946</v>
      </c>
      <c r="I7964" t="s">
        <v>103</v>
      </c>
      <c r="J7964" s="169">
        <v>2.8958904109589043</v>
      </c>
      <c r="K7964">
        <v>1</v>
      </c>
    </row>
    <row r="7965" spans="1:11" x14ac:dyDescent="0.25">
      <c r="A7965" t="s">
        <v>8515</v>
      </c>
      <c r="B7965">
        <v>55400</v>
      </c>
      <c r="C7965" t="s">
        <v>172</v>
      </c>
      <c r="D7965" s="167">
        <v>80145</v>
      </c>
      <c r="E7965" t="s">
        <v>185</v>
      </c>
      <c r="F7965" t="s">
        <v>169</v>
      </c>
      <c r="G7965" t="s">
        <v>416</v>
      </c>
      <c r="H7965" s="168">
        <v>38145</v>
      </c>
      <c r="I7965" t="s">
        <v>108</v>
      </c>
      <c r="J7965" s="169">
        <v>13.30958904109589</v>
      </c>
      <c r="K7965">
        <v>3</v>
      </c>
    </row>
    <row r="7966" spans="1:11" x14ac:dyDescent="0.25">
      <c r="A7966" t="s">
        <v>8516</v>
      </c>
      <c r="B7966">
        <v>15582</v>
      </c>
      <c r="C7966" t="s">
        <v>172</v>
      </c>
      <c r="D7966" s="167">
        <v>169543.85</v>
      </c>
      <c r="E7966" t="s">
        <v>185</v>
      </c>
      <c r="F7966" t="s">
        <v>169</v>
      </c>
      <c r="G7966" t="s">
        <v>5088</v>
      </c>
      <c r="H7966" s="168">
        <v>31921</v>
      </c>
      <c r="I7966" t="s">
        <v>103</v>
      </c>
      <c r="J7966" s="169">
        <v>30.361643835616437</v>
      </c>
      <c r="K7966">
        <v>7</v>
      </c>
    </row>
    <row r="7967" spans="1:11" x14ac:dyDescent="0.25">
      <c r="A7967" t="s">
        <v>8517</v>
      </c>
      <c r="B7967">
        <v>65882</v>
      </c>
      <c r="C7967" t="s">
        <v>172</v>
      </c>
      <c r="D7967" s="167">
        <v>91969.07</v>
      </c>
      <c r="E7967" t="s">
        <v>185</v>
      </c>
      <c r="F7967" t="s">
        <v>169</v>
      </c>
      <c r="G7967" t="s">
        <v>416</v>
      </c>
      <c r="H7967" s="168">
        <v>34232</v>
      </c>
      <c r="I7967" t="s">
        <v>106</v>
      </c>
      <c r="J7967" s="169">
        <v>24.030136986301368</v>
      </c>
      <c r="K7967">
        <v>5</v>
      </c>
    </row>
    <row r="7968" spans="1:11" x14ac:dyDescent="0.25">
      <c r="A7968" t="s">
        <v>8518</v>
      </c>
      <c r="B7968">
        <v>79135</v>
      </c>
      <c r="C7968" t="s">
        <v>172</v>
      </c>
      <c r="D7968" s="167">
        <v>97757.63</v>
      </c>
      <c r="E7968" t="s">
        <v>253</v>
      </c>
      <c r="F7968" t="s">
        <v>169</v>
      </c>
      <c r="G7968" t="s">
        <v>1406</v>
      </c>
      <c r="H7968" s="168">
        <v>38250</v>
      </c>
      <c r="I7968" t="s">
        <v>108</v>
      </c>
      <c r="J7968" s="169">
        <v>13.021917808219179</v>
      </c>
      <c r="K7968">
        <v>3</v>
      </c>
    </row>
    <row r="7969" spans="1:11" x14ac:dyDescent="0.25">
      <c r="A7969" t="s">
        <v>8519</v>
      </c>
      <c r="B7969">
        <v>84414</v>
      </c>
      <c r="C7969" t="s">
        <v>167</v>
      </c>
      <c r="D7969" s="167">
        <v>30100.720000000001</v>
      </c>
      <c r="E7969" t="s">
        <v>593</v>
      </c>
      <c r="F7969" t="s">
        <v>202</v>
      </c>
      <c r="G7969" t="s">
        <v>344</v>
      </c>
      <c r="H7969" s="168">
        <v>32902</v>
      </c>
      <c r="I7969" t="s">
        <v>103</v>
      </c>
      <c r="J7969" s="169">
        <v>27.673972602739727</v>
      </c>
      <c r="K7969">
        <v>6</v>
      </c>
    </row>
    <row r="7970" spans="1:11" x14ac:dyDescent="0.25">
      <c r="A7970" t="s">
        <v>8520</v>
      </c>
      <c r="B7970">
        <v>71936</v>
      </c>
      <c r="C7970" t="s">
        <v>172</v>
      </c>
      <c r="D7970" s="167">
        <v>91969.07</v>
      </c>
      <c r="E7970" t="s">
        <v>185</v>
      </c>
      <c r="F7970" t="s">
        <v>169</v>
      </c>
      <c r="G7970" t="s">
        <v>416</v>
      </c>
      <c r="H7970" s="168">
        <v>34232</v>
      </c>
      <c r="I7970" t="s">
        <v>108</v>
      </c>
      <c r="J7970" s="169">
        <v>24.030136986301368</v>
      </c>
      <c r="K7970">
        <v>5</v>
      </c>
    </row>
    <row r="7971" spans="1:11" x14ac:dyDescent="0.25">
      <c r="A7971" t="s">
        <v>8521</v>
      </c>
      <c r="B7971">
        <v>78978</v>
      </c>
      <c r="C7971" t="s">
        <v>167</v>
      </c>
      <c r="D7971" s="167">
        <v>67206</v>
      </c>
      <c r="E7971" t="s">
        <v>188</v>
      </c>
      <c r="F7971" t="s">
        <v>169</v>
      </c>
      <c r="G7971" t="s">
        <v>170</v>
      </c>
      <c r="H7971" s="168">
        <v>36821</v>
      </c>
      <c r="I7971" t="s">
        <v>103</v>
      </c>
      <c r="J7971" s="169">
        <v>16.936986301369863</v>
      </c>
      <c r="K7971">
        <v>4</v>
      </c>
    </row>
    <row r="7972" spans="1:11" x14ac:dyDescent="0.25">
      <c r="A7972" t="s">
        <v>8522</v>
      </c>
      <c r="B7972">
        <v>82649</v>
      </c>
      <c r="C7972" t="s">
        <v>172</v>
      </c>
      <c r="D7972" s="167">
        <v>80145</v>
      </c>
      <c r="E7972" t="s">
        <v>185</v>
      </c>
      <c r="F7972" t="s">
        <v>169</v>
      </c>
      <c r="G7972" t="s">
        <v>416</v>
      </c>
      <c r="H7972" s="168">
        <v>38334</v>
      </c>
      <c r="I7972" t="s">
        <v>103</v>
      </c>
      <c r="J7972" s="169">
        <v>12.791780821917808</v>
      </c>
      <c r="K7972">
        <v>3</v>
      </c>
    </row>
    <row r="7973" spans="1:11" x14ac:dyDescent="0.25">
      <c r="A7973" t="s">
        <v>8523</v>
      </c>
      <c r="B7973">
        <v>88630</v>
      </c>
      <c r="C7973" t="s">
        <v>167</v>
      </c>
      <c r="D7973" s="167">
        <v>39163.74</v>
      </c>
      <c r="E7973" t="s">
        <v>188</v>
      </c>
      <c r="F7973" t="s">
        <v>202</v>
      </c>
      <c r="G7973" t="s">
        <v>313</v>
      </c>
      <c r="H7973" s="168">
        <v>39300</v>
      </c>
      <c r="I7973" t="s">
        <v>104</v>
      </c>
      <c r="J7973" s="169">
        <v>10.145205479452056</v>
      </c>
      <c r="K7973">
        <v>3</v>
      </c>
    </row>
    <row r="7974" spans="1:11" x14ac:dyDescent="0.25">
      <c r="A7974" t="s">
        <v>8524</v>
      </c>
      <c r="B7974">
        <v>22696</v>
      </c>
      <c r="C7974" t="s">
        <v>167</v>
      </c>
      <c r="D7974" s="167">
        <v>76015.03</v>
      </c>
      <c r="E7974" t="s">
        <v>168</v>
      </c>
      <c r="F7974" t="s">
        <v>169</v>
      </c>
      <c r="G7974" t="s">
        <v>539</v>
      </c>
      <c r="H7974" s="168">
        <v>33049</v>
      </c>
      <c r="I7974" t="s">
        <v>104</v>
      </c>
      <c r="J7974" s="169">
        <v>27.271232876712329</v>
      </c>
      <c r="K7974">
        <v>6</v>
      </c>
    </row>
    <row r="7975" spans="1:11" x14ac:dyDescent="0.25">
      <c r="A7975" t="s">
        <v>8525</v>
      </c>
      <c r="B7975">
        <v>86929</v>
      </c>
      <c r="C7975" t="s">
        <v>172</v>
      </c>
      <c r="D7975" s="167">
        <v>92756.7</v>
      </c>
      <c r="E7975" t="s">
        <v>175</v>
      </c>
      <c r="F7975" t="s">
        <v>169</v>
      </c>
      <c r="G7975" t="s">
        <v>183</v>
      </c>
      <c r="H7975" s="168">
        <v>34498</v>
      </c>
      <c r="I7975" t="s">
        <v>107</v>
      </c>
      <c r="J7975" s="169">
        <v>23.301369863013697</v>
      </c>
      <c r="K7975">
        <v>5</v>
      </c>
    </row>
    <row r="7976" spans="1:11" x14ac:dyDescent="0.25">
      <c r="A7976" t="s">
        <v>8526</v>
      </c>
      <c r="B7976">
        <v>78201</v>
      </c>
      <c r="C7976" t="s">
        <v>167</v>
      </c>
      <c r="D7976" s="167">
        <v>95622.26</v>
      </c>
      <c r="E7976" t="s">
        <v>191</v>
      </c>
      <c r="F7976" t="s">
        <v>169</v>
      </c>
      <c r="G7976" t="s">
        <v>610</v>
      </c>
      <c r="H7976" s="168">
        <v>34651</v>
      </c>
      <c r="I7976" t="s">
        <v>107</v>
      </c>
      <c r="J7976" s="169">
        <v>22.882191780821916</v>
      </c>
      <c r="K7976">
        <v>5</v>
      </c>
    </row>
    <row r="7977" spans="1:11" x14ac:dyDescent="0.25">
      <c r="A7977" t="s">
        <v>8527</v>
      </c>
      <c r="B7977">
        <v>75027</v>
      </c>
      <c r="C7977" t="s">
        <v>172</v>
      </c>
      <c r="D7977" s="167">
        <v>56310.18</v>
      </c>
      <c r="E7977" t="s">
        <v>185</v>
      </c>
      <c r="F7977" t="s">
        <v>169</v>
      </c>
      <c r="G7977" t="s">
        <v>652</v>
      </c>
      <c r="H7977" s="168">
        <v>41484</v>
      </c>
      <c r="I7977" t="s">
        <v>108</v>
      </c>
      <c r="J7977" s="169">
        <v>4.161643835616438</v>
      </c>
      <c r="K7977">
        <v>1</v>
      </c>
    </row>
    <row r="7978" spans="1:11" x14ac:dyDescent="0.25">
      <c r="A7978" t="s">
        <v>8528</v>
      </c>
      <c r="B7978">
        <v>2975</v>
      </c>
      <c r="C7978" t="s">
        <v>172</v>
      </c>
      <c r="D7978" s="167">
        <v>92756.7</v>
      </c>
      <c r="E7978" t="s">
        <v>175</v>
      </c>
      <c r="F7978" t="s">
        <v>169</v>
      </c>
      <c r="G7978" t="s">
        <v>183</v>
      </c>
      <c r="H7978" s="168">
        <v>33301</v>
      </c>
      <c r="I7978" t="s">
        <v>103</v>
      </c>
      <c r="J7978" s="169">
        <v>26.580821917808219</v>
      </c>
      <c r="K7978">
        <v>6</v>
      </c>
    </row>
    <row r="7979" spans="1:11" x14ac:dyDescent="0.25">
      <c r="A7979" t="s">
        <v>8529</v>
      </c>
      <c r="B7979">
        <v>23401</v>
      </c>
      <c r="C7979" t="s">
        <v>172</v>
      </c>
      <c r="D7979" s="167">
        <v>37903.5</v>
      </c>
      <c r="E7979" t="s">
        <v>270</v>
      </c>
      <c r="F7979" t="s">
        <v>169</v>
      </c>
      <c r="G7979" t="s">
        <v>1758</v>
      </c>
      <c r="H7979" s="168">
        <v>42310</v>
      </c>
      <c r="I7979" t="s">
        <v>104</v>
      </c>
      <c r="J7979" s="169">
        <v>1.8986301369863015</v>
      </c>
      <c r="K7979">
        <v>1</v>
      </c>
    </row>
    <row r="7980" spans="1:11" x14ac:dyDescent="0.25">
      <c r="A7980" t="s">
        <v>8530</v>
      </c>
      <c r="B7980">
        <v>65841</v>
      </c>
      <c r="C7980" t="s">
        <v>172</v>
      </c>
      <c r="D7980" s="167">
        <v>66065.23</v>
      </c>
      <c r="E7980" t="s">
        <v>199</v>
      </c>
      <c r="F7980" t="s">
        <v>169</v>
      </c>
      <c r="G7980" t="s">
        <v>200</v>
      </c>
      <c r="H7980" s="168">
        <v>34309</v>
      </c>
      <c r="I7980" t="s">
        <v>105</v>
      </c>
      <c r="J7980" s="169">
        <v>23.81917808219178</v>
      </c>
      <c r="K7980">
        <v>5</v>
      </c>
    </row>
    <row r="7981" spans="1:11" x14ac:dyDescent="0.25">
      <c r="A7981" t="s">
        <v>8531</v>
      </c>
      <c r="B7981">
        <v>24408</v>
      </c>
      <c r="C7981" t="s">
        <v>167</v>
      </c>
      <c r="D7981" s="167">
        <v>69222.179999999993</v>
      </c>
      <c r="E7981" t="s">
        <v>168</v>
      </c>
      <c r="F7981" t="s">
        <v>169</v>
      </c>
      <c r="G7981" t="s">
        <v>170</v>
      </c>
      <c r="H7981" s="168">
        <v>33161</v>
      </c>
      <c r="I7981" t="s">
        <v>106</v>
      </c>
      <c r="J7981" s="169">
        <v>26.964383561643835</v>
      </c>
      <c r="K7981">
        <v>6</v>
      </c>
    </row>
    <row r="7982" spans="1:11" x14ac:dyDescent="0.25">
      <c r="A7982" t="s">
        <v>8532</v>
      </c>
      <c r="B7982">
        <v>33282</v>
      </c>
      <c r="C7982" t="s">
        <v>172</v>
      </c>
      <c r="D7982" s="167">
        <v>68115.53</v>
      </c>
      <c r="E7982" t="s">
        <v>191</v>
      </c>
      <c r="F7982" t="s">
        <v>169</v>
      </c>
      <c r="G7982" t="s">
        <v>610</v>
      </c>
      <c r="H7982" s="168">
        <v>40700</v>
      </c>
      <c r="I7982" t="s">
        <v>107</v>
      </c>
      <c r="J7982" s="169">
        <v>6.3095890410958901</v>
      </c>
      <c r="K7982">
        <v>2</v>
      </c>
    </row>
    <row r="7983" spans="1:11" x14ac:dyDescent="0.25">
      <c r="A7983" t="s">
        <v>8533</v>
      </c>
      <c r="B7983">
        <v>90255</v>
      </c>
      <c r="C7983" t="s">
        <v>172</v>
      </c>
      <c r="D7983" s="167">
        <v>36707.050000000003</v>
      </c>
      <c r="E7983" t="s">
        <v>233</v>
      </c>
      <c r="F7983" t="s">
        <v>169</v>
      </c>
      <c r="G7983" t="s">
        <v>242</v>
      </c>
      <c r="H7983" s="168">
        <v>41862</v>
      </c>
      <c r="I7983" t="s">
        <v>108</v>
      </c>
      <c r="J7983" s="169">
        <v>3.1260273972602741</v>
      </c>
      <c r="K7983">
        <v>1</v>
      </c>
    </row>
    <row r="7984" spans="1:11" x14ac:dyDescent="0.25">
      <c r="A7984" t="s">
        <v>8534</v>
      </c>
      <c r="B7984">
        <v>75480</v>
      </c>
      <c r="C7984" t="s">
        <v>167</v>
      </c>
      <c r="D7984" s="167">
        <v>96929.82</v>
      </c>
      <c r="E7984" t="s">
        <v>239</v>
      </c>
      <c r="F7984" t="s">
        <v>169</v>
      </c>
      <c r="G7984" t="s">
        <v>397</v>
      </c>
      <c r="H7984" s="168">
        <v>41358</v>
      </c>
      <c r="I7984" t="s">
        <v>107</v>
      </c>
      <c r="J7984" s="169">
        <v>4.506849315068493</v>
      </c>
      <c r="K7984">
        <v>1</v>
      </c>
    </row>
    <row r="7985" spans="1:11" x14ac:dyDescent="0.25">
      <c r="A7985" t="s">
        <v>8535</v>
      </c>
      <c r="B7985">
        <v>44562</v>
      </c>
      <c r="C7985" t="s">
        <v>167</v>
      </c>
      <c r="D7985" s="167">
        <v>72534.66</v>
      </c>
      <c r="E7985" t="s">
        <v>268</v>
      </c>
      <c r="F7985" t="s">
        <v>169</v>
      </c>
      <c r="G7985" t="s">
        <v>630</v>
      </c>
      <c r="H7985" s="168">
        <v>33497</v>
      </c>
      <c r="I7985" t="s">
        <v>108</v>
      </c>
      <c r="J7985" s="169">
        <v>26.043835616438358</v>
      </c>
      <c r="K7985">
        <v>6</v>
      </c>
    </row>
    <row r="7986" spans="1:11" x14ac:dyDescent="0.25">
      <c r="A7986" t="s">
        <v>8536</v>
      </c>
      <c r="B7986">
        <v>47673</v>
      </c>
      <c r="C7986" t="s">
        <v>167</v>
      </c>
      <c r="D7986" s="167">
        <v>63278.75</v>
      </c>
      <c r="E7986" t="s">
        <v>191</v>
      </c>
      <c r="F7986" t="s">
        <v>169</v>
      </c>
      <c r="G7986" t="s">
        <v>610</v>
      </c>
      <c r="H7986" s="168">
        <v>41778</v>
      </c>
      <c r="I7986" t="s">
        <v>108</v>
      </c>
      <c r="J7986" s="169">
        <v>3.3561643835616439</v>
      </c>
      <c r="K7986">
        <v>1</v>
      </c>
    </row>
    <row r="7987" spans="1:11" x14ac:dyDescent="0.25">
      <c r="A7987" t="s">
        <v>8537</v>
      </c>
      <c r="B7987">
        <v>14468</v>
      </c>
      <c r="C7987" t="s">
        <v>167</v>
      </c>
      <c r="D7987" s="167">
        <v>76562.44</v>
      </c>
      <c r="E7987" t="s">
        <v>196</v>
      </c>
      <c r="F7987" t="s">
        <v>169</v>
      </c>
      <c r="G7987" t="s">
        <v>282</v>
      </c>
      <c r="H7987" s="168">
        <v>35625</v>
      </c>
      <c r="I7987" t="s">
        <v>106</v>
      </c>
      <c r="J7987" s="169">
        <v>20.213698630136985</v>
      </c>
      <c r="K7987">
        <v>5</v>
      </c>
    </row>
    <row r="7988" spans="1:11" x14ac:dyDescent="0.25">
      <c r="A7988" t="s">
        <v>8538</v>
      </c>
      <c r="B7988">
        <v>66922</v>
      </c>
      <c r="C7988" t="s">
        <v>172</v>
      </c>
      <c r="D7988" s="167">
        <v>84189.59</v>
      </c>
      <c r="E7988" t="s">
        <v>168</v>
      </c>
      <c r="F7988" t="s">
        <v>169</v>
      </c>
      <c r="G7988" t="s">
        <v>681</v>
      </c>
      <c r="H7988" s="168">
        <v>36024</v>
      </c>
      <c r="I7988" t="s">
        <v>104</v>
      </c>
      <c r="J7988" s="169">
        <v>19.12054794520548</v>
      </c>
      <c r="K7988">
        <v>4</v>
      </c>
    </row>
    <row r="7989" spans="1:11" x14ac:dyDescent="0.25">
      <c r="A7989" t="s">
        <v>8539</v>
      </c>
      <c r="B7989">
        <v>50493</v>
      </c>
      <c r="C7989" t="s">
        <v>167</v>
      </c>
      <c r="D7989" s="167">
        <v>113641.47</v>
      </c>
      <c r="E7989" t="s">
        <v>308</v>
      </c>
      <c r="F7989" t="s">
        <v>169</v>
      </c>
      <c r="G7989" t="s">
        <v>275</v>
      </c>
      <c r="H7989" s="168">
        <v>37829</v>
      </c>
      <c r="I7989" t="s">
        <v>103</v>
      </c>
      <c r="J7989" s="169">
        <v>14.175342465753424</v>
      </c>
      <c r="K7989">
        <v>3</v>
      </c>
    </row>
    <row r="7990" spans="1:11" x14ac:dyDescent="0.25">
      <c r="A7990" t="s">
        <v>8540</v>
      </c>
      <c r="B7990">
        <v>87695</v>
      </c>
      <c r="C7990" t="s">
        <v>167</v>
      </c>
      <c r="D7990" s="167">
        <v>56471.45</v>
      </c>
      <c r="E7990" t="s">
        <v>308</v>
      </c>
      <c r="F7990" t="s">
        <v>169</v>
      </c>
      <c r="G7990" t="s">
        <v>786</v>
      </c>
      <c r="H7990" s="168">
        <v>39048</v>
      </c>
      <c r="I7990" t="s">
        <v>103</v>
      </c>
      <c r="J7990" s="169">
        <v>10.835616438356164</v>
      </c>
      <c r="K7990">
        <v>3</v>
      </c>
    </row>
    <row r="7991" spans="1:11" x14ac:dyDescent="0.25">
      <c r="A7991" t="s">
        <v>8541</v>
      </c>
      <c r="B7991">
        <v>26558</v>
      </c>
      <c r="C7991" t="s">
        <v>172</v>
      </c>
      <c r="D7991" s="167">
        <v>88859</v>
      </c>
      <c r="E7991" t="s">
        <v>185</v>
      </c>
      <c r="F7991" t="s">
        <v>169</v>
      </c>
      <c r="G7991" t="s">
        <v>416</v>
      </c>
      <c r="H7991" s="168">
        <v>35751</v>
      </c>
      <c r="I7991" t="s">
        <v>107</v>
      </c>
      <c r="J7991" s="169">
        <v>19.86849315068493</v>
      </c>
      <c r="K7991">
        <v>4</v>
      </c>
    </row>
    <row r="7992" spans="1:11" x14ac:dyDescent="0.25">
      <c r="A7992" t="s">
        <v>8542</v>
      </c>
      <c r="B7992">
        <v>18928</v>
      </c>
      <c r="C7992" t="s">
        <v>172</v>
      </c>
      <c r="D7992" s="167">
        <v>91969.07</v>
      </c>
      <c r="E7992" t="s">
        <v>185</v>
      </c>
      <c r="F7992" t="s">
        <v>169</v>
      </c>
      <c r="G7992" t="s">
        <v>416</v>
      </c>
      <c r="H7992" s="168">
        <v>34232</v>
      </c>
      <c r="I7992" t="s">
        <v>107</v>
      </c>
      <c r="J7992" s="169">
        <v>24.030136986301368</v>
      </c>
      <c r="K7992">
        <v>5</v>
      </c>
    </row>
    <row r="7993" spans="1:11" x14ac:dyDescent="0.25">
      <c r="A7993" t="s">
        <v>8543</v>
      </c>
      <c r="B7993">
        <v>5152</v>
      </c>
      <c r="C7993" t="s">
        <v>172</v>
      </c>
      <c r="D7993" s="167">
        <v>73801</v>
      </c>
      <c r="E7993" t="s">
        <v>196</v>
      </c>
      <c r="F7993" t="s">
        <v>169</v>
      </c>
      <c r="G7993" t="s">
        <v>228</v>
      </c>
      <c r="H7993" s="168">
        <v>37774</v>
      </c>
      <c r="I7993" t="s">
        <v>107</v>
      </c>
      <c r="J7993" s="169">
        <v>14.326027397260274</v>
      </c>
      <c r="K7993">
        <v>3</v>
      </c>
    </row>
    <row r="7994" spans="1:11" x14ac:dyDescent="0.25">
      <c r="A7994" t="s">
        <v>8544</v>
      </c>
      <c r="B7994">
        <v>59049</v>
      </c>
      <c r="C7994" t="s">
        <v>167</v>
      </c>
      <c r="D7994" s="167">
        <v>53788</v>
      </c>
      <c r="E7994" t="s">
        <v>175</v>
      </c>
      <c r="F7994" t="s">
        <v>169</v>
      </c>
      <c r="G7994" t="s">
        <v>183</v>
      </c>
      <c r="H7994" s="168">
        <v>41918</v>
      </c>
      <c r="I7994" t="s">
        <v>104</v>
      </c>
      <c r="J7994" s="169">
        <v>2.9726027397260273</v>
      </c>
      <c r="K7994">
        <v>1</v>
      </c>
    </row>
    <row r="7995" spans="1:11" x14ac:dyDescent="0.25">
      <c r="A7995" t="s">
        <v>8545</v>
      </c>
      <c r="B7995">
        <v>77382</v>
      </c>
      <c r="C7995" t="s">
        <v>172</v>
      </c>
      <c r="D7995" s="167">
        <v>50910</v>
      </c>
      <c r="E7995" t="s">
        <v>191</v>
      </c>
      <c r="F7995" t="s">
        <v>169</v>
      </c>
      <c r="G7995" t="s">
        <v>354</v>
      </c>
      <c r="H7995" s="168">
        <v>41904</v>
      </c>
      <c r="I7995" t="s">
        <v>107</v>
      </c>
      <c r="J7995" s="169">
        <v>3.010958904109589</v>
      </c>
      <c r="K7995">
        <v>1</v>
      </c>
    </row>
    <row r="7996" spans="1:11" x14ac:dyDescent="0.25">
      <c r="A7996" t="s">
        <v>8546</v>
      </c>
      <c r="B7996">
        <v>54184</v>
      </c>
      <c r="C7996" t="s">
        <v>172</v>
      </c>
      <c r="D7996" s="167">
        <v>100849.36</v>
      </c>
      <c r="E7996" t="s">
        <v>175</v>
      </c>
      <c r="F7996" t="s">
        <v>169</v>
      </c>
      <c r="G7996" t="s">
        <v>211</v>
      </c>
      <c r="H7996" s="168">
        <v>26309</v>
      </c>
      <c r="I7996" t="s">
        <v>104</v>
      </c>
      <c r="J7996" s="169">
        <v>45.736986301369861</v>
      </c>
      <c r="K7996">
        <v>9</v>
      </c>
    </row>
    <row r="7997" spans="1:11" x14ac:dyDescent="0.25">
      <c r="A7997" t="s">
        <v>8547</v>
      </c>
      <c r="B7997">
        <v>2714</v>
      </c>
      <c r="C7997" t="s">
        <v>172</v>
      </c>
      <c r="D7997" s="167">
        <v>75453</v>
      </c>
      <c r="E7997" t="s">
        <v>175</v>
      </c>
      <c r="F7997" t="s">
        <v>169</v>
      </c>
      <c r="G7997" t="s">
        <v>183</v>
      </c>
      <c r="H7997" s="168">
        <v>38370</v>
      </c>
      <c r="I7997" t="s">
        <v>103</v>
      </c>
      <c r="J7997" s="169">
        <v>12.693150684931506</v>
      </c>
      <c r="K7997">
        <v>3</v>
      </c>
    </row>
    <row r="7998" spans="1:11" x14ac:dyDescent="0.25">
      <c r="A7998" t="s">
        <v>8548</v>
      </c>
      <c r="B7998">
        <v>47102</v>
      </c>
      <c r="C7998" t="s">
        <v>172</v>
      </c>
      <c r="D7998" s="167">
        <v>101176.43</v>
      </c>
      <c r="E7998" t="s">
        <v>185</v>
      </c>
      <c r="F7998" t="s">
        <v>169</v>
      </c>
      <c r="G7998" t="s">
        <v>495</v>
      </c>
      <c r="H7998" s="168">
        <v>34387</v>
      </c>
      <c r="I7998" t="s">
        <v>103</v>
      </c>
      <c r="J7998" s="169">
        <v>23.605479452054794</v>
      </c>
      <c r="K7998">
        <v>5</v>
      </c>
    </row>
    <row r="7999" spans="1:11" x14ac:dyDescent="0.25">
      <c r="A7999" t="s">
        <v>8549</v>
      </c>
      <c r="B7999">
        <v>55196</v>
      </c>
      <c r="C7999" t="s">
        <v>172</v>
      </c>
      <c r="D7999" s="167">
        <v>62517.39</v>
      </c>
      <c r="E7999" t="s">
        <v>188</v>
      </c>
      <c r="F7999" t="s">
        <v>169</v>
      </c>
      <c r="G7999" t="s">
        <v>428</v>
      </c>
      <c r="H7999" s="168">
        <v>40994</v>
      </c>
      <c r="I7999" t="s">
        <v>106</v>
      </c>
      <c r="J7999" s="169">
        <v>5.5041095890410956</v>
      </c>
      <c r="K7999">
        <v>2</v>
      </c>
    </row>
    <row r="8000" spans="1:11" x14ac:dyDescent="0.25">
      <c r="A8000" t="s">
        <v>8550</v>
      </c>
      <c r="B8000">
        <v>1379</v>
      </c>
      <c r="C8000" t="s">
        <v>172</v>
      </c>
      <c r="D8000" s="167">
        <v>128724.64</v>
      </c>
      <c r="E8000" t="s">
        <v>168</v>
      </c>
      <c r="F8000" t="s">
        <v>169</v>
      </c>
      <c r="G8000" t="s">
        <v>275</v>
      </c>
      <c r="H8000" s="168">
        <v>35107</v>
      </c>
      <c r="I8000" t="s">
        <v>106</v>
      </c>
      <c r="J8000" s="169">
        <v>21.632876712328766</v>
      </c>
      <c r="K8000">
        <v>5</v>
      </c>
    </row>
    <row r="8001" spans="1:11" x14ac:dyDescent="0.25">
      <c r="A8001" t="s">
        <v>8551</v>
      </c>
      <c r="B8001">
        <v>31888</v>
      </c>
      <c r="C8001" t="s">
        <v>167</v>
      </c>
      <c r="D8001" s="167">
        <v>57576.82</v>
      </c>
      <c r="E8001" t="s">
        <v>270</v>
      </c>
      <c r="F8001" t="s">
        <v>169</v>
      </c>
      <c r="G8001" t="s">
        <v>801</v>
      </c>
      <c r="H8001" s="168">
        <v>40826</v>
      </c>
      <c r="I8001" t="s">
        <v>107</v>
      </c>
      <c r="J8001" s="169">
        <v>5.9643835616438352</v>
      </c>
      <c r="K8001">
        <v>2</v>
      </c>
    </row>
    <row r="8002" spans="1:11" x14ac:dyDescent="0.25">
      <c r="A8002" t="s">
        <v>8552</v>
      </c>
      <c r="B8002">
        <v>40436</v>
      </c>
      <c r="C8002" t="s">
        <v>172</v>
      </c>
      <c r="D8002" s="167">
        <v>71730.5</v>
      </c>
      <c r="E8002" t="s">
        <v>199</v>
      </c>
      <c r="F8002" t="s">
        <v>169</v>
      </c>
      <c r="G8002" t="s">
        <v>3985</v>
      </c>
      <c r="H8002" s="168">
        <v>40490</v>
      </c>
      <c r="I8002" t="s">
        <v>103</v>
      </c>
      <c r="J8002" s="169">
        <v>6.8849315068493153</v>
      </c>
      <c r="K8002">
        <v>2</v>
      </c>
    </row>
    <row r="8003" spans="1:11" x14ac:dyDescent="0.25">
      <c r="A8003" t="s">
        <v>8553</v>
      </c>
      <c r="B8003">
        <v>81689</v>
      </c>
      <c r="C8003" t="s">
        <v>172</v>
      </c>
      <c r="D8003" s="167">
        <v>99703.46</v>
      </c>
      <c r="E8003" t="s">
        <v>216</v>
      </c>
      <c r="F8003" t="s">
        <v>169</v>
      </c>
      <c r="G8003" t="s">
        <v>275</v>
      </c>
      <c r="H8003" s="168">
        <v>36396</v>
      </c>
      <c r="I8003" t="s">
        <v>105</v>
      </c>
      <c r="J8003" s="169">
        <v>18.101369863013698</v>
      </c>
      <c r="K8003">
        <v>4</v>
      </c>
    </row>
    <row r="8004" spans="1:11" x14ac:dyDescent="0.25">
      <c r="A8004" t="s">
        <v>8554</v>
      </c>
      <c r="B8004">
        <v>84101</v>
      </c>
      <c r="C8004" t="s">
        <v>172</v>
      </c>
      <c r="D8004" s="167">
        <v>105743.92</v>
      </c>
      <c r="E8004" t="s">
        <v>188</v>
      </c>
      <c r="F8004" t="s">
        <v>169</v>
      </c>
      <c r="G8004" t="s">
        <v>410</v>
      </c>
      <c r="H8004" s="168">
        <v>34665</v>
      </c>
      <c r="I8004" t="s">
        <v>106</v>
      </c>
      <c r="J8004" s="169">
        <v>22.843835616438355</v>
      </c>
      <c r="K8004">
        <v>5</v>
      </c>
    </row>
    <row r="8005" spans="1:11" x14ac:dyDescent="0.25">
      <c r="A8005" t="s">
        <v>8555</v>
      </c>
      <c r="B8005">
        <v>32042</v>
      </c>
      <c r="C8005" t="s">
        <v>167</v>
      </c>
      <c r="D8005" s="167">
        <v>16610.68</v>
      </c>
      <c r="E8005" t="s">
        <v>196</v>
      </c>
      <c r="F8005" t="s">
        <v>202</v>
      </c>
      <c r="G8005" t="s">
        <v>222</v>
      </c>
      <c r="H8005" s="168">
        <v>42128</v>
      </c>
      <c r="I8005" t="s">
        <v>103</v>
      </c>
      <c r="J8005" s="169">
        <v>2.3972602739726026</v>
      </c>
      <c r="K8005">
        <v>1</v>
      </c>
    </row>
    <row r="8006" spans="1:11" x14ac:dyDescent="0.25">
      <c r="A8006" t="s">
        <v>8556</v>
      </c>
      <c r="B8006">
        <v>45618</v>
      </c>
      <c r="C8006" t="s">
        <v>172</v>
      </c>
      <c r="D8006" s="167">
        <v>58760.06</v>
      </c>
      <c r="E8006" t="s">
        <v>268</v>
      </c>
      <c r="F8006" t="s">
        <v>169</v>
      </c>
      <c r="G8006" t="s">
        <v>630</v>
      </c>
      <c r="H8006" s="168">
        <v>38965</v>
      </c>
      <c r="I8006" t="s">
        <v>103</v>
      </c>
      <c r="J8006" s="169">
        <v>11.063013698630137</v>
      </c>
      <c r="K8006">
        <v>3</v>
      </c>
    </row>
    <row r="8007" spans="1:11" x14ac:dyDescent="0.25">
      <c r="A8007" t="s">
        <v>8557</v>
      </c>
      <c r="B8007">
        <v>10043</v>
      </c>
      <c r="C8007" t="s">
        <v>167</v>
      </c>
      <c r="D8007" s="167">
        <v>80002.98</v>
      </c>
      <c r="E8007" t="s">
        <v>188</v>
      </c>
      <c r="F8007" t="s">
        <v>169</v>
      </c>
      <c r="G8007" t="s">
        <v>284</v>
      </c>
      <c r="H8007" s="168">
        <v>42213</v>
      </c>
      <c r="I8007" t="s">
        <v>103</v>
      </c>
      <c r="J8007" s="169">
        <v>2.1643835616438358</v>
      </c>
      <c r="K8007">
        <v>1</v>
      </c>
    </row>
    <row r="8008" spans="1:11" x14ac:dyDescent="0.25">
      <c r="A8008" t="s">
        <v>8558</v>
      </c>
      <c r="B8008">
        <v>68346</v>
      </c>
      <c r="C8008" t="s">
        <v>172</v>
      </c>
      <c r="D8008" s="167">
        <v>110545.64</v>
      </c>
      <c r="E8008" t="s">
        <v>325</v>
      </c>
      <c r="F8008" t="s">
        <v>169</v>
      </c>
      <c r="G8008" t="s">
        <v>533</v>
      </c>
      <c r="H8008" s="168">
        <v>41778</v>
      </c>
      <c r="I8008" t="s">
        <v>107</v>
      </c>
      <c r="J8008" s="169">
        <v>3.3561643835616439</v>
      </c>
      <c r="K8008">
        <v>1</v>
      </c>
    </row>
    <row r="8009" spans="1:11" x14ac:dyDescent="0.25">
      <c r="A8009" t="s">
        <v>8559</v>
      </c>
      <c r="B8009">
        <v>98318</v>
      </c>
      <c r="C8009" t="s">
        <v>172</v>
      </c>
      <c r="D8009" s="167">
        <v>115769.63</v>
      </c>
      <c r="E8009" t="s">
        <v>196</v>
      </c>
      <c r="F8009" t="s">
        <v>169</v>
      </c>
      <c r="G8009" t="s">
        <v>275</v>
      </c>
      <c r="H8009" s="168">
        <v>39020</v>
      </c>
      <c r="I8009" t="s">
        <v>103</v>
      </c>
      <c r="J8009" s="169">
        <v>10.912328767123288</v>
      </c>
      <c r="K8009">
        <v>3</v>
      </c>
    </row>
    <row r="8010" spans="1:11" x14ac:dyDescent="0.25">
      <c r="A8010" t="s">
        <v>8560</v>
      </c>
      <c r="B8010">
        <v>42463</v>
      </c>
      <c r="C8010" t="s">
        <v>172</v>
      </c>
      <c r="D8010" s="167">
        <v>75406</v>
      </c>
      <c r="E8010" t="s">
        <v>191</v>
      </c>
      <c r="F8010" t="s">
        <v>169</v>
      </c>
      <c r="G8010" t="s">
        <v>192</v>
      </c>
      <c r="H8010" s="168">
        <v>38999</v>
      </c>
      <c r="I8010" t="s">
        <v>103</v>
      </c>
      <c r="J8010" s="169">
        <v>10.96986301369863</v>
      </c>
      <c r="K8010">
        <v>3</v>
      </c>
    </row>
    <row r="8011" spans="1:11" x14ac:dyDescent="0.25">
      <c r="A8011" t="s">
        <v>8561</v>
      </c>
      <c r="B8011">
        <v>81319</v>
      </c>
      <c r="C8011" t="s">
        <v>167</v>
      </c>
      <c r="D8011" s="167">
        <v>44954.32</v>
      </c>
      <c r="E8011" t="s">
        <v>199</v>
      </c>
      <c r="F8011" t="s">
        <v>169</v>
      </c>
      <c r="G8011" t="s">
        <v>3409</v>
      </c>
      <c r="H8011" s="168">
        <v>39090</v>
      </c>
      <c r="I8011" t="s">
        <v>103</v>
      </c>
      <c r="J8011" s="169">
        <v>10.72054794520548</v>
      </c>
      <c r="K8011">
        <v>3</v>
      </c>
    </row>
    <row r="8012" spans="1:11" x14ac:dyDescent="0.25">
      <c r="A8012" t="s">
        <v>8562</v>
      </c>
      <c r="B8012">
        <v>99625</v>
      </c>
      <c r="C8012" t="s">
        <v>167</v>
      </c>
      <c r="D8012" s="167">
        <v>64976.91</v>
      </c>
      <c r="E8012" t="s">
        <v>168</v>
      </c>
      <c r="F8012" t="s">
        <v>169</v>
      </c>
      <c r="G8012" t="s">
        <v>170</v>
      </c>
      <c r="H8012" s="168">
        <v>35912</v>
      </c>
      <c r="I8012" t="s">
        <v>104</v>
      </c>
      <c r="J8012" s="169">
        <v>19.427397260273974</v>
      </c>
      <c r="K8012">
        <v>4</v>
      </c>
    </row>
    <row r="8013" spans="1:11" x14ac:dyDescent="0.25">
      <c r="A8013" t="s">
        <v>8563</v>
      </c>
      <c r="B8013">
        <v>43407</v>
      </c>
      <c r="C8013" t="s">
        <v>172</v>
      </c>
      <c r="D8013" s="167">
        <v>135392</v>
      </c>
      <c r="E8013" t="s">
        <v>308</v>
      </c>
      <c r="F8013" t="s">
        <v>169</v>
      </c>
      <c r="G8013" t="s">
        <v>275</v>
      </c>
      <c r="H8013" s="168">
        <v>37256</v>
      </c>
      <c r="I8013" t="s">
        <v>104</v>
      </c>
      <c r="J8013" s="169">
        <v>15.745205479452055</v>
      </c>
      <c r="K8013">
        <v>4</v>
      </c>
    </row>
    <row r="8014" spans="1:11" x14ac:dyDescent="0.25">
      <c r="A8014" t="s">
        <v>8564</v>
      </c>
      <c r="B8014">
        <v>98526</v>
      </c>
      <c r="C8014" t="s">
        <v>167</v>
      </c>
      <c r="D8014" s="167">
        <v>100128.62</v>
      </c>
      <c r="E8014" t="s">
        <v>253</v>
      </c>
      <c r="F8014" t="s">
        <v>169</v>
      </c>
      <c r="G8014" t="s">
        <v>505</v>
      </c>
      <c r="H8014" s="168">
        <v>36969</v>
      </c>
      <c r="I8014" t="s">
        <v>108</v>
      </c>
      <c r="J8014" s="169">
        <v>16.531506849315068</v>
      </c>
      <c r="K8014">
        <v>4</v>
      </c>
    </row>
    <row r="8015" spans="1:11" x14ac:dyDescent="0.25">
      <c r="A8015" t="s">
        <v>8565</v>
      </c>
      <c r="B8015">
        <v>76243</v>
      </c>
      <c r="C8015" t="s">
        <v>167</v>
      </c>
      <c r="D8015" s="167">
        <v>108847.35</v>
      </c>
      <c r="E8015" t="s">
        <v>216</v>
      </c>
      <c r="F8015" t="s">
        <v>169</v>
      </c>
      <c r="G8015" t="s">
        <v>275</v>
      </c>
      <c r="H8015" s="168">
        <v>35324</v>
      </c>
      <c r="I8015" t="s">
        <v>106</v>
      </c>
      <c r="J8015" s="169">
        <v>21.038356164383561</v>
      </c>
      <c r="K8015">
        <v>5</v>
      </c>
    </row>
    <row r="8016" spans="1:11" x14ac:dyDescent="0.25">
      <c r="A8016" t="s">
        <v>8566</v>
      </c>
      <c r="B8016">
        <v>30342</v>
      </c>
      <c r="C8016" t="s">
        <v>167</v>
      </c>
      <c r="D8016" s="167">
        <v>37972.019999999997</v>
      </c>
      <c r="E8016" t="s">
        <v>188</v>
      </c>
      <c r="F8016" t="s">
        <v>202</v>
      </c>
      <c r="G8016" t="s">
        <v>428</v>
      </c>
      <c r="H8016" s="168">
        <v>36332</v>
      </c>
      <c r="I8016" t="s">
        <v>103</v>
      </c>
      <c r="J8016" s="169">
        <v>18.276712328767122</v>
      </c>
      <c r="K8016">
        <v>4</v>
      </c>
    </row>
    <row r="8017" spans="1:11" x14ac:dyDescent="0.25">
      <c r="A8017" t="s">
        <v>8567</v>
      </c>
      <c r="B8017">
        <v>9249</v>
      </c>
      <c r="C8017" t="s">
        <v>167</v>
      </c>
      <c r="D8017" s="167">
        <v>18416.05</v>
      </c>
      <c r="E8017" t="s">
        <v>196</v>
      </c>
      <c r="F8017" t="s">
        <v>202</v>
      </c>
      <c r="G8017" t="s">
        <v>222</v>
      </c>
      <c r="H8017" s="168">
        <v>40784</v>
      </c>
      <c r="I8017" t="s">
        <v>107</v>
      </c>
      <c r="J8017" s="169">
        <v>6.0794520547945208</v>
      </c>
      <c r="K8017">
        <v>2</v>
      </c>
    </row>
    <row r="8018" spans="1:11" x14ac:dyDescent="0.25">
      <c r="A8018" t="s">
        <v>8568</v>
      </c>
      <c r="B8018">
        <v>54372</v>
      </c>
      <c r="C8018" t="s">
        <v>172</v>
      </c>
      <c r="D8018" s="167">
        <v>59200</v>
      </c>
      <c r="E8018" t="s">
        <v>213</v>
      </c>
      <c r="F8018" t="s">
        <v>202</v>
      </c>
      <c r="G8018" t="s">
        <v>214</v>
      </c>
      <c r="H8018" s="168">
        <v>37872</v>
      </c>
      <c r="I8018" t="s">
        <v>107</v>
      </c>
      <c r="J8018" s="169">
        <v>14.057534246575342</v>
      </c>
      <c r="K8018">
        <v>3</v>
      </c>
    </row>
    <row r="8019" spans="1:11" x14ac:dyDescent="0.25">
      <c r="A8019" t="s">
        <v>8569</v>
      </c>
      <c r="B8019">
        <v>35979</v>
      </c>
      <c r="C8019" t="s">
        <v>172</v>
      </c>
      <c r="D8019" s="167">
        <v>44641.599999999999</v>
      </c>
      <c r="E8019" t="s">
        <v>233</v>
      </c>
      <c r="F8019" t="s">
        <v>202</v>
      </c>
      <c r="G8019" t="s">
        <v>234</v>
      </c>
      <c r="H8019" s="168">
        <v>35607</v>
      </c>
      <c r="I8019" t="s">
        <v>105</v>
      </c>
      <c r="J8019" s="169">
        <v>20.263013698630136</v>
      </c>
      <c r="K8019">
        <v>5</v>
      </c>
    </row>
    <row r="8020" spans="1:11" x14ac:dyDescent="0.25">
      <c r="A8020" t="s">
        <v>8570</v>
      </c>
      <c r="B8020">
        <v>75006</v>
      </c>
      <c r="C8020" t="s">
        <v>167</v>
      </c>
      <c r="D8020" s="167">
        <v>41953.24</v>
      </c>
      <c r="E8020" t="s">
        <v>188</v>
      </c>
      <c r="F8020" t="s">
        <v>202</v>
      </c>
      <c r="G8020" t="s">
        <v>313</v>
      </c>
      <c r="H8020" s="168">
        <v>38726</v>
      </c>
      <c r="I8020" t="s">
        <v>105</v>
      </c>
      <c r="J8020" s="169">
        <v>11.717808219178082</v>
      </c>
      <c r="K8020">
        <v>3</v>
      </c>
    </row>
    <row r="8021" spans="1:11" x14ac:dyDescent="0.25">
      <c r="A8021" t="s">
        <v>8571</v>
      </c>
      <c r="B8021">
        <v>47941</v>
      </c>
      <c r="C8021" t="s">
        <v>167</v>
      </c>
      <c r="D8021" s="167">
        <v>51574.16</v>
      </c>
      <c r="E8021" t="s">
        <v>188</v>
      </c>
      <c r="F8021" t="s">
        <v>202</v>
      </c>
      <c r="G8021" t="s">
        <v>313</v>
      </c>
      <c r="H8021" s="168">
        <v>36641</v>
      </c>
      <c r="I8021" t="s">
        <v>105</v>
      </c>
      <c r="J8021" s="169">
        <v>17.43013698630137</v>
      </c>
      <c r="K8021">
        <v>4</v>
      </c>
    </row>
    <row r="8022" spans="1:11" x14ac:dyDescent="0.25">
      <c r="A8022" t="s">
        <v>8572</v>
      </c>
      <c r="B8022">
        <v>20240</v>
      </c>
      <c r="C8022" t="s">
        <v>167</v>
      </c>
      <c r="D8022" s="167">
        <v>81501.89</v>
      </c>
      <c r="E8022" t="s">
        <v>253</v>
      </c>
      <c r="F8022" t="s">
        <v>169</v>
      </c>
      <c r="G8022" t="s">
        <v>428</v>
      </c>
      <c r="H8022" s="168">
        <v>38950</v>
      </c>
      <c r="I8022" t="s">
        <v>103</v>
      </c>
      <c r="J8022" s="169">
        <v>11.104109589041096</v>
      </c>
      <c r="K8022">
        <v>3</v>
      </c>
    </row>
    <row r="8023" spans="1:11" x14ac:dyDescent="0.25">
      <c r="A8023" t="s">
        <v>8573</v>
      </c>
      <c r="B8023">
        <v>11522</v>
      </c>
      <c r="C8023" t="s">
        <v>167</v>
      </c>
      <c r="D8023" s="167">
        <v>34142.21</v>
      </c>
      <c r="E8023" t="s">
        <v>188</v>
      </c>
      <c r="F8023" t="s">
        <v>202</v>
      </c>
      <c r="G8023" t="s">
        <v>703</v>
      </c>
      <c r="H8023" s="168">
        <v>36107</v>
      </c>
      <c r="I8023" t="s">
        <v>103</v>
      </c>
      <c r="J8023" s="169">
        <v>18.893150684931506</v>
      </c>
      <c r="K8023">
        <v>4</v>
      </c>
    </row>
    <row r="8024" spans="1:11" x14ac:dyDescent="0.25">
      <c r="A8024" t="s">
        <v>8574</v>
      </c>
      <c r="B8024">
        <v>75642</v>
      </c>
      <c r="C8024" t="s">
        <v>172</v>
      </c>
      <c r="D8024" s="167">
        <v>126630</v>
      </c>
      <c r="E8024" t="s">
        <v>168</v>
      </c>
      <c r="F8024" t="s">
        <v>169</v>
      </c>
      <c r="G8024" t="s">
        <v>637</v>
      </c>
      <c r="H8024" s="168">
        <v>41820</v>
      </c>
      <c r="I8024" t="s">
        <v>107</v>
      </c>
      <c r="J8024" s="169">
        <v>3.2410958904109588</v>
      </c>
      <c r="K8024">
        <v>1</v>
      </c>
    </row>
    <row r="8025" spans="1:11" x14ac:dyDescent="0.25">
      <c r="A8025" t="s">
        <v>8575</v>
      </c>
      <c r="B8025">
        <v>59962</v>
      </c>
      <c r="C8025" t="s">
        <v>172</v>
      </c>
      <c r="D8025" s="167">
        <v>52947</v>
      </c>
      <c r="E8025" t="s">
        <v>191</v>
      </c>
      <c r="F8025" t="s">
        <v>169</v>
      </c>
      <c r="G8025" t="s">
        <v>354</v>
      </c>
      <c r="H8025" s="168">
        <v>40330</v>
      </c>
      <c r="I8025" t="s">
        <v>103</v>
      </c>
      <c r="J8025" s="169">
        <v>7.3232876712328769</v>
      </c>
      <c r="K8025">
        <v>2</v>
      </c>
    </row>
    <row r="8026" spans="1:11" x14ac:dyDescent="0.25">
      <c r="A8026" t="s">
        <v>8576</v>
      </c>
      <c r="B8026">
        <v>2413</v>
      </c>
      <c r="C8026" t="s">
        <v>172</v>
      </c>
      <c r="D8026" s="167">
        <v>58455</v>
      </c>
      <c r="E8026" t="s">
        <v>175</v>
      </c>
      <c r="F8026" t="s">
        <v>169</v>
      </c>
      <c r="G8026" t="s">
        <v>183</v>
      </c>
      <c r="H8026" s="168">
        <v>41694</v>
      </c>
      <c r="I8026" t="s">
        <v>106</v>
      </c>
      <c r="J8026" s="169">
        <v>3.5863013698630137</v>
      </c>
      <c r="K8026">
        <v>1</v>
      </c>
    </row>
    <row r="8027" spans="1:11" x14ac:dyDescent="0.25">
      <c r="A8027" t="s">
        <v>8577</v>
      </c>
      <c r="B8027">
        <v>991</v>
      </c>
      <c r="C8027" t="s">
        <v>172</v>
      </c>
      <c r="D8027" s="167">
        <v>103888.98</v>
      </c>
      <c r="E8027" t="s">
        <v>185</v>
      </c>
      <c r="F8027" t="s">
        <v>169</v>
      </c>
      <c r="G8027" t="s">
        <v>416</v>
      </c>
      <c r="H8027" s="168">
        <v>31683</v>
      </c>
      <c r="I8027" t="s">
        <v>108</v>
      </c>
      <c r="J8027" s="169">
        <v>31.013698630136986</v>
      </c>
      <c r="K8027">
        <v>7</v>
      </c>
    </row>
    <row r="8028" spans="1:11" x14ac:dyDescent="0.25">
      <c r="A8028" t="s">
        <v>8578</v>
      </c>
      <c r="B8028">
        <v>1216</v>
      </c>
      <c r="C8028" t="s">
        <v>167</v>
      </c>
      <c r="D8028" s="167">
        <v>210120</v>
      </c>
      <c r="E8028" t="s">
        <v>188</v>
      </c>
      <c r="F8028" t="s">
        <v>169</v>
      </c>
      <c r="G8028" t="s">
        <v>322</v>
      </c>
      <c r="H8028" s="168">
        <v>42072</v>
      </c>
      <c r="I8028" t="s">
        <v>108</v>
      </c>
      <c r="J8028" s="169">
        <v>2.5506849315068494</v>
      </c>
      <c r="K8028">
        <v>1</v>
      </c>
    </row>
    <row r="8029" spans="1:11" x14ac:dyDescent="0.25">
      <c r="A8029" t="s">
        <v>8579</v>
      </c>
      <c r="B8029">
        <v>12149</v>
      </c>
      <c r="C8029" t="s">
        <v>167</v>
      </c>
      <c r="D8029" s="167">
        <v>37838.730000000003</v>
      </c>
      <c r="E8029" t="s">
        <v>188</v>
      </c>
      <c r="F8029" t="s">
        <v>202</v>
      </c>
      <c r="G8029" t="s">
        <v>313</v>
      </c>
      <c r="H8029" s="168">
        <v>40574</v>
      </c>
      <c r="I8029" t="s">
        <v>104</v>
      </c>
      <c r="J8029" s="169">
        <v>6.6547945205479451</v>
      </c>
      <c r="K8029">
        <v>2</v>
      </c>
    </row>
    <row r="8030" spans="1:11" x14ac:dyDescent="0.25">
      <c r="A8030" t="s">
        <v>8580</v>
      </c>
      <c r="B8030">
        <v>26301</v>
      </c>
      <c r="C8030" t="s">
        <v>172</v>
      </c>
      <c r="D8030" s="167">
        <v>63381</v>
      </c>
      <c r="E8030" t="s">
        <v>191</v>
      </c>
      <c r="F8030" t="s">
        <v>169</v>
      </c>
      <c r="G8030" t="s">
        <v>486</v>
      </c>
      <c r="H8030" s="168">
        <v>40085</v>
      </c>
      <c r="I8030" t="s">
        <v>106</v>
      </c>
      <c r="J8030" s="169">
        <v>7.9945205479452053</v>
      </c>
      <c r="K8030">
        <v>2</v>
      </c>
    </row>
    <row r="8031" spans="1:11" x14ac:dyDescent="0.25">
      <c r="A8031" t="s">
        <v>8581</v>
      </c>
      <c r="B8031">
        <v>98859</v>
      </c>
      <c r="C8031" t="s">
        <v>172</v>
      </c>
      <c r="D8031" s="167">
        <v>107128.71</v>
      </c>
      <c r="E8031" t="s">
        <v>175</v>
      </c>
      <c r="F8031" t="s">
        <v>169</v>
      </c>
      <c r="G8031" t="s">
        <v>586</v>
      </c>
      <c r="H8031" s="168">
        <v>31978</v>
      </c>
      <c r="I8031" t="s">
        <v>107</v>
      </c>
      <c r="J8031" s="169">
        <v>30.205479452054796</v>
      </c>
      <c r="K8031">
        <v>7</v>
      </c>
    </row>
    <row r="8032" spans="1:11" x14ac:dyDescent="0.25">
      <c r="A8032" t="s">
        <v>8582</v>
      </c>
      <c r="B8032">
        <v>70986</v>
      </c>
      <c r="C8032" t="s">
        <v>172</v>
      </c>
      <c r="D8032" s="167">
        <v>123902.96</v>
      </c>
      <c r="E8032" t="s">
        <v>175</v>
      </c>
      <c r="F8032" t="s">
        <v>169</v>
      </c>
      <c r="G8032" t="s">
        <v>291</v>
      </c>
      <c r="H8032" s="168">
        <v>33049</v>
      </c>
      <c r="I8032" t="s">
        <v>105</v>
      </c>
      <c r="J8032" s="169">
        <v>27.271232876712329</v>
      </c>
      <c r="K8032">
        <v>6</v>
      </c>
    </row>
    <row r="8033" spans="1:11" x14ac:dyDescent="0.25">
      <c r="A8033" t="s">
        <v>8583</v>
      </c>
      <c r="B8033">
        <v>80021</v>
      </c>
      <c r="C8033" t="s">
        <v>172</v>
      </c>
      <c r="D8033" s="167">
        <v>78096</v>
      </c>
      <c r="E8033" t="s">
        <v>175</v>
      </c>
      <c r="F8033" t="s">
        <v>169</v>
      </c>
      <c r="G8033" t="s">
        <v>183</v>
      </c>
      <c r="H8033" s="168">
        <v>38012</v>
      </c>
      <c r="I8033" t="s">
        <v>103</v>
      </c>
      <c r="J8033" s="169">
        <v>13.673972602739726</v>
      </c>
      <c r="K8033">
        <v>3</v>
      </c>
    </row>
    <row r="8034" spans="1:11" x14ac:dyDescent="0.25">
      <c r="A8034" t="s">
        <v>8584</v>
      </c>
      <c r="B8034">
        <v>14800</v>
      </c>
      <c r="C8034" t="s">
        <v>172</v>
      </c>
      <c r="D8034" s="167">
        <v>74191.61</v>
      </c>
      <c r="E8034" t="s">
        <v>216</v>
      </c>
      <c r="F8034" t="s">
        <v>169</v>
      </c>
      <c r="G8034" t="s">
        <v>189</v>
      </c>
      <c r="H8034" s="168">
        <v>39146</v>
      </c>
      <c r="I8034" t="s">
        <v>107</v>
      </c>
      <c r="J8034" s="169">
        <v>10.567123287671233</v>
      </c>
      <c r="K8034">
        <v>3</v>
      </c>
    </row>
    <row r="8035" spans="1:11" x14ac:dyDescent="0.25">
      <c r="A8035" t="s">
        <v>8585</v>
      </c>
      <c r="B8035">
        <v>65410</v>
      </c>
      <c r="C8035" t="s">
        <v>172</v>
      </c>
      <c r="D8035" s="167">
        <v>107535</v>
      </c>
      <c r="E8035" t="s">
        <v>188</v>
      </c>
      <c r="F8035" t="s">
        <v>169</v>
      </c>
      <c r="G8035" t="s">
        <v>921</v>
      </c>
      <c r="H8035" s="168">
        <v>42478</v>
      </c>
      <c r="I8035" t="s">
        <v>103</v>
      </c>
      <c r="J8035" s="169">
        <v>1.4383561643835616</v>
      </c>
      <c r="K8035">
        <v>1</v>
      </c>
    </row>
    <row r="8036" spans="1:11" x14ac:dyDescent="0.25">
      <c r="A8036" t="s">
        <v>8586</v>
      </c>
      <c r="B8036">
        <v>35163</v>
      </c>
      <c r="C8036" t="s">
        <v>172</v>
      </c>
      <c r="D8036" s="167">
        <v>55328</v>
      </c>
      <c r="E8036" t="s">
        <v>191</v>
      </c>
      <c r="F8036" t="s">
        <v>169</v>
      </c>
      <c r="G8036" t="s">
        <v>354</v>
      </c>
      <c r="H8036" s="168">
        <v>40330</v>
      </c>
      <c r="I8036" t="s">
        <v>103</v>
      </c>
      <c r="J8036" s="169">
        <v>7.3232876712328769</v>
      </c>
      <c r="K8036">
        <v>2</v>
      </c>
    </row>
    <row r="8037" spans="1:11" x14ac:dyDescent="0.25">
      <c r="A8037" t="s">
        <v>8587</v>
      </c>
      <c r="B8037">
        <v>58296</v>
      </c>
      <c r="C8037" t="s">
        <v>172</v>
      </c>
      <c r="D8037" s="167">
        <v>75241.759999999995</v>
      </c>
      <c r="E8037" t="s">
        <v>196</v>
      </c>
      <c r="F8037" t="s">
        <v>169</v>
      </c>
      <c r="G8037" t="s">
        <v>428</v>
      </c>
      <c r="H8037" s="168">
        <v>40868</v>
      </c>
      <c r="I8037" t="s">
        <v>104</v>
      </c>
      <c r="J8037" s="169">
        <v>5.8493150684931505</v>
      </c>
      <c r="K8037">
        <v>2</v>
      </c>
    </row>
    <row r="8038" spans="1:11" x14ac:dyDescent="0.25">
      <c r="A8038" t="s">
        <v>8588</v>
      </c>
      <c r="B8038">
        <v>52956</v>
      </c>
      <c r="C8038" t="s">
        <v>167</v>
      </c>
      <c r="D8038" s="167">
        <v>115288.33</v>
      </c>
      <c r="E8038" t="s">
        <v>325</v>
      </c>
      <c r="F8038" t="s">
        <v>169</v>
      </c>
      <c r="G8038" t="s">
        <v>533</v>
      </c>
      <c r="H8038" s="168">
        <v>39580</v>
      </c>
      <c r="I8038" t="s">
        <v>107</v>
      </c>
      <c r="J8038" s="169">
        <v>9.3780821917808215</v>
      </c>
      <c r="K8038">
        <v>2</v>
      </c>
    </row>
    <row r="8039" spans="1:11" x14ac:dyDescent="0.25">
      <c r="A8039" t="s">
        <v>8589</v>
      </c>
      <c r="B8039">
        <v>48334</v>
      </c>
      <c r="C8039" t="s">
        <v>167</v>
      </c>
      <c r="D8039" s="167">
        <v>76015.03</v>
      </c>
      <c r="E8039" t="s">
        <v>188</v>
      </c>
      <c r="F8039" t="s">
        <v>169</v>
      </c>
      <c r="G8039" t="s">
        <v>273</v>
      </c>
      <c r="H8039" s="168">
        <v>33098</v>
      </c>
      <c r="I8039" t="s">
        <v>103</v>
      </c>
      <c r="J8039" s="169">
        <v>27.136986301369863</v>
      </c>
      <c r="K8039">
        <v>6</v>
      </c>
    </row>
    <row r="8040" spans="1:11" x14ac:dyDescent="0.25">
      <c r="A8040" t="s">
        <v>8590</v>
      </c>
      <c r="B8040">
        <v>11576</v>
      </c>
      <c r="C8040" t="s">
        <v>167</v>
      </c>
      <c r="D8040" s="167">
        <v>46626.07</v>
      </c>
      <c r="E8040" t="s">
        <v>168</v>
      </c>
      <c r="F8040" t="s">
        <v>169</v>
      </c>
      <c r="G8040" t="s">
        <v>170</v>
      </c>
      <c r="H8040" s="168">
        <v>37059</v>
      </c>
      <c r="I8040" t="s">
        <v>104</v>
      </c>
      <c r="J8040" s="169">
        <v>16.284931506849315</v>
      </c>
      <c r="K8040">
        <v>4</v>
      </c>
    </row>
    <row r="8041" spans="1:11" x14ac:dyDescent="0.25">
      <c r="A8041" t="s">
        <v>8591</v>
      </c>
      <c r="B8041">
        <v>76752</v>
      </c>
      <c r="C8041" t="s">
        <v>172</v>
      </c>
      <c r="D8041" s="167">
        <v>50910</v>
      </c>
      <c r="E8041" t="s">
        <v>191</v>
      </c>
      <c r="F8041" t="s">
        <v>169</v>
      </c>
      <c r="G8041" t="s">
        <v>354</v>
      </c>
      <c r="H8041" s="168">
        <v>41904</v>
      </c>
      <c r="I8041" t="s">
        <v>103</v>
      </c>
      <c r="J8041" s="169">
        <v>3.010958904109589</v>
      </c>
      <c r="K8041">
        <v>1</v>
      </c>
    </row>
    <row r="8042" spans="1:11" x14ac:dyDescent="0.25">
      <c r="A8042" t="s">
        <v>8592</v>
      </c>
      <c r="B8042">
        <v>83203</v>
      </c>
      <c r="C8042" t="s">
        <v>172</v>
      </c>
      <c r="D8042" s="167">
        <v>89620</v>
      </c>
      <c r="E8042" t="s">
        <v>175</v>
      </c>
      <c r="F8042" t="s">
        <v>169</v>
      </c>
      <c r="G8042" t="s">
        <v>183</v>
      </c>
      <c r="H8042" s="168">
        <v>35702</v>
      </c>
      <c r="I8042" t="s">
        <v>106</v>
      </c>
      <c r="J8042" s="169">
        <v>20.002739726027396</v>
      </c>
      <c r="K8042">
        <v>5</v>
      </c>
    </row>
    <row r="8043" spans="1:11" x14ac:dyDescent="0.25">
      <c r="A8043" t="s">
        <v>8593</v>
      </c>
      <c r="B8043">
        <v>39611</v>
      </c>
      <c r="C8043" t="s">
        <v>167</v>
      </c>
      <c r="D8043" s="167">
        <v>91751.37</v>
      </c>
      <c r="E8043" t="s">
        <v>188</v>
      </c>
      <c r="F8043" t="s">
        <v>169</v>
      </c>
      <c r="G8043" t="s">
        <v>375</v>
      </c>
      <c r="H8043" s="168">
        <v>35030</v>
      </c>
      <c r="I8043" t="s">
        <v>104</v>
      </c>
      <c r="J8043" s="169">
        <v>21.843835616438355</v>
      </c>
      <c r="K8043">
        <v>5</v>
      </c>
    </row>
    <row r="8044" spans="1:11" x14ac:dyDescent="0.25">
      <c r="A8044" t="s">
        <v>8594</v>
      </c>
      <c r="B8044">
        <v>40500</v>
      </c>
      <c r="C8044" t="s">
        <v>172</v>
      </c>
      <c r="D8044" s="167">
        <v>73801</v>
      </c>
      <c r="E8044" t="s">
        <v>199</v>
      </c>
      <c r="F8044" t="s">
        <v>169</v>
      </c>
      <c r="G8044" t="s">
        <v>809</v>
      </c>
      <c r="H8044" s="168">
        <v>34421</v>
      </c>
      <c r="I8044" t="s">
        <v>103</v>
      </c>
      <c r="J8044" s="169">
        <v>23.512328767123286</v>
      </c>
      <c r="K8044">
        <v>5</v>
      </c>
    </row>
    <row r="8045" spans="1:11" x14ac:dyDescent="0.25">
      <c r="A8045" t="s">
        <v>8595</v>
      </c>
      <c r="B8045">
        <v>5803</v>
      </c>
      <c r="C8045" t="s">
        <v>172</v>
      </c>
      <c r="D8045" s="167">
        <v>88661.440000000002</v>
      </c>
      <c r="E8045" t="s">
        <v>191</v>
      </c>
      <c r="F8045" t="s">
        <v>169</v>
      </c>
      <c r="G8045" t="s">
        <v>192</v>
      </c>
      <c r="H8045" s="168">
        <v>34387</v>
      </c>
      <c r="I8045" t="s">
        <v>103</v>
      </c>
      <c r="J8045" s="169">
        <v>23.605479452054794</v>
      </c>
      <c r="K8045">
        <v>5</v>
      </c>
    </row>
    <row r="8046" spans="1:11" x14ac:dyDescent="0.25">
      <c r="A8046" t="s">
        <v>8596</v>
      </c>
      <c r="B8046">
        <v>1370</v>
      </c>
      <c r="C8046" t="s">
        <v>172</v>
      </c>
      <c r="D8046" s="167">
        <v>45261</v>
      </c>
      <c r="E8046" t="s">
        <v>191</v>
      </c>
      <c r="F8046" t="s">
        <v>169</v>
      </c>
      <c r="G8046" t="s">
        <v>1065</v>
      </c>
      <c r="H8046" s="168">
        <v>42408</v>
      </c>
      <c r="I8046" t="s">
        <v>108</v>
      </c>
      <c r="J8046" s="169">
        <v>1.6301369863013699</v>
      </c>
      <c r="K8046">
        <v>1</v>
      </c>
    </row>
    <row r="8047" spans="1:11" x14ac:dyDescent="0.25">
      <c r="A8047" t="s">
        <v>8597</v>
      </c>
      <c r="B8047">
        <v>59</v>
      </c>
      <c r="C8047" t="s">
        <v>172</v>
      </c>
      <c r="D8047" s="167">
        <v>126781.06</v>
      </c>
      <c r="E8047" t="s">
        <v>185</v>
      </c>
      <c r="F8047" t="s">
        <v>169</v>
      </c>
      <c r="G8047" t="s">
        <v>382</v>
      </c>
      <c r="H8047" s="168">
        <v>31487</v>
      </c>
      <c r="I8047" t="s">
        <v>103</v>
      </c>
      <c r="J8047" s="169">
        <v>31.550684931506851</v>
      </c>
      <c r="K8047">
        <v>7</v>
      </c>
    </row>
    <row r="8048" spans="1:11" x14ac:dyDescent="0.25">
      <c r="A8048" t="s">
        <v>8598</v>
      </c>
      <c r="B8048">
        <v>33569</v>
      </c>
      <c r="C8048" t="s">
        <v>167</v>
      </c>
      <c r="D8048" s="167">
        <v>89620</v>
      </c>
      <c r="E8048" t="s">
        <v>175</v>
      </c>
      <c r="F8048" t="s">
        <v>169</v>
      </c>
      <c r="G8048" t="s">
        <v>183</v>
      </c>
      <c r="H8048" s="168">
        <v>35702</v>
      </c>
      <c r="I8048" t="s">
        <v>103</v>
      </c>
      <c r="J8048" s="169">
        <v>20.002739726027396</v>
      </c>
      <c r="K8048">
        <v>5</v>
      </c>
    </row>
    <row r="8049" spans="1:11" x14ac:dyDescent="0.25">
      <c r="A8049" t="s">
        <v>8599</v>
      </c>
      <c r="B8049">
        <v>67510</v>
      </c>
      <c r="C8049" t="s">
        <v>167</v>
      </c>
      <c r="D8049" s="167">
        <v>21766.2</v>
      </c>
      <c r="E8049" t="s">
        <v>196</v>
      </c>
      <c r="F8049" t="s">
        <v>202</v>
      </c>
      <c r="G8049" t="s">
        <v>222</v>
      </c>
      <c r="H8049" s="168">
        <v>37928</v>
      </c>
      <c r="I8049" t="s">
        <v>107</v>
      </c>
      <c r="J8049" s="169">
        <v>13.904109589041095</v>
      </c>
      <c r="K8049">
        <v>3</v>
      </c>
    </row>
    <row r="8050" spans="1:11" x14ac:dyDescent="0.25">
      <c r="A8050" t="s">
        <v>8600</v>
      </c>
      <c r="B8050">
        <v>91054</v>
      </c>
      <c r="C8050" t="s">
        <v>172</v>
      </c>
      <c r="D8050" s="167">
        <v>35133.58</v>
      </c>
      <c r="E8050" t="s">
        <v>233</v>
      </c>
      <c r="F8050" t="s">
        <v>169</v>
      </c>
      <c r="G8050" t="s">
        <v>242</v>
      </c>
      <c r="H8050" s="168">
        <v>42128</v>
      </c>
      <c r="I8050" t="s">
        <v>103</v>
      </c>
      <c r="J8050" s="169">
        <v>2.3972602739726026</v>
      </c>
      <c r="K8050">
        <v>1</v>
      </c>
    </row>
    <row r="8051" spans="1:11" x14ac:dyDescent="0.25">
      <c r="A8051" t="s">
        <v>8601</v>
      </c>
      <c r="B8051">
        <v>20993</v>
      </c>
      <c r="C8051" t="s">
        <v>172</v>
      </c>
      <c r="D8051" s="167">
        <v>73801</v>
      </c>
      <c r="E8051" t="s">
        <v>196</v>
      </c>
      <c r="F8051" t="s">
        <v>169</v>
      </c>
      <c r="G8051" t="s">
        <v>228</v>
      </c>
      <c r="H8051" s="168">
        <v>38713</v>
      </c>
      <c r="I8051" t="s">
        <v>106</v>
      </c>
      <c r="J8051" s="169">
        <v>11.753424657534246</v>
      </c>
      <c r="K8051">
        <v>3</v>
      </c>
    </row>
    <row r="8052" spans="1:11" x14ac:dyDescent="0.25">
      <c r="A8052" t="s">
        <v>8602</v>
      </c>
      <c r="B8052">
        <v>68876</v>
      </c>
      <c r="C8052" t="s">
        <v>172</v>
      </c>
      <c r="D8052" s="167">
        <v>166078.76999999999</v>
      </c>
      <c r="E8052" t="s">
        <v>325</v>
      </c>
      <c r="F8052" t="s">
        <v>169</v>
      </c>
      <c r="G8052" t="s">
        <v>637</v>
      </c>
      <c r="H8052" s="168">
        <v>39713</v>
      </c>
      <c r="I8052" t="s">
        <v>108</v>
      </c>
      <c r="J8052" s="169">
        <v>9.0136986301369859</v>
      </c>
      <c r="K8052">
        <v>2</v>
      </c>
    </row>
    <row r="8053" spans="1:11" x14ac:dyDescent="0.25">
      <c r="A8053" t="s">
        <v>8603</v>
      </c>
      <c r="B8053">
        <v>33565</v>
      </c>
      <c r="C8053" t="s">
        <v>172</v>
      </c>
      <c r="D8053" s="167">
        <v>52095.9</v>
      </c>
      <c r="E8053" t="s">
        <v>233</v>
      </c>
      <c r="F8053" t="s">
        <v>169</v>
      </c>
      <c r="G8053" t="s">
        <v>554</v>
      </c>
      <c r="H8053" s="168">
        <v>38058</v>
      </c>
      <c r="I8053" t="s">
        <v>106</v>
      </c>
      <c r="J8053" s="169">
        <v>13.547945205479452</v>
      </c>
      <c r="K8053">
        <v>3</v>
      </c>
    </row>
    <row r="8054" spans="1:11" x14ac:dyDescent="0.25">
      <c r="A8054" t="s">
        <v>8604</v>
      </c>
      <c r="B8054">
        <v>83037</v>
      </c>
      <c r="C8054" t="s">
        <v>172</v>
      </c>
      <c r="D8054" s="167">
        <v>90235</v>
      </c>
      <c r="E8054" t="s">
        <v>185</v>
      </c>
      <c r="F8054" t="s">
        <v>169</v>
      </c>
      <c r="G8054" t="s">
        <v>495</v>
      </c>
      <c r="H8054" s="168">
        <v>38642</v>
      </c>
      <c r="I8054" t="s">
        <v>105</v>
      </c>
      <c r="J8054" s="169">
        <v>11.947945205479453</v>
      </c>
      <c r="K8054">
        <v>3</v>
      </c>
    </row>
    <row r="8055" spans="1:11" x14ac:dyDescent="0.25">
      <c r="A8055" t="s">
        <v>8605</v>
      </c>
      <c r="B8055">
        <v>70116</v>
      </c>
      <c r="C8055" t="s">
        <v>172</v>
      </c>
      <c r="D8055" s="167">
        <v>103506</v>
      </c>
      <c r="E8055" t="s">
        <v>175</v>
      </c>
      <c r="F8055" t="s">
        <v>169</v>
      </c>
      <c r="G8055" t="s">
        <v>586</v>
      </c>
      <c r="H8055" s="168">
        <v>35443</v>
      </c>
      <c r="I8055" t="s">
        <v>103</v>
      </c>
      <c r="J8055" s="169">
        <v>20.712328767123289</v>
      </c>
      <c r="K8055">
        <v>5</v>
      </c>
    </row>
    <row r="8056" spans="1:11" x14ac:dyDescent="0.25">
      <c r="A8056" t="s">
        <v>8606</v>
      </c>
      <c r="B8056">
        <v>76947</v>
      </c>
      <c r="C8056" t="s">
        <v>172</v>
      </c>
      <c r="D8056" s="167">
        <v>107657</v>
      </c>
      <c r="E8056" t="s">
        <v>185</v>
      </c>
      <c r="F8056" t="s">
        <v>169</v>
      </c>
      <c r="G8056" t="s">
        <v>240</v>
      </c>
      <c r="H8056" s="168">
        <v>38124</v>
      </c>
      <c r="I8056" t="s">
        <v>108</v>
      </c>
      <c r="J8056" s="169">
        <v>13.367123287671232</v>
      </c>
      <c r="K8056">
        <v>3</v>
      </c>
    </row>
    <row r="8057" spans="1:11" x14ac:dyDescent="0.25">
      <c r="A8057" t="s">
        <v>8607</v>
      </c>
      <c r="B8057">
        <v>119</v>
      </c>
      <c r="C8057" t="s">
        <v>167</v>
      </c>
      <c r="D8057" s="167">
        <v>115607.01</v>
      </c>
      <c r="E8057" t="s">
        <v>188</v>
      </c>
      <c r="F8057" t="s">
        <v>169</v>
      </c>
      <c r="G8057" t="s">
        <v>275</v>
      </c>
      <c r="H8057" s="168">
        <v>32881</v>
      </c>
      <c r="I8057" t="s">
        <v>103</v>
      </c>
      <c r="J8057" s="169">
        <v>27.731506849315068</v>
      </c>
      <c r="K8057">
        <v>6</v>
      </c>
    </row>
    <row r="8058" spans="1:11" x14ac:dyDescent="0.25">
      <c r="A8058" t="s">
        <v>8608</v>
      </c>
      <c r="B8058">
        <v>8127</v>
      </c>
      <c r="C8058" t="s">
        <v>172</v>
      </c>
      <c r="D8058" s="167">
        <v>93945</v>
      </c>
      <c r="E8058" t="s">
        <v>168</v>
      </c>
      <c r="F8058" t="s">
        <v>169</v>
      </c>
      <c r="G8058" t="s">
        <v>384</v>
      </c>
      <c r="H8058" s="168">
        <v>35702</v>
      </c>
      <c r="I8058" t="s">
        <v>106</v>
      </c>
      <c r="J8058" s="169">
        <v>20.002739726027396</v>
      </c>
      <c r="K8058">
        <v>5</v>
      </c>
    </row>
    <row r="8059" spans="1:11" x14ac:dyDescent="0.25">
      <c r="A8059" t="s">
        <v>8609</v>
      </c>
      <c r="B8059">
        <v>12361</v>
      </c>
      <c r="C8059" t="s">
        <v>172</v>
      </c>
      <c r="D8059" s="167">
        <v>108538</v>
      </c>
      <c r="E8059" t="s">
        <v>185</v>
      </c>
      <c r="F8059" t="s">
        <v>169</v>
      </c>
      <c r="G8059" t="s">
        <v>382</v>
      </c>
      <c r="H8059" s="168">
        <v>37298</v>
      </c>
      <c r="I8059" t="s">
        <v>107</v>
      </c>
      <c r="J8059" s="169">
        <v>15.63013698630137</v>
      </c>
      <c r="K8059">
        <v>4</v>
      </c>
    </row>
    <row r="8060" spans="1:11" x14ac:dyDescent="0.25">
      <c r="A8060" t="s">
        <v>8610</v>
      </c>
      <c r="B8060">
        <v>60526</v>
      </c>
      <c r="C8060" t="s">
        <v>172</v>
      </c>
      <c r="D8060" s="167">
        <v>55822.8</v>
      </c>
      <c r="E8060" t="s">
        <v>199</v>
      </c>
      <c r="F8060" t="s">
        <v>169</v>
      </c>
      <c r="G8060" t="s">
        <v>508</v>
      </c>
      <c r="H8060" s="168">
        <v>37955</v>
      </c>
      <c r="I8060" t="s">
        <v>104</v>
      </c>
      <c r="J8060" s="169">
        <v>13.830136986301369</v>
      </c>
      <c r="K8060">
        <v>3</v>
      </c>
    </row>
    <row r="8061" spans="1:11" x14ac:dyDescent="0.25">
      <c r="A8061" t="s">
        <v>8611</v>
      </c>
      <c r="B8061">
        <v>56503</v>
      </c>
      <c r="C8061" t="s">
        <v>172</v>
      </c>
      <c r="D8061" s="167">
        <v>66065.23</v>
      </c>
      <c r="E8061" t="s">
        <v>199</v>
      </c>
      <c r="F8061" t="s">
        <v>169</v>
      </c>
      <c r="G8061" t="s">
        <v>200</v>
      </c>
      <c r="H8061" s="168">
        <v>33630</v>
      </c>
      <c r="I8061" t="s">
        <v>104</v>
      </c>
      <c r="J8061" s="169">
        <v>25.67945205479452</v>
      </c>
      <c r="K8061">
        <v>6</v>
      </c>
    </row>
    <row r="8062" spans="1:11" x14ac:dyDescent="0.25">
      <c r="A8062" t="s">
        <v>8612</v>
      </c>
      <c r="B8062">
        <v>65951</v>
      </c>
      <c r="C8062" t="s">
        <v>172</v>
      </c>
      <c r="D8062" s="167">
        <v>53788</v>
      </c>
      <c r="E8062" t="s">
        <v>175</v>
      </c>
      <c r="F8062" t="s">
        <v>169</v>
      </c>
      <c r="G8062" t="s">
        <v>183</v>
      </c>
      <c r="H8062" s="168">
        <v>41918</v>
      </c>
      <c r="I8062" t="s">
        <v>106</v>
      </c>
      <c r="J8062" s="169">
        <v>2.9726027397260273</v>
      </c>
      <c r="K8062">
        <v>1</v>
      </c>
    </row>
    <row r="8063" spans="1:11" x14ac:dyDescent="0.25">
      <c r="A8063" t="s">
        <v>8613</v>
      </c>
      <c r="B8063">
        <v>27034</v>
      </c>
      <c r="C8063" t="s">
        <v>167</v>
      </c>
      <c r="D8063" s="167">
        <v>51969</v>
      </c>
      <c r="E8063" t="s">
        <v>175</v>
      </c>
      <c r="F8063" t="s">
        <v>169</v>
      </c>
      <c r="G8063" t="s">
        <v>183</v>
      </c>
      <c r="H8063" s="168">
        <v>42156</v>
      </c>
      <c r="I8063" t="s">
        <v>107</v>
      </c>
      <c r="J8063" s="169">
        <v>2.3205479452054796</v>
      </c>
      <c r="K8063">
        <v>1</v>
      </c>
    </row>
    <row r="8064" spans="1:11" x14ac:dyDescent="0.25">
      <c r="A8064" t="s">
        <v>8614</v>
      </c>
      <c r="B8064">
        <v>4650</v>
      </c>
      <c r="C8064" t="s">
        <v>167</v>
      </c>
      <c r="D8064" s="167">
        <v>92756.7</v>
      </c>
      <c r="E8064" t="s">
        <v>175</v>
      </c>
      <c r="F8064" t="s">
        <v>169</v>
      </c>
      <c r="G8064" t="s">
        <v>183</v>
      </c>
      <c r="H8064" s="168">
        <v>33791</v>
      </c>
      <c r="I8064" t="s">
        <v>106</v>
      </c>
      <c r="J8064" s="169">
        <v>25.238356164383561</v>
      </c>
      <c r="K8064">
        <v>6</v>
      </c>
    </row>
    <row r="8065" spans="1:11" x14ac:dyDescent="0.25">
      <c r="A8065" t="s">
        <v>8615</v>
      </c>
      <c r="B8065">
        <v>81005</v>
      </c>
      <c r="C8065" t="s">
        <v>172</v>
      </c>
      <c r="D8065" s="167">
        <v>71860</v>
      </c>
      <c r="E8065" t="s">
        <v>175</v>
      </c>
      <c r="F8065" t="s">
        <v>169</v>
      </c>
      <c r="G8065" t="s">
        <v>183</v>
      </c>
      <c r="H8065" s="168">
        <v>41106</v>
      </c>
      <c r="I8065" t="s">
        <v>103</v>
      </c>
      <c r="J8065" s="169">
        <v>5.1972602739726028</v>
      </c>
      <c r="K8065">
        <v>2</v>
      </c>
    </row>
    <row r="8066" spans="1:11" x14ac:dyDescent="0.25">
      <c r="A8066" t="s">
        <v>8616</v>
      </c>
      <c r="B8066">
        <v>13782</v>
      </c>
      <c r="C8066" t="s">
        <v>172</v>
      </c>
      <c r="D8066" s="167">
        <v>77029</v>
      </c>
      <c r="E8066" t="s">
        <v>168</v>
      </c>
      <c r="F8066" t="s">
        <v>169</v>
      </c>
      <c r="G8066" t="s">
        <v>265</v>
      </c>
      <c r="H8066" s="168">
        <v>37823</v>
      </c>
      <c r="I8066" t="s">
        <v>103</v>
      </c>
      <c r="J8066" s="169">
        <v>14.191780821917808</v>
      </c>
      <c r="K8066">
        <v>3</v>
      </c>
    </row>
    <row r="8067" spans="1:11" x14ac:dyDescent="0.25">
      <c r="A8067" t="s">
        <v>8617</v>
      </c>
      <c r="B8067">
        <v>53728</v>
      </c>
      <c r="C8067" t="s">
        <v>172</v>
      </c>
      <c r="D8067" s="167">
        <v>77029</v>
      </c>
      <c r="E8067" t="s">
        <v>168</v>
      </c>
      <c r="F8067" t="s">
        <v>169</v>
      </c>
      <c r="G8067" t="s">
        <v>265</v>
      </c>
      <c r="H8067" s="168">
        <v>37823</v>
      </c>
      <c r="I8067" t="s">
        <v>105</v>
      </c>
      <c r="J8067" s="169">
        <v>14.191780821917808</v>
      </c>
      <c r="K8067">
        <v>3</v>
      </c>
    </row>
    <row r="8068" spans="1:11" x14ac:dyDescent="0.25">
      <c r="A8068" t="s">
        <v>8618</v>
      </c>
      <c r="B8068">
        <v>2432</v>
      </c>
      <c r="C8068" t="s">
        <v>167</v>
      </c>
      <c r="D8068" s="167">
        <v>78387.63</v>
      </c>
      <c r="E8068" t="s">
        <v>188</v>
      </c>
      <c r="F8068" t="s">
        <v>169</v>
      </c>
      <c r="G8068" t="s">
        <v>284</v>
      </c>
      <c r="H8068" s="168">
        <v>41862</v>
      </c>
      <c r="I8068" t="s">
        <v>104</v>
      </c>
      <c r="J8068" s="169">
        <v>3.1260273972602741</v>
      </c>
      <c r="K8068">
        <v>1</v>
      </c>
    </row>
    <row r="8069" spans="1:11" x14ac:dyDescent="0.25">
      <c r="A8069" t="s">
        <v>8619</v>
      </c>
      <c r="B8069">
        <v>32145</v>
      </c>
      <c r="C8069" t="s">
        <v>172</v>
      </c>
      <c r="D8069" s="167">
        <v>131348.75</v>
      </c>
      <c r="E8069" t="s">
        <v>185</v>
      </c>
      <c r="F8069" t="s">
        <v>169</v>
      </c>
      <c r="G8069" t="s">
        <v>774</v>
      </c>
      <c r="H8069" s="168">
        <v>34232</v>
      </c>
      <c r="I8069" t="s">
        <v>104</v>
      </c>
      <c r="J8069" s="169">
        <v>24.030136986301368</v>
      </c>
      <c r="K8069">
        <v>5</v>
      </c>
    </row>
    <row r="8070" spans="1:11" x14ac:dyDescent="0.25">
      <c r="A8070" t="s">
        <v>8620</v>
      </c>
      <c r="B8070">
        <v>90317</v>
      </c>
      <c r="C8070" t="s">
        <v>172</v>
      </c>
      <c r="D8070" s="167">
        <v>64541.65</v>
      </c>
      <c r="E8070" t="s">
        <v>268</v>
      </c>
      <c r="F8070" t="s">
        <v>169</v>
      </c>
      <c r="G8070" t="s">
        <v>630</v>
      </c>
      <c r="H8070" s="168">
        <v>41582</v>
      </c>
      <c r="I8070" t="s">
        <v>105</v>
      </c>
      <c r="J8070" s="169">
        <v>3.893150684931507</v>
      </c>
      <c r="K8070">
        <v>1</v>
      </c>
    </row>
    <row r="8071" spans="1:11" x14ac:dyDescent="0.25">
      <c r="A8071" t="s">
        <v>8621</v>
      </c>
      <c r="B8071">
        <v>40089</v>
      </c>
      <c r="C8071" t="s">
        <v>172</v>
      </c>
      <c r="D8071" s="167">
        <v>53000</v>
      </c>
      <c r="E8071" t="s">
        <v>268</v>
      </c>
      <c r="F8071" t="s">
        <v>169</v>
      </c>
      <c r="G8071" t="s">
        <v>418</v>
      </c>
      <c r="H8071" s="168">
        <v>42646</v>
      </c>
      <c r="I8071" t="s">
        <v>103</v>
      </c>
      <c r="J8071" s="169">
        <v>0.9780821917808219</v>
      </c>
      <c r="K8071">
        <v>1</v>
      </c>
    </row>
    <row r="8072" spans="1:11" x14ac:dyDescent="0.25">
      <c r="A8072" t="s">
        <v>8622</v>
      </c>
      <c r="B8072">
        <v>48668</v>
      </c>
      <c r="C8072" t="s">
        <v>172</v>
      </c>
      <c r="D8072" s="167">
        <v>45261</v>
      </c>
      <c r="E8072" t="s">
        <v>191</v>
      </c>
      <c r="F8072" t="s">
        <v>169</v>
      </c>
      <c r="G8072" t="s">
        <v>1065</v>
      </c>
      <c r="H8072" s="168">
        <v>42716</v>
      </c>
      <c r="I8072" t="s">
        <v>103</v>
      </c>
      <c r="J8072" s="169">
        <v>0.78630136986301369</v>
      </c>
      <c r="K8072">
        <v>1</v>
      </c>
    </row>
    <row r="8073" spans="1:11" x14ac:dyDescent="0.25">
      <c r="A8073" t="s">
        <v>8623</v>
      </c>
      <c r="B8073">
        <v>18773</v>
      </c>
      <c r="C8073" t="s">
        <v>172</v>
      </c>
      <c r="D8073" s="167">
        <v>74891.600000000006</v>
      </c>
      <c r="E8073" t="s">
        <v>196</v>
      </c>
      <c r="F8073" t="s">
        <v>169</v>
      </c>
      <c r="G8073" t="s">
        <v>914</v>
      </c>
      <c r="H8073" s="168">
        <v>42478</v>
      </c>
      <c r="I8073" t="s">
        <v>108</v>
      </c>
      <c r="J8073" s="169">
        <v>1.4383561643835616</v>
      </c>
      <c r="K8073">
        <v>1</v>
      </c>
    </row>
    <row r="8074" spans="1:11" x14ac:dyDescent="0.25">
      <c r="A8074" t="s">
        <v>8624</v>
      </c>
      <c r="B8074">
        <v>3457</v>
      </c>
      <c r="C8074" t="s">
        <v>167</v>
      </c>
      <c r="D8074" s="167">
        <v>81066</v>
      </c>
      <c r="E8074" t="s">
        <v>188</v>
      </c>
      <c r="F8074" t="s">
        <v>169</v>
      </c>
      <c r="G8074" t="s">
        <v>282</v>
      </c>
      <c r="H8074" s="168">
        <v>36248</v>
      </c>
      <c r="I8074" t="s">
        <v>106</v>
      </c>
      <c r="J8074" s="169">
        <v>18.506849315068493</v>
      </c>
      <c r="K8074">
        <v>4</v>
      </c>
    </row>
    <row r="8075" spans="1:11" x14ac:dyDescent="0.25">
      <c r="A8075" t="s">
        <v>8625</v>
      </c>
      <c r="B8075">
        <v>20595</v>
      </c>
      <c r="C8075" t="s">
        <v>167</v>
      </c>
      <c r="D8075" s="167">
        <v>18416.330000000002</v>
      </c>
      <c r="E8075" t="s">
        <v>196</v>
      </c>
      <c r="F8075" t="s">
        <v>202</v>
      </c>
      <c r="G8075" t="s">
        <v>222</v>
      </c>
      <c r="H8075" s="168">
        <v>40112</v>
      </c>
      <c r="I8075" t="s">
        <v>106</v>
      </c>
      <c r="J8075" s="169">
        <v>7.9205479452054792</v>
      </c>
      <c r="K8075">
        <v>2</v>
      </c>
    </row>
    <row r="8076" spans="1:11" x14ac:dyDescent="0.25">
      <c r="A8076" t="s">
        <v>8626</v>
      </c>
      <c r="B8076">
        <v>74672</v>
      </c>
      <c r="C8076" t="s">
        <v>167</v>
      </c>
      <c r="D8076" s="167">
        <v>69475</v>
      </c>
      <c r="E8076" t="s">
        <v>168</v>
      </c>
      <c r="F8076" t="s">
        <v>169</v>
      </c>
      <c r="G8076" t="s">
        <v>265</v>
      </c>
      <c r="H8076" s="168">
        <v>38782</v>
      </c>
      <c r="I8076" t="s">
        <v>103</v>
      </c>
      <c r="J8076" s="169">
        <v>11.564383561643835</v>
      </c>
      <c r="K8076">
        <v>3</v>
      </c>
    </row>
    <row r="8077" spans="1:11" x14ac:dyDescent="0.25">
      <c r="A8077" t="s">
        <v>8627</v>
      </c>
      <c r="B8077">
        <v>59258</v>
      </c>
      <c r="C8077" t="s">
        <v>172</v>
      </c>
      <c r="D8077" s="167">
        <v>64812</v>
      </c>
      <c r="E8077" t="s">
        <v>175</v>
      </c>
      <c r="F8077" t="s">
        <v>169</v>
      </c>
      <c r="G8077" t="s">
        <v>183</v>
      </c>
      <c r="H8077" s="168">
        <v>41498</v>
      </c>
      <c r="I8077" t="s">
        <v>103</v>
      </c>
      <c r="J8077" s="169">
        <v>4.1232876712328768</v>
      </c>
      <c r="K8077">
        <v>1</v>
      </c>
    </row>
    <row r="8078" spans="1:11" x14ac:dyDescent="0.25">
      <c r="A8078" t="s">
        <v>8628</v>
      </c>
      <c r="B8078">
        <v>8295</v>
      </c>
      <c r="C8078" t="s">
        <v>172</v>
      </c>
      <c r="D8078" s="167">
        <v>156395.29</v>
      </c>
      <c r="E8078" t="s">
        <v>213</v>
      </c>
      <c r="F8078" t="s">
        <v>169</v>
      </c>
      <c r="G8078" t="s">
        <v>231</v>
      </c>
      <c r="H8078" s="168">
        <v>36696</v>
      </c>
      <c r="I8078" t="s">
        <v>104</v>
      </c>
      <c r="J8078" s="169">
        <v>17.279452054794522</v>
      </c>
      <c r="K8078">
        <v>4</v>
      </c>
    </row>
    <row r="8079" spans="1:11" x14ac:dyDescent="0.25">
      <c r="A8079" t="s">
        <v>8629</v>
      </c>
      <c r="B8079">
        <v>71789</v>
      </c>
      <c r="C8079" t="s">
        <v>172</v>
      </c>
      <c r="D8079" s="167">
        <v>96763.35</v>
      </c>
      <c r="E8079" t="s">
        <v>168</v>
      </c>
      <c r="F8079" t="s">
        <v>169</v>
      </c>
      <c r="G8079" t="s">
        <v>384</v>
      </c>
      <c r="H8079" s="168">
        <v>34176</v>
      </c>
      <c r="I8079" t="s">
        <v>105</v>
      </c>
      <c r="J8079" s="169">
        <v>24.183561643835617</v>
      </c>
      <c r="K8079">
        <v>5</v>
      </c>
    </row>
    <row r="8080" spans="1:11" x14ac:dyDescent="0.25">
      <c r="A8080" t="s">
        <v>8630</v>
      </c>
      <c r="B8080">
        <v>38383</v>
      </c>
      <c r="C8080" t="s">
        <v>172</v>
      </c>
      <c r="D8080" s="167">
        <v>93945</v>
      </c>
      <c r="E8080" t="s">
        <v>168</v>
      </c>
      <c r="F8080" t="s">
        <v>169</v>
      </c>
      <c r="G8080" t="s">
        <v>384</v>
      </c>
      <c r="H8080" s="168">
        <v>36262</v>
      </c>
      <c r="I8080" t="s">
        <v>103</v>
      </c>
      <c r="J8080" s="169">
        <v>18.468493150684932</v>
      </c>
      <c r="K8080">
        <v>4</v>
      </c>
    </row>
    <row r="8081" spans="1:11" x14ac:dyDescent="0.25">
      <c r="A8081" t="s">
        <v>8631</v>
      </c>
      <c r="B8081">
        <v>40432</v>
      </c>
      <c r="C8081" t="s">
        <v>172</v>
      </c>
      <c r="D8081" s="167">
        <v>55129.279999999999</v>
      </c>
      <c r="E8081" t="s">
        <v>268</v>
      </c>
      <c r="F8081" t="s">
        <v>169</v>
      </c>
      <c r="G8081" t="s">
        <v>418</v>
      </c>
      <c r="H8081" s="168">
        <v>42310</v>
      </c>
      <c r="I8081" t="s">
        <v>103</v>
      </c>
      <c r="J8081" s="169">
        <v>1.8986301369863015</v>
      </c>
      <c r="K8081">
        <v>1</v>
      </c>
    </row>
    <row r="8082" spans="1:11" x14ac:dyDescent="0.25">
      <c r="A8082" t="s">
        <v>8632</v>
      </c>
      <c r="B8082">
        <v>40387</v>
      </c>
      <c r="C8082" t="s">
        <v>167</v>
      </c>
      <c r="D8082" s="167">
        <v>19542.54</v>
      </c>
      <c r="E8082" t="s">
        <v>216</v>
      </c>
      <c r="F8082" t="s">
        <v>202</v>
      </c>
      <c r="G8082" t="s">
        <v>217</v>
      </c>
      <c r="H8082" s="168">
        <v>41289</v>
      </c>
      <c r="I8082" t="s">
        <v>103</v>
      </c>
      <c r="J8082" s="169">
        <v>4.6958904109589037</v>
      </c>
      <c r="K8082">
        <v>1</v>
      </c>
    </row>
    <row r="8083" spans="1:11" x14ac:dyDescent="0.25">
      <c r="A8083" t="s">
        <v>8633</v>
      </c>
      <c r="B8083">
        <v>80787</v>
      </c>
      <c r="C8083" t="s">
        <v>172</v>
      </c>
      <c r="D8083" s="167">
        <v>156525</v>
      </c>
      <c r="E8083" t="s">
        <v>168</v>
      </c>
      <c r="F8083" t="s">
        <v>169</v>
      </c>
      <c r="G8083" t="s">
        <v>231</v>
      </c>
      <c r="H8083" s="168">
        <v>35709</v>
      </c>
      <c r="I8083" t="s">
        <v>103</v>
      </c>
      <c r="J8083" s="169">
        <v>19.983561643835618</v>
      </c>
      <c r="K8083">
        <v>5</v>
      </c>
    </row>
    <row r="8084" spans="1:11" x14ac:dyDescent="0.25">
      <c r="A8084" t="s">
        <v>8634</v>
      </c>
      <c r="B8084">
        <v>49074</v>
      </c>
      <c r="C8084" t="s">
        <v>172</v>
      </c>
      <c r="D8084" s="167">
        <v>57265</v>
      </c>
      <c r="E8084" t="s">
        <v>191</v>
      </c>
      <c r="F8084" t="s">
        <v>169</v>
      </c>
      <c r="G8084" t="s">
        <v>354</v>
      </c>
      <c r="H8084" s="168">
        <v>41064</v>
      </c>
      <c r="I8084" t="s">
        <v>103</v>
      </c>
      <c r="J8084" s="169">
        <v>5.3123287671232875</v>
      </c>
      <c r="K8084">
        <v>2</v>
      </c>
    </row>
    <row r="8085" spans="1:11" x14ac:dyDescent="0.25">
      <c r="A8085" t="s">
        <v>8635</v>
      </c>
      <c r="B8085">
        <v>19714</v>
      </c>
      <c r="C8085" t="s">
        <v>172</v>
      </c>
      <c r="D8085" s="167">
        <v>120617.06</v>
      </c>
      <c r="E8085" t="s">
        <v>185</v>
      </c>
      <c r="F8085" t="s">
        <v>169</v>
      </c>
      <c r="G8085" t="s">
        <v>382</v>
      </c>
      <c r="H8085" s="168">
        <v>31382</v>
      </c>
      <c r="I8085" t="s">
        <v>104</v>
      </c>
      <c r="J8085" s="169">
        <v>31.838356164383562</v>
      </c>
      <c r="K8085">
        <v>7</v>
      </c>
    </row>
    <row r="8086" spans="1:11" x14ac:dyDescent="0.25">
      <c r="A8086" t="s">
        <v>8636</v>
      </c>
      <c r="B8086">
        <v>97222</v>
      </c>
      <c r="C8086" t="s">
        <v>172</v>
      </c>
      <c r="D8086" s="167">
        <v>89620</v>
      </c>
      <c r="E8086" t="s">
        <v>175</v>
      </c>
      <c r="F8086" t="s">
        <v>169</v>
      </c>
      <c r="G8086" t="s">
        <v>183</v>
      </c>
      <c r="H8086" s="168">
        <v>37459</v>
      </c>
      <c r="I8086" t="s">
        <v>103</v>
      </c>
      <c r="J8086" s="169">
        <v>15.189041095890412</v>
      </c>
      <c r="K8086">
        <v>4</v>
      </c>
    </row>
    <row r="8087" spans="1:11" x14ac:dyDescent="0.25">
      <c r="A8087" t="s">
        <v>8637</v>
      </c>
      <c r="B8087">
        <v>55966</v>
      </c>
      <c r="C8087" t="s">
        <v>167</v>
      </c>
      <c r="D8087" s="167">
        <v>45049.120000000003</v>
      </c>
      <c r="E8087" t="s">
        <v>199</v>
      </c>
      <c r="F8087" t="s">
        <v>169</v>
      </c>
      <c r="G8087" t="s">
        <v>205</v>
      </c>
      <c r="H8087" s="168">
        <v>40798</v>
      </c>
      <c r="I8087" t="s">
        <v>103</v>
      </c>
      <c r="J8087" s="169">
        <v>6.0410958904109586</v>
      </c>
      <c r="K8087">
        <v>2</v>
      </c>
    </row>
    <row r="8088" spans="1:11" x14ac:dyDescent="0.25">
      <c r="A8088" t="s">
        <v>8638</v>
      </c>
      <c r="B8088">
        <v>31193</v>
      </c>
      <c r="C8088" t="s">
        <v>167</v>
      </c>
      <c r="D8088" s="167">
        <v>46325.18</v>
      </c>
      <c r="E8088" t="s">
        <v>188</v>
      </c>
      <c r="F8088" t="s">
        <v>169</v>
      </c>
      <c r="G8088" t="s">
        <v>273</v>
      </c>
      <c r="H8088" s="168">
        <v>38936</v>
      </c>
      <c r="I8088" t="s">
        <v>104</v>
      </c>
      <c r="J8088" s="169">
        <v>11.142465753424657</v>
      </c>
      <c r="K8088">
        <v>3</v>
      </c>
    </row>
    <row r="8089" spans="1:11" x14ac:dyDescent="0.25">
      <c r="A8089" t="s">
        <v>8639</v>
      </c>
      <c r="B8089">
        <v>23381</v>
      </c>
      <c r="C8089" t="s">
        <v>167</v>
      </c>
      <c r="D8089" s="167">
        <v>41868.29</v>
      </c>
      <c r="E8089" t="s">
        <v>188</v>
      </c>
      <c r="F8089" t="s">
        <v>169</v>
      </c>
      <c r="G8089" t="s">
        <v>344</v>
      </c>
      <c r="H8089" s="168">
        <v>40168</v>
      </c>
      <c r="I8089" t="s">
        <v>107</v>
      </c>
      <c r="J8089" s="169">
        <v>7.7671232876712333</v>
      </c>
      <c r="K8089">
        <v>2</v>
      </c>
    </row>
    <row r="8090" spans="1:11" x14ac:dyDescent="0.25">
      <c r="A8090" t="s">
        <v>8640</v>
      </c>
      <c r="B8090">
        <v>67578</v>
      </c>
      <c r="C8090" t="s">
        <v>172</v>
      </c>
      <c r="D8090" s="167">
        <v>67206</v>
      </c>
      <c r="E8090" t="s">
        <v>196</v>
      </c>
      <c r="F8090" t="s">
        <v>169</v>
      </c>
      <c r="G8090" t="s">
        <v>170</v>
      </c>
      <c r="H8090" s="168">
        <v>36639</v>
      </c>
      <c r="I8090" t="s">
        <v>104</v>
      </c>
      <c r="J8090" s="169">
        <v>17.435616438356163</v>
      </c>
      <c r="K8090">
        <v>4</v>
      </c>
    </row>
    <row r="8091" spans="1:11" x14ac:dyDescent="0.25">
      <c r="A8091" t="s">
        <v>8641</v>
      </c>
      <c r="B8091">
        <v>29475</v>
      </c>
      <c r="C8091" t="s">
        <v>167</v>
      </c>
      <c r="D8091" s="167">
        <v>102151.01</v>
      </c>
      <c r="E8091" t="s">
        <v>213</v>
      </c>
      <c r="F8091" t="s">
        <v>169</v>
      </c>
      <c r="G8091" t="s">
        <v>214</v>
      </c>
      <c r="H8091" s="168">
        <v>42114</v>
      </c>
      <c r="I8091" t="s">
        <v>103</v>
      </c>
      <c r="J8091" s="169">
        <v>2.4356164383561643</v>
      </c>
      <c r="K8091">
        <v>1</v>
      </c>
    </row>
    <row r="8092" spans="1:11" x14ac:dyDescent="0.25">
      <c r="A8092" t="s">
        <v>8642</v>
      </c>
      <c r="B8092">
        <v>12827</v>
      </c>
      <c r="C8092" t="s">
        <v>172</v>
      </c>
      <c r="D8092" s="167">
        <v>50699.16</v>
      </c>
      <c r="E8092" t="s">
        <v>199</v>
      </c>
      <c r="F8092" t="s">
        <v>169</v>
      </c>
      <c r="G8092" t="s">
        <v>200</v>
      </c>
      <c r="H8092" s="168">
        <v>38943</v>
      </c>
      <c r="I8092" t="s">
        <v>108</v>
      </c>
      <c r="J8092" s="169">
        <v>11.123287671232877</v>
      </c>
      <c r="K8092">
        <v>3</v>
      </c>
    </row>
    <row r="8093" spans="1:11" x14ac:dyDescent="0.25">
      <c r="A8093" t="s">
        <v>8643</v>
      </c>
      <c r="B8093">
        <v>23435</v>
      </c>
      <c r="C8093" t="s">
        <v>172</v>
      </c>
      <c r="D8093" s="167">
        <v>159432</v>
      </c>
      <c r="E8093" t="s">
        <v>239</v>
      </c>
      <c r="F8093" t="s">
        <v>169</v>
      </c>
      <c r="G8093" t="s">
        <v>8644</v>
      </c>
      <c r="H8093" s="168">
        <v>31747</v>
      </c>
      <c r="I8093" t="s">
        <v>104</v>
      </c>
      <c r="J8093" s="169">
        <v>30.838356164383562</v>
      </c>
      <c r="K8093">
        <v>7</v>
      </c>
    </row>
    <row r="8094" spans="1:11" x14ac:dyDescent="0.25">
      <c r="A8094" t="s">
        <v>8645</v>
      </c>
      <c r="B8094">
        <v>33854</v>
      </c>
      <c r="C8094" t="s">
        <v>172</v>
      </c>
      <c r="D8094" s="167">
        <v>68530.210000000006</v>
      </c>
      <c r="E8094" t="s">
        <v>199</v>
      </c>
      <c r="F8094" t="s">
        <v>169</v>
      </c>
      <c r="G8094" t="s">
        <v>1603</v>
      </c>
      <c r="H8094" s="168">
        <v>36289</v>
      </c>
      <c r="I8094" t="s">
        <v>103</v>
      </c>
      <c r="J8094" s="169">
        <v>18.394520547945206</v>
      </c>
      <c r="K8094">
        <v>4</v>
      </c>
    </row>
    <row r="8095" spans="1:11" x14ac:dyDescent="0.25">
      <c r="A8095" t="s">
        <v>8646</v>
      </c>
      <c r="B8095">
        <v>34693</v>
      </c>
      <c r="C8095" t="s">
        <v>167</v>
      </c>
      <c r="D8095" s="167">
        <v>51021.06</v>
      </c>
      <c r="E8095" t="s">
        <v>325</v>
      </c>
      <c r="F8095" t="s">
        <v>169</v>
      </c>
      <c r="G8095" t="s">
        <v>5291</v>
      </c>
      <c r="H8095" s="168">
        <v>41820</v>
      </c>
      <c r="I8095" t="s">
        <v>106</v>
      </c>
      <c r="J8095" s="169">
        <v>3.2410958904109588</v>
      </c>
      <c r="K8095">
        <v>1</v>
      </c>
    </row>
    <row r="8096" spans="1:11" x14ac:dyDescent="0.25">
      <c r="A8096" t="s">
        <v>8647</v>
      </c>
      <c r="B8096">
        <v>44403</v>
      </c>
      <c r="C8096" t="s">
        <v>167</v>
      </c>
      <c r="D8096" s="167">
        <v>63198.080000000002</v>
      </c>
      <c r="E8096" t="s">
        <v>175</v>
      </c>
      <c r="F8096" t="s">
        <v>169</v>
      </c>
      <c r="G8096" t="s">
        <v>904</v>
      </c>
      <c r="H8096" s="168">
        <v>32230</v>
      </c>
      <c r="I8096" t="s">
        <v>106</v>
      </c>
      <c r="J8096" s="169">
        <v>29.515068493150686</v>
      </c>
      <c r="K8096">
        <v>6</v>
      </c>
    </row>
    <row r="8097" spans="1:11" x14ac:dyDescent="0.25">
      <c r="A8097" t="s">
        <v>8648</v>
      </c>
      <c r="B8097">
        <v>61230</v>
      </c>
      <c r="C8097" t="s">
        <v>172</v>
      </c>
      <c r="D8097" s="167">
        <v>77774.66</v>
      </c>
      <c r="E8097" t="s">
        <v>268</v>
      </c>
      <c r="F8097" t="s">
        <v>169</v>
      </c>
      <c r="G8097" t="s">
        <v>418</v>
      </c>
      <c r="H8097" s="168">
        <v>42268</v>
      </c>
      <c r="I8097" t="s">
        <v>108</v>
      </c>
      <c r="J8097" s="169">
        <v>2.0136986301369864</v>
      </c>
      <c r="K8097">
        <v>1</v>
      </c>
    </row>
    <row r="8098" spans="1:11" x14ac:dyDescent="0.25">
      <c r="A8098" t="s">
        <v>8649</v>
      </c>
      <c r="B8098">
        <v>885</v>
      </c>
      <c r="C8098" t="s">
        <v>167</v>
      </c>
      <c r="D8098" s="167">
        <v>82206</v>
      </c>
      <c r="E8098" t="s">
        <v>185</v>
      </c>
      <c r="F8098" t="s">
        <v>169</v>
      </c>
      <c r="G8098" t="s">
        <v>416</v>
      </c>
      <c r="H8098" s="168">
        <v>38803</v>
      </c>
      <c r="I8098" t="s">
        <v>103</v>
      </c>
      <c r="J8098" s="169">
        <v>11.506849315068493</v>
      </c>
      <c r="K8098">
        <v>3</v>
      </c>
    </row>
    <row r="8099" spans="1:11" x14ac:dyDescent="0.25">
      <c r="A8099" t="s">
        <v>8650</v>
      </c>
      <c r="B8099">
        <v>95632</v>
      </c>
      <c r="C8099" t="s">
        <v>167</v>
      </c>
      <c r="D8099" s="167">
        <v>56940.2</v>
      </c>
      <c r="E8099" t="s">
        <v>188</v>
      </c>
      <c r="F8099" t="s">
        <v>169</v>
      </c>
      <c r="G8099" t="s">
        <v>273</v>
      </c>
      <c r="H8099" s="168">
        <v>38838</v>
      </c>
      <c r="I8099" t="s">
        <v>105</v>
      </c>
      <c r="J8099" s="169">
        <v>11.41095890410959</v>
      </c>
      <c r="K8099">
        <v>3</v>
      </c>
    </row>
    <row r="8100" spans="1:11" x14ac:dyDescent="0.25">
      <c r="A8100" t="s">
        <v>8651</v>
      </c>
      <c r="B8100">
        <v>88492</v>
      </c>
      <c r="C8100" t="s">
        <v>172</v>
      </c>
      <c r="D8100" s="167">
        <v>92756.7</v>
      </c>
      <c r="E8100" t="s">
        <v>175</v>
      </c>
      <c r="F8100" t="s">
        <v>169</v>
      </c>
      <c r="G8100" t="s">
        <v>183</v>
      </c>
      <c r="H8100" s="168">
        <v>32216</v>
      </c>
      <c r="I8100" t="s">
        <v>103</v>
      </c>
      <c r="J8100" s="169">
        <v>29.553424657534247</v>
      </c>
      <c r="K8100">
        <v>6</v>
      </c>
    </row>
    <row r="8101" spans="1:11" x14ac:dyDescent="0.25">
      <c r="A8101" t="s">
        <v>8652</v>
      </c>
      <c r="B8101">
        <v>72157</v>
      </c>
      <c r="C8101" t="s">
        <v>172</v>
      </c>
      <c r="D8101" s="167">
        <v>107128.71</v>
      </c>
      <c r="E8101" t="s">
        <v>175</v>
      </c>
      <c r="F8101" t="s">
        <v>169</v>
      </c>
      <c r="G8101" t="s">
        <v>586</v>
      </c>
      <c r="H8101" s="168">
        <v>32028</v>
      </c>
      <c r="I8101" t="s">
        <v>106</v>
      </c>
      <c r="J8101" s="169">
        <v>30.068493150684933</v>
      </c>
      <c r="K8101">
        <v>7</v>
      </c>
    </row>
    <row r="8102" spans="1:11" x14ac:dyDescent="0.25">
      <c r="A8102" t="s">
        <v>8653</v>
      </c>
      <c r="B8102">
        <v>37603</v>
      </c>
      <c r="C8102" t="s">
        <v>172</v>
      </c>
      <c r="D8102" s="167">
        <v>58455</v>
      </c>
      <c r="E8102" t="s">
        <v>175</v>
      </c>
      <c r="F8102" t="s">
        <v>169</v>
      </c>
      <c r="G8102" t="s">
        <v>183</v>
      </c>
      <c r="H8102" s="168">
        <v>41303</v>
      </c>
      <c r="I8102" t="s">
        <v>105</v>
      </c>
      <c r="J8102" s="169">
        <v>4.6575342465753424</v>
      </c>
      <c r="K8102">
        <v>1</v>
      </c>
    </row>
    <row r="8103" spans="1:11" x14ac:dyDescent="0.25">
      <c r="A8103" t="s">
        <v>8654</v>
      </c>
      <c r="B8103">
        <v>41052</v>
      </c>
      <c r="C8103" t="s">
        <v>167</v>
      </c>
      <c r="D8103" s="167">
        <v>123902.96</v>
      </c>
      <c r="E8103" t="s">
        <v>175</v>
      </c>
      <c r="F8103" t="s">
        <v>169</v>
      </c>
      <c r="G8103" t="s">
        <v>291</v>
      </c>
      <c r="H8103" s="168">
        <v>34736</v>
      </c>
      <c r="I8103" t="s">
        <v>105</v>
      </c>
      <c r="J8103" s="169">
        <v>22.649315068493152</v>
      </c>
      <c r="K8103">
        <v>5</v>
      </c>
    </row>
    <row r="8104" spans="1:11" x14ac:dyDescent="0.25">
      <c r="A8104" t="s">
        <v>8655</v>
      </c>
      <c r="B8104">
        <v>10478</v>
      </c>
      <c r="C8104" t="s">
        <v>172</v>
      </c>
      <c r="D8104" s="167">
        <v>65752</v>
      </c>
      <c r="E8104" t="s">
        <v>175</v>
      </c>
      <c r="F8104" t="s">
        <v>169</v>
      </c>
      <c r="G8104" t="s">
        <v>183</v>
      </c>
      <c r="H8104" s="168">
        <v>40371</v>
      </c>
      <c r="I8104" t="s">
        <v>104</v>
      </c>
      <c r="J8104" s="169">
        <v>7.2109589041095887</v>
      </c>
      <c r="K8104">
        <v>2</v>
      </c>
    </row>
    <row r="8105" spans="1:11" x14ac:dyDescent="0.25">
      <c r="A8105" t="s">
        <v>8656</v>
      </c>
      <c r="B8105">
        <v>34</v>
      </c>
      <c r="C8105" t="s">
        <v>172</v>
      </c>
      <c r="D8105" s="167">
        <v>75453</v>
      </c>
      <c r="E8105" t="s">
        <v>175</v>
      </c>
      <c r="F8105" t="s">
        <v>169</v>
      </c>
      <c r="G8105" t="s">
        <v>183</v>
      </c>
      <c r="H8105" s="168">
        <v>38370</v>
      </c>
      <c r="I8105" t="s">
        <v>104</v>
      </c>
      <c r="J8105" s="169">
        <v>12.693150684931506</v>
      </c>
      <c r="K8105">
        <v>3</v>
      </c>
    </row>
    <row r="8106" spans="1:11" x14ac:dyDescent="0.25">
      <c r="A8106" t="s">
        <v>8657</v>
      </c>
      <c r="B8106">
        <v>17070</v>
      </c>
      <c r="C8106" t="s">
        <v>172</v>
      </c>
      <c r="D8106" s="167">
        <v>68080.73</v>
      </c>
      <c r="E8106" t="s">
        <v>233</v>
      </c>
      <c r="F8106" t="s">
        <v>169</v>
      </c>
      <c r="G8106" t="s">
        <v>363</v>
      </c>
      <c r="H8106" s="168">
        <v>36269</v>
      </c>
      <c r="I8106" t="s">
        <v>103</v>
      </c>
      <c r="J8106" s="169">
        <v>18.449315068493149</v>
      </c>
      <c r="K8106">
        <v>4</v>
      </c>
    </row>
    <row r="8107" spans="1:11" x14ac:dyDescent="0.25">
      <c r="A8107" t="s">
        <v>8658</v>
      </c>
      <c r="B8107">
        <v>11241</v>
      </c>
      <c r="C8107" t="s">
        <v>172</v>
      </c>
      <c r="D8107" s="167">
        <v>68080.73</v>
      </c>
      <c r="E8107" t="s">
        <v>233</v>
      </c>
      <c r="F8107" t="s">
        <v>169</v>
      </c>
      <c r="G8107" t="s">
        <v>363</v>
      </c>
      <c r="H8107" s="168">
        <v>36327</v>
      </c>
      <c r="I8107" t="s">
        <v>107</v>
      </c>
      <c r="J8107" s="169">
        <v>18.290410958904111</v>
      </c>
      <c r="K8107">
        <v>4</v>
      </c>
    </row>
    <row r="8108" spans="1:11" x14ac:dyDescent="0.25">
      <c r="A8108" t="s">
        <v>8659</v>
      </c>
      <c r="B8108">
        <v>62416</v>
      </c>
      <c r="C8108" t="s">
        <v>172</v>
      </c>
      <c r="D8108" s="167">
        <v>62903</v>
      </c>
      <c r="E8108" t="s">
        <v>168</v>
      </c>
      <c r="F8108" t="s">
        <v>169</v>
      </c>
      <c r="G8108" t="s">
        <v>265</v>
      </c>
      <c r="H8108" s="168">
        <v>39370</v>
      </c>
      <c r="I8108" t="s">
        <v>108</v>
      </c>
      <c r="J8108" s="169">
        <v>9.9534246575342458</v>
      </c>
      <c r="K8108">
        <v>3</v>
      </c>
    </row>
    <row r="8109" spans="1:11" x14ac:dyDescent="0.25">
      <c r="A8109" t="s">
        <v>8660</v>
      </c>
      <c r="B8109">
        <v>4928</v>
      </c>
      <c r="C8109" t="s">
        <v>172</v>
      </c>
      <c r="D8109" s="167">
        <v>46626.080000000002</v>
      </c>
      <c r="E8109" t="s">
        <v>199</v>
      </c>
      <c r="F8109" t="s">
        <v>169</v>
      </c>
      <c r="G8109" t="s">
        <v>205</v>
      </c>
      <c r="H8109" s="168">
        <v>39643</v>
      </c>
      <c r="I8109" t="s">
        <v>105</v>
      </c>
      <c r="J8109" s="169">
        <v>9.205479452054794</v>
      </c>
      <c r="K8109">
        <v>2</v>
      </c>
    </row>
    <row r="8110" spans="1:11" x14ac:dyDescent="0.25">
      <c r="A8110" t="s">
        <v>8661</v>
      </c>
      <c r="B8110">
        <v>5691</v>
      </c>
      <c r="D8110" s="167">
        <v>39257</v>
      </c>
      <c r="E8110" t="s">
        <v>180</v>
      </c>
      <c r="F8110" t="s">
        <v>169</v>
      </c>
      <c r="G8110" t="s">
        <v>209</v>
      </c>
      <c r="H8110" s="168">
        <v>42731</v>
      </c>
      <c r="I8110" t="s">
        <v>106</v>
      </c>
      <c r="J8110" s="169">
        <v>0.74520547945205484</v>
      </c>
      <c r="K8110">
        <v>1</v>
      </c>
    </row>
    <row r="8111" spans="1:11" x14ac:dyDescent="0.25">
      <c r="A8111" t="s">
        <v>8662</v>
      </c>
      <c r="B8111">
        <v>70227</v>
      </c>
      <c r="C8111" t="s">
        <v>172</v>
      </c>
      <c r="D8111" s="167">
        <v>36363.35</v>
      </c>
      <c r="E8111" t="s">
        <v>233</v>
      </c>
      <c r="F8111" t="s">
        <v>169</v>
      </c>
      <c r="G8111" t="s">
        <v>242</v>
      </c>
      <c r="H8111" s="168">
        <v>41374</v>
      </c>
      <c r="I8111" t="s">
        <v>104</v>
      </c>
      <c r="J8111" s="169">
        <v>4.463013698630137</v>
      </c>
      <c r="K8111">
        <v>1</v>
      </c>
    </row>
    <row r="8112" spans="1:11" x14ac:dyDescent="0.25">
      <c r="A8112" t="s">
        <v>8663</v>
      </c>
      <c r="B8112">
        <v>53294</v>
      </c>
      <c r="C8112" t="s">
        <v>172</v>
      </c>
      <c r="D8112" s="167">
        <v>107128.71</v>
      </c>
      <c r="E8112" t="s">
        <v>175</v>
      </c>
      <c r="F8112" t="s">
        <v>169</v>
      </c>
      <c r="G8112" t="s">
        <v>586</v>
      </c>
      <c r="H8112" s="168">
        <v>33049</v>
      </c>
      <c r="I8112" t="s">
        <v>108</v>
      </c>
      <c r="J8112" s="169">
        <v>27.271232876712329</v>
      </c>
      <c r="K8112">
        <v>6</v>
      </c>
    </row>
    <row r="8113" spans="1:11" x14ac:dyDescent="0.25">
      <c r="A8113" t="s">
        <v>8664</v>
      </c>
      <c r="B8113">
        <v>83554</v>
      </c>
      <c r="C8113" t="s">
        <v>172</v>
      </c>
      <c r="D8113" s="167">
        <v>84974</v>
      </c>
      <c r="E8113" t="s">
        <v>188</v>
      </c>
      <c r="F8113" t="s">
        <v>169</v>
      </c>
      <c r="G8113" t="s">
        <v>226</v>
      </c>
      <c r="H8113" s="168">
        <v>36878</v>
      </c>
      <c r="I8113" t="s">
        <v>107</v>
      </c>
      <c r="J8113" s="169">
        <v>16.780821917808218</v>
      </c>
      <c r="K8113">
        <v>4</v>
      </c>
    </row>
    <row r="8114" spans="1:11" x14ac:dyDescent="0.25">
      <c r="A8114" t="s">
        <v>8665</v>
      </c>
      <c r="B8114">
        <v>33924</v>
      </c>
      <c r="C8114" t="s">
        <v>167</v>
      </c>
      <c r="D8114" s="167">
        <v>24809.23</v>
      </c>
      <c r="E8114" t="s">
        <v>216</v>
      </c>
      <c r="F8114" t="s">
        <v>202</v>
      </c>
      <c r="G8114" t="s">
        <v>980</v>
      </c>
      <c r="H8114" s="168">
        <v>39240</v>
      </c>
      <c r="I8114" t="s">
        <v>106</v>
      </c>
      <c r="J8114" s="169">
        <v>10.30958904109589</v>
      </c>
      <c r="K8114">
        <v>3</v>
      </c>
    </row>
    <row r="8115" spans="1:11" x14ac:dyDescent="0.25">
      <c r="A8115" t="s">
        <v>8666</v>
      </c>
      <c r="B8115">
        <v>23422</v>
      </c>
      <c r="C8115" t="s">
        <v>167</v>
      </c>
      <c r="D8115" s="167">
        <v>18611.91</v>
      </c>
      <c r="E8115" t="s">
        <v>216</v>
      </c>
      <c r="F8115" t="s">
        <v>202</v>
      </c>
      <c r="G8115" t="s">
        <v>588</v>
      </c>
      <c r="H8115" s="168">
        <v>41539</v>
      </c>
      <c r="I8115" t="s">
        <v>106</v>
      </c>
      <c r="J8115" s="169">
        <v>4.0109589041095894</v>
      </c>
      <c r="K8115">
        <v>1</v>
      </c>
    </row>
    <row r="8116" spans="1:11" x14ac:dyDescent="0.25">
      <c r="A8116" t="s">
        <v>8667</v>
      </c>
      <c r="B8116">
        <v>6450</v>
      </c>
      <c r="C8116" t="s">
        <v>167</v>
      </c>
      <c r="D8116" s="167">
        <v>58360.55</v>
      </c>
      <c r="E8116" t="s">
        <v>175</v>
      </c>
      <c r="F8116" t="s">
        <v>169</v>
      </c>
      <c r="G8116" t="s">
        <v>311</v>
      </c>
      <c r="H8116" s="168">
        <v>42240</v>
      </c>
      <c r="I8116" t="s">
        <v>104</v>
      </c>
      <c r="J8116" s="169">
        <v>2.0904109589041098</v>
      </c>
      <c r="K8116">
        <v>1</v>
      </c>
    </row>
    <row r="8117" spans="1:11" x14ac:dyDescent="0.25">
      <c r="A8117" t="s">
        <v>8668</v>
      </c>
      <c r="B8117">
        <v>95703</v>
      </c>
      <c r="C8117" t="s">
        <v>172</v>
      </c>
      <c r="D8117" s="167">
        <v>97912</v>
      </c>
      <c r="E8117" t="s">
        <v>188</v>
      </c>
      <c r="F8117" t="s">
        <v>169</v>
      </c>
      <c r="G8117" t="s">
        <v>284</v>
      </c>
      <c r="H8117" s="168">
        <v>36759</v>
      </c>
      <c r="I8117" t="s">
        <v>103</v>
      </c>
      <c r="J8117" s="169">
        <v>17.106849315068494</v>
      </c>
      <c r="K8117">
        <v>4</v>
      </c>
    </row>
    <row r="8118" spans="1:11" x14ac:dyDescent="0.25">
      <c r="A8118" t="s">
        <v>8669</v>
      </c>
      <c r="B8118">
        <v>71567</v>
      </c>
      <c r="C8118" t="s">
        <v>172</v>
      </c>
      <c r="D8118" s="167">
        <v>51697.37</v>
      </c>
      <c r="E8118" t="s">
        <v>199</v>
      </c>
      <c r="F8118" t="s">
        <v>169</v>
      </c>
      <c r="G8118" t="s">
        <v>200</v>
      </c>
      <c r="H8118" s="168">
        <v>38418</v>
      </c>
      <c r="I8118" t="s">
        <v>107</v>
      </c>
      <c r="J8118" s="169">
        <v>12.561643835616438</v>
      </c>
      <c r="K8118">
        <v>3</v>
      </c>
    </row>
    <row r="8119" spans="1:11" x14ac:dyDescent="0.25">
      <c r="A8119" t="s">
        <v>8670</v>
      </c>
      <c r="B8119">
        <v>37365</v>
      </c>
      <c r="C8119" t="s">
        <v>172</v>
      </c>
      <c r="D8119" s="167">
        <v>87523.22</v>
      </c>
      <c r="E8119" t="s">
        <v>268</v>
      </c>
      <c r="F8119" t="s">
        <v>169</v>
      </c>
      <c r="G8119" t="s">
        <v>418</v>
      </c>
      <c r="H8119" s="168">
        <v>32398</v>
      </c>
      <c r="I8119" t="s">
        <v>103</v>
      </c>
      <c r="J8119" s="169">
        <v>29.054794520547944</v>
      </c>
      <c r="K8119">
        <v>6</v>
      </c>
    </row>
    <row r="8120" spans="1:11" x14ac:dyDescent="0.25">
      <c r="A8120" t="s">
        <v>8671</v>
      </c>
      <c r="B8120">
        <v>48547</v>
      </c>
      <c r="C8120" t="s">
        <v>172</v>
      </c>
      <c r="D8120" s="167">
        <v>48258.81</v>
      </c>
      <c r="E8120" t="s">
        <v>199</v>
      </c>
      <c r="F8120" t="s">
        <v>169</v>
      </c>
      <c r="G8120" t="s">
        <v>330</v>
      </c>
      <c r="H8120" s="168">
        <v>39321</v>
      </c>
      <c r="I8120" t="s">
        <v>103</v>
      </c>
      <c r="J8120" s="169">
        <v>10.087671232876712</v>
      </c>
      <c r="K8120">
        <v>3</v>
      </c>
    </row>
    <row r="8121" spans="1:11" x14ac:dyDescent="0.25">
      <c r="A8121" t="s">
        <v>8672</v>
      </c>
      <c r="B8121">
        <v>48995</v>
      </c>
      <c r="C8121" t="s">
        <v>172</v>
      </c>
      <c r="D8121" s="167">
        <v>85405</v>
      </c>
      <c r="E8121" t="s">
        <v>168</v>
      </c>
      <c r="F8121" t="s">
        <v>169</v>
      </c>
      <c r="G8121" t="s">
        <v>265</v>
      </c>
      <c r="H8121" s="168">
        <v>35702</v>
      </c>
      <c r="I8121" t="s">
        <v>103</v>
      </c>
      <c r="J8121" s="169">
        <v>20.002739726027396</v>
      </c>
      <c r="K8121">
        <v>5</v>
      </c>
    </row>
    <row r="8122" spans="1:11" x14ac:dyDescent="0.25">
      <c r="A8122" t="s">
        <v>8673</v>
      </c>
      <c r="B8122">
        <v>49523</v>
      </c>
      <c r="C8122" t="s">
        <v>167</v>
      </c>
      <c r="D8122" s="167">
        <v>61225.27</v>
      </c>
      <c r="E8122" t="s">
        <v>188</v>
      </c>
      <c r="F8122" t="s">
        <v>169</v>
      </c>
      <c r="G8122" t="s">
        <v>282</v>
      </c>
      <c r="H8122" s="168">
        <v>41876</v>
      </c>
      <c r="I8122" t="s">
        <v>103</v>
      </c>
      <c r="J8122" s="169">
        <v>3.0876712328767124</v>
      </c>
      <c r="K8122">
        <v>1</v>
      </c>
    </row>
    <row r="8123" spans="1:11" x14ac:dyDescent="0.25">
      <c r="A8123" t="s">
        <v>8674</v>
      </c>
      <c r="B8123">
        <v>55455</v>
      </c>
      <c r="C8123" t="s">
        <v>167</v>
      </c>
      <c r="D8123" s="167">
        <v>71150</v>
      </c>
      <c r="E8123" t="s">
        <v>188</v>
      </c>
      <c r="F8123" t="s">
        <v>169</v>
      </c>
      <c r="G8123" t="s">
        <v>284</v>
      </c>
      <c r="H8123" s="168">
        <v>42437</v>
      </c>
      <c r="I8123" t="s">
        <v>104</v>
      </c>
      <c r="J8123" s="169">
        <v>1.5506849315068494</v>
      </c>
      <c r="K8123">
        <v>1</v>
      </c>
    </row>
    <row r="8124" spans="1:11" x14ac:dyDescent="0.25">
      <c r="A8124" t="s">
        <v>8675</v>
      </c>
      <c r="B8124">
        <v>73579</v>
      </c>
      <c r="C8124" t="s">
        <v>167</v>
      </c>
      <c r="D8124" s="167">
        <v>38831.29</v>
      </c>
      <c r="E8124" t="s">
        <v>216</v>
      </c>
      <c r="F8124" t="s">
        <v>202</v>
      </c>
      <c r="G8124" t="s">
        <v>422</v>
      </c>
      <c r="H8124" s="168">
        <v>33266</v>
      </c>
      <c r="I8124" t="s">
        <v>104</v>
      </c>
      <c r="J8124" s="169">
        <v>26.676712328767124</v>
      </c>
      <c r="K8124">
        <v>6</v>
      </c>
    </row>
    <row r="8125" spans="1:11" x14ac:dyDescent="0.25">
      <c r="A8125" t="s">
        <v>8676</v>
      </c>
      <c r="B8125">
        <v>37850</v>
      </c>
      <c r="C8125" t="s">
        <v>167</v>
      </c>
      <c r="D8125" s="167">
        <v>45151.08</v>
      </c>
      <c r="E8125" t="s">
        <v>216</v>
      </c>
      <c r="F8125" t="s">
        <v>202</v>
      </c>
      <c r="G8125" t="s">
        <v>217</v>
      </c>
      <c r="H8125" s="168">
        <v>32167</v>
      </c>
      <c r="I8125" t="s">
        <v>103</v>
      </c>
      <c r="J8125" s="169">
        <v>29.687671232876713</v>
      </c>
      <c r="K8125">
        <v>6</v>
      </c>
    </row>
    <row r="8126" spans="1:11" x14ac:dyDescent="0.25">
      <c r="A8126" t="s">
        <v>8677</v>
      </c>
      <c r="B8126">
        <v>50273</v>
      </c>
      <c r="C8126" t="s">
        <v>172</v>
      </c>
      <c r="D8126" s="167">
        <v>50053.88</v>
      </c>
      <c r="E8126" t="s">
        <v>199</v>
      </c>
      <c r="F8126" t="s">
        <v>169</v>
      </c>
      <c r="G8126" t="s">
        <v>207</v>
      </c>
      <c r="H8126" s="168">
        <v>32451</v>
      </c>
      <c r="I8126" t="s">
        <v>107</v>
      </c>
      <c r="J8126" s="169">
        <v>28.909589041095892</v>
      </c>
      <c r="K8126">
        <v>6</v>
      </c>
    </row>
    <row r="8127" spans="1:11" x14ac:dyDescent="0.25">
      <c r="A8127" t="s">
        <v>8678</v>
      </c>
      <c r="B8127">
        <v>94689</v>
      </c>
      <c r="C8127" t="s">
        <v>172</v>
      </c>
      <c r="D8127" s="167">
        <v>53505.69</v>
      </c>
      <c r="E8127" t="s">
        <v>168</v>
      </c>
      <c r="F8127" t="s">
        <v>169</v>
      </c>
      <c r="G8127" t="s">
        <v>869</v>
      </c>
      <c r="H8127" s="168">
        <v>38250</v>
      </c>
      <c r="I8127" t="s">
        <v>103</v>
      </c>
      <c r="J8127" s="169">
        <v>13.021917808219179</v>
      </c>
      <c r="K8127">
        <v>3</v>
      </c>
    </row>
    <row r="8128" spans="1:11" x14ac:dyDescent="0.25">
      <c r="A8128" t="s">
        <v>8679</v>
      </c>
      <c r="B8128">
        <v>18174</v>
      </c>
      <c r="C8128" t="s">
        <v>172</v>
      </c>
      <c r="D8128" s="167">
        <v>58455</v>
      </c>
      <c r="E8128" t="s">
        <v>175</v>
      </c>
      <c r="F8128" t="s">
        <v>169</v>
      </c>
      <c r="G8128" t="s">
        <v>183</v>
      </c>
      <c r="H8128" s="168">
        <v>41498</v>
      </c>
      <c r="I8128" t="s">
        <v>103</v>
      </c>
      <c r="J8128" s="169">
        <v>4.1232876712328768</v>
      </c>
      <c r="K8128">
        <v>1</v>
      </c>
    </row>
    <row r="8129" spans="1:11" x14ac:dyDescent="0.25">
      <c r="A8129" t="s">
        <v>8680</v>
      </c>
      <c r="B8129">
        <v>43761</v>
      </c>
      <c r="C8129" t="s">
        <v>172</v>
      </c>
      <c r="D8129" s="167">
        <v>95263.92</v>
      </c>
      <c r="E8129" t="s">
        <v>199</v>
      </c>
      <c r="F8129" t="s">
        <v>169</v>
      </c>
      <c r="G8129" t="s">
        <v>428</v>
      </c>
      <c r="H8129" s="168">
        <v>27211</v>
      </c>
      <c r="I8129" t="s">
        <v>106</v>
      </c>
      <c r="J8129" s="169">
        <v>43.265753424657532</v>
      </c>
      <c r="K8129">
        <v>9</v>
      </c>
    </row>
    <row r="8130" spans="1:11" x14ac:dyDescent="0.25">
      <c r="A8130" t="s">
        <v>8681</v>
      </c>
      <c r="B8130">
        <v>53810</v>
      </c>
      <c r="C8130" t="s">
        <v>172</v>
      </c>
      <c r="D8130" s="167">
        <v>118400</v>
      </c>
      <c r="E8130" t="s">
        <v>213</v>
      </c>
      <c r="F8130" t="s">
        <v>169</v>
      </c>
      <c r="G8130" t="s">
        <v>214</v>
      </c>
      <c r="H8130" s="168">
        <v>38264</v>
      </c>
      <c r="I8130" t="s">
        <v>108</v>
      </c>
      <c r="J8130" s="169">
        <v>12.983561643835616</v>
      </c>
      <c r="K8130">
        <v>3</v>
      </c>
    </row>
    <row r="8131" spans="1:11" x14ac:dyDescent="0.25">
      <c r="A8131" t="s">
        <v>8682</v>
      </c>
      <c r="B8131">
        <v>76710</v>
      </c>
      <c r="C8131" t="s">
        <v>167</v>
      </c>
      <c r="D8131" s="167">
        <v>79383</v>
      </c>
      <c r="E8131" t="s">
        <v>191</v>
      </c>
      <c r="F8131" t="s">
        <v>169</v>
      </c>
      <c r="G8131" t="s">
        <v>192</v>
      </c>
      <c r="H8131" s="168">
        <v>37502</v>
      </c>
      <c r="I8131" t="s">
        <v>104</v>
      </c>
      <c r="J8131" s="169">
        <v>15.07123287671233</v>
      </c>
      <c r="K8131">
        <v>4</v>
      </c>
    </row>
    <row r="8132" spans="1:11" x14ac:dyDescent="0.25">
      <c r="A8132" t="s">
        <v>8683</v>
      </c>
      <c r="B8132">
        <v>66415</v>
      </c>
      <c r="C8132" t="s">
        <v>167</v>
      </c>
      <c r="D8132" s="167">
        <v>116377.7</v>
      </c>
      <c r="E8132" t="s">
        <v>213</v>
      </c>
      <c r="F8132" t="s">
        <v>169</v>
      </c>
      <c r="G8132" t="s">
        <v>214</v>
      </c>
      <c r="H8132" s="168">
        <v>39399</v>
      </c>
      <c r="I8132" t="s">
        <v>103</v>
      </c>
      <c r="J8132" s="169">
        <v>9.8739726027397268</v>
      </c>
      <c r="K8132">
        <v>2</v>
      </c>
    </row>
    <row r="8133" spans="1:11" x14ac:dyDescent="0.25">
      <c r="A8133" t="s">
        <v>8684</v>
      </c>
      <c r="B8133">
        <v>25167</v>
      </c>
      <c r="C8133" t="s">
        <v>172</v>
      </c>
      <c r="D8133" s="167">
        <v>94413.38</v>
      </c>
      <c r="E8133" t="s">
        <v>188</v>
      </c>
      <c r="F8133" t="s">
        <v>169</v>
      </c>
      <c r="G8133" t="s">
        <v>397</v>
      </c>
      <c r="H8133" s="168">
        <v>41204</v>
      </c>
      <c r="I8133" t="s">
        <v>108</v>
      </c>
      <c r="J8133" s="169">
        <v>4.9287671232876713</v>
      </c>
      <c r="K8133">
        <v>1</v>
      </c>
    </row>
    <row r="8134" spans="1:11" x14ac:dyDescent="0.25">
      <c r="A8134" t="s">
        <v>8685</v>
      </c>
      <c r="B8134">
        <v>26999</v>
      </c>
      <c r="C8134" t="s">
        <v>167</v>
      </c>
      <c r="D8134" s="167">
        <v>104717.28</v>
      </c>
      <c r="E8134" t="s">
        <v>268</v>
      </c>
      <c r="F8134" t="s">
        <v>169</v>
      </c>
      <c r="G8134" t="s">
        <v>598</v>
      </c>
      <c r="H8134" s="168">
        <v>34666</v>
      </c>
      <c r="I8134" t="s">
        <v>107</v>
      </c>
      <c r="J8134" s="169">
        <v>22.841095890410958</v>
      </c>
      <c r="K8134">
        <v>5</v>
      </c>
    </row>
    <row r="8135" spans="1:11" x14ac:dyDescent="0.25">
      <c r="A8135" t="s">
        <v>8686</v>
      </c>
      <c r="B8135">
        <v>91645</v>
      </c>
      <c r="C8135" t="s">
        <v>172</v>
      </c>
      <c r="D8135" s="167">
        <v>60300</v>
      </c>
      <c r="E8135" t="s">
        <v>268</v>
      </c>
      <c r="F8135" t="s">
        <v>169</v>
      </c>
      <c r="G8135" t="s">
        <v>418</v>
      </c>
      <c r="H8135" s="168">
        <v>42660</v>
      </c>
      <c r="I8135" t="s">
        <v>108</v>
      </c>
      <c r="J8135" s="169">
        <v>0.9397260273972603</v>
      </c>
      <c r="K8135">
        <v>1</v>
      </c>
    </row>
    <row r="8136" spans="1:11" x14ac:dyDescent="0.25">
      <c r="A8136" t="s">
        <v>8687</v>
      </c>
      <c r="B8136">
        <v>24282</v>
      </c>
      <c r="C8136" t="s">
        <v>172</v>
      </c>
      <c r="D8136" s="167">
        <v>56231.86</v>
      </c>
      <c r="E8136" t="s">
        <v>268</v>
      </c>
      <c r="F8136" t="s">
        <v>169</v>
      </c>
      <c r="G8136" t="s">
        <v>418</v>
      </c>
      <c r="H8136" s="168">
        <v>42072</v>
      </c>
      <c r="I8136" t="s">
        <v>103</v>
      </c>
      <c r="J8136" s="169">
        <v>2.5506849315068494</v>
      </c>
      <c r="K8136">
        <v>1</v>
      </c>
    </row>
    <row r="8137" spans="1:11" x14ac:dyDescent="0.25">
      <c r="A8137" t="s">
        <v>8688</v>
      </c>
      <c r="B8137">
        <v>35552</v>
      </c>
      <c r="C8137" t="s">
        <v>167</v>
      </c>
      <c r="D8137" s="167">
        <v>53163.59</v>
      </c>
      <c r="E8137" t="s">
        <v>188</v>
      </c>
      <c r="F8137" t="s">
        <v>169</v>
      </c>
      <c r="G8137" t="s">
        <v>4695</v>
      </c>
      <c r="H8137" s="168">
        <v>37522</v>
      </c>
      <c r="I8137" t="s">
        <v>106</v>
      </c>
      <c r="J8137" s="169">
        <v>15.016438356164384</v>
      </c>
      <c r="K8137">
        <v>3</v>
      </c>
    </row>
    <row r="8138" spans="1:11" x14ac:dyDescent="0.25">
      <c r="A8138" t="s">
        <v>8689</v>
      </c>
      <c r="B8138">
        <v>5545</v>
      </c>
      <c r="C8138" t="s">
        <v>172</v>
      </c>
      <c r="D8138" s="167">
        <v>93989.33</v>
      </c>
      <c r="E8138" t="s">
        <v>168</v>
      </c>
      <c r="F8138" t="s">
        <v>169</v>
      </c>
      <c r="G8138" t="s">
        <v>906</v>
      </c>
      <c r="H8138" s="168">
        <v>37025</v>
      </c>
      <c r="I8138" t="s">
        <v>106</v>
      </c>
      <c r="J8138" s="169">
        <v>16.378082191780823</v>
      </c>
      <c r="K8138">
        <v>4</v>
      </c>
    </row>
    <row r="8139" spans="1:11" x14ac:dyDescent="0.25">
      <c r="A8139" t="s">
        <v>8690</v>
      </c>
      <c r="B8139">
        <v>30204</v>
      </c>
      <c r="C8139" t="s">
        <v>172</v>
      </c>
      <c r="D8139" s="167">
        <v>75241.759999999995</v>
      </c>
      <c r="E8139" t="s">
        <v>188</v>
      </c>
      <c r="F8139" t="s">
        <v>169</v>
      </c>
      <c r="G8139" t="s">
        <v>677</v>
      </c>
      <c r="H8139" s="168">
        <v>41246</v>
      </c>
      <c r="I8139" t="s">
        <v>104</v>
      </c>
      <c r="J8139" s="169">
        <v>4.8136986301369866</v>
      </c>
      <c r="K8139">
        <v>1</v>
      </c>
    </row>
    <row r="8140" spans="1:11" x14ac:dyDescent="0.25">
      <c r="A8140" t="s">
        <v>8691</v>
      </c>
      <c r="B8140">
        <v>90179</v>
      </c>
      <c r="C8140" t="s">
        <v>167</v>
      </c>
      <c r="D8140" s="167">
        <v>39257.31</v>
      </c>
      <c r="E8140" t="s">
        <v>199</v>
      </c>
      <c r="F8140" t="s">
        <v>169</v>
      </c>
      <c r="G8140" t="s">
        <v>200</v>
      </c>
      <c r="H8140" s="168">
        <v>42317</v>
      </c>
      <c r="I8140" t="s">
        <v>103</v>
      </c>
      <c r="J8140" s="169">
        <v>1.8794520547945206</v>
      </c>
      <c r="K8140">
        <v>1</v>
      </c>
    </row>
    <row r="8141" spans="1:11" x14ac:dyDescent="0.25">
      <c r="A8141" t="s">
        <v>8692</v>
      </c>
      <c r="B8141">
        <v>9729</v>
      </c>
      <c r="C8141" t="s">
        <v>172</v>
      </c>
      <c r="D8141" s="167">
        <v>94449</v>
      </c>
      <c r="E8141" t="s">
        <v>185</v>
      </c>
      <c r="F8141" t="s">
        <v>169</v>
      </c>
      <c r="G8141" t="s">
        <v>495</v>
      </c>
      <c r="H8141" s="168">
        <v>37502</v>
      </c>
      <c r="I8141" t="s">
        <v>103</v>
      </c>
      <c r="J8141" s="169">
        <v>15.07123287671233</v>
      </c>
      <c r="K8141">
        <v>4</v>
      </c>
    </row>
    <row r="8142" spans="1:11" x14ac:dyDescent="0.25">
      <c r="A8142" t="s">
        <v>8693</v>
      </c>
      <c r="B8142">
        <v>77191</v>
      </c>
      <c r="C8142" t="s">
        <v>172</v>
      </c>
      <c r="D8142" s="167">
        <v>75487.61</v>
      </c>
      <c r="E8142" t="s">
        <v>168</v>
      </c>
      <c r="F8142" t="s">
        <v>169</v>
      </c>
      <c r="G8142" t="s">
        <v>858</v>
      </c>
      <c r="H8142" s="168">
        <v>41512</v>
      </c>
      <c r="I8142" t="s">
        <v>103</v>
      </c>
      <c r="J8142" s="169">
        <v>4.0849315068493155</v>
      </c>
      <c r="K8142">
        <v>1</v>
      </c>
    </row>
    <row r="8143" spans="1:11" x14ac:dyDescent="0.25">
      <c r="A8143" t="s">
        <v>8694</v>
      </c>
      <c r="B8143">
        <v>70215</v>
      </c>
      <c r="C8143" t="s">
        <v>167</v>
      </c>
      <c r="D8143" s="167">
        <v>93396</v>
      </c>
      <c r="E8143" t="s">
        <v>308</v>
      </c>
      <c r="F8143" t="s">
        <v>169</v>
      </c>
      <c r="G8143" t="s">
        <v>261</v>
      </c>
      <c r="H8143" s="168">
        <v>38894</v>
      </c>
      <c r="I8143" t="s">
        <v>103</v>
      </c>
      <c r="J8143" s="169">
        <v>11.257534246575343</v>
      </c>
      <c r="K8143">
        <v>3</v>
      </c>
    </row>
    <row r="8144" spans="1:11" x14ac:dyDescent="0.25">
      <c r="A8144" t="s">
        <v>8695</v>
      </c>
      <c r="B8144">
        <v>41472</v>
      </c>
      <c r="C8144" t="s">
        <v>172</v>
      </c>
      <c r="D8144" s="167">
        <v>43525.72</v>
      </c>
      <c r="E8144" t="s">
        <v>168</v>
      </c>
      <c r="F8144" t="s">
        <v>169</v>
      </c>
      <c r="G8144" t="s">
        <v>207</v>
      </c>
      <c r="H8144" s="168">
        <v>41512</v>
      </c>
      <c r="I8144" t="s">
        <v>108</v>
      </c>
      <c r="J8144" s="169">
        <v>4.0849315068493155</v>
      </c>
      <c r="K8144">
        <v>1</v>
      </c>
    </row>
    <row r="8145" spans="1:11" x14ac:dyDescent="0.25">
      <c r="A8145" t="s">
        <v>8696</v>
      </c>
      <c r="B8145">
        <v>35941</v>
      </c>
      <c r="C8145" t="s">
        <v>172</v>
      </c>
      <c r="D8145" s="167">
        <v>55328</v>
      </c>
      <c r="E8145" t="s">
        <v>191</v>
      </c>
      <c r="F8145" t="s">
        <v>169</v>
      </c>
      <c r="G8145" t="s">
        <v>354</v>
      </c>
      <c r="H8145" s="168">
        <v>41484</v>
      </c>
      <c r="I8145" t="s">
        <v>107</v>
      </c>
      <c r="J8145" s="169">
        <v>4.161643835616438</v>
      </c>
      <c r="K8145">
        <v>1</v>
      </c>
    </row>
    <row r="8146" spans="1:11" x14ac:dyDescent="0.25">
      <c r="A8146" t="s">
        <v>8697</v>
      </c>
      <c r="B8146">
        <v>41102</v>
      </c>
      <c r="C8146" t="s">
        <v>172</v>
      </c>
      <c r="D8146" s="167">
        <v>39257.31</v>
      </c>
      <c r="E8146" t="s">
        <v>199</v>
      </c>
      <c r="F8146" t="s">
        <v>169</v>
      </c>
      <c r="G8146" t="s">
        <v>200</v>
      </c>
      <c r="H8146" s="168">
        <v>42464</v>
      </c>
      <c r="I8146" t="s">
        <v>106</v>
      </c>
      <c r="J8146" s="169">
        <v>1.4767123287671233</v>
      </c>
      <c r="K8146">
        <v>1</v>
      </c>
    </row>
    <row r="8147" spans="1:11" x14ac:dyDescent="0.25">
      <c r="A8147" t="s">
        <v>8698</v>
      </c>
      <c r="B8147">
        <v>19886</v>
      </c>
      <c r="C8147" t="s">
        <v>167</v>
      </c>
      <c r="D8147" s="167">
        <v>73525.81</v>
      </c>
      <c r="E8147" t="s">
        <v>230</v>
      </c>
      <c r="F8147" t="s">
        <v>169</v>
      </c>
      <c r="G8147" t="s">
        <v>305</v>
      </c>
      <c r="H8147" s="168">
        <v>42058</v>
      </c>
      <c r="I8147" t="s">
        <v>106</v>
      </c>
      <c r="J8147" s="169">
        <v>2.5890410958904111</v>
      </c>
      <c r="K8147">
        <v>1</v>
      </c>
    </row>
    <row r="8148" spans="1:11" x14ac:dyDescent="0.25">
      <c r="A8148" t="s">
        <v>8699</v>
      </c>
      <c r="B8148">
        <v>72713</v>
      </c>
      <c r="C8148" t="s">
        <v>172</v>
      </c>
      <c r="D8148" s="167">
        <v>61260</v>
      </c>
      <c r="E8148" t="s">
        <v>168</v>
      </c>
      <c r="F8148" t="s">
        <v>169</v>
      </c>
      <c r="G8148" t="s">
        <v>265</v>
      </c>
      <c r="H8148" s="168">
        <v>38390</v>
      </c>
      <c r="I8148" t="s">
        <v>104</v>
      </c>
      <c r="J8148" s="169">
        <v>12.638356164383561</v>
      </c>
      <c r="K8148">
        <v>3</v>
      </c>
    </row>
    <row r="8149" spans="1:11" x14ac:dyDescent="0.25">
      <c r="A8149" t="s">
        <v>8700</v>
      </c>
      <c r="B8149">
        <v>30655</v>
      </c>
      <c r="C8149" t="s">
        <v>167</v>
      </c>
      <c r="D8149" s="167">
        <v>61020.09</v>
      </c>
      <c r="E8149" t="s">
        <v>188</v>
      </c>
      <c r="F8149" t="s">
        <v>169</v>
      </c>
      <c r="G8149" t="s">
        <v>226</v>
      </c>
      <c r="H8149" s="168">
        <v>41960</v>
      </c>
      <c r="I8149" t="s">
        <v>103</v>
      </c>
      <c r="J8149" s="169">
        <v>2.8575342465753426</v>
      </c>
      <c r="K8149">
        <v>1</v>
      </c>
    </row>
    <row r="8150" spans="1:11" x14ac:dyDescent="0.25">
      <c r="A8150" t="s">
        <v>8701</v>
      </c>
      <c r="B8150">
        <v>96205</v>
      </c>
      <c r="C8150" t="s">
        <v>172</v>
      </c>
      <c r="D8150" s="167">
        <v>60501</v>
      </c>
      <c r="E8150" t="s">
        <v>175</v>
      </c>
      <c r="F8150" t="s">
        <v>169</v>
      </c>
      <c r="G8150" t="s">
        <v>183</v>
      </c>
      <c r="H8150" s="168">
        <v>41106</v>
      </c>
      <c r="I8150" t="s">
        <v>103</v>
      </c>
      <c r="J8150" s="169">
        <v>5.1972602739726028</v>
      </c>
      <c r="K8150">
        <v>2</v>
      </c>
    </row>
    <row r="8151" spans="1:11" x14ac:dyDescent="0.25">
      <c r="A8151" t="s">
        <v>8702</v>
      </c>
      <c r="B8151">
        <v>61965</v>
      </c>
      <c r="C8151" t="s">
        <v>172</v>
      </c>
      <c r="D8151" s="167">
        <v>45261</v>
      </c>
      <c r="E8151" t="s">
        <v>191</v>
      </c>
      <c r="F8151" t="s">
        <v>169</v>
      </c>
      <c r="G8151" t="s">
        <v>1065</v>
      </c>
      <c r="H8151" s="168">
        <v>41050</v>
      </c>
      <c r="I8151" t="s">
        <v>103</v>
      </c>
      <c r="J8151" s="169">
        <v>5.3506849315068497</v>
      </c>
      <c r="K8151">
        <v>2</v>
      </c>
    </row>
    <row r="8152" spans="1:11" x14ac:dyDescent="0.25">
      <c r="A8152" t="s">
        <v>8703</v>
      </c>
      <c r="B8152">
        <v>24866</v>
      </c>
      <c r="C8152" t="s">
        <v>167</v>
      </c>
      <c r="D8152" s="167">
        <v>51500</v>
      </c>
      <c r="E8152" t="s">
        <v>188</v>
      </c>
      <c r="F8152" t="s">
        <v>169</v>
      </c>
      <c r="G8152" t="s">
        <v>1396</v>
      </c>
      <c r="H8152" s="168">
        <v>36723</v>
      </c>
      <c r="I8152" t="s">
        <v>106</v>
      </c>
      <c r="J8152" s="169">
        <v>17.205479452054796</v>
      </c>
      <c r="K8152">
        <v>4</v>
      </c>
    </row>
    <row r="8153" spans="1:11" x14ac:dyDescent="0.25">
      <c r="A8153" t="s">
        <v>8704</v>
      </c>
      <c r="B8153">
        <v>34474</v>
      </c>
      <c r="C8153" t="s">
        <v>167</v>
      </c>
      <c r="D8153" s="167">
        <v>57807.08</v>
      </c>
      <c r="E8153" t="s">
        <v>188</v>
      </c>
      <c r="F8153" t="s">
        <v>202</v>
      </c>
      <c r="G8153" t="s">
        <v>313</v>
      </c>
      <c r="H8153" s="168">
        <v>31999</v>
      </c>
      <c r="I8153" t="s">
        <v>105</v>
      </c>
      <c r="J8153" s="169">
        <v>30.147945205479452</v>
      </c>
      <c r="K8153">
        <v>7</v>
      </c>
    </row>
    <row r="8154" spans="1:11" x14ac:dyDescent="0.25">
      <c r="A8154" t="s">
        <v>8705</v>
      </c>
      <c r="B8154">
        <v>90765</v>
      </c>
      <c r="C8154" t="s">
        <v>172</v>
      </c>
      <c r="D8154" s="167">
        <v>102664</v>
      </c>
      <c r="E8154" t="s">
        <v>233</v>
      </c>
      <c r="F8154" t="s">
        <v>169</v>
      </c>
      <c r="G8154" t="s">
        <v>397</v>
      </c>
      <c r="H8154" s="168">
        <v>42590</v>
      </c>
      <c r="I8154" t="s">
        <v>105</v>
      </c>
      <c r="J8154" s="169">
        <v>1.1315068493150684</v>
      </c>
      <c r="K8154">
        <v>1</v>
      </c>
    </row>
    <row r="8155" spans="1:11" x14ac:dyDescent="0.25">
      <c r="A8155" t="s">
        <v>8706</v>
      </c>
      <c r="B8155">
        <v>93570</v>
      </c>
      <c r="C8155" t="s">
        <v>172</v>
      </c>
      <c r="D8155" s="167">
        <v>57365</v>
      </c>
      <c r="E8155" t="s">
        <v>191</v>
      </c>
      <c r="F8155" t="s">
        <v>169</v>
      </c>
      <c r="G8155" t="s">
        <v>354</v>
      </c>
      <c r="H8155" s="168">
        <v>41288</v>
      </c>
      <c r="I8155" t="s">
        <v>105</v>
      </c>
      <c r="J8155" s="169">
        <v>4.6986301369863011</v>
      </c>
      <c r="K8155">
        <v>1</v>
      </c>
    </row>
    <row r="8156" spans="1:11" x14ac:dyDescent="0.25">
      <c r="A8156" t="s">
        <v>8707</v>
      </c>
      <c r="B8156">
        <v>30027</v>
      </c>
      <c r="C8156" t="s">
        <v>172</v>
      </c>
      <c r="D8156" s="167">
        <v>107128.71</v>
      </c>
      <c r="E8156" t="s">
        <v>175</v>
      </c>
      <c r="F8156" t="s">
        <v>169</v>
      </c>
      <c r="G8156" t="s">
        <v>586</v>
      </c>
      <c r="H8156" s="168">
        <v>33049</v>
      </c>
      <c r="I8156" t="s">
        <v>104</v>
      </c>
      <c r="J8156" s="169">
        <v>27.271232876712329</v>
      </c>
      <c r="K8156">
        <v>6</v>
      </c>
    </row>
    <row r="8157" spans="1:11" x14ac:dyDescent="0.25">
      <c r="A8157" t="s">
        <v>8708</v>
      </c>
      <c r="B8157">
        <v>37636</v>
      </c>
      <c r="C8157" t="s">
        <v>167</v>
      </c>
      <c r="D8157" s="167">
        <v>67126</v>
      </c>
      <c r="E8157" t="s">
        <v>168</v>
      </c>
      <c r="F8157" t="s">
        <v>169</v>
      </c>
      <c r="G8157" t="s">
        <v>265</v>
      </c>
      <c r="H8157" s="168">
        <v>37788</v>
      </c>
      <c r="I8157" t="s">
        <v>108</v>
      </c>
      <c r="J8157" s="169">
        <v>14.287671232876713</v>
      </c>
      <c r="K8157">
        <v>3</v>
      </c>
    </row>
    <row r="8158" spans="1:11" x14ac:dyDescent="0.25">
      <c r="A8158" t="s">
        <v>8709</v>
      </c>
      <c r="B8158">
        <v>30873</v>
      </c>
      <c r="C8158" t="s">
        <v>172</v>
      </c>
      <c r="D8158" s="167">
        <v>63345</v>
      </c>
      <c r="E8158" t="s">
        <v>191</v>
      </c>
      <c r="F8158" t="s">
        <v>169</v>
      </c>
      <c r="G8158" t="s">
        <v>486</v>
      </c>
      <c r="H8158" s="168">
        <v>41064</v>
      </c>
      <c r="I8158" t="s">
        <v>103</v>
      </c>
      <c r="J8158" s="169">
        <v>5.3123287671232875</v>
      </c>
      <c r="K8158">
        <v>2</v>
      </c>
    </row>
    <row r="8159" spans="1:11" x14ac:dyDescent="0.25">
      <c r="A8159" t="s">
        <v>8710</v>
      </c>
      <c r="B8159">
        <v>66092</v>
      </c>
      <c r="C8159" t="s">
        <v>172</v>
      </c>
      <c r="D8159" s="167">
        <v>54402.73</v>
      </c>
      <c r="E8159" t="s">
        <v>188</v>
      </c>
      <c r="F8159" t="s">
        <v>169</v>
      </c>
      <c r="G8159" t="s">
        <v>282</v>
      </c>
      <c r="H8159" s="168">
        <v>40925</v>
      </c>
      <c r="I8159" t="s">
        <v>106</v>
      </c>
      <c r="J8159" s="169">
        <v>5.6931506849315072</v>
      </c>
      <c r="K8159">
        <v>2</v>
      </c>
    </row>
    <row r="8160" spans="1:11" x14ac:dyDescent="0.25">
      <c r="A8160" t="s">
        <v>8711</v>
      </c>
      <c r="B8160">
        <v>38382</v>
      </c>
      <c r="C8160" t="s">
        <v>167</v>
      </c>
      <c r="D8160" s="167">
        <v>29224</v>
      </c>
      <c r="E8160" t="s">
        <v>216</v>
      </c>
      <c r="F8160" t="s">
        <v>202</v>
      </c>
      <c r="G8160" t="s">
        <v>217</v>
      </c>
      <c r="H8160" s="168">
        <v>36220</v>
      </c>
      <c r="I8160" t="s">
        <v>107</v>
      </c>
      <c r="J8160" s="169">
        <v>18.583561643835615</v>
      </c>
      <c r="K8160">
        <v>4</v>
      </c>
    </row>
    <row r="8161" spans="1:11" x14ac:dyDescent="0.25">
      <c r="A8161" t="s">
        <v>8712</v>
      </c>
      <c r="B8161">
        <v>67225</v>
      </c>
      <c r="C8161" t="s">
        <v>172</v>
      </c>
      <c r="D8161" s="167">
        <v>72902</v>
      </c>
      <c r="E8161" t="s">
        <v>175</v>
      </c>
      <c r="F8161" t="s">
        <v>169</v>
      </c>
      <c r="G8161" t="s">
        <v>183</v>
      </c>
      <c r="H8161" s="168">
        <v>38915</v>
      </c>
      <c r="I8161" t="s">
        <v>107</v>
      </c>
      <c r="J8161" s="169">
        <v>11.2</v>
      </c>
      <c r="K8161">
        <v>3</v>
      </c>
    </row>
    <row r="8162" spans="1:11" x14ac:dyDescent="0.25">
      <c r="A8162" t="s">
        <v>8713</v>
      </c>
      <c r="B8162">
        <v>53445</v>
      </c>
      <c r="C8162" t="s">
        <v>172</v>
      </c>
      <c r="D8162" s="167">
        <v>53788</v>
      </c>
      <c r="E8162" t="s">
        <v>175</v>
      </c>
      <c r="F8162" t="s">
        <v>169</v>
      </c>
      <c r="G8162" t="s">
        <v>183</v>
      </c>
      <c r="H8162" s="168">
        <v>41918</v>
      </c>
      <c r="I8162" t="s">
        <v>104</v>
      </c>
      <c r="J8162" s="169">
        <v>2.9726027397260273</v>
      </c>
      <c r="K8162">
        <v>1</v>
      </c>
    </row>
    <row r="8163" spans="1:11" x14ac:dyDescent="0.25">
      <c r="A8163" t="s">
        <v>8714</v>
      </c>
      <c r="B8163">
        <v>38614</v>
      </c>
      <c r="C8163" t="s">
        <v>167</v>
      </c>
      <c r="D8163" s="167">
        <v>86910.51</v>
      </c>
      <c r="E8163" t="s">
        <v>188</v>
      </c>
      <c r="F8163" t="s">
        <v>169</v>
      </c>
      <c r="G8163" t="s">
        <v>284</v>
      </c>
      <c r="H8163" s="168">
        <v>39790</v>
      </c>
      <c r="I8163" t="s">
        <v>107</v>
      </c>
      <c r="J8163" s="169">
        <v>8.8027397260273972</v>
      </c>
      <c r="K8163">
        <v>2</v>
      </c>
    </row>
    <row r="8164" spans="1:11" x14ac:dyDescent="0.25">
      <c r="A8164" t="s">
        <v>8715</v>
      </c>
      <c r="B8164">
        <v>39523</v>
      </c>
      <c r="C8164" t="s">
        <v>167</v>
      </c>
      <c r="D8164" s="167">
        <v>62359.07</v>
      </c>
      <c r="E8164" t="s">
        <v>168</v>
      </c>
      <c r="F8164" t="s">
        <v>169</v>
      </c>
      <c r="G8164" t="s">
        <v>305</v>
      </c>
      <c r="H8164" s="168">
        <v>41708</v>
      </c>
      <c r="I8164" t="s">
        <v>107</v>
      </c>
      <c r="J8164" s="169">
        <v>3.547945205479452</v>
      </c>
      <c r="K8164">
        <v>1</v>
      </c>
    </row>
    <row r="8165" spans="1:11" x14ac:dyDescent="0.25">
      <c r="A8165" t="s">
        <v>8716</v>
      </c>
      <c r="B8165">
        <v>6215</v>
      </c>
      <c r="C8165" t="s">
        <v>172</v>
      </c>
      <c r="D8165" s="167">
        <v>60775</v>
      </c>
      <c r="E8165" t="s">
        <v>168</v>
      </c>
      <c r="F8165" t="s">
        <v>169</v>
      </c>
      <c r="G8165" t="s">
        <v>265</v>
      </c>
      <c r="H8165" s="168">
        <v>39538</v>
      </c>
      <c r="I8165" t="s">
        <v>107</v>
      </c>
      <c r="J8165" s="169">
        <v>9.493150684931507</v>
      </c>
      <c r="K8165">
        <v>2</v>
      </c>
    </row>
    <row r="8166" spans="1:11" x14ac:dyDescent="0.25">
      <c r="A8166" t="s">
        <v>8717</v>
      </c>
      <c r="B8166">
        <v>85289</v>
      </c>
      <c r="C8166" t="s">
        <v>167</v>
      </c>
      <c r="D8166" s="167">
        <v>95214.5</v>
      </c>
      <c r="E8166" t="s">
        <v>188</v>
      </c>
      <c r="F8166" t="s">
        <v>202</v>
      </c>
      <c r="G8166" t="s">
        <v>1682</v>
      </c>
      <c r="H8166" s="168">
        <v>39552</v>
      </c>
      <c r="I8166" t="s">
        <v>103</v>
      </c>
      <c r="J8166" s="169">
        <v>9.4547945205479458</v>
      </c>
      <c r="K8166">
        <v>2</v>
      </c>
    </row>
    <row r="8167" spans="1:11" x14ac:dyDescent="0.25">
      <c r="A8167" t="s">
        <v>8718</v>
      </c>
      <c r="B8167">
        <v>31124</v>
      </c>
      <c r="C8167" t="s">
        <v>167</v>
      </c>
      <c r="D8167" s="167">
        <v>46516.83</v>
      </c>
      <c r="E8167" t="s">
        <v>188</v>
      </c>
      <c r="F8167" t="s">
        <v>202</v>
      </c>
      <c r="G8167" t="s">
        <v>313</v>
      </c>
      <c r="H8167" s="168">
        <v>37837</v>
      </c>
      <c r="I8167" t="s">
        <v>107</v>
      </c>
      <c r="J8167" s="169">
        <v>14.153424657534247</v>
      </c>
      <c r="K8167">
        <v>3</v>
      </c>
    </row>
    <row r="8168" spans="1:11" x14ac:dyDescent="0.25">
      <c r="A8168" t="s">
        <v>8719</v>
      </c>
      <c r="B8168">
        <v>56720</v>
      </c>
      <c r="C8168" t="s">
        <v>167</v>
      </c>
      <c r="D8168" s="167">
        <v>18193.45</v>
      </c>
      <c r="E8168" t="s">
        <v>216</v>
      </c>
      <c r="F8168" t="s">
        <v>202</v>
      </c>
      <c r="G8168" t="s">
        <v>303</v>
      </c>
      <c r="H8168" s="168">
        <v>39578</v>
      </c>
      <c r="I8168" t="s">
        <v>106</v>
      </c>
      <c r="J8168" s="169">
        <v>9.3835616438356162</v>
      </c>
      <c r="K8168">
        <v>2</v>
      </c>
    </row>
    <row r="8169" spans="1:11" x14ac:dyDescent="0.25">
      <c r="A8169" t="s">
        <v>8720</v>
      </c>
      <c r="B8169">
        <v>53117</v>
      </c>
      <c r="C8169" t="s">
        <v>172</v>
      </c>
      <c r="D8169" s="167">
        <v>58455</v>
      </c>
      <c r="E8169" t="s">
        <v>175</v>
      </c>
      <c r="F8169" t="s">
        <v>169</v>
      </c>
      <c r="G8169" t="s">
        <v>183</v>
      </c>
      <c r="H8169" s="168">
        <v>41302</v>
      </c>
      <c r="I8169" t="s">
        <v>103</v>
      </c>
      <c r="J8169" s="169">
        <v>4.6602739726027398</v>
      </c>
      <c r="K8169">
        <v>1</v>
      </c>
    </row>
    <row r="8170" spans="1:11" x14ac:dyDescent="0.25">
      <c r="A8170" t="s">
        <v>8721</v>
      </c>
      <c r="B8170">
        <v>44193</v>
      </c>
      <c r="C8170" t="s">
        <v>167</v>
      </c>
      <c r="D8170" s="167">
        <v>81066</v>
      </c>
      <c r="E8170" t="s">
        <v>168</v>
      </c>
      <c r="F8170" t="s">
        <v>169</v>
      </c>
      <c r="G8170" t="s">
        <v>560</v>
      </c>
      <c r="H8170" s="168">
        <v>37151</v>
      </c>
      <c r="I8170" t="s">
        <v>104</v>
      </c>
      <c r="J8170" s="169">
        <v>16.032876712328768</v>
      </c>
      <c r="K8170">
        <v>4</v>
      </c>
    </row>
    <row r="8171" spans="1:11" x14ac:dyDescent="0.25">
      <c r="A8171" t="s">
        <v>8722</v>
      </c>
      <c r="B8171">
        <v>40038</v>
      </c>
      <c r="C8171" t="s">
        <v>172</v>
      </c>
      <c r="D8171" s="167">
        <v>65604.39</v>
      </c>
      <c r="E8171" t="s">
        <v>168</v>
      </c>
      <c r="F8171" t="s">
        <v>169</v>
      </c>
      <c r="G8171" t="s">
        <v>284</v>
      </c>
      <c r="H8171" s="168">
        <v>42478</v>
      </c>
      <c r="I8171" t="s">
        <v>108</v>
      </c>
      <c r="J8171" s="169">
        <v>1.4383561643835616</v>
      </c>
      <c r="K8171">
        <v>1</v>
      </c>
    </row>
    <row r="8172" spans="1:11" x14ac:dyDescent="0.25">
      <c r="A8172" t="s">
        <v>8723</v>
      </c>
      <c r="B8172">
        <v>80781</v>
      </c>
      <c r="C8172" t="s">
        <v>172</v>
      </c>
      <c r="D8172" s="167">
        <v>112561.69</v>
      </c>
      <c r="E8172" t="s">
        <v>325</v>
      </c>
      <c r="F8172" t="s">
        <v>169</v>
      </c>
      <c r="G8172" t="s">
        <v>533</v>
      </c>
      <c r="H8172" s="168">
        <v>40420</v>
      </c>
      <c r="I8172" t="s">
        <v>107</v>
      </c>
      <c r="J8172" s="169">
        <v>7.0767123287671234</v>
      </c>
      <c r="K8172">
        <v>2</v>
      </c>
    </row>
    <row r="8173" spans="1:11" x14ac:dyDescent="0.25">
      <c r="A8173" t="s">
        <v>8724</v>
      </c>
      <c r="B8173">
        <v>27959</v>
      </c>
      <c r="C8173" t="s">
        <v>172</v>
      </c>
      <c r="D8173" s="167">
        <v>58671.02</v>
      </c>
      <c r="E8173" t="s">
        <v>199</v>
      </c>
      <c r="F8173" t="s">
        <v>169</v>
      </c>
      <c r="G8173" t="s">
        <v>200</v>
      </c>
      <c r="H8173" s="168">
        <v>37388</v>
      </c>
      <c r="I8173" t="s">
        <v>106</v>
      </c>
      <c r="J8173" s="169">
        <v>15.383561643835616</v>
      </c>
      <c r="K8173">
        <v>4</v>
      </c>
    </row>
    <row r="8174" spans="1:11" x14ac:dyDescent="0.25">
      <c r="A8174" t="s">
        <v>8725</v>
      </c>
      <c r="B8174">
        <v>64727</v>
      </c>
      <c r="C8174" t="s">
        <v>172</v>
      </c>
      <c r="D8174" s="167">
        <v>39257.31</v>
      </c>
      <c r="E8174" t="s">
        <v>199</v>
      </c>
      <c r="F8174" t="s">
        <v>169</v>
      </c>
      <c r="G8174" t="s">
        <v>200</v>
      </c>
      <c r="H8174" s="168">
        <v>42422</v>
      </c>
      <c r="I8174" t="s">
        <v>105</v>
      </c>
      <c r="J8174" s="169">
        <v>1.5917808219178082</v>
      </c>
      <c r="K8174">
        <v>1</v>
      </c>
    </row>
    <row r="8175" spans="1:11" x14ac:dyDescent="0.25">
      <c r="A8175" t="s">
        <v>8726</v>
      </c>
      <c r="B8175">
        <v>72203</v>
      </c>
      <c r="C8175" t="s">
        <v>172</v>
      </c>
      <c r="D8175" s="167">
        <v>89620</v>
      </c>
      <c r="E8175" t="s">
        <v>175</v>
      </c>
      <c r="F8175" t="s">
        <v>169</v>
      </c>
      <c r="G8175" t="s">
        <v>183</v>
      </c>
      <c r="H8175" s="168">
        <v>38012</v>
      </c>
      <c r="I8175" t="s">
        <v>103</v>
      </c>
      <c r="J8175" s="169">
        <v>13.673972602739726</v>
      </c>
      <c r="K8175">
        <v>3</v>
      </c>
    </row>
    <row r="8176" spans="1:11" x14ac:dyDescent="0.25">
      <c r="A8176" t="s">
        <v>8727</v>
      </c>
      <c r="B8176">
        <v>18476</v>
      </c>
      <c r="C8176" t="s">
        <v>167</v>
      </c>
      <c r="D8176" s="167">
        <v>39163.74</v>
      </c>
      <c r="E8176" t="s">
        <v>188</v>
      </c>
      <c r="F8176" t="s">
        <v>202</v>
      </c>
      <c r="G8176" t="s">
        <v>313</v>
      </c>
      <c r="H8176" s="168">
        <v>39300</v>
      </c>
      <c r="I8176" t="s">
        <v>106</v>
      </c>
      <c r="J8176" s="169">
        <v>10.145205479452056</v>
      </c>
      <c r="K8176">
        <v>3</v>
      </c>
    </row>
    <row r="8177" spans="1:11" x14ac:dyDescent="0.25">
      <c r="A8177" t="s">
        <v>8728</v>
      </c>
      <c r="B8177">
        <v>6153</v>
      </c>
      <c r="C8177" t="s">
        <v>167</v>
      </c>
      <c r="D8177" s="167">
        <v>147267.07</v>
      </c>
      <c r="E8177" t="s">
        <v>168</v>
      </c>
      <c r="F8177" t="s">
        <v>169</v>
      </c>
      <c r="G8177" t="s">
        <v>231</v>
      </c>
      <c r="H8177" s="168">
        <v>33097</v>
      </c>
      <c r="I8177" t="s">
        <v>103</v>
      </c>
      <c r="J8177" s="169">
        <v>27.139726027397259</v>
      </c>
      <c r="K8177">
        <v>6</v>
      </c>
    </row>
    <row r="8178" spans="1:11" x14ac:dyDescent="0.25">
      <c r="A8178" t="s">
        <v>8729</v>
      </c>
      <c r="B8178">
        <v>90201</v>
      </c>
      <c r="C8178" t="s">
        <v>172</v>
      </c>
      <c r="D8178" s="167">
        <v>97755</v>
      </c>
      <c r="E8178" t="s">
        <v>185</v>
      </c>
      <c r="F8178" t="s">
        <v>169</v>
      </c>
      <c r="G8178" t="s">
        <v>495</v>
      </c>
      <c r="H8178" s="168">
        <v>37138</v>
      </c>
      <c r="I8178" t="s">
        <v>105</v>
      </c>
      <c r="J8178" s="169">
        <v>16.068493150684933</v>
      </c>
      <c r="K8178">
        <v>4</v>
      </c>
    </row>
    <row r="8179" spans="1:11" x14ac:dyDescent="0.25">
      <c r="A8179" t="s">
        <v>8730</v>
      </c>
      <c r="B8179">
        <v>30491</v>
      </c>
      <c r="C8179" t="s">
        <v>167</v>
      </c>
      <c r="D8179" s="167">
        <v>104717.28</v>
      </c>
      <c r="E8179" t="s">
        <v>188</v>
      </c>
      <c r="F8179" t="s">
        <v>169</v>
      </c>
      <c r="G8179" t="s">
        <v>397</v>
      </c>
      <c r="H8179" s="168">
        <v>33056</v>
      </c>
      <c r="I8179" t="s">
        <v>108</v>
      </c>
      <c r="J8179" s="169">
        <v>27.252054794520546</v>
      </c>
      <c r="K8179">
        <v>6</v>
      </c>
    </row>
    <row r="8180" spans="1:11" x14ac:dyDescent="0.25">
      <c r="A8180" t="s">
        <v>8731</v>
      </c>
      <c r="B8180">
        <v>4166</v>
      </c>
      <c r="C8180" t="s">
        <v>172</v>
      </c>
      <c r="D8180" s="167">
        <v>49949.25</v>
      </c>
      <c r="E8180" t="s">
        <v>233</v>
      </c>
      <c r="F8180" t="s">
        <v>169</v>
      </c>
      <c r="G8180" t="s">
        <v>514</v>
      </c>
      <c r="H8180" s="168">
        <v>39062</v>
      </c>
      <c r="I8180" t="s">
        <v>105</v>
      </c>
      <c r="J8180" s="169">
        <v>10.797260273972602</v>
      </c>
      <c r="K8180">
        <v>3</v>
      </c>
    </row>
    <row r="8181" spans="1:11" x14ac:dyDescent="0.25">
      <c r="A8181" t="s">
        <v>8732</v>
      </c>
      <c r="B8181">
        <v>69625</v>
      </c>
      <c r="C8181" t="s">
        <v>172</v>
      </c>
      <c r="D8181" s="167">
        <v>58455</v>
      </c>
      <c r="E8181" t="s">
        <v>175</v>
      </c>
      <c r="F8181" t="s">
        <v>169</v>
      </c>
      <c r="G8181" t="s">
        <v>183</v>
      </c>
      <c r="H8181" s="168">
        <v>40330</v>
      </c>
      <c r="I8181" t="s">
        <v>108</v>
      </c>
      <c r="J8181" s="169">
        <v>7.3232876712328769</v>
      </c>
      <c r="K8181">
        <v>2</v>
      </c>
    </row>
    <row r="8182" spans="1:11" x14ac:dyDescent="0.25">
      <c r="A8182" t="s">
        <v>8733</v>
      </c>
      <c r="B8182">
        <v>57749</v>
      </c>
      <c r="C8182" t="s">
        <v>172</v>
      </c>
      <c r="D8182" s="167">
        <v>69222.179999999993</v>
      </c>
      <c r="E8182" t="s">
        <v>230</v>
      </c>
      <c r="F8182" t="s">
        <v>169</v>
      </c>
      <c r="G8182" t="s">
        <v>170</v>
      </c>
      <c r="H8182" s="168">
        <v>32517</v>
      </c>
      <c r="I8182" t="s">
        <v>106</v>
      </c>
      <c r="J8182" s="169">
        <v>28.728767123287671</v>
      </c>
      <c r="K8182">
        <v>6</v>
      </c>
    </row>
    <row r="8183" spans="1:11" x14ac:dyDescent="0.25">
      <c r="A8183" t="s">
        <v>8734</v>
      </c>
      <c r="B8183">
        <v>53656</v>
      </c>
      <c r="C8183" t="s">
        <v>172</v>
      </c>
      <c r="D8183" s="167">
        <v>45772.08</v>
      </c>
      <c r="E8183" t="s">
        <v>196</v>
      </c>
      <c r="F8183" t="s">
        <v>169</v>
      </c>
      <c r="G8183" t="s">
        <v>249</v>
      </c>
      <c r="H8183" s="168">
        <v>41092</v>
      </c>
      <c r="I8183" t="s">
        <v>105</v>
      </c>
      <c r="J8183" s="169">
        <v>5.2356164383561641</v>
      </c>
      <c r="K8183">
        <v>2</v>
      </c>
    </row>
    <row r="8184" spans="1:11" x14ac:dyDescent="0.25">
      <c r="A8184" t="s">
        <v>8735</v>
      </c>
      <c r="B8184">
        <v>52670</v>
      </c>
      <c r="C8184" t="s">
        <v>172</v>
      </c>
      <c r="D8184" s="167">
        <v>64141</v>
      </c>
      <c r="E8184" t="s">
        <v>196</v>
      </c>
      <c r="F8184" t="s">
        <v>169</v>
      </c>
      <c r="G8184" t="s">
        <v>750</v>
      </c>
      <c r="H8184" s="168">
        <v>38362</v>
      </c>
      <c r="I8184" t="s">
        <v>104</v>
      </c>
      <c r="J8184" s="169">
        <v>12.715068493150685</v>
      </c>
      <c r="K8184">
        <v>3</v>
      </c>
    </row>
    <row r="8185" spans="1:11" x14ac:dyDescent="0.25">
      <c r="A8185" t="s">
        <v>8736</v>
      </c>
      <c r="B8185">
        <v>6760</v>
      </c>
      <c r="C8185" t="s">
        <v>172</v>
      </c>
      <c r="D8185" s="167">
        <v>64141</v>
      </c>
      <c r="E8185" t="s">
        <v>196</v>
      </c>
      <c r="F8185" t="s">
        <v>169</v>
      </c>
      <c r="G8185" t="s">
        <v>750</v>
      </c>
      <c r="H8185" s="168">
        <v>36886</v>
      </c>
      <c r="I8185" t="s">
        <v>103</v>
      </c>
      <c r="J8185" s="169">
        <v>16.758904109589039</v>
      </c>
      <c r="K8185">
        <v>4</v>
      </c>
    </row>
    <row r="8186" spans="1:11" x14ac:dyDescent="0.25">
      <c r="A8186" t="s">
        <v>8737</v>
      </c>
      <c r="B8186">
        <v>71551</v>
      </c>
      <c r="C8186" t="s">
        <v>172</v>
      </c>
      <c r="D8186" s="167">
        <v>64141</v>
      </c>
      <c r="E8186" t="s">
        <v>196</v>
      </c>
      <c r="F8186" t="s">
        <v>169</v>
      </c>
      <c r="G8186" t="s">
        <v>750</v>
      </c>
      <c r="H8186" s="168">
        <v>37942</v>
      </c>
      <c r="I8186" t="s">
        <v>103</v>
      </c>
      <c r="J8186" s="169">
        <v>13.865753424657534</v>
      </c>
      <c r="K8186">
        <v>3</v>
      </c>
    </row>
    <row r="8187" spans="1:11" x14ac:dyDescent="0.25">
      <c r="A8187" t="s">
        <v>8738</v>
      </c>
      <c r="B8187">
        <v>98115</v>
      </c>
      <c r="C8187" t="s">
        <v>167</v>
      </c>
      <c r="D8187" s="167">
        <v>69222.179999999993</v>
      </c>
      <c r="E8187" t="s">
        <v>216</v>
      </c>
      <c r="F8187" t="s">
        <v>169</v>
      </c>
      <c r="G8187" t="s">
        <v>1091</v>
      </c>
      <c r="H8187" s="168">
        <v>34961</v>
      </c>
      <c r="I8187" t="s">
        <v>103</v>
      </c>
      <c r="J8187" s="169">
        <v>22.032876712328768</v>
      </c>
      <c r="K8187">
        <v>5</v>
      </c>
    </row>
    <row r="8188" spans="1:11" x14ac:dyDescent="0.25">
      <c r="A8188" t="s">
        <v>8739</v>
      </c>
      <c r="B8188">
        <v>55362</v>
      </c>
      <c r="C8188" t="s">
        <v>167</v>
      </c>
      <c r="D8188" s="167">
        <v>44476.25</v>
      </c>
      <c r="E8188" t="s">
        <v>188</v>
      </c>
      <c r="F8188" t="s">
        <v>169</v>
      </c>
      <c r="G8188" t="s">
        <v>344</v>
      </c>
      <c r="H8188" s="168">
        <v>38779</v>
      </c>
      <c r="I8188" t="s">
        <v>104</v>
      </c>
      <c r="J8188" s="169">
        <v>11.572602739726028</v>
      </c>
      <c r="K8188">
        <v>3</v>
      </c>
    </row>
    <row r="8189" spans="1:11" x14ac:dyDescent="0.25">
      <c r="A8189" t="s">
        <v>8740</v>
      </c>
      <c r="B8189">
        <v>69892</v>
      </c>
      <c r="C8189" t="s">
        <v>167</v>
      </c>
      <c r="D8189" s="167">
        <v>75170.289999999994</v>
      </c>
      <c r="E8189" t="s">
        <v>188</v>
      </c>
      <c r="F8189" t="s">
        <v>169</v>
      </c>
      <c r="G8189" t="s">
        <v>282</v>
      </c>
      <c r="H8189" s="168">
        <v>38810</v>
      </c>
      <c r="I8189" t="s">
        <v>103</v>
      </c>
      <c r="J8189" s="169">
        <v>11.487671232876712</v>
      </c>
      <c r="K8189">
        <v>3</v>
      </c>
    </row>
    <row r="8190" spans="1:11" x14ac:dyDescent="0.25">
      <c r="A8190" t="s">
        <v>8741</v>
      </c>
      <c r="B8190">
        <v>30562</v>
      </c>
      <c r="C8190" t="s">
        <v>172</v>
      </c>
      <c r="D8190" s="167">
        <v>119713</v>
      </c>
      <c r="E8190" t="s">
        <v>175</v>
      </c>
      <c r="F8190" t="s">
        <v>169</v>
      </c>
      <c r="G8190" t="s">
        <v>291</v>
      </c>
      <c r="H8190" s="168">
        <v>35870</v>
      </c>
      <c r="I8190" t="s">
        <v>107</v>
      </c>
      <c r="J8190" s="169">
        <v>19.542465753424658</v>
      </c>
      <c r="K8190">
        <v>4</v>
      </c>
    </row>
    <row r="8191" spans="1:11" x14ac:dyDescent="0.25">
      <c r="A8191" t="s">
        <v>8742</v>
      </c>
      <c r="B8191">
        <v>81815</v>
      </c>
      <c r="C8191" t="s">
        <v>167</v>
      </c>
      <c r="D8191" s="167">
        <v>135392</v>
      </c>
      <c r="E8191" t="s">
        <v>213</v>
      </c>
      <c r="F8191" t="s">
        <v>169</v>
      </c>
      <c r="G8191" t="s">
        <v>275</v>
      </c>
      <c r="H8191" s="168">
        <v>32440</v>
      </c>
      <c r="I8191" t="s">
        <v>103</v>
      </c>
      <c r="J8191" s="169">
        <v>28.93972602739726</v>
      </c>
      <c r="K8191">
        <v>6</v>
      </c>
    </row>
    <row r="8192" spans="1:11" x14ac:dyDescent="0.25">
      <c r="A8192" t="s">
        <v>8743</v>
      </c>
      <c r="B8192">
        <v>57704</v>
      </c>
      <c r="C8192" t="s">
        <v>172</v>
      </c>
      <c r="D8192" s="167">
        <v>110886.71</v>
      </c>
      <c r="E8192" t="s">
        <v>213</v>
      </c>
      <c r="F8192" t="s">
        <v>169</v>
      </c>
      <c r="G8192" t="s">
        <v>214</v>
      </c>
      <c r="H8192" s="168">
        <v>34981</v>
      </c>
      <c r="I8192" t="s">
        <v>104</v>
      </c>
      <c r="J8192" s="169">
        <v>21.978082191780821</v>
      </c>
      <c r="K8192">
        <v>5</v>
      </c>
    </row>
    <row r="8193" spans="1:11" x14ac:dyDescent="0.25">
      <c r="A8193" t="s">
        <v>8744</v>
      </c>
      <c r="B8193">
        <v>52137</v>
      </c>
      <c r="C8193" t="s">
        <v>167</v>
      </c>
      <c r="D8193" s="167">
        <v>108049.35</v>
      </c>
      <c r="E8193" t="s">
        <v>213</v>
      </c>
      <c r="F8193" t="s">
        <v>169</v>
      </c>
      <c r="G8193" t="s">
        <v>275</v>
      </c>
      <c r="H8193" s="168">
        <v>39497</v>
      </c>
      <c r="I8193" t="s">
        <v>103</v>
      </c>
      <c r="J8193" s="169">
        <v>9.6054794520547944</v>
      </c>
      <c r="K8193">
        <v>2</v>
      </c>
    </row>
    <row r="8194" spans="1:11" x14ac:dyDescent="0.25">
      <c r="A8194" t="s">
        <v>8745</v>
      </c>
      <c r="B8194">
        <v>64649</v>
      </c>
      <c r="C8194" t="s">
        <v>172</v>
      </c>
      <c r="D8194" s="167">
        <v>79628.759999999995</v>
      </c>
      <c r="E8194" t="s">
        <v>191</v>
      </c>
      <c r="F8194" t="s">
        <v>169</v>
      </c>
      <c r="G8194" t="s">
        <v>192</v>
      </c>
      <c r="H8194" s="168">
        <v>35240</v>
      </c>
      <c r="I8194" t="s">
        <v>107</v>
      </c>
      <c r="J8194" s="169">
        <v>21.268493150684932</v>
      </c>
      <c r="K8194">
        <v>5</v>
      </c>
    </row>
    <row r="8195" spans="1:11" x14ac:dyDescent="0.25">
      <c r="A8195" t="s">
        <v>8746</v>
      </c>
      <c r="B8195">
        <v>13943</v>
      </c>
      <c r="C8195" t="s">
        <v>172</v>
      </c>
      <c r="D8195" s="167">
        <v>61339</v>
      </c>
      <c r="E8195" t="s">
        <v>191</v>
      </c>
      <c r="F8195" t="s">
        <v>169</v>
      </c>
      <c r="G8195" t="s">
        <v>486</v>
      </c>
      <c r="H8195" s="168">
        <v>40330</v>
      </c>
      <c r="I8195" t="s">
        <v>103</v>
      </c>
      <c r="J8195" s="169">
        <v>7.3232876712328769</v>
      </c>
      <c r="K8195">
        <v>2</v>
      </c>
    </row>
    <row r="8196" spans="1:11" x14ac:dyDescent="0.25">
      <c r="A8196" t="s">
        <v>8747</v>
      </c>
      <c r="B8196">
        <v>85367</v>
      </c>
      <c r="C8196" t="s">
        <v>172</v>
      </c>
      <c r="D8196" s="167">
        <v>140794</v>
      </c>
      <c r="E8196" t="s">
        <v>213</v>
      </c>
      <c r="F8196" t="s">
        <v>169</v>
      </c>
      <c r="G8196" t="s">
        <v>754</v>
      </c>
      <c r="H8196" s="168">
        <v>38965</v>
      </c>
      <c r="I8196" t="s">
        <v>106</v>
      </c>
      <c r="J8196" s="169">
        <v>11.063013698630137</v>
      </c>
      <c r="K8196">
        <v>3</v>
      </c>
    </row>
    <row r="8197" spans="1:11" x14ac:dyDescent="0.25">
      <c r="A8197" t="s">
        <v>8748</v>
      </c>
      <c r="B8197">
        <v>37841</v>
      </c>
      <c r="C8197" t="s">
        <v>172</v>
      </c>
      <c r="D8197" s="167">
        <v>79824</v>
      </c>
      <c r="E8197" t="s">
        <v>191</v>
      </c>
      <c r="F8197" t="s">
        <v>169</v>
      </c>
      <c r="G8197" t="s">
        <v>192</v>
      </c>
      <c r="H8197" s="168">
        <v>38488</v>
      </c>
      <c r="I8197" t="s">
        <v>108</v>
      </c>
      <c r="J8197" s="169">
        <v>12.36986301369863</v>
      </c>
      <c r="K8197">
        <v>3</v>
      </c>
    </row>
    <row r="8198" spans="1:11" x14ac:dyDescent="0.25">
      <c r="A8198" t="s">
        <v>8749</v>
      </c>
      <c r="B8198">
        <v>54439</v>
      </c>
      <c r="C8198" t="s">
        <v>167</v>
      </c>
      <c r="D8198" s="167">
        <v>76015.03</v>
      </c>
      <c r="E8198" t="s">
        <v>188</v>
      </c>
      <c r="F8198" t="s">
        <v>169</v>
      </c>
      <c r="G8198" t="s">
        <v>273</v>
      </c>
      <c r="H8198" s="168">
        <v>32965</v>
      </c>
      <c r="I8198" t="s">
        <v>107</v>
      </c>
      <c r="J8198" s="169">
        <v>27.5013698630137</v>
      </c>
      <c r="K8198">
        <v>6</v>
      </c>
    </row>
    <row r="8199" spans="1:11" x14ac:dyDescent="0.25">
      <c r="A8199" t="s">
        <v>8750</v>
      </c>
      <c r="B8199">
        <v>6607</v>
      </c>
      <c r="C8199" t="s">
        <v>172</v>
      </c>
      <c r="D8199" s="167">
        <v>94535</v>
      </c>
      <c r="E8199" t="s">
        <v>191</v>
      </c>
      <c r="F8199" t="s">
        <v>169</v>
      </c>
      <c r="G8199" t="s">
        <v>192</v>
      </c>
      <c r="H8199" s="168">
        <v>36388</v>
      </c>
      <c r="I8199" t="s">
        <v>103</v>
      </c>
      <c r="J8199" s="169">
        <v>18.123287671232877</v>
      </c>
      <c r="K8199">
        <v>4</v>
      </c>
    </row>
    <row r="8200" spans="1:11" x14ac:dyDescent="0.25">
      <c r="A8200" t="s">
        <v>8751</v>
      </c>
      <c r="B8200">
        <v>28117</v>
      </c>
      <c r="C8200" t="s">
        <v>172</v>
      </c>
      <c r="D8200" s="167">
        <v>92756.7</v>
      </c>
      <c r="E8200" t="s">
        <v>175</v>
      </c>
      <c r="F8200" t="s">
        <v>169</v>
      </c>
      <c r="G8200" t="s">
        <v>183</v>
      </c>
      <c r="H8200" s="168">
        <v>34960</v>
      </c>
      <c r="I8200" t="s">
        <v>104</v>
      </c>
      <c r="J8200" s="169">
        <v>22.035616438356165</v>
      </c>
      <c r="K8200">
        <v>5</v>
      </c>
    </row>
    <row r="8201" spans="1:11" x14ac:dyDescent="0.25">
      <c r="A8201" t="s">
        <v>8752</v>
      </c>
      <c r="B8201">
        <v>95447</v>
      </c>
      <c r="C8201" t="s">
        <v>172</v>
      </c>
      <c r="D8201" s="167">
        <v>91532</v>
      </c>
      <c r="E8201" t="s">
        <v>168</v>
      </c>
      <c r="F8201" t="s">
        <v>169</v>
      </c>
      <c r="G8201" t="s">
        <v>524</v>
      </c>
      <c r="H8201" s="168">
        <v>35541</v>
      </c>
      <c r="I8201" t="s">
        <v>103</v>
      </c>
      <c r="J8201" s="169">
        <v>20.443835616438356</v>
      </c>
      <c r="K8201">
        <v>5</v>
      </c>
    </row>
    <row r="8202" spans="1:11" x14ac:dyDescent="0.25">
      <c r="A8202" t="s">
        <v>8753</v>
      </c>
      <c r="B8202">
        <v>44773</v>
      </c>
      <c r="C8202" t="s">
        <v>167</v>
      </c>
      <c r="D8202" s="167">
        <v>54403.08</v>
      </c>
      <c r="E8202" t="s">
        <v>168</v>
      </c>
      <c r="F8202" t="s">
        <v>169</v>
      </c>
      <c r="G8202" t="s">
        <v>560</v>
      </c>
      <c r="H8202" s="168">
        <v>41624</v>
      </c>
      <c r="I8202" t="s">
        <v>104</v>
      </c>
      <c r="J8202" s="169">
        <v>3.7780821917808218</v>
      </c>
      <c r="K8202">
        <v>1</v>
      </c>
    </row>
    <row r="8203" spans="1:11" x14ac:dyDescent="0.25">
      <c r="A8203" t="s">
        <v>8754</v>
      </c>
      <c r="B8203">
        <v>46669</v>
      </c>
      <c r="C8203" t="s">
        <v>167</v>
      </c>
      <c r="D8203" s="167">
        <v>50000</v>
      </c>
      <c r="E8203" t="s">
        <v>168</v>
      </c>
      <c r="F8203" t="s">
        <v>169</v>
      </c>
      <c r="G8203" t="s">
        <v>170</v>
      </c>
      <c r="H8203" s="168">
        <v>42619</v>
      </c>
      <c r="I8203" t="s">
        <v>103</v>
      </c>
      <c r="J8203" s="169">
        <v>1.0520547945205478</v>
      </c>
      <c r="K8203">
        <v>1</v>
      </c>
    </row>
    <row r="8204" spans="1:11" x14ac:dyDescent="0.25">
      <c r="A8204" t="s">
        <v>8755</v>
      </c>
      <c r="B8204">
        <v>17095</v>
      </c>
      <c r="C8204" t="s">
        <v>172</v>
      </c>
      <c r="D8204" s="167">
        <v>91969.07</v>
      </c>
      <c r="E8204" t="s">
        <v>185</v>
      </c>
      <c r="F8204" t="s">
        <v>169</v>
      </c>
      <c r="G8204" t="s">
        <v>416</v>
      </c>
      <c r="H8204" s="168">
        <v>34232</v>
      </c>
      <c r="I8204" t="s">
        <v>106</v>
      </c>
      <c r="J8204" s="169">
        <v>24.030136986301368</v>
      </c>
      <c r="K8204">
        <v>5</v>
      </c>
    </row>
    <row r="8205" spans="1:11" x14ac:dyDescent="0.25">
      <c r="A8205" t="s">
        <v>8756</v>
      </c>
      <c r="B8205">
        <v>312</v>
      </c>
      <c r="C8205" t="s">
        <v>167</v>
      </c>
      <c r="D8205" s="167">
        <v>67678.720000000001</v>
      </c>
      <c r="E8205" t="s">
        <v>216</v>
      </c>
      <c r="F8205" t="s">
        <v>169</v>
      </c>
      <c r="G8205" t="s">
        <v>282</v>
      </c>
      <c r="H8205" s="168">
        <v>38586</v>
      </c>
      <c r="I8205" t="s">
        <v>107</v>
      </c>
      <c r="J8205" s="169">
        <v>12.101369863013698</v>
      </c>
      <c r="K8205">
        <v>3</v>
      </c>
    </row>
    <row r="8206" spans="1:11" x14ac:dyDescent="0.25">
      <c r="A8206" t="s">
        <v>8757</v>
      </c>
      <c r="B8206">
        <v>77000</v>
      </c>
      <c r="C8206" t="s">
        <v>167</v>
      </c>
      <c r="D8206" s="167">
        <v>80383.289999999994</v>
      </c>
      <c r="E8206" t="s">
        <v>216</v>
      </c>
      <c r="F8206" t="s">
        <v>169</v>
      </c>
      <c r="G8206" t="s">
        <v>1058</v>
      </c>
      <c r="H8206" s="168">
        <v>36448</v>
      </c>
      <c r="I8206" t="s">
        <v>106</v>
      </c>
      <c r="J8206" s="169">
        <v>17.958904109589042</v>
      </c>
      <c r="K8206">
        <v>4</v>
      </c>
    </row>
    <row r="8207" spans="1:11" x14ac:dyDescent="0.25">
      <c r="A8207" t="s">
        <v>8758</v>
      </c>
      <c r="B8207">
        <v>29970</v>
      </c>
      <c r="C8207" t="s">
        <v>167</v>
      </c>
      <c r="D8207" s="167">
        <v>100849.36</v>
      </c>
      <c r="E8207" t="s">
        <v>188</v>
      </c>
      <c r="F8207" t="s">
        <v>169</v>
      </c>
      <c r="G8207" t="s">
        <v>284</v>
      </c>
      <c r="H8207" s="168">
        <v>28898</v>
      </c>
      <c r="I8207" t="s">
        <v>108</v>
      </c>
      <c r="J8207" s="169">
        <v>38.643835616438359</v>
      </c>
      <c r="K8207">
        <v>8</v>
      </c>
    </row>
    <row r="8208" spans="1:11" x14ac:dyDescent="0.25">
      <c r="A8208" t="s">
        <v>8759</v>
      </c>
      <c r="B8208">
        <v>67390</v>
      </c>
      <c r="C8208" t="s">
        <v>172</v>
      </c>
      <c r="D8208" s="167">
        <v>39257.31</v>
      </c>
      <c r="E8208" t="s">
        <v>199</v>
      </c>
      <c r="F8208" t="s">
        <v>169</v>
      </c>
      <c r="G8208" t="s">
        <v>200</v>
      </c>
      <c r="H8208" s="168">
        <v>42464</v>
      </c>
      <c r="I8208" t="s">
        <v>103</v>
      </c>
      <c r="J8208" s="169">
        <v>1.4767123287671233</v>
      </c>
      <c r="K8208">
        <v>1</v>
      </c>
    </row>
    <row r="8209" spans="1:11" x14ac:dyDescent="0.25">
      <c r="A8209" t="s">
        <v>8760</v>
      </c>
      <c r="B8209">
        <v>74626</v>
      </c>
      <c r="C8209" t="s">
        <v>172</v>
      </c>
      <c r="D8209" s="167">
        <v>103506</v>
      </c>
      <c r="E8209" t="s">
        <v>175</v>
      </c>
      <c r="F8209" t="s">
        <v>169</v>
      </c>
      <c r="G8209" t="s">
        <v>586</v>
      </c>
      <c r="H8209" s="168">
        <v>36038</v>
      </c>
      <c r="I8209" t="s">
        <v>106</v>
      </c>
      <c r="J8209" s="169">
        <v>19.082191780821919</v>
      </c>
      <c r="K8209">
        <v>4</v>
      </c>
    </row>
    <row r="8210" spans="1:11" x14ac:dyDescent="0.25">
      <c r="A8210" t="s">
        <v>8761</v>
      </c>
      <c r="B8210">
        <v>64987</v>
      </c>
      <c r="C8210" t="s">
        <v>167</v>
      </c>
      <c r="D8210" s="167">
        <v>60559.62</v>
      </c>
      <c r="E8210" t="s">
        <v>175</v>
      </c>
      <c r="F8210" t="s">
        <v>169</v>
      </c>
      <c r="G8210" t="s">
        <v>311</v>
      </c>
      <c r="H8210" s="168">
        <v>41862</v>
      </c>
      <c r="I8210" t="s">
        <v>107</v>
      </c>
      <c r="J8210" s="169">
        <v>3.1260273972602741</v>
      </c>
      <c r="K8210">
        <v>1</v>
      </c>
    </row>
    <row r="8211" spans="1:11" x14ac:dyDescent="0.25">
      <c r="A8211" t="s">
        <v>8762</v>
      </c>
      <c r="B8211">
        <v>45273</v>
      </c>
      <c r="C8211" t="s">
        <v>172</v>
      </c>
      <c r="D8211" s="167">
        <v>91532</v>
      </c>
      <c r="E8211" t="s">
        <v>168</v>
      </c>
      <c r="F8211" t="s">
        <v>169</v>
      </c>
      <c r="G8211" t="s">
        <v>524</v>
      </c>
      <c r="H8211" s="168">
        <v>35815</v>
      </c>
      <c r="I8211" t="s">
        <v>107</v>
      </c>
      <c r="J8211" s="169">
        <v>19.693150684931506</v>
      </c>
      <c r="K8211">
        <v>4</v>
      </c>
    </row>
    <row r="8212" spans="1:11" x14ac:dyDescent="0.25">
      <c r="A8212" t="s">
        <v>8763</v>
      </c>
      <c r="B8212">
        <v>60686</v>
      </c>
      <c r="C8212" t="s">
        <v>167</v>
      </c>
      <c r="D8212" s="167">
        <v>88700.01</v>
      </c>
      <c r="E8212" t="s">
        <v>188</v>
      </c>
      <c r="F8212" t="s">
        <v>169</v>
      </c>
      <c r="G8212" t="s">
        <v>284</v>
      </c>
      <c r="H8212" s="168">
        <v>41120</v>
      </c>
      <c r="I8212" t="s">
        <v>105</v>
      </c>
      <c r="J8212" s="169">
        <v>5.1589041095890407</v>
      </c>
      <c r="K8212">
        <v>2</v>
      </c>
    </row>
    <row r="8213" spans="1:11" x14ac:dyDescent="0.25">
      <c r="A8213" t="s">
        <v>8764</v>
      </c>
      <c r="B8213">
        <v>2881</v>
      </c>
      <c r="C8213" t="s">
        <v>167</v>
      </c>
      <c r="D8213" s="167">
        <v>104717.28</v>
      </c>
      <c r="E8213" t="s">
        <v>175</v>
      </c>
      <c r="F8213" t="s">
        <v>169</v>
      </c>
      <c r="G8213" t="s">
        <v>176</v>
      </c>
      <c r="H8213" s="168">
        <v>31809</v>
      </c>
      <c r="I8213" t="s">
        <v>104</v>
      </c>
      <c r="J8213" s="169">
        <v>30.668493150684931</v>
      </c>
      <c r="K8213">
        <v>7</v>
      </c>
    </row>
    <row r="8214" spans="1:11" x14ac:dyDescent="0.25">
      <c r="A8214" t="s">
        <v>8765</v>
      </c>
      <c r="B8214">
        <v>14357</v>
      </c>
      <c r="C8214" t="s">
        <v>167</v>
      </c>
      <c r="D8214" s="167">
        <v>26208.35</v>
      </c>
      <c r="E8214" t="s">
        <v>196</v>
      </c>
      <c r="F8214" t="s">
        <v>202</v>
      </c>
      <c r="G8214" t="s">
        <v>816</v>
      </c>
      <c r="H8214" s="168">
        <v>34561</v>
      </c>
      <c r="I8214" t="s">
        <v>108</v>
      </c>
      <c r="J8214" s="169">
        <v>23.12876712328767</v>
      </c>
      <c r="K8214">
        <v>5</v>
      </c>
    </row>
    <row r="8215" spans="1:11" x14ac:dyDescent="0.25">
      <c r="A8215" t="s">
        <v>8766</v>
      </c>
      <c r="B8215">
        <v>47847</v>
      </c>
      <c r="C8215" t="s">
        <v>172</v>
      </c>
      <c r="D8215" s="167">
        <v>48260.15</v>
      </c>
      <c r="E8215" t="s">
        <v>199</v>
      </c>
      <c r="F8215" t="s">
        <v>169</v>
      </c>
      <c r="G8215" t="s">
        <v>330</v>
      </c>
      <c r="H8215" s="168">
        <v>39125</v>
      </c>
      <c r="I8215" t="s">
        <v>106</v>
      </c>
      <c r="J8215" s="169">
        <v>10.624657534246575</v>
      </c>
      <c r="K8215">
        <v>3</v>
      </c>
    </row>
    <row r="8216" spans="1:11" x14ac:dyDescent="0.25">
      <c r="A8216" t="s">
        <v>8767</v>
      </c>
      <c r="B8216">
        <v>9063</v>
      </c>
      <c r="C8216" t="s">
        <v>167</v>
      </c>
      <c r="D8216" s="167">
        <v>92460.09</v>
      </c>
      <c r="E8216" t="s">
        <v>188</v>
      </c>
      <c r="F8216" t="s">
        <v>169</v>
      </c>
      <c r="G8216" t="s">
        <v>397</v>
      </c>
      <c r="H8216" s="168">
        <v>38222</v>
      </c>
      <c r="I8216" t="s">
        <v>107</v>
      </c>
      <c r="J8216" s="169">
        <v>13.098630136986301</v>
      </c>
      <c r="K8216">
        <v>3</v>
      </c>
    </row>
    <row r="8217" spans="1:11" x14ac:dyDescent="0.25">
      <c r="A8217" t="s">
        <v>8768</v>
      </c>
      <c r="B8217">
        <v>15912</v>
      </c>
      <c r="C8217" t="s">
        <v>172</v>
      </c>
      <c r="D8217" s="167">
        <v>91042.54</v>
      </c>
      <c r="E8217" t="s">
        <v>325</v>
      </c>
      <c r="F8217" t="s">
        <v>169</v>
      </c>
      <c r="G8217" t="s">
        <v>533</v>
      </c>
      <c r="H8217" s="168">
        <v>40812</v>
      </c>
      <c r="I8217" t="s">
        <v>105</v>
      </c>
      <c r="J8217" s="169">
        <v>6.0027397260273974</v>
      </c>
      <c r="K8217">
        <v>2</v>
      </c>
    </row>
    <row r="8218" spans="1:11" x14ac:dyDescent="0.25">
      <c r="A8218" t="s">
        <v>8769</v>
      </c>
      <c r="B8218">
        <v>10110</v>
      </c>
      <c r="C8218" t="s">
        <v>172</v>
      </c>
      <c r="D8218" s="167">
        <v>55328</v>
      </c>
      <c r="E8218" t="s">
        <v>191</v>
      </c>
      <c r="F8218" t="s">
        <v>169</v>
      </c>
      <c r="G8218" t="s">
        <v>354</v>
      </c>
      <c r="H8218" s="168">
        <v>41484</v>
      </c>
      <c r="I8218" t="s">
        <v>107</v>
      </c>
      <c r="J8218" s="169">
        <v>4.161643835616438</v>
      </c>
      <c r="K8218">
        <v>1</v>
      </c>
    </row>
    <row r="8219" spans="1:11" x14ac:dyDescent="0.25">
      <c r="A8219" t="s">
        <v>8770</v>
      </c>
      <c r="B8219">
        <v>2085</v>
      </c>
      <c r="C8219" t="s">
        <v>167</v>
      </c>
      <c r="D8219" s="167">
        <v>70435</v>
      </c>
      <c r="E8219" t="s">
        <v>175</v>
      </c>
      <c r="F8219" t="s">
        <v>169</v>
      </c>
      <c r="G8219" t="s">
        <v>183</v>
      </c>
      <c r="H8219" s="168">
        <v>39098</v>
      </c>
      <c r="I8219" t="s">
        <v>104</v>
      </c>
      <c r="J8219" s="169">
        <v>10.698630136986301</v>
      </c>
      <c r="K8219">
        <v>3</v>
      </c>
    </row>
    <row r="8220" spans="1:11" x14ac:dyDescent="0.25">
      <c r="A8220" t="s">
        <v>8771</v>
      </c>
      <c r="B8220">
        <v>58968</v>
      </c>
      <c r="C8220" t="s">
        <v>167</v>
      </c>
      <c r="D8220" s="167">
        <v>44851.63</v>
      </c>
      <c r="E8220" t="s">
        <v>216</v>
      </c>
      <c r="F8220" t="s">
        <v>169</v>
      </c>
      <c r="G8220" t="s">
        <v>344</v>
      </c>
      <c r="H8220" s="168">
        <v>39356</v>
      </c>
      <c r="I8220" t="s">
        <v>105</v>
      </c>
      <c r="J8220" s="169">
        <v>9.9917808219178088</v>
      </c>
      <c r="K8220">
        <v>3</v>
      </c>
    </row>
    <row r="8221" spans="1:11" x14ac:dyDescent="0.25">
      <c r="A8221" t="s">
        <v>8772</v>
      </c>
      <c r="B8221">
        <v>29337</v>
      </c>
      <c r="C8221" t="s">
        <v>172</v>
      </c>
      <c r="D8221" s="167">
        <v>94277.96</v>
      </c>
      <c r="E8221" t="s">
        <v>168</v>
      </c>
      <c r="F8221" t="s">
        <v>169</v>
      </c>
      <c r="G8221" t="s">
        <v>524</v>
      </c>
      <c r="H8221" s="168">
        <v>30495</v>
      </c>
      <c r="I8221" t="s">
        <v>103</v>
      </c>
      <c r="J8221" s="169">
        <v>34.268493150684932</v>
      </c>
      <c r="K8221">
        <v>7</v>
      </c>
    </row>
    <row r="8222" spans="1:11" x14ac:dyDescent="0.25">
      <c r="A8222" t="s">
        <v>8773</v>
      </c>
      <c r="B8222">
        <v>48520</v>
      </c>
      <c r="C8222" t="s">
        <v>167</v>
      </c>
      <c r="D8222" s="167">
        <v>72722.789999999994</v>
      </c>
      <c r="E8222" t="s">
        <v>268</v>
      </c>
      <c r="F8222" t="s">
        <v>169</v>
      </c>
      <c r="G8222" t="s">
        <v>418</v>
      </c>
      <c r="H8222" s="168">
        <v>36948</v>
      </c>
      <c r="I8222" t="s">
        <v>106</v>
      </c>
      <c r="J8222" s="169">
        <v>16.589041095890412</v>
      </c>
      <c r="K8222">
        <v>4</v>
      </c>
    </row>
    <row r="8223" spans="1:11" x14ac:dyDescent="0.25">
      <c r="A8223" t="s">
        <v>8774</v>
      </c>
      <c r="B8223">
        <v>37131</v>
      </c>
      <c r="C8223" t="s">
        <v>172</v>
      </c>
      <c r="D8223" s="167">
        <v>90896</v>
      </c>
      <c r="E8223" t="s">
        <v>185</v>
      </c>
      <c r="F8223" t="s">
        <v>169</v>
      </c>
      <c r="G8223" t="s">
        <v>416</v>
      </c>
      <c r="H8223" s="168">
        <v>36780</v>
      </c>
      <c r="I8223" t="s">
        <v>103</v>
      </c>
      <c r="J8223" s="169">
        <v>17.049315068493151</v>
      </c>
      <c r="K8223">
        <v>4</v>
      </c>
    </row>
    <row r="8224" spans="1:11" x14ac:dyDescent="0.25">
      <c r="A8224" t="s">
        <v>8775</v>
      </c>
      <c r="B8224">
        <v>83341</v>
      </c>
      <c r="C8224" t="s">
        <v>172</v>
      </c>
      <c r="D8224" s="167">
        <v>109259.14</v>
      </c>
      <c r="E8224" t="s">
        <v>196</v>
      </c>
      <c r="F8224" t="s">
        <v>169</v>
      </c>
      <c r="G8224" t="s">
        <v>275</v>
      </c>
      <c r="H8224" s="168">
        <v>35583</v>
      </c>
      <c r="I8224" t="s">
        <v>105</v>
      </c>
      <c r="J8224" s="169">
        <v>20.328767123287673</v>
      </c>
      <c r="K8224">
        <v>5</v>
      </c>
    </row>
    <row r="8225" spans="1:11" x14ac:dyDescent="0.25">
      <c r="A8225" t="s">
        <v>8776</v>
      </c>
      <c r="B8225">
        <v>4941</v>
      </c>
      <c r="C8225" t="s">
        <v>172</v>
      </c>
      <c r="D8225" s="167">
        <v>58857.11</v>
      </c>
      <c r="E8225" t="s">
        <v>233</v>
      </c>
      <c r="F8225" t="s">
        <v>169</v>
      </c>
      <c r="G8225" t="s">
        <v>809</v>
      </c>
      <c r="H8225" s="168">
        <v>33945</v>
      </c>
      <c r="I8225" t="s">
        <v>103</v>
      </c>
      <c r="J8225" s="169">
        <v>24.816438356164383</v>
      </c>
      <c r="K8225">
        <v>5</v>
      </c>
    </row>
    <row r="8226" spans="1:11" x14ac:dyDescent="0.25">
      <c r="A8226" t="s">
        <v>8777</v>
      </c>
      <c r="B8226">
        <v>35471</v>
      </c>
      <c r="C8226" t="s">
        <v>167</v>
      </c>
      <c r="D8226" s="167">
        <v>60035.66</v>
      </c>
      <c r="E8226" t="s">
        <v>239</v>
      </c>
      <c r="F8226" t="s">
        <v>169</v>
      </c>
      <c r="G8226" t="s">
        <v>535</v>
      </c>
      <c r="H8226" s="168">
        <v>40504</v>
      </c>
      <c r="I8226" t="s">
        <v>107</v>
      </c>
      <c r="J8226" s="169">
        <v>6.8465753424657532</v>
      </c>
      <c r="K8226">
        <v>2</v>
      </c>
    </row>
    <row r="8227" spans="1:11" x14ac:dyDescent="0.25">
      <c r="A8227" t="s">
        <v>8778</v>
      </c>
      <c r="B8227">
        <v>67715</v>
      </c>
      <c r="C8227" t="s">
        <v>167</v>
      </c>
      <c r="D8227" s="167">
        <v>81263.62</v>
      </c>
      <c r="E8227" t="s">
        <v>188</v>
      </c>
      <c r="F8227" t="s">
        <v>169</v>
      </c>
      <c r="G8227" t="s">
        <v>375</v>
      </c>
      <c r="H8227" s="168">
        <v>35653</v>
      </c>
      <c r="I8227" t="s">
        <v>106</v>
      </c>
      <c r="J8227" s="169">
        <v>20.136986301369863</v>
      </c>
      <c r="K8227">
        <v>5</v>
      </c>
    </row>
    <row r="8228" spans="1:11" x14ac:dyDescent="0.25">
      <c r="A8228" t="s">
        <v>8779</v>
      </c>
      <c r="B8228">
        <v>75937</v>
      </c>
      <c r="C8228" t="s">
        <v>167</v>
      </c>
      <c r="D8228" s="167">
        <v>48260.15</v>
      </c>
      <c r="E8228" t="s">
        <v>199</v>
      </c>
      <c r="F8228" t="s">
        <v>169</v>
      </c>
      <c r="G8228" t="s">
        <v>330</v>
      </c>
      <c r="H8228" s="168">
        <v>39090</v>
      </c>
      <c r="I8228" t="s">
        <v>103</v>
      </c>
      <c r="J8228" s="169">
        <v>10.72054794520548</v>
      </c>
      <c r="K8228">
        <v>3</v>
      </c>
    </row>
    <row r="8229" spans="1:11" x14ac:dyDescent="0.25">
      <c r="A8229" t="s">
        <v>8780</v>
      </c>
      <c r="B8229">
        <v>65101</v>
      </c>
      <c r="C8229" t="s">
        <v>167</v>
      </c>
      <c r="D8229" s="167">
        <v>67206</v>
      </c>
      <c r="E8229" t="s">
        <v>168</v>
      </c>
      <c r="F8229" t="s">
        <v>169</v>
      </c>
      <c r="G8229" t="s">
        <v>170</v>
      </c>
      <c r="H8229" s="168">
        <v>37333</v>
      </c>
      <c r="I8229" t="s">
        <v>108</v>
      </c>
      <c r="J8229" s="169">
        <v>15.534246575342467</v>
      </c>
      <c r="K8229">
        <v>4</v>
      </c>
    </row>
    <row r="8230" spans="1:11" x14ac:dyDescent="0.25">
      <c r="A8230" t="s">
        <v>8781</v>
      </c>
      <c r="B8230">
        <v>62415</v>
      </c>
      <c r="C8230" t="s">
        <v>172</v>
      </c>
      <c r="D8230" s="167">
        <v>46319.360000000001</v>
      </c>
      <c r="E8230" t="s">
        <v>168</v>
      </c>
      <c r="F8230" t="s">
        <v>169</v>
      </c>
      <c r="G8230" t="s">
        <v>539</v>
      </c>
      <c r="H8230" s="168">
        <v>41638</v>
      </c>
      <c r="I8230" t="s">
        <v>103</v>
      </c>
      <c r="J8230" s="169">
        <v>3.7397260273972601</v>
      </c>
      <c r="K8230">
        <v>1</v>
      </c>
    </row>
    <row r="8231" spans="1:11" x14ac:dyDescent="0.25">
      <c r="A8231" t="s">
        <v>8782</v>
      </c>
      <c r="B8231">
        <v>76491</v>
      </c>
      <c r="C8231" t="s">
        <v>172</v>
      </c>
      <c r="D8231" s="167">
        <v>67461.19</v>
      </c>
      <c r="E8231" t="s">
        <v>188</v>
      </c>
      <c r="F8231" t="s">
        <v>169</v>
      </c>
      <c r="G8231" t="s">
        <v>226</v>
      </c>
      <c r="H8231" s="168">
        <v>36919</v>
      </c>
      <c r="I8231" t="s">
        <v>105</v>
      </c>
      <c r="J8231" s="169">
        <v>16.668493150684931</v>
      </c>
      <c r="K8231">
        <v>4</v>
      </c>
    </row>
    <row r="8232" spans="1:11" x14ac:dyDescent="0.25">
      <c r="A8232" t="s">
        <v>8783</v>
      </c>
      <c r="B8232">
        <v>81374</v>
      </c>
      <c r="C8232" t="s">
        <v>172</v>
      </c>
      <c r="D8232" s="167">
        <v>43525.72</v>
      </c>
      <c r="E8232" t="s">
        <v>199</v>
      </c>
      <c r="F8232" t="s">
        <v>169</v>
      </c>
      <c r="G8232" t="s">
        <v>220</v>
      </c>
      <c r="H8232" s="168">
        <v>41372</v>
      </c>
      <c r="I8232" t="s">
        <v>107</v>
      </c>
      <c r="J8232" s="169">
        <v>4.4684931506849317</v>
      </c>
      <c r="K8232">
        <v>1</v>
      </c>
    </row>
    <row r="8233" spans="1:11" x14ac:dyDescent="0.25">
      <c r="A8233" t="s">
        <v>8784</v>
      </c>
      <c r="B8233">
        <v>34348</v>
      </c>
      <c r="C8233" t="s">
        <v>167</v>
      </c>
      <c r="D8233" s="167">
        <v>97814.31</v>
      </c>
      <c r="E8233" t="s">
        <v>175</v>
      </c>
      <c r="F8233" t="s">
        <v>169</v>
      </c>
      <c r="G8233" t="s">
        <v>211</v>
      </c>
      <c r="H8233" s="168">
        <v>40798</v>
      </c>
      <c r="I8233" t="s">
        <v>103</v>
      </c>
      <c r="J8233" s="169">
        <v>6.0410958904109586</v>
      </c>
      <c r="K8233">
        <v>2</v>
      </c>
    </row>
    <row r="8234" spans="1:11" x14ac:dyDescent="0.25">
      <c r="A8234" t="s">
        <v>8785</v>
      </c>
      <c r="B8234">
        <v>37373</v>
      </c>
      <c r="C8234" t="s">
        <v>172</v>
      </c>
      <c r="D8234" s="167">
        <v>55802</v>
      </c>
      <c r="E8234" t="s">
        <v>233</v>
      </c>
      <c r="F8234" t="s">
        <v>169</v>
      </c>
      <c r="G8234" t="s">
        <v>242</v>
      </c>
      <c r="H8234" s="168">
        <v>35551</v>
      </c>
      <c r="I8234" t="s">
        <v>107</v>
      </c>
      <c r="J8234" s="169">
        <v>20.416438356164385</v>
      </c>
      <c r="K8234">
        <v>5</v>
      </c>
    </row>
    <row r="8235" spans="1:11" x14ac:dyDescent="0.25">
      <c r="A8235" t="s">
        <v>8786</v>
      </c>
      <c r="B8235">
        <v>25974</v>
      </c>
      <c r="C8235" t="s">
        <v>167</v>
      </c>
      <c r="D8235" s="167">
        <v>21766.2</v>
      </c>
      <c r="E8235" t="s">
        <v>196</v>
      </c>
      <c r="F8235" t="s">
        <v>202</v>
      </c>
      <c r="G8235" t="s">
        <v>222</v>
      </c>
      <c r="H8235" s="168">
        <v>37900</v>
      </c>
      <c r="I8235" t="s">
        <v>107</v>
      </c>
      <c r="J8235" s="169">
        <v>13.980821917808219</v>
      </c>
      <c r="K8235">
        <v>3</v>
      </c>
    </row>
    <row r="8236" spans="1:11" x14ac:dyDescent="0.25">
      <c r="A8236" t="s">
        <v>8787</v>
      </c>
      <c r="B8236">
        <v>45106</v>
      </c>
      <c r="C8236" t="s">
        <v>167</v>
      </c>
      <c r="D8236" s="167">
        <v>18416.07</v>
      </c>
      <c r="E8236" t="s">
        <v>196</v>
      </c>
      <c r="F8236" t="s">
        <v>202</v>
      </c>
      <c r="G8236" t="s">
        <v>222</v>
      </c>
      <c r="H8236" s="168">
        <v>40798</v>
      </c>
      <c r="I8236" t="s">
        <v>104</v>
      </c>
      <c r="J8236" s="169">
        <v>6.0410958904109586</v>
      </c>
      <c r="K8236">
        <v>2</v>
      </c>
    </row>
    <row r="8237" spans="1:11" x14ac:dyDescent="0.25">
      <c r="A8237" t="s">
        <v>8788</v>
      </c>
      <c r="B8237">
        <v>64218</v>
      </c>
      <c r="C8237" t="s">
        <v>172</v>
      </c>
      <c r="D8237" s="167">
        <v>56733</v>
      </c>
      <c r="E8237" t="s">
        <v>168</v>
      </c>
      <c r="F8237" t="s">
        <v>169</v>
      </c>
      <c r="G8237" t="s">
        <v>265</v>
      </c>
      <c r="H8237" s="168">
        <v>41484</v>
      </c>
      <c r="I8237" t="s">
        <v>106</v>
      </c>
      <c r="J8237" s="169">
        <v>4.161643835616438</v>
      </c>
      <c r="K8237">
        <v>1</v>
      </c>
    </row>
    <row r="8238" spans="1:11" x14ac:dyDescent="0.25">
      <c r="A8238" t="s">
        <v>8789</v>
      </c>
      <c r="B8238">
        <v>99756</v>
      </c>
      <c r="C8238" t="s">
        <v>172</v>
      </c>
      <c r="D8238" s="167">
        <v>66571.199999999997</v>
      </c>
      <c r="E8238" t="s">
        <v>168</v>
      </c>
      <c r="F8238" t="s">
        <v>169</v>
      </c>
      <c r="G8238" t="s">
        <v>3457</v>
      </c>
      <c r="H8238" s="168">
        <v>37158</v>
      </c>
      <c r="I8238" t="s">
        <v>103</v>
      </c>
      <c r="J8238" s="169">
        <v>16.013698630136986</v>
      </c>
      <c r="K8238">
        <v>4</v>
      </c>
    </row>
    <row r="8239" spans="1:11" x14ac:dyDescent="0.25">
      <c r="A8239" t="s">
        <v>8790</v>
      </c>
      <c r="B8239">
        <v>86921</v>
      </c>
      <c r="C8239" t="s">
        <v>172</v>
      </c>
      <c r="D8239" s="167">
        <v>89620</v>
      </c>
      <c r="E8239" t="s">
        <v>175</v>
      </c>
      <c r="F8239" t="s">
        <v>169</v>
      </c>
      <c r="G8239" t="s">
        <v>183</v>
      </c>
      <c r="H8239" s="168">
        <v>35702</v>
      </c>
      <c r="I8239" t="s">
        <v>105</v>
      </c>
      <c r="J8239" s="169">
        <v>20.002739726027396</v>
      </c>
      <c r="K8239">
        <v>5</v>
      </c>
    </row>
    <row r="8240" spans="1:11" x14ac:dyDescent="0.25">
      <c r="A8240" t="s">
        <v>8791</v>
      </c>
      <c r="B8240">
        <v>92179</v>
      </c>
      <c r="C8240" t="s">
        <v>167</v>
      </c>
      <c r="D8240" s="167">
        <v>46325.1</v>
      </c>
      <c r="E8240" t="s">
        <v>188</v>
      </c>
      <c r="F8240" t="s">
        <v>169</v>
      </c>
      <c r="G8240" t="s">
        <v>344</v>
      </c>
      <c r="H8240" s="168">
        <v>39300</v>
      </c>
      <c r="I8240" t="s">
        <v>103</v>
      </c>
      <c r="J8240" s="169">
        <v>10.145205479452056</v>
      </c>
      <c r="K8240">
        <v>3</v>
      </c>
    </row>
    <row r="8241" spans="1:11" x14ac:dyDescent="0.25">
      <c r="A8241" t="s">
        <v>8792</v>
      </c>
      <c r="B8241">
        <v>67567</v>
      </c>
      <c r="C8241" t="s">
        <v>167</v>
      </c>
      <c r="D8241" s="167">
        <v>73296.240000000005</v>
      </c>
      <c r="E8241" t="s">
        <v>270</v>
      </c>
      <c r="F8241" t="s">
        <v>169</v>
      </c>
      <c r="G8241" t="s">
        <v>271</v>
      </c>
      <c r="H8241" s="168">
        <v>38824</v>
      </c>
      <c r="I8241" t="s">
        <v>108</v>
      </c>
      <c r="J8241" s="169">
        <v>11.449315068493151</v>
      </c>
      <c r="K8241">
        <v>3</v>
      </c>
    </row>
    <row r="8242" spans="1:11" x14ac:dyDescent="0.25">
      <c r="A8242" t="s">
        <v>8793</v>
      </c>
      <c r="B8242">
        <v>1844</v>
      </c>
      <c r="C8242" t="s">
        <v>172</v>
      </c>
      <c r="D8242" s="167">
        <v>72902</v>
      </c>
      <c r="E8242" t="s">
        <v>175</v>
      </c>
      <c r="F8242" t="s">
        <v>169</v>
      </c>
      <c r="G8242" t="s">
        <v>183</v>
      </c>
      <c r="H8242" s="168">
        <v>38915</v>
      </c>
      <c r="I8242" t="s">
        <v>103</v>
      </c>
      <c r="J8242" s="169">
        <v>11.2</v>
      </c>
      <c r="K8242">
        <v>3</v>
      </c>
    </row>
    <row r="8243" spans="1:11" x14ac:dyDescent="0.25">
      <c r="A8243" t="s">
        <v>8794</v>
      </c>
      <c r="B8243">
        <v>18493</v>
      </c>
      <c r="C8243" t="s">
        <v>167</v>
      </c>
      <c r="D8243" s="167">
        <v>92674.02</v>
      </c>
      <c r="E8243" t="s">
        <v>188</v>
      </c>
      <c r="F8243" t="s">
        <v>169</v>
      </c>
      <c r="G8243" t="s">
        <v>406</v>
      </c>
      <c r="H8243" s="168">
        <v>37193</v>
      </c>
      <c r="I8243" t="s">
        <v>106</v>
      </c>
      <c r="J8243" s="169">
        <v>15.917808219178083</v>
      </c>
      <c r="K8243">
        <v>4</v>
      </c>
    </row>
    <row r="8244" spans="1:11" x14ac:dyDescent="0.25">
      <c r="A8244" t="s">
        <v>8795</v>
      </c>
      <c r="B8244">
        <v>48436</v>
      </c>
      <c r="C8244" t="s">
        <v>172</v>
      </c>
      <c r="D8244" s="167">
        <v>99870.24</v>
      </c>
      <c r="E8244" t="s">
        <v>188</v>
      </c>
      <c r="F8244" t="s">
        <v>169</v>
      </c>
      <c r="G8244" t="s">
        <v>244</v>
      </c>
      <c r="H8244" s="168">
        <v>26450</v>
      </c>
      <c r="I8244" t="s">
        <v>107</v>
      </c>
      <c r="J8244" s="169">
        <v>45.350684931506848</v>
      </c>
      <c r="K8244">
        <v>9</v>
      </c>
    </row>
    <row r="8245" spans="1:11" x14ac:dyDescent="0.25">
      <c r="A8245" t="s">
        <v>8796</v>
      </c>
      <c r="B8245">
        <v>93611</v>
      </c>
      <c r="C8245" t="s">
        <v>172</v>
      </c>
      <c r="D8245" s="167">
        <v>63404</v>
      </c>
      <c r="E8245" t="s">
        <v>168</v>
      </c>
      <c r="F8245" t="s">
        <v>169</v>
      </c>
      <c r="G8245" t="s">
        <v>265</v>
      </c>
      <c r="H8245" s="168">
        <v>38124</v>
      </c>
      <c r="I8245" t="s">
        <v>103</v>
      </c>
      <c r="J8245" s="169">
        <v>13.367123287671232</v>
      </c>
      <c r="K8245">
        <v>3</v>
      </c>
    </row>
    <row r="8246" spans="1:11" x14ac:dyDescent="0.25">
      <c r="A8246" t="s">
        <v>8797</v>
      </c>
      <c r="B8246">
        <v>61060</v>
      </c>
      <c r="C8246" t="s">
        <v>172</v>
      </c>
      <c r="D8246" s="167">
        <v>46626.06</v>
      </c>
      <c r="E8246" t="s">
        <v>199</v>
      </c>
      <c r="F8246" t="s">
        <v>169</v>
      </c>
      <c r="G8246" t="s">
        <v>200</v>
      </c>
      <c r="H8246" s="168">
        <v>39643</v>
      </c>
      <c r="I8246" t="s">
        <v>108</v>
      </c>
      <c r="J8246" s="169">
        <v>9.205479452054794</v>
      </c>
      <c r="K8246">
        <v>2</v>
      </c>
    </row>
    <row r="8247" spans="1:11" x14ac:dyDescent="0.25">
      <c r="A8247" t="s">
        <v>8798</v>
      </c>
      <c r="B8247">
        <v>70089</v>
      </c>
      <c r="C8247" t="s">
        <v>167</v>
      </c>
      <c r="D8247" s="167">
        <v>88272.4</v>
      </c>
      <c r="E8247" t="s">
        <v>175</v>
      </c>
      <c r="F8247" t="s">
        <v>169</v>
      </c>
      <c r="G8247" t="s">
        <v>311</v>
      </c>
      <c r="H8247" s="168">
        <v>37480</v>
      </c>
      <c r="I8247" t="s">
        <v>104</v>
      </c>
      <c r="J8247" s="169">
        <v>15.131506849315068</v>
      </c>
      <c r="K8247">
        <v>4</v>
      </c>
    </row>
    <row r="8248" spans="1:11" x14ac:dyDescent="0.25">
      <c r="A8248" t="s">
        <v>8799</v>
      </c>
      <c r="B8248">
        <v>57338</v>
      </c>
      <c r="C8248" t="s">
        <v>167</v>
      </c>
      <c r="D8248" s="167">
        <v>69222.179999999993</v>
      </c>
      <c r="E8248" t="s">
        <v>168</v>
      </c>
      <c r="F8248" t="s">
        <v>169</v>
      </c>
      <c r="G8248" t="s">
        <v>170</v>
      </c>
      <c r="H8248" s="168">
        <v>32580</v>
      </c>
      <c r="I8248" t="s">
        <v>107</v>
      </c>
      <c r="J8248" s="169">
        <v>28.556164383561644</v>
      </c>
      <c r="K8248">
        <v>6</v>
      </c>
    </row>
    <row r="8249" spans="1:11" x14ac:dyDescent="0.25">
      <c r="A8249" t="s">
        <v>8800</v>
      </c>
      <c r="B8249">
        <v>8021</v>
      </c>
      <c r="C8249" t="s">
        <v>167</v>
      </c>
      <c r="D8249" s="167">
        <v>66100.63</v>
      </c>
      <c r="E8249" t="s">
        <v>253</v>
      </c>
      <c r="F8249" t="s">
        <v>169</v>
      </c>
      <c r="G8249" t="s">
        <v>282</v>
      </c>
      <c r="H8249" s="168">
        <v>41778</v>
      </c>
      <c r="I8249" t="s">
        <v>103</v>
      </c>
      <c r="J8249" s="169">
        <v>3.3561643835616439</v>
      </c>
      <c r="K8249">
        <v>1</v>
      </c>
    </row>
    <row r="8250" spans="1:11" x14ac:dyDescent="0.25">
      <c r="A8250" t="s">
        <v>8801</v>
      </c>
      <c r="B8250">
        <v>70728</v>
      </c>
      <c r="C8250" t="s">
        <v>172</v>
      </c>
      <c r="D8250" s="167">
        <v>143609.88</v>
      </c>
      <c r="E8250" t="s">
        <v>213</v>
      </c>
      <c r="F8250" t="s">
        <v>169</v>
      </c>
      <c r="G8250" t="s">
        <v>754</v>
      </c>
      <c r="H8250" s="168">
        <v>33973</v>
      </c>
      <c r="I8250" t="s">
        <v>106</v>
      </c>
      <c r="J8250" s="169">
        <v>24.739726027397261</v>
      </c>
      <c r="K8250">
        <v>5</v>
      </c>
    </row>
    <row r="8251" spans="1:11" x14ac:dyDescent="0.25">
      <c r="A8251" t="s">
        <v>8802</v>
      </c>
      <c r="B8251">
        <v>57218</v>
      </c>
      <c r="C8251" t="s">
        <v>167</v>
      </c>
      <c r="D8251" s="167">
        <v>67977.039999999994</v>
      </c>
      <c r="E8251" t="s">
        <v>168</v>
      </c>
      <c r="F8251" t="s">
        <v>169</v>
      </c>
      <c r="G8251" t="s">
        <v>1533</v>
      </c>
      <c r="H8251" s="168">
        <v>38237</v>
      </c>
      <c r="I8251" t="s">
        <v>108</v>
      </c>
      <c r="J8251" s="169">
        <v>13.057534246575342</v>
      </c>
      <c r="K8251">
        <v>3</v>
      </c>
    </row>
    <row r="8252" spans="1:11" x14ac:dyDescent="0.25">
      <c r="A8252" t="s">
        <v>8803</v>
      </c>
      <c r="B8252">
        <v>96030</v>
      </c>
      <c r="C8252" t="s">
        <v>172</v>
      </c>
      <c r="D8252" s="167">
        <v>46626.87</v>
      </c>
      <c r="E8252" t="s">
        <v>199</v>
      </c>
      <c r="F8252" t="s">
        <v>169</v>
      </c>
      <c r="G8252" t="s">
        <v>205</v>
      </c>
      <c r="H8252" s="168">
        <v>39251</v>
      </c>
      <c r="I8252" t="s">
        <v>107</v>
      </c>
      <c r="J8252" s="169">
        <v>10.27945205479452</v>
      </c>
      <c r="K8252">
        <v>3</v>
      </c>
    </row>
    <row r="8253" spans="1:11" x14ac:dyDescent="0.25">
      <c r="A8253" t="s">
        <v>8804</v>
      </c>
      <c r="B8253">
        <v>21463</v>
      </c>
      <c r="C8253" t="s">
        <v>172</v>
      </c>
      <c r="D8253" s="167">
        <v>107491.77</v>
      </c>
      <c r="E8253" t="s">
        <v>199</v>
      </c>
      <c r="F8253" t="s">
        <v>169</v>
      </c>
      <c r="G8253" t="s">
        <v>176</v>
      </c>
      <c r="H8253" s="168">
        <v>39469</v>
      </c>
      <c r="I8253" t="s">
        <v>107</v>
      </c>
      <c r="J8253" s="169">
        <v>9.6821917808219187</v>
      </c>
      <c r="K8253">
        <v>2</v>
      </c>
    </row>
    <row r="8254" spans="1:11" x14ac:dyDescent="0.25">
      <c r="A8254" t="s">
        <v>8805</v>
      </c>
      <c r="B8254">
        <v>97992</v>
      </c>
      <c r="C8254" t="s">
        <v>167</v>
      </c>
      <c r="D8254" s="167">
        <v>55251.81</v>
      </c>
      <c r="E8254" t="s">
        <v>188</v>
      </c>
      <c r="F8254" t="s">
        <v>202</v>
      </c>
      <c r="G8254" t="s">
        <v>313</v>
      </c>
      <c r="H8254" s="168">
        <v>35534</v>
      </c>
      <c r="I8254" t="s">
        <v>103</v>
      </c>
      <c r="J8254" s="169">
        <v>20.463013698630139</v>
      </c>
      <c r="K8254">
        <v>5</v>
      </c>
    </row>
    <row r="8255" spans="1:11" x14ac:dyDescent="0.25">
      <c r="A8255" t="s">
        <v>8806</v>
      </c>
      <c r="B8255">
        <v>44726</v>
      </c>
      <c r="C8255" t="s">
        <v>172</v>
      </c>
      <c r="D8255" s="167">
        <v>48258.81</v>
      </c>
      <c r="E8255" t="s">
        <v>199</v>
      </c>
      <c r="F8255" t="s">
        <v>169</v>
      </c>
      <c r="G8255" t="s">
        <v>330</v>
      </c>
      <c r="H8255" s="168">
        <v>39202</v>
      </c>
      <c r="I8255" t="s">
        <v>103</v>
      </c>
      <c r="J8255" s="169">
        <v>10.413698630136986</v>
      </c>
      <c r="K8255">
        <v>3</v>
      </c>
    </row>
    <row r="8256" spans="1:11" x14ac:dyDescent="0.25">
      <c r="A8256" t="s">
        <v>8807</v>
      </c>
      <c r="B8256">
        <v>54067</v>
      </c>
      <c r="C8256" t="s">
        <v>172</v>
      </c>
      <c r="D8256" s="167">
        <v>96763.35</v>
      </c>
      <c r="E8256" t="s">
        <v>168</v>
      </c>
      <c r="F8256" t="s">
        <v>169</v>
      </c>
      <c r="G8256" t="s">
        <v>384</v>
      </c>
      <c r="H8256" s="168">
        <v>35373</v>
      </c>
      <c r="I8256" t="s">
        <v>107</v>
      </c>
      <c r="J8256" s="169">
        <v>20.904109589041095</v>
      </c>
      <c r="K8256">
        <v>5</v>
      </c>
    </row>
    <row r="8257" spans="1:11" x14ac:dyDescent="0.25">
      <c r="A8257" t="s">
        <v>8808</v>
      </c>
      <c r="B8257">
        <v>66984</v>
      </c>
      <c r="C8257" t="s">
        <v>172</v>
      </c>
      <c r="D8257" s="167">
        <v>40631.32</v>
      </c>
      <c r="E8257" t="s">
        <v>199</v>
      </c>
      <c r="F8257" t="s">
        <v>169</v>
      </c>
      <c r="G8257" t="s">
        <v>200</v>
      </c>
      <c r="H8257" s="168">
        <v>42317</v>
      </c>
      <c r="I8257" t="s">
        <v>104</v>
      </c>
      <c r="J8257" s="169">
        <v>1.8794520547945206</v>
      </c>
      <c r="K8257">
        <v>1</v>
      </c>
    </row>
    <row r="8258" spans="1:11" x14ac:dyDescent="0.25">
      <c r="A8258" t="s">
        <v>8809</v>
      </c>
      <c r="B8258">
        <v>55366</v>
      </c>
      <c r="C8258" t="s">
        <v>172</v>
      </c>
      <c r="D8258" s="167">
        <v>40631.32</v>
      </c>
      <c r="E8258" t="s">
        <v>199</v>
      </c>
      <c r="F8258" t="s">
        <v>169</v>
      </c>
      <c r="G8258" t="s">
        <v>200</v>
      </c>
      <c r="H8258" s="168">
        <v>42373</v>
      </c>
      <c r="I8258" t="s">
        <v>106</v>
      </c>
      <c r="J8258" s="169">
        <v>1.726027397260274</v>
      </c>
      <c r="K8258">
        <v>1</v>
      </c>
    </row>
    <row r="8259" spans="1:11" x14ac:dyDescent="0.25">
      <c r="A8259" t="s">
        <v>8810</v>
      </c>
      <c r="B8259">
        <v>25743</v>
      </c>
      <c r="C8259" t="s">
        <v>172</v>
      </c>
      <c r="D8259" s="167">
        <v>39218.769999999997</v>
      </c>
      <c r="E8259" t="s">
        <v>233</v>
      </c>
      <c r="F8259" t="s">
        <v>202</v>
      </c>
      <c r="G8259" t="s">
        <v>554</v>
      </c>
      <c r="H8259" s="168">
        <v>37074</v>
      </c>
      <c r="I8259" t="s">
        <v>105</v>
      </c>
      <c r="J8259" s="169">
        <v>16.243835616438357</v>
      </c>
      <c r="K8259">
        <v>4</v>
      </c>
    </row>
    <row r="8260" spans="1:11" x14ac:dyDescent="0.25">
      <c r="A8260" t="s">
        <v>8811</v>
      </c>
      <c r="B8260">
        <v>40400</v>
      </c>
      <c r="C8260" t="s">
        <v>167</v>
      </c>
      <c r="D8260" s="167">
        <v>16047</v>
      </c>
      <c r="E8260" t="s">
        <v>196</v>
      </c>
      <c r="F8260" t="s">
        <v>202</v>
      </c>
      <c r="G8260" t="s">
        <v>222</v>
      </c>
      <c r="H8260" s="168">
        <v>42716</v>
      </c>
      <c r="I8260" t="s">
        <v>107</v>
      </c>
      <c r="J8260" s="169">
        <v>0.78630136986301369</v>
      </c>
      <c r="K8260">
        <v>1</v>
      </c>
    </row>
    <row r="8261" spans="1:11" x14ac:dyDescent="0.25">
      <c r="A8261" t="s">
        <v>8812</v>
      </c>
      <c r="B8261">
        <v>38164</v>
      </c>
      <c r="C8261" t="s">
        <v>167</v>
      </c>
      <c r="D8261" s="167">
        <v>84974</v>
      </c>
      <c r="E8261" t="s">
        <v>196</v>
      </c>
      <c r="F8261" t="s">
        <v>169</v>
      </c>
      <c r="G8261" t="s">
        <v>189</v>
      </c>
      <c r="H8261" s="168">
        <v>35709</v>
      </c>
      <c r="I8261" t="s">
        <v>106</v>
      </c>
      <c r="J8261" s="169">
        <v>19.983561643835618</v>
      </c>
      <c r="K8261">
        <v>5</v>
      </c>
    </row>
    <row r="8262" spans="1:11" x14ac:dyDescent="0.25">
      <c r="A8262" t="s">
        <v>8813</v>
      </c>
      <c r="B8262">
        <v>83331</v>
      </c>
      <c r="C8262" t="s">
        <v>172</v>
      </c>
      <c r="D8262" s="167">
        <v>92062.720000000001</v>
      </c>
      <c r="E8262" t="s">
        <v>196</v>
      </c>
      <c r="F8262" t="s">
        <v>169</v>
      </c>
      <c r="G8262" t="s">
        <v>428</v>
      </c>
      <c r="H8262" s="168">
        <v>39258</v>
      </c>
      <c r="I8262" t="s">
        <v>103</v>
      </c>
      <c r="J8262" s="169">
        <v>10.260273972602739</v>
      </c>
      <c r="K8262">
        <v>3</v>
      </c>
    </row>
    <row r="8263" spans="1:11" x14ac:dyDescent="0.25">
      <c r="A8263" t="s">
        <v>8814</v>
      </c>
      <c r="B8263">
        <v>10805</v>
      </c>
      <c r="C8263" t="s">
        <v>167</v>
      </c>
      <c r="D8263" s="167">
        <v>58769.89</v>
      </c>
      <c r="E8263" t="s">
        <v>233</v>
      </c>
      <c r="F8263" t="s">
        <v>169</v>
      </c>
      <c r="G8263" t="s">
        <v>672</v>
      </c>
      <c r="H8263" s="168">
        <v>37825</v>
      </c>
      <c r="I8263" t="s">
        <v>103</v>
      </c>
      <c r="J8263" s="169">
        <v>14.186301369863013</v>
      </c>
      <c r="K8263">
        <v>3</v>
      </c>
    </row>
    <row r="8264" spans="1:11" x14ac:dyDescent="0.25">
      <c r="A8264" t="s">
        <v>8815</v>
      </c>
      <c r="B8264">
        <v>69569</v>
      </c>
      <c r="C8264" t="s">
        <v>167</v>
      </c>
      <c r="D8264" s="167">
        <v>83658</v>
      </c>
      <c r="E8264" t="s">
        <v>175</v>
      </c>
      <c r="F8264" t="s">
        <v>169</v>
      </c>
      <c r="G8264" t="s">
        <v>183</v>
      </c>
      <c r="H8264" s="168">
        <v>37270</v>
      </c>
      <c r="I8264" t="s">
        <v>103</v>
      </c>
      <c r="J8264" s="169">
        <v>15.706849315068494</v>
      </c>
      <c r="K8264">
        <v>4</v>
      </c>
    </row>
    <row r="8265" spans="1:11" x14ac:dyDescent="0.25">
      <c r="A8265" t="s">
        <v>8816</v>
      </c>
      <c r="B8265">
        <v>82992</v>
      </c>
      <c r="C8265" t="s">
        <v>172</v>
      </c>
      <c r="D8265" s="167">
        <v>71796</v>
      </c>
      <c r="E8265" t="s">
        <v>191</v>
      </c>
      <c r="F8265" t="s">
        <v>169</v>
      </c>
      <c r="G8265" t="s">
        <v>192</v>
      </c>
      <c r="H8265" s="168">
        <v>39329</v>
      </c>
      <c r="I8265" t="s">
        <v>104</v>
      </c>
      <c r="J8265" s="169">
        <v>10.065753424657535</v>
      </c>
      <c r="K8265">
        <v>3</v>
      </c>
    </row>
    <row r="8266" spans="1:11" x14ac:dyDescent="0.25">
      <c r="A8266" t="s">
        <v>8817</v>
      </c>
      <c r="B8266">
        <v>99415</v>
      </c>
      <c r="C8266" t="s">
        <v>167</v>
      </c>
      <c r="D8266" s="167">
        <v>93396</v>
      </c>
      <c r="E8266" t="s">
        <v>180</v>
      </c>
      <c r="F8266" t="s">
        <v>169</v>
      </c>
      <c r="G8266" t="s">
        <v>386</v>
      </c>
      <c r="H8266" s="168">
        <v>36633</v>
      </c>
      <c r="I8266" t="s">
        <v>104</v>
      </c>
      <c r="J8266" s="169">
        <v>17.452054794520549</v>
      </c>
      <c r="K8266">
        <v>4</v>
      </c>
    </row>
    <row r="8267" spans="1:11" x14ac:dyDescent="0.25">
      <c r="A8267" t="s">
        <v>8818</v>
      </c>
      <c r="B8267">
        <v>32938</v>
      </c>
      <c r="C8267" t="s">
        <v>172</v>
      </c>
      <c r="D8267" s="167">
        <v>57827.07</v>
      </c>
      <c r="E8267" t="s">
        <v>199</v>
      </c>
      <c r="F8267" t="s">
        <v>169</v>
      </c>
      <c r="G8267" t="s">
        <v>750</v>
      </c>
      <c r="H8267" s="168">
        <v>37355</v>
      </c>
      <c r="I8267" t="s">
        <v>106</v>
      </c>
      <c r="J8267" s="169">
        <v>15.473972602739726</v>
      </c>
      <c r="K8267">
        <v>4</v>
      </c>
    </row>
    <row r="8268" spans="1:11" x14ac:dyDescent="0.25">
      <c r="A8268" t="s">
        <v>8819</v>
      </c>
      <c r="B8268">
        <v>39355</v>
      </c>
      <c r="C8268" t="s">
        <v>167</v>
      </c>
      <c r="D8268" s="167">
        <v>112899</v>
      </c>
      <c r="E8268" t="s">
        <v>199</v>
      </c>
      <c r="F8268" t="s">
        <v>169</v>
      </c>
      <c r="G8268" t="s">
        <v>8820</v>
      </c>
      <c r="H8268" s="168">
        <v>37263</v>
      </c>
      <c r="I8268" t="s">
        <v>104</v>
      </c>
      <c r="J8268" s="169">
        <v>15.726027397260275</v>
      </c>
      <c r="K8268">
        <v>4</v>
      </c>
    </row>
    <row r="8269" spans="1:11" x14ac:dyDescent="0.25">
      <c r="A8269" t="s">
        <v>8821</v>
      </c>
      <c r="B8269">
        <v>3684</v>
      </c>
      <c r="C8269" t="s">
        <v>167</v>
      </c>
      <c r="D8269" s="167">
        <v>77691.47</v>
      </c>
      <c r="E8269" t="s">
        <v>175</v>
      </c>
      <c r="F8269" t="s">
        <v>169</v>
      </c>
      <c r="G8269" t="s">
        <v>211</v>
      </c>
      <c r="H8269" s="168">
        <v>41946</v>
      </c>
      <c r="I8269" t="s">
        <v>103</v>
      </c>
      <c r="J8269" s="169">
        <v>2.8958904109589043</v>
      </c>
      <c r="K8269">
        <v>1</v>
      </c>
    </row>
    <row r="8270" spans="1:11" x14ac:dyDescent="0.25">
      <c r="A8270" t="s">
        <v>8822</v>
      </c>
      <c r="B8270">
        <v>9488</v>
      </c>
      <c r="C8270" t="s">
        <v>172</v>
      </c>
      <c r="D8270" s="167">
        <v>60201.440000000002</v>
      </c>
      <c r="E8270" t="s">
        <v>233</v>
      </c>
      <c r="F8270" t="s">
        <v>169</v>
      </c>
      <c r="G8270" t="s">
        <v>242</v>
      </c>
      <c r="H8270" s="168">
        <v>31999</v>
      </c>
      <c r="I8270" t="s">
        <v>103</v>
      </c>
      <c r="J8270" s="169">
        <v>30.147945205479452</v>
      </c>
      <c r="K8270">
        <v>7</v>
      </c>
    </row>
    <row r="8271" spans="1:11" x14ac:dyDescent="0.25">
      <c r="A8271" t="s">
        <v>8823</v>
      </c>
      <c r="B8271">
        <v>91429</v>
      </c>
      <c r="C8271" t="s">
        <v>167</v>
      </c>
      <c r="D8271" s="167">
        <v>75453</v>
      </c>
      <c r="E8271" t="s">
        <v>175</v>
      </c>
      <c r="F8271" t="s">
        <v>169</v>
      </c>
      <c r="G8271" t="s">
        <v>183</v>
      </c>
      <c r="H8271" s="168">
        <v>38370</v>
      </c>
      <c r="I8271" t="s">
        <v>104</v>
      </c>
      <c r="J8271" s="169">
        <v>12.693150684931506</v>
      </c>
      <c r="K8271">
        <v>3</v>
      </c>
    </row>
    <row r="8272" spans="1:11" x14ac:dyDescent="0.25">
      <c r="A8272" t="s">
        <v>8824</v>
      </c>
      <c r="B8272">
        <v>32609</v>
      </c>
      <c r="C8272" t="s">
        <v>172</v>
      </c>
      <c r="D8272" s="167">
        <v>100849.36</v>
      </c>
      <c r="E8272" t="s">
        <v>191</v>
      </c>
      <c r="F8272" t="s">
        <v>169</v>
      </c>
      <c r="G8272" t="s">
        <v>610</v>
      </c>
      <c r="H8272" s="168">
        <v>32069</v>
      </c>
      <c r="I8272" t="s">
        <v>103</v>
      </c>
      <c r="J8272" s="169">
        <v>29.956164383561642</v>
      </c>
      <c r="K8272">
        <v>7</v>
      </c>
    </row>
    <row r="8273" spans="1:11" x14ac:dyDescent="0.25">
      <c r="A8273" t="s">
        <v>8825</v>
      </c>
      <c r="B8273">
        <v>28569</v>
      </c>
      <c r="C8273" t="s">
        <v>167</v>
      </c>
      <c r="D8273" s="167">
        <v>68888.03</v>
      </c>
      <c r="E8273" t="s">
        <v>1258</v>
      </c>
      <c r="F8273" t="s">
        <v>169</v>
      </c>
      <c r="G8273" t="s">
        <v>418</v>
      </c>
      <c r="H8273" s="168">
        <v>37459</v>
      </c>
      <c r="I8273" t="s">
        <v>106</v>
      </c>
      <c r="J8273" s="169">
        <v>15.189041095890412</v>
      </c>
      <c r="K8273">
        <v>4</v>
      </c>
    </row>
    <row r="8274" spans="1:11" x14ac:dyDescent="0.25">
      <c r="A8274" t="s">
        <v>8826</v>
      </c>
      <c r="B8274">
        <v>8251</v>
      </c>
      <c r="C8274" t="s">
        <v>167</v>
      </c>
      <c r="D8274" s="167">
        <v>44289.72</v>
      </c>
      <c r="E8274" t="s">
        <v>188</v>
      </c>
      <c r="F8274" t="s">
        <v>169</v>
      </c>
      <c r="G8274" t="s">
        <v>282</v>
      </c>
      <c r="H8274" s="168">
        <v>42255</v>
      </c>
      <c r="I8274" t="s">
        <v>103</v>
      </c>
      <c r="J8274" s="169">
        <v>2.0493150684931507</v>
      </c>
      <c r="K8274">
        <v>1</v>
      </c>
    </row>
    <row r="8275" spans="1:11" x14ac:dyDescent="0.25">
      <c r="A8275" t="s">
        <v>8827</v>
      </c>
      <c r="B8275">
        <v>66660</v>
      </c>
      <c r="C8275" t="s">
        <v>172</v>
      </c>
      <c r="D8275" s="167">
        <v>39218.769999999997</v>
      </c>
      <c r="E8275" t="s">
        <v>233</v>
      </c>
      <c r="F8275" t="s">
        <v>202</v>
      </c>
      <c r="G8275" t="s">
        <v>554</v>
      </c>
      <c r="H8275" s="168">
        <v>37161</v>
      </c>
      <c r="I8275" t="s">
        <v>107</v>
      </c>
      <c r="J8275" s="169">
        <v>16.005479452054793</v>
      </c>
      <c r="K8275">
        <v>4</v>
      </c>
    </row>
    <row r="8276" spans="1:11" x14ac:dyDescent="0.25">
      <c r="A8276" t="s">
        <v>8828</v>
      </c>
      <c r="B8276">
        <v>70529</v>
      </c>
      <c r="C8276" t="s">
        <v>167</v>
      </c>
      <c r="D8276" s="167">
        <v>51574.16</v>
      </c>
      <c r="E8276" t="s">
        <v>188</v>
      </c>
      <c r="F8276" t="s">
        <v>202</v>
      </c>
      <c r="G8276" t="s">
        <v>313</v>
      </c>
      <c r="H8276" s="168">
        <v>35337</v>
      </c>
      <c r="I8276" t="s">
        <v>107</v>
      </c>
      <c r="J8276" s="169">
        <v>21.002739726027396</v>
      </c>
      <c r="K8276">
        <v>5</v>
      </c>
    </row>
    <row r="8277" spans="1:11" x14ac:dyDescent="0.25">
      <c r="A8277" t="s">
        <v>8829</v>
      </c>
      <c r="B8277">
        <v>13941</v>
      </c>
      <c r="C8277" t="s">
        <v>172</v>
      </c>
      <c r="D8277" s="167">
        <v>45261</v>
      </c>
      <c r="E8277" t="s">
        <v>191</v>
      </c>
      <c r="F8277" t="s">
        <v>169</v>
      </c>
      <c r="G8277" t="s">
        <v>1065</v>
      </c>
      <c r="H8277" s="168">
        <v>42716</v>
      </c>
      <c r="I8277" t="s">
        <v>103</v>
      </c>
      <c r="J8277" s="169">
        <v>0.78630136986301369</v>
      </c>
      <c r="K8277">
        <v>1</v>
      </c>
    </row>
    <row r="8278" spans="1:11" x14ac:dyDescent="0.25">
      <c r="A8278" t="s">
        <v>8830</v>
      </c>
      <c r="B8278">
        <v>16428</v>
      </c>
      <c r="C8278" t="s">
        <v>167</v>
      </c>
      <c r="D8278" s="167">
        <v>24134.31</v>
      </c>
      <c r="E8278" t="s">
        <v>196</v>
      </c>
      <c r="F8278" t="s">
        <v>202</v>
      </c>
      <c r="G8278" t="s">
        <v>367</v>
      </c>
      <c r="H8278" s="168">
        <v>35771</v>
      </c>
      <c r="I8278" t="s">
        <v>104</v>
      </c>
      <c r="J8278" s="169">
        <v>19.813698630136987</v>
      </c>
      <c r="K8278">
        <v>4</v>
      </c>
    </row>
    <row r="8279" spans="1:11" x14ac:dyDescent="0.25">
      <c r="A8279" t="s">
        <v>8831</v>
      </c>
      <c r="B8279">
        <v>58077</v>
      </c>
      <c r="C8279" t="s">
        <v>172</v>
      </c>
      <c r="D8279" s="167">
        <v>120768</v>
      </c>
      <c r="E8279" t="s">
        <v>239</v>
      </c>
      <c r="F8279" t="s">
        <v>169</v>
      </c>
      <c r="G8279" t="s">
        <v>214</v>
      </c>
      <c r="H8279" s="168">
        <v>32153</v>
      </c>
      <c r="I8279" t="s">
        <v>108</v>
      </c>
      <c r="J8279" s="169">
        <v>29.726027397260275</v>
      </c>
      <c r="K8279">
        <v>6</v>
      </c>
    </row>
    <row r="8280" spans="1:11" x14ac:dyDescent="0.25">
      <c r="A8280" t="s">
        <v>8832</v>
      </c>
      <c r="B8280">
        <v>13090</v>
      </c>
      <c r="C8280" t="s">
        <v>172</v>
      </c>
      <c r="D8280" s="167">
        <v>80784</v>
      </c>
      <c r="E8280" t="s">
        <v>191</v>
      </c>
      <c r="F8280" t="s">
        <v>169</v>
      </c>
      <c r="G8280" t="s">
        <v>192</v>
      </c>
      <c r="H8280" s="168">
        <v>36942</v>
      </c>
      <c r="I8280" t="s">
        <v>106</v>
      </c>
      <c r="J8280" s="169">
        <v>16.605479452054794</v>
      </c>
      <c r="K8280">
        <v>4</v>
      </c>
    </row>
    <row r="8281" spans="1:11" x14ac:dyDescent="0.25">
      <c r="A8281" t="s">
        <v>8833</v>
      </c>
      <c r="B8281">
        <v>8535</v>
      </c>
      <c r="C8281" t="s">
        <v>172</v>
      </c>
      <c r="D8281" s="167">
        <v>92756.7</v>
      </c>
      <c r="E8281" t="s">
        <v>175</v>
      </c>
      <c r="F8281" t="s">
        <v>169</v>
      </c>
      <c r="G8281" t="s">
        <v>183</v>
      </c>
      <c r="H8281" s="168">
        <v>31754</v>
      </c>
      <c r="I8281" t="s">
        <v>105</v>
      </c>
      <c r="J8281" s="169">
        <v>30.81917808219178</v>
      </c>
      <c r="K8281">
        <v>7</v>
      </c>
    </row>
    <row r="8282" spans="1:11" x14ac:dyDescent="0.25">
      <c r="A8282" t="s">
        <v>8834</v>
      </c>
      <c r="B8282">
        <v>16638</v>
      </c>
      <c r="C8282" t="s">
        <v>172</v>
      </c>
      <c r="D8282" s="167">
        <v>39257</v>
      </c>
      <c r="E8282" t="s">
        <v>199</v>
      </c>
      <c r="F8282" t="s">
        <v>169</v>
      </c>
      <c r="G8282" t="s">
        <v>200</v>
      </c>
      <c r="H8282" s="168">
        <v>42590</v>
      </c>
      <c r="I8282" t="s">
        <v>107</v>
      </c>
      <c r="J8282" s="169">
        <v>1.1315068493150684</v>
      </c>
      <c r="K8282">
        <v>1</v>
      </c>
    </row>
    <row r="8283" spans="1:11" x14ac:dyDescent="0.25">
      <c r="A8283" t="s">
        <v>8835</v>
      </c>
      <c r="B8283">
        <v>54401</v>
      </c>
      <c r="C8283" t="s">
        <v>167</v>
      </c>
      <c r="D8283" s="167">
        <v>122970.57</v>
      </c>
      <c r="E8283" t="s">
        <v>168</v>
      </c>
      <c r="F8283" t="s">
        <v>169</v>
      </c>
      <c r="G8283" t="s">
        <v>275</v>
      </c>
      <c r="H8283" s="168">
        <v>39314</v>
      </c>
      <c r="I8283" t="s">
        <v>103</v>
      </c>
      <c r="J8283" s="169">
        <v>10.106849315068493</v>
      </c>
      <c r="K8283">
        <v>3</v>
      </c>
    </row>
    <row r="8284" spans="1:11" x14ac:dyDescent="0.25">
      <c r="A8284" t="s">
        <v>8836</v>
      </c>
      <c r="B8284">
        <v>31510</v>
      </c>
      <c r="C8284" t="s">
        <v>172</v>
      </c>
      <c r="D8284" s="167">
        <v>135945.95000000001</v>
      </c>
      <c r="E8284" t="s">
        <v>185</v>
      </c>
      <c r="F8284" t="s">
        <v>169</v>
      </c>
      <c r="G8284" t="s">
        <v>774</v>
      </c>
      <c r="H8284" s="168">
        <v>32202</v>
      </c>
      <c r="I8284" t="s">
        <v>106</v>
      </c>
      <c r="J8284" s="169">
        <v>29.591780821917808</v>
      </c>
      <c r="K8284">
        <v>6</v>
      </c>
    </row>
    <row r="8285" spans="1:11" x14ac:dyDescent="0.25">
      <c r="A8285" t="s">
        <v>8837</v>
      </c>
      <c r="B8285">
        <v>16784</v>
      </c>
      <c r="C8285" t="s">
        <v>167</v>
      </c>
      <c r="D8285" s="167">
        <v>42367.37</v>
      </c>
      <c r="E8285" t="s">
        <v>233</v>
      </c>
      <c r="F8285" t="s">
        <v>169</v>
      </c>
      <c r="G8285" t="s">
        <v>357</v>
      </c>
      <c r="H8285" s="168">
        <v>42170</v>
      </c>
      <c r="I8285" t="s">
        <v>104</v>
      </c>
      <c r="J8285" s="169">
        <v>2.2821917808219179</v>
      </c>
      <c r="K8285">
        <v>1</v>
      </c>
    </row>
    <row r="8286" spans="1:11" x14ac:dyDescent="0.25">
      <c r="A8286" t="s">
        <v>8838</v>
      </c>
      <c r="B8286">
        <v>82468</v>
      </c>
      <c r="C8286" t="s">
        <v>167</v>
      </c>
      <c r="D8286" s="167">
        <v>46626.87</v>
      </c>
      <c r="E8286" t="s">
        <v>199</v>
      </c>
      <c r="F8286" t="s">
        <v>169</v>
      </c>
      <c r="G8286" t="s">
        <v>205</v>
      </c>
      <c r="H8286" s="168">
        <v>39426</v>
      </c>
      <c r="I8286" t="s">
        <v>105</v>
      </c>
      <c r="J8286" s="169">
        <v>9.8000000000000007</v>
      </c>
      <c r="K8286">
        <v>2</v>
      </c>
    </row>
    <row r="8287" spans="1:11" x14ac:dyDescent="0.25">
      <c r="A8287" t="s">
        <v>8839</v>
      </c>
      <c r="B8287">
        <v>23126</v>
      </c>
      <c r="C8287" t="s">
        <v>167</v>
      </c>
      <c r="D8287" s="167">
        <v>104717.28</v>
      </c>
      <c r="E8287" t="s">
        <v>253</v>
      </c>
      <c r="F8287" t="s">
        <v>169</v>
      </c>
      <c r="G8287" t="s">
        <v>598</v>
      </c>
      <c r="H8287" s="168">
        <v>31224</v>
      </c>
      <c r="I8287" t="s">
        <v>103</v>
      </c>
      <c r="J8287" s="169">
        <v>32.271232876712325</v>
      </c>
      <c r="K8287">
        <v>7</v>
      </c>
    </row>
    <row r="8288" spans="1:11" x14ac:dyDescent="0.25">
      <c r="A8288" t="s">
        <v>8840</v>
      </c>
      <c r="B8288">
        <v>61650</v>
      </c>
      <c r="C8288" t="s">
        <v>167</v>
      </c>
      <c r="D8288" s="167">
        <v>22529.52</v>
      </c>
      <c r="E8288" t="s">
        <v>196</v>
      </c>
      <c r="F8288" t="s">
        <v>202</v>
      </c>
      <c r="G8288" t="s">
        <v>222</v>
      </c>
      <c r="H8288" s="168">
        <v>37564</v>
      </c>
      <c r="I8288" t="s">
        <v>105</v>
      </c>
      <c r="J8288" s="169">
        <v>14.901369863013699</v>
      </c>
      <c r="K8288">
        <v>3</v>
      </c>
    </row>
    <row r="8289" spans="1:11" x14ac:dyDescent="0.25">
      <c r="A8289" t="s">
        <v>8841</v>
      </c>
      <c r="B8289">
        <v>82971</v>
      </c>
      <c r="C8289" t="s">
        <v>172</v>
      </c>
      <c r="D8289" s="167">
        <v>50910</v>
      </c>
      <c r="E8289" t="s">
        <v>191</v>
      </c>
      <c r="F8289" t="s">
        <v>169</v>
      </c>
      <c r="G8289" t="s">
        <v>354</v>
      </c>
      <c r="H8289" s="168">
        <v>41904</v>
      </c>
      <c r="I8289" t="s">
        <v>103</v>
      </c>
      <c r="J8289" s="169">
        <v>3.010958904109589</v>
      </c>
      <c r="K8289">
        <v>1</v>
      </c>
    </row>
    <row r="8290" spans="1:11" x14ac:dyDescent="0.25">
      <c r="A8290" t="s">
        <v>8842</v>
      </c>
      <c r="B8290">
        <v>1673</v>
      </c>
      <c r="C8290" t="s">
        <v>167</v>
      </c>
      <c r="D8290" s="167">
        <v>57807.08</v>
      </c>
      <c r="E8290" t="s">
        <v>188</v>
      </c>
      <c r="F8290" t="s">
        <v>202</v>
      </c>
      <c r="G8290" t="s">
        <v>313</v>
      </c>
      <c r="H8290" s="168">
        <v>34666</v>
      </c>
      <c r="I8290" t="s">
        <v>105</v>
      </c>
      <c r="J8290" s="169">
        <v>22.841095890410958</v>
      </c>
      <c r="K8290">
        <v>5</v>
      </c>
    </row>
    <row r="8291" spans="1:11" x14ac:dyDescent="0.25">
      <c r="A8291" t="s">
        <v>8843</v>
      </c>
      <c r="B8291">
        <v>70576</v>
      </c>
      <c r="C8291" t="s">
        <v>172</v>
      </c>
      <c r="D8291" s="167">
        <v>144211.92000000001</v>
      </c>
      <c r="E8291" t="s">
        <v>268</v>
      </c>
      <c r="F8291" t="s">
        <v>169</v>
      </c>
      <c r="G8291" t="s">
        <v>231</v>
      </c>
      <c r="H8291" s="168">
        <v>31642</v>
      </c>
      <c r="I8291" t="s">
        <v>107</v>
      </c>
      <c r="J8291" s="169">
        <v>31.126027397260273</v>
      </c>
      <c r="K8291">
        <v>7</v>
      </c>
    </row>
    <row r="8292" spans="1:11" x14ac:dyDescent="0.25">
      <c r="A8292" t="s">
        <v>8844</v>
      </c>
      <c r="B8292">
        <v>57924</v>
      </c>
      <c r="C8292" t="s">
        <v>172</v>
      </c>
      <c r="D8292" s="167">
        <v>46995.44</v>
      </c>
      <c r="E8292" t="s">
        <v>199</v>
      </c>
      <c r="F8292" t="s">
        <v>169</v>
      </c>
      <c r="G8292" t="s">
        <v>508</v>
      </c>
      <c r="H8292" s="168">
        <v>39734</v>
      </c>
      <c r="I8292" t="s">
        <v>103</v>
      </c>
      <c r="J8292" s="169">
        <v>8.956164383561644</v>
      </c>
      <c r="K8292">
        <v>2</v>
      </c>
    </row>
    <row r="8293" spans="1:11" x14ac:dyDescent="0.25">
      <c r="A8293" t="s">
        <v>8845</v>
      </c>
      <c r="B8293">
        <v>73756</v>
      </c>
      <c r="C8293" t="s">
        <v>172</v>
      </c>
      <c r="D8293" s="167">
        <v>77328</v>
      </c>
      <c r="E8293" t="s">
        <v>168</v>
      </c>
      <c r="F8293" t="s">
        <v>169</v>
      </c>
      <c r="G8293" t="s">
        <v>265</v>
      </c>
      <c r="H8293" s="168">
        <v>36983</v>
      </c>
      <c r="I8293" t="s">
        <v>103</v>
      </c>
      <c r="J8293" s="169">
        <v>16.493150684931507</v>
      </c>
      <c r="K8293">
        <v>4</v>
      </c>
    </row>
    <row r="8294" spans="1:11" x14ac:dyDescent="0.25">
      <c r="A8294" t="s">
        <v>8846</v>
      </c>
      <c r="B8294">
        <v>44296</v>
      </c>
      <c r="C8294" t="s">
        <v>172</v>
      </c>
      <c r="D8294" s="167">
        <v>43028.88</v>
      </c>
      <c r="E8294" t="s">
        <v>199</v>
      </c>
      <c r="F8294" t="s">
        <v>169</v>
      </c>
      <c r="G8294" t="s">
        <v>295</v>
      </c>
      <c r="H8294" s="168">
        <v>39776</v>
      </c>
      <c r="I8294" t="s">
        <v>105</v>
      </c>
      <c r="J8294" s="169">
        <v>8.8410958904109584</v>
      </c>
      <c r="K8294">
        <v>2</v>
      </c>
    </row>
    <row r="8295" spans="1:11" x14ac:dyDescent="0.25">
      <c r="A8295" t="s">
        <v>8847</v>
      </c>
      <c r="B8295">
        <v>27168</v>
      </c>
      <c r="C8295" t="s">
        <v>172</v>
      </c>
      <c r="D8295" s="167">
        <v>107128.71</v>
      </c>
      <c r="E8295" t="s">
        <v>175</v>
      </c>
      <c r="F8295" t="s">
        <v>169</v>
      </c>
      <c r="G8295" t="s">
        <v>586</v>
      </c>
      <c r="H8295" s="168">
        <v>34176</v>
      </c>
      <c r="I8295" t="s">
        <v>104</v>
      </c>
      <c r="J8295" s="169">
        <v>24.183561643835617</v>
      </c>
      <c r="K8295">
        <v>5</v>
      </c>
    </row>
    <row r="8296" spans="1:11" x14ac:dyDescent="0.25">
      <c r="A8296" t="s">
        <v>8848</v>
      </c>
      <c r="B8296">
        <v>99152</v>
      </c>
      <c r="C8296" t="s">
        <v>172</v>
      </c>
      <c r="D8296" s="167">
        <v>80895</v>
      </c>
      <c r="E8296" t="s">
        <v>185</v>
      </c>
      <c r="F8296" t="s">
        <v>169</v>
      </c>
      <c r="G8296" t="s">
        <v>416</v>
      </c>
      <c r="H8296" s="168">
        <v>38747</v>
      </c>
      <c r="I8296" t="s">
        <v>106</v>
      </c>
      <c r="J8296" s="169">
        <v>11.66027397260274</v>
      </c>
      <c r="K8296">
        <v>3</v>
      </c>
    </row>
    <row r="8297" spans="1:11" x14ac:dyDescent="0.25">
      <c r="A8297" t="s">
        <v>8849</v>
      </c>
      <c r="B8297">
        <v>17651</v>
      </c>
      <c r="C8297" t="s">
        <v>172</v>
      </c>
      <c r="D8297" s="167">
        <v>81066</v>
      </c>
      <c r="E8297" t="s">
        <v>213</v>
      </c>
      <c r="F8297" t="s">
        <v>169</v>
      </c>
      <c r="G8297" t="s">
        <v>3193</v>
      </c>
      <c r="H8297" s="168">
        <v>38796</v>
      </c>
      <c r="I8297" t="s">
        <v>108</v>
      </c>
      <c r="J8297" s="169">
        <v>11.526027397260274</v>
      </c>
      <c r="K8297">
        <v>3</v>
      </c>
    </row>
    <row r="8298" spans="1:11" x14ac:dyDescent="0.25">
      <c r="A8298" t="s">
        <v>8850</v>
      </c>
      <c r="B8298">
        <v>34984</v>
      </c>
      <c r="C8298" t="s">
        <v>167</v>
      </c>
      <c r="D8298" s="167">
        <v>69222.179999999993</v>
      </c>
      <c r="E8298" t="s">
        <v>188</v>
      </c>
      <c r="F8298" t="s">
        <v>169</v>
      </c>
      <c r="G8298" t="s">
        <v>170</v>
      </c>
      <c r="H8298" s="168">
        <v>29682</v>
      </c>
      <c r="I8298" t="s">
        <v>107</v>
      </c>
      <c r="J8298" s="169">
        <v>36.495890410958907</v>
      </c>
      <c r="K8298">
        <v>8</v>
      </c>
    </row>
    <row r="8299" spans="1:11" x14ac:dyDescent="0.25">
      <c r="A8299" t="s">
        <v>8851</v>
      </c>
      <c r="B8299">
        <v>28122</v>
      </c>
      <c r="C8299" t="s">
        <v>167</v>
      </c>
      <c r="D8299" s="167">
        <v>100849.36</v>
      </c>
      <c r="E8299" t="s">
        <v>175</v>
      </c>
      <c r="F8299" t="s">
        <v>169</v>
      </c>
      <c r="G8299" t="s">
        <v>211</v>
      </c>
      <c r="H8299" s="168">
        <v>32589</v>
      </c>
      <c r="I8299" t="s">
        <v>103</v>
      </c>
      <c r="J8299" s="169">
        <v>28.531506849315068</v>
      </c>
      <c r="K8299">
        <v>6</v>
      </c>
    </row>
    <row r="8300" spans="1:11" x14ac:dyDescent="0.25">
      <c r="A8300" t="s">
        <v>8852</v>
      </c>
      <c r="B8300">
        <v>53332</v>
      </c>
      <c r="C8300" t="s">
        <v>167</v>
      </c>
      <c r="D8300" s="167">
        <v>80225.52</v>
      </c>
      <c r="E8300" t="s">
        <v>188</v>
      </c>
      <c r="F8300" t="s">
        <v>169</v>
      </c>
      <c r="G8300" t="s">
        <v>428</v>
      </c>
      <c r="H8300" s="168">
        <v>41834</v>
      </c>
      <c r="I8300" t="s">
        <v>108</v>
      </c>
      <c r="J8300" s="169">
        <v>3.2027397260273971</v>
      </c>
      <c r="K8300">
        <v>1</v>
      </c>
    </row>
    <row r="8301" spans="1:11" x14ac:dyDescent="0.25">
      <c r="A8301" t="s">
        <v>8853</v>
      </c>
      <c r="B8301">
        <v>61966</v>
      </c>
      <c r="C8301" t="s">
        <v>172</v>
      </c>
      <c r="D8301" s="167">
        <v>156525</v>
      </c>
      <c r="E8301" t="s">
        <v>199</v>
      </c>
      <c r="F8301" t="s">
        <v>169</v>
      </c>
      <c r="G8301" t="s">
        <v>231</v>
      </c>
      <c r="H8301" s="168">
        <v>42184</v>
      </c>
      <c r="I8301" t="s">
        <v>104</v>
      </c>
      <c r="J8301" s="169">
        <v>2.2438356164383562</v>
      </c>
      <c r="K8301">
        <v>1</v>
      </c>
    </row>
    <row r="8302" spans="1:11" x14ac:dyDescent="0.25">
      <c r="A8302" t="s">
        <v>8854</v>
      </c>
      <c r="B8302">
        <v>34145</v>
      </c>
      <c r="C8302" t="s">
        <v>167</v>
      </c>
      <c r="D8302" s="167">
        <v>90704.11</v>
      </c>
      <c r="E8302" t="s">
        <v>188</v>
      </c>
      <c r="F8302" t="s">
        <v>169</v>
      </c>
      <c r="G8302" t="s">
        <v>443</v>
      </c>
      <c r="H8302" s="168">
        <v>41764</v>
      </c>
      <c r="I8302" t="s">
        <v>106</v>
      </c>
      <c r="J8302" s="169">
        <v>3.3945205479452056</v>
      </c>
      <c r="K8302">
        <v>1</v>
      </c>
    </row>
    <row r="8303" spans="1:11" x14ac:dyDescent="0.25">
      <c r="A8303" t="s">
        <v>8855</v>
      </c>
      <c r="B8303">
        <v>5121</v>
      </c>
      <c r="C8303" t="s">
        <v>167</v>
      </c>
      <c r="D8303" s="167">
        <v>89743.37</v>
      </c>
      <c r="E8303" t="s">
        <v>325</v>
      </c>
      <c r="F8303" t="s">
        <v>169</v>
      </c>
      <c r="G8303" t="s">
        <v>533</v>
      </c>
      <c r="H8303" s="168">
        <v>35888</v>
      </c>
      <c r="I8303" t="s">
        <v>107</v>
      </c>
      <c r="J8303" s="169">
        <v>19.493150684931507</v>
      </c>
      <c r="K8303">
        <v>4</v>
      </c>
    </row>
    <row r="8304" spans="1:11" x14ac:dyDescent="0.25">
      <c r="A8304" t="s">
        <v>8856</v>
      </c>
      <c r="B8304">
        <v>48375</v>
      </c>
      <c r="C8304" t="s">
        <v>167</v>
      </c>
      <c r="D8304" s="167">
        <v>54523.02</v>
      </c>
      <c r="E8304" t="s">
        <v>188</v>
      </c>
      <c r="F8304" t="s">
        <v>169</v>
      </c>
      <c r="G8304" t="s">
        <v>282</v>
      </c>
      <c r="H8304" s="168">
        <v>40561</v>
      </c>
      <c r="I8304" t="s">
        <v>104</v>
      </c>
      <c r="J8304" s="169">
        <v>6.6904109589041099</v>
      </c>
      <c r="K8304">
        <v>2</v>
      </c>
    </row>
    <row r="8305" spans="1:11" x14ac:dyDescent="0.25">
      <c r="A8305" t="s">
        <v>8857</v>
      </c>
      <c r="B8305">
        <v>36386</v>
      </c>
      <c r="C8305" t="s">
        <v>167</v>
      </c>
      <c r="D8305" s="167">
        <v>59447.78</v>
      </c>
      <c r="E8305" t="s">
        <v>168</v>
      </c>
      <c r="F8305" t="s">
        <v>169</v>
      </c>
      <c r="G8305" t="s">
        <v>968</v>
      </c>
      <c r="H8305" s="168">
        <v>37858</v>
      </c>
      <c r="I8305" t="s">
        <v>104</v>
      </c>
      <c r="J8305" s="169">
        <v>14.095890410958905</v>
      </c>
      <c r="K8305">
        <v>3</v>
      </c>
    </row>
    <row r="8306" spans="1:11" x14ac:dyDescent="0.25">
      <c r="A8306" t="s">
        <v>8858</v>
      </c>
      <c r="B8306">
        <v>21948</v>
      </c>
      <c r="C8306" t="s">
        <v>167</v>
      </c>
      <c r="D8306" s="167">
        <v>48145</v>
      </c>
      <c r="E8306" t="s">
        <v>168</v>
      </c>
      <c r="F8306" t="s">
        <v>169</v>
      </c>
      <c r="G8306" t="s">
        <v>265</v>
      </c>
      <c r="H8306" s="168">
        <v>42030</v>
      </c>
      <c r="I8306" t="s">
        <v>107</v>
      </c>
      <c r="J8306" s="169">
        <v>2.6657534246575341</v>
      </c>
      <c r="K8306">
        <v>1</v>
      </c>
    </row>
    <row r="8307" spans="1:11" x14ac:dyDescent="0.25">
      <c r="A8307" t="s">
        <v>8859</v>
      </c>
      <c r="B8307">
        <v>41602</v>
      </c>
      <c r="C8307" t="s">
        <v>167</v>
      </c>
      <c r="D8307" s="167">
        <v>29779.09</v>
      </c>
      <c r="E8307" t="s">
        <v>233</v>
      </c>
      <c r="F8307" t="s">
        <v>202</v>
      </c>
      <c r="G8307" t="s">
        <v>234</v>
      </c>
      <c r="H8307" s="168">
        <v>41918</v>
      </c>
      <c r="I8307" t="s">
        <v>103</v>
      </c>
      <c r="J8307" s="169">
        <v>2.9726027397260273</v>
      </c>
      <c r="K8307">
        <v>1</v>
      </c>
    </row>
    <row r="8308" spans="1:11" x14ac:dyDescent="0.25">
      <c r="A8308" t="s">
        <v>8860</v>
      </c>
      <c r="B8308">
        <v>32237</v>
      </c>
      <c r="C8308" t="s">
        <v>167</v>
      </c>
      <c r="D8308" s="167">
        <v>65105</v>
      </c>
      <c r="E8308" t="s">
        <v>168</v>
      </c>
      <c r="F8308" t="s">
        <v>169</v>
      </c>
      <c r="G8308" t="s">
        <v>265</v>
      </c>
      <c r="H8308" s="168">
        <v>38726</v>
      </c>
      <c r="I8308" t="s">
        <v>104</v>
      </c>
      <c r="J8308" s="169">
        <v>11.717808219178082</v>
      </c>
      <c r="K8308">
        <v>3</v>
      </c>
    </row>
    <row r="8309" spans="1:11" x14ac:dyDescent="0.25">
      <c r="A8309" t="s">
        <v>8861</v>
      </c>
      <c r="B8309">
        <v>93664</v>
      </c>
      <c r="C8309" t="s">
        <v>172</v>
      </c>
      <c r="D8309" s="167">
        <v>63067.93</v>
      </c>
      <c r="E8309" t="s">
        <v>199</v>
      </c>
      <c r="F8309" t="s">
        <v>169</v>
      </c>
      <c r="G8309" t="s">
        <v>295</v>
      </c>
      <c r="H8309" s="168">
        <v>32769</v>
      </c>
      <c r="I8309" t="s">
        <v>103</v>
      </c>
      <c r="J8309" s="169">
        <v>28.038356164383561</v>
      </c>
      <c r="K8309">
        <v>6</v>
      </c>
    </row>
    <row r="8310" spans="1:11" x14ac:dyDescent="0.25">
      <c r="A8310" t="s">
        <v>8862</v>
      </c>
      <c r="B8310">
        <v>64516</v>
      </c>
      <c r="C8310" t="s">
        <v>172</v>
      </c>
      <c r="D8310" s="167">
        <v>51091</v>
      </c>
      <c r="E8310" t="s">
        <v>168</v>
      </c>
      <c r="F8310" t="s">
        <v>169</v>
      </c>
      <c r="G8310" t="s">
        <v>265</v>
      </c>
      <c r="H8310" s="168">
        <v>41918</v>
      </c>
      <c r="I8310" t="s">
        <v>103</v>
      </c>
      <c r="J8310" s="169">
        <v>2.9726027397260273</v>
      </c>
      <c r="K8310">
        <v>1</v>
      </c>
    </row>
    <row r="8311" spans="1:11" x14ac:dyDescent="0.25">
      <c r="A8311" t="s">
        <v>8863</v>
      </c>
      <c r="B8311">
        <v>11738</v>
      </c>
      <c r="C8311" t="s">
        <v>172</v>
      </c>
      <c r="D8311" s="167">
        <v>107128.71</v>
      </c>
      <c r="E8311" t="s">
        <v>175</v>
      </c>
      <c r="F8311" t="s">
        <v>169</v>
      </c>
      <c r="G8311" t="s">
        <v>586</v>
      </c>
      <c r="H8311" s="168">
        <v>32028</v>
      </c>
      <c r="I8311" t="s">
        <v>105</v>
      </c>
      <c r="J8311" s="169">
        <v>30.068493150684933</v>
      </c>
      <c r="K8311">
        <v>7</v>
      </c>
    </row>
    <row r="8312" spans="1:11" x14ac:dyDescent="0.25">
      <c r="A8312" t="s">
        <v>8864</v>
      </c>
      <c r="B8312">
        <v>16157</v>
      </c>
      <c r="C8312" t="s">
        <v>172</v>
      </c>
      <c r="D8312" s="167">
        <v>91969.07</v>
      </c>
      <c r="E8312" t="s">
        <v>185</v>
      </c>
      <c r="F8312" t="s">
        <v>169</v>
      </c>
      <c r="G8312" t="s">
        <v>416</v>
      </c>
      <c r="H8312" s="168">
        <v>34387</v>
      </c>
      <c r="I8312" t="s">
        <v>105</v>
      </c>
      <c r="J8312" s="169">
        <v>23.605479452054794</v>
      </c>
      <c r="K8312">
        <v>5</v>
      </c>
    </row>
    <row r="8313" spans="1:11" x14ac:dyDescent="0.25">
      <c r="A8313" t="s">
        <v>8865</v>
      </c>
      <c r="B8313">
        <v>81722</v>
      </c>
      <c r="C8313" t="s">
        <v>172</v>
      </c>
      <c r="D8313" s="167">
        <v>118400</v>
      </c>
      <c r="E8313" t="s">
        <v>196</v>
      </c>
      <c r="F8313" t="s">
        <v>169</v>
      </c>
      <c r="G8313" t="s">
        <v>2060</v>
      </c>
      <c r="H8313" s="168">
        <v>37578</v>
      </c>
      <c r="I8313" t="s">
        <v>106</v>
      </c>
      <c r="J8313" s="169">
        <v>14.863013698630137</v>
      </c>
      <c r="K8313">
        <v>3</v>
      </c>
    </row>
    <row r="8314" spans="1:11" x14ac:dyDescent="0.25">
      <c r="A8314" t="s">
        <v>8866</v>
      </c>
      <c r="B8314">
        <v>50260</v>
      </c>
      <c r="C8314" t="s">
        <v>172</v>
      </c>
      <c r="D8314" s="167">
        <v>52999.5</v>
      </c>
      <c r="E8314" t="s">
        <v>216</v>
      </c>
      <c r="F8314" t="s">
        <v>169</v>
      </c>
      <c r="G8314" t="s">
        <v>1058</v>
      </c>
      <c r="H8314" s="168">
        <v>42016</v>
      </c>
      <c r="I8314" t="s">
        <v>103</v>
      </c>
      <c r="J8314" s="169">
        <v>2.7041095890410958</v>
      </c>
      <c r="K8314">
        <v>1</v>
      </c>
    </row>
    <row r="8315" spans="1:11" x14ac:dyDescent="0.25">
      <c r="A8315" t="s">
        <v>8867</v>
      </c>
      <c r="B8315">
        <v>67913</v>
      </c>
      <c r="C8315" t="s">
        <v>172</v>
      </c>
      <c r="D8315" s="167">
        <v>44758.55</v>
      </c>
      <c r="E8315" t="s">
        <v>199</v>
      </c>
      <c r="F8315" t="s">
        <v>169</v>
      </c>
      <c r="G8315" t="s">
        <v>295</v>
      </c>
      <c r="H8315" s="168">
        <v>39482</v>
      </c>
      <c r="I8315" t="s">
        <v>104</v>
      </c>
      <c r="J8315" s="169">
        <v>9.6465753424657539</v>
      </c>
      <c r="K8315">
        <v>2</v>
      </c>
    </row>
    <row r="8316" spans="1:11" x14ac:dyDescent="0.25">
      <c r="A8316" t="s">
        <v>8868</v>
      </c>
      <c r="B8316">
        <v>51015</v>
      </c>
      <c r="C8316" t="s">
        <v>167</v>
      </c>
      <c r="D8316" s="167">
        <v>73801</v>
      </c>
      <c r="E8316" t="s">
        <v>168</v>
      </c>
      <c r="F8316" t="s">
        <v>169</v>
      </c>
      <c r="G8316" t="s">
        <v>665</v>
      </c>
      <c r="H8316" s="168">
        <v>37382</v>
      </c>
      <c r="I8316" t="s">
        <v>107</v>
      </c>
      <c r="J8316" s="169">
        <v>15.4</v>
      </c>
      <c r="K8316">
        <v>4</v>
      </c>
    </row>
    <row r="8317" spans="1:11" x14ac:dyDescent="0.25">
      <c r="A8317" t="s">
        <v>8869</v>
      </c>
      <c r="B8317">
        <v>7463</v>
      </c>
      <c r="C8317" t="s">
        <v>172</v>
      </c>
      <c r="D8317" s="167">
        <v>92756.7</v>
      </c>
      <c r="E8317" t="s">
        <v>175</v>
      </c>
      <c r="F8317" t="s">
        <v>169</v>
      </c>
      <c r="G8317" t="s">
        <v>183</v>
      </c>
      <c r="H8317" s="168">
        <v>34352</v>
      </c>
      <c r="I8317" t="s">
        <v>108</v>
      </c>
      <c r="J8317" s="169">
        <v>23.701369863013699</v>
      </c>
      <c r="K8317">
        <v>5</v>
      </c>
    </row>
    <row r="8318" spans="1:11" x14ac:dyDescent="0.25">
      <c r="A8318" t="s">
        <v>8870</v>
      </c>
      <c r="B8318">
        <v>94318</v>
      </c>
      <c r="C8318" t="s">
        <v>167</v>
      </c>
      <c r="D8318" s="167">
        <v>86673.48</v>
      </c>
      <c r="E8318" t="s">
        <v>253</v>
      </c>
      <c r="F8318" t="s">
        <v>169</v>
      </c>
      <c r="G8318" t="s">
        <v>282</v>
      </c>
      <c r="H8318" s="168">
        <v>30984</v>
      </c>
      <c r="I8318" t="s">
        <v>105</v>
      </c>
      <c r="J8318" s="169">
        <v>32.92876712328767</v>
      </c>
      <c r="K8318">
        <v>7</v>
      </c>
    </row>
    <row r="8319" spans="1:11" x14ac:dyDescent="0.25">
      <c r="A8319" t="s">
        <v>8871</v>
      </c>
      <c r="B8319">
        <v>62043</v>
      </c>
      <c r="C8319" t="s">
        <v>167</v>
      </c>
      <c r="D8319" s="167">
        <v>36190.94</v>
      </c>
      <c r="E8319" t="s">
        <v>253</v>
      </c>
      <c r="F8319" t="s">
        <v>169</v>
      </c>
      <c r="G8319" t="s">
        <v>895</v>
      </c>
      <c r="H8319" s="168">
        <v>39755</v>
      </c>
      <c r="I8319" t="s">
        <v>107</v>
      </c>
      <c r="J8319" s="169">
        <v>8.8986301369863021</v>
      </c>
      <c r="K8319">
        <v>2</v>
      </c>
    </row>
    <row r="8320" spans="1:11" x14ac:dyDescent="0.25">
      <c r="A8320" t="s">
        <v>8872</v>
      </c>
      <c r="B8320">
        <v>93605</v>
      </c>
      <c r="C8320" t="s">
        <v>172</v>
      </c>
      <c r="D8320" s="167">
        <v>77774.66</v>
      </c>
      <c r="E8320" t="s">
        <v>268</v>
      </c>
      <c r="F8320" t="s">
        <v>169</v>
      </c>
      <c r="G8320" t="s">
        <v>418</v>
      </c>
      <c r="H8320" s="168">
        <v>42268</v>
      </c>
      <c r="I8320" t="s">
        <v>108</v>
      </c>
      <c r="J8320" s="169">
        <v>2.0136986301369864</v>
      </c>
      <c r="K8320">
        <v>1</v>
      </c>
    </row>
    <row r="8321" spans="1:11" x14ac:dyDescent="0.25">
      <c r="A8321" t="s">
        <v>8873</v>
      </c>
      <c r="B8321">
        <v>53689</v>
      </c>
      <c r="C8321" t="s">
        <v>167</v>
      </c>
      <c r="D8321" s="167">
        <v>43422.51</v>
      </c>
      <c r="E8321" t="s">
        <v>188</v>
      </c>
      <c r="F8321" t="s">
        <v>202</v>
      </c>
      <c r="G8321" t="s">
        <v>313</v>
      </c>
      <c r="H8321" s="168">
        <v>38656</v>
      </c>
      <c r="I8321" t="s">
        <v>103</v>
      </c>
      <c r="J8321" s="169">
        <v>11.90958904109589</v>
      </c>
      <c r="K8321">
        <v>3</v>
      </c>
    </row>
    <row r="8322" spans="1:11" x14ac:dyDescent="0.25">
      <c r="A8322" t="s">
        <v>8874</v>
      </c>
      <c r="B8322">
        <v>30193</v>
      </c>
      <c r="C8322" t="s">
        <v>172</v>
      </c>
      <c r="D8322" s="167">
        <v>78052</v>
      </c>
      <c r="E8322" t="s">
        <v>191</v>
      </c>
      <c r="F8322" t="s">
        <v>169</v>
      </c>
      <c r="G8322" t="s">
        <v>192</v>
      </c>
      <c r="H8322" s="168">
        <v>37298</v>
      </c>
      <c r="I8322" t="s">
        <v>106</v>
      </c>
      <c r="J8322" s="169">
        <v>15.63013698630137</v>
      </c>
      <c r="K8322">
        <v>4</v>
      </c>
    </row>
    <row r="8323" spans="1:11" x14ac:dyDescent="0.25">
      <c r="A8323" t="s">
        <v>8875</v>
      </c>
      <c r="B8323">
        <v>86053</v>
      </c>
      <c r="C8323" t="s">
        <v>172</v>
      </c>
      <c r="D8323" s="167">
        <v>50910</v>
      </c>
      <c r="E8323" t="s">
        <v>191</v>
      </c>
      <c r="F8323" t="s">
        <v>169</v>
      </c>
      <c r="G8323" t="s">
        <v>354</v>
      </c>
      <c r="H8323" s="168">
        <v>41904</v>
      </c>
      <c r="I8323" t="s">
        <v>103</v>
      </c>
      <c r="J8323" s="169">
        <v>3.010958904109589</v>
      </c>
      <c r="K8323">
        <v>1</v>
      </c>
    </row>
    <row r="8324" spans="1:11" x14ac:dyDescent="0.25">
      <c r="A8324" t="s">
        <v>8876</v>
      </c>
      <c r="B8324">
        <v>1978</v>
      </c>
      <c r="C8324" t="s">
        <v>172</v>
      </c>
      <c r="D8324" s="167">
        <v>87299.27</v>
      </c>
      <c r="E8324" t="s">
        <v>268</v>
      </c>
      <c r="F8324" t="s">
        <v>169</v>
      </c>
      <c r="G8324" t="s">
        <v>418</v>
      </c>
      <c r="H8324" s="168">
        <v>39006</v>
      </c>
      <c r="I8324" t="s">
        <v>104</v>
      </c>
      <c r="J8324" s="169">
        <v>10.950684931506849</v>
      </c>
      <c r="K8324">
        <v>3</v>
      </c>
    </row>
    <row r="8325" spans="1:11" x14ac:dyDescent="0.25">
      <c r="A8325" t="s">
        <v>8877</v>
      </c>
      <c r="B8325">
        <v>880</v>
      </c>
      <c r="C8325" t="s">
        <v>172</v>
      </c>
      <c r="D8325" s="167">
        <v>50910</v>
      </c>
      <c r="E8325" t="s">
        <v>191</v>
      </c>
      <c r="F8325" t="s">
        <v>169</v>
      </c>
      <c r="G8325" t="s">
        <v>354</v>
      </c>
      <c r="H8325" s="168">
        <v>41708</v>
      </c>
      <c r="I8325" t="s">
        <v>104</v>
      </c>
      <c r="J8325" s="169">
        <v>3.547945205479452</v>
      </c>
      <c r="K8325">
        <v>1</v>
      </c>
    </row>
    <row r="8326" spans="1:11" x14ac:dyDescent="0.25">
      <c r="A8326" t="s">
        <v>8878</v>
      </c>
      <c r="B8326">
        <v>62175</v>
      </c>
      <c r="C8326" t="s">
        <v>172</v>
      </c>
      <c r="D8326" s="167">
        <v>115627.79</v>
      </c>
      <c r="E8326" t="s">
        <v>239</v>
      </c>
      <c r="F8326" t="s">
        <v>169</v>
      </c>
      <c r="G8326" t="s">
        <v>3189</v>
      </c>
      <c r="H8326" s="168">
        <v>39055</v>
      </c>
      <c r="I8326" t="s">
        <v>103</v>
      </c>
      <c r="J8326" s="169">
        <v>10.816438356164383</v>
      </c>
      <c r="K8326">
        <v>3</v>
      </c>
    </row>
    <row r="8327" spans="1:11" x14ac:dyDescent="0.25">
      <c r="A8327" t="s">
        <v>8879</v>
      </c>
      <c r="B8327">
        <v>55683</v>
      </c>
      <c r="C8327" t="s">
        <v>172</v>
      </c>
      <c r="D8327" s="167">
        <v>62402.33</v>
      </c>
      <c r="E8327" t="s">
        <v>196</v>
      </c>
      <c r="F8327" t="s">
        <v>169</v>
      </c>
      <c r="G8327" t="s">
        <v>228</v>
      </c>
      <c r="H8327" s="168">
        <v>40925</v>
      </c>
      <c r="I8327" t="s">
        <v>108</v>
      </c>
      <c r="J8327" s="169">
        <v>5.6931506849315072</v>
      </c>
      <c r="K8327">
        <v>2</v>
      </c>
    </row>
    <row r="8328" spans="1:11" x14ac:dyDescent="0.25">
      <c r="A8328" t="s">
        <v>8880</v>
      </c>
      <c r="B8328">
        <v>49305</v>
      </c>
      <c r="C8328" t="s">
        <v>172</v>
      </c>
      <c r="D8328" s="167">
        <v>68854.100000000006</v>
      </c>
      <c r="E8328" t="s">
        <v>196</v>
      </c>
      <c r="F8328" t="s">
        <v>169</v>
      </c>
      <c r="G8328" t="s">
        <v>1200</v>
      </c>
      <c r="H8328" s="168">
        <v>41442</v>
      </c>
      <c r="I8328" t="s">
        <v>107</v>
      </c>
      <c r="J8328" s="169">
        <v>4.2767123287671236</v>
      </c>
      <c r="K8328">
        <v>1</v>
      </c>
    </row>
    <row r="8329" spans="1:11" x14ac:dyDescent="0.25">
      <c r="A8329" t="s">
        <v>8881</v>
      </c>
      <c r="B8329">
        <v>49652</v>
      </c>
      <c r="C8329" t="s">
        <v>172</v>
      </c>
      <c r="D8329" s="167">
        <v>58455</v>
      </c>
      <c r="E8329" t="s">
        <v>175</v>
      </c>
      <c r="F8329" t="s">
        <v>169</v>
      </c>
      <c r="G8329" t="s">
        <v>183</v>
      </c>
      <c r="H8329" s="168">
        <v>41498</v>
      </c>
      <c r="I8329" t="s">
        <v>103</v>
      </c>
      <c r="J8329" s="169">
        <v>4.1232876712328768</v>
      </c>
      <c r="K8329">
        <v>1</v>
      </c>
    </row>
    <row r="8330" spans="1:11" x14ac:dyDescent="0.25">
      <c r="A8330" t="s">
        <v>8882</v>
      </c>
      <c r="B8330">
        <v>46310</v>
      </c>
      <c r="C8330" t="s">
        <v>172</v>
      </c>
      <c r="D8330" s="167">
        <v>92756.7</v>
      </c>
      <c r="E8330" t="s">
        <v>175</v>
      </c>
      <c r="F8330" t="s">
        <v>169</v>
      </c>
      <c r="G8330" t="s">
        <v>183</v>
      </c>
      <c r="H8330" s="168">
        <v>34960</v>
      </c>
      <c r="I8330" t="s">
        <v>105</v>
      </c>
      <c r="J8330" s="169">
        <v>22.035616438356165</v>
      </c>
      <c r="K8330">
        <v>5</v>
      </c>
    </row>
    <row r="8331" spans="1:11" x14ac:dyDescent="0.25">
      <c r="A8331" t="s">
        <v>8883</v>
      </c>
      <c r="B8331">
        <v>17528</v>
      </c>
      <c r="C8331" t="s">
        <v>172</v>
      </c>
      <c r="D8331" s="167">
        <v>65716</v>
      </c>
      <c r="E8331" t="s">
        <v>191</v>
      </c>
      <c r="F8331" t="s">
        <v>169</v>
      </c>
      <c r="G8331" t="s">
        <v>486</v>
      </c>
      <c r="H8331" s="168">
        <v>39329</v>
      </c>
      <c r="I8331" t="s">
        <v>105</v>
      </c>
      <c r="J8331" s="169">
        <v>10.065753424657535</v>
      </c>
      <c r="K8331">
        <v>3</v>
      </c>
    </row>
    <row r="8332" spans="1:11" x14ac:dyDescent="0.25">
      <c r="A8332" t="s">
        <v>8884</v>
      </c>
      <c r="B8332">
        <v>68125</v>
      </c>
      <c r="C8332" t="s">
        <v>172</v>
      </c>
      <c r="D8332" s="167">
        <v>76910.33</v>
      </c>
      <c r="E8332" t="s">
        <v>268</v>
      </c>
      <c r="F8332" t="s">
        <v>169</v>
      </c>
      <c r="G8332" t="s">
        <v>418</v>
      </c>
      <c r="H8332" s="168">
        <v>42044</v>
      </c>
      <c r="I8332" t="s">
        <v>106</v>
      </c>
      <c r="J8332" s="169">
        <v>2.6273972602739728</v>
      </c>
      <c r="K8332">
        <v>1</v>
      </c>
    </row>
    <row r="8333" spans="1:11" x14ac:dyDescent="0.25">
      <c r="A8333" t="s">
        <v>8885</v>
      </c>
      <c r="B8333">
        <v>269</v>
      </c>
      <c r="C8333" t="s">
        <v>172</v>
      </c>
      <c r="D8333" s="167">
        <v>81066</v>
      </c>
      <c r="E8333" t="s">
        <v>196</v>
      </c>
      <c r="F8333" t="s">
        <v>169</v>
      </c>
      <c r="G8333" t="s">
        <v>8886</v>
      </c>
      <c r="H8333" s="168">
        <v>28452</v>
      </c>
      <c r="I8333" t="s">
        <v>103</v>
      </c>
      <c r="J8333" s="169">
        <v>39.865753424657534</v>
      </c>
      <c r="K8333">
        <v>8</v>
      </c>
    </row>
    <row r="8334" spans="1:11" x14ac:dyDescent="0.25">
      <c r="A8334" t="s">
        <v>8887</v>
      </c>
      <c r="B8334">
        <v>19833</v>
      </c>
      <c r="C8334" t="s">
        <v>172</v>
      </c>
      <c r="D8334" s="167">
        <v>93396</v>
      </c>
      <c r="E8334" t="s">
        <v>199</v>
      </c>
      <c r="F8334" t="s">
        <v>169</v>
      </c>
      <c r="G8334" t="s">
        <v>350</v>
      </c>
      <c r="H8334" s="168">
        <v>42030</v>
      </c>
      <c r="I8334" t="s">
        <v>106</v>
      </c>
      <c r="J8334" s="169">
        <v>2.6657534246575341</v>
      </c>
      <c r="K8334">
        <v>1</v>
      </c>
    </row>
    <row r="8335" spans="1:11" x14ac:dyDescent="0.25">
      <c r="A8335" t="s">
        <v>8888</v>
      </c>
      <c r="B8335">
        <v>7455</v>
      </c>
      <c r="D8335" s="167">
        <v>39257</v>
      </c>
      <c r="E8335" t="s">
        <v>180</v>
      </c>
      <c r="F8335" t="s">
        <v>169</v>
      </c>
      <c r="G8335" t="s">
        <v>209</v>
      </c>
      <c r="H8335" s="168">
        <v>42731</v>
      </c>
      <c r="I8335" t="s">
        <v>103</v>
      </c>
      <c r="J8335" s="169">
        <v>0.74520547945205484</v>
      </c>
      <c r="K8335">
        <v>1</v>
      </c>
    </row>
    <row r="8336" spans="1:11" x14ac:dyDescent="0.25">
      <c r="A8336" t="s">
        <v>8889</v>
      </c>
      <c r="B8336">
        <v>60877</v>
      </c>
      <c r="C8336" t="s">
        <v>172</v>
      </c>
      <c r="D8336" s="167">
        <v>53847.9</v>
      </c>
      <c r="E8336" t="s">
        <v>239</v>
      </c>
      <c r="F8336" t="s">
        <v>169</v>
      </c>
      <c r="G8336" t="s">
        <v>617</v>
      </c>
      <c r="H8336" s="168">
        <v>42422</v>
      </c>
      <c r="I8336" t="s">
        <v>104</v>
      </c>
      <c r="J8336" s="169">
        <v>1.5917808219178082</v>
      </c>
      <c r="K8336">
        <v>1</v>
      </c>
    </row>
    <row r="8337" spans="1:11" x14ac:dyDescent="0.25">
      <c r="A8337" t="s">
        <v>8890</v>
      </c>
      <c r="B8337">
        <v>83547</v>
      </c>
      <c r="C8337" t="s">
        <v>172</v>
      </c>
      <c r="D8337" s="167">
        <v>103506</v>
      </c>
      <c r="E8337" t="s">
        <v>175</v>
      </c>
      <c r="F8337" t="s">
        <v>169</v>
      </c>
      <c r="G8337" t="s">
        <v>586</v>
      </c>
      <c r="H8337" s="168">
        <v>35702</v>
      </c>
      <c r="I8337" t="s">
        <v>108</v>
      </c>
      <c r="J8337" s="169">
        <v>20.002739726027396</v>
      </c>
      <c r="K8337">
        <v>5</v>
      </c>
    </row>
    <row r="8338" spans="1:11" x14ac:dyDescent="0.25">
      <c r="A8338" t="s">
        <v>8891</v>
      </c>
      <c r="B8338">
        <v>96073</v>
      </c>
      <c r="C8338" t="s">
        <v>172</v>
      </c>
      <c r="D8338" s="167">
        <v>45261</v>
      </c>
      <c r="E8338" t="s">
        <v>191</v>
      </c>
      <c r="F8338" t="s">
        <v>169</v>
      </c>
      <c r="G8338" t="s">
        <v>1065</v>
      </c>
      <c r="H8338" s="168">
        <v>42716</v>
      </c>
      <c r="I8338" t="s">
        <v>104</v>
      </c>
      <c r="J8338" s="169">
        <v>0.78630136986301369</v>
      </c>
      <c r="K8338">
        <v>1</v>
      </c>
    </row>
    <row r="8339" spans="1:11" x14ac:dyDescent="0.25">
      <c r="A8339" t="s">
        <v>8892</v>
      </c>
      <c r="B8339">
        <v>71740</v>
      </c>
      <c r="C8339" t="s">
        <v>172</v>
      </c>
      <c r="D8339" s="167">
        <v>64871.95</v>
      </c>
      <c r="E8339" t="s">
        <v>175</v>
      </c>
      <c r="F8339" t="s">
        <v>169</v>
      </c>
      <c r="G8339" t="s">
        <v>311</v>
      </c>
      <c r="H8339" s="168">
        <v>40840</v>
      </c>
      <c r="I8339" t="s">
        <v>104</v>
      </c>
      <c r="J8339" s="169">
        <v>5.9260273972602739</v>
      </c>
      <c r="K8339">
        <v>2</v>
      </c>
    </row>
    <row r="8340" spans="1:11" x14ac:dyDescent="0.25">
      <c r="A8340" t="s">
        <v>8893</v>
      </c>
      <c r="B8340">
        <v>60530</v>
      </c>
      <c r="C8340" t="s">
        <v>167</v>
      </c>
      <c r="D8340" s="167">
        <v>86586.03</v>
      </c>
      <c r="E8340" t="s">
        <v>175</v>
      </c>
      <c r="F8340" t="s">
        <v>169</v>
      </c>
      <c r="G8340" t="s">
        <v>183</v>
      </c>
      <c r="H8340" s="168">
        <v>35100</v>
      </c>
      <c r="I8340" t="s">
        <v>104</v>
      </c>
      <c r="J8340" s="169">
        <v>21.652054794520549</v>
      </c>
      <c r="K8340">
        <v>5</v>
      </c>
    </row>
    <row r="8341" spans="1:11" x14ac:dyDescent="0.25">
      <c r="A8341" t="s">
        <v>8894</v>
      </c>
      <c r="B8341">
        <v>57593</v>
      </c>
      <c r="C8341" t="s">
        <v>167</v>
      </c>
      <c r="D8341" s="167">
        <v>47693</v>
      </c>
      <c r="E8341" t="s">
        <v>168</v>
      </c>
      <c r="F8341" t="s">
        <v>169</v>
      </c>
      <c r="G8341" t="s">
        <v>869</v>
      </c>
      <c r="H8341" s="168">
        <v>42226</v>
      </c>
      <c r="I8341" t="s">
        <v>103</v>
      </c>
      <c r="J8341" s="169">
        <v>2.128767123287671</v>
      </c>
      <c r="K8341">
        <v>1</v>
      </c>
    </row>
    <row r="8342" spans="1:11" x14ac:dyDescent="0.25">
      <c r="A8342" t="s">
        <v>8895</v>
      </c>
      <c r="B8342">
        <v>76320</v>
      </c>
      <c r="C8342" t="s">
        <v>172</v>
      </c>
      <c r="D8342" s="167">
        <v>74713</v>
      </c>
      <c r="E8342" t="s">
        <v>168</v>
      </c>
      <c r="F8342" t="s">
        <v>169</v>
      </c>
      <c r="G8342" t="s">
        <v>265</v>
      </c>
      <c r="H8342" s="168">
        <v>37333</v>
      </c>
      <c r="I8342" t="s">
        <v>106</v>
      </c>
      <c r="J8342" s="169">
        <v>15.534246575342467</v>
      </c>
      <c r="K8342">
        <v>4</v>
      </c>
    </row>
    <row r="8343" spans="1:11" x14ac:dyDescent="0.25">
      <c r="A8343" t="s">
        <v>8896</v>
      </c>
      <c r="B8343">
        <v>11880</v>
      </c>
      <c r="C8343" t="s">
        <v>172</v>
      </c>
      <c r="D8343" s="167">
        <v>113418.6</v>
      </c>
      <c r="E8343" t="s">
        <v>185</v>
      </c>
      <c r="F8343" t="s">
        <v>169</v>
      </c>
      <c r="G8343" t="s">
        <v>495</v>
      </c>
      <c r="H8343" s="168">
        <v>31711</v>
      </c>
      <c r="I8343" t="s">
        <v>107</v>
      </c>
      <c r="J8343" s="169">
        <v>30.936986301369863</v>
      </c>
      <c r="K8343">
        <v>7</v>
      </c>
    </row>
    <row r="8344" spans="1:11" x14ac:dyDescent="0.25">
      <c r="A8344" t="s">
        <v>8897</v>
      </c>
      <c r="B8344">
        <v>41737</v>
      </c>
      <c r="C8344" t="s">
        <v>172</v>
      </c>
      <c r="D8344" s="167">
        <v>97019.07</v>
      </c>
      <c r="E8344" t="s">
        <v>185</v>
      </c>
      <c r="F8344" t="s">
        <v>169</v>
      </c>
      <c r="G8344" t="s">
        <v>416</v>
      </c>
      <c r="H8344" s="168">
        <v>34232</v>
      </c>
      <c r="I8344" t="s">
        <v>103</v>
      </c>
      <c r="J8344" s="169">
        <v>24.030136986301368</v>
      </c>
      <c r="K8344">
        <v>5</v>
      </c>
    </row>
    <row r="8345" spans="1:11" x14ac:dyDescent="0.25">
      <c r="A8345" t="s">
        <v>8898</v>
      </c>
      <c r="B8345">
        <v>15517</v>
      </c>
      <c r="C8345" t="s">
        <v>172</v>
      </c>
      <c r="D8345" s="167">
        <v>54403.08</v>
      </c>
      <c r="E8345" t="s">
        <v>168</v>
      </c>
      <c r="F8345" t="s">
        <v>169</v>
      </c>
      <c r="G8345" t="s">
        <v>560</v>
      </c>
      <c r="H8345" s="168">
        <v>41638</v>
      </c>
      <c r="I8345" t="s">
        <v>103</v>
      </c>
      <c r="J8345" s="169">
        <v>3.7397260273972601</v>
      </c>
      <c r="K8345">
        <v>1</v>
      </c>
    </row>
    <row r="8346" spans="1:11" x14ac:dyDescent="0.25">
      <c r="A8346" t="s">
        <v>8899</v>
      </c>
      <c r="B8346">
        <v>53652</v>
      </c>
      <c r="C8346" t="s">
        <v>167</v>
      </c>
      <c r="D8346" s="167">
        <v>50671.27</v>
      </c>
      <c r="E8346" t="s">
        <v>199</v>
      </c>
      <c r="F8346" t="s">
        <v>169</v>
      </c>
      <c r="G8346" t="s">
        <v>200</v>
      </c>
      <c r="H8346" s="168">
        <v>39509</v>
      </c>
      <c r="I8346" t="s">
        <v>105</v>
      </c>
      <c r="J8346" s="169">
        <v>9.5726027397260278</v>
      </c>
      <c r="K8346">
        <v>2</v>
      </c>
    </row>
    <row r="8347" spans="1:11" x14ac:dyDescent="0.25">
      <c r="A8347" t="s">
        <v>8900</v>
      </c>
      <c r="B8347">
        <v>89555</v>
      </c>
      <c r="C8347" t="s">
        <v>167</v>
      </c>
      <c r="D8347" s="167">
        <v>33603</v>
      </c>
      <c r="E8347" t="s">
        <v>239</v>
      </c>
      <c r="F8347" t="s">
        <v>202</v>
      </c>
      <c r="G8347" t="s">
        <v>170</v>
      </c>
      <c r="H8347" s="168">
        <v>34624</v>
      </c>
      <c r="I8347" t="s">
        <v>107</v>
      </c>
      <c r="J8347" s="169">
        <v>22.956164383561642</v>
      </c>
      <c r="K8347">
        <v>5</v>
      </c>
    </row>
    <row r="8348" spans="1:11" x14ac:dyDescent="0.25">
      <c r="A8348" t="s">
        <v>8901</v>
      </c>
      <c r="B8348">
        <v>1211</v>
      </c>
      <c r="C8348" t="s">
        <v>172</v>
      </c>
      <c r="D8348" s="167">
        <v>78096</v>
      </c>
      <c r="E8348" t="s">
        <v>175</v>
      </c>
      <c r="F8348" t="s">
        <v>169</v>
      </c>
      <c r="G8348" t="s">
        <v>183</v>
      </c>
      <c r="H8348" s="168">
        <v>38187</v>
      </c>
      <c r="I8348" t="s">
        <v>103</v>
      </c>
      <c r="J8348" s="169">
        <v>13.194520547945206</v>
      </c>
      <c r="K8348">
        <v>3</v>
      </c>
    </row>
    <row r="8349" spans="1:11" x14ac:dyDescent="0.25">
      <c r="A8349" t="s">
        <v>8902</v>
      </c>
      <c r="B8349">
        <v>61658</v>
      </c>
      <c r="C8349" t="s">
        <v>167</v>
      </c>
      <c r="D8349" s="167">
        <v>39730.379999999997</v>
      </c>
      <c r="E8349" t="s">
        <v>188</v>
      </c>
      <c r="F8349" t="s">
        <v>202</v>
      </c>
      <c r="G8349" t="s">
        <v>313</v>
      </c>
      <c r="H8349" s="168">
        <v>40028</v>
      </c>
      <c r="I8349" t="s">
        <v>106</v>
      </c>
      <c r="J8349" s="169">
        <v>8.1506849315068486</v>
      </c>
      <c r="K8349">
        <v>2</v>
      </c>
    </row>
    <row r="8350" spans="1:11" x14ac:dyDescent="0.25">
      <c r="A8350" t="s">
        <v>8903</v>
      </c>
      <c r="B8350">
        <v>45098</v>
      </c>
      <c r="C8350" t="s">
        <v>172</v>
      </c>
      <c r="D8350" s="167">
        <v>83497.98</v>
      </c>
      <c r="E8350" t="s">
        <v>196</v>
      </c>
      <c r="F8350" t="s">
        <v>169</v>
      </c>
      <c r="G8350" t="s">
        <v>6394</v>
      </c>
      <c r="H8350" s="168">
        <v>34925</v>
      </c>
      <c r="I8350" t="s">
        <v>105</v>
      </c>
      <c r="J8350" s="169">
        <v>22.13150684931507</v>
      </c>
      <c r="K8350">
        <v>5</v>
      </c>
    </row>
    <row r="8351" spans="1:11" x14ac:dyDescent="0.25">
      <c r="A8351" t="s">
        <v>8904</v>
      </c>
      <c r="B8351">
        <v>57816</v>
      </c>
      <c r="C8351" t="s">
        <v>167</v>
      </c>
      <c r="D8351" s="167">
        <v>84974</v>
      </c>
      <c r="E8351" t="s">
        <v>185</v>
      </c>
      <c r="F8351" t="s">
        <v>169</v>
      </c>
      <c r="G8351" t="s">
        <v>189</v>
      </c>
      <c r="H8351" s="168">
        <v>35422</v>
      </c>
      <c r="I8351" t="s">
        <v>107</v>
      </c>
      <c r="J8351" s="169">
        <v>20.769863013698629</v>
      </c>
      <c r="K8351">
        <v>5</v>
      </c>
    </row>
    <row r="8352" spans="1:11" x14ac:dyDescent="0.25">
      <c r="A8352" t="s">
        <v>8905</v>
      </c>
      <c r="B8352">
        <v>38331</v>
      </c>
      <c r="C8352" t="s">
        <v>172</v>
      </c>
      <c r="D8352" s="167">
        <v>106456</v>
      </c>
      <c r="E8352" t="s">
        <v>185</v>
      </c>
      <c r="F8352" t="s">
        <v>169</v>
      </c>
      <c r="G8352" t="s">
        <v>495</v>
      </c>
      <c r="H8352" s="168">
        <v>36024</v>
      </c>
      <c r="I8352" t="s">
        <v>104</v>
      </c>
      <c r="J8352" s="169">
        <v>19.12054794520548</v>
      </c>
      <c r="K8352">
        <v>4</v>
      </c>
    </row>
    <row r="8353" spans="1:11" x14ac:dyDescent="0.25">
      <c r="A8353" t="s">
        <v>8906</v>
      </c>
      <c r="B8353">
        <v>17968</v>
      </c>
      <c r="C8353" t="s">
        <v>172</v>
      </c>
      <c r="D8353" s="167">
        <v>69222.179999999993</v>
      </c>
      <c r="E8353" t="s">
        <v>168</v>
      </c>
      <c r="F8353" t="s">
        <v>169</v>
      </c>
      <c r="G8353" t="s">
        <v>170</v>
      </c>
      <c r="H8353" s="168">
        <v>35304</v>
      </c>
      <c r="I8353" t="s">
        <v>105</v>
      </c>
      <c r="J8353" s="169">
        <v>21.093150684931508</v>
      </c>
      <c r="K8353">
        <v>5</v>
      </c>
    </row>
    <row r="8354" spans="1:11" x14ac:dyDescent="0.25">
      <c r="A8354" t="s">
        <v>8907</v>
      </c>
      <c r="B8354">
        <v>5874</v>
      </c>
      <c r="C8354" t="s">
        <v>167</v>
      </c>
      <c r="D8354" s="167">
        <v>55253.33</v>
      </c>
      <c r="E8354" t="s">
        <v>188</v>
      </c>
      <c r="F8354" t="s">
        <v>202</v>
      </c>
      <c r="G8354" t="s">
        <v>313</v>
      </c>
      <c r="H8354" s="168">
        <v>35856</v>
      </c>
      <c r="I8354" t="s">
        <v>104</v>
      </c>
      <c r="J8354" s="169">
        <v>19.580821917808219</v>
      </c>
      <c r="K8354">
        <v>4</v>
      </c>
    </row>
    <row r="8355" spans="1:11" x14ac:dyDescent="0.25">
      <c r="A8355" t="s">
        <v>8908</v>
      </c>
      <c r="B8355">
        <v>17556</v>
      </c>
      <c r="C8355" t="s">
        <v>167</v>
      </c>
      <c r="D8355" s="167">
        <v>107128.71</v>
      </c>
      <c r="E8355" t="s">
        <v>175</v>
      </c>
      <c r="F8355" t="s">
        <v>169</v>
      </c>
      <c r="G8355" t="s">
        <v>586</v>
      </c>
      <c r="H8355" s="168">
        <v>33791</v>
      </c>
      <c r="I8355" t="s">
        <v>106</v>
      </c>
      <c r="J8355" s="169">
        <v>25.238356164383561</v>
      </c>
      <c r="K8355">
        <v>6</v>
      </c>
    </row>
    <row r="8356" spans="1:11" x14ac:dyDescent="0.25">
      <c r="A8356" t="s">
        <v>8909</v>
      </c>
      <c r="B8356">
        <v>44070</v>
      </c>
      <c r="C8356" t="s">
        <v>172</v>
      </c>
      <c r="D8356" s="167">
        <v>53284</v>
      </c>
      <c r="E8356" t="s">
        <v>199</v>
      </c>
      <c r="F8356" t="s">
        <v>169</v>
      </c>
      <c r="G8356" t="s">
        <v>295</v>
      </c>
      <c r="H8356" s="168">
        <v>38152</v>
      </c>
      <c r="I8356" t="s">
        <v>105</v>
      </c>
      <c r="J8356" s="169">
        <v>13.29041095890411</v>
      </c>
      <c r="K8356">
        <v>3</v>
      </c>
    </row>
    <row r="8357" spans="1:11" x14ac:dyDescent="0.25">
      <c r="A8357" t="s">
        <v>8910</v>
      </c>
      <c r="B8357">
        <v>87933</v>
      </c>
      <c r="C8357" t="s">
        <v>172</v>
      </c>
      <c r="D8357" s="167">
        <v>59906.23</v>
      </c>
      <c r="E8357" t="s">
        <v>196</v>
      </c>
      <c r="F8357" t="s">
        <v>169</v>
      </c>
      <c r="G8357" t="s">
        <v>228</v>
      </c>
      <c r="H8357" s="168">
        <v>40925</v>
      </c>
      <c r="I8357" t="s">
        <v>103</v>
      </c>
      <c r="J8357" s="169">
        <v>5.6931506849315072</v>
      </c>
      <c r="K8357">
        <v>2</v>
      </c>
    </row>
    <row r="8358" spans="1:11" x14ac:dyDescent="0.25">
      <c r="A8358" t="s">
        <v>8911</v>
      </c>
      <c r="B8358">
        <v>93715</v>
      </c>
      <c r="C8358" t="s">
        <v>172</v>
      </c>
      <c r="D8358" s="167">
        <v>89620</v>
      </c>
      <c r="E8358" t="s">
        <v>175</v>
      </c>
      <c r="F8358" t="s">
        <v>169</v>
      </c>
      <c r="G8358" t="s">
        <v>183</v>
      </c>
      <c r="H8358" s="168">
        <v>36864</v>
      </c>
      <c r="I8358" t="s">
        <v>106</v>
      </c>
      <c r="J8358" s="169">
        <v>16.81917808219178</v>
      </c>
      <c r="K8358">
        <v>4</v>
      </c>
    </row>
    <row r="8359" spans="1:11" x14ac:dyDescent="0.25">
      <c r="A8359" t="s">
        <v>8912</v>
      </c>
      <c r="B8359">
        <v>28694</v>
      </c>
      <c r="C8359" t="s">
        <v>167</v>
      </c>
      <c r="D8359" s="167">
        <v>77393.5</v>
      </c>
      <c r="E8359" t="s">
        <v>175</v>
      </c>
      <c r="F8359" t="s">
        <v>169</v>
      </c>
      <c r="G8359" t="s">
        <v>882</v>
      </c>
      <c r="H8359" s="168">
        <v>37788</v>
      </c>
      <c r="I8359" t="s">
        <v>103</v>
      </c>
      <c r="J8359" s="169">
        <v>14.287671232876713</v>
      </c>
      <c r="K8359">
        <v>3</v>
      </c>
    </row>
    <row r="8360" spans="1:11" x14ac:dyDescent="0.25">
      <c r="A8360" t="s">
        <v>8913</v>
      </c>
      <c r="B8360">
        <v>81104</v>
      </c>
      <c r="C8360" t="s">
        <v>167</v>
      </c>
      <c r="D8360" s="167">
        <v>37838.53</v>
      </c>
      <c r="E8360" t="s">
        <v>188</v>
      </c>
      <c r="F8360" t="s">
        <v>202</v>
      </c>
      <c r="G8360" t="s">
        <v>313</v>
      </c>
      <c r="H8360" s="168">
        <v>39300</v>
      </c>
      <c r="I8360" t="s">
        <v>103</v>
      </c>
      <c r="J8360" s="169">
        <v>10.145205479452056</v>
      </c>
      <c r="K8360">
        <v>3</v>
      </c>
    </row>
    <row r="8361" spans="1:11" x14ac:dyDescent="0.25">
      <c r="A8361" t="s">
        <v>8914</v>
      </c>
      <c r="B8361">
        <v>46525</v>
      </c>
      <c r="C8361" t="s">
        <v>172</v>
      </c>
      <c r="D8361" s="167">
        <v>110550</v>
      </c>
      <c r="E8361" t="s">
        <v>213</v>
      </c>
      <c r="F8361" t="s">
        <v>169</v>
      </c>
      <c r="G8361" t="s">
        <v>214</v>
      </c>
      <c r="H8361" s="168">
        <v>42534</v>
      </c>
      <c r="I8361" t="s">
        <v>107</v>
      </c>
      <c r="J8361" s="169">
        <v>1.284931506849315</v>
      </c>
      <c r="K8361">
        <v>1</v>
      </c>
    </row>
    <row r="8362" spans="1:11" x14ac:dyDescent="0.25">
      <c r="A8362" t="s">
        <v>8915</v>
      </c>
      <c r="B8362">
        <v>51922</v>
      </c>
      <c r="C8362" t="s">
        <v>172</v>
      </c>
      <c r="D8362" s="167">
        <v>43525.71</v>
      </c>
      <c r="E8362" t="s">
        <v>253</v>
      </c>
      <c r="F8362" t="s">
        <v>169</v>
      </c>
      <c r="G8362" t="s">
        <v>895</v>
      </c>
      <c r="H8362" s="168">
        <v>41456</v>
      </c>
      <c r="I8362" t="s">
        <v>108</v>
      </c>
      <c r="J8362" s="169">
        <v>4.2383561643835614</v>
      </c>
      <c r="K8362">
        <v>1</v>
      </c>
    </row>
    <row r="8363" spans="1:11" x14ac:dyDescent="0.25">
      <c r="A8363" t="s">
        <v>8916</v>
      </c>
      <c r="B8363">
        <v>97245</v>
      </c>
      <c r="C8363" t="s">
        <v>172</v>
      </c>
      <c r="D8363" s="167">
        <v>123811.12</v>
      </c>
      <c r="E8363" t="s">
        <v>230</v>
      </c>
      <c r="F8363" t="s">
        <v>169</v>
      </c>
      <c r="G8363" t="s">
        <v>275</v>
      </c>
      <c r="H8363" s="168">
        <v>41596</v>
      </c>
      <c r="I8363" t="s">
        <v>103</v>
      </c>
      <c r="J8363" s="169">
        <v>3.8547945205479452</v>
      </c>
      <c r="K8363">
        <v>1</v>
      </c>
    </row>
    <row r="8364" spans="1:11" x14ac:dyDescent="0.25">
      <c r="A8364" t="s">
        <v>8917</v>
      </c>
      <c r="B8364">
        <v>13628</v>
      </c>
      <c r="C8364" t="s">
        <v>167</v>
      </c>
      <c r="D8364" s="167">
        <v>60201.440000000002</v>
      </c>
      <c r="E8364" t="s">
        <v>188</v>
      </c>
      <c r="F8364" t="s">
        <v>169</v>
      </c>
      <c r="G8364" t="s">
        <v>344</v>
      </c>
      <c r="H8364" s="168">
        <v>31487</v>
      </c>
      <c r="I8364" t="s">
        <v>103</v>
      </c>
      <c r="J8364" s="169">
        <v>31.550684931506851</v>
      </c>
      <c r="K8364">
        <v>7</v>
      </c>
    </row>
    <row r="8365" spans="1:11" x14ac:dyDescent="0.25">
      <c r="A8365" t="s">
        <v>8918</v>
      </c>
      <c r="B8365">
        <v>31977</v>
      </c>
      <c r="C8365" t="s">
        <v>167</v>
      </c>
      <c r="D8365" s="167">
        <v>33080.33</v>
      </c>
      <c r="E8365" t="s">
        <v>216</v>
      </c>
      <c r="F8365" t="s">
        <v>202</v>
      </c>
      <c r="G8365" t="s">
        <v>422</v>
      </c>
      <c r="H8365" s="168">
        <v>36304</v>
      </c>
      <c r="I8365" t="s">
        <v>107</v>
      </c>
      <c r="J8365" s="169">
        <v>18.353424657534248</v>
      </c>
      <c r="K8365">
        <v>4</v>
      </c>
    </row>
    <row r="8366" spans="1:11" x14ac:dyDescent="0.25">
      <c r="A8366" t="s">
        <v>8919</v>
      </c>
      <c r="B8366">
        <v>7920</v>
      </c>
      <c r="C8366" t="s">
        <v>167</v>
      </c>
      <c r="D8366" s="167">
        <v>98992.5</v>
      </c>
      <c r="E8366" t="s">
        <v>1353</v>
      </c>
      <c r="F8366" t="s">
        <v>169</v>
      </c>
      <c r="G8366" t="s">
        <v>882</v>
      </c>
      <c r="H8366" s="168">
        <v>42380</v>
      </c>
      <c r="I8366" t="s">
        <v>105</v>
      </c>
      <c r="J8366" s="169">
        <v>1.7068493150684931</v>
      </c>
      <c r="K8366">
        <v>1</v>
      </c>
    </row>
    <row r="8367" spans="1:11" x14ac:dyDescent="0.25">
      <c r="A8367" t="s">
        <v>8920</v>
      </c>
      <c r="B8367">
        <v>16053</v>
      </c>
      <c r="C8367" t="s">
        <v>172</v>
      </c>
      <c r="D8367" s="167">
        <v>96763.35</v>
      </c>
      <c r="E8367" t="s">
        <v>168</v>
      </c>
      <c r="F8367" t="s">
        <v>169</v>
      </c>
      <c r="G8367" t="s">
        <v>384</v>
      </c>
      <c r="H8367" s="168">
        <v>34498</v>
      </c>
      <c r="I8367" t="s">
        <v>103</v>
      </c>
      <c r="J8367" s="169">
        <v>23.301369863013697</v>
      </c>
      <c r="K8367">
        <v>5</v>
      </c>
    </row>
    <row r="8368" spans="1:11" x14ac:dyDescent="0.25">
      <c r="A8368" t="s">
        <v>8921</v>
      </c>
      <c r="B8368">
        <v>60095</v>
      </c>
      <c r="C8368" t="s">
        <v>172</v>
      </c>
      <c r="D8368" s="167">
        <v>55328</v>
      </c>
      <c r="E8368" t="s">
        <v>191</v>
      </c>
      <c r="F8368" t="s">
        <v>169</v>
      </c>
      <c r="G8368" t="s">
        <v>354</v>
      </c>
      <c r="H8368" s="168">
        <v>41484</v>
      </c>
      <c r="I8368" t="s">
        <v>105</v>
      </c>
      <c r="J8368" s="169">
        <v>4.161643835616438</v>
      </c>
      <c r="K8368">
        <v>1</v>
      </c>
    </row>
    <row r="8369" spans="1:11" x14ac:dyDescent="0.25">
      <c r="A8369" t="s">
        <v>8922</v>
      </c>
      <c r="B8369">
        <v>92541</v>
      </c>
      <c r="C8369" t="s">
        <v>172</v>
      </c>
      <c r="D8369" s="167">
        <v>78262.5</v>
      </c>
      <c r="E8369" t="s">
        <v>239</v>
      </c>
      <c r="F8369" t="s">
        <v>202</v>
      </c>
      <c r="G8369" t="s">
        <v>231</v>
      </c>
      <c r="H8369" s="168">
        <v>39286</v>
      </c>
      <c r="I8369" t="s">
        <v>103</v>
      </c>
      <c r="J8369" s="169">
        <v>10.183561643835617</v>
      </c>
      <c r="K8369">
        <v>3</v>
      </c>
    </row>
    <row r="8370" spans="1:11" x14ac:dyDescent="0.25">
      <c r="A8370" t="s">
        <v>8923</v>
      </c>
      <c r="B8370">
        <v>22499</v>
      </c>
      <c r="C8370" t="s">
        <v>167</v>
      </c>
      <c r="D8370" s="167">
        <v>88136.06</v>
      </c>
      <c r="E8370" t="s">
        <v>199</v>
      </c>
      <c r="F8370" t="s">
        <v>169</v>
      </c>
      <c r="G8370" t="s">
        <v>443</v>
      </c>
      <c r="H8370" s="168">
        <v>41722</v>
      </c>
      <c r="I8370" t="s">
        <v>103</v>
      </c>
      <c r="J8370" s="169">
        <v>3.5095890410958903</v>
      </c>
      <c r="K8370">
        <v>1</v>
      </c>
    </row>
    <row r="8371" spans="1:11" x14ac:dyDescent="0.25">
      <c r="A8371" t="s">
        <v>8924</v>
      </c>
      <c r="B8371">
        <v>19759</v>
      </c>
      <c r="C8371" t="s">
        <v>172</v>
      </c>
      <c r="D8371" s="167">
        <v>95187.98</v>
      </c>
      <c r="E8371" t="s">
        <v>185</v>
      </c>
      <c r="F8371" t="s">
        <v>169</v>
      </c>
      <c r="G8371" t="s">
        <v>416</v>
      </c>
      <c r="H8371" s="168">
        <v>29198</v>
      </c>
      <c r="I8371" t="s">
        <v>107</v>
      </c>
      <c r="J8371" s="169">
        <v>37.821917808219176</v>
      </c>
      <c r="K8371">
        <v>8</v>
      </c>
    </row>
    <row r="8372" spans="1:11" x14ac:dyDescent="0.25">
      <c r="A8372" t="s">
        <v>8925</v>
      </c>
      <c r="B8372">
        <v>93919</v>
      </c>
      <c r="C8372" t="s">
        <v>167</v>
      </c>
      <c r="D8372" s="167">
        <v>57235.41</v>
      </c>
      <c r="E8372" t="s">
        <v>168</v>
      </c>
      <c r="F8372" t="s">
        <v>169</v>
      </c>
      <c r="G8372" t="s">
        <v>1436</v>
      </c>
      <c r="H8372" s="168">
        <v>40182</v>
      </c>
      <c r="I8372" t="s">
        <v>103</v>
      </c>
      <c r="J8372" s="169">
        <v>7.7287671232876711</v>
      </c>
      <c r="K8372">
        <v>2</v>
      </c>
    </row>
    <row r="8373" spans="1:11" x14ac:dyDescent="0.25">
      <c r="A8373" t="s">
        <v>8926</v>
      </c>
      <c r="B8373">
        <v>70472</v>
      </c>
      <c r="C8373" t="s">
        <v>172</v>
      </c>
      <c r="D8373" s="167">
        <v>91969.07</v>
      </c>
      <c r="E8373" t="s">
        <v>185</v>
      </c>
      <c r="F8373" t="s">
        <v>169</v>
      </c>
      <c r="G8373" t="s">
        <v>416</v>
      </c>
      <c r="H8373" s="168">
        <v>33924</v>
      </c>
      <c r="I8373" t="s">
        <v>107</v>
      </c>
      <c r="J8373" s="169">
        <v>24.873972602739727</v>
      </c>
      <c r="K8373">
        <v>5</v>
      </c>
    </row>
    <row r="8374" spans="1:11" x14ac:dyDescent="0.25">
      <c r="A8374" t="s">
        <v>8927</v>
      </c>
      <c r="B8374">
        <v>89086</v>
      </c>
      <c r="C8374" t="s">
        <v>172</v>
      </c>
      <c r="D8374" s="167">
        <v>73473.59</v>
      </c>
      <c r="E8374" t="s">
        <v>308</v>
      </c>
      <c r="F8374" t="s">
        <v>169</v>
      </c>
      <c r="G8374" t="s">
        <v>406</v>
      </c>
      <c r="H8374" s="168">
        <v>38139</v>
      </c>
      <c r="I8374" t="s">
        <v>103</v>
      </c>
      <c r="J8374" s="169">
        <v>13.326027397260274</v>
      </c>
      <c r="K8374">
        <v>3</v>
      </c>
    </row>
    <row r="8375" spans="1:11" x14ac:dyDescent="0.25">
      <c r="A8375" t="s">
        <v>8928</v>
      </c>
      <c r="B8375">
        <v>29434</v>
      </c>
      <c r="C8375" t="s">
        <v>167</v>
      </c>
      <c r="D8375" s="167">
        <v>39257.31</v>
      </c>
      <c r="E8375" t="s">
        <v>199</v>
      </c>
      <c r="F8375" t="s">
        <v>169</v>
      </c>
      <c r="G8375" t="s">
        <v>207</v>
      </c>
      <c r="H8375" s="168">
        <v>42478</v>
      </c>
      <c r="I8375" t="s">
        <v>103</v>
      </c>
      <c r="J8375" s="169">
        <v>1.4383561643835616</v>
      </c>
      <c r="K8375">
        <v>1</v>
      </c>
    </row>
    <row r="8376" spans="1:11" x14ac:dyDescent="0.25">
      <c r="A8376" t="s">
        <v>8929</v>
      </c>
      <c r="B8376">
        <v>79594</v>
      </c>
      <c r="C8376" t="s">
        <v>167</v>
      </c>
      <c r="D8376" s="167">
        <v>50450.27</v>
      </c>
      <c r="E8376" t="s">
        <v>270</v>
      </c>
      <c r="F8376" t="s">
        <v>169</v>
      </c>
      <c r="G8376" t="s">
        <v>1758</v>
      </c>
      <c r="H8376" s="168">
        <v>41372</v>
      </c>
      <c r="I8376" t="s">
        <v>104</v>
      </c>
      <c r="J8376" s="169">
        <v>4.4684931506849317</v>
      </c>
      <c r="K8376">
        <v>1</v>
      </c>
    </row>
    <row r="8377" spans="1:11" x14ac:dyDescent="0.25">
      <c r="A8377" t="s">
        <v>8930</v>
      </c>
      <c r="B8377">
        <v>2587</v>
      </c>
      <c r="C8377" t="s">
        <v>167</v>
      </c>
      <c r="D8377" s="167">
        <v>39163.74</v>
      </c>
      <c r="E8377" t="s">
        <v>188</v>
      </c>
      <c r="F8377" t="s">
        <v>202</v>
      </c>
      <c r="G8377" t="s">
        <v>313</v>
      </c>
      <c r="H8377" s="168">
        <v>39300</v>
      </c>
      <c r="I8377" t="s">
        <v>103</v>
      </c>
      <c r="J8377" s="169">
        <v>10.145205479452056</v>
      </c>
      <c r="K8377">
        <v>3</v>
      </c>
    </row>
    <row r="8378" spans="1:11" x14ac:dyDescent="0.25">
      <c r="A8378" t="s">
        <v>8931</v>
      </c>
      <c r="B8378">
        <v>44726</v>
      </c>
      <c r="C8378" t="s">
        <v>172</v>
      </c>
      <c r="D8378" s="167">
        <v>43525.72</v>
      </c>
      <c r="E8378" t="s">
        <v>168</v>
      </c>
      <c r="F8378" t="s">
        <v>169</v>
      </c>
      <c r="G8378" t="s">
        <v>207</v>
      </c>
      <c r="H8378" s="168">
        <v>41512</v>
      </c>
      <c r="I8378" t="s">
        <v>106</v>
      </c>
      <c r="J8378" s="169">
        <v>4.0849315068493155</v>
      </c>
      <c r="K8378">
        <v>1</v>
      </c>
    </row>
    <row r="8379" spans="1:11" x14ac:dyDescent="0.25">
      <c r="A8379" t="s">
        <v>8932</v>
      </c>
      <c r="B8379">
        <v>93647</v>
      </c>
      <c r="C8379" t="s">
        <v>172</v>
      </c>
      <c r="D8379" s="167">
        <v>99644.73</v>
      </c>
      <c r="E8379" t="s">
        <v>199</v>
      </c>
      <c r="F8379" t="s">
        <v>169</v>
      </c>
      <c r="G8379" t="s">
        <v>397</v>
      </c>
      <c r="H8379" s="168">
        <v>32496</v>
      </c>
      <c r="I8379" t="s">
        <v>105</v>
      </c>
      <c r="J8379" s="169">
        <v>28.786301369863015</v>
      </c>
      <c r="K8379">
        <v>6</v>
      </c>
    </row>
    <row r="8380" spans="1:11" x14ac:dyDescent="0.25">
      <c r="A8380" t="s">
        <v>8933</v>
      </c>
      <c r="B8380">
        <v>31622</v>
      </c>
      <c r="C8380" t="s">
        <v>172</v>
      </c>
      <c r="D8380" s="167">
        <v>62903</v>
      </c>
      <c r="E8380" t="s">
        <v>168</v>
      </c>
      <c r="F8380" t="s">
        <v>169</v>
      </c>
      <c r="G8380" t="s">
        <v>265</v>
      </c>
      <c r="H8380" s="168">
        <v>39258</v>
      </c>
      <c r="I8380" t="s">
        <v>104</v>
      </c>
      <c r="J8380" s="169">
        <v>10.260273972602739</v>
      </c>
      <c r="K8380">
        <v>3</v>
      </c>
    </row>
    <row r="8381" spans="1:11" x14ac:dyDescent="0.25">
      <c r="A8381" t="s">
        <v>8934</v>
      </c>
      <c r="B8381">
        <v>16441</v>
      </c>
      <c r="C8381" t="s">
        <v>167</v>
      </c>
      <c r="D8381" s="167">
        <v>60181.89</v>
      </c>
      <c r="E8381" t="s">
        <v>188</v>
      </c>
      <c r="F8381" t="s">
        <v>169</v>
      </c>
      <c r="G8381" t="s">
        <v>273</v>
      </c>
      <c r="H8381" s="168">
        <v>38306</v>
      </c>
      <c r="I8381" t="s">
        <v>103</v>
      </c>
      <c r="J8381" s="169">
        <v>12.868493150684932</v>
      </c>
      <c r="K8381">
        <v>3</v>
      </c>
    </row>
    <row r="8382" spans="1:11" x14ac:dyDescent="0.25">
      <c r="A8382" t="s">
        <v>8935</v>
      </c>
      <c r="B8382">
        <v>18482</v>
      </c>
      <c r="C8382" t="s">
        <v>167</v>
      </c>
      <c r="D8382" s="167">
        <v>40355.64</v>
      </c>
      <c r="E8382" t="s">
        <v>188</v>
      </c>
      <c r="F8382" t="s">
        <v>169</v>
      </c>
      <c r="G8382" t="s">
        <v>344</v>
      </c>
      <c r="H8382" s="168">
        <v>41974</v>
      </c>
      <c r="I8382" t="s">
        <v>107</v>
      </c>
      <c r="J8382" s="169">
        <v>2.8191780821917809</v>
      </c>
      <c r="K8382">
        <v>1</v>
      </c>
    </row>
    <row r="8383" spans="1:11" x14ac:dyDescent="0.25">
      <c r="A8383" t="s">
        <v>8936</v>
      </c>
      <c r="B8383">
        <v>92010</v>
      </c>
      <c r="C8383" t="s">
        <v>172</v>
      </c>
      <c r="D8383" s="167">
        <v>66065.23</v>
      </c>
      <c r="E8383" t="s">
        <v>199</v>
      </c>
      <c r="F8383" t="s">
        <v>169</v>
      </c>
      <c r="G8383" t="s">
        <v>200</v>
      </c>
      <c r="H8383" s="168">
        <v>33554</v>
      </c>
      <c r="I8383" t="s">
        <v>108</v>
      </c>
      <c r="J8383" s="169">
        <v>25.887671232876713</v>
      </c>
      <c r="K8383">
        <v>6</v>
      </c>
    </row>
    <row r="8384" spans="1:11" x14ac:dyDescent="0.25">
      <c r="A8384" t="s">
        <v>8937</v>
      </c>
      <c r="B8384">
        <v>40365</v>
      </c>
      <c r="C8384" t="s">
        <v>172</v>
      </c>
      <c r="D8384" s="167">
        <v>56733</v>
      </c>
      <c r="E8384" t="s">
        <v>168</v>
      </c>
      <c r="F8384" t="s">
        <v>169</v>
      </c>
      <c r="G8384" t="s">
        <v>265</v>
      </c>
      <c r="H8384" s="168">
        <v>41316</v>
      </c>
      <c r="I8384" t="s">
        <v>103</v>
      </c>
      <c r="J8384" s="169">
        <v>4.6219178082191785</v>
      </c>
      <c r="K8384">
        <v>1</v>
      </c>
    </row>
    <row r="8385" spans="1:11" x14ac:dyDescent="0.25">
      <c r="A8385" t="s">
        <v>8938</v>
      </c>
      <c r="B8385">
        <v>11815</v>
      </c>
      <c r="C8385" t="s">
        <v>167</v>
      </c>
      <c r="D8385" s="167">
        <v>64189.2</v>
      </c>
      <c r="E8385" t="s">
        <v>268</v>
      </c>
      <c r="F8385" t="s">
        <v>169</v>
      </c>
      <c r="G8385" t="s">
        <v>189</v>
      </c>
      <c r="H8385" s="168">
        <v>42184</v>
      </c>
      <c r="I8385" t="s">
        <v>103</v>
      </c>
      <c r="J8385" s="169">
        <v>2.2438356164383562</v>
      </c>
      <c r="K8385">
        <v>1</v>
      </c>
    </row>
    <row r="8386" spans="1:11" x14ac:dyDescent="0.25">
      <c r="A8386" t="s">
        <v>8939</v>
      </c>
      <c r="B8386">
        <v>30378</v>
      </c>
      <c r="C8386" t="s">
        <v>167</v>
      </c>
      <c r="D8386" s="167">
        <v>93396</v>
      </c>
      <c r="E8386" t="s">
        <v>180</v>
      </c>
      <c r="F8386" t="s">
        <v>169</v>
      </c>
      <c r="G8386" t="s">
        <v>428</v>
      </c>
      <c r="H8386" s="168">
        <v>36584</v>
      </c>
      <c r="I8386" t="s">
        <v>104</v>
      </c>
      <c r="J8386" s="169">
        <v>17.586301369863012</v>
      </c>
      <c r="K8386">
        <v>4</v>
      </c>
    </row>
    <row r="8387" spans="1:11" x14ac:dyDescent="0.25">
      <c r="A8387" t="s">
        <v>8940</v>
      </c>
      <c r="B8387">
        <v>54394</v>
      </c>
      <c r="C8387" t="s">
        <v>172</v>
      </c>
      <c r="D8387" s="167">
        <v>78096</v>
      </c>
      <c r="E8387" t="s">
        <v>175</v>
      </c>
      <c r="F8387" t="s">
        <v>169</v>
      </c>
      <c r="G8387" t="s">
        <v>183</v>
      </c>
      <c r="H8387" s="168">
        <v>38187</v>
      </c>
      <c r="I8387" t="s">
        <v>103</v>
      </c>
      <c r="J8387" s="169">
        <v>13.194520547945206</v>
      </c>
      <c r="K8387">
        <v>3</v>
      </c>
    </row>
    <row r="8388" spans="1:11" x14ac:dyDescent="0.25">
      <c r="A8388" t="s">
        <v>8941</v>
      </c>
      <c r="B8388">
        <v>19009</v>
      </c>
      <c r="C8388" t="s">
        <v>172</v>
      </c>
      <c r="D8388" s="167">
        <v>50697.93</v>
      </c>
      <c r="E8388" t="s">
        <v>199</v>
      </c>
      <c r="F8388" t="s">
        <v>169</v>
      </c>
      <c r="G8388" t="s">
        <v>200</v>
      </c>
      <c r="H8388" s="168">
        <v>38663</v>
      </c>
      <c r="I8388" t="s">
        <v>106</v>
      </c>
      <c r="J8388" s="169">
        <v>11.890410958904109</v>
      </c>
      <c r="K8388">
        <v>3</v>
      </c>
    </row>
    <row r="8389" spans="1:11" x14ac:dyDescent="0.25">
      <c r="A8389" t="s">
        <v>8942</v>
      </c>
      <c r="B8389">
        <v>24922</v>
      </c>
      <c r="C8389" t="s">
        <v>172</v>
      </c>
      <c r="D8389" s="167">
        <v>107657</v>
      </c>
      <c r="E8389" t="s">
        <v>268</v>
      </c>
      <c r="F8389" t="s">
        <v>169</v>
      </c>
      <c r="G8389" t="s">
        <v>297</v>
      </c>
      <c r="H8389" s="168">
        <v>35520</v>
      </c>
      <c r="I8389" t="s">
        <v>103</v>
      </c>
      <c r="J8389" s="169">
        <v>20.5013698630137</v>
      </c>
      <c r="K8389">
        <v>5</v>
      </c>
    </row>
    <row r="8390" spans="1:11" x14ac:dyDescent="0.25">
      <c r="A8390" t="s">
        <v>8943</v>
      </c>
      <c r="B8390">
        <v>62311</v>
      </c>
      <c r="C8390" t="s">
        <v>167</v>
      </c>
      <c r="D8390" s="167">
        <v>38085.01</v>
      </c>
      <c r="E8390" t="s">
        <v>188</v>
      </c>
      <c r="F8390" t="s">
        <v>202</v>
      </c>
      <c r="G8390" t="s">
        <v>313</v>
      </c>
      <c r="H8390" s="168">
        <v>37375</v>
      </c>
      <c r="I8390" t="s">
        <v>107</v>
      </c>
      <c r="J8390" s="169">
        <v>15.419178082191781</v>
      </c>
      <c r="K8390">
        <v>4</v>
      </c>
    </row>
    <row r="8391" spans="1:11" x14ac:dyDescent="0.25">
      <c r="A8391" t="s">
        <v>8944</v>
      </c>
      <c r="B8391">
        <v>55962</v>
      </c>
      <c r="C8391" t="s">
        <v>167</v>
      </c>
      <c r="D8391" s="167">
        <v>42662.89</v>
      </c>
      <c r="E8391" t="s">
        <v>180</v>
      </c>
      <c r="F8391" t="s">
        <v>169</v>
      </c>
      <c r="G8391" t="s">
        <v>209</v>
      </c>
      <c r="H8391" s="168">
        <v>42338</v>
      </c>
      <c r="I8391" t="s">
        <v>106</v>
      </c>
      <c r="J8391" s="169">
        <v>1.821917808219178</v>
      </c>
      <c r="K8391">
        <v>1</v>
      </c>
    </row>
    <row r="8392" spans="1:11" x14ac:dyDescent="0.25">
      <c r="A8392" t="s">
        <v>8945</v>
      </c>
      <c r="B8392">
        <v>6225</v>
      </c>
      <c r="C8392" t="s">
        <v>172</v>
      </c>
      <c r="D8392" s="167">
        <v>79452.86</v>
      </c>
      <c r="E8392" t="s">
        <v>268</v>
      </c>
      <c r="F8392" t="s">
        <v>169</v>
      </c>
      <c r="G8392" t="s">
        <v>297</v>
      </c>
      <c r="H8392" s="168">
        <v>39776</v>
      </c>
      <c r="I8392" t="s">
        <v>106</v>
      </c>
      <c r="J8392" s="169">
        <v>8.8410958904109584</v>
      </c>
      <c r="K8392">
        <v>2</v>
      </c>
    </row>
    <row r="8393" spans="1:11" x14ac:dyDescent="0.25">
      <c r="A8393" t="s">
        <v>8946</v>
      </c>
      <c r="B8393">
        <v>90908</v>
      </c>
      <c r="C8393" t="s">
        <v>172</v>
      </c>
      <c r="D8393" s="167">
        <v>100670.07</v>
      </c>
      <c r="E8393" t="s">
        <v>185</v>
      </c>
      <c r="F8393" t="s">
        <v>169</v>
      </c>
      <c r="G8393" t="s">
        <v>416</v>
      </c>
      <c r="H8393" s="168">
        <v>34722</v>
      </c>
      <c r="I8393" t="s">
        <v>106</v>
      </c>
      <c r="J8393" s="169">
        <v>22.687671232876713</v>
      </c>
      <c r="K8393">
        <v>5</v>
      </c>
    </row>
    <row r="8394" spans="1:11" x14ac:dyDescent="0.25">
      <c r="A8394" t="s">
        <v>8947</v>
      </c>
      <c r="B8394">
        <v>70071</v>
      </c>
      <c r="C8394" t="s">
        <v>172</v>
      </c>
      <c r="D8394" s="167">
        <v>16610.72</v>
      </c>
      <c r="E8394" t="s">
        <v>196</v>
      </c>
      <c r="F8394" t="s">
        <v>202</v>
      </c>
      <c r="G8394" t="s">
        <v>222</v>
      </c>
      <c r="H8394" s="168">
        <v>42240</v>
      </c>
      <c r="I8394" t="s">
        <v>105</v>
      </c>
      <c r="J8394" s="169">
        <v>2.0904109589041098</v>
      </c>
      <c r="K8394">
        <v>1</v>
      </c>
    </row>
    <row r="8395" spans="1:11" x14ac:dyDescent="0.25">
      <c r="A8395" t="s">
        <v>8948</v>
      </c>
      <c r="B8395">
        <v>48395</v>
      </c>
      <c r="C8395" t="s">
        <v>167</v>
      </c>
      <c r="D8395" s="167">
        <v>125809.08</v>
      </c>
      <c r="E8395" t="s">
        <v>188</v>
      </c>
      <c r="F8395" t="s">
        <v>169</v>
      </c>
      <c r="G8395" t="s">
        <v>275</v>
      </c>
      <c r="H8395" s="168">
        <v>37816</v>
      </c>
      <c r="I8395" t="s">
        <v>107</v>
      </c>
      <c r="J8395" s="169">
        <v>14.210958904109589</v>
      </c>
      <c r="K8395">
        <v>3</v>
      </c>
    </row>
    <row r="8396" spans="1:11" x14ac:dyDescent="0.25">
      <c r="A8396" t="s">
        <v>8949</v>
      </c>
      <c r="B8396">
        <v>91790</v>
      </c>
      <c r="C8396" t="s">
        <v>167</v>
      </c>
      <c r="D8396" s="167">
        <v>37743.279999999999</v>
      </c>
      <c r="E8396" t="s">
        <v>188</v>
      </c>
      <c r="F8396" t="s">
        <v>202</v>
      </c>
      <c r="G8396" t="s">
        <v>284</v>
      </c>
      <c r="H8396" s="168">
        <v>42478</v>
      </c>
      <c r="I8396" t="s">
        <v>108</v>
      </c>
      <c r="J8396" s="169">
        <v>1.4383561643835616</v>
      </c>
      <c r="K8396">
        <v>1</v>
      </c>
    </row>
    <row r="8397" spans="1:11" x14ac:dyDescent="0.25">
      <c r="A8397" t="s">
        <v>8950</v>
      </c>
      <c r="B8397">
        <v>95753</v>
      </c>
      <c r="C8397" t="s">
        <v>172</v>
      </c>
      <c r="D8397" s="167">
        <v>39257.31</v>
      </c>
      <c r="E8397" t="s">
        <v>199</v>
      </c>
      <c r="F8397" t="s">
        <v>169</v>
      </c>
      <c r="G8397" t="s">
        <v>200</v>
      </c>
      <c r="H8397" s="168">
        <v>42422</v>
      </c>
      <c r="I8397" t="s">
        <v>104</v>
      </c>
      <c r="J8397" s="169">
        <v>1.5917808219178082</v>
      </c>
      <c r="K8397">
        <v>1</v>
      </c>
    </row>
    <row r="8398" spans="1:11" x14ac:dyDescent="0.25">
      <c r="A8398" t="s">
        <v>8951</v>
      </c>
      <c r="B8398">
        <v>49395</v>
      </c>
      <c r="C8398" t="s">
        <v>167</v>
      </c>
      <c r="D8398" s="167">
        <v>29779.06</v>
      </c>
      <c r="E8398" t="s">
        <v>233</v>
      </c>
      <c r="F8398" t="s">
        <v>202</v>
      </c>
      <c r="G8398" t="s">
        <v>234</v>
      </c>
      <c r="H8398" s="168">
        <v>38177</v>
      </c>
      <c r="I8398" t="s">
        <v>108</v>
      </c>
      <c r="J8398" s="169">
        <v>13.221917808219178</v>
      </c>
      <c r="K8398">
        <v>3</v>
      </c>
    </row>
    <row r="8399" spans="1:11" x14ac:dyDescent="0.25">
      <c r="A8399" t="s">
        <v>8952</v>
      </c>
      <c r="B8399">
        <v>64180</v>
      </c>
      <c r="C8399" t="s">
        <v>172</v>
      </c>
      <c r="D8399" s="167">
        <v>107128.71</v>
      </c>
      <c r="E8399" t="s">
        <v>175</v>
      </c>
      <c r="F8399" t="s">
        <v>169</v>
      </c>
      <c r="G8399" t="s">
        <v>586</v>
      </c>
      <c r="H8399" s="168">
        <v>34498</v>
      </c>
      <c r="I8399" t="s">
        <v>103</v>
      </c>
      <c r="J8399" s="169">
        <v>23.301369863013697</v>
      </c>
      <c r="K8399">
        <v>5</v>
      </c>
    </row>
    <row r="8400" spans="1:11" x14ac:dyDescent="0.25">
      <c r="A8400" t="s">
        <v>8953</v>
      </c>
      <c r="B8400">
        <v>55409</v>
      </c>
      <c r="C8400" t="s">
        <v>172</v>
      </c>
      <c r="D8400" s="167">
        <v>58448</v>
      </c>
      <c r="E8400" t="s">
        <v>188</v>
      </c>
      <c r="F8400" t="s">
        <v>169</v>
      </c>
      <c r="G8400" t="s">
        <v>344</v>
      </c>
      <c r="H8400" s="168">
        <v>37004</v>
      </c>
      <c r="I8400" t="s">
        <v>104</v>
      </c>
      <c r="J8400" s="169">
        <v>16.435616438356163</v>
      </c>
      <c r="K8400">
        <v>4</v>
      </c>
    </row>
    <row r="8401" spans="1:11" x14ac:dyDescent="0.25">
      <c r="A8401" t="s">
        <v>8954</v>
      </c>
      <c r="B8401">
        <v>54882</v>
      </c>
      <c r="C8401" t="s">
        <v>172</v>
      </c>
      <c r="D8401" s="167">
        <v>82001</v>
      </c>
      <c r="E8401" t="s">
        <v>168</v>
      </c>
      <c r="F8401" t="s">
        <v>169</v>
      </c>
      <c r="G8401" t="s">
        <v>173</v>
      </c>
      <c r="H8401" s="168">
        <v>38187</v>
      </c>
      <c r="I8401" t="s">
        <v>106</v>
      </c>
      <c r="J8401" s="169">
        <v>13.194520547945206</v>
      </c>
      <c r="K8401">
        <v>3</v>
      </c>
    </row>
    <row r="8402" spans="1:11" x14ac:dyDescent="0.25">
      <c r="A8402" t="s">
        <v>8955</v>
      </c>
      <c r="B8402">
        <v>65074</v>
      </c>
      <c r="C8402" t="s">
        <v>172</v>
      </c>
      <c r="D8402" s="167">
        <v>107657</v>
      </c>
      <c r="E8402" t="s">
        <v>168</v>
      </c>
      <c r="F8402" t="s">
        <v>169</v>
      </c>
      <c r="G8402" t="s">
        <v>240</v>
      </c>
      <c r="H8402" s="168">
        <v>36941</v>
      </c>
      <c r="I8402" t="s">
        <v>106</v>
      </c>
      <c r="J8402" s="169">
        <v>16.608219178082191</v>
      </c>
      <c r="K8402">
        <v>4</v>
      </c>
    </row>
    <row r="8403" spans="1:11" x14ac:dyDescent="0.25">
      <c r="A8403" t="s">
        <v>8956</v>
      </c>
      <c r="B8403">
        <v>76937</v>
      </c>
      <c r="C8403" t="s">
        <v>172</v>
      </c>
      <c r="D8403" s="167">
        <v>60201.440000000002</v>
      </c>
      <c r="E8403" t="s">
        <v>233</v>
      </c>
      <c r="F8403" t="s">
        <v>169</v>
      </c>
      <c r="G8403" t="s">
        <v>1241</v>
      </c>
      <c r="H8403" s="168">
        <v>32839</v>
      </c>
      <c r="I8403" t="s">
        <v>106</v>
      </c>
      <c r="J8403" s="169">
        <v>27.846575342465755</v>
      </c>
      <c r="K8403">
        <v>6</v>
      </c>
    </row>
    <row r="8404" spans="1:11" x14ac:dyDescent="0.25">
      <c r="A8404" t="s">
        <v>8957</v>
      </c>
      <c r="B8404">
        <v>64537</v>
      </c>
      <c r="C8404" t="s">
        <v>167</v>
      </c>
      <c r="D8404" s="167">
        <v>81820.899999999994</v>
      </c>
      <c r="E8404" t="s">
        <v>308</v>
      </c>
      <c r="F8404" t="s">
        <v>169</v>
      </c>
      <c r="G8404" t="s">
        <v>181</v>
      </c>
      <c r="H8404" s="168">
        <v>41316</v>
      </c>
      <c r="I8404" t="s">
        <v>103</v>
      </c>
      <c r="J8404" s="169">
        <v>4.6219178082191785</v>
      </c>
      <c r="K8404">
        <v>1</v>
      </c>
    </row>
    <row r="8405" spans="1:11" x14ac:dyDescent="0.25">
      <c r="A8405" t="s">
        <v>8958</v>
      </c>
      <c r="B8405">
        <v>44238</v>
      </c>
      <c r="C8405" t="s">
        <v>172</v>
      </c>
      <c r="D8405" s="167">
        <v>25903.5</v>
      </c>
      <c r="E8405" t="s">
        <v>180</v>
      </c>
      <c r="F8405" t="s">
        <v>202</v>
      </c>
      <c r="G8405" t="s">
        <v>224</v>
      </c>
      <c r="H8405" s="168">
        <v>41526</v>
      </c>
      <c r="I8405" t="s">
        <v>103</v>
      </c>
      <c r="J8405" s="169">
        <v>4.0465753424657533</v>
      </c>
      <c r="K8405">
        <v>1</v>
      </c>
    </row>
    <row r="8406" spans="1:11" x14ac:dyDescent="0.25">
      <c r="A8406" t="s">
        <v>8959</v>
      </c>
      <c r="B8406">
        <v>60906</v>
      </c>
      <c r="C8406" t="s">
        <v>172</v>
      </c>
      <c r="D8406" s="167">
        <v>67753</v>
      </c>
      <c r="E8406" t="s">
        <v>191</v>
      </c>
      <c r="F8406" t="s">
        <v>169</v>
      </c>
      <c r="G8406" t="s">
        <v>486</v>
      </c>
      <c r="H8406" s="168">
        <v>39160</v>
      </c>
      <c r="I8406" t="s">
        <v>104</v>
      </c>
      <c r="J8406" s="169">
        <v>10.528767123287672</v>
      </c>
      <c r="K8406">
        <v>3</v>
      </c>
    </row>
    <row r="8407" spans="1:11" x14ac:dyDescent="0.25">
      <c r="A8407" t="s">
        <v>8960</v>
      </c>
      <c r="B8407">
        <v>67477</v>
      </c>
      <c r="C8407" t="s">
        <v>172</v>
      </c>
      <c r="D8407" s="167">
        <v>61408</v>
      </c>
      <c r="E8407" t="s">
        <v>191</v>
      </c>
      <c r="F8407" t="s">
        <v>169</v>
      </c>
      <c r="G8407" t="s">
        <v>486</v>
      </c>
      <c r="H8407" s="168">
        <v>41288</v>
      </c>
      <c r="I8407" t="s">
        <v>107</v>
      </c>
      <c r="J8407" s="169">
        <v>4.6986301369863011</v>
      </c>
      <c r="K8407">
        <v>1</v>
      </c>
    </row>
    <row r="8408" spans="1:11" x14ac:dyDescent="0.25">
      <c r="A8408" t="s">
        <v>8961</v>
      </c>
      <c r="B8408">
        <v>1547</v>
      </c>
      <c r="C8408" t="s">
        <v>167</v>
      </c>
      <c r="D8408" s="167">
        <v>63067.93</v>
      </c>
      <c r="E8408" t="s">
        <v>199</v>
      </c>
      <c r="F8408" t="s">
        <v>169</v>
      </c>
      <c r="G8408" t="s">
        <v>295</v>
      </c>
      <c r="H8408" s="168">
        <v>34841</v>
      </c>
      <c r="I8408" t="s">
        <v>104</v>
      </c>
      <c r="J8408" s="169">
        <v>22.361643835616437</v>
      </c>
      <c r="K8408">
        <v>5</v>
      </c>
    </row>
    <row r="8409" spans="1:11" x14ac:dyDescent="0.25">
      <c r="A8409" t="s">
        <v>8962</v>
      </c>
      <c r="B8409">
        <v>79834</v>
      </c>
      <c r="C8409" t="s">
        <v>172</v>
      </c>
      <c r="D8409" s="167">
        <v>55023.05</v>
      </c>
      <c r="E8409" t="s">
        <v>199</v>
      </c>
      <c r="F8409" t="s">
        <v>169</v>
      </c>
      <c r="G8409" t="s">
        <v>295</v>
      </c>
      <c r="H8409" s="168">
        <v>37578</v>
      </c>
      <c r="I8409" t="s">
        <v>103</v>
      </c>
      <c r="J8409" s="169">
        <v>14.863013698630137</v>
      </c>
      <c r="K8409">
        <v>3</v>
      </c>
    </row>
    <row r="8410" spans="1:11" x14ac:dyDescent="0.25">
      <c r="A8410" t="s">
        <v>8963</v>
      </c>
      <c r="B8410">
        <v>68266</v>
      </c>
      <c r="C8410" t="s">
        <v>172</v>
      </c>
      <c r="D8410" s="167">
        <v>94279</v>
      </c>
      <c r="E8410" t="s">
        <v>185</v>
      </c>
      <c r="F8410" t="s">
        <v>169</v>
      </c>
      <c r="G8410" t="s">
        <v>495</v>
      </c>
      <c r="H8410" s="168">
        <v>38145</v>
      </c>
      <c r="I8410" t="s">
        <v>108</v>
      </c>
      <c r="J8410" s="169">
        <v>13.30958904109589</v>
      </c>
      <c r="K8410">
        <v>3</v>
      </c>
    </row>
    <row r="8411" spans="1:11" x14ac:dyDescent="0.25">
      <c r="A8411" t="s">
        <v>8964</v>
      </c>
      <c r="B8411">
        <v>15441</v>
      </c>
      <c r="C8411" t="s">
        <v>172</v>
      </c>
      <c r="D8411" s="167">
        <v>102664</v>
      </c>
      <c r="E8411" t="s">
        <v>199</v>
      </c>
      <c r="F8411" t="s">
        <v>169</v>
      </c>
      <c r="G8411" t="s">
        <v>397</v>
      </c>
      <c r="H8411" s="168">
        <v>37235</v>
      </c>
      <c r="I8411" t="s">
        <v>103</v>
      </c>
      <c r="J8411" s="169">
        <v>15.802739726027397</v>
      </c>
      <c r="K8411">
        <v>4</v>
      </c>
    </row>
    <row r="8412" spans="1:11" x14ac:dyDescent="0.25">
      <c r="A8412" t="s">
        <v>8965</v>
      </c>
      <c r="B8412">
        <v>69730</v>
      </c>
      <c r="C8412" t="s">
        <v>172</v>
      </c>
      <c r="D8412" s="167">
        <v>78703.37</v>
      </c>
      <c r="E8412" t="s">
        <v>188</v>
      </c>
      <c r="F8412" t="s">
        <v>169</v>
      </c>
      <c r="G8412" t="s">
        <v>282</v>
      </c>
      <c r="H8412" s="168">
        <v>34442</v>
      </c>
      <c r="I8412" t="s">
        <v>103</v>
      </c>
      <c r="J8412" s="169">
        <v>23.454794520547946</v>
      </c>
      <c r="K8412">
        <v>5</v>
      </c>
    </row>
    <row r="8413" spans="1:11" x14ac:dyDescent="0.25">
      <c r="A8413" t="s">
        <v>8966</v>
      </c>
      <c r="B8413">
        <v>75018</v>
      </c>
      <c r="C8413" t="s">
        <v>172</v>
      </c>
      <c r="D8413" s="167">
        <v>43525.72</v>
      </c>
      <c r="E8413" t="s">
        <v>199</v>
      </c>
      <c r="F8413" t="s">
        <v>169</v>
      </c>
      <c r="G8413" t="s">
        <v>220</v>
      </c>
      <c r="H8413" s="168">
        <v>40917</v>
      </c>
      <c r="I8413" t="s">
        <v>107</v>
      </c>
      <c r="J8413" s="169">
        <v>5.7150684931506852</v>
      </c>
      <c r="K8413">
        <v>2</v>
      </c>
    </row>
    <row r="8414" spans="1:11" x14ac:dyDescent="0.25">
      <c r="A8414" t="s">
        <v>8967</v>
      </c>
      <c r="B8414">
        <v>9215</v>
      </c>
      <c r="C8414" t="s">
        <v>172</v>
      </c>
      <c r="D8414" s="167">
        <v>92756.7</v>
      </c>
      <c r="E8414" t="s">
        <v>175</v>
      </c>
      <c r="F8414" t="s">
        <v>169</v>
      </c>
      <c r="G8414" t="s">
        <v>183</v>
      </c>
      <c r="H8414" s="168">
        <v>34498</v>
      </c>
      <c r="I8414" t="s">
        <v>105</v>
      </c>
      <c r="J8414" s="169">
        <v>23.301369863013697</v>
      </c>
      <c r="K8414">
        <v>5</v>
      </c>
    </row>
    <row r="8415" spans="1:11" x14ac:dyDescent="0.25">
      <c r="A8415" t="s">
        <v>8968</v>
      </c>
      <c r="B8415">
        <v>34094</v>
      </c>
      <c r="C8415" t="s">
        <v>172</v>
      </c>
      <c r="D8415" s="167">
        <v>70370.55</v>
      </c>
      <c r="E8415" t="s">
        <v>216</v>
      </c>
      <c r="F8415" t="s">
        <v>169</v>
      </c>
      <c r="G8415" t="s">
        <v>369</v>
      </c>
      <c r="H8415" s="168">
        <v>39678</v>
      </c>
      <c r="I8415" t="s">
        <v>106</v>
      </c>
      <c r="J8415" s="169">
        <v>9.1095890410958908</v>
      </c>
      <c r="K8415">
        <v>2</v>
      </c>
    </row>
    <row r="8416" spans="1:11" x14ac:dyDescent="0.25">
      <c r="A8416" t="s">
        <v>8969</v>
      </c>
      <c r="B8416">
        <v>49244</v>
      </c>
      <c r="C8416" t="s">
        <v>167</v>
      </c>
      <c r="D8416" s="167">
        <v>57807.08</v>
      </c>
      <c r="E8416" t="s">
        <v>188</v>
      </c>
      <c r="F8416" t="s">
        <v>202</v>
      </c>
      <c r="G8416" t="s">
        <v>313</v>
      </c>
      <c r="H8416" s="168">
        <v>32363</v>
      </c>
      <c r="I8416" t="s">
        <v>105</v>
      </c>
      <c r="J8416" s="169">
        <v>29.150684931506849</v>
      </c>
      <c r="K8416">
        <v>6</v>
      </c>
    </row>
    <row r="8417" spans="1:11" x14ac:dyDescent="0.25">
      <c r="A8417" t="s">
        <v>8970</v>
      </c>
      <c r="B8417">
        <v>95341</v>
      </c>
      <c r="C8417" t="s">
        <v>172</v>
      </c>
      <c r="D8417" s="167">
        <v>47693</v>
      </c>
      <c r="E8417" t="s">
        <v>168</v>
      </c>
      <c r="F8417" t="s">
        <v>169</v>
      </c>
      <c r="G8417" t="s">
        <v>869</v>
      </c>
      <c r="H8417" s="168">
        <v>42562</v>
      </c>
      <c r="I8417" t="s">
        <v>103</v>
      </c>
      <c r="J8417" s="169">
        <v>1.2082191780821918</v>
      </c>
      <c r="K8417">
        <v>1</v>
      </c>
    </row>
    <row r="8418" spans="1:11" x14ac:dyDescent="0.25">
      <c r="A8418" t="s">
        <v>8971</v>
      </c>
      <c r="B8418">
        <v>64087</v>
      </c>
      <c r="C8418" t="s">
        <v>172</v>
      </c>
      <c r="D8418" s="167">
        <v>69475</v>
      </c>
      <c r="E8418" t="s">
        <v>168</v>
      </c>
      <c r="F8418" t="s">
        <v>169</v>
      </c>
      <c r="G8418" t="s">
        <v>265</v>
      </c>
      <c r="H8418" s="168">
        <v>38915</v>
      </c>
      <c r="I8418" t="s">
        <v>104</v>
      </c>
      <c r="J8418" s="169">
        <v>11.2</v>
      </c>
      <c r="K8418">
        <v>3</v>
      </c>
    </row>
    <row r="8419" spans="1:11" x14ac:dyDescent="0.25">
      <c r="A8419" t="s">
        <v>8972</v>
      </c>
      <c r="B8419">
        <v>25223</v>
      </c>
      <c r="C8419" t="s">
        <v>167</v>
      </c>
      <c r="D8419" s="167">
        <v>60201.440000000002</v>
      </c>
      <c r="E8419" t="s">
        <v>168</v>
      </c>
      <c r="F8419" t="s">
        <v>169</v>
      </c>
      <c r="G8419" t="s">
        <v>344</v>
      </c>
      <c r="H8419" s="168">
        <v>30795</v>
      </c>
      <c r="I8419" t="s">
        <v>104</v>
      </c>
      <c r="J8419" s="169">
        <v>33.446575342465756</v>
      </c>
      <c r="K8419">
        <v>7</v>
      </c>
    </row>
    <row r="8420" spans="1:11" x14ac:dyDescent="0.25">
      <c r="A8420" t="s">
        <v>8973</v>
      </c>
      <c r="B8420">
        <v>29457</v>
      </c>
      <c r="C8420" t="s">
        <v>167</v>
      </c>
      <c r="D8420" s="167">
        <v>58455</v>
      </c>
      <c r="E8420" t="s">
        <v>175</v>
      </c>
      <c r="F8420" t="s">
        <v>169</v>
      </c>
      <c r="G8420" t="s">
        <v>183</v>
      </c>
      <c r="H8420" s="168">
        <v>41302</v>
      </c>
      <c r="I8420" t="s">
        <v>107</v>
      </c>
      <c r="J8420" s="169">
        <v>4.6602739726027398</v>
      </c>
      <c r="K8420">
        <v>1</v>
      </c>
    </row>
    <row r="8421" spans="1:11" x14ac:dyDescent="0.25">
      <c r="A8421" t="s">
        <v>8974</v>
      </c>
      <c r="B8421">
        <v>42196</v>
      </c>
      <c r="C8421" t="s">
        <v>172</v>
      </c>
      <c r="D8421" s="167">
        <v>121167.06</v>
      </c>
      <c r="E8421" t="s">
        <v>185</v>
      </c>
      <c r="F8421" t="s">
        <v>169</v>
      </c>
      <c r="G8421" t="s">
        <v>382</v>
      </c>
      <c r="H8421" s="168">
        <v>31501</v>
      </c>
      <c r="I8421" t="s">
        <v>107</v>
      </c>
      <c r="J8421" s="169">
        <v>31.512328767123286</v>
      </c>
      <c r="K8421">
        <v>7</v>
      </c>
    </row>
    <row r="8422" spans="1:11" x14ac:dyDescent="0.25">
      <c r="A8422" t="s">
        <v>8975</v>
      </c>
      <c r="B8422">
        <v>77451</v>
      </c>
      <c r="C8422" t="s">
        <v>172</v>
      </c>
      <c r="D8422" s="167">
        <v>106754.6</v>
      </c>
      <c r="E8422" t="s">
        <v>185</v>
      </c>
      <c r="F8422" t="s">
        <v>169</v>
      </c>
      <c r="G8422" t="s">
        <v>495</v>
      </c>
      <c r="H8422" s="168">
        <v>31984</v>
      </c>
      <c r="I8422" t="s">
        <v>106</v>
      </c>
      <c r="J8422" s="169">
        <v>30.18904109589041</v>
      </c>
      <c r="K8422">
        <v>7</v>
      </c>
    </row>
    <row r="8423" spans="1:11" x14ac:dyDescent="0.25">
      <c r="A8423" t="s">
        <v>8976</v>
      </c>
      <c r="B8423">
        <v>81326</v>
      </c>
      <c r="C8423" t="s">
        <v>167</v>
      </c>
      <c r="D8423" s="167">
        <v>83497.98</v>
      </c>
      <c r="E8423" t="s">
        <v>188</v>
      </c>
      <c r="F8423" t="s">
        <v>169</v>
      </c>
      <c r="G8423" t="s">
        <v>282</v>
      </c>
      <c r="H8423" s="168">
        <v>35191</v>
      </c>
      <c r="I8423" t="s">
        <v>107</v>
      </c>
      <c r="J8423" s="169">
        <v>21.402739726027399</v>
      </c>
      <c r="K8423">
        <v>5</v>
      </c>
    </row>
    <row r="8424" spans="1:11" x14ac:dyDescent="0.25">
      <c r="A8424" t="s">
        <v>8977</v>
      </c>
      <c r="B8424">
        <v>54470</v>
      </c>
      <c r="C8424" t="s">
        <v>172</v>
      </c>
      <c r="D8424" s="167">
        <v>46987.33</v>
      </c>
      <c r="E8424" t="s">
        <v>233</v>
      </c>
      <c r="F8424" t="s">
        <v>169</v>
      </c>
      <c r="G8424" t="s">
        <v>554</v>
      </c>
      <c r="H8424" s="168">
        <v>38672</v>
      </c>
      <c r="I8424" t="s">
        <v>106</v>
      </c>
      <c r="J8424" s="169">
        <v>11.865753424657534</v>
      </c>
      <c r="K8424">
        <v>3</v>
      </c>
    </row>
    <row r="8425" spans="1:11" x14ac:dyDescent="0.25">
      <c r="A8425" t="s">
        <v>8978</v>
      </c>
      <c r="B8425">
        <v>53280</v>
      </c>
      <c r="C8425" t="s">
        <v>172</v>
      </c>
      <c r="D8425" s="167">
        <v>156519.88</v>
      </c>
      <c r="E8425" t="s">
        <v>325</v>
      </c>
      <c r="F8425" t="s">
        <v>169</v>
      </c>
      <c r="G8425" t="s">
        <v>231</v>
      </c>
      <c r="H8425" s="168">
        <v>31572</v>
      </c>
      <c r="I8425" t="s">
        <v>104</v>
      </c>
      <c r="J8425" s="169">
        <v>31.317808219178083</v>
      </c>
      <c r="K8425">
        <v>7</v>
      </c>
    </row>
    <row r="8426" spans="1:11" x14ac:dyDescent="0.25">
      <c r="A8426" t="s">
        <v>8979</v>
      </c>
      <c r="B8426">
        <v>66015</v>
      </c>
      <c r="C8426" t="s">
        <v>167</v>
      </c>
      <c r="D8426" s="167">
        <v>97912</v>
      </c>
      <c r="E8426" t="s">
        <v>188</v>
      </c>
      <c r="F8426" t="s">
        <v>169</v>
      </c>
      <c r="G8426" t="s">
        <v>284</v>
      </c>
      <c r="H8426" s="168">
        <v>37624</v>
      </c>
      <c r="I8426" t="s">
        <v>107</v>
      </c>
      <c r="J8426" s="169">
        <v>14.736986301369862</v>
      </c>
      <c r="K8426">
        <v>3</v>
      </c>
    </row>
    <row r="8427" spans="1:11" x14ac:dyDescent="0.25">
      <c r="A8427" t="s">
        <v>8980</v>
      </c>
      <c r="B8427">
        <v>4177</v>
      </c>
      <c r="C8427" t="s">
        <v>172</v>
      </c>
      <c r="D8427" s="167">
        <v>68015</v>
      </c>
      <c r="E8427" t="s">
        <v>191</v>
      </c>
      <c r="F8427" t="s">
        <v>169</v>
      </c>
      <c r="G8427" t="s">
        <v>486</v>
      </c>
      <c r="H8427" s="168">
        <v>38747</v>
      </c>
      <c r="I8427" t="s">
        <v>104</v>
      </c>
      <c r="J8427" s="169">
        <v>11.66027397260274</v>
      </c>
      <c r="K8427">
        <v>3</v>
      </c>
    </row>
    <row r="8428" spans="1:11" x14ac:dyDescent="0.25">
      <c r="A8428" t="s">
        <v>8981</v>
      </c>
      <c r="B8428">
        <v>31013</v>
      </c>
      <c r="C8428" t="s">
        <v>172</v>
      </c>
      <c r="D8428" s="167">
        <v>58990.28</v>
      </c>
      <c r="E8428" t="s">
        <v>175</v>
      </c>
      <c r="F8428" t="s">
        <v>169</v>
      </c>
      <c r="G8428" t="s">
        <v>904</v>
      </c>
      <c r="H8428" s="168">
        <v>37788</v>
      </c>
      <c r="I8428" t="s">
        <v>106</v>
      </c>
      <c r="J8428" s="169">
        <v>14.287671232876713</v>
      </c>
      <c r="K8428">
        <v>3</v>
      </c>
    </row>
    <row r="8429" spans="1:11" x14ac:dyDescent="0.25">
      <c r="A8429" t="s">
        <v>8982</v>
      </c>
      <c r="B8429">
        <v>94658</v>
      </c>
      <c r="C8429" t="s">
        <v>172</v>
      </c>
      <c r="D8429" s="167">
        <v>30045.75</v>
      </c>
      <c r="E8429" t="s">
        <v>216</v>
      </c>
      <c r="F8429" t="s">
        <v>202</v>
      </c>
      <c r="G8429" t="s">
        <v>1058</v>
      </c>
      <c r="H8429" s="168">
        <v>41932</v>
      </c>
      <c r="I8429" t="s">
        <v>103</v>
      </c>
      <c r="J8429" s="169">
        <v>2.9342465753424656</v>
      </c>
      <c r="K8429">
        <v>1</v>
      </c>
    </row>
    <row r="8430" spans="1:11" x14ac:dyDescent="0.25">
      <c r="A8430" t="s">
        <v>8983</v>
      </c>
      <c r="B8430">
        <v>84422</v>
      </c>
      <c r="C8430" t="s">
        <v>172</v>
      </c>
      <c r="D8430" s="167">
        <v>41426.86</v>
      </c>
      <c r="E8430" t="s">
        <v>233</v>
      </c>
      <c r="F8430" t="s">
        <v>169</v>
      </c>
      <c r="G8430" t="s">
        <v>399</v>
      </c>
      <c r="H8430" s="168">
        <v>38538</v>
      </c>
      <c r="I8430" t="s">
        <v>103</v>
      </c>
      <c r="J8430" s="169">
        <v>12.232876712328768</v>
      </c>
      <c r="K8430">
        <v>3</v>
      </c>
    </row>
    <row r="8431" spans="1:11" x14ac:dyDescent="0.25">
      <c r="A8431" t="s">
        <v>8984</v>
      </c>
      <c r="B8431">
        <v>4191</v>
      </c>
      <c r="C8431" t="s">
        <v>172</v>
      </c>
      <c r="D8431" s="167">
        <v>38484.160000000003</v>
      </c>
      <c r="E8431" t="s">
        <v>233</v>
      </c>
      <c r="F8431" t="s">
        <v>169</v>
      </c>
      <c r="G8431" t="s">
        <v>399</v>
      </c>
      <c r="H8431" s="168">
        <v>39554</v>
      </c>
      <c r="I8431" t="s">
        <v>103</v>
      </c>
      <c r="J8431" s="169">
        <v>9.4493150684931511</v>
      </c>
      <c r="K8431">
        <v>2</v>
      </c>
    </row>
    <row r="8432" spans="1:11" x14ac:dyDescent="0.25">
      <c r="A8432" t="s">
        <v>8985</v>
      </c>
      <c r="B8432">
        <v>49106</v>
      </c>
      <c r="C8432" t="s">
        <v>167</v>
      </c>
      <c r="D8432" s="167">
        <v>26400</v>
      </c>
      <c r="E8432" t="s">
        <v>216</v>
      </c>
      <c r="F8432" t="s">
        <v>202</v>
      </c>
      <c r="G8432" t="s">
        <v>1058</v>
      </c>
      <c r="H8432" s="168">
        <v>41929</v>
      </c>
      <c r="I8432" t="s">
        <v>106</v>
      </c>
      <c r="J8432" s="169">
        <v>2.9424657534246577</v>
      </c>
      <c r="K8432">
        <v>1</v>
      </c>
    </row>
    <row r="8433" spans="1:11" x14ac:dyDescent="0.25">
      <c r="A8433" t="s">
        <v>8986</v>
      </c>
      <c r="B8433">
        <v>85174</v>
      </c>
      <c r="C8433" t="s">
        <v>167</v>
      </c>
      <c r="D8433" s="167">
        <v>57660.28</v>
      </c>
      <c r="E8433" t="s">
        <v>270</v>
      </c>
      <c r="F8433" t="s">
        <v>169</v>
      </c>
      <c r="G8433" t="s">
        <v>801</v>
      </c>
      <c r="H8433" s="168">
        <v>40517</v>
      </c>
      <c r="I8433" t="s">
        <v>104</v>
      </c>
      <c r="J8433" s="169">
        <v>6.8109589041095893</v>
      </c>
      <c r="K8433">
        <v>2</v>
      </c>
    </row>
    <row r="8434" spans="1:11" x14ac:dyDescent="0.25">
      <c r="A8434" t="s">
        <v>8987</v>
      </c>
      <c r="B8434">
        <v>61609</v>
      </c>
      <c r="C8434" t="s">
        <v>172</v>
      </c>
      <c r="D8434" s="167">
        <v>50888.160000000003</v>
      </c>
      <c r="E8434" t="s">
        <v>239</v>
      </c>
      <c r="F8434" t="s">
        <v>169</v>
      </c>
      <c r="G8434" t="s">
        <v>535</v>
      </c>
      <c r="H8434" s="168">
        <v>40994</v>
      </c>
      <c r="I8434" t="s">
        <v>107</v>
      </c>
      <c r="J8434" s="169">
        <v>5.5041095890410956</v>
      </c>
      <c r="K8434">
        <v>2</v>
      </c>
    </row>
    <row r="8435" spans="1:11" x14ac:dyDescent="0.25">
      <c r="A8435" t="s">
        <v>8988</v>
      </c>
      <c r="B8435">
        <v>87511</v>
      </c>
      <c r="C8435" t="s">
        <v>172</v>
      </c>
      <c r="D8435" s="167">
        <v>92756.7</v>
      </c>
      <c r="E8435" t="s">
        <v>175</v>
      </c>
      <c r="F8435" t="s">
        <v>169</v>
      </c>
      <c r="G8435" t="s">
        <v>183</v>
      </c>
      <c r="H8435" s="168">
        <v>34260</v>
      </c>
      <c r="I8435" t="s">
        <v>103</v>
      </c>
      <c r="J8435" s="169">
        <v>23.953424657534246</v>
      </c>
      <c r="K8435">
        <v>5</v>
      </c>
    </row>
    <row r="8436" spans="1:11" x14ac:dyDescent="0.25">
      <c r="A8436" t="s">
        <v>8989</v>
      </c>
      <c r="B8436">
        <v>2054</v>
      </c>
      <c r="C8436" t="s">
        <v>172</v>
      </c>
      <c r="D8436" s="167">
        <v>112899</v>
      </c>
      <c r="E8436" t="s">
        <v>196</v>
      </c>
      <c r="F8436" t="s">
        <v>169</v>
      </c>
      <c r="G8436" t="s">
        <v>620</v>
      </c>
      <c r="H8436" s="168">
        <v>37284</v>
      </c>
      <c r="I8436" t="s">
        <v>108</v>
      </c>
      <c r="J8436" s="169">
        <v>15.668493150684931</v>
      </c>
      <c r="K8436">
        <v>4</v>
      </c>
    </row>
    <row r="8437" spans="1:11" x14ac:dyDescent="0.25">
      <c r="A8437" t="s">
        <v>8990</v>
      </c>
      <c r="B8437">
        <v>89342</v>
      </c>
      <c r="C8437" t="s">
        <v>172</v>
      </c>
      <c r="D8437" s="167">
        <v>118400</v>
      </c>
      <c r="E8437" t="s">
        <v>213</v>
      </c>
      <c r="F8437" t="s">
        <v>169</v>
      </c>
      <c r="G8437" t="s">
        <v>214</v>
      </c>
      <c r="H8437" s="168">
        <v>37557</v>
      </c>
      <c r="I8437" t="s">
        <v>106</v>
      </c>
      <c r="J8437" s="169">
        <v>14.920547945205479</v>
      </c>
      <c r="K8437">
        <v>3</v>
      </c>
    </row>
    <row r="8438" spans="1:11" x14ac:dyDescent="0.25">
      <c r="A8438" t="s">
        <v>8991</v>
      </c>
      <c r="B8438">
        <v>95695</v>
      </c>
      <c r="C8438" t="s">
        <v>172</v>
      </c>
      <c r="D8438" s="167">
        <v>48259.56</v>
      </c>
      <c r="E8438" t="s">
        <v>188</v>
      </c>
      <c r="F8438" t="s">
        <v>169</v>
      </c>
      <c r="G8438" t="s">
        <v>344</v>
      </c>
      <c r="H8438" s="168">
        <v>39146</v>
      </c>
      <c r="I8438" t="s">
        <v>105</v>
      </c>
      <c r="J8438" s="169">
        <v>10.567123287671233</v>
      </c>
      <c r="K8438">
        <v>3</v>
      </c>
    </row>
    <row r="8439" spans="1:11" x14ac:dyDescent="0.25">
      <c r="A8439" t="s">
        <v>8992</v>
      </c>
      <c r="B8439">
        <v>17528</v>
      </c>
      <c r="C8439" t="s">
        <v>167</v>
      </c>
      <c r="D8439" s="167">
        <v>26258.75</v>
      </c>
      <c r="E8439" t="s">
        <v>216</v>
      </c>
      <c r="F8439" t="s">
        <v>202</v>
      </c>
      <c r="G8439" t="s">
        <v>588</v>
      </c>
      <c r="H8439" s="168">
        <v>35786</v>
      </c>
      <c r="I8439" t="s">
        <v>105</v>
      </c>
      <c r="J8439" s="169">
        <v>19.772602739726029</v>
      </c>
      <c r="K8439">
        <v>4</v>
      </c>
    </row>
    <row r="8440" spans="1:11" x14ac:dyDescent="0.25">
      <c r="A8440" t="s">
        <v>8993</v>
      </c>
      <c r="B8440">
        <v>95015</v>
      </c>
      <c r="C8440" t="s">
        <v>167</v>
      </c>
      <c r="D8440" s="167">
        <v>23743.1</v>
      </c>
      <c r="E8440" t="s">
        <v>216</v>
      </c>
      <c r="F8440" t="s">
        <v>202</v>
      </c>
      <c r="G8440" t="s">
        <v>980</v>
      </c>
      <c r="H8440" s="168">
        <v>42016</v>
      </c>
      <c r="I8440" t="s">
        <v>103</v>
      </c>
      <c r="J8440" s="169">
        <v>2.7041095890410958</v>
      </c>
      <c r="K8440">
        <v>1</v>
      </c>
    </row>
    <row r="8441" spans="1:11" x14ac:dyDescent="0.25">
      <c r="A8441" t="s">
        <v>8994</v>
      </c>
      <c r="B8441">
        <v>25036</v>
      </c>
      <c r="C8441" t="s">
        <v>172</v>
      </c>
      <c r="D8441" s="167">
        <v>57931.58</v>
      </c>
      <c r="E8441" t="s">
        <v>196</v>
      </c>
      <c r="F8441" t="s">
        <v>169</v>
      </c>
      <c r="G8441" t="s">
        <v>228</v>
      </c>
      <c r="H8441" s="168">
        <v>41820</v>
      </c>
      <c r="I8441" t="s">
        <v>103</v>
      </c>
      <c r="J8441" s="169">
        <v>3.2410958904109588</v>
      </c>
      <c r="K8441">
        <v>1</v>
      </c>
    </row>
    <row r="8442" spans="1:11" x14ac:dyDescent="0.25">
      <c r="A8442" t="s">
        <v>8995</v>
      </c>
      <c r="B8442">
        <v>94441</v>
      </c>
      <c r="C8442" t="s">
        <v>167</v>
      </c>
      <c r="D8442" s="167">
        <v>94437.7</v>
      </c>
      <c r="E8442" t="s">
        <v>268</v>
      </c>
      <c r="F8442" t="s">
        <v>169</v>
      </c>
      <c r="G8442" t="s">
        <v>297</v>
      </c>
      <c r="H8442" s="168">
        <v>41904</v>
      </c>
      <c r="I8442" t="s">
        <v>108</v>
      </c>
      <c r="J8442" s="169">
        <v>3.010958904109589</v>
      </c>
      <c r="K8442">
        <v>1</v>
      </c>
    </row>
    <row r="8443" spans="1:11" x14ac:dyDescent="0.25">
      <c r="A8443" t="s">
        <v>8996</v>
      </c>
      <c r="B8443">
        <v>43157</v>
      </c>
      <c r="C8443" t="s">
        <v>172</v>
      </c>
      <c r="D8443" s="167">
        <v>35587.089999999997</v>
      </c>
      <c r="E8443" t="s">
        <v>253</v>
      </c>
      <c r="F8443" t="s">
        <v>169</v>
      </c>
      <c r="G8443" t="s">
        <v>895</v>
      </c>
      <c r="H8443" s="168">
        <v>41463</v>
      </c>
      <c r="I8443" t="s">
        <v>104</v>
      </c>
      <c r="J8443" s="169">
        <v>4.2191780821917808</v>
      </c>
      <c r="K8443">
        <v>1</v>
      </c>
    </row>
    <row r="8444" spans="1:11" x14ac:dyDescent="0.25">
      <c r="A8444" t="s">
        <v>8997</v>
      </c>
      <c r="B8444">
        <v>3651</v>
      </c>
      <c r="C8444" t="s">
        <v>172</v>
      </c>
      <c r="D8444" s="167">
        <v>49104.52</v>
      </c>
      <c r="E8444" t="s">
        <v>168</v>
      </c>
      <c r="F8444" t="s">
        <v>169</v>
      </c>
      <c r="G8444" t="s">
        <v>649</v>
      </c>
      <c r="H8444" s="168">
        <v>41358</v>
      </c>
      <c r="I8444" t="s">
        <v>108</v>
      </c>
      <c r="J8444" s="169">
        <v>4.506849315068493</v>
      </c>
      <c r="K8444">
        <v>1</v>
      </c>
    </row>
    <row r="8445" spans="1:11" x14ac:dyDescent="0.25">
      <c r="A8445" t="s">
        <v>8998</v>
      </c>
      <c r="B8445">
        <v>50695</v>
      </c>
      <c r="C8445" t="s">
        <v>167</v>
      </c>
      <c r="D8445" s="167">
        <v>97912</v>
      </c>
      <c r="E8445" t="s">
        <v>188</v>
      </c>
      <c r="F8445" t="s">
        <v>169</v>
      </c>
      <c r="G8445" t="s">
        <v>284</v>
      </c>
      <c r="H8445" s="168">
        <v>36500</v>
      </c>
      <c r="I8445" t="s">
        <v>105</v>
      </c>
      <c r="J8445" s="169">
        <v>17.816438356164383</v>
      </c>
      <c r="K8445">
        <v>4</v>
      </c>
    </row>
    <row r="8446" spans="1:11" x14ac:dyDescent="0.25">
      <c r="A8446" t="s">
        <v>8999</v>
      </c>
      <c r="B8446">
        <v>21218</v>
      </c>
      <c r="C8446" t="s">
        <v>172</v>
      </c>
      <c r="D8446" s="167">
        <v>71908</v>
      </c>
      <c r="E8446" t="s">
        <v>168</v>
      </c>
      <c r="F8446" t="s">
        <v>169</v>
      </c>
      <c r="G8446" t="s">
        <v>265</v>
      </c>
      <c r="H8446" s="168">
        <v>36989</v>
      </c>
      <c r="I8446" t="s">
        <v>105</v>
      </c>
      <c r="J8446" s="169">
        <v>16.476712328767125</v>
      </c>
      <c r="K8446">
        <v>4</v>
      </c>
    </row>
    <row r="8447" spans="1:11" x14ac:dyDescent="0.25">
      <c r="A8447" t="s">
        <v>9000</v>
      </c>
      <c r="B8447">
        <v>77762</v>
      </c>
      <c r="C8447" t="s">
        <v>172</v>
      </c>
      <c r="D8447" s="167">
        <v>89620</v>
      </c>
      <c r="E8447" t="s">
        <v>175</v>
      </c>
      <c r="F8447" t="s">
        <v>169</v>
      </c>
      <c r="G8447" t="s">
        <v>183</v>
      </c>
      <c r="H8447" s="168">
        <v>36472</v>
      </c>
      <c r="I8447" t="s">
        <v>104</v>
      </c>
      <c r="J8447" s="169">
        <v>17.893150684931506</v>
      </c>
      <c r="K8447">
        <v>4</v>
      </c>
    </row>
    <row r="8448" spans="1:11" x14ac:dyDescent="0.25">
      <c r="A8448" t="s">
        <v>9001</v>
      </c>
      <c r="B8448">
        <v>56720</v>
      </c>
      <c r="C8448" t="s">
        <v>172</v>
      </c>
      <c r="D8448" s="167">
        <v>55139.67</v>
      </c>
      <c r="E8448" t="s">
        <v>216</v>
      </c>
      <c r="F8448" t="s">
        <v>169</v>
      </c>
      <c r="G8448" t="s">
        <v>217</v>
      </c>
      <c r="H8448" s="168">
        <v>36283</v>
      </c>
      <c r="I8448" t="s">
        <v>103</v>
      </c>
      <c r="J8448" s="169">
        <v>18.410958904109588</v>
      </c>
      <c r="K8448">
        <v>4</v>
      </c>
    </row>
    <row r="8449" spans="1:11" x14ac:dyDescent="0.25">
      <c r="A8449" t="s">
        <v>9002</v>
      </c>
      <c r="B8449">
        <v>3647</v>
      </c>
      <c r="C8449" t="s">
        <v>172</v>
      </c>
      <c r="D8449" s="167">
        <v>40631.32</v>
      </c>
      <c r="E8449" t="s">
        <v>199</v>
      </c>
      <c r="F8449" t="s">
        <v>169</v>
      </c>
      <c r="G8449" t="s">
        <v>200</v>
      </c>
      <c r="H8449" s="168">
        <v>42037</v>
      </c>
      <c r="I8449" t="s">
        <v>104</v>
      </c>
      <c r="J8449" s="169">
        <v>2.6465753424657534</v>
      </c>
      <c r="K8449">
        <v>1</v>
      </c>
    </row>
    <row r="8450" spans="1:11" x14ac:dyDescent="0.25">
      <c r="A8450" t="s">
        <v>9003</v>
      </c>
      <c r="B8450">
        <v>67819</v>
      </c>
      <c r="C8450" t="s">
        <v>172</v>
      </c>
      <c r="D8450" s="167">
        <v>72185</v>
      </c>
      <c r="E8450" t="s">
        <v>168</v>
      </c>
      <c r="F8450" t="s">
        <v>169</v>
      </c>
      <c r="G8450" t="s">
        <v>265</v>
      </c>
      <c r="H8450" s="168">
        <v>37760</v>
      </c>
      <c r="I8450" t="s">
        <v>106</v>
      </c>
      <c r="J8450" s="169">
        <v>14.364383561643836</v>
      </c>
      <c r="K8450">
        <v>3</v>
      </c>
    </row>
    <row r="8451" spans="1:11" x14ac:dyDescent="0.25">
      <c r="A8451" t="s">
        <v>9004</v>
      </c>
      <c r="B8451">
        <v>43683</v>
      </c>
      <c r="C8451" t="s">
        <v>167</v>
      </c>
      <c r="D8451" s="167">
        <v>100849.36</v>
      </c>
      <c r="E8451" t="s">
        <v>191</v>
      </c>
      <c r="F8451" t="s">
        <v>169</v>
      </c>
      <c r="G8451" t="s">
        <v>610</v>
      </c>
      <c r="H8451" s="168">
        <v>34672</v>
      </c>
      <c r="I8451" t="s">
        <v>104</v>
      </c>
      <c r="J8451" s="169">
        <v>22.824657534246576</v>
      </c>
      <c r="K8451">
        <v>5</v>
      </c>
    </row>
    <row r="8452" spans="1:11" x14ac:dyDescent="0.25">
      <c r="A8452" t="s">
        <v>9005</v>
      </c>
      <c r="B8452">
        <v>2009</v>
      </c>
      <c r="C8452" t="s">
        <v>172</v>
      </c>
      <c r="D8452" s="167">
        <v>64141</v>
      </c>
      <c r="E8452" t="s">
        <v>196</v>
      </c>
      <c r="F8452" t="s">
        <v>169</v>
      </c>
      <c r="G8452" t="s">
        <v>1390</v>
      </c>
      <c r="H8452" s="168">
        <v>38278</v>
      </c>
      <c r="I8452" t="s">
        <v>106</v>
      </c>
      <c r="J8452" s="169">
        <v>12.945205479452055</v>
      </c>
      <c r="K8452">
        <v>3</v>
      </c>
    </row>
    <row r="8453" spans="1:11" x14ac:dyDescent="0.25">
      <c r="A8453" t="s">
        <v>9006</v>
      </c>
      <c r="B8453">
        <v>43621</v>
      </c>
      <c r="C8453" t="s">
        <v>167</v>
      </c>
      <c r="D8453" s="167">
        <v>76015.03</v>
      </c>
      <c r="E8453" t="s">
        <v>188</v>
      </c>
      <c r="F8453" t="s">
        <v>169</v>
      </c>
      <c r="G8453" t="s">
        <v>273</v>
      </c>
      <c r="H8453" s="168">
        <v>32538</v>
      </c>
      <c r="I8453" t="s">
        <v>105</v>
      </c>
      <c r="J8453" s="169">
        <v>28.671232876712327</v>
      </c>
      <c r="K8453">
        <v>6</v>
      </c>
    </row>
    <row r="8454" spans="1:11" x14ac:dyDescent="0.25">
      <c r="A8454" t="s">
        <v>9007</v>
      </c>
      <c r="B8454">
        <v>16690</v>
      </c>
      <c r="C8454" t="s">
        <v>167</v>
      </c>
      <c r="D8454" s="167">
        <v>60460.92</v>
      </c>
      <c r="E8454" t="s">
        <v>188</v>
      </c>
      <c r="F8454" t="s">
        <v>169</v>
      </c>
      <c r="G8454" t="s">
        <v>282</v>
      </c>
      <c r="H8454" s="168">
        <v>42184</v>
      </c>
      <c r="I8454" t="s">
        <v>103</v>
      </c>
      <c r="J8454" s="169">
        <v>2.2438356164383562</v>
      </c>
      <c r="K8454">
        <v>1</v>
      </c>
    </row>
    <row r="8455" spans="1:11" x14ac:dyDescent="0.25">
      <c r="A8455" t="s">
        <v>9008</v>
      </c>
      <c r="B8455">
        <v>27474</v>
      </c>
      <c r="C8455" t="s">
        <v>172</v>
      </c>
      <c r="D8455" s="167">
        <v>56575</v>
      </c>
      <c r="E8455" t="s">
        <v>191</v>
      </c>
      <c r="F8455" t="s">
        <v>169</v>
      </c>
      <c r="G8455" t="s">
        <v>354</v>
      </c>
      <c r="H8455" s="168">
        <v>41064</v>
      </c>
      <c r="I8455" t="s">
        <v>103</v>
      </c>
      <c r="J8455" s="169">
        <v>5.3123287671232875</v>
      </c>
      <c r="K8455">
        <v>2</v>
      </c>
    </row>
    <row r="8456" spans="1:11" x14ac:dyDescent="0.25">
      <c r="A8456" t="s">
        <v>9009</v>
      </c>
      <c r="B8456">
        <v>92583</v>
      </c>
      <c r="C8456" t="s">
        <v>172</v>
      </c>
      <c r="D8456" s="167">
        <v>91051.31</v>
      </c>
      <c r="E8456" t="s">
        <v>188</v>
      </c>
      <c r="F8456" t="s">
        <v>169</v>
      </c>
      <c r="G8456" t="s">
        <v>305</v>
      </c>
      <c r="H8456" s="168">
        <v>36514</v>
      </c>
      <c r="I8456" t="s">
        <v>104</v>
      </c>
      <c r="J8456" s="169">
        <v>17.778082191780822</v>
      </c>
      <c r="K8456">
        <v>4</v>
      </c>
    </row>
    <row r="8457" spans="1:11" x14ac:dyDescent="0.25">
      <c r="A8457" t="s">
        <v>9010</v>
      </c>
      <c r="B8457">
        <v>5513</v>
      </c>
      <c r="C8457" t="s">
        <v>167</v>
      </c>
      <c r="D8457" s="167">
        <v>71207.5</v>
      </c>
      <c r="E8457" t="s">
        <v>175</v>
      </c>
      <c r="F8457" t="s">
        <v>169</v>
      </c>
      <c r="G8457" t="s">
        <v>211</v>
      </c>
      <c r="H8457" s="168">
        <v>39664</v>
      </c>
      <c r="I8457" t="s">
        <v>105</v>
      </c>
      <c r="J8457" s="169">
        <v>9.1479452054794521</v>
      </c>
      <c r="K8457">
        <v>2</v>
      </c>
    </row>
    <row r="8458" spans="1:11" x14ac:dyDescent="0.25">
      <c r="A8458" t="s">
        <v>9011</v>
      </c>
      <c r="B8458">
        <v>37839</v>
      </c>
      <c r="C8458" t="s">
        <v>172</v>
      </c>
      <c r="D8458" s="167">
        <v>103506</v>
      </c>
      <c r="E8458" t="s">
        <v>175</v>
      </c>
      <c r="F8458" t="s">
        <v>169</v>
      </c>
      <c r="G8458" t="s">
        <v>586</v>
      </c>
      <c r="H8458" s="168">
        <v>35646</v>
      </c>
      <c r="I8458" t="s">
        <v>103</v>
      </c>
      <c r="J8458" s="169">
        <v>20.156164383561645</v>
      </c>
      <c r="K8458">
        <v>5</v>
      </c>
    </row>
    <row r="8459" spans="1:11" x14ac:dyDescent="0.25">
      <c r="A8459" t="s">
        <v>9012</v>
      </c>
      <c r="B8459">
        <v>59558</v>
      </c>
      <c r="C8459" t="s">
        <v>167</v>
      </c>
      <c r="D8459" s="167">
        <v>89620</v>
      </c>
      <c r="E8459" t="s">
        <v>175</v>
      </c>
      <c r="F8459" t="s">
        <v>169</v>
      </c>
      <c r="G8459" t="s">
        <v>183</v>
      </c>
      <c r="H8459" s="168">
        <v>36234</v>
      </c>
      <c r="I8459" t="s">
        <v>105</v>
      </c>
      <c r="J8459" s="169">
        <v>18.545205479452054</v>
      </c>
      <c r="K8459">
        <v>4</v>
      </c>
    </row>
    <row r="8460" spans="1:11" x14ac:dyDescent="0.25">
      <c r="A8460" t="s">
        <v>9013</v>
      </c>
      <c r="B8460">
        <v>10731</v>
      </c>
      <c r="C8460" t="s">
        <v>172</v>
      </c>
      <c r="D8460" s="167">
        <v>76716</v>
      </c>
      <c r="E8460" t="s">
        <v>191</v>
      </c>
      <c r="F8460" t="s">
        <v>169</v>
      </c>
      <c r="G8460" t="s">
        <v>192</v>
      </c>
      <c r="H8460" s="168">
        <v>38747</v>
      </c>
      <c r="I8460" t="s">
        <v>106</v>
      </c>
      <c r="J8460" s="169">
        <v>11.66027397260274</v>
      </c>
      <c r="K8460">
        <v>3</v>
      </c>
    </row>
    <row r="8461" spans="1:11" x14ac:dyDescent="0.25">
      <c r="A8461" t="s">
        <v>9014</v>
      </c>
      <c r="B8461">
        <v>83506</v>
      </c>
      <c r="C8461" t="s">
        <v>172</v>
      </c>
      <c r="D8461" s="167">
        <v>102664</v>
      </c>
      <c r="E8461" t="s">
        <v>230</v>
      </c>
      <c r="F8461" t="s">
        <v>169</v>
      </c>
      <c r="G8461" t="s">
        <v>840</v>
      </c>
      <c r="H8461" s="168">
        <v>40798</v>
      </c>
      <c r="I8461" t="s">
        <v>107</v>
      </c>
      <c r="J8461" s="169">
        <v>6.0410958904109586</v>
      </c>
      <c r="K8461">
        <v>2</v>
      </c>
    </row>
    <row r="8462" spans="1:11" x14ac:dyDescent="0.25">
      <c r="A8462" t="s">
        <v>9015</v>
      </c>
      <c r="B8462">
        <v>7809</v>
      </c>
      <c r="C8462" t="s">
        <v>167</v>
      </c>
      <c r="D8462" s="167">
        <v>100849.36</v>
      </c>
      <c r="E8462" t="s">
        <v>175</v>
      </c>
      <c r="F8462" t="s">
        <v>169</v>
      </c>
      <c r="G8462" t="s">
        <v>211</v>
      </c>
      <c r="H8462" s="168">
        <v>34512</v>
      </c>
      <c r="I8462" t="s">
        <v>103</v>
      </c>
      <c r="J8462" s="169">
        <v>23.263013698630136</v>
      </c>
      <c r="K8462">
        <v>5</v>
      </c>
    </row>
    <row r="8463" spans="1:11" x14ac:dyDescent="0.25">
      <c r="A8463" t="s">
        <v>9016</v>
      </c>
      <c r="B8463">
        <v>84160</v>
      </c>
      <c r="C8463" t="s">
        <v>172</v>
      </c>
      <c r="D8463" s="167">
        <v>91042.55</v>
      </c>
      <c r="E8463" t="s">
        <v>253</v>
      </c>
      <c r="F8463" t="s">
        <v>169</v>
      </c>
      <c r="G8463" t="s">
        <v>282</v>
      </c>
      <c r="H8463" s="168">
        <v>41036</v>
      </c>
      <c r="I8463" t="s">
        <v>103</v>
      </c>
      <c r="J8463" s="169">
        <v>5.3890410958904109</v>
      </c>
      <c r="K8463">
        <v>2</v>
      </c>
    </row>
    <row r="8464" spans="1:11" x14ac:dyDescent="0.25">
      <c r="A8464" t="s">
        <v>9017</v>
      </c>
      <c r="B8464">
        <v>98723</v>
      </c>
      <c r="C8464" t="s">
        <v>172</v>
      </c>
      <c r="D8464" s="167">
        <v>92920</v>
      </c>
      <c r="E8464" t="s">
        <v>185</v>
      </c>
      <c r="F8464" t="s">
        <v>169</v>
      </c>
      <c r="G8464" t="s">
        <v>416</v>
      </c>
      <c r="H8464" s="168">
        <v>38145</v>
      </c>
      <c r="I8464" t="s">
        <v>104</v>
      </c>
      <c r="J8464" s="169">
        <v>13.30958904109589</v>
      </c>
      <c r="K8464">
        <v>3</v>
      </c>
    </row>
    <row r="8465" spans="1:11" x14ac:dyDescent="0.25">
      <c r="A8465" t="s">
        <v>9018</v>
      </c>
      <c r="B8465">
        <v>45356</v>
      </c>
      <c r="C8465" t="s">
        <v>167</v>
      </c>
      <c r="D8465" s="167">
        <v>76928.44</v>
      </c>
      <c r="E8465" t="s">
        <v>216</v>
      </c>
      <c r="F8465" t="s">
        <v>169</v>
      </c>
      <c r="G8465" t="s">
        <v>361</v>
      </c>
      <c r="H8465" s="168">
        <v>34105</v>
      </c>
      <c r="I8465" t="s">
        <v>106</v>
      </c>
      <c r="J8465" s="169">
        <v>24.378082191780823</v>
      </c>
      <c r="K8465">
        <v>5</v>
      </c>
    </row>
    <row r="8466" spans="1:11" x14ac:dyDescent="0.25">
      <c r="A8466" t="s">
        <v>9019</v>
      </c>
      <c r="B8466">
        <v>52154</v>
      </c>
      <c r="C8466" t="s">
        <v>172</v>
      </c>
      <c r="D8466" s="167">
        <v>55262.57</v>
      </c>
      <c r="E8466" t="s">
        <v>199</v>
      </c>
      <c r="F8466" t="s">
        <v>169</v>
      </c>
      <c r="G8466" t="s">
        <v>200</v>
      </c>
      <c r="H8466" s="168">
        <v>37580</v>
      </c>
      <c r="I8466" t="s">
        <v>104</v>
      </c>
      <c r="J8466" s="169">
        <v>14.857534246575343</v>
      </c>
      <c r="K8466">
        <v>3</v>
      </c>
    </row>
    <row r="8467" spans="1:11" x14ac:dyDescent="0.25">
      <c r="A8467" t="s">
        <v>9020</v>
      </c>
      <c r="B8467">
        <v>22502</v>
      </c>
      <c r="C8467" t="s">
        <v>172</v>
      </c>
      <c r="D8467" s="167">
        <v>68028.09</v>
      </c>
      <c r="E8467" t="s">
        <v>188</v>
      </c>
      <c r="F8467" t="s">
        <v>169</v>
      </c>
      <c r="G8467" t="s">
        <v>189</v>
      </c>
      <c r="H8467" s="168">
        <v>41764</v>
      </c>
      <c r="I8467" t="s">
        <v>106</v>
      </c>
      <c r="J8467" s="169">
        <v>3.3945205479452056</v>
      </c>
      <c r="K8467">
        <v>1</v>
      </c>
    </row>
    <row r="8468" spans="1:11" x14ac:dyDescent="0.25">
      <c r="A8468" t="s">
        <v>9021</v>
      </c>
      <c r="B8468">
        <v>71595</v>
      </c>
      <c r="C8468" t="s">
        <v>167</v>
      </c>
      <c r="D8468" s="167">
        <v>72733.7</v>
      </c>
      <c r="E8468" t="s">
        <v>168</v>
      </c>
      <c r="F8468" t="s">
        <v>169</v>
      </c>
      <c r="G8468" t="s">
        <v>2099</v>
      </c>
      <c r="H8468" s="168">
        <v>40490</v>
      </c>
      <c r="I8468" t="s">
        <v>107</v>
      </c>
      <c r="J8468" s="169">
        <v>6.8849315068493153</v>
      </c>
      <c r="K8468">
        <v>2</v>
      </c>
    </row>
    <row r="8469" spans="1:11" x14ac:dyDescent="0.25">
      <c r="A8469" t="s">
        <v>9022</v>
      </c>
      <c r="B8469">
        <v>58415</v>
      </c>
      <c r="C8469" t="s">
        <v>167</v>
      </c>
      <c r="D8469" s="167">
        <v>56026.45</v>
      </c>
      <c r="E8469" t="s">
        <v>188</v>
      </c>
      <c r="F8469" t="s">
        <v>169</v>
      </c>
      <c r="G8469" t="s">
        <v>282</v>
      </c>
      <c r="H8469" s="168">
        <v>42590</v>
      </c>
      <c r="I8469" t="s">
        <v>108</v>
      </c>
      <c r="J8469" s="169">
        <v>1.1315068493150684</v>
      </c>
      <c r="K8469">
        <v>1</v>
      </c>
    </row>
    <row r="8470" spans="1:11" x14ac:dyDescent="0.25">
      <c r="A8470" t="s">
        <v>9023</v>
      </c>
      <c r="B8470">
        <v>64965</v>
      </c>
      <c r="C8470" t="s">
        <v>167</v>
      </c>
      <c r="D8470" s="167">
        <v>55122.12</v>
      </c>
      <c r="E8470" t="s">
        <v>199</v>
      </c>
      <c r="F8470" t="s">
        <v>169</v>
      </c>
      <c r="G8470" t="s">
        <v>200</v>
      </c>
      <c r="H8470" s="168">
        <v>38033</v>
      </c>
      <c r="I8470" t="s">
        <v>106</v>
      </c>
      <c r="J8470" s="169">
        <v>13.616438356164384</v>
      </c>
      <c r="K8470">
        <v>3</v>
      </c>
    </row>
    <row r="8471" spans="1:11" x14ac:dyDescent="0.25">
      <c r="A8471" t="s">
        <v>9024</v>
      </c>
      <c r="B8471">
        <v>40494</v>
      </c>
      <c r="C8471" t="s">
        <v>172</v>
      </c>
      <c r="D8471" s="167">
        <v>70208.09</v>
      </c>
      <c r="E8471" t="s">
        <v>196</v>
      </c>
      <c r="F8471" t="s">
        <v>169</v>
      </c>
      <c r="G8471" t="s">
        <v>228</v>
      </c>
      <c r="H8471" s="168">
        <v>39048</v>
      </c>
      <c r="I8471" t="s">
        <v>106</v>
      </c>
      <c r="J8471" s="169">
        <v>10.835616438356164</v>
      </c>
      <c r="K8471">
        <v>3</v>
      </c>
    </row>
    <row r="8472" spans="1:11" x14ac:dyDescent="0.25">
      <c r="A8472" t="s">
        <v>9025</v>
      </c>
      <c r="B8472">
        <v>41688</v>
      </c>
      <c r="C8472" t="s">
        <v>167</v>
      </c>
      <c r="D8472" s="167">
        <v>49831</v>
      </c>
      <c r="E8472" t="s">
        <v>168</v>
      </c>
      <c r="F8472" t="s">
        <v>169</v>
      </c>
      <c r="G8472" t="s">
        <v>265</v>
      </c>
      <c r="H8472" s="168">
        <v>41862</v>
      </c>
      <c r="I8472" t="s">
        <v>104</v>
      </c>
      <c r="J8472" s="169">
        <v>3.1260273972602741</v>
      </c>
      <c r="K8472">
        <v>1</v>
      </c>
    </row>
    <row r="8473" spans="1:11" x14ac:dyDescent="0.25">
      <c r="A8473" t="s">
        <v>9026</v>
      </c>
      <c r="B8473">
        <v>22469</v>
      </c>
      <c r="C8473" t="s">
        <v>167</v>
      </c>
      <c r="D8473" s="167">
        <v>71927.98</v>
      </c>
      <c r="E8473" t="s">
        <v>175</v>
      </c>
      <c r="F8473" t="s">
        <v>169</v>
      </c>
      <c r="G8473" t="s">
        <v>311</v>
      </c>
      <c r="H8473" s="168">
        <v>39258</v>
      </c>
      <c r="I8473" t="s">
        <v>103</v>
      </c>
      <c r="J8473" s="169">
        <v>10.260273972602739</v>
      </c>
      <c r="K8473">
        <v>3</v>
      </c>
    </row>
    <row r="8474" spans="1:11" x14ac:dyDescent="0.25">
      <c r="A8474" t="s">
        <v>9027</v>
      </c>
      <c r="B8474">
        <v>19059</v>
      </c>
      <c r="C8474" t="s">
        <v>172</v>
      </c>
      <c r="D8474" s="167">
        <v>52693</v>
      </c>
      <c r="E8474" t="s">
        <v>191</v>
      </c>
      <c r="F8474" t="s">
        <v>169</v>
      </c>
      <c r="G8474" t="s">
        <v>354</v>
      </c>
      <c r="H8474" s="168">
        <v>41288</v>
      </c>
      <c r="I8474" t="s">
        <v>104</v>
      </c>
      <c r="J8474" s="169">
        <v>4.6986301369863011</v>
      </c>
      <c r="K8474">
        <v>1</v>
      </c>
    </row>
    <row r="8475" spans="1:11" x14ac:dyDescent="0.25">
      <c r="A8475" t="s">
        <v>9028</v>
      </c>
      <c r="B8475">
        <v>93827</v>
      </c>
      <c r="C8475" t="s">
        <v>167</v>
      </c>
      <c r="D8475" s="167">
        <v>95263.92</v>
      </c>
      <c r="E8475" t="s">
        <v>188</v>
      </c>
      <c r="F8475" t="s">
        <v>169</v>
      </c>
      <c r="G8475" t="s">
        <v>468</v>
      </c>
      <c r="H8475" s="168">
        <v>32089</v>
      </c>
      <c r="I8475" t="s">
        <v>106</v>
      </c>
      <c r="J8475" s="169">
        <v>29.901369863013699</v>
      </c>
      <c r="K8475">
        <v>6</v>
      </c>
    </row>
    <row r="8476" spans="1:11" x14ac:dyDescent="0.25">
      <c r="A8476" t="s">
        <v>9029</v>
      </c>
      <c r="B8476">
        <v>89490</v>
      </c>
      <c r="C8476" t="s">
        <v>167</v>
      </c>
      <c r="D8476" s="167">
        <v>44945.53</v>
      </c>
      <c r="E8476" t="s">
        <v>188</v>
      </c>
      <c r="F8476" t="s">
        <v>202</v>
      </c>
      <c r="G8476" t="s">
        <v>313</v>
      </c>
      <c r="H8476" s="168">
        <v>37901</v>
      </c>
      <c r="I8476" t="s">
        <v>104</v>
      </c>
      <c r="J8476" s="169">
        <v>13.978082191780821</v>
      </c>
      <c r="K8476">
        <v>3</v>
      </c>
    </row>
    <row r="8477" spans="1:11" x14ac:dyDescent="0.25">
      <c r="A8477" t="s">
        <v>9030</v>
      </c>
      <c r="B8477">
        <v>75963</v>
      </c>
      <c r="C8477" t="s">
        <v>167</v>
      </c>
      <c r="D8477" s="167">
        <v>50539.21</v>
      </c>
      <c r="E8477" t="s">
        <v>270</v>
      </c>
      <c r="F8477" t="s">
        <v>169</v>
      </c>
      <c r="G8477" t="s">
        <v>801</v>
      </c>
      <c r="H8477" s="168">
        <v>41442</v>
      </c>
      <c r="I8477" t="s">
        <v>104</v>
      </c>
      <c r="J8477" s="169">
        <v>4.2767123287671236</v>
      </c>
      <c r="K8477">
        <v>1</v>
      </c>
    </row>
    <row r="8478" spans="1:11" x14ac:dyDescent="0.25">
      <c r="A8478" t="s">
        <v>9031</v>
      </c>
      <c r="B8478">
        <v>331</v>
      </c>
      <c r="C8478" t="s">
        <v>172</v>
      </c>
      <c r="D8478" s="167">
        <v>91751.37</v>
      </c>
      <c r="E8478" t="s">
        <v>168</v>
      </c>
      <c r="F8478" t="s">
        <v>169</v>
      </c>
      <c r="G8478" t="s">
        <v>1364</v>
      </c>
      <c r="H8478" s="168">
        <v>33791</v>
      </c>
      <c r="I8478" t="s">
        <v>103</v>
      </c>
      <c r="J8478" s="169">
        <v>25.238356164383561</v>
      </c>
      <c r="K8478">
        <v>6</v>
      </c>
    </row>
    <row r="8479" spans="1:11" x14ac:dyDescent="0.25">
      <c r="A8479" t="s">
        <v>9032</v>
      </c>
      <c r="B8479">
        <v>17603</v>
      </c>
      <c r="C8479" t="s">
        <v>167</v>
      </c>
      <c r="D8479" s="167">
        <v>58516.53</v>
      </c>
      <c r="E8479" t="s">
        <v>168</v>
      </c>
      <c r="F8479" t="s">
        <v>169</v>
      </c>
      <c r="G8479" t="s">
        <v>869</v>
      </c>
      <c r="H8479" s="168">
        <v>38362</v>
      </c>
      <c r="I8479" t="s">
        <v>103</v>
      </c>
      <c r="J8479" s="169">
        <v>12.715068493150685</v>
      </c>
      <c r="K8479">
        <v>3</v>
      </c>
    </row>
    <row r="8480" spans="1:11" x14ac:dyDescent="0.25">
      <c r="A8480" t="s">
        <v>9033</v>
      </c>
      <c r="B8480">
        <v>9627</v>
      </c>
      <c r="C8480" t="s">
        <v>167</v>
      </c>
      <c r="D8480" s="167">
        <v>67206</v>
      </c>
      <c r="E8480" t="s">
        <v>230</v>
      </c>
      <c r="F8480" t="s">
        <v>169</v>
      </c>
      <c r="G8480" t="s">
        <v>170</v>
      </c>
      <c r="H8480" s="168">
        <v>36059</v>
      </c>
      <c r="I8480" t="s">
        <v>106</v>
      </c>
      <c r="J8480" s="169">
        <v>19.024657534246575</v>
      </c>
      <c r="K8480">
        <v>4</v>
      </c>
    </row>
    <row r="8481" spans="1:11" x14ac:dyDescent="0.25">
      <c r="A8481" t="s">
        <v>9034</v>
      </c>
      <c r="B8481">
        <v>2972</v>
      </c>
      <c r="C8481" t="s">
        <v>172</v>
      </c>
      <c r="D8481" s="167">
        <v>74000</v>
      </c>
      <c r="E8481" t="s">
        <v>175</v>
      </c>
      <c r="F8481" t="s">
        <v>169</v>
      </c>
      <c r="G8481" t="s">
        <v>311</v>
      </c>
      <c r="H8481" s="168">
        <v>42731</v>
      </c>
      <c r="I8481" t="s">
        <v>104</v>
      </c>
      <c r="J8481" s="169">
        <v>0.74520547945205484</v>
      </c>
      <c r="K8481">
        <v>1</v>
      </c>
    </row>
    <row r="8482" spans="1:11" x14ac:dyDescent="0.25">
      <c r="A8482" t="s">
        <v>9035</v>
      </c>
      <c r="B8482">
        <v>92766</v>
      </c>
      <c r="C8482" t="s">
        <v>172</v>
      </c>
      <c r="D8482" s="167">
        <v>84022.63</v>
      </c>
      <c r="E8482" t="s">
        <v>199</v>
      </c>
      <c r="F8482" t="s">
        <v>169</v>
      </c>
      <c r="G8482" t="s">
        <v>282</v>
      </c>
      <c r="H8482" s="168">
        <v>35254</v>
      </c>
      <c r="I8482" t="s">
        <v>107</v>
      </c>
      <c r="J8482" s="169">
        <v>21.230136986301371</v>
      </c>
      <c r="K8482">
        <v>5</v>
      </c>
    </row>
    <row r="8483" spans="1:11" x14ac:dyDescent="0.25">
      <c r="A8483" t="s">
        <v>9036</v>
      </c>
      <c r="B8483">
        <v>82003</v>
      </c>
      <c r="C8483" t="s">
        <v>172</v>
      </c>
      <c r="D8483" s="167">
        <v>67384</v>
      </c>
      <c r="E8483" t="s">
        <v>168</v>
      </c>
      <c r="F8483" t="s">
        <v>169</v>
      </c>
      <c r="G8483" t="s">
        <v>265</v>
      </c>
      <c r="H8483" s="168">
        <v>38432</v>
      </c>
      <c r="I8483" t="s">
        <v>103</v>
      </c>
      <c r="J8483" s="169">
        <v>12.523287671232877</v>
      </c>
      <c r="K8483">
        <v>3</v>
      </c>
    </row>
    <row r="8484" spans="1:11" x14ac:dyDescent="0.25">
      <c r="A8484" t="s">
        <v>9037</v>
      </c>
      <c r="B8484">
        <v>32311</v>
      </c>
      <c r="C8484" t="s">
        <v>167</v>
      </c>
      <c r="D8484" s="167">
        <v>58186.12</v>
      </c>
      <c r="E8484" t="s">
        <v>188</v>
      </c>
      <c r="F8484" t="s">
        <v>202</v>
      </c>
      <c r="G8484" t="s">
        <v>397</v>
      </c>
      <c r="H8484" s="168">
        <v>41316</v>
      </c>
      <c r="I8484" t="s">
        <v>104</v>
      </c>
      <c r="J8484" s="169">
        <v>4.6219178082191785</v>
      </c>
      <c r="K8484">
        <v>1</v>
      </c>
    </row>
    <row r="8485" spans="1:11" x14ac:dyDescent="0.25">
      <c r="A8485" t="s">
        <v>9038</v>
      </c>
      <c r="B8485">
        <v>95349</v>
      </c>
      <c r="C8485" t="s">
        <v>172</v>
      </c>
      <c r="D8485" s="167">
        <v>74713</v>
      </c>
      <c r="E8485" t="s">
        <v>168</v>
      </c>
      <c r="F8485" t="s">
        <v>169</v>
      </c>
      <c r="G8485" t="s">
        <v>265</v>
      </c>
      <c r="H8485" s="168">
        <v>37361</v>
      </c>
      <c r="I8485" t="s">
        <v>105</v>
      </c>
      <c r="J8485" s="169">
        <v>15.457534246575342</v>
      </c>
      <c r="K8485">
        <v>4</v>
      </c>
    </row>
    <row r="8486" spans="1:11" x14ac:dyDescent="0.25">
      <c r="A8486" t="s">
        <v>9039</v>
      </c>
      <c r="B8486">
        <v>89913</v>
      </c>
      <c r="C8486" t="s">
        <v>167</v>
      </c>
      <c r="D8486" s="167">
        <v>73040.62</v>
      </c>
      <c r="E8486" t="s">
        <v>1909</v>
      </c>
      <c r="F8486" t="s">
        <v>169</v>
      </c>
      <c r="G8486" t="s">
        <v>282</v>
      </c>
      <c r="H8486" s="168">
        <v>41806</v>
      </c>
      <c r="I8486" t="s">
        <v>106</v>
      </c>
      <c r="J8486" s="169">
        <v>3.2794520547945205</v>
      </c>
      <c r="K8486">
        <v>1</v>
      </c>
    </row>
    <row r="8487" spans="1:11" x14ac:dyDescent="0.25">
      <c r="A8487" t="s">
        <v>9040</v>
      </c>
      <c r="B8487">
        <v>75159</v>
      </c>
      <c r="C8487" t="s">
        <v>172</v>
      </c>
      <c r="D8487" s="167">
        <v>97392.47</v>
      </c>
      <c r="E8487" t="s">
        <v>168</v>
      </c>
      <c r="F8487" t="s">
        <v>169</v>
      </c>
      <c r="G8487" t="s">
        <v>173</v>
      </c>
      <c r="H8487" s="168">
        <v>34498</v>
      </c>
      <c r="I8487" t="s">
        <v>108</v>
      </c>
      <c r="J8487" s="169">
        <v>23.301369863013697</v>
      </c>
      <c r="K8487">
        <v>5</v>
      </c>
    </row>
    <row r="8488" spans="1:11" x14ac:dyDescent="0.25">
      <c r="A8488" t="s">
        <v>9041</v>
      </c>
      <c r="B8488">
        <v>25998</v>
      </c>
      <c r="C8488" t="s">
        <v>167</v>
      </c>
      <c r="D8488" s="167">
        <v>48222.51</v>
      </c>
      <c r="E8488" t="s">
        <v>188</v>
      </c>
      <c r="F8488" t="s">
        <v>169</v>
      </c>
      <c r="G8488" t="s">
        <v>273</v>
      </c>
      <c r="H8488" s="168">
        <v>42226</v>
      </c>
      <c r="I8488" t="s">
        <v>104</v>
      </c>
      <c r="J8488" s="169">
        <v>2.128767123287671</v>
      </c>
      <c r="K8488">
        <v>1</v>
      </c>
    </row>
    <row r="8489" spans="1:11" x14ac:dyDescent="0.25">
      <c r="A8489" t="s">
        <v>9042</v>
      </c>
      <c r="B8489">
        <v>56507</v>
      </c>
      <c r="D8489" s="167">
        <v>41900</v>
      </c>
      <c r="E8489" t="s">
        <v>188</v>
      </c>
      <c r="F8489" t="s">
        <v>169</v>
      </c>
      <c r="G8489" t="s">
        <v>1396</v>
      </c>
      <c r="H8489" s="168">
        <v>42731</v>
      </c>
      <c r="I8489" t="s">
        <v>107</v>
      </c>
      <c r="J8489" s="169">
        <v>0.74520547945205484</v>
      </c>
      <c r="K8489">
        <v>1</v>
      </c>
    </row>
    <row r="8490" spans="1:11" x14ac:dyDescent="0.25">
      <c r="A8490" t="s">
        <v>9043</v>
      </c>
      <c r="B8490">
        <v>27314</v>
      </c>
      <c r="C8490" t="s">
        <v>172</v>
      </c>
      <c r="D8490" s="167">
        <v>70422</v>
      </c>
      <c r="E8490" t="s">
        <v>196</v>
      </c>
      <c r="F8490" t="s">
        <v>169</v>
      </c>
      <c r="G8490" t="s">
        <v>1548</v>
      </c>
      <c r="H8490" s="168">
        <v>35555</v>
      </c>
      <c r="I8490" t="s">
        <v>103</v>
      </c>
      <c r="J8490" s="169">
        <v>20.405479452054795</v>
      </c>
      <c r="K8490">
        <v>5</v>
      </c>
    </row>
    <row r="8491" spans="1:11" x14ac:dyDescent="0.25">
      <c r="A8491" t="s">
        <v>9044</v>
      </c>
      <c r="B8491">
        <v>74036</v>
      </c>
      <c r="C8491" t="s">
        <v>167</v>
      </c>
      <c r="D8491" s="167">
        <v>18247.04</v>
      </c>
      <c r="E8491" t="s">
        <v>216</v>
      </c>
      <c r="F8491" t="s">
        <v>202</v>
      </c>
      <c r="G8491" t="s">
        <v>303</v>
      </c>
      <c r="H8491" s="168">
        <v>38804</v>
      </c>
      <c r="I8491" t="s">
        <v>105</v>
      </c>
      <c r="J8491" s="169">
        <v>11.504109589041096</v>
      </c>
      <c r="K8491">
        <v>3</v>
      </c>
    </row>
    <row r="8492" spans="1:11" x14ac:dyDescent="0.25">
      <c r="A8492" t="s">
        <v>9045</v>
      </c>
      <c r="B8492">
        <v>31795</v>
      </c>
      <c r="C8492" t="s">
        <v>167</v>
      </c>
      <c r="D8492" s="167">
        <v>95180.83</v>
      </c>
      <c r="E8492" t="s">
        <v>268</v>
      </c>
      <c r="F8492" t="s">
        <v>169</v>
      </c>
      <c r="G8492" t="s">
        <v>397</v>
      </c>
      <c r="H8492" s="168">
        <v>32314</v>
      </c>
      <c r="I8492" t="s">
        <v>104</v>
      </c>
      <c r="J8492" s="169">
        <v>29.284931506849315</v>
      </c>
      <c r="K8492">
        <v>6</v>
      </c>
    </row>
    <row r="8493" spans="1:11" x14ac:dyDescent="0.25">
      <c r="A8493" t="s">
        <v>9046</v>
      </c>
      <c r="B8493">
        <v>65527</v>
      </c>
      <c r="C8493" t="s">
        <v>172</v>
      </c>
      <c r="D8493" s="167">
        <v>29779.07</v>
      </c>
      <c r="E8493" t="s">
        <v>233</v>
      </c>
      <c r="F8493" t="s">
        <v>202</v>
      </c>
      <c r="G8493" t="s">
        <v>234</v>
      </c>
      <c r="H8493" s="168">
        <v>40237</v>
      </c>
      <c r="I8493" t="s">
        <v>105</v>
      </c>
      <c r="J8493" s="169">
        <v>7.5780821917808217</v>
      </c>
      <c r="K8493">
        <v>2</v>
      </c>
    </row>
    <row r="8494" spans="1:11" x14ac:dyDescent="0.25">
      <c r="A8494" t="s">
        <v>9047</v>
      </c>
      <c r="B8494">
        <v>58290</v>
      </c>
      <c r="C8494" t="s">
        <v>172</v>
      </c>
      <c r="D8494" s="167">
        <v>73819.320000000007</v>
      </c>
      <c r="E8494" t="s">
        <v>188</v>
      </c>
      <c r="F8494" t="s">
        <v>169</v>
      </c>
      <c r="G8494" t="s">
        <v>282</v>
      </c>
      <c r="H8494" s="168">
        <v>36192</v>
      </c>
      <c r="I8494" t="s">
        <v>103</v>
      </c>
      <c r="J8494" s="169">
        <v>18.660273972602738</v>
      </c>
      <c r="K8494">
        <v>4</v>
      </c>
    </row>
    <row r="8495" spans="1:11" x14ac:dyDescent="0.25">
      <c r="A8495" t="s">
        <v>9048</v>
      </c>
      <c r="B8495">
        <v>26626</v>
      </c>
      <c r="C8495" t="s">
        <v>172</v>
      </c>
      <c r="D8495" s="167">
        <v>69222.179999999993</v>
      </c>
      <c r="E8495" t="s">
        <v>168</v>
      </c>
      <c r="F8495" t="s">
        <v>169</v>
      </c>
      <c r="G8495" t="s">
        <v>1054</v>
      </c>
      <c r="H8495" s="168">
        <v>30305</v>
      </c>
      <c r="I8495" t="s">
        <v>103</v>
      </c>
      <c r="J8495" s="169">
        <v>34.789041095890411</v>
      </c>
      <c r="K8495">
        <v>7</v>
      </c>
    </row>
    <row r="8496" spans="1:11" x14ac:dyDescent="0.25">
      <c r="A8496" t="s">
        <v>9049</v>
      </c>
      <c r="B8496">
        <v>63078</v>
      </c>
      <c r="C8496" t="s">
        <v>172</v>
      </c>
      <c r="D8496" s="167">
        <v>81090.27</v>
      </c>
      <c r="E8496" t="s">
        <v>188</v>
      </c>
      <c r="F8496" t="s">
        <v>169</v>
      </c>
      <c r="G8496" t="s">
        <v>1210</v>
      </c>
      <c r="H8496" s="168">
        <v>41484</v>
      </c>
      <c r="I8496" t="s">
        <v>106</v>
      </c>
      <c r="J8496" s="169">
        <v>4.161643835616438</v>
      </c>
      <c r="K8496">
        <v>1</v>
      </c>
    </row>
    <row r="8497" spans="1:11" x14ac:dyDescent="0.25">
      <c r="A8497" t="s">
        <v>9050</v>
      </c>
      <c r="B8497">
        <v>19965</v>
      </c>
      <c r="C8497" t="s">
        <v>167</v>
      </c>
      <c r="D8497" s="167">
        <v>58455</v>
      </c>
      <c r="E8497" t="s">
        <v>175</v>
      </c>
      <c r="F8497" t="s">
        <v>169</v>
      </c>
      <c r="G8497" t="s">
        <v>183</v>
      </c>
      <c r="H8497" s="168">
        <v>41498</v>
      </c>
      <c r="I8497" t="s">
        <v>106</v>
      </c>
      <c r="J8497" s="169">
        <v>4.1232876712328768</v>
      </c>
      <c r="K8497">
        <v>1</v>
      </c>
    </row>
    <row r="8498" spans="1:11" x14ac:dyDescent="0.25">
      <c r="A8498" t="s">
        <v>9051</v>
      </c>
      <c r="B8498">
        <v>67650</v>
      </c>
      <c r="C8498" t="s">
        <v>172</v>
      </c>
      <c r="D8498" s="167">
        <v>58455</v>
      </c>
      <c r="E8498" t="s">
        <v>175</v>
      </c>
      <c r="F8498" t="s">
        <v>169</v>
      </c>
      <c r="G8498" t="s">
        <v>183</v>
      </c>
      <c r="H8498" s="168">
        <v>41498</v>
      </c>
      <c r="I8498" t="s">
        <v>104</v>
      </c>
      <c r="J8498" s="169">
        <v>4.1232876712328768</v>
      </c>
      <c r="K8498">
        <v>1</v>
      </c>
    </row>
    <row r="8499" spans="1:11" x14ac:dyDescent="0.25">
      <c r="A8499" t="s">
        <v>9052</v>
      </c>
      <c r="B8499">
        <v>18803</v>
      </c>
      <c r="C8499" t="s">
        <v>167</v>
      </c>
      <c r="D8499" s="167">
        <v>58448</v>
      </c>
      <c r="E8499" t="s">
        <v>188</v>
      </c>
      <c r="F8499" t="s">
        <v>169</v>
      </c>
      <c r="G8499" t="s">
        <v>344</v>
      </c>
      <c r="H8499" s="168">
        <v>36374</v>
      </c>
      <c r="I8499" t="s">
        <v>104</v>
      </c>
      <c r="J8499" s="169">
        <v>18.161643835616438</v>
      </c>
      <c r="K8499">
        <v>4</v>
      </c>
    </row>
    <row r="8500" spans="1:11" x14ac:dyDescent="0.25">
      <c r="A8500" t="s">
        <v>9053</v>
      </c>
      <c r="B8500">
        <v>16577</v>
      </c>
      <c r="C8500" t="s">
        <v>172</v>
      </c>
      <c r="D8500" s="167">
        <v>96275.26</v>
      </c>
      <c r="E8500" t="s">
        <v>168</v>
      </c>
      <c r="F8500" t="s">
        <v>169</v>
      </c>
      <c r="G8500" t="s">
        <v>397</v>
      </c>
      <c r="H8500" s="168">
        <v>33980</v>
      </c>
      <c r="I8500" t="s">
        <v>106</v>
      </c>
      <c r="J8500" s="169">
        <v>24.720547945205478</v>
      </c>
      <c r="K8500">
        <v>5</v>
      </c>
    </row>
    <row r="8501" spans="1:11" x14ac:dyDescent="0.25">
      <c r="A8501" t="s">
        <v>9054</v>
      </c>
      <c r="B8501">
        <v>7952</v>
      </c>
      <c r="C8501" t="s">
        <v>167</v>
      </c>
      <c r="D8501" s="167">
        <v>68028.09</v>
      </c>
      <c r="E8501" t="s">
        <v>188</v>
      </c>
      <c r="F8501" t="s">
        <v>169</v>
      </c>
      <c r="G8501" t="s">
        <v>226</v>
      </c>
      <c r="H8501" s="168">
        <v>38936</v>
      </c>
      <c r="I8501" t="s">
        <v>103</v>
      </c>
      <c r="J8501" s="169">
        <v>11.142465753424657</v>
      </c>
      <c r="K8501">
        <v>3</v>
      </c>
    </row>
    <row r="8502" spans="1:11" x14ac:dyDescent="0.25">
      <c r="A8502" t="s">
        <v>9055</v>
      </c>
      <c r="B8502">
        <v>61705</v>
      </c>
      <c r="C8502" t="s">
        <v>172</v>
      </c>
      <c r="D8502" s="167">
        <v>135132.17000000001</v>
      </c>
      <c r="E8502" t="s">
        <v>213</v>
      </c>
      <c r="F8502" t="s">
        <v>169</v>
      </c>
      <c r="G8502" t="s">
        <v>275</v>
      </c>
      <c r="H8502" s="168">
        <v>36948</v>
      </c>
      <c r="I8502" t="s">
        <v>104</v>
      </c>
      <c r="J8502" s="169">
        <v>16.589041095890412</v>
      </c>
      <c r="K8502">
        <v>4</v>
      </c>
    </row>
    <row r="8503" spans="1:11" x14ac:dyDescent="0.25">
      <c r="A8503" t="s">
        <v>9056</v>
      </c>
      <c r="B8503">
        <v>64118</v>
      </c>
      <c r="C8503" t="s">
        <v>172</v>
      </c>
      <c r="D8503" s="167">
        <v>83658</v>
      </c>
      <c r="E8503" t="s">
        <v>175</v>
      </c>
      <c r="F8503" t="s">
        <v>169</v>
      </c>
      <c r="G8503" t="s">
        <v>183</v>
      </c>
      <c r="H8503" s="168">
        <v>37270</v>
      </c>
      <c r="I8503" t="s">
        <v>106</v>
      </c>
      <c r="J8503" s="169">
        <v>15.706849315068494</v>
      </c>
      <c r="K8503">
        <v>4</v>
      </c>
    </row>
    <row r="8504" spans="1:11" x14ac:dyDescent="0.25">
      <c r="A8504" t="s">
        <v>9057</v>
      </c>
      <c r="B8504">
        <v>85697</v>
      </c>
      <c r="C8504" t="s">
        <v>167</v>
      </c>
      <c r="D8504" s="167">
        <v>70045.13</v>
      </c>
      <c r="E8504" t="s">
        <v>216</v>
      </c>
      <c r="F8504" t="s">
        <v>169</v>
      </c>
      <c r="G8504" t="s">
        <v>1058</v>
      </c>
      <c r="H8504" s="168">
        <v>36786</v>
      </c>
      <c r="I8504" t="s">
        <v>103</v>
      </c>
      <c r="J8504" s="169">
        <v>17.032876712328768</v>
      </c>
      <c r="K8504">
        <v>4</v>
      </c>
    </row>
    <row r="8505" spans="1:11" x14ac:dyDescent="0.25">
      <c r="A8505" t="s">
        <v>9058</v>
      </c>
      <c r="B8505">
        <v>46194</v>
      </c>
      <c r="C8505" t="s">
        <v>172</v>
      </c>
      <c r="D8505" s="167">
        <v>106448.44</v>
      </c>
      <c r="E8505" t="s">
        <v>168</v>
      </c>
      <c r="F8505" t="s">
        <v>169</v>
      </c>
      <c r="G8505" t="s">
        <v>1166</v>
      </c>
      <c r="H8505" s="168">
        <v>34498</v>
      </c>
      <c r="I8505" t="s">
        <v>107</v>
      </c>
      <c r="J8505" s="169">
        <v>23.301369863013697</v>
      </c>
      <c r="K8505">
        <v>5</v>
      </c>
    </row>
    <row r="8506" spans="1:11" x14ac:dyDescent="0.25">
      <c r="A8506" t="s">
        <v>9059</v>
      </c>
      <c r="B8506">
        <v>41065</v>
      </c>
      <c r="C8506" t="s">
        <v>167</v>
      </c>
      <c r="D8506" s="167">
        <v>52149.279999999999</v>
      </c>
      <c r="E8506" t="s">
        <v>180</v>
      </c>
      <c r="F8506" t="s">
        <v>169</v>
      </c>
      <c r="G8506" t="s">
        <v>209</v>
      </c>
      <c r="H8506" s="168">
        <v>40911</v>
      </c>
      <c r="I8506" t="s">
        <v>103</v>
      </c>
      <c r="J8506" s="169">
        <v>5.7315068493150685</v>
      </c>
      <c r="K8506">
        <v>2</v>
      </c>
    </row>
    <row r="8507" spans="1:11" x14ac:dyDescent="0.25">
      <c r="A8507" t="s">
        <v>9060</v>
      </c>
      <c r="B8507">
        <v>32936</v>
      </c>
      <c r="C8507" t="s">
        <v>172</v>
      </c>
      <c r="D8507" s="167">
        <v>63887</v>
      </c>
      <c r="E8507" t="s">
        <v>175</v>
      </c>
      <c r="F8507" t="s">
        <v>169</v>
      </c>
      <c r="G8507" t="s">
        <v>183</v>
      </c>
      <c r="H8507" s="168">
        <v>38915</v>
      </c>
      <c r="I8507" t="s">
        <v>105</v>
      </c>
      <c r="J8507" s="169">
        <v>11.2</v>
      </c>
      <c r="K8507">
        <v>3</v>
      </c>
    </row>
    <row r="8508" spans="1:11" x14ac:dyDescent="0.25">
      <c r="A8508" t="s">
        <v>9061</v>
      </c>
      <c r="B8508">
        <v>49873</v>
      </c>
      <c r="C8508" t="s">
        <v>172</v>
      </c>
      <c r="D8508" s="167">
        <v>54817.45</v>
      </c>
      <c r="E8508" t="s">
        <v>199</v>
      </c>
      <c r="F8508" t="s">
        <v>169</v>
      </c>
      <c r="G8508" t="s">
        <v>200</v>
      </c>
      <c r="H8508" s="168">
        <v>39509</v>
      </c>
      <c r="I8508" t="s">
        <v>103</v>
      </c>
      <c r="J8508" s="169">
        <v>9.5726027397260278</v>
      </c>
      <c r="K8508">
        <v>2</v>
      </c>
    </row>
    <row r="8509" spans="1:11" x14ac:dyDescent="0.25">
      <c r="A8509" t="s">
        <v>9062</v>
      </c>
      <c r="B8509">
        <v>92353</v>
      </c>
      <c r="C8509" t="s">
        <v>172</v>
      </c>
      <c r="D8509" s="167">
        <v>82687.320000000007</v>
      </c>
      <c r="E8509" t="s">
        <v>216</v>
      </c>
      <c r="F8509" t="s">
        <v>169</v>
      </c>
      <c r="G8509" t="s">
        <v>361</v>
      </c>
      <c r="H8509" s="168">
        <v>30305</v>
      </c>
      <c r="I8509" t="s">
        <v>103</v>
      </c>
      <c r="J8509" s="169">
        <v>34.789041095890411</v>
      </c>
      <c r="K8509">
        <v>7</v>
      </c>
    </row>
    <row r="8510" spans="1:11" x14ac:dyDescent="0.25">
      <c r="A8510" t="s">
        <v>9063</v>
      </c>
      <c r="B8510">
        <v>80501</v>
      </c>
      <c r="C8510" t="s">
        <v>167</v>
      </c>
      <c r="D8510" s="167">
        <v>43761.61</v>
      </c>
      <c r="E8510" t="s">
        <v>216</v>
      </c>
      <c r="F8510" t="s">
        <v>202</v>
      </c>
      <c r="G8510" t="s">
        <v>422</v>
      </c>
      <c r="H8510" s="168">
        <v>31816</v>
      </c>
      <c r="I8510" t="s">
        <v>106</v>
      </c>
      <c r="J8510" s="169">
        <v>30.649315068493152</v>
      </c>
      <c r="K8510">
        <v>7</v>
      </c>
    </row>
    <row r="8511" spans="1:11" x14ac:dyDescent="0.25">
      <c r="A8511" t="s">
        <v>9064</v>
      </c>
      <c r="B8511">
        <v>60041</v>
      </c>
      <c r="C8511" t="s">
        <v>167</v>
      </c>
      <c r="D8511" s="167">
        <v>52563.37</v>
      </c>
      <c r="E8511" t="s">
        <v>188</v>
      </c>
      <c r="F8511" t="s">
        <v>169</v>
      </c>
      <c r="G8511" t="s">
        <v>282</v>
      </c>
      <c r="H8511" s="168">
        <v>41344</v>
      </c>
      <c r="I8511" t="s">
        <v>104</v>
      </c>
      <c r="J8511" s="169">
        <v>4.5452054794520551</v>
      </c>
      <c r="K8511">
        <v>1</v>
      </c>
    </row>
    <row r="8512" spans="1:11" x14ac:dyDescent="0.25">
      <c r="A8512" t="s">
        <v>9065</v>
      </c>
      <c r="B8512">
        <v>40650</v>
      </c>
      <c r="C8512" t="s">
        <v>172</v>
      </c>
      <c r="D8512" s="167">
        <v>56123.18</v>
      </c>
      <c r="E8512" t="s">
        <v>196</v>
      </c>
      <c r="F8512" t="s">
        <v>169</v>
      </c>
      <c r="G8512" t="s">
        <v>228</v>
      </c>
      <c r="H8512" s="168">
        <v>41876</v>
      </c>
      <c r="I8512" t="s">
        <v>104</v>
      </c>
      <c r="J8512" s="169">
        <v>3.0876712328767124</v>
      </c>
      <c r="K8512">
        <v>1</v>
      </c>
    </row>
    <row r="8513" spans="1:11" x14ac:dyDescent="0.25">
      <c r="A8513" t="s">
        <v>9066</v>
      </c>
      <c r="B8513">
        <v>9213</v>
      </c>
      <c r="C8513" t="s">
        <v>167</v>
      </c>
      <c r="D8513" s="167">
        <v>71872.19</v>
      </c>
      <c r="E8513" t="s">
        <v>188</v>
      </c>
      <c r="F8513" t="s">
        <v>169</v>
      </c>
      <c r="G8513" t="s">
        <v>282</v>
      </c>
      <c r="H8513" s="168">
        <v>37487</v>
      </c>
      <c r="I8513" t="s">
        <v>104</v>
      </c>
      <c r="J8513" s="169">
        <v>15.112328767123287</v>
      </c>
      <c r="K8513">
        <v>4</v>
      </c>
    </row>
    <row r="8514" spans="1:11" x14ac:dyDescent="0.25">
      <c r="A8514" t="s">
        <v>9067</v>
      </c>
      <c r="B8514">
        <v>75346</v>
      </c>
      <c r="C8514" t="s">
        <v>172</v>
      </c>
      <c r="D8514" s="167">
        <v>66065.23</v>
      </c>
      <c r="E8514" t="s">
        <v>196</v>
      </c>
      <c r="F8514" t="s">
        <v>169</v>
      </c>
      <c r="G8514" t="s">
        <v>750</v>
      </c>
      <c r="H8514" s="168">
        <v>32314</v>
      </c>
      <c r="I8514" t="s">
        <v>103</v>
      </c>
      <c r="J8514" s="169">
        <v>29.284931506849315</v>
      </c>
      <c r="K8514">
        <v>6</v>
      </c>
    </row>
    <row r="8515" spans="1:11" x14ac:dyDescent="0.25">
      <c r="A8515" t="s">
        <v>9068</v>
      </c>
      <c r="B8515">
        <v>80131</v>
      </c>
      <c r="C8515" t="s">
        <v>167</v>
      </c>
      <c r="D8515" s="167">
        <v>46469</v>
      </c>
      <c r="E8515" t="s">
        <v>196</v>
      </c>
      <c r="F8515" t="s">
        <v>169</v>
      </c>
      <c r="G8515" t="s">
        <v>503</v>
      </c>
      <c r="H8515" s="168">
        <v>36772</v>
      </c>
      <c r="I8515" t="s">
        <v>103</v>
      </c>
      <c r="J8515" s="169">
        <v>17.07123287671233</v>
      </c>
      <c r="K8515">
        <v>4</v>
      </c>
    </row>
    <row r="8516" spans="1:11" x14ac:dyDescent="0.25">
      <c r="A8516" t="s">
        <v>9069</v>
      </c>
      <c r="B8516">
        <v>87244</v>
      </c>
      <c r="C8516" t="s">
        <v>172</v>
      </c>
      <c r="D8516" s="167">
        <v>64141</v>
      </c>
      <c r="E8516" t="s">
        <v>196</v>
      </c>
      <c r="F8516" t="s">
        <v>169</v>
      </c>
      <c r="G8516" t="s">
        <v>750</v>
      </c>
      <c r="H8516" s="168">
        <v>38684</v>
      </c>
      <c r="I8516" t="s">
        <v>106</v>
      </c>
      <c r="J8516" s="169">
        <v>11.832876712328767</v>
      </c>
      <c r="K8516">
        <v>3</v>
      </c>
    </row>
    <row r="8517" spans="1:11" x14ac:dyDescent="0.25">
      <c r="A8517" t="s">
        <v>9070</v>
      </c>
      <c r="B8517">
        <v>71720</v>
      </c>
      <c r="C8517" t="s">
        <v>167</v>
      </c>
      <c r="D8517" s="167">
        <v>87053.98</v>
      </c>
      <c r="E8517" t="s">
        <v>270</v>
      </c>
      <c r="F8517" t="s">
        <v>169</v>
      </c>
      <c r="G8517" t="s">
        <v>271</v>
      </c>
      <c r="H8517" s="168">
        <v>36836</v>
      </c>
      <c r="I8517" t="s">
        <v>103</v>
      </c>
      <c r="J8517" s="169">
        <v>16.895890410958906</v>
      </c>
      <c r="K8517">
        <v>4</v>
      </c>
    </row>
    <row r="8518" spans="1:11" x14ac:dyDescent="0.25">
      <c r="A8518" t="s">
        <v>9071</v>
      </c>
      <c r="B8518">
        <v>50508</v>
      </c>
      <c r="C8518" t="s">
        <v>167</v>
      </c>
      <c r="D8518" s="167">
        <v>58455</v>
      </c>
      <c r="E8518" t="s">
        <v>175</v>
      </c>
      <c r="F8518" t="s">
        <v>169</v>
      </c>
      <c r="G8518" t="s">
        <v>183</v>
      </c>
      <c r="H8518" s="168">
        <v>41498</v>
      </c>
      <c r="I8518" t="s">
        <v>103</v>
      </c>
      <c r="J8518" s="169">
        <v>4.1232876712328768</v>
      </c>
      <c r="K8518">
        <v>1</v>
      </c>
    </row>
    <row r="8519" spans="1:11" x14ac:dyDescent="0.25">
      <c r="A8519" t="s">
        <v>9072</v>
      </c>
      <c r="B8519">
        <v>66904</v>
      </c>
      <c r="C8519" t="s">
        <v>172</v>
      </c>
      <c r="D8519" s="167">
        <v>77343</v>
      </c>
      <c r="E8519" t="s">
        <v>196</v>
      </c>
      <c r="F8519" t="s">
        <v>169</v>
      </c>
      <c r="G8519" t="s">
        <v>1200</v>
      </c>
      <c r="H8519" s="168">
        <v>37123</v>
      </c>
      <c r="I8519" t="s">
        <v>104</v>
      </c>
      <c r="J8519" s="169">
        <v>16.109589041095891</v>
      </c>
      <c r="K8519">
        <v>4</v>
      </c>
    </row>
    <row r="8520" spans="1:11" x14ac:dyDescent="0.25">
      <c r="A8520" t="s">
        <v>9073</v>
      </c>
      <c r="B8520">
        <v>57003</v>
      </c>
      <c r="C8520" t="s">
        <v>167</v>
      </c>
      <c r="D8520" s="167">
        <v>115156.98</v>
      </c>
      <c r="E8520" t="s">
        <v>616</v>
      </c>
      <c r="F8520" t="s">
        <v>169</v>
      </c>
      <c r="G8520" t="s">
        <v>617</v>
      </c>
      <c r="H8520" s="168">
        <v>32251</v>
      </c>
      <c r="I8520" t="s">
        <v>104</v>
      </c>
      <c r="J8520" s="169">
        <v>29.457534246575342</v>
      </c>
      <c r="K8520">
        <v>6</v>
      </c>
    </row>
    <row r="8521" spans="1:11" x14ac:dyDescent="0.25">
      <c r="A8521" t="s">
        <v>9074</v>
      </c>
      <c r="B8521">
        <v>6912</v>
      </c>
      <c r="C8521" t="s">
        <v>172</v>
      </c>
      <c r="D8521" s="167">
        <v>80626.58</v>
      </c>
      <c r="E8521" t="s">
        <v>168</v>
      </c>
      <c r="F8521" t="s">
        <v>169</v>
      </c>
      <c r="G8521" t="s">
        <v>1364</v>
      </c>
      <c r="H8521" s="168">
        <v>36850</v>
      </c>
      <c r="I8521" t="s">
        <v>106</v>
      </c>
      <c r="J8521" s="169">
        <v>16.857534246575341</v>
      </c>
      <c r="K8521">
        <v>4</v>
      </c>
    </row>
    <row r="8522" spans="1:11" x14ac:dyDescent="0.25">
      <c r="A8522" t="s">
        <v>9075</v>
      </c>
      <c r="B8522">
        <v>3953</v>
      </c>
      <c r="C8522" t="s">
        <v>172</v>
      </c>
      <c r="D8522" s="167">
        <v>118400</v>
      </c>
      <c r="E8522" t="s">
        <v>199</v>
      </c>
      <c r="F8522" t="s">
        <v>169</v>
      </c>
      <c r="G8522" t="s">
        <v>214</v>
      </c>
      <c r="H8522" s="168">
        <v>37368</v>
      </c>
      <c r="I8522" t="s">
        <v>107</v>
      </c>
      <c r="J8522" s="169">
        <v>15.438356164383562</v>
      </c>
      <c r="K8522">
        <v>4</v>
      </c>
    </row>
    <row r="8523" spans="1:11" x14ac:dyDescent="0.25">
      <c r="A8523" t="s">
        <v>9076</v>
      </c>
      <c r="B8523">
        <v>8101</v>
      </c>
      <c r="C8523" t="s">
        <v>167</v>
      </c>
      <c r="D8523" s="167">
        <v>76015.03</v>
      </c>
      <c r="E8523" t="s">
        <v>199</v>
      </c>
      <c r="F8523" t="s">
        <v>169</v>
      </c>
      <c r="G8523" t="s">
        <v>539</v>
      </c>
      <c r="H8523" s="168">
        <v>32972</v>
      </c>
      <c r="I8523" t="s">
        <v>108</v>
      </c>
      <c r="J8523" s="169">
        <v>27.482191780821918</v>
      </c>
      <c r="K8523">
        <v>6</v>
      </c>
    </row>
    <row r="8524" spans="1:11" x14ac:dyDescent="0.25">
      <c r="A8524" t="s">
        <v>9077</v>
      </c>
      <c r="B8524">
        <v>10604</v>
      </c>
      <c r="C8524" t="s">
        <v>167</v>
      </c>
      <c r="D8524" s="167">
        <v>92931</v>
      </c>
      <c r="E8524" t="s">
        <v>216</v>
      </c>
      <c r="F8524" t="s">
        <v>169</v>
      </c>
      <c r="G8524" t="s">
        <v>282</v>
      </c>
      <c r="H8524" s="168">
        <v>39469</v>
      </c>
      <c r="I8524" t="s">
        <v>106</v>
      </c>
      <c r="J8524" s="169">
        <v>9.6821917808219187</v>
      </c>
      <c r="K8524">
        <v>2</v>
      </c>
    </row>
    <row r="8525" spans="1:11" x14ac:dyDescent="0.25">
      <c r="A8525" t="s">
        <v>9078</v>
      </c>
      <c r="B8525">
        <v>85344</v>
      </c>
      <c r="C8525" t="s">
        <v>167</v>
      </c>
      <c r="D8525" s="167">
        <v>37903.5</v>
      </c>
      <c r="E8525" t="s">
        <v>270</v>
      </c>
      <c r="F8525" t="s">
        <v>169</v>
      </c>
      <c r="G8525" t="s">
        <v>1758</v>
      </c>
      <c r="H8525" s="168">
        <v>42338</v>
      </c>
      <c r="I8525" t="s">
        <v>105</v>
      </c>
      <c r="J8525" s="169">
        <v>1.821917808219178</v>
      </c>
      <c r="K8525">
        <v>1</v>
      </c>
    </row>
    <row r="8526" spans="1:11" x14ac:dyDescent="0.25">
      <c r="A8526" t="s">
        <v>9079</v>
      </c>
      <c r="B8526">
        <v>84357</v>
      </c>
      <c r="C8526" t="s">
        <v>172</v>
      </c>
      <c r="D8526" s="167">
        <v>58720</v>
      </c>
      <c r="E8526" t="s">
        <v>168</v>
      </c>
      <c r="F8526" t="s">
        <v>169</v>
      </c>
      <c r="G8526" t="s">
        <v>265</v>
      </c>
      <c r="H8526" s="168">
        <v>40420</v>
      </c>
      <c r="I8526" t="s">
        <v>103</v>
      </c>
      <c r="J8526" s="169">
        <v>7.0767123287671234</v>
      </c>
      <c r="K8526">
        <v>2</v>
      </c>
    </row>
    <row r="8527" spans="1:11" x14ac:dyDescent="0.25">
      <c r="A8527" t="s">
        <v>9080</v>
      </c>
      <c r="B8527">
        <v>12847</v>
      </c>
      <c r="C8527" t="s">
        <v>172</v>
      </c>
      <c r="D8527" s="167">
        <v>65105</v>
      </c>
      <c r="E8527" t="s">
        <v>168</v>
      </c>
      <c r="F8527" t="s">
        <v>169</v>
      </c>
      <c r="G8527" t="s">
        <v>265</v>
      </c>
      <c r="H8527" s="168">
        <v>38965</v>
      </c>
      <c r="I8527" t="s">
        <v>104</v>
      </c>
      <c r="J8527" s="169">
        <v>11.063013698630137</v>
      </c>
      <c r="K8527">
        <v>3</v>
      </c>
    </row>
    <row r="8528" spans="1:11" x14ac:dyDescent="0.25">
      <c r="A8528" t="s">
        <v>9081</v>
      </c>
      <c r="B8528">
        <v>4252</v>
      </c>
      <c r="C8528" t="s">
        <v>172</v>
      </c>
      <c r="D8528" s="167">
        <v>45049.120000000003</v>
      </c>
      <c r="E8528" t="s">
        <v>199</v>
      </c>
      <c r="F8528" t="s">
        <v>169</v>
      </c>
      <c r="G8528" t="s">
        <v>205</v>
      </c>
      <c r="H8528" s="168">
        <v>41054</v>
      </c>
      <c r="I8528" t="s">
        <v>103</v>
      </c>
      <c r="J8528" s="169">
        <v>5.3397260273972602</v>
      </c>
      <c r="K8528">
        <v>2</v>
      </c>
    </row>
    <row r="8529" spans="1:11" x14ac:dyDescent="0.25">
      <c r="A8529" t="s">
        <v>9082</v>
      </c>
      <c r="B8529">
        <v>91484</v>
      </c>
      <c r="C8529" t="s">
        <v>167</v>
      </c>
      <c r="D8529" s="167">
        <v>141676.07</v>
      </c>
      <c r="E8529" t="s">
        <v>185</v>
      </c>
      <c r="F8529" t="s">
        <v>169</v>
      </c>
      <c r="G8529" t="s">
        <v>774</v>
      </c>
      <c r="H8529" s="168">
        <v>32475</v>
      </c>
      <c r="I8529" t="s">
        <v>108</v>
      </c>
      <c r="J8529" s="169">
        <v>28.843835616438355</v>
      </c>
      <c r="K8529">
        <v>6</v>
      </c>
    </row>
    <row r="8530" spans="1:11" x14ac:dyDescent="0.25">
      <c r="A8530" t="s">
        <v>9083</v>
      </c>
      <c r="B8530">
        <v>56074</v>
      </c>
      <c r="C8530" t="s">
        <v>172</v>
      </c>
      <c r="D8530" s="167">
        <v>88859</v>
      </c>
      <c r="E8530" t="s">
        <v>185</v>
      </c>
      <c r="F8530" t="s">
        <v>169</v>
      </c>
      <c r="G8530" t="s">
        <v>416</v>
      </c>
      <c r="H8530" s="168">
        <v>36942</v>
      </c>
      <c r="I8530" t="s">
        <v>103</v>
      </c>
      <c r="J8530" s="169">
        <v>16.605479452054794</v>
      </c>
      <c r="K8530">
        <v>4</v>
      </c>
    </row>
    <row r="8531" spans="1:11" x14ac:dyDescent="0.25">
      <c r="A8531" t="s">
        <v>9084</v>
      </c>
      <c r="B8531">
        <v>30949</v>
      </c>
      <c r="C8531" t="s">
        <v>172</v>
      </c>
      <c r="D8531" s="167">
        <v>149529.07999999999</v>
      </c>
      <c r="E8531" t="s">
        <v>185</v>
      </c>
      <c r="F8531" t="s">
        <v>169</v>
      </c>
      <c r="G8531" t="s">
        <v>728</v>
      </c>
      <c r="H8531" s="168">
        <v>32202</v>
      </c>
      <c r="I8531" t="s">
        <v>108</v>
      </c>
      <c r="J8531" s="169">
        <v>29.591780821917808</v>
      </c>
      <c r="K8531">
        <v>6</v>
      </c>
    </row>
    <row r="8532" spans="1:11" x14ac:dyDescent="0.25">
      <c r="A8532" t="s">
        <v>9085</v>
      </c>
      <c r="B8532">
        <v>35764</v>
      </c>
      <c r="C8532" t="s">
        <v>172</v>
      </c>
      <c r="D8532" s="167">
        <v>92756.7</v>
      </c>
      <c r="E8532" t="s">
        <v>175</v>
      </c>
      <c r="F8532" t="s">
        <v>169</v>
      </c>
      <c r="G8532" t="s">
        <v>183</v>
      </c>
      <c r="H8532" s="168">
        <v>33049</v>
      </c>
      <c r="I8532" t="s">
        <v>107</v>
      </c>
      <c r="J8532" s="169">
        <v>27.271232876712329</v>
      </c>
      <c r="K8532">
        <v>6</v>
      </c>
    </row>
    <row r="8533" spans="1:11" x14ac:dyDescent="0.25">
      <c r="A8533" t="s">
        <v>9086</v>
      </c>
      <c r="B8533">
        <v>1711</v>
      </c>
      <c r="C8533" t="s">
        <v>167</v>
      </c>
      <c r="D8533" s="167">
        <v>75370.94</v>
      </c>
      <c r="E8533" t="s">
        <v>180</v>
      </c>
      <c r="F8533" t="s">
        <v>169</v>
      </c>
      <c r="G8533" t="s">
        <v>209</v>
      </c>
      <c r="H8533" s="168">
        <v>37144</v>
      </c>
      <c r="I8533" t="s">
        <v>107</v>
      </c>
      <c r="J8533" s="169">
        <v>16.052054794520547</v>
      </c>
      <c r="K8533">
        <v>4</v>
      </c>
    </row>
    <row r="8534" spans="1:11" x14ac:dyDescent="0.25">
      <c r="A8534" t="s">
        <v>9087</v>
      </c>
      <c r="B8534">
        <v>56116</v>
      </c>
      <c r="C8534" t="s">
        <v>172</v>
      </c>
      <c r="D8534" s="167">
        <v>64983.31</v>
      </c>
      <c r="E8534" t="s">
        <v>199</v>
      </c>
      <c r="F8534" t="s">
        <v>169</v>
      </c>
      <c r="G8534" t="s">
        <v>3195</v>
      </c>
      <c r="H8534" s="168">
        <v>37073</v>
      </c>
      <c r="I8534" t="s">
        <v>103</v>
      </c>
      <c r="J8534" s="169">
        <v>16.246575342465754</v>
      </c>
      <c r="K8534">
        <v>4</v>
      </c>
    </row>
    <row r="8535" spans="1:11" x14ac:dyDescent="0.25">
      <c r="A8535" t="s">
        <v>9088</v>
      </c>
      <c r="B8535">
        <v>78476</v>
      </c>
      <c r="C8535" t="s">
        <v>167</v>
      </c>
      <c r="D8535" s="167">
        <v>62620</v>
      </c>
      <c r="E8535" t="s">
        <v>175</v>
      </c>
      <c r="F8535" t="s">
        <v>169</v>
      </c>
      <c r="G8535" t="s">
        <v>183</v>
      </c>
      <c r="H8535" s="168">
        <v>41498</v>
      </c>
      <c r="I8535" t="s">
        <v>108</v>
      </c>
      <c r="J8535" s="169">
        <v>4.1232876712328768</v>
      </c>
      <c r="K8535">
        <v>1</v>
      </c>
    </row>
    <row r="8536" spans="1:11" x14ac:dyDescent="0.25">
      <c r="A8536" t="s">
        <v>9089</v>
      </c>
      <c r="B8536">
        <v>92033</v>
      </c>
      <c r="C8536" t="s">
        <v>167</v>
      </c>
      <c r="D8536" s="167">
        <v>73941.03</v>
      </c>
      <c r="E8536" t="s">
        <v>188</v>
      </c>
      <c r="F8536" t="s">
        <v>202</v>
      </c>
      <c r="G8536" t="s">
        <v>284</v>
      </c>
      <c r="H8536" s="168">
        <v>39664</v>
      </c>
      <c r="I8536" t="s">
        <v>103</v>
      </c>
      <c r="J8536" s="169">
        <v>9.1479452054794521</v>
      </c>
      <c r="K8536">
        <v>2</v>
      </c>
    </row>
    <row r="8537" spans="1:11" x14ac:dyDescent="0.25">
      <c r="A8537" t="s">
        <v>9090</v>
      </c>
      <c r="B8537">
        <v>82871</v>
      </c>
      <c r="C8537" t="s">
        <v>172</v>
      </c>
      <c r="D8537" s="167">
        <v>62836.91</v>
      </c>
      <c r="E8537" t="s">
        <v>199</v>
      </c>
      <c r="F8537" t="s">
        <v>169</v>
      </c>
      <c r="G8537" t="s">
        <v>200</v>
      </c>
      <c r="H8537" s="168">
        <v>36604</v>
      </c>
      <c r="I8537" t="s">
        <v>107</v>
      </c>
      <c r="J8537" s="169">
        <v>17.531506849315068</v>
      </c>
      <c r="K8537">
        <v>4</v>
      </c>
    </row>
    <row r="8538" spans="1:11" x14ac:dyDescent="0.25">
      <c r="A8538" t="s">
        <v>9091</v>
      </c>
      <c r="B8538">
        <v>37375</v>
      </c>
      <c r="C8538" t="s">
        <v>172</v>
      </c>
      <c r="D8538" s="167">
        <v>38020.379999999997</v>
      </c>
      <c r="E8538" t="s">
        <v>199</v>
      </c>
      <c r="F8538" t="s">
        <v>169</v>
      </c>
      <c r="G8538" t="s">
        <v>295</v>
      </c>
      <c r="H8538" s="168">
        <v>42212</v>
      </c>
      <c r="I8538" t="s">
        <v>104</v>
      </c>
      <c r="J8538" s="169">
        <v>2.1671232876712327</v>
      </c>
      <c r="K8538">
        <v>1</v>
      </c>
    </row>
    <row r="8539" spans="1:11" x14ac:dyDescent="0.25">
      <c r="A8539" t="s">
        <v>9092</v>
      </c>
      <c r="B8539">
        <v>11267</v>
      </c>
      <c r="C8539" t="s">
        <v>167</v>
      </c>
      <c r="D8539" s="167">
        <v>68971.62</v>
      </c>
      <c r="E8539" t="s">
        <v>268</v>
      </c>
      <c r="F8539" t="s">
        <v>169</v>
      </c>
      <c r="G8539" t="s">
        <v>418</v>
      </c>
      <c r="H8539" s="168">
        <v>41162</v>
      </c>
      <c r="I8539" t="s">
        <v>103</v>
      </c>
      <c r="J8539" s="169">
        <v>5.043835616438356</v>
      </c>
      <c r="K8539">
        <v>1</v>
      </c>
    </row>
    <row r="8540" spans="1:11" x14ac:dyDescent="0.25">
      <c r="A8540" t="s">
        <v>9093</v>
      </c>
      <c r="B8540">
        <v>31859</v>
      </c>
      <c r="C8540" t="s">
        <v>167</v>
      </c>
      <c r="D8540" s="167">
        <v>21030.74</v>
      </c>
      <c r="E8540" t="s">
        <v>196</v>
      </c>
      <c r="F8540" t="s">
        <v>202</v>
      </c>
      <c r="G8540" t="s">
        <v>222</v>
      </c>
      <c r="H8540" s="168">
        <v>38278</v>
      </c>
      <c r="I8540" t="s">
        <v>108</v>
      </c>
      <c r="J8540" s="169">
        <v>12.945205479452055</v>
      </c>
      <c r="K8540">
        <v>3</v>
      </c>
    </row>
    <row r="8541" spans="1:11" x14ac:dyDescent="0.25">
      <c r="A8541" t="s">
        <v>9094</v>
      </c>
      <c r="B8541">
        <v>35643</v>
      </c>
      <c r="C8541" t="s">
        <v>172</v>
      </c>
      <c r="D8541" s="167">
        <v>49364</v>
      </c>
      <c r="E8541" t="s">
        <v>168</v>
      </c>
      <c r="F8541" t="s">
        <v>169</v>
      </c>
      <c r="G8541" t="s">
        <v>265</v>
      </c>
      <c r="H8541" s="168">
        <v>42156</v>
      </c>
      <c r="I8541" t="s">
        <v>105</v>
      </c>
      <c r="J8541" s="169">
        <v>2.3205479452054796</v>
      </c>
      <c r="K8541">
        <v>1</v>
      </c>
    </row>
    <row r="8542" spans="1:11" x14ac:dyDescent="0.25">
      <c r="A8542" t="s">
        <v>9095</v>
      </c>
      <c r="B8542">
        <v>16959</v>
      </c>
      <c r="C8542" t="s">
        <v>167</v>
      </c>
      <c r="D8542" s="167">
        <v>69189.59</v>
      </c>
      <c r="E8542" t="s">
        <v>168</v>
      </c>
      <c r="F8542" t="s">
        <v>169</v>
      </c>
      <c r="G8542" t="s">
        <v>178</v>
      </c>
      <c r="H8542" s="168">
        <v>39356</v>
      </c>
      <c r="I8542" t="s">
        <v>107</v>
      </c>
      <c r="J8542" s="169">
        <v>9.9917808219178088</v>
      </c>
      <c r="K8542">
        <v>3</v>
      </c>
    </row>
    <row r="8543" spans="1:11" x14ac:dyDescent="0.25">
      <c r="A8543" t="s">
        <v>9096</v>
      </c>
      <c r="B8543">
        <v>21642</v>
      </c>
      <c r="C8543" t="s">
        <v>172</v>
      </c>
      <c r="D8543" s="167">
        <v>110925.31</v>
      </c>
      <c r="E8543" t="s">
        <v>213</v>
      </c>
      <c r="F8543" t="s">
        <v>169</v>
      </c>
      <c r="G8543" t="s">
        <v>214</v>
      </c>
      <c r="H8543" s="168">
        <v>42114</v>
      </c>
      <c r="I8543" t="s">
        <v>105</v>
      </c>
      <c r="J8543" s="169">
        <v>2.4356164383561643</v>
      </c>
      <c r="K8543">
        <v>1</v>
      </c>
    </row>
    <row r="8544" spans="1:11" x14ac:dyDescent="0.25">
      <c r="A8544" t="s">
        <v>9097</v>
      </c>
      <c r="B8544">
        <v>89990</v>
      </c>
      <c r="C8544" t="s">
        <v>172</v>
      </c>
      <c r="D8544" s="167">
        <v>118400</v>
      </c>
      <c r="E8544" t="s">
        <v>213</v>
      </c>
      <c r="F8544" t="s">
        <v>169</v>
      </c>
      <c r="G8544" t="s">
        <v>214</v>
      </c>
      <c r="H8544" s="168">
        <v>41246</v>
      </c>
      <c r="I8544" t="s">
        <v>106</v>
      </c>
      <c r="J8544" s="169">
        <v>4.8136986301369866</v>
      </c>
      <c r="K8544">
        <v>1</v>
      </c>
    </row>
    <row r="8545" spans="1:11" x14ac:dyDescent="0.25">
      <c r="A8545" t="s">
        <v>9098</v>
      </c>
      <c r="B8545">
        <v>59</v>
      </c>
      <c r="C8545" t="s">
        <v>172</v>
      </c>
      <c r="D8545" s="167">
        <v>73477</v>
      </c>
      <c r="E8545" t="s">
        <v>191</v>
      </c>
      <c r="F8545" t="s">
        <v>169</v>
      </c>
      <c r="G8545" t="s">
        <v>192</v>
      </c>
      <c r="H8545" s="168">
        <v>38999</v>
      </c>
      <c r="I8545" t="s">
        <v>104</v>
      </c>
      <c r="J8545" s="169">
        <v>10.96986301369863</v>
      </c>
      <c r="K8545">
        <v>3</v>
      </c>
    </row>
    <row r="8546" spans="1:11" x14ac:dyDescent="0.25">
      <c r="A8546" t="s">
        <v>9099</v>
      </c>
      <c r="B8546">
        <v>90922</v>
      </c>
      <c r="C8546" t="s">
        <v>167</v>
      </c>
      <c r="D8546" s="167">
        <v>44942.21</v>
      </c>
      <c r="E8546" t="s">
        <v>188</v>
      </c>
      <c r="F8546" t="s">
        <v>202</v>
      </c>
      <c r="G8546" t="s">
        <v>313</v>
      </c>
      <c r="H8546" s="168">
        <v>37901</v>
      </c>
      <c r="I8546" t="s">
        <v>104</v>
      </c>
      <c r="J8546" s="169">
        <v>13.978082191780821</v>
      </c>
      <c r="K8546">
        <v>3</v>
      </c>
    </row>
    <row r="8547" spans="1:11" x14ac:dyDescent="0.25">
      <c r="A8547" t="s">
        <v>9100</v>
      </c>
      <c r="B8547">
        <v>84682</v>
      </c>
      <c r="C8547" t="s">
        <v>167</v>
      </c>
      <c r="D8547" s="167">
        <v>54875.99</v>
      </c>
      <c r="E8547" t="s">
        <v>253</v>
      </c>
      <c r="F8547" t="s">
        <v>169</v>
      </c>
      <c r="G8547" t="s">
        <v>1406</v>
      </c>
      <c r="H8547" s="168">
        <v>41708</v>
      </c>
      <c r="I8547" t="s">
        <v>106</v>
      </c>
      <c r="J8547" s="169">
        <v>3.547945205479452</v>
      </c>
      <c r="K8547">
        <v>1</v>
      </c>
    </row>
    <row r="8548" spans="1:11" x14ac:dyDescent="0.25">
      <c r="A8548" t="s">
        <v>9101</v>
      </c>
      <c r="B8548">
        <v>56609</v>
      </c>
      <c r="C8548" t="s">
        <v>172</v>
      </c>
      <c r="D8548" s="167">
        <v>45049.120000000003</v>
      </c>
      <c r="E8548" t="s">
        <v>199</v>
      </c>
      <c r="F8548" t="s">
        <v>169</v>
      </c>
      <c r="G8548" t="s">
        <v>205</v>
      </c>
      <c r="H8548" s="168">
        <v>40749</v>
      </c>
      <c r="I8548" t="s">
        <v>104</v>
      </c>
      <c r="J8548" s="169">
        <v>6.1753424657534248</v>
      </c>
      <c r="K8548">
        <v>2</v>
      </c>
    </row>
    <row r="8549" spans="1:11" x14ac:dyDescent="0.25">
      <c r="A8549" t="s">
        <v>9102</v>
      </c>
      <c r="B8549">
        <v>16851</v>
      </c>
      <c r="C8549" t="s">
        <v>172</v>
      </c>
      <c r="D8549" s="167">
        <v>49831</v>
      </c>
      <c r="E8549" t="s">
        <v>168</v>
      </c>
      <c r="F8549" t="s">
        <v>169</v>
      </c>
      <c r="G8549" t="s">
        <v>265</v>
      </c>
      <c r="H8549" s="168">
        <v>41764</v>
      </c>
      <c r="I8549" t="s">
        <v>104</v>
      </c>
      <c r="J8549" s="169">
        <v>3.3945205479452056</v>
      </c>
      <c r="K8549">
        <v>1</v>
      </c>
    </row>
    <row r="8550" spans="1:11" x14ac:dyDescent="0.25">
      <c r="A8550" t="s">
        <v>9103</v>
      </c>
      <c r="B8550">
        <v>16254</v>
      </c>
      <c r="C8550" t="s">
        <v>167</v>
      </c>
      <c r="D8550" s="167">
        <v>138433.32</v>
      </c>
      <c r="E8550" t="s">
        <v>216</v>
      </c>
      <c r="F8550" t="s">
        <v>169</v>
      </c>
      <c r="G8550" t="s">
        <v>231</v>
      </c>
      <c r="H8550" s="168">
        <v>27142</v>
      </c>
      <c r="I8550" t="s">
        <v>104</v>
      </c>
      <c r="J8550" s="169">
        <v>43.454794520547942</v>
      </c>
      <c r="K8550">
        <v>9</v>
      </c>
    </row>
    <row r="8551" spans="1:11" x14ac:dyDescent="0.25">
      <c r="A8551" t="s">
        <v>9104</v>
      </c>
      <c r="B8551">
        <v>14333</v>
      </c>
      <c r="C8551" t="s">
        <v>172</v>
      </c>
      <c r="D8551" s="167">
        <v>54817.45</v>
      </c>
      <c r="E8551" t="s">
        <v>199</v>
      </c>
      <c r="F8551" t="s">
        <v>169</v>
      </c>
      <c r="G8551" t="s">
        <v>200</v>
      </c>
      <c r="H8551" s="168">
        <v>39509</v>
      </c>
      <c r="I8551" t="s">
        <v>107</v>
      </c>
      <c r="J8551" s="169">
        <v>9.5726027397260278</v>
      </c>
      <c r="K8551">
        <v>2</v>
      </c>
    </row>
    <row r="8552" spans="1:11" x14ac:dyDescent="0.25">
      <c r="A8552" t="s">
        <v>9105</v>
      </c>
      <c r="B8552">
        <v>70787</v>
      </c>
      <c r="C8552" t="s">
        <v>172</v>
      </c>
      <c r="D8552" s="167">
        <v>43525.71</v>
      </c>
      <c r="E8552" t="s">
        <v>199</v>
      </c>
      <c r="F8552" t="s">
        <v>169</v>
      </c>
      <c r="G8552" t="s">
        <v>220</v>
      </c>
      <c r="H8552" s="168">
        <v>41281</v>
      </c>
      <c r="I8552" t="s">
        <v>105</v>
      </c>
      <c r="J8552" s="169">
        <v>4.7178082191780826</v>
      </c>
      <c r="K8552">
        <v>1</v>
      </c>
    </row>
    <row r="8553" spans="1:11" x14ac:dyDescent="0.25">
      <c r="A8553" t="s">
        <v>9106</v>
      </c>
      <c r="B8553">
        <v>37141</v>
      </c>
      <c r="C8553" t="s">
        <v>167</v>
      </c>
      <c r="D8553" s="167">
        <v>100849.36</v>
      </c>
      <c r="E8553" t="s">
        <v>191</v>
      </c>
      <c r="F8553" t="s">
        <v>169</v>
      </c>
      <c r="G8553" t="s">
        <v>610</v>
      </c>
      <c r="H8553" s="168">
        <v>32972</v>
      </c>
      <c r="I8553" t="s">
        <v>104</v>
      </c>
      <c r="J8553" s="169">
        <v>27.482191780821918</v>
      </c>
      <c r="K8553">
        <v>6</v>
      </c>
    </row>
    <row r="8554" spans="1:11" x14ac:dyDescent="0.25">
      <c r="A8554" t="s">
        <v>9107</v>
      </c>
      <c r="B8554">
        <v>272</v>
      </c>
      <c r="C8554" t="s">
        <v>167</v>
      </c>
      <c r="D8554" s="167">
        <v>60201.440000000002</v>
      </c>
      <c r="E8554" t="s">
        <v>308</v>
      </c>
      <c r="F8554" t="s">
        <v>169</v>
      </c>
      <c r="G8554" t="s">
        <v>786</v>
      </c>
      <c r="H8554" s="168">
        <v>31923</v>
      </c>
      <c r="I8554" t="s">
        <v>105</v>
      </c>
      <c r="J8554" s="169">
        <v>30.356164383561644</v>
      </c>
      <c r="K8554">
        <v>7</v>
      </c>
    </row>
    <row r="8555" spans="1:11" x14ac:dyDescent="0.25">
      <c r="A8555" t="s">
        <v>9108</v>
      </c>
      <c r="B8555">
        <v>93380</v>
      </c>
      <c r="C8555" t="s">
        <v>167</v>
      </c>
      <c r="D8555" s="167">
        <v>67696</v>
      </c>
      <c r="E8555" t="s">
        <v>213</v>
      </c>
      <c r="F8555" t="s">
        <v>202</v>
      </c>
      <c r="G8555" t="s">
        <v>275</v>
      </c>
      <c r="H8555" s="168">
        <v>37018</v>
      </c>
      <c r="I8555" t="s">
        <v>107</v>
      </c>
      <c r="J8555" s="169">
        <v>16.397260273972602</v>
      </c>
      <c r="K8555">
        <v>4</v>
      </c>
    </row>
    <row r="8556" spans="1:11" x14ac:dyDescent="0.25">
      <c r="A8556" t="s">
        <v>9109</v>
      </c>
      <c r="B8556">
        <v>37655</v>
      </c>
      <c r="C8556" t="s">
        <v>172</v>
      </c>
      <c r="D8556" s="167">
        <v>74424</v>
      </c>
      <c r="E8556" t="s">
        <v>168</v>
      </c>
      <c r="F8556" t="s">
        <v>169</v>
      </c>
      <c r="G8556" t="s">
        <v>265</v>
      </c>
      <c r="H8556" s="168">
        <v>38187</v>
      </c>
      <c r="I8556" t="s">
        <v>103</v>
      </c>
      <c r="J8556" s="169">
        <v>13.194520547945206</v>
      </c>
      <c r="K8556">
        <v>3</v>
      </c>
    </row>
    <row r="8557" spans="1:11" x14ac:dyDescent="0.25">
      <c r="A8557" t="s">
        <v>9110</v>
      </c>
      <c r="B8557">
        <v>88380</v>
      </c>
      <c r="C8557" t="s">
        <v>172</v>
      </c>
      <c r="D8557" s="167">
        <v>36707.050000000003</v>
      </c>
      <c r="E8557" t="s">
        <v>233</v>
      </c>
      <c r="F8557" t="s">
        <v>169</v>
      </c>
      <c r="G8557" t="s">
        <v>242</v>
      </c>
      <c r="H8557" s="168">
        <v>40147</v>
      </c>
      <c r="I8557" t="s">
        <v>107</v>
      </c>
      <c r="J8557" s="169">
        <v>7.8246575342465752</v>
      </c>
      <c r="K8557">
        <v>2</v>
      </c>
    </row>
    <row r="8558" spans="1:11" x14ac:dyDescent="0.25">
      <c r="A8558" t="s">
        <v>9111</v>
      </c>
      <c r="B8558">
        <v>94783</v>
      </c>
      <c r="C8558" t="s">
        <v>172</v>
      </c>
      <c r="D8558" s="167">
        <v>71175.95</v>
      </c>
      <c r="E8558" t="s">
        <v>325</v>
      </c>
      <c r="F8558" t="s">
        <v>169</v>
      </c>
      <c r="G8558" t="s">
        <v>457</v>
      </c>
      <c r="H8558" s="168">
        <v>39384</v>
      </c>
      <c r="I8558" t="s">
        <v>104</v>
      </c>
      <c r="J8558" s="169">
        <v>9.9150684931506845</v>
      </c>
      <c r="K8558">
        <v>2</v>
      </c>
    </row>
    <row r="8559" spans="1:11" x14ac:dyDescent="0.25">
      <c r="A8559" t="s">
        <v>9112</v>
      </c>
      <c r="B8559">
        <v>95989</v>
      </c>
      <c r="C8559" t="s">
        <v>167</v>
      </c>
      <c r="D8559" s="167">
        <v>77029</v>
      </c>
      <c r="E8559" t="s">
        <v>168</v>
      </c>
      <c r="F8559" t="s">
        <v>169</v>
      </c>
      <c r="G8559" t="s">
        <v>265</v>
      </c>
      <c r="H8559" s="168">
        <v>37823</v>
      </c>
      <c r="I8559" t="s">
        <v>105</v>
      </c>
      <c r="J8559" s="169">
        <v>14.191780821917808</v>
      </c>
      <c r="K8559">
        <v>3</v>
      </c>
    </row>
    <row r="8560" spans="1:11" x14ac:dyDescent="0.25">
      <c r="A8560" t="s">
        <v>9113</v>
      </c>
      <c r="B8560">
        <v>79691</v>
      </c>
      <c r="C8560" t="s">
        <v>172</v>
      </c>
      <c r="D8560" s="167">
        <v>80829</v>
      </c>
      <c r="E8560" t="s">
        <v>175</v>
      </c>
      <c r="F8560" t="s">
        <v>169</v>
      </c>
      <c r="G8560" t="s">
        <v>183</v>
      </c>
      <c r="H8560" s="168">
        <v>37823</v>
      </c>
      <c r="I8560" t="s">
        <v>106</v>
      </c>
      <c r="J8560" s="169">
        <v>14.191780821917808</v>
      </c>
      <c r="K8560">
        <v>3</v>
      </c>
    </row>
    <row r="8561" spans="1:11" x14ac:dyDescent="0.25">
      <c r="A8561" t="s">
        <v>9114</v>
      </c>
      <c r="B8561">
        <v>84827</v>
      </c>
      <c r="C8561" t="s">
        <v>172</v>
      </c>
      <c r="D8561" s="167">
        <v>90205</v>
      </c>
      <c r="E8561" t="s">
        <v>185</v>
      </c>
      <c r="F8561" t="s">
        <v>169</v>
      </c>
      <c r="G8561" t="s">
        <v>495</v>
      </c>
      <c r="H8561" s="168">
        <v>38145</v>
      </c>
      <c r="I8561" t="s">
        <v>106</v>
      </c>
      <c r="J8561" s="169">
        <v>13.30958904109589</v>
      </c>
      <c r="K8561">
        <v>3</v>
      </c>
    </row>
    <row r="8562" spans="1:11" x14ac:dyDescent="0.25">
      <c r="A8562" t="s">
        <v>9115</v>
      </c>
      <c r="B8562">
        <v>55732</v>
      </c>
      <c r="C8562" t="s">
        <v>172</v>
      </c>
      <c r="D8562" s="167">
        <v>19378.39</v>
      </c>
      <c r="E8562" t="s">
        <v>188</v>
      </c>
      <c r="F8562" t="s">
        <v>202</v>
      </c>
      <c r="G8562" t="s">
        <v>344</v>
      </c>
      <c r="H8562" s="168">
        <v>41722</v>
      </c>
      <c r="I8562" t="s">
        <v>104</v>
      </c>
      <c r="J8562" s="169">
        <v>3.5095890410958903</v>
      </c>
      <c r="K8562">
        <v>1</v>
      </c>
    </row>
    <row r="8563" spans="1:11" x14ac:dyDescent="0.25">
      <c r="A8563" t="s">
        <v>9116</v>
      </c>
      <c r="B8563">
        <v>21223</v>
      </c>
      <c r="C8563" t="s">
        <v>172</v>
      </c>
      <c r="D8563" s="167">
        <v>52473.62</v>
      </c>
      <c r="E8563" t="s">
        <v>268</v>
      </c>
      <c r="F8563" t="s">
        <v>169</v>
      </c>
      <c r="G8563" t="s">
        <v>344</v>
      </c>
      <c r="H8563" s="168">
        <v>38467</v>
      </c>
      <c r="I8563" t="s">
        <v>104</v>
      </c>
      <c r="J8563" s="169">
        <v>12.427397260273972</v>
      </c>
      <c r="K8563">
        <v>3</v>
      </c>
    </row>
    <row r="8564" spans="1:11" x14ac:dyDescent="0.25">
      <c r="A8564" t="s">
        <v>9117</v>
      </c>
      <c r="B8564">
        <v>48315</v>
      </c>
      <c r="C8564" t="s">
        <v>172</v>
      </c>
      <c r="D8564" s="167">
        <v>70768.45</v>
      </c>
      <c r="E8564" t="s">
        <v>199</v>
      </c>
      <c r="F8564" t="s">
        <v>169</v>
      </c>
      <c r="G8564" t="s">
        <v>809</v>
      </c>
      <c r="H8564" s="168">
        <v>38530</v>
      </c>
      <c r="I8564" t="s">
        <v>104</v>
      </c>
      <c r="J8564" s="169">
        <v>12.254794520547945</v>
      </c>
      <c r="K8564">
        <v>3</v>
      </c>
    </row>
    <row r="8565" spans="1:11" x14ac:dyDescent="0.25">
      <c r="A8565" t="s">
        <v>9118</v>
      </c>
      <c r="B8565">
        <v>99438</v>
      </c>
      <c r="C8565" t="s">
        <v>172</v>
      </c>
      <c r="D8565" s="167">
        <v>149164</v>
      </c>
      <c r="E8565" t="s">
        <v>213</v>
      </c>
      <c r="F8565" t="s">
        <v>169</v>
      </c>
      <c r="G8565" t="s">
        <v>1803</v>
      </c>
      <c r="H8565" s="168">
        <v>38110</v>
      </c>
      <c r="I8565" t="s">
        <v>103</v>
      </c>
      <c r="J8565" s="169">
        <v>13.405479452054795</v>
      </c>
      <c r="K8565">
        <v>3</v>
      </c>
    </row>
    <row r="8566" spans="1:11" x14ac:dyDescent="0.25">
      <c r="A8566" t="s">
        <v>9119</v>
      </c>
      <c r="B8566">
        <v>52486</v>
      </c>
      <c r="C8566" t="s">
        <v>172</v>
      </c>
      <c r="D8566" s="167">
        <v>79923.05</v>
      </c>
      <c r="E8566" t="s">
        <v>188</v>
      </c>
      <c r="F8566" t="s">
        <v>169</v>
      </c>
      <c r="G8566" t="s">
        <v>282</v>
      </c>
      <c r="H8566" s="168">
        <v>36864</v>
      </c>
      <c r="I8566" t="s">
        <v>103</v>
      </c>
      <c r="J8566" s="169">
        <v>16.81917808219178</v>
      </c>
      <c r="K8566">
        <v>4</v>
      </c>
    </row>
    <row r="8567" spans="1:11" x14ac:dyDescent="0.25">
      <c r="A8567" t="s">
        <v>9120</v>
      </c>
      <c r="B8567">
        <v>10601</v>
      </c>
      <c r="C8567" t="s">
        <v>167</v>
      </c>
      <c r="D8567" s="167">
        <v>91751.37</v>
      </c>
      <c r="E8567" t="s">
        <v>188</v>
      </c>
      <c r="F8567" t="s">
        <v>169</v>
      </c>
      <c r="G8567" t="s">
        <v>375</v>
      </c>
      <c r="H8567" s="168">
        <v>34337</v>
      </c>
      <c r="I8567" t="s">
        <v>106</v>
      </c>
      <c r="J8567" s="169">
        <v>23.742465753424657</v>
      </c>
      <c r="K8567">
        <v>5</v>
      </c>
    </row>
    <row r="8568" spans="1:11" x14ac:dyDescent="0.25">
      <c r="A8568" t="s">
        <v>9121</v>
      </c>
      <c r="B8568">
        <v>95858</v>
      </c>
      <c r="C8568" t="s">
        <v>172</v>
      </c>
      <c r="D8568" s="167">
        <v>80829</v>
      </c>
      <c r="E8568" t="s">
        <v>175</v>
      </c>
      <c r="F8568" t="s">
        <v>169</v>
      </c>
      <c r="G8568" t="s">
        <v>183</v>
      </c>
      <c r="H8568" s="168">
        <v>37774</v>
      </c>
      <c r="I8568" t="s">
        <v>107</v>
      </c>
      <c r="J8568" s="169">
        <v>14.326027397260274</v>
      </c>
      <c r="K8568">
        <v>3</v>
      </c>
    </row>
    <row r="8569" spans="1:11" x14ac:dyDescent="0.25">
      <c r="A8569" t="s">
        <v>9122</v>
      </c>
      <c r="B8569">
        <v>23924</v>
      </c>
      <c r="C8569" t="s">
        <v>167</v>
      </c>
      <c r="D8569" s="167">
        <v>82556</v>
      </c>
      <c r="E8569" t="s">
        <v>168</v>
      </c>
      <c r="F8569" t="s">
        <v>169</v>
      </c>
      <c r="G8569" t="s">
        <v>524</v>
      </c>
      <c r="H8569" s="168">
        <v>37389</v>
      </c>
      <c r="I8569" t="s">
        <v>103</v>
      </c>
      <c r="J8569" s="169">
        <v>15.38082191780822</v>
      </c>
      <c r="K8569">
        <v>4</v>
      </c>
    </row>
    <row r="8570" spans="1:11" x14ac:dyDescent="0.25">
      <c r="A8570" t="s">
        <v>9123</v>
      </c>
      <c r="B8570">
        <v>73191</v>
      </c>
      <c r="C8570" t="s">
        <v>172</v>
      </c>
      <c r="D8570" s="167">
        <v>77328</v>
      </c>
      <c r="E8570" t="s">
        <v>168</v>
      </c>
      <c r="F8570" t="s">
        <v>169</v>
      </c>
      <c r="G8570" t="s">
        <v>265</v>
      </c>
      <c r="H8570" s="168">
        <v>37172</v>
      </c>
      <c r="I8570" t="s">
        <v>105</v>
      </c>
      <c r="J8570" s="169">
        <v>15.975342465753425</v>
      </c>
      <c r="K8570">
        <v>4</v>
      </c>
    </row>
    <row r="8571" spans="1:11" x14ac:dyDescent="0.25">
      <c r="A8571" t="s">
        <v>9124</v>
      </c>
      <c r="B8571">
        <v>98440</v>
      </c>
      <c r="C8571" t="s">
        <v>167</v>
      </c>
      <c r="D8571" s="167">
        <v>110500</v>
      </c>
      <c r="E8571" t="s">
        <v>213</v>
      </c>
      <c r="F8571" t="s">
        <v>169</v>
      </c>
      <c r="G8571" t="s">
        <v>214</v>
      </c>
      <c r="H8571" s="168">
        <v>42604</v>
      </c>
      <c r="I8571" t="s">
        <v>106</v>
      </c>
      <c r="J8571" s="169">
        <v>1.0931506849315069</v>
      </c>
      <c r="K8571">
        <v>1</v>
      </c>
    </row>
    <row r="8572" spans="1:11" x14ac:dyDescent="0.25">
      <c r="A8572" t="s">
        <v>9125</v>
      </c>
      <c r="B8572">
        <v>68949</v>
      </c>
      <c r="C8572" t="s">
        <v>172</v>
      </c>
      <c r="D8572" s="167">
        <v>77000</v>
      </c>
      <c r="E8572" t="s">
        <v>168</v>
      </c>
      <c r="F8572" t="s">
        <v>169</v>
      </c>
      <c r="G8572" t="s">
        <v>237</v>
      </c>
      <c r="H8572" s="168">
        <v>42619</v>
      </c>
      <c r="I8572" t="s">
        <v>104</v>
      </c>
      <c r="J8572" s="169">
        <v>1.0520547945205478</v>
      </c>
      <c r="K8572">
        <v>1</v>
      </c>
    </row>
    <row r="8573" spans="1:11" x14ac:dyDescent="0.25">
      <c r="A8573" t="s">
        <v>9126</v>
      </c>
      <c r="B8573">
        <v>64681</v>
      </c>
      <c r="C8573" t="s">
        <v>172</v>
      </c>
      <c r="D8573" s="167">
        <v>45852</v>
      </c>
      <c r="E8573" t="s">
        <v>168</v>
      </c>
      <c r="F8573" t="s">
        <v>169</v>
      </c>
      <c r="G8573" t="s">
        <v>265</v>
      </c>
      <c r="H8573" s="168">
        <v>42310</v>
      </c>
      <c r="I8573" t="s">
        <v>103</v>
      </c>
      <c r="J8573" s="169">
        <v>1.8986301369863015</v>
      </c>
      <c r="K8573">
        <v>1</v>
      </c>
    </row>
    <row r="8574" spans="1:11" x14ac:dyDescent="0.25">
      <c r="A8574" t="s">
        <v>9127</v>
      </c>
      <c r="B8574">
        <v>18229</v>
      </c>
      <c r="C8574" t="s">
        <v>172</v>
      </c>
      <c r="D8574" s="167">
        <v>44851.63</v>
      </c>
      <c r="E8574" t="s">
        <v>188</v>
      </c>
      <c r="F8574" t="s">
        <v>169</v>
      </c>
      <c r="G8574" t="s">
        <v>344</v>
      </c>
      <c r="H8574" s="168">
        <v>39286</v>
      </c>
      <c r="I8574" t="s">
        <v>106</v>
      </c>
      <c r="J8574" s="169">
        <v>10.183561643835617</v>
      </c>
      <c r="K8574">
        <v>3</v>
      </c>
    </row>
    <row r="8575" spans="1:11" x14ac:dyDescent="0.25">
      <c r="A8575" t="s">
        <v>9128</v>
      </c>
      <c r="B8575">
        <v>69956</v>
      </c>
      <c r="C8575" t="s">
        <v>172</v>
      </c>
      <c r="D8575" s="167">
        <v>48870.8</v>
      </c>
      <c r="E8575" t="s">
        <v>175</v>
      </c>
      <c r="F8575" t="s">
        <v>169</v>
      </c>
      <c r="G8575" t="s">
        <v>904</v>
      </c>
      <c r="H8575" s="168">
        <v>39146</v>
      </c>
      <c r="I8575" t="s">
        <v>108</v>
      </c>
      <c r="J8575" s="169">
        <v>10.567123287671233</v>
      </c>
      <c r="K8575">
        <v>3</v>
      </c>
    </row>
    <row r="8576" spans="1:11" x14ac:dyDescent="0.25">
      <c r="A8576" t="s">
        <v>9129</v>
      </c>
      <c r="B8576">
        <v>53960</v>
      </c>
      <c r="C8576" t="s">
        <v>167</v>
      </c>
      <c r="D8576" s="167">
        <v>62576.07</v>
      </c>
      <c r="E8576" t="s">
        <v>188</v>
      </c>
      <c r="F8576" t="s">
        <v>169</v>
      </c>
      <c r="G8576" t="s">
        <v>282</v>
      </c>
      <c r="H8576" s="168">
        <v>41260</v>
      </c>
      <c r="I8576" t="s">
        <v>104</v>
      </c>
      <c r="J8576" s="169">
        <v>4.7753424657534245</v>
      </c>
      <c r="K8576">
        <v>1</v>
      </c>
    </row>
    <row r="8577" spans="1:11" x14ac:dyDescent="0.25">
      <c r="A8577" t="s">
        <v>9130</v>
      </c>
      <c r="B8577">
        <v>15657</v>
      </c>
      <c r="C8577" t="s">
        <v>167</v>
      </c>
      <c r="D8577" s="167">
        <v>73801</v>
      </c>
      <c r="E8577" t="s">
        <v>188</v>
      </c>
      <c r="F8577" t="s">
        <v>169</v>
      </c>
      <c r="G8577" t="s">
        <v>273</v>
      </c>
      <c r="H8577" s="168">
        <v>36907</v>
      </c>
      <c r="I8577" t="s">
        <v>103</v>
      </c>
      <c r="J8577" s="169">
        <v>16.701369863013699</v>
      </c>
      <c r="K8577">
        <v>4</v>
      </c>
    </row>
    <row r="8578" spans="1:11" x14ac:dyDescent="0.25">
      <c r="A8578" t="s">
        <v>9131</v>
      </c>
      <c r="B8578">
        <v>65667</v>
      </c>
      <c r="C8578" t="s">
        <v>172</v>
      </c>
      <c r="D8578" s="167">
        <v>93573.18</v>
      </c>
      <c r="E8578" t="s">
        <v>216</v>
      </c>
      <c r="F8578" t="s">
        <v>169</v>
      </c>
      <c r="G8578" t="s">
        <v>369</v>
      </c>
      <c r="H8578" s="168">
        <v>35506</v>
      </c>
      <c r="I8578" t="s">
        <v>106</v>
      </c>
      <c r="J8578" s="169">
        <v>20.539726027397261</v>
      </c>
      <c r="K8578">
        <v>5</v>
      </c>
    </row>
    <row r="8579" spans="1:11" x14ac:dyDescent="0.25">
      <c r="A8579" t="s">
        <v>9132</v>
      </c>
      <c r="B8579">
        <v>94265</v>
      </c>
      <c r="C8579" t="s">
        <v>172</v>
      </c>
      <c r="D8579" s="167">
        <v>120768</v>
      </c>
      <c r="E8579" t="s">
        <v>213</v>
      </c>
      <c r="F8579" t="s">
        <v>169</v>
      </c>
      <c r="G8579" t="s">
        <v>214</v>
      </c>
      <c r="H8579" s="168">
        <v>32294</v>
      </c>
      <c r="I8579" t="s">
        <v>106</v>
      </c>
      <c r="J8579" s="169">
        <v>29.339726027397262</v>
      </c>
      <c r="K8579">
        <v>6</v>
      </c>
    </row>
    <row r="8580" spans="1:11" x14ac:dyDescent="0.25">
      <c r="A8580" t="s">
        <v>9133</v>
      </c>
      <c r="B8580">
        <v>13961</v>
      </c>
      <c r="C8580" t="s">
        <v>172</v>
      </c>
      <c r="D8580" s="167">
        <v>85185</v>
      </c>
      <c r="E8580" t="s">
        <v>185</v>
      </c>
      <c r="F8580" t="s">
        <v>169</v>
      </c>
      <c r="G8580" t="s">
        <v>495</v>
      </c>
      <c r="H8580" s="168">
        <v>38488</v>
      </c>
      <c r="I8580" t="s">
        <v>104</v>
      </c>
      <c r="J8580" s="169">
        <v>12.36986301369863</v>
      </c>
      <c r="K8580">
        <v>3</v>
      </c>
    </row>
    <row r="8581" spans="1:11" x14ac:dyDescent="0.25">
      <c r="A8581" t="s">
        <v>9134</v>
      </c>
      <c r="B8581">
        <v>52873</v>
      </c>
      <c r="C8581" t="s">
        <v>172</v>
      </c>
      <c r="D8581" s="167">
        <v>95263.92</v>
      </c>
      <c r="E8581" t="s">
        <v>325</v>
      </c>
      <c r="F8581" t="s">
        <v>169</v>
      </c>
      <c r="G8581" t="s">
        <v>261</v>
      </c>
      <c r="H8581" s="168">
        <v>31802</v>
      </c>
      <c r="I8581" t="s">
        <v>106</v>
      </c>
      <c r="J8581" s="169">
        <v>30.687671232876713</v>
      </c>
      <c r="K8581">
        <v>7</v>
      </c>
    </row>
    <row r="8582" spans="1:11" x14ac:dyDescent="0.25">
      <c r="A8582" t="s">
        <v>9135</v>
      </c>
      <c r="B8582">
        <v>39383</v>
      </c>
      <c r="C8582" t="s">
        <v>167</v>
      </c>
      <c r="D8582" s="167">
        <v>156525</v>
      </c>
      <c r="E8582" t="s">
        <v>325</v>
      </c>
      <c r="F8582" t="s">
        <v>169</v>
      </c>
      <c r="G8582" t="s">
        <v>231</v>
      </c>
      <c r="H8582" s="168">
        <v>32216</v>
      </c>
      <c r="I8582" t="s">
        <v>103</v>
      </c>
      <c r="J8582" s="169">
        <v>29.553424657534247</v>
      </c>
      <c r="K8582">
        <v>6</v>
      </c>
    </row>
    <row r="8583" spans="1:11" x14ac:dyDescent="0.25">
      <c r="A8583" t="s">
        <v>9136</v>
      </c>
      <c r="B8583">
        <v>55333</v>
      </c>
      <c r="C8583" t="s">
        <v>172</v>
      </c>
      <c r="D8583" s="167">
        <v>45261</v>
      </c>
      <c r="E8583" t="s">
        <v>191</v>
      </c>
      <c r="F8583" t="s">
        <v>169</v>
      </c>
      <c r="G8583" t="s">
        <v>1065</v>
      </c>
      <c r="H8583" s="168">
        <v>42716</v>
      </c>
      <c r="I8583" t="s">
        <v>107</v>
      </c>
      <c r="J8583" s="169">
        <v>0.78630136986301369</v>
      </c>
      <c r="K8583">
        <v>1</v>
      </c>
    </row>
    <row r="8584" spans="1:11" x14ac:dyDescent="0.25">
      <c r="A8584" t="s">
        <v>9137</v>
      </c>
      <c r="B8584">
        <v>51939</v>
      </c>
      <c r="C8584" t="s">
        <v>172</v>
      </c>
      <c r="D8584" s="167">
        <v>102805</v>
      </c>
      <c r="E8584" t="s">
        <v>185</v>
      </c>
      <c r="F8584" t="s">
        <v>169</v>
      </c>
      <c r="G8584" t="s">
        <v>495</v>
      </c>
      <c r="H8584" s="168">
        <v>36199</v>
      </c>
      <c r="I8584" t="s">
        <v>104</v>
      </c>
      <c r="J8584" s="169">
        <v>18.641095890410959</v>
      </c>
      <c r="K8584">
        <v>4</v>
      </c>
    </row>
    <row r="8585" spans="1:11" x14ac:dyDescent="0.25">
      <c r="A8585" t="s">
        <v>9138</v>
      </c>
      <c r="B8585">
        <v>92581</v>
      </c>
      <c r="C8585" t="s">
        <v>167</v>
      </c>
      <c r="D8585" s="167">
        <v>97718.99</v>
      </c>
      <c r="E8585" t="s">
        <v>188</v>
      </c>
      <c r="F8585" t="s">
        <v>169</v>
      </c>
      <c r="G8585" t="s">
        <v>410</v>
      </c>
      <c r="H8585" s="168">
        <v>39762</v>
      </c>
      <c r="I8585" t="s">
        <v>103</v>
      </c>
      <c r="J8585" s="169">
        <v>8.8794520547945197</v>
      </c>
      <c r="K8585">
        <v>2</v>
      </c>
    </row>
    <row r="8586" spans="1:11" x14ac:dyDescent="0.25">
      <c r="A8586" t="s">
        <v>9139</v>
      </c>
      <c r="B8586">
        <v>84431</v>
      </c>
      <c r="C8586" t="s">
        <v>167</v>
      </c>
      <c r="D8586" s="167">
        <v>89620</v>
      </c>
      <c r="E8586" t="s">
        <v>175</v>
      </c>
      <c r="F8586" t="s">
        <v>169</v>
      </c>
      <c r="G8586" t="s">
        <v>183</v>
      </c>
      <c r="H8586" s="168">
        <v>35646</v>
      </c>
      <c r="I8586" t="s">
        <v>103</v>
      </c>
      <c r="J8586" s="169">
        <v>20.156164383561645</v>
      </c>
      <c r="K8586">
        <v>5</v>
      </c>
    </row>
    <row r="8587" spans="1:11" x14ac:dyDescent="0.25">
      <c r="A8587" t="s">
        <v>9140</v>
      </c>
      <c r="B8587">
        <v>98</v>
      </c>
      <c r="C8587" t="s">
        <v>167</v>
      </c>
      <c r="D8587" s="167">
        <v>88436.5</v>
      </c>
      <c r="E8587" t="s">
        <v>308</v>
      </c>
      <c r="F8587" t="s">
        <v>169</v>
      </c>
      <c r="G8587" t="s">
        <v>443</v>
      </c>
      <c r="H8587" s="168">
        <v>41792</v>
      </c>
      <c r="I8587" t="s">
        <v>107</v>
      </c>
      <c r="J8587" s="169">
        <v>3.3178082191780822</v>
      </c>
      <c r="K8587">
        <v>1</v>
      </c>
    </row>
    <row r="8588" spans="1:11" x14ac:dyDescent="0.25">
      <c r="A8588" t="s">
        <v>9141</v>
      </c>
      <c r="B8588">
        <v>58196</v>
      </c>
      <c r="C8588" t="s">
        <v>172</v>
      </c>
      <c r="D8588" s="167">
        <v>45049.120000000003</v>
      </c>
      <c r="E8588" t="s">
        <v>199</v>
      </c>
      <c r="F8588" t="s">
        <v>169</v>
      </c>
      <c r="G8588" t="s">
        <v>205</v>
      </c>
      <c r="H8588" s="168">
        <v>41281</v>
      </c>
      <c r="I8588" t="s">
        <v>106</v>
      </c>
      <c r="J8588" s="169">
        <v>4.7178082191780826</v>
      </c>
      <c r="K8588">
        <v>1</v>
      </c>
    </row>
    <row r="8589" spans="1:11" x14ac:dyDescent="0.25">
      <c r="A8589" t="s">
        <v>9142</v>
      </c>
      <c r="B8589">
        <v>31624</v>
      </c>
      <c r="C8589" t="s">
        <v>172</v>
      </c>
      <c r="D8589" s="167">
        <v>110229</v>
      </c>
      <c r="E8589" t="s">
        <v>185</v>
      </c>
      <c r="F8589" t="s">
        <v>169</v>
      </c>
      <c r="G8589" t="s">
        <v>382</v>
      </c>
      <c r="H8589" s="168">
        <v>36493</v>
      </c>
      <c r="I8589" t="s">
        <v>106</v>
      </c>
      <c r="J8589" s="169">
        <v>17.835616438356166</v>
      </c>
      <c r="K8589">
        <v>4</v>
      </c>
    </row>
    <row r="8590" spans="1:11" x14ac:dyDescent="0.25">
      <c r="A8590" t="s">
        <v>9143</v>
      </c>
      <c r="B8590">
        <v>7431</v>
      </c>
      <c r="C8590" t="s">
        <v>172</v>
      </c>
      <c r="D8590" s="167">
        <v>40946.22</v>
      </c>
      <c r="E8590" t="s">
        <v>233</v>
      </c>
      <c r="F8590" t="s">
        <v>169</v>
      </c>
      <c r="G8590" t="s">
        <v>554</v>
      </c>
      <c r="H8590" s="168">
        <v>40195</v>
      </c>
      <c r="I8590" t="s">
        <v>106</v>
      </c>
      <c r="J8590" s="169">
        <v>7.6931506849315072</v>
      </c>
      <c r="K8590">
        <v>2</v>
      </c>
    </row>
    <row r="8591" spans="1:11" x14ac:dyDescent="0.25">
      <c r="A8591" t="s">
        <v>9144</v>
      </c>
      <c r="B8591">
        <v>69677</v>
      </c>
      <c r="C8591" t="s">
        <v>172</v>
      </c>
      <c r="D8591" s="167">
        <v>43972.53</v>
      </c>
      <c r="E8591" t="s">
        <v>233</v>
      </c>
      <c r="F8591" t="s">
        <v>169</v>
      </c>
      <c r="G8591" t="s">
        <v>399</v>
      </c>
      <c r="H8591" s="168">
        <v>37225</v>
      </c>
      <c r="I8591" t="s">
        <v>106</v>
      </c>
      <c r="J8591" s="169">
        <v>15.830136986301369</v>
      </c>
      <c r="K8591">
        <v>4</v>
      </c>
    </row>
    <row r="8592" spans="1:11" x14ac:dyDescent="0.25">
      <c r="A8592" t="s">
        <v>9145</v>
      </c>
      <c r="B8592">
        <v>89134</v>
      </c>
      <c r="C8592" t="s">
        <v>167</v>
      </c>
      <c r="D8592" s="167">
        <v>45225</v>
      </c>
      <c r="E8592" t="s">
        <v>188</v>
      </c>
      <c r="F8592" t="s">
        <v>169</v>
      </c>
      <c r="G8592" t="s">
        <v>600</v>
      </c>
      <c r="H8592" s="168">
        <v>42478</v>
      </c>
      <c r="I8592" t="s">
        <v>105</v>
      </c>
      <c r="J8592" s="169">
        <v>1.4383561643835616</v>
      </c>
      <c r="K8592">
        <v>1</v>
      </c>
    </row>
    <row r="8593" spans="1:11" x14ac:dyDescent="0.25">
      <c r="A8593" t="s">
        <v>9146</v>
      </c>
      <c r="B8593">
        <v>99650</v>
      </c>
      <c r="C8593" t="s">
        <v>172</v>
      </c>
      <c r="D8593" s="167">
        <v>31899.51</v>
      </c>
      <c r="E8593" t="s">
        <v>233</v>
      </c>
      <c r="F8593" t="s">
        <v>202</v>
      </c>
      <c r="G8593" t="s">
        <v>554</v>
      </c>
      <c r="H8593" s="168">
        <v>40041</v>
      </c>
      <c r="I8593" t="s">
        <v>106</v>
      </c>
      <c r="J8593" s="169">
        <v>8.1150684931506856</v>
      </c>
      <c r="K8593">
        <v>2</v>
      </c>
    </row>
    <row r="8594" spans="1:11" x14ac:dyDescent="0.25">
      <c r="A8594" t="s">
        <v>9147</v>
      </c>
      <c r="B8594">
        <v>94382</v>
      </c>
      <c r="C8594" t="s">
        <v>172</v>
      </c>
      <c r="D8594" s="167">
        <v>28766.75</v>
      </c>
      <c r="E8594" t="s">
        <v>233</v>
      </c>
      <c r="F8594" t="s">
        <v>202</v>
      </c>
      <c r="G8594" t="s">
        <v>234</v>
      </c>
      <c r="H8594" s="168">
        <v>42156</v>
      </c>
      <c r="I8594" t="s">
        <v>106</v>
      </c>
      <c r="J8594" s="169">
        <v>2.3205479452054796</v>
      </c>
      <c r="K8594">
        <v>1</v>
      </c>
    </row>
    <row r="8595" spans="1:11" x14ac:dyDescent="0.25">
      <c r="A8595" t="s">
        <v>9148</v>
      </c>
      <c r="B8595">
        <v>90451</v>
      </c>
      <c r="C8595" t="s">
        <v>172</v>
      </c>
      <c r="D8595" s="167">
        <v>46626.87</v>
      </c>
      <c r="E8595" t="s">
        <v>233</v>
      </c>
      <c r="F8595" t="s">
        <v>169</v>
      </c>
      <c r="G8595" t="s">
        <v>514</v>
      </c>
      <c r="H8595" s="168">
        <v>39468</v>
      </c>
      <c r="I8595" t="s">
        <v>103</v>
      </c>
      <c r="J8595" s="169">
        <v>9.6849315068493151</v>
      </c>
      <c r="K8595">
        <v>2</v>
      </c>
    </row>
    <row r="8596" spans="1:11" x14ac:dyDescent="0.25">
      <c r="A8596" t="s">
        <v>9149</v>
      </c>
      <c r="B8596">
        <v>98138</v>
      </c>
      <c r="C8596" t="s">
        <v>172</v>
      </c>
      <c r="D8596" s="167">
        <v>54882.52</v>
      </c>
      <c r="E8596" t="s">
        <v>196</v>
      </c>
      <c r="F8596" t="s">
        <v>169</v>
      </c>
      <c r="G8596" t="s">
        <v>1046</v>
      </c>
      <c r="H8596" s="168">
        <v>28507</v>
      </c>
      <c r="I8596" t="s">
        <v>106</v>
      </c>
      <c r="J8596" s="169">
        <v>39.715068493150682</v>
      </c>
      <c r="K8596">
        <v>8</v>
      </c>
    </row>
    <row r="8597" spans="1:11" x14ac:dyDescent="0.25">
      <c r="A8597" t="s">
        <v>9150</v>
      </c>
      <c r="B8597">
        <v>5029</v>
      </c>
      <c r="C8597" t="s">
        <v>172</v>
      </c>
      <c r="D8597" s="167">
        <v>39003.449999999997</v>
      </c>
      <c r="E8597" t="s">
        <v>199</v>
      </c>
      <c r="F8597" t="s">
        <v>169</v>
      </c>
      <c r="G8597" t="s">
        <v>295</v>
      </c>
      <c r="H8597" s="168">
        <v>42016</v>
      </c>
      <c r="I8597" t="s">
        <v>107</v>
      </c>
      <c r="J8597" s="169">
        <v>2.7041095890410958</v>
      </c>
      <c r="K8597">
        <v>1</v>
      </c>
    </row>
    <row r="8598" spans="1:11" x14ac:dyDescent="0.25">
      <c r="A8598" t="s">
        <v>9151</v>
      </c>
      <c r="B8598">
        <v>43959</v>
      </c>
      <c r="C8598" t="s">
        <v>172</v>
      </c>
      <c r="D8598" s="167">
        <v>85117</v>
      </c>
      <c r="E8598" t="s">
        <v>180</v>
      </c>
      <c r="F8598" t="s">
        <v>169</v>
      </c>
      <c r="G8598" t="s">
        <v>443</v>
      </c>
      <c r="H8598" s="168">
        <v>42030</v>
      </c>
      <c r="I8598" t="s">
        <v>106</v>
      </c>
      <c r="J8598" s="169">
        <v>2.6657534246575341</v>
      </c>
      <c r="K8598">
        <v>1</v>
      </c>
    </row>
    <row r="8599" spans="1:11" x14ac:dyDescent="0.25">
      <c r="A8599" t="s">
        <v>9152</v>
      </c>
      <c r="B8599">
        <v>90593</v>
      </c>
      <c r="C8599" t="s">
        <v>172</v>
      </c>
      <c r="D8599" s="167">
        <v>119137.02</v>
      </c>
      <c r="E8599" t="s">
        <v>185</v>
      </c>
      <c r="F8599" t="s">
        <v>169</v>
      </c>
      <c r="G8599" t="s">
        <v>382</v>
      </c>
      <c r="H8599" s="168">
        <v>32930</v>
      </c>
      <c r="I8599" t="s">
        <v>108</v>
      </c>
      <c r="J8599" s="169">
        <v>27.597260273972601</v>
      </c>
      <c r="K8599">
        <v>6</v>
      </c>
    </row>
    <row r="8600" spans="1:11" x14ac:dyDescent="0.25">
      <c r="A8600" t="s">
        <v>9153</v>
      </c>
      <c r="B8600">
        <v>46961</v>
      </c>
      <c r="C8600" t="s">
        <v>167</v>
      </c>
      <c r="D8600" s="167">
        <v>18198.400000000001</v>
      </c>
      <c r="E8600" t="s">
        <v>216</v>
      </c>
      <c r="F8600" t="s">
        <v>202</v>
      </c>
      <c r="G8600" t="s">
        <v>303</v>
      </c>
      <c r="H8600" s="168">
        <v>39672</v>
      </c>
      <c r="I8600" t="s">
        <v>103</v>
      </c>
      <c r="J8600" s="169">
        <v>9.1260273972602732</v>
      </c>
      <c r="K8600">
        <v>2</v>
      </c>
    </row>
    <row r="8601" spans="1:11" x14ac:dyDescent="0.25">
      <c r="A8601" t="s">
        <v>9154</v>
      </c>
      <c r="B8601">
        <v>73816</v>
      </c>
      <c r="C8601" t="s">
        <v>167</v>
      </c>
      <c r="D8601" s="167">
        <v>146664.49</v>
      </c>
      <c r="E8601" t="s">
        <v>239</v>
      </c>
      <c r="F8601" t="s">
        <v>169</v>
      </c>
      <c r="G8601" t="s">
        <v>3189</v>
      </c>
      <c r="H8601" s="168">
        <v>37746</v>
      </c>
      <c r="I8601" t="s">
        <v>103</v>
      </c>
      <c r="J8601" s="169">
        <v>14.402739726027397</v>
      </c>
      <c r="K8601">
        <v>3</v>
      </c>
    </row>
    <row r="8602" spans="1:11" x14ac:dyDescent="0.25">
      <c r="A8602" t="s">
        <v>9155</v>
      </c>
      <c r="B8602">
        <v>25893</v>
      </c>
      <c r="C8602" t="s">
        <v>172</v>
      </c>
      <c r="D8602" s="167">
        <v>89620</v>
      </c>
      <c r="E8602" t="s">
        <v>175</v>
      </c>
      <c r="F8602" t="s">
        <v>169</v>
      </c>
      <c r="G8602" t="s">
        <v>183</v>
      </c>
      <c r="H8602" s="168">
        <v>36724</v>
      </c>
      <c r="I8602" t="s">
        <v>107</v>
      </c>
      <c r="J8602" s="169">
        <v>17.202739726027396</v>
      </c>
      <c r="K8602">
        <v>4</v>
      </c>
    </row>
    <row r="8603" spans="1:11" x14ac:dyDescent="0.25">
      <c r="A8603" t="s">
        <v>9156</v>
      </c>
      <c r="B8603">
        <v>43116</v>
      </c>
      <c r="C8603" t="s">
        <v>172</v>
      </c>
      <c r="D8603" s="167">
        <v>73801</v>
      </c>
      <c r="E8603" t="s">
        <v>196</v>
      </c>
      <c r="F8603" t="s">
        <v>169</v>
      </c>
      <c r="G8603" t="s">
        <v>228</v>
      </c>
      <c r="H8603" s="168">
        <v>35443</v>
      </c>
      <c r="I8603" t="s">
        <v>105</v>
      </c>
      <c r="J8603" s="169">
        <v>20.712328767123289</v>
      </c>
      <c r="K8603">
        <v>5</v>
      </c>
    </row>
    <row r="8604" spans="1:11" x14ac:dyDescent="0.25">
      <c r="A8604" t="s">
        <v>9157</v>
      </c>
      <c r="B8604">
        <v>22120</v>
      </c>
      <c r="C8604" t="s">
        <v>172</v>
      </c>
      <c r="D8604" s="167">
        <v>65812.12</v>
      </c>
      <c r="E8604" t="s">
        <v>175</v>
      </c>
      <c r="F8604" t="s">
        <v>169</v>
      </c>
      <c r="G8604" t="s">
        <v>211</v>
      </c>
      <c r="H8604" s="168">
        <v>40925</v>
      </c>
      <c r="I8604" t="s">
        <v>104</v>
      </c>
      <c r="J8604" s="169">
        <v>5.6931506849315072</v>
      </c>
      <c r="K8604">
        <v>2</v>
      </c>
    </row>
    <row r="8605" spans="1:11" x14ac:dyDescent="0.25">
      <c r="A8605" t="s">
        <v>9158</v>
      </c>
      <c r="B8605">
        <v>62653</v>
      </c>
      <c r="C8605" t="s">
        <v>167</v>
      </c>
      <c r="D8605" s="167">
        <v>43836</v>
      </c>
      <c r="E8605" t="s">
        <v>188</v>
      </c>
      <c r="F8605" t="s">
        <v>202</v>
      </c>
      <c r="G8605" t="s">
        <v>344</v>
      </c>
      <c r="H8605" s="168">
        <v>36717</v>
      </c>
      <c r="I8605" t="s">
        <v>106</v>
      </c>
      <c r="J8605" s="169">
        <v>17.221917808219178</v>
      </c>
      <c r="K8605">
        <v>4</v>
      </c>
    </row>
    <row r="8606" spans="1:11" x14ac:dyDescent="0.25">
      <c r="A8606" t="s">
        <v>9159</v>
      </c>
      <c r="B8606">
        <v>4995</v>
      </c>
      <c r="C8606" t="s">
        <v>172</v>
      </c>
      <c r="D8606" s="167">
        <v>117183</v>
      </c>
      <c r="E8606" t="s">
        <v>233</v>
      </c>
      <c r="F8606" t="s">
        <v>169</v>
      </c>
      <c r="G8606" t="s">
        <v>275</v>
      </c>
      <c r="H8606" s="168">
        <v>42282</v>
      </c>
      <c r="I8606" t="s">
        <v>105</v>
      </c>
      <c r="J8606" s="169">
        <v>1.9753424657534246</v>
      </c>
      <c r="K8606">
        <v>1</v>
      </c>
    </row>
    <row r="8607" spans="1:11" x14ac:dyDescent="0.25">
      <c r="A8607" t="s">
        <v>9160</v>
      </c>
      <c r="B8607">
        <v>58730</v>
      </c>
      <c r="C8607" t="s">
        <v>167</v>
      </c>
      <c r="D8607" s="167">
        <v>57807.08</v>
      </c>
      <c r="E8607" t="s">
        <v>188</v>
      </c>
      <c r="F8607" t="s">
        <v>202</v>
      </c>
      <c r="G8607" t="s">
        <v>313</v>
      </c>
      <c r="H8607" s="168">
        <v>32875</v>
      </c>
      <c r="I8607" t="s">
        <v>108</v>
      </c>
      <c r="J8607" s="169">
        <v>27.747945205479454</v>
      </c>
      <c r="K8607">
        <v>6</v>
      </c>
    </row>
    <row r="8608" spans="1:11" x14ac:dyDescent="0.25">
      <c r="A8608" t="s">
        <v>9161</v>
      </c>
      <c r="B8608">
        <v>74296</v>
      </c>
      <c r="C8608" t="s">
        <v>172</v>
      </c>
      <c r="D8608" s="167">
        <v>77328</v>
      </c>
      <c r="E8608" t="s">
        <v>168</v>
      </c>
      <c r="F8608" t="s">
        <v>169</v>
      </c>
      <c r="G8608" t="s">
        <v>265</v>
      </c>
      <c r="H8608" s="168">
        <v>36787</v>
      </c>
      <c r="I8608" t="s">
        <v>103</v>
      </c>
      <c r="J8608" s="169">
        <v>17.030136986301368</v>
      </c>
      <c r="K8608">
        <v>4</v>
      </c>
    </row>
    <row r="8609" spans="1:11" x14ac:dyDescent="0.25">
      <c r="A8609" t="s">
        <v>9162</v>
      </c>
      <c r="B8609">
        <v>82213</v>
      </c>
      <c r="C8609" t="s">
        <v>172</v>
      </c>
      <c r="D8609" s="167">
        <v>28780.63</v>
      </c>
      <c r="E8609" t="s">
        <v>233</v>
      </c>
      <c r="F8609" t="s">
        <v>202</v>
      </c>
      <c r="G8609" t="s">
        <v>234</v>
      </c>
      <c r="H8609" s="168">
        <v>39495</v>
      </c>
      <c r="I8609" t="s">
        <v>105</v>
      </c>
      <c r="J8609" s="169">
        <v>9.6109589041095891</v>
      </c>
      <c r="K8609">
        <v>2</v>
      </c>
    </row>
    <row r="8610" spans="1:11" x14ac:dyDescent="0.25">
      <c r="A8610" t="s">
        <v>9163</v>
      </c>
      <c r="B8610">
        <v>9061</v>
      </c>
      <c r="C8610" t="s">
        <v>167</v>
      </c>
      <c r="D8610" s="167">
        <v>70490.11</v>
      </c>
      <c r="E8610" t="s">
        <v>168</v>
      </c>
      <c r="F8610" t="s">
        <v>169</v>
      </c>
      <c r="G8610" t="s">
        <v>466</v>
      </c>
      <c r="H8610" s="168">
        <v>33750</v>
      </c>
      <c r="I8610" t="s">
        <v>106</v>
      </c>
      <c r="J8610" s="169">
        <v>25.350684931506848</v>
      </c>
      <c r="K8610">
        <v>6</v>
      </c>
    </row>
    <row r="8611" spans="1:11" x14ac:dyDescent="0.25">
      <c r="A8611" t="s">
        <v>9164</v>
      </c>
      <c r="B8611">
        <v>15464</v>
      </c>
      <c r="C8611" t="s">
        <v>172</v>
      </c>
      <c r="D8611" s="167">
        <v>78096</v>
      </c>
      <c r="E8611" t="s">
        <v>175</v>
      </c>
      <c r="F8611" t="s">
        <v>169</v>
      </c>
      <c r="G8611" t="s">
        <v>183</v>
      </c>
      <c r="H8611" s="168">
        <v>38187</v>
      </c>
      <c r="I8611" t="s">
        <v>106</v>
      </c>
      <c r="J8611" s="169">
        <v>13.194520547945206</v>
      </c>
      <c r="K8611">
        <v>3</v>
      </c>
    </row>
    <row r="8612" spans="1:11" x14ac:dyDescent="0.25">
      <c r="A8612" t="s">
        <v>9165</v>
      </c>
      <c r="B8612">
        <v>87308</v>
      </c>
      <c r="C8612" t="s">
        <v>172</v>
      </c>
      <c r="D8612" s="167">
        <v>135233.21</v>
      </c>
      <c r="E8612" t="s">
        <v>268</v>
      </c>
      <c r="F8612" t="s">
        <v>169</v>
      </c>
      <c r="G8612" t="s">
        <v>275</v>
      </c>
      <c r="H8612" s="168">
        <v>34673</v>
      </c>
      <c r="I8612" t="s">
        <v>104</v>
      </c>
      <c r="J8612" s="169">
        <v>22.82191780821918</v>
      </c>
      <c r="K8612">
        <v>5</v>
      </c>
    </row>
    <row r="8613" spans="1:11" x14ac:dyDescent="0.25">
      <c r="A8613" t="s">
        <v>9166</v>
      </c>
      <c r="B8613">
        <v>20081</v>
      </c>
      <c r="C8613" t="s">
        <v>167</v>
      </c>
      <c r="D8613" s="167">
        <v>93396</v>
      </c>
      <c r="E8613" t="s">
        <v>230</v>
      </c>
      <c r="F8613" t="s">
        <v>169</v>
      </c>
      <c r="G8613" t="s">
        <v>305</v>
      </c>
      <c r="H8613" s="168">
        <v>37445</v>
      </c>
      <c r="I8613" t="s">
        <v>108</v>
      </c>
      <c r="J8613" s="169">
        <v>15.227397260273973</v>
      </c>
      <c r="K8613">
        <v>4</v>
      </c>
    </row>
    <row r="8614" spans="1:11" x14ac:dyDescent="0.25">
      <c r="A8614" t="s">
        <v>9167</v>
      </c>
      <c r="B8614">
        <v>66415</v>
      </c>
      <c r="C8614" t="s">
        <v>172</v>
      </c>
      <c r="D8614" s="167">
        <v>73801</v>
      </c>
      <c r="E8614" t="s">
        <v>196</v>
      </c>
      <c r="F8614" t="s">
        <v>169</v>
      </c>
      <c r="G8614" t="s">
        <v>228</v>
      </c>
      <c r="H8614" s="168">
        <v>38012</v>
      </c>
      <c r="I8614" t="s">
        <v>103</v>
      </c>
      <c r="J8614" s="169">
        <v>13.673972602739726</v>
      </c>
      <c r="K8614">
        <v>3</v>
      </c>
    </row>
    <row r="8615" spans="1:11" x14ac:dyDescent="0.25">
      <c r="A8615" t="s">
        <v>9168</v>
      </c>
      <c r="B8615">
        <v>78227</v>
      </c>
      <c r="C8615" t="s">
        <v>167</v>
      </c>
      <c r="D8615" s="167">
        <v>50785.86</v>
      </c>
      <c r="E8615" t="s">
        <v>168</v>
      </c>
      <c r="F8615" t="s">
        <v>169</v>
      </c>
      <c r="G8615" t="s">
        <v>560</v>
      </c>
      <c r="H8615" s="168">
        <v>42156</v>
      </c>
      <c r="I8615" t="s">
        <v>107</v>
      </c>
      <c r="J8615" s="169">
        <v>2.3205479452054796</v>
      </c>
      <c r="K8615">
        <v>1</v>
      </c>
    </row>
    <row r="8616" spans="1:11" x14ac:dyDescent="0.25">
      <c r="A8616" t="s">
        <v>9169</v>
      </c>
      <c r="B8616">
        <v>37693</v>
      </c>
      <c r="C8616" t="s">
        <v>167</v>
      </c>
      <c r="D8616" s="167">
        <v>46422.91</v>
      </c>
      <c r="E8616" t="s">
        <v>216</v>
      </c>
      <c r="F8616" t="s">
        <v>169</v>
      </c>
      <c r="G8616" t="s">
        <v>3128</v>
      </c>
      <c r="H8616" s="168">
        <v>37785</v>
      </c>
      <c r="I8616" t="s">
        <v>104</v>
      </c>
      <c r="J8616" s="169">
        <v>14.295890410958904</v>
      </c>
      <c r="K8616">
        <v>3</v>
      </c>
    </row>
    <row r="8617" spans="1:11" x14ac:dyDescent="0.25">
      <c r="A8617" t="s">
        <v>9170</v>
      </c>
      <c r="B8617">
        <v>51569</v>
      </c>
      <c r="C8617" t="s">
        <v>172</v>
      </c>
      <c r="D8617" s="167">
        <v>68543</v>
      </c>
      <c r="E8617" t="s">
        <v>191</v>
      </c>
      <c r="F8617" t="s">
        <v>169</v>
      </c>
      <c r="G8617" t="s">
        <v>486</v>
      </c>
      <c r="H8617" s="168">
        <v>39693</v>
      </c>
      <c r="I8617" t="s">
        <v>104</v>
      </c>
      <c r="J8617" s="169">
        <v>9.0684931506849313</v>
      </c>
      <c r="K8617">
        <v>2</v>
      </c>
    </row>
    <row r="8618" spans="1:11" x14ac:dyDescent="0.25">
      <c r="A8618" t="s">
        <v>9171</v>
      </c>
      <c r="B8618">
        <v>18262</v>
      </c>
      <c r="C8618" t="s">
        <v>167</v>
      </c>
      <c r="D8618" s="167">
        <v>53788</v>
      </c>
      <c r="E8618" t="s">
        <v>175</v>
      </c>
      <c r="F8618" t="s">
        <v>169</v>
      </c>
      <c r="G8618" t="s">
        <v>183</v>
      </c>
      <c r="H8618" s="168">
        <v>41918</v>
      </c>
      <c r="I8618" t="s">
        <v>103</v>
      </c>
      <c r="J8618" s="169">
        <v>2.9726027397260273</v>
      </c>
      <c r="K8618">
        <v>1</v>
      </c>
    </row>
    <row r="8619" spans="1:11" x14ac:dyDescent="0.25">
      <c r="A8619" t="s">
        <v>9172</v>
      </c>
      <c r="B8619">
        <v>33773</v>
      </c>
      <c r="C8619" t="s">
        <v>172</v>
      </c>
      <c r="D8619" s="167">
        <v>61035.5</v>
      </c>
      <c r="E8619" t="s">
        <v>196</v>
      </c>
      <c r="F8619" t="s">
        <v>169</v>
      </c>
      <c r="G8619" t="s">
        <v>228</v>
      </c>
      <c r="H8619" s="168">
        <v>39497</v>
      </c>
      <c r="I8619" t="s">
        <v>106</v>
      </c>
      <c r="J8619" s="169">
        <v>9.6054794520547944</v>
      </c>
      <c r="K8619">
        <v>2</v>
      </c>
    </row>
    <row r="8620" spans="1:11" x14ac:dyDescent="0.25">
      <c r="A8620" t="s">
        <v>9173</v>
      </c>
      <c r="B8620">
        <v>75586</v>
      </c>
      <c r="C8620" t="s">
        <v>167</v>
      </c>
      <c r="D8620" s="167">
        <v>58360.55</v>
      </c>
      <c r="E8620" t="s">
        <v>175</v>
      </c>
      <c r="F8620" t="s">
        <v>169</v>
      </c>
      <c r="G8620" t="s">
        <v>311</v>
      </c>
      <c r="H8620" s="168">
        <v>42268</v>
      </c>
      <c r="I8620" t="s">
        <v>105</v>
      </c>
      <c r="J8620" s="169">
        <v>2.0136986301369864</v>
      </c>
      <c r="K8620">
        <v>1</v>
      </c>
    </row>
    <row r="8621" spans="1:11" x14ac:dyDescent="0.25">
      <c r="A8621" t="s">
        <v>9174</v>
      </c>
      <c r="B8621">
        <v>36407</v>
      </c>
      <c r="C8621" t="s">
        <v>167</v>
      </c>
      <c r="D8621" s="167">
        <v>83497.98</v>
      </c>
      <c r="E8621" t="s">
        <v>188</v>
      </c>
      <c r="F8621" t="s">
        <v>169</v>
      </c>
      <c r="G8621" t="s">
        <v>282</v>
      </c>
      <c r="H8621" s="168">
        <v>30142</v>
      </c>
      <c r="I8621" t="s">
        <v>104</v>
      </c>
      <c r="J8621" s="169">
        <v>35.235616438356168</v>
      </c>
      <c r="K8621">
        <v>8</v>
      </c>
    </row>
    <row r="8622" spans="1:11" x14ac:dyDescent="0.25">
      <c r="A8622" t="s">
        <v>9175</v>
      </c>
      <c r="B8622">
        <v>31889</v>
      </c>
      <c r="C8622" t="s">
        <v>167</v>
      </c>
      <c r="D8622" s="167">
        <v>100849.36</v>
      </c>
      <c r="E8622" t="s">
        <v>191</v>
      </c>
      <c r="F8622" t="s">
        <v>169</v>
      </c>
      <c r="G8622" t="s">
        <v>610</v>
      </c>
      <c r="H8622" s="168">
        <v>31215</v>
      </c>
      <c r="I8622" t="s">
        <v>104</v>
      </c>
      <c r="J8622" s="169">
        <v>32.295890410958904</v>
      </c>
      <c r="K8622">
        <v>7</v>
      </c>
    </row>
    <row r="8623" spans="1:11" x14ac:dyDescent="0.25">
      <c r="A8623" t="s">
        <v>9176</v>
      </c>
      <c r="B8623">
        <v>59302</v>
      </c>
      <c r="C8623" t="s">
        <v>172</v>
      </c>
      <c r="D8623" s="167">
        <v>92707.18</v>
      </c>
      <c r="E8623" t="s">
        <v>168</v>
      </c>
      <c r="F8623" t="s">
        <v>169</v>
      </c>
      <c r="G8623" t="s">
        <v>428</v>
      </c>
      <c r="H8623" s="168">
        <v>30130</v>
      </c>
      <c r="I8623" t="s">
        <v>106</v>
      </c>
      <c r="J8623" s="169">
        <v>35.268493150684932</v>
      </c>
      <c r="K8623">
        <v>8</v>
      </c>
    </row>
    <row r="8624" spans="1:11" x14ac:dyDescent="0.25">
      <c r="A8624" t="s">
        <v>9177</v>
      </c>
      <c r="B8624">
        <v>54673</v>
      </c>
      <c r="C8624" t="s">
        <v>167</v>
      </c>
      <c r="D8624" s="167">
        <v>102664</v>
      </c>
      <c r="E8624" t="s">
        <v>270</v>
      </c>
      <c r="F8624" t="s">
        <v>169</v>
      </c>
      <c r="G8624" t="s">
        <v>2394</v>
      </c>
      <c r="H8624" s="168">
        <v>32419</v>
      </c>
      <c r="I8624" t="s">
        <v>108</v>
      </c>
      <c r="J8624" s="169">
        <v>28.997260273972604</v>
      </c>
      <c r="K8624">
        <v>6</v>
      </c>
    </row>
    <row r="8625" spans="1:11" x14ac:dyDescent="0.25">
      <c r="A8625" t="s">
        <v>9178</v>
      </c>
      <c r="B8625">
        <v>47906</v>
      </c>
      <c r="C8625" t="s">
        <v>172</v>
      </c>
      <c r="D8625" s="167">
        <v>89620</v>
      </c>
      <c r="E8625" t="s">
        <v>175</v>
      </c>
      <c r="F8625" t="s">
        <v>169</v>
      </c>
      <c r="G8625" t="s">
        <v>183</v>
      </c>
      <c r="H8625" s="168">
        <v>36724</v>
      </c>
      <c r="I8625" t="s">
        <v>103</v>
      </c>
      <c r="J8625" s="169">
        <v>17.202739726027396</v>
      </c>
      <c r="K8625">
        <v>4</v>
      </c>
    </row>
    <row r="8626" spans="1:11" x14ac:dyDescent="0.25">
      <c r="A8626" t="s">
        <v>9179</v>
      </c>
      <c r="B8626">
        <v>67004</v>
      </c>
      <c r="C8626" t="s">
        <v>172</v>
      </c>
      <c r="D8626" s="167">
        <v>103708.64</v>
      </c>
      <c r="E8626" t="s">
        <v>168</v>
      </c>
      <c r="F8626" t="s">
        <v>169</v>
      </c>
      <c r="G8626" t="s">
        <v>906</v>
      </c>
      <c r="H8626" s="168">
        <v>34624</v>
      </c>
      <c r="I8626" t="s">
        <v>105</v>
      </c>
      <c r="J8626" s="169">
        <v>22.956164383561642</v>
      </c>
      <c r="K8626">
        <v>5</v>
      </c>
    </row>
    <row r="8627" spans="1:11" x14ac:dyDescent="0.25">
      <c r="A8627" t="s">
        <v>9180</v>
      </c>
      <c r="B8627">
        <v>87179</v>
      </c>
      <c r="C8627" t="s">
        <v>172</v>
      </c>
      <c r="D8627" s="167">
        <v>96763.35</v>
      </c>
      <c r="E8627" t="s">
        <v>168</v>
      </c>
      <c r="F8627" t="s">
        <v>169</v>
      </c>
      <c r="G8627" t="s">
        <v>384</v>
      </c>
      <c r="H8627" s="168">
        <v>34498</v>
      </c>
      <c r="I8627" t="s">
        <v>103</v>
      </c>
      <c r="J8627" s="169">
        <v>23.301369863013697</v>
      </c>
      <c r="K8627">
        <v>5</v>
      </c>
    </row>
    <row r="8628" spans="1:11" x14ac:dyDescent="0.25">
      <c r="A8628" t="s">
        <v>9181</v>
      </c>
      <c r="B8628">
        <v>69851</v>
      </c>
      <c r="C8628" t="s">
        <v>167</v>
      </c>
      <c r="D8628" s="167">
        <v>94105.52</v>
      </c>
      <c r="E8628" t="s">
        <v>196</v>
      </c>
      <c r="F8628" t="s">
        <v>169</v>
      </c>
      <c r="G8628" t="s">
        <v>790</v>
      </c>
      <c r="H8628" s="168">
        <v>41708</v>
      </c>
      <c r="I8628" t="s">
        <v>104</v>
      </c>
      <c r="J8628" s="169">
        <v>3.547945205479452</v>
      </c>
      <c r="K8628">
        <v>1</v>
      </c>
    </row>
    <row r="8629" spans="1:11" x14ac:dyDescent="0.25">
      <c r="A8629" t="s">
        <v>9182</v>
      </c>
      <c r="B8629">
        <v>34366</v>
      </c>
      <c r="C8629" t="s">
        <v>172</v>
      </c>
      <c r="D8629" s="167">
        <v>29779.06</v>
      </c>
      <c r="E8629" t="s">
        <v>233</v>
      </c>
      <c r="F8629" t="s">
        <v>202</v>
      </c>
      <c r="G8629" t="s">
        <v>234</v>
      </c>
      <c r="H8629" s="168">
        <v>41232</v>
      </c>
      <c r="I8629" t="s">
        <v>103</v>
      </c>
      <c r="J8629" s="169">
        <v>4.8520547945205479</v>
      </c>
      <c r="K8629">
        <v>1</v>
      </c>
    </row>
    <row r="8630" spans="1:11" x14ac:dyDescent="0.25">
      <c r="A8630" t="s">
        <v>9183</v>
      </c>
      <c r="B8630">
        <v>25601</v>
      </c>
      <c r="C8630" t="s">
        <v>172</v>
      </c>
      <c r="D8630" s="167">
        <v>92756.7</v>
      </c>
      <c r="E8630" t="s">
        <v>175</v>
      </c>
      <c r="F8630" t="s">
        <v>169</v>
      </c>
      <c r="G8630" t="s">
        <v>183</v>
      </c>
      <c r="H8630" s="168">
        <v>34358</v>
      </c>
      <c r="I8630" t="s">
        <v>103</v>
      </c>
      <c r="J8630" s="169">
        <v>23.684931506849313</v>
      </c>
      <c r="K8630">
        <v>5</v>
      </c>
    </row>
    <row r="8631" spans="1:11" x14ac:dyDescent="0.25">
      <c r="A8631" t="s">
        <v>9184</v>
      </c>
      <c r="B8631">
        <v>70495</v>
      </c>
      <c r="C8631" t="s">
        <v>172</v>
      </c>
      <c r="D8631" s="167">
        <v>18723.150000000001</v>
      </c>
      <c r="E8631" t="s">
        <v>216</v>
      </c>
      <c r="F8631" t="s">
        <v>202</v>
      </c>
      <c r="G8631" t="s">
        <v>217</v>
      </c>
      <c r="H8631" s="168">
        <v>41582</v>
      </c>
      <c r="I8631" t="s">
        <v>104</v>
      </c>
      <c r="J8631" s="169">
        <v>3.893150684931507</v>
      </c>
      <c r="K8631">
        <v>1</v>
      </c>
    </row>
    <row r="8632" spans="1:11" x14ac:dyDescent="0.25">
      <c r="A8632" t="s">
        <v>9185</v>
      </c>
      <c r="B8632">
        <v>74953</v>
      </c>
      <c r="C8632" t="s">
        <v>172</v>
      </c>
      <c r="D8632" s="167">
        <v>56947.99</v>
      </c>
      <c r="E8632" t="s">
        <v>168</v>
      </c>
      <c r="F8632" t="s">
        <v>169</v>
      </c>
      <c r="G8632" t="s">
        <v>869</v>
      </c>
      <c r="H8632" s="168">
        <v>37346</v>
      </c>
      <c r="I8632" t="s">
        <v>103</v>
      </c>
      <c r="J8632" s="169">
        <v>15.498630136986302</v>
      </c>
      <c r="K8632">
        <v>4</v>
      </c>
    </row>
    <row r="8633" spans="1:11" x14ac:dyDescent="0.25">
      <c r="A8633" t="s">
        <v>9186</v>
      </c>
      <c r="B8633">
        <v>53455</v>
      </c>
      <c r="C8633" t="s">
        <v>172</v>
      </c>
      <c r="D8633" s="167">
        <v>58455</v>
      </c>
      <c r="E8633" t="s">
        <v>175</v>
      </c>
      <c r="F8633" t="s">
        <v>169</v>
      </c>
      <c r="G8633" t="s">
        <v>183</v>
      </c>
      <c r="H8633" s="168">
        <v>41302</v>
      </c>
      <c r="I8633" t="s">
        <v>105</v>
      </c>
      <c r="J8633" s="169">
        <v>4.6602739726027398</v>
      </c>
      <c r="K8633">
        <v>1</v>
      </c>
    </row>
    <row r="8634" spans="1:11" x14ac:dyDescent="0.25">
      <c r="A8634" t="s">
        <v>9187</v>
      </c>
      <c r="B8634">
        <v>51395</v>
      </c>
      <c r="C8634" t="s">
        <v>172</v>
      </c>
      <c r="D8634" s="167">
        <v>72902</v>
      </c>
      <c r="E8634" t="s">
        <v>175</v>
      </c>
      <c r="F8634" t="s">
        <v>169</v>
      </c>
      <c r="G8634" t="s">
        <v>183</v>
      </c>
      <c r="H8634" s="168">
        <v>38915</v>
      </c>
      <c r="I8634" t="s">
        <v>107</v>
      </c>
      <c r="J8634" s="169">
        <v>11.2</v>
      </c>
      <c r="K8634">
        <v>3</v>
      </c>
    </row>
    <row r="8635" spans="1:11" x14ac:dyDescent="0.25">
      <c r="A8635" t="s">
        <v>9188</v>
      </c>
      <c r="B8635">
        <v>97557</v>
      </c>
      <c r="C8635" t="s">
        <v>172</v>
      </c>
      <c r="D8635" s="167">
        <v>77231</v>
      </c>
      <c r="E8635" t="s">
        <v>185</v>
      </c>
      <c r="F8635" t="s">
        <v>169</v>
      </c>
      <c r="G8635" t="s">
        <v>416</v>
      </c>
      <c r="H8635" s="168">
        <v>39524</v>
      </c>
      <c r="I8635" t="s">
        <v>108</v>
      </c>
      <c r="J8635" s="169">
        <v>9.5315068493150683</v>
      </c>
      <c r="K8635">
        <v>2</v>
      </c>
    </row>
    <row r="8636" spans="1:11" x14ac:dyDescent="0.25">
      <c r="A8636" t="s">
        <v>9189</v>
      </c>
      <c r="B8636">
        <v>16274</v>
      </c>
      <c r="C8636" t="s">
        <v>172</v>
      </c>
      <c r="D8636" s="167">
        <v>70301</v>
      </c>
      <c r="E8636" t="s">
        <v>168</v>
      </c>
      <c r="F8636" t="s">
        <v>169</v>
      </c>
      <c r="G8636" t="s">
        <v>265</v>
      </c>
      <c r="H8636" s="168">
        <v>35702</v>
      </c>
      <c r="I8636" t="s">
        <v>105</v>
      </c>
      <c r="J8636" s="169">
        <v>20.002739726027396</v>
      </c>
      <c r="K8636">
        <v>5</v>
      </c>
    </row>
    <row r="8637" spans="1:11" x14ac:dyDescent="0.25">
      <c r="A8637" t="s">
        <v>9190</v>
      </c>
      <c r="B8637">
        <v>81650</v>
      </c>
      <c r="C8637" t="s">
        <v>172</v>
      </c>
      <c r="D8637" s="167">
        <v>141539.35999999999</v>
      </c>
      <c r="E8637" t="s">
        <v>168</v>
      </c>
      <c r="F8637" t="s">
        <v>169</v>
      </c>
      <c r="G8637" t="s">
        <v>493</v>
      </c>
      <c r="H8637" s="168">
        <v>32398</v>
      </c>
      <c r="I8637" t="s">
        <v>103</v>
      </c>
      <c r="J8637" s="169">
        <v>29.054794520547944</v>
      </c>
      <c r="K8637">
        <v>6</v>
      </c>
    </row>
    <row r="8638" spans="1:11" x14ac:dyDescent="0.25">
      <c r="A8638" t="s">
        <v>9191</v>
      </c>
      <c r="B8638">
        <v>82423</v>
      </c>
      <c r="C8638" t="s">
        <v>172</v>
      </c>
      <c r="D8638" s="167">
        <v>85854</v>
      </c>
      <c r="E8638" t="s">
        <v>185</v>
      </c>
      <c r="F8638" t="s">
        <v>169</v>
      </c>
      <c r="G8638" t="s">
        <v>416</v>
      </c>
      <c r="H8638" s="168">
        <v>37502</v>
      </c>
      <c r="I8638" t="s">
        <v>103</v>
      </c>
      <c r="J8638" s="169">
        <v>15.07123287671233</v>
      </c>
      <c r="K8638">
        <v>4</v>
      </c>
    </row>
    <row r="8639" spans="1:11" x14ac:dyDescent="0.25">
      <c r="A8639" t="s">
        <v>9192</v>
      </c>
      <c r="B8639">
        <v>66519</v>
      </c>
      <c r="C8639" t="s">
        <v>172</v>
      </c>
      <c r="D8639" s="167">
        <v>91532</v>
      </c>
      <c r="E8639" t="s">
        <v>168</v>
      </c>
      <c r="F8639" t="s">
        <v>169</v>
      </c>
      <c r="G8639" t="s">
        <v>524</v>
      </c>
      <c r="H8639" s="168">
        <v>35730</v>
      </c>
      <c r="I8639" t="s">
        <v>103</v>
      </c>
      <c r="J8639" s="169">
        <v>19.926027397260274</v>
      </c>
      <c r="K8639">
        <v>4</v>
      </c>
    </row>
    <row r="8640" spans="1:11" x14ac:dyDescent="0.25">
      <c r="A8640" t="s">
        <v>9193</v>
      </c>
      <c r="B8640">
        <v>88954</v>
      </c>
      <c r="C8640" t="s">
        <v>172</v>
      </c>
      <c r="D8640" s="167">
        <v>53505.68</v>
      </c>
      <c r="E8640" t="s">
        <v>168</v>
      </c>
      <c r="F8640" t="s">
        <v>169</v>
      </c>
      <c r="G8640" t="s">
        <v>869</v>
      </c>
      <c r="H8640" s="168">
        <v>38237</v>
      </c>
      <c r="I8640" t="s">
        <v>107</v>
      </c>
      <c r="J8640" s="169">
        <v>13.057534246575342</v>
      </c>
      <c r="K8640">
        <v>3</v>
      </c>
    </row>
    <row r="8641" spans="1:11" x14ac:dyDescent="0.25">
      <c r="A8641" t="s">
        <v>9194</v>
      </c>
      <c r="B8641">
        <v>85593</v>
      </c>
      <c r="C8641" t="s">
        <v>172</v>
      </c>
      <c r="D8641" s="167">
        <v>63493</v>
      </c>
      <c r="E8641" t="s">
        <v>191</v>
      </c>
      <c r="F8641" t="s">
        <v>169</v>
      </c>
      <c r="G8641" t="s">
        <v>486</v>
      </c>
      <c r="H8641" s="168">
        <v>39693</v>
      </c>
      <c r="I8641" t="s">
        <v>104</v>
      </c>
      <c r="J8641" s="169">
        <v>9.0684931506849313</v>
      </c>
      <c r="K8641">
        <v>2</v>
      </c>
    </row>
    <row r="8642" spans="1:11" x14ac:dyDescent="0.25">
      <c r="A8642" t="s">
        <v>9195</v>
      </c>
      <c r="B8642">
        <v>66991</v>
      </c>
      <c r="C8642" t="s">
        <v>172</v>
      </c>
      <c r="D8642" s="167">
        <v>78096</v>
      </c>
      <c r="E8642" t="s">
        <v>175</v>
      </c>
      <c r="F8642" t="s">
        <v>169</v>
      </c>
      <c r="G8642" t="s">
        <v>183</v>
      </c>
      <c r="H8642" s="168">
        <v>38012</v>
      </c>
      <c r="I8642" t="s">
        <v>104</v>
      </c>
      <c r="J8642" s="169">
        <v>13.673972602739726</v>
      </c>
      <c r="K8642">
        <v>3</v>
      </c>
    </row>
    <row r="8643" spans="1:11" x14ac:dyDescent="0.25">
      <c r="A8643" t="s">
        <v>9196</v>
      </c>
      <c r="B8643">
        <v>30472</v>
      </c>
      <c r="C8643" t="s">
        <v>167</v>
      </c>
      <c r="D8643" s="167">
        <v>87005.41</v>
      </c>
      <c r="E8643" t="s">
        <v>168</v>
      </c>
      <c r="F8643" t="s">
        <v>169</v>
      </c>
      <c r="G8643" t="s">
        <v>284</v>
      </c>
      <c r="H8643" s="168">
        <v>38865</v>
      </c>
      <c r="I8643" t="s">
        <v>103</v>
      </c>
      <c r="J8643" s="169">
        <v>11.336986301369864</v>
      </c>
      <c r="K8643">
        <v>3</v>
      </c>
    </row>
    <row r="8644" spans="1:11" x14ac:dyDescent="0.25">
      <c r="A8644" t="s">
        <v>9197</v>
      </c>
      <c r="B8644">
        <v>88115</v>
      </c>
      <c r="C8644" t="s">
        <v>167</v>
      </c>
      <c r="D8644" s="167">
        <v>100849.36</v>
      </c>
      <c r="E8644" t="s">
        <v>191</v>
      </c>
      <c r="F8644" t="s">
        <v>169</v>
      </c>
      <c r="G8644" t="s">
        <v>610</v>
      </c>
      <c r="H8644" s="168">
        <v>32076</v>
      </c>
      <c r="I8644" t="s">
        <v>106</v>
      </c>
      <c r="J8644" s="169">
        <v>29.936986301369863</v>
      </c>
      <c r="K8644">
        <v>6</v>
      </c>
    </row>
    <row r="8645" spans="1:11" x14ac:dyDescent="0.25">
      <c r="A8645" t="s">
        <v>9198</v>
      </c>
      <c r="B8645">
        <v>25262</v>
      </c>
      <c r="C8645" t="s">
        <v>167</v>
      </c>
      <c r="D8645" s="167">
        <v>66065.23</v>
      </c>
      <c r="E8645" t="s">
        <v>199</v>
      </c>
      <c r="F8645" t="s">
        <v>169</v>
      </c>
      <c r="G8645" t="s">
        <v>200</v>
      </c>
      <c r="H8645" s="168">
        <v>34393</v>
      </c>
      <c r="I8645" t="s">
        <v>103</v>
      </c>
      <c r="J8645" s="169">
        <v>23.589041095890412</v>
      </c>
      <c r="K8645">
        <v>5</v>
      </c>
    </row>
    <row r="8646" spans="1:11" x14ac:dyDescent="0.25">
      <c r="A8646" t="s">
        <v>9199</v>
      </c>
      <c r="B8646">
        <v>79360</v>
      </c>
      <c r="C8646" t="s">
        <v>167</v>
      </c>
      <c r="D8646" s="167">
        <v>97392.47</v>
      </c>
      <c r="E8646" t="s">
        <v>168</v>
      </c>
      <c r="F8646" t="s">
        <v>169</v>
      </c>
      <c r="G8646" t="s">
        <v>173</v>
      </c>
      <c r="H8646" s="168">
        <v>34498</v>
      </c>
      <c r="I8646" t="s">
        <v>107</v>
      </c>
      <c r="J8646" s="169">
        <v>23.301369863013697</v>
      </c>
      <c r="K8646">
        <v>5</v>
      </c>
    </row>
    <row r="8647" spans="1:11" x14ac:dyDescent="0.25">
      <c r="A8647" t="s">
        <v>9200</v>
      </c>
      <c r="B8647">
        <v>53971</v>
      </c>
      <c r="C8647" t="s">
        <v>172</v>
      </c>
      <c r="D8647" s="167">
        <v>57265</v>
      </c>
      <c r="E8647" t="s">
        <v>191</v>
      </c>
      <c r="F8647" t="s">
        <v>169</v>
      </c>
      <c r="G8647" t="s">
        <v>354</v>
      </c>
      <c r="H8647" s="168">
        <v>41064</v>
      </c>
      <c r="I8647" t="s">
        <v>105</v>
      </c>
      <c r="J8647" s="169">
        <v>5.3123287671232875</v>
      </c>
      <c r="K8647">
        <v>2</v>
      </c>
    </row>
    <row r="8648" spans="1:11" x14ac:dyDescent="0.25">
      <c r="A8648" t="s">
        <v>9201</v>
      </c>
      <c r="B8648">
        <v>51392</v>
      </c>
      <c r="C8648" t="s">
        <v>172</v>
      </c>
      <c r="D8648" s="167">
        <v>50910</v>
      </c>
      <c r="E8648" t="s">
        <v>191</v>
      </c>
      <c r="F8648" t="s">
        <v>169</v>
      </c>
      <c r="G8648" t="s">
        <v>354</v>
      </c>
      <c r="H8648" s="168">
        <v>41904</v>
      </c>
      <c r="I8648" t="s">
        <v>106</v>
      </c>
      <c r="J8648" s="169">
        <v>3.010958904109589</v>
      </c>
      <c r="K8648">
        <v>1</v>
      </c>
    </row>
    <row r="8649" spans="1:11" x14ac:dyDescent="0.25">
      <c r="A8649" t="s">
        <v>9202</v>
      </c>
      <c r="B8649">
        <v>82090</v>
      </c>
      <c r="C8649" t="s">
        <v>172</v>
      </c>
      <c r="D8649" s="167">
        <v>163657.22</v>
      </c>
      <c r="E8649" t="s">
        <v>253</v>
      </c>
      <c r="F8649" t="s">
        <v>169</v>
      </c>
      <c r="G8649" t="s">
        <v>637</v>
      </c>
      <c r="H8649" s="168">
        <v>26595</v>
      </c>
      <c r="I8649" t="s">
        <v>103</v>
      </c>
      <c r="J8649" s="169">
        <v>44.953424657534249</v>
      </c>
      <c r="K8649">
        <v>9</v>
      </c>
    </row>
    <row r="8650" spans="1:11" x14ac:dyDescent="0.25">
      <c r="A8650" t="s">
        <v>9203</v>
      </c>
      <c r="B8650">
        <v>94879</v>
      </c>
      <c r="C8650" t="s">
        <v>172</v>
      </c>
      <c r="D8650" s="167">
        <v>46626.87</v>
      </c>
      <c r="E8650" t="s">
        <v>199</v>
      </c>
      <c r="F8650" t="s">
        <v>169</v>
      </c>
      <c r="G8650" t="s">
        <v>205</v>
      </c>
      <c r="H8650" s="168">
        <v>39321</v>
      </c>
      <c r="I8650" t="s">
        <v>105</v>
      </c>
      <c r="J8650" s="169">
        <v>10.087671232876712</v>
      </c>
      <c r="K8650">
        <v>3</v>
      </c>
    </row>
    <row r="8651" spans="1:11" x14ac:dyDescent="0.25">
      <c r="A8651" t="s">
        <v>9204</v>
      </c>
      <c r="B8651">
        <v>82791</v>
      </c>
      <c r="C8651" t="s">
        <v>172</v>
      </c>
      <c r="D8651" s="167">
        <v>58455</v>
      </c>
      <c r="E8651" t="s">
        <v>175</v>
      </c>
      <c r="F8651" t="s">
        <v>169</v>
      </c>
      <c r="G8651" t="s">
        <v>183</v>
      </c>
      <c r="H8651" s="168">
        <v>41302</v>
      </c>
      <c r="I8651" t="s">
        <v>106</v>
      </c>
      <c r="J8651" s="169">
        <v>4.6602739726027398</v>
      </c>
      <c r="K8651">
        <v>1</v>
      </c>
    </row>
    <row r="8652" spans="1:11" x14ac:dyDescent="0.25">
      <c r="A8652" t="s">
        <v>9205</v>
      </c>
      <c r="B8652">
        <v>81811</v>
      </c>
      <c r="C8652" t="s">
        <v>167</v>
      </c>
      <c r="D8652" s="167">
        <v>26208.35</v>
      </c>
      <c r="E8652" t="s">
        <v>196</v>
      </c>
      <c r="F8652" t="s">
        <v>202</v>
      </c>
      <c r="G8652" t="s">
        <v>816</v>
      </c>
      <c r="H8652" s="168">
        <v>32055</v>
      </c>
      <c r="I8652" t="s">
        <v>104</v>
      </c>
      <c r="J8652" s="169">
        <v>29.994520547945207</v>
      </c>
      <c r="K8652">
        <v>7</v>
      </c>
    </row>
    <row r="8653" spans="1:11" x14ac:dyDescent="0.25">
      <c r="A8653" t="s">
        <v>9206</v>
      </c>
      <c r="B8653">
        <v>15985</v>
      </c>
      <c r="C8653" t="s">
        <v>172</v>
      </c>
      <c r="D8653" s="167">
        <v>89620</v>
      </c>
      <c r="E8653" t="s">
        <v>175</v>
      </c>
      <c r="F8653" t="s">
        <v>169</v>
      </c>
      <c r="G8653" t="s">
        <v>183</v>
      </c>
      <c r="H8653" s="168">
        <v>35702</v>
      </c>
      <c r="I8653" t="s">
        <v>107</v>
      </c>
      <c r="J8653" s="169">
        <v>20.002739726027396</v>
      </c>
      <c r="K8653">
        <v>5</v>
      </c>
    </row>
    <row r="8654" spans="1:11" x14ac:dyDescent="0.25">
      <c r="A8654" t="s">
        <v>9207</v>
      </c>
      <c r="B8654">
        <v>67736</v>
      </c>
      <c r="C8654" t="s">
        <v>167</v>
      </c>
      <c r="D8654" s="167">
        <v>58448</v>
      </c>
      <c r="E8654" t="s">
        <v>593</v>
      </c>
      <c r="F8654" t="s">
        <v>169</v>
      </c>
      <c r="G8654" t="s">
        <v>344</v>
      </c>
      <c r="H8654" s="168">
        <v>37263</v>
      </c>
      <c r="I8654" t="s">
        <v>108</v>
      </c>
      <c r="J8654" s="169">
        <v>15.726027397260275</v>
      </c>
      <c r="K8654">
        <v>4</v>
      </c>
    </row>
    <row r="8655" spans="1:11" x14ac:dyDescent="0.25">
      <c r="A8655" t="s">
        <v>9208</v>
      </c>
      <c r="B8655">
        <v>12148</v>
      </c>
      <c r="C8655" t="s">
        <v>167</v>
      </c>
      <c r="D8655" s="167">
        <v>100427.43</v>
      </c>
      <c r="E8655" t="s">
        <v>168</v>
      </c>
      <c r="F8655" t="s">
        <v>169</v>
      </c>
      <c r="G8655" t="s">
        <v>275</v>
      </c>
      <c r="H8655" s="168">
        <v>41624</v>
      </c>
      <c r="I8655" t="s">
        <v>108</v>
      </c>
      <c r="J8655" s="169">
        <v>3.7780821917808218</v>
      </c>
      <c r="K8655">
        <v>1</v>
      </c>
    </row>
    <row r="8656" spans="1:11" x14ac:dyDescent="0.25">
      <c r="A8656" t="s">
        <v>9209</v>
      </c>
      <c r="B8656">
        <v>55644</v>
      </c>
      <c r="C8656" t="s">
        <v>172</v>
      </c>
      <c r="D8656" s="167">
        <v>55122.12</v>
      </c>
      <c r="E8656" t="s">
        <v>199</v>
      </c>
      <c r="F8656" t="s">
        <v>169</v>
      </c>
      <c r="G8656" t="s">
        <v>200</v>
      </c>
      <c r="H8656" s="168">
        <v>38033</v>
      </c>
      <c r="I8656" t="s">
        <v>104</v>
      </c>
      <c r="J8656" s="169">
        <v>13.616438356164384</v>
      </c>
      <c r="K8656">
        <v>3</v>
      </c>
    </row>
    <row r="8657" spans="1:11" x14ac:dyDescent="0.25">
      <c r="A8657" t="s">
        <v>9210</v>
      </c>
      <c r="B8657">
        <v>71317</v>
      </c>
      <c r="C8657" t="s">
        <v>167</v>
      </c>
      <c r="D8657" s="167">
        <v>64141</v>
      </c>
      <c r="E8657" t="s">
        <v>199</v>
      </c>
      <c r="F8657" t="s">
        <v>169</v>
      </c>
      <c r="G8657" t="s">
        <v>200</v>
      </c>
      <c r="H8657" s="168">
        <v>36233</v>
      </c>
      <c r="I8657" t="s">
        <v>103</v>
      </c>
      <c r="J8657" s="169">
        <v>18.547945205479451</v>
      </c>
      <c r="K8657">
        <v>4</v>
      </c>
    </row>
    <row r="8658" spans="1:11" x14ac:dyDescent="0.25">
      <c r="A8658" t="s">
        <v>9211</v>
      </c>
      <c r="B8658">
        <v>71671</v>
      </c>
      <c r="C8658" t="s">
        <v>172</v>
      </c>
      <c r="D8658" s="167">
        <v>68054</v>
      </c>
      <c r="E8658" t="s">
        <v>175</v>
      </c>
      <c r="F8658" t="s">
        <v>169</v>
      </c>
      <c r="G8658" t="s">
        <v>183</v>
      </c>
      <c r="H8658" s="168">
        <v>39461</v>
      </c>
      <c r="I8658" t="s">
        <v>107</v>
      </c>
      <c r="J8658" s="169">
        <v>9.7041095890410958</v>
      </c>
      <c r="K8658">
        <v>2</v>
      </c>
    </row>
    <row r="8659" spans="1:11" x14ac:dyDescent="0.25">
      <c r="A8659" t="s">
        <v>9212</v>
      </c>
      <c r="B8659">
        <v>4241</v>
      </c>
      <c r="C8659" t="s">
        <v>172</v>
      </c>
      <c r="D8659" s="167">
        <v>100849.36</v>
      </c>
      <c r="E8659" t="s">
        <v>188</v>
      </c>
      <c r="F8659" t="s">
        <v>169</v>
      </c>
      <c r="G8659" t="s">
        <v>406</v>
      </c>
      <c r="H8659" s="168">
        <v>31341</v>
      </c>
      <c r="I8659" t="s">
        <v>107</v>
      </c>
      <c r="J8659" s="169">
        <v>31.950684931506849</v>
      </c>
      <c r="K8659">
        <v>7</v>
      </c>
    </row>
    <row r="8660" spans="1:11" x14ac:dyDescent="0.25">
      <c r="A8660" t="s">
        <v>9213</v>
      </c>
      <c r="B8660">
        <v>9226</v>
      </c>
      <c r="C8660" t="s">
        <v>172</v>
      </c>
      <c r="D8660" s="167">
        <v>51289.57</v>
      </c>
      <c r="E8660" t="s">
        <v>199</v>
      </c>
      <c r="F8660" t="s">
        <v>169</v>
      </c>
      <c r="G8660" t="s">
        <v>887</v>
      </c>
      <c r="H8660" s="168">
        <v>39509</v>
      </c>
      <c r="I8660" t="s">
        <v>106</v>
      </c>
      <c r="J8660" s="169">
        <v>9.5726027397260278</v>
      </c>
      <c r="K8660">
        <v>2</v>
      </c>
    </row>
    <row r="8661" spans="1:11" x14ac:dyDescent="0.25">
      <c r="A8661" t="s">
        <v>9214</v>
      </c>
      <c r="B8661">
        <v>83578</v>
      </c>
      <c r="C8661" t="s">
        <v>172</v>
      </c>
      <c r="D8661" s="167">
        <v>56554.77</v>
      </c>
      <c r="E8661" t="s">
        <v>253</v>
      </c>
      <c r="F8661" t="s">
        <v>169</v>
      </c>
      <c r="G8661" t="s">
        <v>895</v>
      </c>
      <c r="H8661" s="168">
        <v>36604</v>
      </c>
      <c r="I8661" t="s">
        <v>103</v>
      </c>
      <c r="J8661" s="169">
        <v>17.531506849315068</v>
      </c>
      <c r="K8661">
        <v>4</v>
      </c>
    </row>
    <row r="8662" spans="1:11" x14ac:dyDescent="0.25">
      <c r="A8662" t="s">
        <v>9215</v>
      </c>
      <c r="B8662">
        <v>25592</v>
      </c>
      <c r="C8662" t="s">
        <v>172</v>
      </c>
      <c r="D8662" s="167">
        <v>64141</v>
      </c>
      <c r="E8662" t="s">
        <v>199</v>
      </c>
      <c r="F8662" t="s">
        <v>169</v>
      </c>
      <c r="G8662" t="s">
        <v>200</v>
      </c>
      <c r="H8662" s="168">
        <v>35604</v>
      </c>
      <c r="I8662" t="s">
        <v>103</v>
      </c>
      <c r="J8662" s="169">
        <v>20.271232876712329</v>
      </c>
      <c r="K8662">
        <v>5</v>
      </c>
    </row>
    <row r="8663" spans="1:11" x14ac:dyDescent="0.25">
      <c r="A8663" t="s">
        <v>9216</v>
      </c>
      <c r="B8663">
        <v>21455</v>
      </c>
      <c r="C8663" t="s">
        <v>167</v>
      </c>
      <c r="D8663" s="167">
        <v>64141</v>
      </c>
      <c r="E8663" t="s">
        <v>199</v>
      </c>
      <c r="F8663" t="s">
        <v>169</v>
      </c>
      <c r="G8663" t="s">
        <v>200</v>
      </c>
      <c r="H8663" s="168">
        <v>36198</v>
      </c>
      <c r="I8663" t="s">
        <v>103</v>
      </c>
      <c r="J8663" s="169">
        <v>18.643835616438356</v>
      </c>
      <c r="K8663">
        <v>4</v>
      </c>
    </row>
    <row r="8664" spans="1:11" x14ac:dyDescent="0.25">
      <c r="A8664" t="s">
        <v>9217</v>
      </c>
      <c r="B8664">
        <v>37493</v>
      </c>
      <c r="C8664" t="s">
        <v>172</v>
      </c>
      <c r="D8664" s="167">
        <v>53788</v>
      </c>
      <c r="E8664" t="s">
        <v>175</v>
      </c>
      <c r="F8664" t="s">
        <v>169</v>
      </c>
      <c r="G8664" t="s">
        <v>183</v>
      </c>
      <c r="H8664" s="168">
        <v>41918</v>
      </c>
      <c r="I8664" t="s">
        <v>106</v>
      </c>
      <c r="J8664" s="169">
        <v>2.9726027397260273</v>
      </c>
      <c r="K8664">
        <v>1</v>
      </c>
    </row>
    <row r="8665" spans="1:11" x14ac:dyDescent="0.25">
      <c r="A8665" t="s">
        <v>9218</v>
      </c>
      <c r="B8665">
        <v>90827</v>
      </c>
      <c r="C8665" t="s">
        <v>172</v>
      </c>
      <c r="D8665" s="167">
        <v>58455</v>
      </c>
      <c r="E8665" t="s">
        <v>175</v>
      </c>
      <c r="F8665" t="s">
        <v>169</v>
      </c>
      <c r="G8665" t="s">
        <v>183</v>
      </c>
      <c r="H8665" s="168">
        <v>41302</v>
      </c>
      <c r="I8665" t="s">
        <v>106</v>
      </c>
      <c r="J8665" s="169">
        <v>4.6602739726027398</v>
      </c>
      <c r="K8665">
        <v>1</v>
      </c>
    </row>
    <row r="8666" spans="1:11" x14ac:dyDescent="0.25">
      <c r="A8666" t="s">
        <v>9219</v>
      </c>
      <c r="B8666">
        <v>54661</v>
      </c>
      <c r="C8666" t="s">
        <v>167</v>
      </c>
      <c r="D8666" s="167">
        <v>83214</v>
      </c>
      <c r="E8666" t="s">
        <v>188</v>
      </c>
      <c r="F8666" t="s">
        <v>169</v>
      </c>
      <c r="G8666" t="s">
        <v>397</v>
      </c>
      <c r="H8666" s="168">
        <v>42338</v>
      </c>
      <c r="I8666" t="s">
        <v>107</v>
      </c>
      <c r="J8666" s="169">
        <v>1.821917808219178</v>
      </c>
      <c r="K8666">
        <v>1</v>
      </c>
    </row>
    <row r="8667" spans="1:11" x14ac:dyDescent="0.25">
      <c r="A8667" t="s">
        <v>9220</v>
      </c>
      <c r="B8667">
        <v>74771</v>
      </c>
      <c r="C8667" t="s">
        <v>172</v>
      </c>
      <c r="D8667" s="167">
        <v>83611.44</v>
      </c>
      <c r="E8667" t="s">
        <v>191</v>
      </c>
      <c r="F8667" t="s">
        <v>169</v>
      </c>
      <c r="G8667" t="s">
        <v>192</v>
      </c>
      <c r="H8667" s="168">
        <v>33112</v>
      </c>
      <c r="I8667" t="s">
        <v>106</v>
      </c>
      <c r="J8667" s="169">
        <v>27.098630136986301</v>
      </c>
      <c r="K8667">
        <v>6</v>
      </c>
    </row>
    <row r="8668" spans="1:11" x14ac:dyDescent="0.25">
      <c r="A8668" t="s">
        <v>9221</v>
      </c>
      <c r="B8668">
        <v>41310</v>
      </c>
      <c r="C8668" t="s">
        <v>172</v>
      </c>
      <c r="D8668" s="167">
        <v>80145</v>
      </c>
      <c r="E8668" t="s">
        <v>185</v>
      </c>
      <c r="F8668" t="s">
        <v>169</v>
      </c>
      <c r="G8668" t="s">
        <v>416</v>
      </c>
      <c r="H8668" s="168">
        <v>38145</v>
      </c>
      <c r="I8668" t="s">
        <v>106</v>
      </c>
      <c r="J8668" s="169">
        <v>13.30958904109589</v>
      </c>
      <c r="K8668">
        <v>3</v>
      </c>
    </row>
    <row r="8669" spans="1:11" x14ac:dyDescent="0.25">
      <c r="A8669" t="s">
        <v>9222</v>
      </c>
      <c r="B8669">
        <v>83933</v>
      </c>
      <c r="C8669" t="s">
        <v>172</v>
      </c>
      <c r="D8669" s="167">
        <v>88859</v>
      </c>
      <c r="E8669" t="s">
        <v>185</v>
      </c>
      <c r="F8669" t="s">
        <v>169</v>
      </c>
      <c r="G8669" t="s">
        <v>416</v>
      </c>
      <c r="H8669" s="168">
        <v>36024</v>
      </c>
      <c r="I8669" t="s">
        <v>106</v>
      </c>
      <c r="J8669" s="169">
        <v>19.12054794520548</v>
      </c>
      <c r="K8669">
        <v>4</v>
      </c>
    </row>
    <row r="8670" spans="1:11" x14ac:dyDescent="0.25">
      <c r="A8670" t="s">
        <v>9223</v>
      </c>
      <c r="B8670">
        <v>52230</v>
      </c>
      <c r="C8670" t="s">
        <v>172</v>
      </c>
      <c r="D8670" s="167">
        <v>85208.58</v>
      </c>
      <c r="E8670" t="s">
        <v>175</v>
      </c>
      <c r="F8670" t="s">
        <v>169</v>
      </c>
      <c r="G8670" t="s">
        <v>211</v>
      </c>
      <c r="H8670" s="168">
        <v>37396</v>
      </c>
      <c r="I8670" t="s">
        <v>107</v>
      </c>
      <c r="J8670" s="169">
        <v>15.361643835616439</v>
      </c>
      <c r="K8670">
        <v>4</v>
      </c>
    </row>
    <row r="8671" spans="1:11" x14ac:dyDescent="0.25">
      <c r="A8671" t="s">
        <v>9224</v>
      </c>
      <c r="B8671">
        <v>82368</v>
      </c>
      <c r="C8671" t="s">
        <v>167</v>
      </c>
      <c r="D8671" s="167">
        <v>57660.28</v>
      </c>
      <c r="E8671" t="s">
        <v>270</v>
      </c>
      <c r="F8671" t="s">
        <v>169</v>
      </c>
      <c r="G8671" t="s">
        <v>801</v>
      </c>
      <c r="H8671" s="168">
        <v>40517</v>
      </c>
      <c r="I8671" t="s">
        <v>103</v>
      </c>
      <c r="J8671" s="169">
        <v>6.8109589041095893</v>
      </c>
      <c r="K8671">
        <v>2</v>
      </c>
    </row>
    <row r="8672" spans="1:11" x14ac:dyDescent="0.25">
      <c r="A8672" t="s">
        <v>9225</v>
      </c>
      <c r="B8672">
        <v>15085</v>
      </c>
      <c r="C8672" t="s">
        <v>167</v>
      </c>
      <c r="D8672" s="167">
        <v>40631.32</v>
      </c>
      <c r="E8672" t="s">
        <v>199</v>
      </c>
      <c r="F8672" t="s">
        <v>169</v>
      </c>
      <c r="G8672" t="s">
        <v>200</v>
      </c>
      <c r="H8672" s="168">
        <v>42037</v>
      </c>
      <c r="I8672" t="s">
        <v>103</v>
      </c>
      <c r="J8672" s="169">
        <v>2.6465753424657534</v>
      </c>
      <c r="K8672">
        <v>1</v>
      </c>
    </row>
    <row r="8673" spans="1:11" x14ac:dyDescent="0.25">
      <c r="A8673" t="s">
        <v>9226</v>
      </c>
      <c r="B8673">
        <v>64481</v>
      </c>
      <c r="C8673" t="s">
        <v>167</v>
      </c>
      <c r="D8673" s="167">
        <v>88834.2</v>
      </c>
      <c r="E8673" t="s">
        <v>180</v>
      </c>
      <c r="F8673" t="s">
        <v>169</v>
      </c>
      <c r="G8673" t="s">
        <v>428</v>
      </c>
      <c r="H8673" s="168">
        <v>37928</v>
      </c>
      <c r="I8673" t="s">
        <v>105</v>
      </c>
      <c r="J8673" s="169">
        <v>13.904109589041095</v>
      </c>
      <c r="K8673">
        <v>3</v>
      </c>
    </row>
    <row r="8674" spans="1:11" x14ac:dyDescent="0.25">
      <c r="A8674" t="s">
        <v>9227</v>
      </c>
      <c r="B8674">
        <v>3691</v>
      </c>
      <c r="C8674" t="s">
        <v>172</v>
      </c>
      <c r="D8674" s="167">
        <v>40631.32</v>
      </c>
      <c r="E8674" t="s">
        <v>185</v>
      </c>
      <c r="F8674" t="s">
        <v>169</v>
      </c>
      <c r="G8674" t="s">
        <v>209</v>
      </c>
      <c r="H8674" s="168">
        <v>42170</v>
      </c>
      <c r="I8674" t="s">
        <v>103</v>
      </c>
      <c r="J8674" s="169">
        <v>2.2821917808219179</v>
      </c>
      <c r="K8674">
        <v>1</v>
      </c>
    </row>
    <row r="8675" spans="1:11" x14ac:dyDescent="0.25">
      <c r="A8675" t="s">
        <v>9228</v>
      </c>
      <c r="B8675">
        <v>60984</v>
      </c>
      <c r="C8675" t="s">
        <v>172</v>
      </c>
      <c r="D8675" s="167">
        <v>75277.02</v>
      </c>
      <c r="E8675" t="s">
        <v>199</v>
      </c>
      <c r="F8675" t="s">
        <v>169</v>
      </c>
      <c r="G8675" t="s">
        <v>2357</v>
      </c>
      <c r="H8675" s="168">
        <v>31097</v>
      </c>
      <c r="I8675" t="s">
        <v>108</v>
      </c>
      <c r="J8675" s="169">
        <v>32.61917808219178</v>
      </c>
      <c r="K8675">
        <v>7</v>
      </c>
    </row>
    <row r="8676" spans="1:11" x14ac:dyDescent="0.25">
      <c r="A8676" t="s">
        <v>9229</v>
      </c>
      <c r="B8676">
        <v>2829</v>
      </c>
      <c r="C8676" t="s">
        <v>172</v>
      </c>
      <c r="D8676" s="167">
        <v>79763</v>
      </c>
      <c r="E8676" t="s">
        <v>168</v>
      </c>
      <c r="F8676" t="s">
        <v>169</v>
      </c>
      <c r="G8676" t="s">
        <v>524</v>
      </c>
      <c r="H8676" s="168">
        <v>37928</v>
      </c>
      <c r="I8676" t="s">
        <v>108</v>
      </c>
      <c r="J8676" s="169">
        <v>13.904109589041095</v>
      </c>
      <c r="K8676">
        <v>3</v>
      </c>
    </row>
    <row r="8677" spans="1:11" x14ac:dyDescent="0.25">
      <c r="A8677" t="s">
        <v>9230</v>
      </c>
      <c r="B8677">
        <v>71024</v>
      </c>
      <c r="C8677" t="s">
        <v>172</v>
      </c>
      <c r="D8677" s="167">
        <v>60501</v>
      </c>
      <c r="E8677" t="s">
        <v>175</v>
      </c>
      <c r="F8677" t="s">
        <v>169</v>
      </c>
      <c r="G8677" t="s">
        <v>183</v>
      </c>
      <c r="H8677" s="168">
        <v>41106</v>
      </c>
      <c r="I8677" t="s">
        <v>106</v>
      </c>
      <c r="J8677" s="169">
        <v>5.1972602739726028</v>
      </c>
      <c r="K8677">
        <v>2</v>
      </c>
    </row>
    <row r="8678" spans="1:11" x14ac:dyDescent="0.25">
      <c r="A8678" t="s">
        <v>9231</v>
      </c>
      <c r="B8678">
        <v>45633</v>
      </c>
      <c r="C8678" t="s">
        <v>172</v>
      </c>
      <c r="D8678" s="167">
        <v>54071.01</v>
      </c>
      <c r="E8678" t="s">
        <v>188</v>
      </c>
      <c r="F8678" t="s">
        <v>169</v>
      </c>
      <c r="G8678" t="s">
        <v>226</v>
      </c>
      <c r="H8678" s="168">
        <v>42057</v>
      </c>
      <c r="I8678" t="s">
        <v>103</v>
      </c>
      <c r="J8678" s="169">
        <v>2.591780821917808</v>
      </c>
      <c r="K8678">
        <v>1</v>
      </c>
    </row>
    <row r="8679" spans="1:11" x14ac:dyDescent="0.25">
      <c r="A8679" t="s">
        <v>9232</v>
      </c>
      <c r="B8679">
        <v>5147</v>
      </c>
      <c r="C8679" t="s">
        <v>172</v>
      </c>
      <c r="D8679" s="167">
        <v>66065.23</v>
      </c>
      <c r="E8679" t="s">
        <v>199</v>
      </c>
      <c r="F8679" t="s">
        <v>169</v>
      </c>
      <c r="G8679" t="s">
        <v>508</v>
      </c>
      <c r="H8679" s="168">
        <v>29005</v>
      </c>
      <c r="I8679" t="s">
        <v>106</v>
      </c>
      <c r="J8679" s="169">
        <v>38.350684931506848</v>
      </c>
      <c r="K8679">
        <v>8</v>
      </c>
    </row>
    <row r="8680" spans="1:11" x14ac:dyDescent="0.25">
      <c r="A8680" t="s">
        <v>9233</v>
      </c>
      <c r="B8680">
        <v>68870</v>
      </c>
      <c r="C8680" t="s">
        <v>167</v>
      </c>
      <c r="D8680" s="167">
        <v>85855.58</v>
      </c>
      <c r="E8680" t="s">
        <v>175</v>
      </c>
      <c r="F8680" t="s">
        <v>169</v>
      </c>
      <c r="G8680" t="s">
        <v>211</v>
      </c>
      <c r="H8680" s="168">
        <v>40266</v>
      </c>
      <c r="I8680" t="s">
        <v>108</v>
      </c>
      <c r="J8680" s="169">
        <v>7.4986301369863018</v>
      </c>
      <c r="K8680">
        <v>2</v>
      </c>
    </row>
    <row r="8681" spans="1:11" x14ac:dyDescent="0.25">
      <c r="A8681" t="s">
        <v>9234</v>
      </c>
      <c r="B8681">
        <v>51213</v>
      </c>
      <c r="C8681" t="s">
        <v>167</v>
      </c>
      <c r="D8681" s="167">
        <v>61316.1</v>
      </c>
      <c r="E8681" t="s">
        <v>180</v>
      </c>
      <c r="F8681" t="s">
        <v>169</v>
      </c>
      <c r="G8681" t="s">
        <v>209</v>
      </c>
      <c r="H8681" s="168">
        <v>39146</v>
      </c>
      <c r="I8681" t="s">
        <v>104</v>
      </c>
      <c r="J8681" s="169">
        <v>10.567123287671233</v>
      </c>
      <c r="K8681">
        <v>3</v>
      </c>
    </row>
    <row r="8682" spans="1:11" x14ac:dyDescent="0.25">
      <c r="A8682" t="s">
        <v>9235</v>
      </c>
      <c r="B8682">
        <v>54815</v>
      </c>
      <c r="C8682" t="s">
        <v>167</v>
      </c>
      <c r="D8682" s="167">
        <v>63175.5</v>
      </c>
      <c r="E8682" t="s">
        <v>188</v>
      </c>
      <c r="F8682" t="s">
        <v>169</v>
      </c>
      <c r="G8682" t="s">
        <v>226</v>
      </c>
      <c r="H8682" s="168">
        <v>36541</v>
      </c>
      <c r="I8682" t="s">
        <v>107</v>
      </c>
      <c r="J8682" s="169">
        <v>17.704109589041096</v>
      </c>
      <c r="K8682">
        <v>4</v>
      </c>
    </row>
    <row r="8683" spans="1:11" x14ac:dyDescent="0.25">
      <c r="A8683" t="s">
        <v>9236</v>
      </c>
      <c r="B8683">
        <v>54408</v>
      </c>
      <c r="C8683" t="s">
        <v>167</v>
      </c>
      <c r="D8683" s="167">
        <v>65679.8</v>
      </c>
      <c r="E8683" t="s">
        <v>180</v>
      </c>
      <c r="F8683" t="s">
        <v>169</v>
      </c>
      <c r="G8683" t="s">
        <v>209</v>
      </c>
      <c r="H8683" s="168">
        <v>38558</v>
      </c>
      <c r="I8683" t="s">
        <v>103</v>
      </c>
      <c r="J8683" s="169">
        <v>12.178082191780822</v>
      </c>
      <c r="K8683">
        <v>3</v>
      </c>
    </row>
    <row r="8684" spans="1:11" x14ac:dyDescent="0.25">
      <c r="A8684" t="s">
        <v>9237</v>
      </c>
      <c r="B8684">
        <v>30485</v>
      </c>
      <c r="C8684" t="s">
        <v>172</v>
      </c>
      <c r="D8684" s="167">
        <v>65752</v>
      </c>
      <c r="E8684" t="s">
        <v>175</v>
      </c>
      <c r="F8684" t="s">
        <v>169</v>
      </c>
      <c r="G8684" t="s">
        <v>183</v>
      </c>
      <c r="H8684" s="168">
        <v>39825</v>
      </c>
      <c r="I8684" t="s">
        <v>106</v>
      </c>
      <c r="J8684" s="169">
        <v>8.706849315068494</v>
      </c>
      <c r="K8684">
        <v>2</v>
      </c>
    </row>
    <row r="8685" spans="1:11" x14ac:dyDescent="0.25">
      <c r="A8685" t="s">
        <v>9238</v>
      </c>
      <c r="B8685">
        <v>63170</v>
      </c>
      <c r="C8685" t="s">
        <v>167</v>
      </c>
      <c r="D8685" s="167">
        <v>73697.09</v>
      </c>
      <c r="E8685" t="s">
        <v>168</v>
      </c>
      <c r="F8685" t="s">
        <v>169</v>
      </c>
      <c r="G8685" t="s">
        <v>428</v>
      </c>
      <c r="H8685" s="168">
        <v>37452</v>
      </c>
      <c r="I8685" t="s">
        <v>107</v>
      </c>
      <c r="J8685" s="169">
        <v>15.208219178082192</v>
      </c>
      <c r="K8685">
        <v>4</v>
      </c>
    </row>
    <row r="8686" spans="1:11" x14ac:dyDescent="0.25">
      <c r="A8686" t="s">
        <v>9239</v>
      </c>
      <c r="B8686">
        <v>5847</v>
      </c>
      <c r="C8686" t="s">
        <v>172</v>
      </c>
      <c r="D8686" s="167">
        <v>68015</v>
      </c>
      <c r="E8686" t="s">
        <v>191</v>
      </c>
      <c r="F8686" t="s">
        <v>169</v>
      </c>
      <c r="G8686" t="s">
        <v>486</v>
      </c>
      <c r="H8686" s="168">
        <v>38747</v>
      </c>
      <c r="I8686" t="s">
        <v>103</v>
      </c>
      <c r="J8686" s="169">
        <v>11.66027397260274</v>
      </c>
      <c r="K8686">
        <v>3</v>
      </c>
    </row>
    <row r="8687" spans="1:11" x14ac:dyDescent="0.25">
      <c r="A8687" t="s">
        <v>9240</v>
      </c>
      <c r="B8687">
        <v>45017</v>
      </c>
      <c r="C8687" t="s">
        <v>172</v>
      </c>
      <c r="D8687" s="167">
        <v>84825</v>
      </c>
      <c r="E8687" t="s">
        <v>185</v>
      </c>
      <c r="F8687" t="s">
        <v>169</v>
      </c>
      <c r="G8687" t="s">
        <v>416</v>
      </c>
      <c r="H8687" s="168">
        <v>38488</v>
      </c>
      <c r="I8687" t="s">
        <v>106</v>
      </c>
      <c r="J8687" s="169">
        <v>12.36986301369863</v>
      </c>
      <c r="K8687">
        <v>3</v>
      </c>
    </row>
    <row r="8688" spans="1:11" x14ac:dyDescent="0.25">
      <c r="A8688" t="s">
        <v>9241</v>
      </c>
      <c r="B8688">
        <v>65457</v>
      </c>
      <c r="C8688" t="s">
        <v>172</v>
      </c>
      <c r="D8688" s="167">
        <v>61494.32</v>
      </c>
      <c r="E8688" t="s">
        <v>216</v>
      </c>
      <c r="F8688" t="s">
        <v>169</v>
      </c>
      <c r="G8688" t="s">
        <v>237</v>
      </c>
      <c r="H8688" s="168">
        <v>41960</v>
      </c>
      <c r="I8688" t="s">
        <v>107</v>
      </c>
      <c r="J8688" s="169">
        <v>2.8575342465753426</v>
      </c>
      <c r="K8688">
        <v>1</v>
      </c>
    </row>
    <row r="8689" spans="1:11" x14ac:dyDescent="0.25">
      <c r="A8689" t="s">
        <v>9242</v>
      </c>
      <c r="B8689">
        <v>86144</v>
      </c>
      <c r="C8689" t="s">
        <v>167</v>
      </c>
      <c r="D8689" s="167">
        <v>47878.29</v>
      </c>
      <c r="E8689" t="s">
        <v>185</v>
      </c>
      <c r="F8689" t="s">
        <v>169</v>
      </c>
      <c r="G8689" t="s">
        <v>209</v>
      </c>
      <c r="H8689" s="168">
        <v>41582</v>
      </c>
      <c r="I8689" t="s">
        <v>108</v>
      </c>
      <c r="J8689" s="169">
        <v>3.893150684931507</v>
      </c>
      <c r="K8689">
        <v>1</v>
      </c>
    </row>
    <row r="8690" spans="1:11" x14ac:dyDescent="0.25">
      <c r="A8690" t="s">
        <v>9243</v>
      </c>
      <c r="B8690">
        <v>60402</v>
      </c>
      <c r="C8690" t="s">
        <v>172</v>
      </c>
      <c r="D8690" s="167">
        <v>107657</v>
      </c>
      <c r="E8690" t="s">
        <v>188</v>
      </c>
      <c r="F8690" t="s">
        <v>169</v>
      </c>
      <c r="G8690" t="s">
        <v>240</v>
      </c>
      <c r="H8690" s="168">
        <v>38096</v>
      </c>
      <c r="I8690" t="s">
        <v>103</v>
      </c>
      <c r="J8690" s="169">
        <v>13.443835616438356</v>
      </c>
      <c r="K8690">
        <v>3</v>
      </c>
    </row>
    <row r="8691" spans="1:11" x14ac:dyDescent="0.25">
      <c r="A8691" t="s">
        <v>9244</v>
      </c>
      <c r="B8691">
        <v>21235</v>
      </c>
      <c r="C8691" t="s">
        <v>167</v>
      </c>
      <c r="D8691" s="167">
        <v>129509.88</v>
      </c>
      <c r="E8691" t="s">
        <v>308</v>
      </c>
      <c r="F8691" t="s">
        <v>169</v>
      </c>
      <c r="G8691" t="s">
        <v>275</v>
      </c>
      <c r="H8691" s="168">
        <v>38782</v>
      </c>
      <c r="I8691" t="s">
        <v>103</v>
      </c>
      <c r="J8691" s="169">
        <v>11.564383561643835</v>
      </c>
      <c r="K8691">
        <v>3</v>
      </c>
    </row>
    <row r="8692" spans="1:11" x14ac:dyDescent="0.25">
      <c r="A8692" t="s">
        <v>9245</v>
      </c>
      <c r="B8692">
        <v>12102</v>
      </c>
      <c r="C8692" t="s">
        <v>167</v>
      </c>
      <c r="D8692" s="167">
        <v>91805</v>
      </c>
      <c r="E8692" t="s">
        <v>188</v>
      </c>
      <c r="F8692" t="s">
        <v>169</v>
      </c>
      <c r="G8692" t="s">
        <v>284</v>
      </c>
      <c r="H8692" s="168">
        <v>39833</v>
      </c>
      <c r="I8692" t="s">
        <v>103</v>
      </c>
      <c r="J8692" s="169">
        <v>8.6849315068493151</v>
      </c>
      <c r="K8692">
        <v>2</v>
      </c>
    </row>
    <row r="8693" spans="1:11" x14ac:dyDescent="0.25">
      <c r="A8693" t="s">
        <v>9246</v>
      </c>
      <c r="B8693">
        <v>60477</v>
      </c>
      <c r="C8693" t="s">
        <v>172</v>
      </c>
      <c r="D8693" s="167">
        <v>77343</v>
      </c>
      <c r="E8693" t="s">
        <v>168</v>
      </c>
      <c r="F8693" t="s">
        <v>169</v>
      </c>
      <c r="G8693" t="s">
        <v>237</v>
      </c>
      <c r="H8693" s="168">
        <v>36893</v>
      </c>
      <c r="I8693" t="s">
        <v>103</v>
      </c>
      <c r="J8693" s="169">
        <v>16.739726027397261</v>
      </c>
      <c r="K8693">
        <v>4</v>
      </c>
    </row>
    <row r="8694" spans="1:11" x14ac:dyDescent="0.25">
      <c r="A8694" t="s">
        <v>9247</v>
      </c>
      <c r="B8694">
        <v>38404</v>
      </c>
      <c r="C8694" t="s">
        <v>167</v>
      </c>
      <c r="D8694" s="167">
        <v>22879.67</v>
      </c>
      <c r="E8694" t="s">
        <v>216</v>
      </c>
      <c r="F8694" t="s">
        <v>202</v>
      </c>
      <c r="G8694" t="s">
        <v>588</v>
      </c>
      <c r="H8694" s="168">
        <v>35578</v>
      </c>
      <c r="I8694" t="s">
        <v>104</v>
      </c>
      <c r="J8694" s="169">
        <v>20.342465753424658</v>
      </c>
      <c r="K8694">
        <v>5</v>
      </c>
    </row>
    <row r="8695" spans="1:11" x14ac:dyDescent="0.25">
      <c r="A8695" t="s">
        <v>9248</v>
      </c>
      <c r="B8695">
        <v>34455</v>
      </c>
      <c r="C8695" t="s">
        <v>172</v>
      </c>
      <c r="D8695" s="167">
        <v>85940.4</v>
      </c>
      <c r="E8695" t="s">
        <v>188</v>
      </c>
      <c r="F8695" t="s">
        <v>169</v>
      </c>
      <c r="G8695" t="s">
        <v>305</v>
      </c>
      <c r="H8695" s="168">
        <v>39959</v>
      </c>
      <c r="I8695" t="s">
        <v>107</v>
      </c>
      <c r="J8695" s="169">
        <v>8.3397260273972602</v>
      </c>
      <c r="K8695">
        <v>2</v>
      </c>
    </row>
    <row r="8696" spans="1:11" x14ac:dyDescent="0.25">
      <c r="A8696" t="s">
        <v>9249</v>
      </c>
      <c r="B8696">
        <v>22548</v>
      </c>
      <c r="C8696" t="s">
        <v>167</v>
      </c>
      <c r="D8696" s="167">
        <v>64025.72</v>
      </c>
      <c r="E8696" t="s">
        <v>188</v>
      </c>
      <c r="F8696" t="s">
        <v>169</v>
      </c>
      <c r="G8696" t="s">
        <v>357</v>
      </c>
      <c r="H8696" s="168">
        <v>36801</v>
      </c>
      <c r="I8696" t="s">
        <v>108</v>
      </c>
      <c r="J8696" s="169">
        <v>16.991780821917807</v>
      </c>
      <c r="K8696">
        <v>4</v>
      </c>
    </row>
    <row r="8697" spans="1:11" x14ac:dyDescent="0.25">
      <c r="A8697" t="s">
        <v>9250</v>
      </c>
      <c r="B8697">
        <v>74275</v>
      </c>
      <c r="C8697" t="s">
        <v>167</v>
      </c>
      <c r="D8697" s="167">
        <v>52409.96</v>
      </c>
      <c r="E8697" t="s">
        <v>168</v>
      </c>
      <c r="F8697" t="s">
        <v>169</v>
      </c>
      <c r="G8697" t="s">
        <v>170</v>
      </c>
      <c r="H8697" s="168">
        <v>37874</v>
      </c>
      <c r="I8697" t="s">
        <v>103</v>
      </c>
      <c r="J8697" s="169">
        <v>14.052054794520547</v>
      </c>
      <c r="K8697">
        <v>3</v>
      </c>
    </row>
    <row r="8698" spans="1:11" x14ac:dyDescent="0.25">
      <c r="A8698" t="s">
        <v>9251</v>
      </c>
      <c r="B8698">
        <v>7096</v>
      </c>
      <c r="C8698" t="s">
        <v>167</v>
      </c>
      <c r="D8698" s="167">
        <v>36391.31</v>
      </c>
      <c r="E8698" t="s">
        <v>175</v>
      </c>
      <c r="F8698" t="s">
        <v>202</v>
      </c>
      <c r="G8698" t="s">
        <v>211</v>
      </c>
      <c r="H8698" s="168">
        <v>39329</v>
      </c>
      <c r="I8698" t="s">
        <v>107</v>
      </c>
      <c r="J8698" s="169">
        <v>10.065753424657535</v>
      </c>
      <c r="K8698">
        <v>3</v>
      </c>
    </row>
    <row r="8699" spans="1:11" x14ac:dyDescent="0.25">
      <c r="A8699" t="s">
        <v>9252</v>
      </c>
      <c r="B8699">
        <v>65762</v>
      </c>
      <c r="C8699" t="s">
        <v>172</v>
      </c>
      <c r="D8699" s="167">
        <v>97560</v>
      </c>
      <c r="E8699" t="s">
        <v>185</v>
      </c>
      <c r="F8699" t="s">
        <v>169</v>
      </c>
      <c r="G8699" t="s">
        <v>416</v>
      </c>
      <c r="H8699" s="168">
        <v>35807</v>
      </c>
      <c r="I8699" t="s">
        <v>106</v>
      </c>
      <c r="J8699" s="169">
        <v>19.715068493150685</v>
      </c>
      <c r="K8699">
        <v>4</v>
      </c>
    </row>
    <row r="8700" spans="1:11" x14ac:dyDescent="0.25">
      <c r="A8700" t="s">
        <v>9253</v>
      </c>
      <c r="B8700">
        <v>38970</v>
      </c>
      <c r="C8700" t="s">
        <v>172</v>
      </c>
      <c r="D8700" s="167">
        <v>49831</v>
      </c>
      <c r="E8700" t="s">
        <v>168</v>
      </c>
      <c r="F8700" t="s">
        <v>169</v>
      </c>
      <c r="G8700" t="s">
        <v>265</v>
      </c>
      <c r="H8700" s="168">
        <v>41862</v>
      </c>
      <c r="I8700" t="s">
        <v>108</v>
      </c>
      <c r="J8700" s="169">
        <v>3.1260273972602741</v>
      </c>
      <c r="K8700">
        <v>1</v>
      </c>
    </row>
    <row r="8701" spans="1:11" x14ac:dyDescent="0.25">
      <c r="A8701" t="s">
        <v>9254</v>
      </c>
      <c r="B8701">
        <v>30208</v>
      </c>
      <c r="C8701" t="s">
        <v>172</v>
      </c>
      <c r="D8701" s="167">
        <v>76791.75</v>
      </c>
      <c r="E8701" t="s">
        <v>233</v>
      </c>
      <c r="F8701" t="s">
        <v>169</v>
      </c>
      <c r="G8701" t="s">
        <v>637</v>
      </c>
      <c r="H8701" s="168">
        <v>36403</v>
      </c>
      <c r="I8701" t="s">
        <v>103</v>
      </c>
      <c r="J8701" s="169">
        <v>18.082191780821919</v>
      </c>
      <c r="K8701">
        <v>4</v>
      </c>
    </row>
    <row r="8702" spans="1:11" x14ac:dyDescent="0.25">
      <c r="A8702" t="s">
        <v>9255</v>
      </c>
      <c r="B8702">
        <v>88832</v>
      </c>
      <c r="C8702" t="s">
        <v>167</v>
      </c>
      <c r="D8702" s="167">
        <v>55952.3</v>
      </c>
      <c r="E8702" t="s">
        <v>168</v>
      </c>
      <c r="F8702" t="s">
        <v>169</v>
      </c>
      <c r="G8702" t="s">
        <v>170</v>
      </c>
      <c r="H8702" s="168">
        <v>36619</v>
      </c>
      <c r="I8702" t="s">
        <v>104</v>
      </c>
      <c r="J8702" s="169">
        <v>17.490410958904111</v>
      </c>
      <c r="K8702">
        <v>4</v>
      </c>
    </row>
    <row r="8703" spans="1:11" x14ac:dyDescent="0.25">
      <c r="A8703" t="s">
        <v>9256</v>
      </c>
      <c r="B8703">
        <v>37676</v>
      </c>
      <c r="C8703" t="s">
        <v>167</v>
      </c>
      <c r="D8703" s="167">
        <v>53496.67</v>
      </c>
      <c r="E8703" t="s">
        <v>233</v>
      </c>
      <c r="F8703" t="s">
        <v>169</v>
      </c>
      <c r="G8703" t="s">
        <v>363</v>
      </c>
      <c r="H8703" s="168">
        <v>38544</v>
      </c>
      <c r="I8703" t="s">
        <v>103</v>
      </c>
      <c r="J8703" s="169">
        <v>12.216438356164383</v>
      </c>
      <c r="K8703">
        <v>3</v>
      </c>
    </row>
    <row r="8704" spans="1:11" x14ac:dyDescent="0.25">
      <c r="A8704" t="s">
        <v>9257</v>
      </c>
      <c r="B8704">
        <v>29653</v>
      </c>
      <c r="C8704" t="s">
        <v>172</v>
      </c>
      <c r="D8704" s="167">
        <v>62835.65</v>
      </c>
      <c r="E8704" t="s">
        <v>199</v>
      </c>
      <c r="F8704" t="s">
        <v>169</v>
      </c>
      <c r="G8704" t="s">
        <v>200</v>
      </c>
      <c r="H8704" s="168">
        <v>36702</v>
      </c>
      <c r="I8704" t="s">
        <v>107</v>
      </c>
      <c r="J8704" s="169">
        <v>17.263013698630136</v>
      </c>
      <c r="K8704">
        <v>4</v>
      </c>
    </row>
    <row r="8705" spans="1:11" x14ac:dyDescent="0.25">
      <c r="A8705" t="s">
        <v>9258</v>
      </c>
      <c r="B8705">
        <v>54172</v>
      </c>
      <c r="C8705" t="s">
        <v>172</v>
      </c>
      <c r="D8705" s="167">
        <v>63493</v>
      </c>
      <c r="E8705" t="s">
        <v>191</v>
      </c>
      <c r="F8705" t="s">
        <v>169</v>
      </c>
      <c r="G8705" t="s">
        <v>486</v>
      </c>
      <c r="H8705" s="168">
        <v>39524</v>
      </c>
      <c r="I8705" t="s">
        <v>103</v>
      </c>
      <c r="J8705" s="169">
        <v>9.5315068493150683</v>
      </c>
      <c r="K8705">
        <v>2</v>
      </c>
    </row>
    <row r="8706" spans="1:11" x14ac:dyDescent="0.25">
      <c r="A8706" t="s">
        <v>9259</v>
      </c>
      <c r="B8706">
        <v>41172</v>
      </c>
      <c r="C8706" t="s">
        <v>172</v>
      </c>
      <c r="D8706" s="167">
        <v>123902.96</v>
      </c>
      <c r="E8706" t="s">
        <v>175</v>
      </c>
      <c r="F8706" t="s">
        <v>169</v>
      </c>
      <c r="G8706" t="s">
        <v>291</v>
      </c>
      <c r="H8706" s="168">
        <v>34352</v>
      </c>
      <c r="I8706" t="s">
        <v>106</v>
      </c>
      <c r="J8706" s="169">
        <v>23.701369863013699</v>
      </c>
      <c r="K8706">
        <v>5</v>
      </c>
    </row>
    <row r="8707" spans="1:11" x14ac:dyDescent="0.25">
      <c r="A8707" t="s">
        <v>9260</v>
      </c>
      <c r="B8707">
        <v>3024</v>
      </c>
      <c r="C8707" t="s">
        <v>167</v>
      </c>
      <c r="D8707" s="167">
        <v>67430.8</v>
      </c>
      <c r="E8707" t="s">
        <v>188</v>
      </c>
      <c r="F8707" t="s">
        <v>169</v>
      </c>
      <c r="G8707" t="s">
        <v>273</v>
      </c>
      <c r="H8707" s="168">
        <v>37886</v>
      </c>
      <c r="I8707" t="s">
        <v>103</v>
      </c>
      <c r="J8707" s="169">
        <v>14.019178082191781</v>
      </c>
      <c r="K8707">
        <v>3</v>
      </c>
    </row>
    <row r="8708" spans="1:11" x14ac:dyDescent="0.25">
      <c r="A8708" t="s">
        <v>9261</v>
      </c>
      <c r="B8708">
        <v>39886</v>
      </c>
      <c r="C8708" t="s">
        <v>172</v>
      </c>
      <c r="D8708" s="167">
        <v>94449</v>
      </c>
      <c r="E8708" t="s">
        <v>185</v>
      </c>
      <c r="F8708" t="s">
        <v>169</v>
      </c>
      <c r="G8708" t="s">
        <v>495</v>
      </c>
      <c r="H8708" s="168">
        <v>37298</v>
      </c>
      <c r="I8708" t="s">
        <v>103</v>
      </c>
      <c r="J8708" s="169">
        <v>15.63013698630137</v>
      </c>
      <c r="K8708">
        <v>4</v>
      </c>
    </row>
    <row r="8709" spans="1:11" x14ac:dyDescent="0.25">
      <c r="A8709" t="s">
        <v>9262</v>
      </c>
      <c r="B8709">
        <v>52999</v>
      </c>
      <c r="C8709" t="s">
        <v>172</v>
      </c>
      <c r="D8709" s="167">
        <v>54538</v>
      </c>
      <c r="E8709" t="s">
        <v>191</v>
      </c>
      <c r="F8709" t="s">
        <v>169</v>
      </c>
      <c r="G8709" t="s">
        <v>354</v>
      </c>
      <c r="H8709" s="168">
        <v>40330</v>
      </c>
      <c r="I8709" t="s">
        <v>106</v>
      </c>
      <c r="J8709" s="169">
        <v>7.3232876712328769</v>
      </c>
      <c r="K8709">
        <v>2</v>
      </c>
    </row>
    <row r="8710" spans="1:11" x14ac:dyDescent="0.25">
      <c r="A8710" t="s">
        <v>9263</v>
      </c>
      <c r="B8710">
        <v>73160</v>
      </c>
      <c r="C8710" t="s">
        <v>172</v>
      </c>
      <c r="D8710" s="167">
        <v>48054.18</v>
      </c>
      <c r="E8710" t="s">
        <v>168</v>
      </c>
      <c r="F8710" t="s">
        <v>169</v>
      </c>
      <c r="G8710" t="s">
        <v>2345</v>
      </c>
      <c r="H8710" s="168">
        <v>37214</v>
      </c>
      <c r="I8710" t="s">
        <v>106</v>
      </c>
      <c r="J8710" s="169">
        <v>15.860273972602739</v>
      </c>
      <c r="K8710">
        <v>4</v>
      </c>
    </row>
    <row r="8711" spans="1:11" x14ac:dyDescent="0.25">
      <c r="A8711" t="s">
        <v>9264</v>
      </c>
      <c r="B8711">
        <v>6224</v>
      </c>
      <c r="C8711" t="s">
        <v>167</v>
      </c>
      <c r="D8711" s="167">
        <v>68274.95</v>
      </c>
      <c r="E8711" t="s">
        <v>239</v>
      </c>
      <c r="F8711" t="s">
        <v>169</v>
      </c>
      <c r="G8711" t="s">
        <v>535</v>
      </c>
      <c r="H8711" s="168">
        <v>39103</v>
      </c>
      <c r="I8711" t="s">
        <v>108</v>
      </c>
      <c r="J8711" s="169">
        <v>10.684931506849315</v>
      </c>
      <c r="K8711">
        <v>3</v>
      </c>
    </row>
    <row r="8712" spans="1:11" x14ac:dyDescent="0.25">
      <c r="A8712" t="s">
        <v>9265</v>
      </c>
      <c r="B8712">
        <v>34575</v>
      </c>
      <c r="C8712" t="s">
        <v>172</v>
      </c>
      <c r="D8712" s="167">
        <v>50065.120000000003</v>
      </c>
      <c r="E8712" t="s">
        <v>233</v>
      </c>
      <c r="F8712" t="s">
        <v>169</v>
      </c>
      <c r="G8712" t="s">
        <v>1241</v>
      </c>
      <c r="H8712" s="168">
        <v>37285</v>
      </c>
      <c r="I8712" t="s">
        <v>107</v>
      </c>
      <c r="J8712" s="169">
        <v>15.665753424657535</v>
      </c>
      <c r="K8712">
        <v>4</v>
      </c>
    </row>
    <row r="8713" spans="1:11" x14ac:dyDescent="0.25">
      <c r="A8713" t="s">
        <v>9266</v>
      </c>
      <c r="B8713">
        <v>27250</v>
      </c>
      <c r="C8713" t="s">
        <v>167</v>
      </c>
      <c r="D8713" s="167">
        <v>47301.58</v>
      </c>
      <c r="E8713" t="s">
        <v>199</v>
      </c>
      <c r="F8713" t="s">
        <v>169</v>
      </c>
      <c r="G8713" t="s">
        <v>2935</v>
      </c>
      <c r="H8713" s="168">
        <v>40875</v>
      </c>
      <c r="I8713" t="s">
        <v>108</v>
      </c>
      <c r="J8713" s="169">
        <v>5.8301369863013699</v>
      </c>
      <c r="K8713">
        <v>2</v>
      </c>
    </row>
    <row r="8714" spans="1:11" x14ac:dyDescent="0.25">
      <c r="A8714" t="s">
        <v>9267</v>
      </c>
      <c r="B8714">
        <v>20564</v>
      </c>
      <c r="C8714" t="s">
        <v>167</v>
      </c>
      <c r="D8714" s="167">
        <v>135384.59</v>
      </c>
      <c r="E8714" t="s">
        <v>216</v>
      </c>
      <c r="F8714" t="s">
        <v>169</v>
      </c>
      <c r="G8714" t="s">
        <v>275</v>
      </c>
      <c r="H8714" s="168">
        <v>37199</v>
      </c>
      <c r="I8714" t="s">
        <v>104</v>
      </c>
      <c r="J8714" s="169">
        <v>15.901369863013699</v>
      </c>
      <c r="K8714">
        <v>4</v>
      </c>
    </row>
    <row r="8715" spans="1:11" x14ac:dyDescent="0.25">
      <c r="A8715" t="s">
        <v>9268</v>
      </c>
      <c r="B8715">
        <v>86682</v>
      </c>
      <c r="C8715" t="s">
        <v>172</v>
      </c>
      <c r="D8715" s="167">
        <v>29779.06</v>
      </c>
      <c r="E8715" t="s">
        <v>233</v>
      </c>
      <c r="F8715" t="s">
        <v>202</v>
      </c>
      <c r="G8715" t="s">
        <v>234</v>
      </c>
      <c r="H8715" s="168">
        <v>41262</v>
      </c>
      <c r="I8715" t="s">
        <v>104</v>
      </c>
      <c r="J8715" s="169">
        <v>4.7698630136986298</v>
      </c>
      <c r="K8715">
        <v>1</v>
      </c>
    </row>
    <row r="8716" spans="1:11" x14ac:dyDescent="0.25">
      <c r="A8716" t="s">
        <v>9269</v>
      </c>
      <c r="B8716">
        <v>75897</v>
      </c>
      <c r="C8716" t="s">
        <v>167</v>
      </c>
      <c r="D8716" s="167">
        <v>62776.59</v>
      </c>
      <c r="E8716" t="s">
        <v>196</v>
      </c>
      <c r="F8716" t="s">
        <v>169</v>
      </c>
      <c r="G8716" t="s">
        <v>282</v>
      </c>
      <c r="H8716" s="168">
        <v>36899</v>
      </c>
      <c r="I8716" t="s">
        <v>104</v>
      </c>
      <c r="J8716" s="169">
        <v>16.723287671232878</v>
      </c>
      <c r="K8716">
        <v>4</v>
      </c>
    </row>
    <row r="8717" spans="1:11" x14ac:dyDescent="0.25">
      <c r="A8717" t="s">
        <v>9270</v>
      </c>
      <c r="B8717">
        <v>95060</v>
      </c>
      <c r="C8717" t="s">
        <v>167</v>
      </c>
      <c r="D8717" s="167">
        <v>68338.75</v>
      </c>
      <c r="E8717" t="s">
        <v>1684</v>
      </c>
      <c r="F8717" t="s">
        <v>169</v>
      </c>
      <c r="G8717" t="s">
        <v>282</v>
      </c>
      <c r="H8717" s="168">
        <v>41582</v>
      </c>
      <c r="I8717" t="s">
        <v>108</v>
      </c>
      <c r="J8717" s="169">
        <v>3.893150684931507</v>
      </c>
      <c r="K8717">
        <v>1</v>
      </c>
    </row>
    <row r="8718" spans="1:11" x14ac:dyDescent="0.25">
      <c r="A8718" t="s">
        <v>9271</v>
      </c>
      <c r="B8718">
        <v>74249</v>
      </c>
      <c r="C8718" t="s">
        <v>167</v>
      </c>
      <c r="D8718" s="167">
        <v>130052.59</v>
      </c>
      <c r="E8718" t="s">
        <v>196</v>
      </c>
      <c r="F8718" t="s">
        <v>169</v>
      </c>
      <c r="G8718" t="s">
        <v>231</v>
      </c>
      <c r="H8718" s="168">
        <v>40181</v>
      </c>
      <c r="I8718" t="s">
        <v>104</v>
      </c>
      <c r="J8718" s="169">
        <v>7.7315068493150685</v>
      </c>
      <c r="K8718">
        <v>2</v>
      </c>
    </row>
    <row r="8719" spans="1:11" x14ac:dyDescent="0.25">
      <c r="A8719" t="s">
        <v>9272</v>
      </c>
      <c r="B8719">
        <v>55127</v>
      </c>
      <c r="C8719" t="s">
        <v>167</v>
      </c>
      <c r="D8719" s="167">
        <v>106279.74</v>
      </c>
      <c r="E8719" t="s">
        <v>268</v>
      </c>
      <c r="F8719" t="s">
        <v>169</v>
      </c>
      <c r="G8719" t="s">
        <v>297</v>
      </c>
      <c r="H8719" s="168">
        <v>39329</v>
      </c>
      <c r="I8719" t="s">
        <v>106</v>
      </c>
      <c r="J8719" s="169">
        <v>10.065753424657535</v>
      </c>
      <c r="K8719">
        <v>3</v>
      </c>
    </row>
    <row r="8720" spans="1:11" x14ac:dyDescent="0.25">
      <c r="A8720" t="s">
        <v>9273</v>
      </c>
      <c r="B8720">
        <v>34468</v>
      </c>
      <c r="C8720" t="s">
        <v>172</v>
      </c>
      <c r="D8720" s="167">
        <v>47189.32</v>
      </c>
      <c r="E8720" t="s">
        <v>199</v>
      </c>
      <c r="F8720" t="s">
        <v>169</v>
      </c>
      <c r="G8720" t="s">
        <v>205</v>
      </c>
      <c r="H8720" s="168">
        <v>39509</v>
      </c>
      <c r="I8720" t="s">
        <v>104</v>
      </c>
      <c r="J8720" s="169">
        <v>9.5726027397260278</v>
      </c>
      <c r="K8720">
        <v>2</v>
      </c>
    </row>
    <row r="8721" spans="1:11" x14ac:dyDescent="0.25">
      <c r="A8721" t="s">
        <v>9274</v>
      </c>
      <c r="B8721">
        <v>3624</v>
      </c>
      <c r="C8721" t="s">
        <v>167</v>
      </c>
      <c r="D8721" s="167">
        <v>91751.37</v>
      </c>
      <c r="E8721" t="s">
        <v>168</v>
      </c>
      <c r="F8721" t="s">
        <v>169</v>
      </c>
      <c r="G8721" t="s">
        <v>1364</v>
      </c>
      <c r="H8721" s="168">
        <v>30566</v>
      </c>
      <c r="I8721" t="s">
        <v>103</v>
      </c>
      <c r="J8721" s="169">
        <v>34.073972602739723</v>
      </c>
      <c r="K8721">
        <v>7</v>
      </c>
    </row>
    <row r="8722" spans="1:11" x14ac:dyDescent="0.25">
      <c r="A8722" t="s">
        <v>9275</v>
      </c>
      <c r="B8722">
        <v>66622</v>
      </c>
      <c r="C8722" t="s">
        <v>167</v>
      </c>
      <c r="D8722" s="167">
        <v>26208.35</v>
      </c>
      <c r="E8722" t="s">
        <v>196</v>
      </c>
      <c r="F8722" t="s">
        <v>202</v>
      </c>
      <c r="G8722" t="s">
        <v>816</v>
      </c>
      <c r="H8722" s="168">
        <v>32748</v>
      </c>
      <c r="I8722" t="s">
        <v>107</v>
      </c>
      <c r="J8722" s="169">
        <v>28.095890410958905</v>
      </c>
      <c r="K8722">
        <v>6</v>
      </c>
    </row>
    <row r="8723" spans="1:11" x14ac:dyDescent="0.25">
      <c r="A8723" t="s">
        <v>9276</v>
      </c>
      <c r="B8723">
        <v>7777</v>
      </c>
      <c r="C8723" t="s">
        <v>172</v>
      </c>
      <c r="D8723" s="167">
        <v>45049.120000000003</v>
      </c>
      <c r="E8723" t="s">
        <v>199</v>
      </c>
      <c r="F8723" t="s">
        <v>169</v>
      </c>
      <c r="G8723" t="s">
        <v>205</v>
      </c>
      <c r="H8723" s="168">
        <v>41190</v>
      </c>
      <c r="I8723" t="s">
        <v>105</v>
      </c>
      <c r="J8723" s="169">
        <v>4.9671232876712326</v>
      </c>
      <c r="K8723">
        <v>1</v>
      </c>
    </row>
    <row r="8724" spans="1:11" x14ac:dyDescent="0.25">
      <c r="A8724" t="s">
        <v>9277</v>
      </c>
      <c r="B8724">
        <v>21909</v>
      </c>
      <c r="C8724" t="s">
        <v>167</v>
      </c>
      <c r="D8724" s="167">
        <v>69222.179999999993</v>
      </c>
      <c r="E8724" t="s">
        <v>216</v>
      </c>
      <c r="F8724" t="s">
        <v>169</v>
      </c>
      <c r="G8724" t="s">
        <v>170</v>
      </c>
      <c r="H8724" s="168">
        <v>32727</v>
      </c>
      <c r="I8724" t="s">
        <v>104</v>
      </c>
      <c r="J8724" s="169">
        <v>28.153424657534245</v>
      </c>
      <c r="K8724">
        <v>6</v>
      </c>
    </row>
    <row r="8725" spans="1:11" x14ac:dyDescent="0.25">
      <c r="A8725" t="s">
        <v>9278</v>
      </c>
      <c r="B8725">
        <v>28574</v>
      </c>
      <c r="C8725" t="s">
        <v>167</v>
      </c>
      <c r="D8725" s="167">
        <v>45049.120000000003</v>
      </c>
      <c r="E8725" t="s">
        <v>199</v>
      </c>
      <c r="F8725" t="s">
        <v>169</v>
      </c>
      <c r="G8725" t="s">
        <v>205</v>
      </c>
      <c r="H8725" s="168">
        <v>41239</v>
      </c>
      <c r="I8725" t="s">
        <v>103</v>
      </c>
      <c r="J8725" s="169">
        <v>4.8328767123287673</v>
      </c>
      <c r="K8725">
        <v>1</v>
      </c>
    </row>
    <row r="8726" spans="1:11" x14ac:dyDescent="0.25">
      <c r="A8726" t="s">
        <v>9279</v>
      </c>
      <c r="B8726">
        <v>90744</v>
      </c>
      <c r="C8726" t="s">
        <v>172</v>
      </c>
      <c r="D8726" s="167">
        <v>68614.81</v>
      </c>
      <c r="E8726" t="s">
        <v>216</v>
      </c>
      <c r="F8726" t="s">
        <v>169</v>
      </c>
      <c r="G8726" t="s">
        <v>1150</v>
      </c>
      <c r="H8726" s="168">
        <v>41540</v>
      </c>
      <c r="I8726" t="s">
        <v>103</v>
      </c>
      <c r="J8726" s="169">
        <v>4.0082191780821921</v>
      </c>
      <c r="K8726">
        <v>1</v>
      </c>
    </row>
    <row r="8727" spans="1:11" x14ac:dyDescent="0.25">
      <c r="A8727" t="s">
        <v>9280</v>
      </c>
      <c r="B8727">
        <v>42065</v>
      </c>
      <c r="C8727" t="s">
        <v>172</v>
      </c>
      <c r="D8727" s="167">
        <v>45406.15</v>
      </c>
      <c r="E8727" t="s">
        <v>199</v>
      </c>
      <c r="F8727" t="s">
        <v>169</v>
      </c>
      <c r="G8727" t="s">
        <v>508</v>
      </c>
      <c r="H8727" s="168">
        <v>40406</v>
      </c>
      <c r="I8727" t="s">
        <v>106</v>
      </c>
      <c r="J8727" s="169">
        <v>7.1150684931506847</v>
      </c>
      <c r="K8727">
        <v>2</v>
      </c>
    </row>
    <row r="8728" spans="1:11" x14ac:dyDescent="0.25">
      <c r="A8728" t="s">
        <v>9281</v>
      </c>
      <c r="B8728">
        <v>45690</v>
      </c>
      <c r="C8728" t="s">
        <v>167</v>
      </c>
      <c r="D8728" s="167">
        <v>60201.440000000002</v>
      </c>
      <c r="E8728" t="s">
        <v>168</v>
      </c>
      <c r="F8728" t="s">
        <v>169</v>
      </c>
      <c r="G8728" t="s">
        <v>344</v>
      </c>
      <c r="H8728" s="168">
        <v>33833</v>
      </c>
      <c r="I8728" t="s">
        <v>106</v>
      </c>
      <c r="J8728" s="169">
        <v>25.123287671232877</v>
      </c>
      <c r="K8728">
        <v>6</v>
      </c>
    </row>
    <row r="8729" spans="1:11" x14ac:dyDescent="0.25">
      <c r="A8729" t="s">
        <v>9282</v>
      </c>
      <c r="B8729">
        <v>38931</v>
      </c>
      <c r="C8729" t="s">
        <v>167</v>
      </c>
      <c r="D8729" s="167">
        <v>155343.73000000001</v>
      </c>
      <c r="E8729" t="s">
        <v>188</v>
      </c>
      <c r="F8729" t="s">
        <v>169</v>
      </c>
      <c r="G8729" t="s">
        <v>231</v>
      </c>
      <c r="H8729" s="168">
        <v>37753</v>
      </c>
      <c r="I8729" t="s">
        <v>106</v>
      </c>
      <c r="J8729" s="169">
        <v>14.383561643835616</v>
      </c>
      <c r="K8729">
        <v>3</v>
      </c>
    </row>
    <row r="8730" spans="1:11" x14ac:dyDescent="0.25">
      <c r="A8730" t="s">
        <v>9283</v>
      </c>
      <c r="B8730">
        <v>90332</v>
      </c>
      <c r="C8730" t="s">
        <v>172</v>
      </c>
      <c r="D8730" s="167">
        <v>60190.02</v>
      </c>
      <c r="E8730" t="s">
        <v>185</v>
      </c>
      <c r="F8730" t="s">
        <v>169</v>
      </c>
      <c r="G8730" t="s">
        <v>652</v>
      </c>
      <c r="H8730" s="168">
        <v>41540</v>
      </c>
      <c r="I8730" t="s">
        <v>103</v>
      </c>
      <c r="J8730" s="169">
        <v>4.0082191780821921</v>
      </c>
      <c r="K8730">
        <v>1</v>
      </c>
    </row>
    <row r="8731" spans="1:11" x14ac:dyDescent="0.25">
      <c r="A8731" t="s">
        <v>9284</v>
      </c>
      <c r="B8731">
        <v>85</v>
      </c>
      <c r="C8731" t="s">
        <v>167</v>
      </c>
      <c r="D8731" s="167">
        <v>61231</v>
      </c>
      <c r="E8731" t="s">
        <v>188</v>
      </c>
      <c r="F8731" t="s">
        <v>169</v>
      </c>
      <c r="G8731" t="s">
        <v>600</v>
      </c>
      <c r="H8731" s="168">
        <v>36955</v>
      </c>
      <c r="I8731" t="s">
        <v>108</v>
      </c>
      <c r="J8731" s="169">
        <v>16.56986301369863</v>
      </c>
      <c r="K8731">
        <v>4</v>
      </c>
    </row>
    <row r="8732" spans="1:11" x14ac:dyDescent="0.25">
      <c r="A8732" t="s">
        <v>9285</v>
      </c>
      <c r="B8732">
        <v>89766</v>
      </c>
      <c r="C8732" t="s">
        <v>167</v>
      </c>
      <c r="D8732" s="167">
        <v>77343</v>
      </c>
      <c r="E8732" t="s">
        <v>199</v>
      </c>
      <c r="F8732" t="s">
        <v>169</v>
      </c>
      <c r="G8732" t="s">
        <v>887</v>
      </c>
      <c r="H8732" s="168">
        <v>31033</v>
      </c>
      <c r="I8732" t="s">
        <v>105</v>
      </c>
      <c r="J8732" s="169">
        <v>32.794520547945204</v>
      </c>
      <c r="K8732">
        <v>7</v>
      </c>
    </row>
    <row r="8733" spans="1:11" x14ac:dyDescent="0.25">
      <c r="A8733" t="s">
        <v>9286</v>
      </c>
      <c r="B8733">
        <v>766</v>
      </c>
      <c r="C8733" t="s">
        <v>172</v>
      </c>
      <c r="D8733" s="167">
        <v>46325.1</v>
      </c>
      <c r="E8733" t="s">
        <v>199</v>
      </c>
      <c r="F8733" t="s">
        <v>169</v>
      </c>
      <c r="G8733" t="s">
        <v>295</v>
      </c>
      <c r="H8733" s="168">
        <v>39329</v>
      </c>
      <c r="I8733" t="s">
        <v>105</v>
      </c>
      <c r="J8733" s="169">
        <v>10.065753424657535</v>
      </c>
      <c r="K8733">
        <v>3</v>
      </c>
    </row>
    <row r="8734" spans="1:11" x14ac:dyDescent="0.25">
      <c r="A8734" t="s">
        <v>9287</v>
      </c>
      <c r="B8734">
        <v>76943</v>
      </c>
      <c r="C8734" t="s">
        <v>172</v>
      </c>
      <c r="D8734" s="167">
        <v>97392.47</v>
      </c>
      <c r="E8734" t="s">
        <v>168</v>
      </c>
      <c r="F8734" t="s">
        <v>169</v>
      </c>
      <c r="G8734" t="s">
        <v>173</v>
      </c>
      <c r="H8734" s="168">
        <v>34352</v>
      </c>
      <c r="I8734" t="s">
        <v>103</v>
      </c>
      <c r="J8734" s="169">
        <v>23.701369863013699</v>
      </c>
      <c r="K8734">
        <v>5</v>
      </c>
    </row>
    <row r="8735" spans="1:11" x14ac:dyDescent="0.25">
      <c r="A8735" t="s">
        <v>9288</v>
      </c>
      <c r="B8735">
        <v>14922</v>
      </c>
      <c r="C8735" t="s">
        <v>167</v>
      </c>
      <c r="D8735" s="167">
        <v>16049</v>
      </c>
      <c r="E8735" t="s">
        <v>168</v>
      </c>
      <c r="F8735" t="s">
        <v>202</v>
      </c>
      <c r="G8735" t="s">
        <v>246</v>
      </c>
      <c r="H8735" s="168">
        <v>42674</v>
      </c>
      <c r="I8735" t="s">
        <v>106</v>
      </c>
      <c r="J8735" s="169">
        <v>0.90136986301369859</v>
      </c>
      <c r="K8735">
        <v>1</v>
      </c>
    </row>
    <row r="8736" spans="1:11" x14ac:dyDescent="0.25">
      <c r="A8736" t="s">
        <v>9289</v>
      </c>
      <c r="B8736">
        <v>25201</v>
      </c>
      <c r="C8736" t="s">
        <v>167</v>
      </c>
      <c r="D8736" s="167">
        <v>92756.7</v>
      </c>
      <c r="E8736" t="s">
        <v>175</v>
      </c>
      <c r="F8736" t="s">
        <v>169</v>
      </c>
      <c r="G8736" t="s">
        <v>183</v>
      </c>
      <c r="H8736" s="168">
        <v>34176</v>
      </c>
      <c r="I8736" t="s">
        <v>103</v>
      </c>
      <c r="J8736" s="169">
        <v>24.183561643835617</v>
      </c>
      <c r="K8736">
        <v>5</v>
      </c>
    </row>
    <row r="8737" spans="1:11" x14ac:dyDescent="0.25">
      <c r="A8737" t="s">
        <v>9290</v>
      </c>
      <c r="B8737">
        <v>43203</v>
      </c>
      <c r="C8737" t="s">
        <v>172</v>
      </c>
      <c r="D8737" s="167">
        <v>76015.03</v>
      </c>
      <c r="E8737" t="s">
        <v>196</v>
      </c>
      <c r="F8737" t="s">
        <v>169</v>
      </c>
      <c r="G8737" t="s">
        <v>228</v>
      </c>
      <c r="H8737" s="168">
        <v>35373</v>
      </c>
      <c r="I8737" t="s">
        <v>103</v>
      </c>
      <c r="J8737" s="169">
        <v>20.904109589041095</v>
      </c>
      <c r="K8737">
        <v>5</v>
      </c>
    </row>
    <row r="8738" spans="1:11" x14ac:dyDescent="0.25">
      <c r="A8738" t="s">
        <v>9291</v>
      </c>
      <c r="B8738">
        <v>62110</v>
      </c>
      <c r="C8738" t="s">
        <v>172</v>
      </c>
      <c r="D8738" s="167">
        <v>54538</v>
      </c>
      <c r="E8738" t="s">
        <v>191</v>
      </c>
      <c r="F8738" t="s">
        <v>169</v>
      </c>
      <c r="G8738" t="s">
        <v>354</v>
      </c>
      <c r="H8738" s="168">
        <v>41064</v>
      </c>
      <c r="I8738" t="s">
        <v>106</v>
      </c>
      <c r="J8738" s="169">
        <v>5.3123287671232875</v>
      </c>
      <c r="K8738">
        <v>2</v>
      </c>
    </row>
    <row r="8739" spans="1:11" x14ac:dyDescent="0.25">
      <c r="A8739" t="s">
        <v>9292</v>
      </c>
      <c r="B8739">
        <v>23861</v>
      </c>
      <c r="C8739" t="s">
        <v>172</v>
      </c>
      <c r="D8739" s="167">
        <v>28772.07</v>
      </c>
      <c r="E8739" t="s">
        <v>233</v>
      </c>
      <c r="F8739" t="s">
        <v>202</v>
      </c>
      <c r="G8739" t="s">
        <v>234</v>
      </c>
      <c r="H8739" s="168">
        <v>42030</v>
      </c>
      <c r="I8739" t="s">
        <v>106</v>
      </c>
      <c r="J8739" s="169">
        <v>2.6657534246575341</v>
      </c>
      <c r="K8739">
        <v>1</v>
      </c>
    </row>
    <row r="8740" spans="1:11" x14ac:dyDescent="0.25">
      <c r="A8740" t="s">
        <v>9293</v>
      </c>
      <c r="B8740">
        <v>6968</v>
      </c>
      <c r="C8740" t="s">
        <v>172</v>
      </c>
      <c r="D8740" s="167">
        <v>100849.36</v>
      </c>
      <c r="E8740" t="s">
        <v>268</v>
      </c>
      <c r="F8740" t="s">
        <v>169</v>
      </c>
      <c r="G8740" t="s">
        <v>297</v>
      </c>
      <c r="H8740" s="168">
        <v>30844</v>
      </c>
      <c r="I8740" t="s">
        <v>108</v>
      </c>
      <c r="J8740" s="169">
        <v>33.31232876712329</v>
      </c>
      <c r="K8740">
        <v>7</v>
      </c>
    </row>
    <row r="8741" spans="1:11" x14ac:dyDescent="0.25">
      <c r="A8741" t="s">
        <v>9294</v>
      </c>
      <c r="B8741">
        <v>11339</v>
      </c>
      <c r="C8741" t="s">
        <v>172</v>
      </c>
      <c r="D8741" s="167">
        <v>52416.7</v>
      </c>
      <c r="E8741" t="s">
        <v>253</v>
      </c>
      <c r="F8741" t="s">
        <v>169</v>
      </c>
      <c r="G8741" t="s">
        <v>895</v>
      </c>
      <c r="H8741" s="168">
        <v>33882</v>
      </c>
      <c r="I8741" t="s">
        <v>104</v>
      </c>
      <c r="J8741" s="169">
        <v>24.989041095890411</v>
      </c>
      <c r="K8741">
        <v>6</v>
      </c>
    </row>
    <row r="8742" spans="1:11" x14ac:dyDescent="0.25">
      <c r="A8742" t="s">
        <v>9295</v>
      </c>
      <c r="B8742">
        <v>40100</v>
      </c>
      <c r="C8742" t="s">
        <v>172</v>
      </c>
      <c r="D8742" s="167">
        <v>45049.120000000003</v>
      </c>
      <c r="E8742" t="s">
        <v>199</v>
      </c>
      <c r="F8742" t="s">
        <v>169</v>
      </c>
      <c r="G8742" t="s">
        <v>205</v>
      </c>
      <c r="H8742" s="168">
        <v>40798</v>
      </c>
      <c r="I8742" t="s">
        <v>105</v>
      </c>
      <c r="J8742" s="169">
        <v>6.0410958904109586</v>
      </c>
      <c r="K8742">
        <v>2</v>
      </c>
    </row>
    <row r="8743" spans="1:11" x14ac:dyDescent="0.25">
      <c r="A8743" t="s">
        <v>9296</v>
      </c>
      <c r="B8743">
        <v>12338</v>
      </c>
      <c r="C8743" t="s">
        <v>172</v>
      </c>
      <c r="D8743" s="167">
        <v>94277.96</v>
      </c>
      <c r="E8743" t="s">
        <v>168</v>
      </c>
      <c r="F8743" t="s">
        <v>169</v>
      </c>
      <c r="G8743" t="s">
        <v>524</v>
      </c>
      <c r="H8743" s="168">
        <v>34882</v>
      </c>
      <c r="I8743" t="s">
        <v>106</v>
      </c>
      <c r="J8743" s="169">
        <v>22.24931506849315</v>
      </c>
      <c r="K8743">
        <v>5</v>
      </c>
    </row>
    <row r="8744" spans="1:11" x14ac:dyDescent="0.25">
      <c r="A8744" t="s">
        <v>9297</v>
      </c>
      <c r="B8744">
        <v>58847</v>
      </c>
      <c r="C8744" t="s">
        <v>172</v>
      </c>
      <c r="D8744" s="167">
        <v>102664</v>
      </c>
      <c r="E8744" t="s">
        <v>213</v>
      </c>
      <c r="F8744" t="s">
        <v>169</v>
      </c>
      <c r="G8744" t="s">
        <v>457</v>
      </c>
      <c r="H8744" s="168">
        <v>36899</v>
      </c>
      <c r="I8744" t="s">
        <v>106</v>
      </c>
      <c r="J8744" s="169">
        <v>16.723287671232878</v>
      </c>
      <c r="K8744">
        <v>4</v>
      </c>
    </row>
    <row r="8745" spans="1:11" x14ac:dyDescent="0.25">
      <c r="A8745" t="s">
        <v>9298</v>
      </c>
      <c r="B8745">
        <v>85265</v>
      </c>
      <c r="C8745" t="s">
        <v>167</v>
      </c>
      <c r="D8745" s="167">
        <v>62897.98</v>
      </c>
      <c r="E8745" t="s">
        <v>188</v>
      </c>
      <c r="F8745" t="s">
        <v>169</v>
      </c>
      <c r="G8745" t="s">
        <v>170</v>
      </c>
      <c r="H8745" s="168">
        <v>39329</v>
      </c>
      <c r="I8745" t="s">
        <v>105</v>
      </c>
      <c r="J8745" s="169">
        <v>10.065753424657535</v>
      </c>
      <c r="K8745">
        <v>3</v>
      </c>
    </row>
    <row r="8746" spans="1:11" x14ac:dyDescent="0.25">
      <c r="A8746" t="s">
        <v>9299</v>
      </c>
      <c r="B8746">
        <v>94695</v>
      </c>
      <c r="C8746" t="s">
        <v>172</v>
      </c>
      <c r="D8746" s="167">
        <v>42053.83</v>
      </c>
      <c r="E8746" t="s">
        <v>199</v>
      </c>
      <c r="F8746" t="s">
        <v>169</v>
      </c>
      <c r="G8746" t="s">
        <v>220</v>
      </c>
      <c r="H8746" s="168">
        <v>41694</v>
      </c>
      <c r="I8746" t="s">
        <v>103</v>
      </c>
      <c r="J8746" s="169">
        <v>3.5863013698630137</v>
      </c>
      <c r="K8746">
        <v>1</v>
      </c>
    </row>
    <row r="8747" spans="1:11" x14ac:dyDescent="0.25">
      <c r="A8747" t="s">
        <v>9300</v>
      </c>
      <c r="B8747">
        <v>90307</v>
      </c>
      <c r="C8747" t="s">
        <v>172</v>
      </c>
      <c r="D8747" s="167">
        <v>94277.96</v>
      </c>
      <c r="E8747" t="s">
        <v>168</v>
      </c>
      <c r="F8747" t="s">
        <v>169</v>
      </c>
      <c r="G8747" t="s">
        <v>524</v>
      </c>
      <c r="H8747" s="168">
        <v>32929</v>
      </c>
      <c r="I8747" t="s">
        <v>106</v>
      </c>
      <c r="J8747" s="169">
        <v>27.6</v>
      </c>
      <c r="K8747">
        <v>6</v>
      </c>
    </row>
    <row r="8748" spans="1:11" x14ac:dyDescent="0.25">
      <c r="A8748" t="s">
        <v>9301</v>
      </c>
      <c r="B8748">
        <v>70617</v>
      </c>
      <c r="C8748" t="s">
        <v>167</v>
      </c>
      <c r="D8748" s="167">
        <v>39257.31</v>
      </c>
      <c r="E8748" t="s">
        <v>199</v>
      </c>
      <c r="F8748" t="s">
        <v>169</v>
      </c>
      <c r="G8748" t="s">
        <v>200</v>
      </c>
      <c r="H8748" s="168">
        <v>42422</v>
      </c>
      <c r="I8748" t="s">
        <v>103</v>
      </c>
      <c r="J8748" s="169">
        <v>1.5917808219178082</v>
      </c>
      <c r="K8748">
        <v>1</v>
      </c>
    </row>
    <row r="8749" spans="1:11" x14ac:dyDescent="0.25">
      <c r="A8749" t="s">
        <v>9302</v>
      </c>
      <c r="B8749">
        <v>2871</v>
      </c>
      <c r="C8749" t="s">
        <v>167</v>
      </c>
      <c r="D8749" s="167">
        <v>53269.919999999998</v>
      </c>
      <c r="E8749" t="s">
        <v>168</v>
      </c>
      <c r="F8749" t="s">
        <v>169</v>
      </c>
      <c r="G8749" t="s">
        <v>170</v>
      </c>
      <c r="H8749" s="168">
        <v>37914</v>
      </c>
      <c r="I8749" t="s">
        <v>104</v>
      </c>
      <c r="J8749" s="169">
        <v>13.942465753424658</v>
      </c>
      <c r="K8749">
        <v>3</v>
      </c>
    </row>
    <row r="8750" spans="1:11" x14ac:dyDescent="0.25">
      <c r="A8750" t="s">
        <v>9303</v>
      </c>
      <c r="B8750">
        <v>65889</v>
      </c>
      <c r="C8750" t="s">
        <v>172</v>
      </c>
      <c r="D8750" s="167">
        <v>16610.72</v>
      </c>
      <c r="E8750" t="s">
        <v>196</v>
      </c>
      <c r="F8750" t="s">
        <v>202</v>
      </c>
      <c r="G8750" t="s">
        <v>222</v>
      </c>
      <c r="H8750" s="168">
        <v>42282</v>
      </c>
      <c r="I8750" t="s">
        <v>103</v>
      </c>
      <c r="J8750" s="169">
        <v>1.9753424657534246</v>
      </c>
      <c r="K8750">
        <v>1</v>
      </c>
    </row>
    <row r="8751" spans="1:11" x14ac:dyDescent="0.25">
      <c r="A8751" t="s">
        <v>9304</v>
      </c>
      <c r="B8751">
        <v>36804</v>
      </c>
      <c r="C8751" t="s">
        <v>172</v>
      </c>
      <c r="D8751" s="167">
        <v>105743.92</v>
      </c>
      <c r="E8751" t="s">
        <v>180</v>
      </c>
      <c r="F8751" t="s">
        <v>169</v>
      </c>
      <c r="G8751" t="s">
        <v>397</v>
      </c>
      <c r="H8751" s="168">
        <v>32741</v>
      </c>
      <c r="I8751" t="s">
        <v>103</v>
      </c>
      <c r="J8751" s="169">
        <v>28.115068493150684</v>
      </c>
      <c r="K8751">
        <v>6</v>
      </c>
    </row>
    <row r="8752" spans="1:11" x14ac:dyDescent="0.25">
      <c r="A8752" t="s">
        <v>9305</v>
      </c>
      <c r="B8752">
        <v>37814</v>
      </c>
      <c r="C8752" t="s">
        <v>167</v>
      </c>
      <c r="D8752" s="167">
        <v>83497.98</v>
      </c>
      <c r="E8752" t="s">
        <v>188</v>
      </c>
      <c r="F8752" t="s">
        <v>169</v>
      </c>
      <c r="G8752" t="s">
        <v>282</v>
      </c>
      <c r="H8752" s="168">
        <v>33016</v>
      </c>
      <c r="I8752" t="s">
        <v>104</v>
      </c>
      <c r="J8752" s="169">
        <v>27.361643835616437</v>
      </c>
      <c r="K8752">
        <v>6</v>
      </c>
    </row>
    <row r="8753" spans="1:11" x14ac:dyDescent="0.25">
      <c r="A8753" t="s">
        <v>9306</v>
      </c>
      <c r="B8753">
        <v>47542</v>
      </c>
      <c r="C8753" t="s">
        <v>172</v>
      </c>
      <c r="D8753" s="167">
        <v>51969</v>
      </c>
      <c r="E8753" t="s">
        <v>175</v>
      </c>
      <c r="F8753" t="s">
        <v>169</v>
      </c>
      <c r="G8753" t="s">
        <v>183</v>
      </c>
      <c r="H8753" s="168">
        <v>42156</v>
      </c>
      <c r="I8753" t="s">
        <v>103</v>
      </c>
      <c r="J8753" s="169">
        <v>2.3205479452054796</v>
      </c>
      <c r="K8753">
        <v>1</v>
      </c>
    </row>
    <row r="8754" spans="1:11" x14ac:dyDescent="0.25">
      <c r="A8754" t="s">
        <v>9307</v>
      </c>
      <c r="B8754">
        <v>96934</v>
      </c>
      <c r="C8754" t="s">
        <v>172</v>
      </c>
      <c r="D8754" s="167">
        <v>96197.88</v>
      </c>
      <c r="E8754" t="s">
        <v>1258</v>
      </c>
      <c r="F8754" t="s">
        <v>169</v>
      </c>
      <c r="G8754" t="s">
        <v>418</v>
      </c>
      <c r="H8754" s="168">
        <v>32756</v>
      </c>
      <c r="I8754" t="s">
        <v>108</v>
      </c>
      <c r="J8754" s="169">
        <v>28.073972602739726</v>
      </c>
      <c r="K8754">
        <v>6</v>
      </c>
    </row>
    <row r="8755" spans="1:11" x14ac:dyDescent="0.25">
      <c r="A8755" t="s">
        <v>9308</v>
      </c>
      <c r="B8755">
        <v>76538</v>
      </c>
      <c r="C8755" t="s">
        <v>167</v>
      </c>
      <c r="D8755" s="167">
        <v>50131.24</v>
      </c>
      <c r="E8755" t="s">
        <v>196</v>
      </c>
      <c r="F8755" t="s">
        <v>169</v>
      </c>
      <c r="G8755" t="s">
        <v>242</v>
      </c>
      <c r="H8755" s="168">
        <v>42072</v>
      </c>
      <c r="I8755" t="s">
        <v>108</v>
      </c>
      <c r="J8755" s="169">
        <v>2.5506849315068494</v>
      </c>
      <c r="K8755">
        <v>1</v>
      </c>
    </row>
    <row r="8756" spans="1:11" x14ac:dyDescent="0.25">
      <c r="A8756" t="s">
        <v>9309</v>
      </c>
      <c r="B8756">
        <v>66825</v>
      </c>
      <c r="C8756" t="s">
        <v>172</v>
      </c>
      <c r="D8756" s="167">
        <v>42053.42</v>
      </c>
      <c r="E8756" t="s">
        <v>199</v>
      </c>
      <c r="F8756" t="s">
        <v>169</v>
      </c>
      <c r="G8756" t="s">
        <v>220</v>
      </c>
      <c r="H8756" s="168">
        <v>42009</v>
      </c>
      <c r="I8756" t="s">
        <v>103</v>
      </c>
      <c r="J8756" s="169">
        <v>2.7232876712328768</v>
      </c>
      <c r="K8756">
        <v>1</v>
      </c>
    </row>
    <row r="8757" spans="1:11" x14ac:dyDescent="0.25">
      <c r="A8757" t="s">
        <v>9310</v>
      </c>
      <c r="B8757">
        <v>99751</v>
      </c>
      <c r="C8757" t="s">
        <v>172</v>
      </c>
      <c r="D8757" s="167">
        <v>102811.5</v>
      </c>
      <c r="E8757" t="s">
        <v>616</v>
      </c>
      <c r="F8757" t="s">
        <v>169</v>
      </c>
      <c r="G8757" t="s">
        <v>617</v>
      </c>
      <c r="H8757" s="168">
        <v>42506</v>
      </c>
      <c r="I8757" t="s">
        <v>107</v>
      </c>
      <c r="J8757" s="169">
        <v>1.3616438356164384</v>
      </c>
      <c r="K8757">
        <v>1</v>
      </c>
    </row>
    <row r="8758" spans="1:11" x14ac:dyDescent="0.25">
      <c r="A8758" t="s">
        <v>9311</v>
      </c>
      <c r="B8758">
        <v>11170</v>
      </c>
      <c r="C8758" t="s">
        <v>172</v>
      </c>
      <c r="D8758" s="167">
        <v>93223.09</v>
      </c>
      <c r="E8758" t="s">
        <v>199</v>
      </c>
      <c r="F8758" t="s">
        <v>169</v>
      </c>
      <c r="G8758" t="s">
        <v>275</v>
      </c>
      <c r="H8758" s="168">
        <v>32335</v>
      </c>
      <c r="I8758" t="s">
        <v>103</v>
      </c>
      <c r="J8758" s="169">
        <v>29.227397260273971</v>
      </c>
      <c r="K8758">
        <v>6</v>
      </c>
    </row>
    <row r="8759" spans="1:11" x14ac:dyDescent="0.25">
      <c r="A8759" t="s">
        <v>9312</v>
      </c>
      <c r="B8759">
        <v>54907</v>
      </c>
      <c r="C8759" t="s">
        <v>172</v>
      </c>
      <c r="D8759" s="167">
        <v>73926.600000000006</v>
      </c>
      <c r="E8759" t="s">
        <v>216</v>
      </c>
      <c r="F8759" t="s">
        <v>169</v>
      </c>
      <c r="G8759" t="s">
        <v>1091</v>
      </c>
      <c r="H8759" s="168">
        <v>36605</v>
      </c>
      <c r="I8759" t="s">
        <v>105</v>
      </c>
      <c r="J8759" s="169">
        <v>17.528767123287672</v>
      </c>
      <c r="K8759">
        <v>4</v>
      </c>
    </row>
    <row r="8760" spans="1:11" x14ac:dyDescent="0.25">
      <c r="A8760" t="s">
        <v>9313</v>
      </c>
      <c r="B8760">
        <v>82752</v>
      </c>
      <c r="C8760" t="s">
        <v>167</v>
      </c>
      <c r="D8760" s="167">
        <v>53904.46</v>
      </c>
      <c r="E8760" t="s">
        <v>168</v>
      </c>
      <c r="F8760" t="s">
        <v>169</v>
      </c>
      <c r="G8760" t="s">
        <v>170</v>
      </c>
      <c r="H8760" s="168">
        <v>38642</v>
      </c>
      <c r="I8760" t="s">
        <v>108</v>
      </c>
      <c r="J8760" s="169">
        <v>11.947945205479453</v>
      </c>
      <c r="K8760">
        <v>3</v>
      </c>
    </row>
    <row r="8761" spans="1:11" x14ac:dyDescent="0.25">
      <c r="A8761" t="s">
        <v>9314</v>
      </c>
      <c r="B8761">
        <v>10125</v>
      </c>
      <c r="C8761" t="s">
        <v>167</v>
      </c>
      <c r="D8761" s="167">
        <v>25369.64</v>
      </c>
      <c r="E8761" t="s">
        <v>233</v>
      </c>
      <c r="F8761" t="s">
        <v>202</v>
      </c>
      <c r="G8761" t="s">
        <v>234</v>
      </c>
      <c r="H8761" s="168">
        <v>37131</v>
      </c>
      <c r="I8761" t="s">
        <v>106</v>
      </c>
      <c r="J8761" s="169">
        <v>16.087671232876712</v>
      </c>
      <c r="K8761">
        <v>4</v>
      </c>
    </row>
    <row r="8762" spans="1:11" x14ac:dyDescent="0.25">
      <c r="A8762" t="s">
        <v>9315</v>
      </c>
      <c r="B8762">
        <v>68802</v>
      </c>
      <c r="C8762" t="s">
        <v>172</v>
      </c>
      <c r="D8762" s="167">
        <v>53506.46</v>
      </c>
      <c r="E8762" t="s">
        <v>233</v>
      </c>
      <c r="F8762" t="s">
        <v>169</v>
      </c>
      <c r="G8762" t="s">
        <v>514</v>
      </c>
      <c r="H8762" s="168">
        <v>37811</v>
      </c>
      <c r="I8762" t="s">
        <v>106</v>
      </c>
      <c r="J8762" s="169">
        <v>14.224657534246575</v>
      </c>
      <c r="K8762">
        <v>3</v>
      </c>
    </row>
    <row r="8763" spans="1:11" x14ac:dyDescent="0.25">
      <c r="A8763" t="s">
        <v>9316</v>
      </c>
      <c r="B8763">
        <v>80244</v>
      </c>
      <c r="C8763" t="s">
        <v>172</v>
      </c>
      <c r="D8763" s="167">
        <v>149743.20000000001</v>
      </c>
      <c r="E8763" t="s">
        <v>188</v>
      </c>
      <c r="F8763" t="s">
        <v>169</v>
      </c>
      <c r="G8763" t="s">
        <v>231</v>
      </c>
      <c r="H8763" s="168">
        <v>32167</v>
      </c>
      <c r="I8763" t="s">
        <v>108</v>
      </c>
      <c r="J8763" s="169">
        <v>29.687671232876713</v>
      </c>
      <c r="K8763">
        <v>6</v>
      </c>
    </row>
    <row r="8764" spans="1:11" x14ac:dyDescent="0.25">
      <c r="A8764" t="s">
        <v>9317</v>
      </c>
      <c r="B8764">
        <v>98313</v>
      </c>
      <c r="C8764" t="s">
        <v>172</v>
      </c>
      <c r="D8764" s="167">
        <v>92756.7</v>
      </c>
      <c r="E8764" t="s">
        <v>175</v>
      </c>
      <c r="F8764" t="s">
        <v>169</v>
      </c>
      <c r="G8764" t="s">
        <v>183</v>
      </c>
      <c r="H8764" s="168">
        <v>34352</v>
      </c>
      <c r="I8764" t="s">
        <v>105</v>
      </c>
      <c r="J8764" s="169">
        <v>23.701369863013699</v>
      </c>
      <c r="K8764">
        <v>5</v>
      </c>
    </row>
    <row r="8765" spans="1:11" x14ac:dyDescent="0.25">
      <c r="A8765" t="s">
        <v>9318</v>
      </c>
      <c r="B8765">
        <v>96333</v>
      </c>
      <c r="C8765" t="s">
        <v>172</v>
      </c>
      <c r="D8765" s="167">
        <v>33395.15</v>
      </c>
      <c r="E8765" t="s">
        <v>199</v>
      </c>
      <c r="F8765" t="s">
        <v>169</v>
      </c>
      <c r="G8765" t="s">
        <v>295</v>
      </c>
      <c r="H8765" s="168">
        <v>42534</v>
      </c>
      <c r="I8765" t="s">
        <v>103</v>
      </c>
      <c r="J8765" s="169">
        <v>1.284931506849315</v>
      </c>
      <c r="K8765">
        <v>1</v>
      </c>
    </row>
    <row r="8766" spans="1:11" x14ac:dyDescent="0.25">
      <c r="A8766" t="s">
        <v>9319</v>
      </c>
      <c r="B8766">
        <v>56816</v>
      </c>
      <c r="C8766" t="s">
        <v>172</v>
      </c>
      <c r="D8766" s="167">
        <v>110886.71</v>
      </c>
      <c r="E8766" t="s">
        <v>268</v>
      </c>
      <c r="F8766" t="s">
        <v>169</v>
      </c>
      <c r="G8766" t="s">
        <v>297</v>
      </c>
      <c r="H8766" s="168">
        <v>33826</v>
      </c>
      <c r="I8766" t="s">
        <v>106</v>
      </c>
      <c r="J8766" s="169">
        <v>25.142465753424659</v>
      </c>
      <c r="K8766">
        <v>6</v>
      </c>
    </row>
    <row r="8767" spans="1:11" x14ac:dyDescent="0.25">
      <c r="A8767" t="s">
        <v>9320</v>
      </c>
      <c r="B8767">
        <v>53200</v>
      </c>
      <c r="C8767" t="s">
        <v>172</v>
      </c>
      <c r="D8767" s="167">
        <v>90416.97</v>
      </c>
      <c r="E8767" t="s">
        <v>196</v>
      </c>
      <c r="F8767" t="s">
        <v>169</v>
      </c>
      <c r="G8767" t="s">
        <v>397</v>
      </c>
      <c r="H8767" s="168">
        <v>41596</v>
      </c>
      <c r="I8767" t="s">
        <v>104</v>
      </c>
      <c r="J8767" s="169">
        <v>3.8547945205479452</v>
      </c>
      <c r="K8767">
        <v>1</v>
      </c>
    </row>
    <row r="8768" spans="1:11" x14ac:dyDescent="0.25">
      <c r="A8768" t="s">
        <v>9321</v>
      </c>
      <c r="B8768">
        <v>69921</v>
      </c>
      <c r="C8768" t="s">
        <v>172</v>
      </c>
      <c r="D8768" s="167">
        <v>88440</v>
      </c>
      <c r="E8768" t="s">
        <v>196</v>
      </c>
      <c r="F8768" t="s">
        <v>169</v>
      </c>
      <c r="G8768" t="s">
        <v>397</v>
      </c>
      <c r="H8768" s="168">
        <v>42422</v>
      </c>
      <c r="I8768" t="s">
        <v>108</v>
      </c>
      <c r="J8768" s="169">
        <v>1.5917808219178082</v>
      </c>
      <c r="K8768">
        <v>1</v>
      </c>
    </row>
    <row r="8769" spans="1:11" x14ac:dyDescent="0.25">
      <c r="A8769" t="s">
        <v>9322</v>
      </c>
      <c r="B8769">
        <v>12482</v>
      </c>
      <c r="C8769" t="s">
        <v>172</v>
      </c>
      <c r="D8769" s="167">
        <v>59027</v>
      </c>
      <c r="E8769" t="s">
        <v>191</v>
      </c>
      <c r="F8769" t="s">
        <v>169</v>
      </c>
      <c r="G8769" t="s">
        <v>354</v>
      </c>
      <c r="H8769" s="168">
        <v>41708</v>
      </c>
      <c r="I8769" t="s">
        <v>105</v>
      </c>
      <c r="J8769" s="169">
        <v>3.547945205479452</v>
      </c>
      <c r="K8769">
        <v>1</v>
      </c>
    </row>
    <row r="8770" spans="1:11" x14ac:dyDescent="0.25">
      <c r="A8770" t="s">
        <v>9323</v>
      </c>
      <c r="B8770">
        <v>25951</v>
      </c>
      <c r="C8770" t="s">
        <v>172</v>
      </c>
      <c r="D8770" s="167">
        <v>72812.25</v>
      </c>
      <c r="E8770" t="s">
        <v>168</v>
      </c>
      <c r="F8770" t="s">
        <v>169</v>
      </c>
      <c r="G8770" t="s">
        <v>2046</v>
      </c>
      <c r="H8770" s="168">
        <v>42198</v>
      </c>
      <c r="I8770" t="s">
        <v>104</v>
      </c>
      <c r="J8770" s="169">
        <v>2.2054794520547945</v>
      </c>
      <c r="K8770">
        <v>1</v>
      </c>
    </row>
    <row r="8771" spans="1:11" x14ac:dyDescent="0.25">
      <c r="A8771" t="s">
        <v>9324</v>
      </c>
      <c r="B8771">
        <v>87638</v>
      </c>
      <c r="C8771" t="s">
        <v>167</v>
      </c>
      <c r="D8771" s="167">
        <v>110229</v>
      </c>
      <c r="E8771" t="s">
        <v>185</v>
      </c>
      <c r="F8771" t="s">
        <v>169</v>
      </c>
      <c r="G8771" t="s">
        <v>382</v>
      </c>
      <c r="H8771" s="168">
        <v>36942</v>
      </c>
      <c r="I8771" t="s">
        <v>106</v>
      </c>
      <c r="J8771" s="169">
        <v>16.605479452054794</v>
      </c>
      <c r="K8771">
        <v>4</v>
      </c>
    </row>
    <row r="8772" spans="1:11" x14ac:dyDescent="0.25">
      <c r="A8772" t="s">
        <v>9325</v>
      </c>
      <c r="B8772">
        <v>22115</v>
      </c>
      <c r="C8772" t="s">
        <v>172</v>
      </c>
      <c r="D8772" s="167">
        <v>49212</v>
      </c>
      <c r="E8772" t="s">
        <v>199</v>
      </c>
      <c r="F8772" t="s">
        <v>169</v>
      </c>
      <c r="G8772" t="s">
        <v>3985</v>
      </c>
      <c r="H8772" s="168">
        <v>42562</v>
      </c>
      <c r="I8772" t="s">
        <v>103</v>
      </c>
      <c r="J8772" s="169">
        <v>1.2082191780821918</v>
      </c>
      <c r="K8772">
        <v>1</v>
      </c>
    </row>
    <row r="8773" spans="1:11" x14ac:dyDescent="0.25">
      <c r="A8773" t="s">
        <v>9326</v>
      </c>
      <c r="B8773">
        <v>63764</v>
      </c>
      <c r="C8773" t="s">
        <v>172</v>
      </c>
      <c r="D8773" s="167">
        <v>91934</v>
      </c>
      <c r="E8773" t="s">
        <v>185</v>
      </c>
      <c r="F8773" t="s">
        <v>169</v>
      </c>
      <c r="G8773" t="s">
        <v>416</v>
      </c>
      <c r="H8773" s="168">
        <v>37502</v>
      </c>
      <c r="I8773" t="s">
        <v>103</v>
      </c>
      <c r="J8773" s="169">
        <v>15.07123287671233</v>
      </c>
      <c r="K8773">
        <v>4</v>
      </c>
    </row>
    <row r="8774" spans="1:11" x14ac:dyDescent="0.25">
      <c r="A8774" t="s">
        <v>9327</v>
      </c>
      <c r="B8774">
        <v>48453</v>
      </c>
      <c r="C8774" t="s">
        <v>167</v>
      </c>
      <c r="D8774" s="167">
        <v>60501</v>
      </c>
      <c r="E8774" t="s">
        <v>175</v>
      </c>
      <c r="F8774" t="s">
        <v>169</v>
      </c>
      <c r="G8774" t="s">
        <v>183</v>
      </c>
      <c r="H8774" s="168">
        <v>41106</v>
      </c>
      <c r="I8774" t="s">
        <v>103</v>
      </c>
      <c r="J8774" s="169">
        <v>5.1972602739726028</v>
      </c>
      <c r="K8774">
        <v>2</v>
      </c>
    </row>
    <row r="8775" spans="1:11" x14ac:dyDescent="0.25">
      <c r="A8775" t="s">
        <v>9328</v>
      </c>
      <c r="B8775">
        <v>94509</v>
      </c>
      <c r="C8775" t="s">
        <v>172</v>
      </c>
      <c r="D8775" s="167">
        <v>50910</v>
      </c>
      <c r="E8775" t="s">
        <v>191</v>
      </c>
      <c r="F8775" t="s">
        <v>169</v>
      </c>
      <c r="G8775" t="s">
        <v>354</v>
      </c>
      <c r="H8775" s="168">
        <v>41708</v>
      </c>
      <c r="I8775" t="s">
        <v>103</v>
      </c>
      <c r="J8775" s="169">
        <v>3.547945205479452</v>
      </c>
      <c r="K8775">
        <v>1</v>
      </c>
    </row>
    <row r="8776" spans="1:11" x14ac:dyDescent="0.25">
      <c r="A8776" t="s">
        <v>9329</v>
      </c>
      <c r="B8776">
        <v>94155</v>
      </c>
      <c r="C8776" t="s">
        <v>172</v>
      </c>
      <c r="D8776" s="167">
        <v>82765.95</v>
      </c>
      <c r="E8776" t="s">
        <v>268</v>
      </c>
      <c r="F8776" t="s">
        <v>169</v>
      </c>
      <c r="G8776" t="s">
        <v>418</v>
      </c>
      <c r="H8776" s="168">
        <v>40896</v>
      </c>
      <c r="I8776" t="s">
        <v>106</v>
      </c>
      <c r="J8776" s="169">
        <v>5.7726027397260271</v>
      </c>
      <c r="K8776">
        <v>2</v>
      </c>
    </row>
    <row r="8777" spans="1:11" x14ac:dyDescent="0.25">
      <c r="A8777" t="s">
        <v>9330</v>
      </c>
      <c r="B8777">
        <v>75661</v>
      </c>
      <c r="C8777" t="s">
        <v>167</v>
      </c>
      <c r="D8777" s="167">
        <v>26208.35</v>
      </c>
      <c r="E8777" t="s">
        <v>196</v>
      </c>
      <c r="F8777" t="s">
        <v>202</v>
      </c>
      <c r="G8777" t="s">
        <v>816</v>
      </c>
      <c r="H8777" s="168">
        <v>34302</v>
      </c>
      <c r="I8777" t="s">
        <v>107</v>
      </c>
      <c r="J8777" s="169">
        <v>23.838356164383562</v>
      </c>
      <c r="K8777">
        <v>5</v>
      </c>
    </row>
    <row r="8778" spans="1:11" x14ac:dyDescent="0.25">
      <c r="A8778" t="s">
        <v>9331</v>
      </c>
      <c r="B8778">
        <v>43997</v>
      </c>
      <c r="C8778" t="s">
        <v>167</v>
      </c>
      <c r="D8778" s="167">
        <v>25445</v>
      </c>
      <c r="E8778" t="s">
        <v>196</v>
      </c>
      <c r="F8778" t="s">
        <v>202</v>
      </c>
      <c r="G8778" t="s">
        <v>367</v>
      </c>
      <c r="H8778" s="168">
        <v>35933</v>
      </c>
      <c r="I8778" t="s">
        <v>103</v>
      </c>
      <c r="J8778" s="169">
        <v>19.36986301369863</v>
      </c>
      <c r="K8778">
        <v>4</v>
      </c>
    </row>
    <row r="8779" spans="1:11" x14ac:dyDescent="0.25">
      <c r="A8779" t="s">
        <v>9332</v>
      </c>
      <c r="B8779">
        <v>11569</v>
      </c>
      <c r="C8779" t="s">
        <v>172</v>
      </c>
      <c r="D8779" s="167">
        <v>81066</v>
      </c>
      <c r="E8779" t="s">
        <v>168</v>
      </c>
      <c r="F8779" t="s">
        <v>169</v>
      </c>
      <c r="G8779" t="s">
        <v>2046</v>
      </c>
      <c r="H8779" s="168">
        <v>36347</v>
      </c>
      <c r="I8779" t="s">
        <v>103</v>
      </c>
      <c r="J8779" s="169">
        <v>18.235616438356164</v>
      </c>
      <c r="K8779">
        <v>4</v>
      </c>
    </row>
    <row r="8780" spans="1:11" x14ac:dyDescent="0.25">
      <c r="A8780" t="s">
        <v>9333</v>
      </c>
      <c r="B8780">
        <v>18701</v>
      </c>
      <c r="C8780" t="s">
        <v>172</v>
      </c>
      <c r="D8780" s="167">
        <v>15834.05</v>
      </c>
      <c r="E8780" t="s">
        <v>216</v>
      </c>
      <c r="F8780" t="s">
        <v>202</v>
      </c>
      <c r="G8780" t="s">
        <v>303</v>
      </c>
      <c r="H8780" s="168">
        <v>42058</v>
      </c>
      <c r="I8780" t="s">
        <v>106</v>
      </c>
      <c r="J8780" s="169">
        <v>2.5890410958904111</v>
      </c>
      <c r="K8780">
        <v>1</v>
      </c>
    </row>
    <row r="8781" spans="1:11" x14ac:dyDescent="0.25">
      <c r="A8781" t="s">
        <v>9334</v>
      </c>
      <c r="B8781">
        <v>87765</v>
      </c>
      <c r="C8781" t="s">
        <v>172</v>
      </c>
      <c r="D8781" s="167">
        <v>83497.98</v>
      </c>
      <c r="E8781" t="s">
        <v>1258</v>
      </c>
      <c r="F8781" t="s">
        <v>169</v>
      </c>
      <c r="G8781" t="s">
        <v>418</v>
      </c>
      <c r="H8781" s="168">
        <v>34092</v>
      </c>
      <c r="I8781" t="s">
        <v>106</v>
      </c>
      <c r="J8781" s="169">
        <v>24.413698630136988</v>
      </c>
      <c r="K8781">
        <v>5</v>
      </c>
    </row>
    <row r="8782" spans="1:11" x14ac:dyDescent="0.25">
      <c r="A8782" t="s">
        <v>9335</v>
      </c>
      <c r="B8782">
        <v>35358</v>
      </c>
      <c r="C8782" t="s">
        <v>172</v>
      </c>
      <c r="D8782" s="167">
        <v>102664</v>
      </c>
      <c r="E8782" t="s">
        <v>616</v>
      </c>
      <c r="F8782" t="s">
        <v>169</v>
      </c>
      <c r="G8782" t="s">
        <v>617</v>
      </c>
      <c r="H8782" s="168">
        <v>31627</v>
      </c>
      <c r="I8782" t="s">
        <v>104</v>
      </c>
      <c r="J8782" s="169">
        <v>31.167123287671235</v>
      </c>
      <c r="K8782">
        <v>7</v>
      </c>
    </row>
    <row r="8783" spans="1:11" x14ac:dyDescent="0.25">
      <c r="A8783" t="s">
        <v>9336</v>
      </c>
      <c r="B8783">
        <v>89636</v>
      </c>
      <c r="C8783" t="s">
        <v>172</v>
      </c>
      <c r="D8783" s="167">
        <v>49936.84</v>
      </c>
      <c r="E8783" t="s">
        <v>233</v>
      </c>
      <c r="F8783" t="s">
        <v>169</v>
      </c>
      <c r="G8783" t="s">
        <v>363</v>
      </c>
      <c r="H8783" s="168">
        <v>39160</v>
      </c>
      <c r="I8783" t="s">
        <v>104</v>
      </c>
      <c r="J8783" s="169">
        <v>10.528767123287672</v>
      </c>
      <c r="K8783">
        <v>3</v>
      </c>
    </row>
    <row r="8784" spans="1:11" x14ac:dyDescent="0.25">
      <c r="A8784" t="s">
        <v>9337</v>
      </c>
      <c r="B8784">
        <v>11220</v>
      </c>
      <c r="C8784" t="s">
        <v>167</v>
      </c>
      <c r="D8784" s="167">
        <v>112899</v>
      </c>
      <c r="E8784" t="s">
        <v>196</v>
      </c>
      <c r="F8784" t="s">
        <v>169</v>
      </c>
      <c r="G8784" t="s">
        <v>620</v>
      </c>
      <c r="H8784" s="168">
        <v>38474</v>
      </c>
      <c r="I8784" t="s">
        <v>104</v>
      </c>
      <c r="J8784" s="169">
        <v>12.408219178082192</v>
      </c>
      <c r="K8784">
        <v>3</v>
      </c>
    </row>
    <row r="8785" spans="1:11" x14ac:dyDescent="0.25">
      <c r="A8785" t="s">
        <v>9338</v>
      </c>
      <c r="B8785">
        <v>98950</v>
      </c>
      <c r="C8785" t="s">
        <v>172</v>
      </c>
      <c r="D8785" s="167">
        <v>72902</v>
      </c>
      <c r="E8785" t="s">
        <v>175</v>
      </c>
      <c r="F8785" t="s">
        <v>169</v>
      </c>
      <c r="G8785" t="s">
        <v>183</v>
      </c>
      <c r="H8785" s="168">
        <v>38915</v>
      </c>
      <c r="I8785" t="s">
        <v>104</v>
      </c>
      <c r="J8785" s="169">
        <v>11.2</v>
      </c>
      <c r="K8785">
        <v>3</v>
      </c>
    </row>
    <row r="8786" spans="1:11" x14ac:dyDescent="0.25">
      <c r="A8786" t="s">
        <v>9339</v>
      </c>
      <c r="B8786">
        <v>15320</v>
      </c>
      <c r="C8786" t="s">
        <v>167</v>
      </c>
      <c r="D8786" s="167">
        <v>41220.18</v>
      </c>
      <c r="E8786" t="s">
        <v>180</v>
      </c>
      <c r="F8786" t="s">
        <v>169</v>
      </c>
      <c r="G8786" t="s">
        <v>209</v>
      </c>
      <c r="H8786" s="168">
        <v>42338</v>
      </c>
      <c r="I8786" t="s">
        <v>103</v>
      </c>
      <c r="J8786" s="169">
        <v>1.821917808219178</v>
      </c>
      <c r="K8786">
        <v>1</v>
      </c>
    </row>
    <row r="8787" spans="1:11" x14ac:dyDescent="0.25">
      <c r="A8787" t="s">
        <v>9340</v>
      </c>
      <c r="B8787">
        <v>78192</v>
      </c>
      <c r="C8787" t="s">
        <v>172</v>
      </c>
      <c r="D8787" s="167">
        <v>95214.5</v>
      </c>
      <c r="E8787" t="s">
        <v>188</v>
      </c>
      <c r="F8787" t="s">
        <v>202</v>
      </c>
      <c r="G8787" t="s">
        <v>1682</v>
      </c>
      <c r="H8787" s="168">
        <v>39356</v>
      </c>
      <c r="I8787" t="s">
        <v>106</v>
      </c>
      <c r="J8787" s="169">
        <v>9.9917808219178088</v>
      </c>
      <c r="K8787">
        <v>3</v>
      </c>
    </row>
    <row r="8788" spans="1:11" x14ac:dyDescent="0.25">
      <c r="A8788" t="s">
        <v>9341</v>
      </c>
      <c r="B8788">
        <v>68781</v>
      </c>
      <c r="C8788" t="s">
        <v>172</v>
      </c>
      <c r="D8788" s="167">
        <v>68015</v>
      </c>
      <c r="E8788" t="s">
        <v>191</v>
      </c>
      <c r="F8788" t="s">
        <v>169</v>
      </c>
      <c r="G8788" t="s">
        <v>486</v>
      </c>
      <c r="H8788" s="168">
        <v>38747</v>
      </c>
      <c r="I8788" t="s">
        <v>104</v>
      </c>
      <c r="J8788" s="169">
        <v>11.66027397260274</v>
      </c>
      <c r="K8788">
        <v>3</v>
      </c>
    </row>
    <row r="8789" spans="1:11" x14ac:dyDescent="0.25">
      <c r="A8789" t="s">
        <v>9342</v>
      </c>
      <c r="B8789">
        <v>37380</v>
      </c>
      <c r="C8789" t="s">
        <v>172</v>
      </c>
      <c r="D8789" s="167">
        <v>65752</v>
      </c>
      <c r="E8789" t="s">
        <v>175</v>
      </c>
      <c r="F8789" t="s">
        <v>169</v>
      </c>
      <c r="G8789" t="s">
        <v>183</v>
      </c>
      <c r="H8789" s="168">
        <v>40742</v>
      </c>
      <c r="I8789" t="s">
        <v>103</v>
      </c>
      <c r="J8789" s="169">
        <v>6.1945205479452055</v>
      </c>
      <c r="K8789">
        <v>2</v>
      </c>
    </row>
    <row r="8790" spans="1:11" x14ac:dyDescent="0.25">
      <c r="A8790" t="s">
        <v>9343</v>
      </c>
      <c r="B8790">
        <v>1816</v>
      </c>
      <c r="C8790" t="s">
        <v>172</v>
      </c>
      <c r="D8790" s="167">
        <v>85185</v>
      </c>
      <c r="E8790" t="s">
        <v>185</v>
      </c>
      <c r="F8790" t="s">
        <v>169</v>
      </c>
      <c r="G8790" t="s">
        <v>495</v>
      </c>
      <c r="H8790" s="168">
        <v>38488</v>
      </c>
      <c r="I8790" t="s">
        <v>107</v>
      </c>
      <c r="J8790" s="169">
        <v>12.36986301369863</v>
      </c>
      <c r="K8790">
        <v>3</v>
      </c>
    </row>
    <row r="8791" spans="1:11" x14ac:dyDescent="0.25">
      <c r="A8791" t="s">
        <v>9344</v>
      </c>
      <c r="B8791">
        <v>1896</v>
      </c>
      <c r="C8791" t="s">
        <v>172</v>
      </c>
      <c r="D8791" s="167">
        <v>52734.57</v>
      </c>
      <c r="E8791" t="s">
        <v>233</v>
      </c>
      <c r="F8791" t="s">
        <v>169</v>
      </c>
      <c r="G8791" t="s">
        <v>363</v>
      </c>
      <c r="H8791" s="168">
        <v>41091</v>
      </c>
      <c r="I8791" t="s">
        <v>108</v>
      </c>
      <c r="J8791" s="169">
        <v>5.2383561643835614</v>
      </c>
      <c r="K8791">
        <v>2</v>
      </c>
    </row>
    <row r="8792" spans="1:11" x14ac:dyDescent="0.25">
      <c r="A8792" t="s">
        <v>9345</v>
      </c>
      <c r="B8792">
        <v>5667</v>
      </c>
      <c r="C8792" t="s">
        <v>172</v>
      </c>
      <c r="D8792" s="167">
        <v>102664</v>
      </c>
      <c r="E8792" t="s">
        <v>175</v>
      </c>
      <c r="F8792" t="s">
        <v>169</v>
      </c>
      <c r="G8792" t="s">
        <v>176</v>
      </c>
      <c r="H8792" s="168">
        <v>36031</v>
      </c>
      <c r="I8792" t="s">
        <v>107</v>
      </c>
      <c r="J8792" s="169">
        <v>19.101369863013698</v>
      </c>
      <c r="K8792">
        <v>4</v>
      </c>
    </row>
    <row r="8793" spans="1:11" x14ac:dyDescent="0.25">
      <c r="A8793" t="s">
        <v>9346</v>
      </c>
      <c r="B8793">
        <v>30768</v>
      </c>
      <c r="C8793" t="s">
        <v>167</v>
      </c>
      <c r="D8793" s="167">
        <v>100849.36</v>
      </c>
      <c r="E8793" t="s">
        <v>175</v>
      </c>
      <c r="F8793" t="s">
        <v>169</v>
      </c>
      <c r="G8793" t="s">
        <v>211</v>
      </c>
      <c r="H8793" s="168">
        <v>32453</v>
      </c>
      <c r="I8793" t="s">
        <v>106</v>
      </c>
      <c r="J8793" s="169">
        <v>28.904109589041095</v>
      </c>
      <c r="K8793">
        <v>6</v>
      </c>
    </row>
    <row r="8794" spans="1:11" x14ac:dyDescent="0.25">
      <c r="A8794" t="s">
        <v>9347</v>
      </c>
      <c r="B8794">
        <v>93661</v>
      </c>
      <c r="C8794" t="s">
        <v>167</v>
      </c>
      <c r="D8794" s="167">
        <v>20459.5</v>
      </c>
      <c r="E8794" t="s">
        <v>188</v>
      </c>
      <c r="F8794" t="s">
        <v>202</v>
      </c>
      <c r="G8794" t="s">
        <v>224</v>
      </c>
      <c r="H8794" s="168">
        <v>36955</v>
      </c>
      <c r="I8794" t="s">
        <v>106</v>
      </c>
      <c r="J8794" s="169">
        <v>16.56986301369863</v>
      </c>
      <c r="K8794">
        <v>4</v>
      </c>
    </row>
    <row r="8795" spans="1:11" x14ac:dyDescent="0.25">
      <c r="A8795" t="s">
        <v>9348</v>
      </c>
      <c r="B8795">
        <v>44777</v>
      </c>
      <c r="C8795" t="s">
        <v>172</v>
      </c>
      <c r="D8795" s="167">
        <v>61408</v>
      </c>
      <c r="E8795" t="s">
        <v>191</v>
      </c>
      <c r="F8795" t="s">
        <v>169</v>
      </c>
      <c r="G8795" t="s">
        <v>486</v>
      </c>
      <c r="H8795" s="168">
        <v>41288</v>
      </c>
      <c r="I8795" t="s">
        <v>108</v>
      </c>
      <c r="J8795" s="169">
        <v>4.6986301369863011</v>
      </c>
      <c r="K8795">
        <v>1</v>
      </c>
    </row>
    <row r="8796" spans="1:11" x14ac:dyDescent="0.25">
      <c r="A8796" t="s">
        <v>9349</v>
      </c>
      <c r="B8796">
        <v>79671</v>
      </c>
      <c r="C8796" t="s">
        <v>172</v>
      </c>
      <c r="D8796" s="167">
        <v>18416.330000000002</v>
      </c>
      <c r="E8796" t="s">
        <v>196</v>
      </c>
      <c r="F8796" t="s">
        <v>202</v>
      </c>
      <c r="G8796" t="s">
        <v>222</v>
      </c>
      <c r="H8796" s="168">
        <v>40476</v>
      </c>
      <c r="I8796" t="s">
        <v>106</v>
      </c>
      <c r="J8796" s="169">
        <v>6.9232876712328766</v>
      </c>
      <c r="K8796">
        <v>2</v>
      </c>
    </row>
    <row r="8797" spans="1:11" x14ac:dyDescent="0.25">
      <c r="A8797" t="s">
        <v>9350</v>
      </c>
      <c r="B8797">
        <v>56528</v>
      </c>
      <c r="C8797" t="s">
        <v>172</v>
      </c>
      <c r="D8797" s="167">
        <v>112899</v>
      </c>
      <c r="E8797" t="s">
        <v>188</v>
      </c>
      <c r="F8797" t="s">
        <v>169</v>
      </c>
      <c r="G8797" t="s">
        <v>9351</v>
      </c>
      <c r="H8797" s="168">
        <v>37192</v>
      </c>
      <c r="I8797" t="s">
        <v>107</v>
      </c>
      <c r="J8797" s="169">
        <v>15.920547945205479</v>
      </c>
      <c r="K8797">
        <v>4</v>
      </c>
    </row>
    <row r="8798" spans="1:11" x14ac:dyDescent="0.25">
      <c r="A8798" t="s">
        <v>9352</v>
      </c>
      <c r="B8798">
        <v>5038</v>
      </c>
      <c r="C8798" t="s">
        <v>172</v>
      </c>
      <c r="D8798" s="167">
        <v>102664</v>
      </c>
      <c r="E8798" t="s">
        <v>308</v>
      </c>
      <c r="F8798" t="s">
        <v>169</v>
      </c>
      <c r="G8798" t="s">
        <v>443</v>
      </c>
      <c r="H8798" s="168">
        <v>37130</v>
      </c>
      <c r="I8798" t="s">
        <v>108</v>
      </c>
      <c r="J8798" s="169">
        <v>16.090410958904108</v>
      </c>
      <c r="K8798">
        <v>4</v>
      </c>
    </row>
    <row r="8799" spans="1:11" x14ac:dyDescent="0.25">
      <c r="A8799" t="s">
        <v>9353</v>
      </c>
      <c r="B8799">
        <v>29361</v>
      </c>
      <c r="C8799" t="s">
        <v>167</v>
      </c>
      <c r="D8799" s="167">
        <v>80381.48</v>
      </c>
      <c r="E8799" t="s">
        <v>216</v>
      </c>
      <c r="F8799" t="s">
        <v>169</v>
      </c>
      <c r="G8799" t="s">
        <v>1058</v>
      </c>
      <c r="H8799" s="168">
        <v>36241</v>
      </c>
      <c r="I8799" t="s">
        <v>108</v>
      </c>
      <c r="J8799" s="169">
        <v>18.526027397260275</v>
      </c>
      <c r="K8799">
        <v>4</v>
      </c>
    </row>
    <row r="8800" spans="1:11" x14ac:dyDescent="0.25">
      <c r="A8800" t="s">
        <v>9354</v>
      </c>
      <c r="B8800">
        <v>83146</v>
      </c>
      <c r="C8800" t="s">
        <v>167</v>
      </c>
      <c r="D8800" s="167">
        <v>102664</v>
      </c>
      <c r="E8800" t="s">
        <v>196</v>
      </c>
      <c r="F8800" t="s">
        <v>169</v>
      </c>
      <c r="G8800" t="s">
        <v>478</v>
      </c>
      <c r="H8800" s="168">
        <v>38405</v>
      </c>
      <c r="I8800" t="s">
        <v>108</v>
      </c>
      <c r="J8800" s="169">
        <v>12.597260273972603</v>
      </c>
      <c r="K8800">
        <v>3</v>
      </c>
    </row>
    <row r="8801" spans="1:11" x14ac:dyDescent="0.25">
      <c r="A8801" t="s">
        <v>9355</v>
      </c>
      <c r="B8801">
        <v>54624</v>
      </c>
      <c r="C8801" t="s">
        <v>172</v>
      </c>
      <c r="D8801" s="167">
        <v>89620</v>
      </c>
      <c r="E8801" t="s">
        <v>175</v>
      </c>
      <c r="F8801" t="s">
        <v>169</v>
      </c>
      <c r="G8801" t="s">
        <v>183</v>
      </c>
      <c r="H8801" s="168">
        <v>36010</v>
      </c>
      <c r="I8801" t="s">
        <v>103</v>
      </c>
      <c r="J8801" s="169">
        <v>19.158904109589042</v>
      </c>
      <c r="K8801">
        <v>4</v>
      </c>
    </row>
    <row r="8802" spans="1:11" x14ac:dyDescent="0.25">
      <c r="A8802" t="s">
        <v>9356</v>
      </c>
      <c r="B8802">
        <v>41583</v>
      </c>
      <c r="C8802" t="s">
        <v>167</v>
      </c>
      <c r="D8802" s="167">
        <v>56478</v>
      </c>
      <c r="E8802" t="s">
        <v>175</v>
      </c>
      <c r="F8802" t="s">
        <v>169</v>
      </c>
      <c r="G8802" t="s">
        <v>183</v>
      </c>
      <c r="H8802" s="168">
        <v>41694</v>
      </c>
      <c r="I8802" t="s">
        <v>105</v>
      </c>
      <c r="J8802" s="169">
        <v>3.5863013698630137</v>
      </c>
      <c r="K8802">
        <v>1</v>
      </c>
    </row>
    <row r="8803" spans="1:11" x14ac:dyDescent="0.25">
      <c r="A8803" t="s">
        <v>9357</v>
      </c>
      <c r="B8803">
        <v>84907</v>
      </c>
      <c r="C8803" t="s">
        <v>172</v>
      </c>
      <c r="D8803" s="167">
        <v>56990</v>
      </c>
      <c r="E8803" t="s">
        <v>191</v>
      </c>
      <c r="F8803" t="s">
        <v>169</v>
      </c>
      <c r="G8803" t="s">
        <v>354</v>
      </c>
      <c r="H8803" s="168">
        <v>41708</v>
      </c>
      <c r="I8803" t="s">
        <v>106</v>
      </c>
      <c r="J8803" s="169">
        <v>3.547945205479452</v>
      </c>
      <c r="K8803">
        <v>1</v>
      </c>
    </row>
    <row r="8804" spans="1:11" x14ac:dyDescent="0.25">
      <c r="A8804" t="s">
        <v>9358</v>
      </c>
      <c r="B8804">
        <v>73104</v>
      </c>
      <c r="C8804" t="s">
        <v>167</v>
      </c>
      <c r="D8804" s="167">
        <v>73801</v>
      </c>
      <c r="E8804" t="s">
        <v>230</v>
      </c>
      <c r="F8804" t="s">
        <v>169</v>
      </c>
      <c r="G8804" t="s">
        <v>539</v>
      </c>
      <c r="H8804" s="168">
        <v>37550</v>
      </c>
      <c r="I8804" t="s">
        <v>103</v>
      </c>
      <c r="J8804" s="169">
        <v>14.93972602739726</v>
      </c>
      <c r="K8804">
        <v>3</v>
      </c>
    </row>
    <row r="8805" spans="1:11" x14ac:dyDescent="0.25">
      <c r="A8805" t="s">
        <v>9359</v>
      </c>
      <c r="B8805">
        <v>96468</v>
      </c>
      <c r="C8805" t="s">
        <v>172</v>
      </c>
      <c r="D8805" s="167">
        <v>111761.7</v>
      </c>
      <c r="E8805" t="s">
        <v>188</v>
      </c>
      <c r="F8805" t="s">
        <v>169</v>
      </c>
      <c r="G8805" t="s">
        <v>275</v>
      </c>
      <c r="H8805" s="168">
        <v>39188</v>
      </c>
      <c r="I8805" t="s">
        <v>103</v>
      </c>
      <c r="J8805" s="169">
        <v>10.452054794520548</v>
      </c>
      <c r="K8805">
        <v>3</v>
      </c>
    </row>
    <row r="8806" spans="1:11" x14ac:dyDescent="0.25">
      <c r="A8806" t="s">
        <v>9360</v>
      </c>
      <c r="B8806">
        <v>1172</v>
      </c>
      <c r="C8806" t="s">
        <v>167</v>
      </c>
      <c r="D8806" s="167">
        <v>55200</v>
      </c>
      <c r="E8806" t="s">
        <v>188</v>
      </c>
      <c r="F8806" t="s">
        <v>169</v>
      </c>
      <c r="G8806" t="s">
        <v>703</v>
      </c>
      <c r="H8806" s="168">
        <v>41751</v>
      </c>
      <c r="I8806" t="s">
        <v>103</v>
      </c>
      <c r="J8806" s="169">
        <v>3.43013698630137</v>
      </c>
      <c r="K8806">
        <v>1</v>
      </c>
    </row>
    <row r="8807" spans="1:11" x14ac:dyDescent="0.25">
      <c r="A8807" t="s">
        <v>9361</v>
      </c>
      <c r="B8807">
        <v>26336</v>
      </c>
      <c r="C8807" t="s">
        <v>172</v>
      </c>
      <c r="D8807" s="167">
        <v>50910</v>
      </c>
      <c r="E8807" t="s">
        <v>191</v>
      </c>
      <c r="F8807" t="s">
        <v>169</v>
      </c>
      <c r="G8807" t="s">
        <v>354</v>
      </c>
      <c r="H8807" s="168">
        <v>41708</v>
      </c>
      <c r="I8807" t="s">
        <v>106</v>
      </c>
      <c r="J8807" s="169">
        <v>3.547945205479452</v>
      </c>
      <c r="K8807">
        <v>1</v>
      </c>
    </row>
    <row r="8808" spans="1:11" x14ac:dyDescent="0.25">
      <c r="A8808" t="s">
        <v>9362</v>
      </c>
      <c r="B8808">
        <v>34696</v>
      </c>
      <c r="C8808" t="s">
        <v>172</v>
      </c>
      <c r="D8808" s="167">
        <v>58455</v>
      </c>
      <c r="E8808" t="s">
        <v>175</v>
      </c>
      <c r="F8808" t="s">
        <v>169</v>
      </c>
      <c r="G8808" t="s">
        <v>183</v>
      </c>
      <c r="H8808" s="168">
        <v>41302</v>
      </c>
      <c r="I8808" t="s">
        <v>103</v>
      </c>
      <c r="J8808" s="169">
        <v>4.6602739726027398</v>
      </c>
      <c r="K8808">
        <v>1</v>
      </c>
    </row>
    <row r="8809" spans="1:11" x14ac:dyDescent="0.25">
      <c r="A8809" t="s">
        <v>9363</v>
      </c>
      <c r="B8809">
        <v>84082</v>
      </c>
      <c r="C8809" t="s">
        <v>167</v>
      </c>
      <c r="D8809" s="167">
        <v>97676.37</v>
      </c>
      <c r="E8809" t="s">
        <v>188</v>
      </c>
      <c r="F8809" t="s">
        <v>169</v>
      </c>
      <c r="G8809" t="s">
        <v>284</v>
      </c>
      <c r="H8809" s="168">
        <v>39146</v>
      </c>
      <c r="I8809" t="s">
        <v>105</v>
      </c>
      <c r="J8809" s="169">
        <v>10.567123287671233</v>
      </c>
      <c r="K8809">
        <v>3</v>
      </c>
    </row>
    <row r="8810" spans="1:11" x14ac:dyDescent="0.25">
      <c r="A8810" t="s">
        <v>9364</v>
      </c>
      <c r="B8810">
        <v>55304</v>
      </c>
      <c r="D8810" s="167">
        <v>41200</v>
      </c>
      <c r="E8810" t="s">
        <v>188</v>
      </c>
      <c r="F8810" t="s">
        <v>169</v>
      </c>
      <c r="G8810" t="s">
        <v>1396</v>
      </c>
      <c r="H8810" s="168">
        <v>42731</v>
      </c>
      <c r="I8810" t="s">
        <v>106</v>
      </c>
      <c r="J8810" s="169">
        <v>0.74520547945205484</v>
      </c>
      <c r="K8810">
        <v>1</v>
      </c>
    </row>
    <row r="8811" spans="1:11" x14ac:dyDescent="0.25">
      <c r="A8811" t="s">
        <v>9365</v>
      </c>
      <c r="B8811">
        <v>50947</v>
      </c>
      <c r="C8811" t="s">
        <v>172</v>
      </c>
      <c r="D8811" s="167">
        <v>89620</v>
      </c>
      <c r="E8811" t="s">
        <v>175</v>
      </c>
      <c r="F8811" t="s">
        <v>169</v>
      </c>
      <c r="G8811" t="s">
        <v>183</v>
      </c>
      <c r="H8811" s="168">
        <v>37200</v>
      </c>
      <c r="I8811" t="s">
        <v>103</v>
      </c>
      <c r="J8811" s="169">
        <v>15.898630136986302</v>
      </c>
      <c r="K8811">
        <v>4</v>
      </c>
    </row>
    <row r="8812" spans="1:11" x14ac:dyDescent="0.25">
      <c r="A8812" t="s">
        <v>9366</v>
      </c>
      <c r="B8812">
        <v>95318</v>
      </c>
      <c r="C8812" t="s">
        <v>167</v>
      </c>
      <c r="D8812" s="167">
        <v>64141</v>
      </c>
      <c r="E8812" t="s">
        <v>199</v>
      </c>
      <c r="F8812" t="s">
        <v>169</v>
      </c>
      <c r="G8812" t="s">
        <v>200</v>
      </c>
      <c r="H8812" s="168">
        <v>36009</v>
      </c>
      <c r="I8812" t="s">
        <v>104</v>
      </c>
      <c r="J8812" s="169">
        <v>19.161643835616438</v>
      </c>
      <c r="K8812">
        <v>4</v>
      </c>
    </row>
    <row r="8813" spans="1:11" x14ac:dyDescent="0.25">
      <c r="A8813" t="s">
        <v>9367</v>
      </c>
      <c r="B8813">
        <v>74312</v>
      </c>
      <c r="C8813" t="s">
        <v>172</v>
      </c>
      <c r="D8813" s="167">
        <v>70301</v>
      </c>
      <c r="E8813" t="s">
        <v>168</v>
      </c>
      <c r="F8813" t="s">
        <v>169</v>
      </c>
      <c r="G8813" t="s">
        <v>265</v>
      </c>
      <c r="H8813" s="168">
        <v>36843</v>
      </c>
      <c r="I8813" t="s">
        <v>103</v>
      </c>
      <c r="J8813" s="169">
        <v>16.876712328767123</v>
      </c>
      <c r="K8813">
        <v>4</v>
      </c>
    </row>
    <row r="8814" spans="1:11" x14ac:dyDescent="0.25">
      <c r="A8814" t="s">
        <v>9368</v>
      </c>
      <c r="B8814">
        <v>35954</v>
      </c>
      <c r="C8814" t="s">
        <v>172</v>
      </c>
      <c r="D8814" s="167">
        <v>64141</v>
      </c>
      <c r="E8814" t="s">
        <v>199</v>
      </c>
      <c r="F8814" t="s">
        <v>169</v>
      </c>
      <c r="G8814" t="s">
        <v>200</v>
      </c>
      <c r="H8814" s="168">
        <v>36037</v>
      </c>
      <c r="I8814" t="s">
        <v>103</v>
      </c>
      <c r="J8814" s="169">
        <v>19.084931506849315</v>
      </c>
      <c r="K8814">
        <v>4</v>
      </c>
    </row>
    <row r="8815" spans="1:11" x14ac:dyDescent="0.25">
      <c r="A8815" t="s">
        <v>9369</v>
      </c>
      <c r="B8815">
        <v>90399</v>
      </c>
      <c r="C8815" t="s">
        <v>172</v>
      </c>
      <c r="D8815" s="167">
        <v>42053.42</v>
      </c>
      <c r="E8815" t="s">
        <v>199</v>
      </c>
      <c r="F8815" t="s">
        <v>169</v>
      </c>
      <c r="G8815" t="s">
        <v>220</v>
      </c>
      <c r="H8815" s="168">
        <v>41953</v>
      </c>
      <c r="I8815" t="s">
        <v>103</v>
      </c>
      <c r="J8815" s="169">
        <v>2.8767123287671232</v>
      </c>
      <c r="K8815">
        <v>1</v>
      </c>
    </row>
    <row r="8816" spans="1:11" x14ac:dyDescent="0.25">
      <c r="A8816" t="s">
        <v>9370</v>
      </c>
      <c r="B8816">
        <v>22844</v>
      </c>
      <c r="C8816" t="s">
        <v>172</v>
      </c>
      <c r="D8816" s="167">
        <v>83658</v>
      </c>
      <c r="E8816" t="s">
        <v>175</v>
      </c>
      <c r="F8816" t="s">
        <v>169</v>
      </c>
      <c r="G8816" t="s">
        <v>183</v>
      </c>
      <c r="H8816" s="168">
        <v>37620</v>
      </c>
      <c r="I8816" t="s">
        <v>107</v>
      </c>
      <c r="J8816" s="169">
        <v>14.747945205479452</v>
      </c>
      <c r="K8816">
        <v>3</v>
      </c>
    </row>
    <row r="8817" spans="1:11" x14ac:dyDescent="0.25">
      <c r="A8817" t="s">
        <v>9371</v>
      </c>
      <c r="B8817">
        <v>14206</v>
      </c>
      <c r="C8817" t="s">
        <v>167</v>
      </c>
      <c r="D8817" s="167">
        <v>75277.02</v>
      </c>
      <c r="E8817" t="s">
        <v>253</v>
      </c>
      <c r="F8817" t="s">
        <v>169</v>
      </c>
      <c r="G8817" t="s">
        <v>665</v>
      </c>
      <c r="H8817" s="168">
        <v>32791</v>
      </c>
      <c r="I8817" t="s">
        <v>105</v>
      </c>
      <c r="J8817" s="169">
        <v>27.978082191780821</v>
      </c>
      <c r="K8817">
        <v>6</v>
      </c>
    </row>
    <row r="8818" spans="1:11" x14ac:dyDescent="0.25">
      <c r="A8818" t="s">
        <v>9372</v>
      </c>
      <c r="B8818">
        <v>45506</v>
      </c>
      <c r="C8818" t="s">
        <v>167</v>
      </c>
      <c r="D8818" s="167">
        <v>94928.78</v>
      </c>
      <c r="E8818" t="s">
        <v>188</v>
      </c>
      <c r="F8818" t="s">
        <v>169</v>
      </c>
      <c r="G8818" t="s">
        <v>284</v>
      </c>
      <c r="H8818" s="168">
        <v>38572</v>
      </c>
      <c r="I8818" t="s">
        <v>105</v>
      </c>
      <c r="J8818" s="169">
        <v>12.139726027397261</v>
      </c>
      <c r="K8818">
        <v>3</v>
      </c>
    </row>
    <row r="8819" spans="1:11" x14ac:dyDescent="0.25">
      <c r="A8819" t="s">
        <v>9373</v>
      </c>
      <c r="B8819">
        <v>2324</v>
      </c>
      <c r="C8819" t="s">
        <v>172</v>
      </c>
      <c r="D8819" s="167">
        <v>68015</v>
      </c>
      <c r="E8819" t="s">
        <v>191</v>
      </c>
      <c r="F8819" t="s">
        <v>169</v>
      </c>
      <c r="G8819" t="s">
        <v>486</v>
      </c>
      <c r="H8819" s="168">
        <v>38250</v>
      </c>
      <c r="I8819" t="s">
        <v>104</v>
      </c>
      <c r="J8819" s="169">
        <v>13.021917808219179</v>
      </c>
      <c r="K8819">
        <v>3</v>
      </c>
    </row>
    <row r="8820" spans="1:11" x14ac:dyDescent="0.25">
      <c r="A8820" t="s">
        <v>9374</v>
      </c>
      <c r="B8820">
        <v>28958</v>
      </c>
      <c r="C8820" t="s">
        <v>172</v>
      </c>
      <c r="D8820" s="167">
        <v>92756.7</v>
      </c>
      <c r="E8820" t="s">
        <v>175</v>
      </c>
      <c r="F8820" t="s">
        <v>169</v>
      </c>
      <c r="G8820" t="s">
        <v>183</v>
      </c>
      <c r="H8820" s="168">
        <v>35296</v>
      </c>
      <c r="I8820" t="s">
        <v>108</v>
      </c>
      <c r="J8820" s="169">
        <v>21.115068493150684</v>
      </c>
      <c r="K8820">
        <v>5</v>
      </c>
    </row>
    <row r="8821" spans="1:11" x14ac:dyDescent="0.25">
      <c r="A8821" t="s">
        <v>9375</v>
      </c>
      <c r="B8821">
        <v>54092</v>
      </c>
      <c r="C8821" t="s">
        <v>167</v>
      </c>
      <c r="D8821" s="167">
        <v>212556</v>
      </c>
      <c r="E8821" t="s">
        <v>253</v>
      </c>
      <c r="F8821" t="s">
        <v>169</v>
      </c>
      <c r="G8821" t="s">
        <v>9376</v>
      </c>
      <c r="H8821" s="168">
        <v>37598</v>
      </c>
      <c r="I8821" t="s">
        <v>106</v>
      </c>
      <c r="J8821" s="169">
        <v>14.808219178082192</v>
      </c>
      <c r="K8821">
        <v>3</v>
      </c>
    </row>
    <row r="8822" spans="1:11" x14ac:dyDescent="0.25">
      <c r="A8822" t="s">
        <v>9377</v>
      </c>
      <c r="B8822">
        <v>89771</v>
      </c>
      <c r="C8822" t="s">
        <v>172</v>
      </c>
      <c r="D8822" s="167">
        <v>56478</v>
      </c>
      <c r="E8822" t="s">
        <v>175</v>
      </c>
      <c r="F8822" t="s">
        <v>169</v>
      </c>
      <c r="G8822" t="s">
        <v>183</v>
      </c>
      <c r="H8822" s="168">
        <v>41652</v>
      </c>
      <c r="I8822" t="s">
        <v>103</v>
      </c>
      <c r="J8822" s="169">
        <v>3.7013698630136984</v>
      </c>
      <c r="K8822">
        <v>1</v>
      </c>
    </row>
    <row r="8823" spans="1:11" x14ac:dyDescent="0.25">
      <c r="A8823" t="s">
        <v>9378</v>
      </c>
      <c r="B8823">
        <v>24807</v>
      </c>
      <c r="C8823" t="s">
        <v>172</v>
      </c>
      <c r="D8823" s="167">
        <v>79520</v>
      </c>
      <c r="E8823" t="s">
        <v>185</v>
      </c>
      <c r="F8823" t="s">
        <v>169</v>
      </c>
      <c r="G8823" t="s">
        <v>495</v>
      </c>
      <c r="H8823" s="168">
        <v>39160</v>
      </c>
      <c r="I8823" t="s">
        <v>103</v>
      </c>
      <c r="J8823" s="169">
        <v>10.528767123287672</v>
      </c>
      <c r="K8823">
        <v>3</v>
      </c>
    </row>
    <row r="8824" spans="1:11" x14ac:dyDescent="0.25">
      <c r="A8824" t="s">
        <v>9379</v>
      </c>
      <c r="B8824">
        <v>56252</v>
      </c>
      <c r="C8824" t="s">
        <v>167</v>
      </c>
      <c r="D8824" s="167">
        <v>92756.7</v>
      </c>
      <c r="E8824" t="s">
        <v>175</v>
      </c>
      <c r="F8824" t="s">
        <v>169</v>
      </c>
      <c r="G8824" t="s">
        <v>183</v>
      </c>
      <c r="H8824" s="168">
        <v>34960</v>
      </c>
      <c r="I8824" t="s">
        <v>103</v>
      </c>
      <c r="J8824" s="169">
        <v>22.035616438356165</v>
      </c>
      <c r="K8824">
        <v>5</v>
      </c>
    </row>
    <row r="8825" spans="1:11" x14ac:dyDescent="0.25">
      <c r="A8825" t="s">
        <v>9380</v>
      </c>
      <c r="B8825">
        <v>34984</v>
      </c>
      <c r="C8825" t="s">
        <v>167</v>
      </c>
      <c r="D8825" s="167">
        <v>69222.179999999993</v>
      </c>
      <c r="E8825" t="s">
        <v>188</v>
      </c>
      <c r="F8825" t="s">
        <v>169</v>
      </c>
      <c r="G8825" t="s">
        <v>170</v>
      </c>
      <c r="H8825" s="168">
        <v>34575</v>
      </c>
      <c r="I8825" t="s">
        <v>103</v>
      </c>
      <c r="J8825" s="169">
        <v>23.090410958904108</v>
      </c>
      <c r="K8825">
        <v>5</v>
      </c>
    </row>
    <row r="8826" spans="1:11" x14ac:dyDescent="0.25">
      <c r="A8826" t="s">
        <v>9381</v>
      </c>
      <c r="B8826">
        <v>13593</v>
      </c>
      <c r="C8826" t="s">
        <v>167</v>
      </c>
      <c r="D8826" s="167">
        <v>58448</v>
      </c>
      <c r="E8826" t="s">
        <v>325</v>
      </c>
      <c r="F8826" t="s">
        <v>169</v>
      </c>
      <c r="G8826" t="s">
        <v>344</v>
      </c>
      <c r="H8826" s="168">
        <v>37914</v>
      </c>
      <c r="I8826" t="s">
        <v>103</v>
      </c>
      <c r="J8826" s="169">
        <v>13.942465753424658</v>
      </c>
      <c r="K8826">
        <v>3</v>
      </c>
    </row>
    <row r="8827" spans="1:11" x14ac:dyDescent="0.25">
      <c r="A8827" t="s">
        <v>9382</v>
      </c>
      <c r="B8827">
        <v>29143</v>
      </c>
      <c r="C8827" t="s">
        <v>172</v>
      </c>
      <c r="D8827" s="167">
        <v>92756.7</v>
      </c>
      <c r="E8827" t="s">
        <v>175</v>
      </c>
      <c r="F8827" t="s">
        <v>169</v>
      </c>
      <c r="G8827" t="s">
        <v>183</v>
      </c>
      <c r="H8827" s="168">
        <v>34498</v>
      </c>
      <c r="I8827" t="s">
        <v>107</v>
      </c>
      <c r="J8827" s="169">
        <v>23.301369863013697</v>
      </c>
      <c r="K8827">
        <v>5</v>
      </c>
    </row>
    <row r="8828" spans="1:11" x14ac:dyDescent="0.25">
      <c r="A8828" t="s">
        <v>9383</v>
      </c>
      <c r="B8828">
        <v>62627</v>
      </c>
      <c r="C8828" t="s">
        <v>167</v>
      </c>
      <c r="D8828" s="167">
        <v>23317.67</v>
      </c>
      <c r="E8828" t="s">
        <v>196</v>
      </c>
      <c r="F8828" t="s">
        <v>202</v>
      </c>
      <c r="G8828" t="s">
        <v>367</v>
      </c>
      <c r="H8828" s="168">
        <v>37130</v>
      </c>
      <c r="I8828" t="s">
        <v>104</v>
      </c>
      <c r="J8828" s="169">
        <v>16.090410958904108</v>
      </c>
      <c r="K8828">
        <v>4</v>
      </c>
    </row>
    <row r="8829" spans="1:11" x14ac:dyDescent="0.25">
      <c r="A8829" t="s">
        <v>9384</v>
      </c>
      <c r="B8829">
        <v>75830</v>
      </c>
      <c r="C8829" t="s">
        <v>172</v>
      </c>
      <c r="D8829" s="167">
        <v>65752</v>
      </c>
      <c r="E8829" t="s">
        <v>175</v>
      </c>
      <c r="F8829" t="s">
        <v>169</v>
      </c>
      <c r="G8829" t="s">
        <v>183</v>
      </c>
      <c r="H8829" s="168">
        <v>39825</v>
      </c>
      <c r="I8829" t="s">
        <v>104</v>
      </c>
      <c r="J8829" s="169">
        <v>8.706849315068494</v>
      </c>
      <c r="K8829">
        <v>2</v>
      </c>
    </row>
    <row r="8830" spans="1:11" x14ac:dyDescent="0.25">
      <c r="A8830" t="s">
        <v>9385</v>
      </c>
      <c r="B8830">
        <v>12957</v>
      </c>
      <c r="C8830" t="s">
        <v>172</v>
      </c>
      <c r="D8830" s="167">
        <v>46325.18</v>
      </c>
      <c r="E8830" t="s">
        <v>199</v>
      </c>
      <c r="F8830" t="s">
        <v>169</v>
      </c>
      <c r="G8830" t="s">
        <v>295</v>
      </c>
      <c r="H8830" s="168">
        <v>39174</v>
      </c>
      <c r="I8830" t="s">
        <v>104</v>
      </c>
      <c r="J8830" s="169">
        <v>10.490410958904109</v>
      </c>
      <c r="K8830">
        <v>3</v>
      </c>
    </row>
    <row r="8831" spans="1:11" x14ac:dyDescent="0.25">
      <c r="A8831" t="s">
        <v>9386</v>
      </c>
      <c r="B8831">
        <v>72592</v>
      </c>
      <c r="C8831" t="s">
        <v>167</v>
      </c>
      <c r="D8831" s="167">
        <v>89620</v>
      </c>
      <c r="E8831" t="s">
        <v>175</v>
      </c>
      <c r="F8831" t="s">
        <v>169</v>
      </c>
      <c r="G8831" t="s">
        <v>183</v>
      </c>
      <c r="H8831" s="168">
        <v>36472</v>
      </c>
      <c r="I8831" t="s">
        <v>103</v>
      </c>
      <c r="J8831" s="169">
        <v>17.893150684931506</v>
      </c>
      <c r="K8831">
        <v>4</v>
      </c>
    </row>
    <row r="8832" spans="1:11" x14ac:dyDescent="0.25">
      <c r="A8832" t="s">
        <v>9387</v>
      </c>
      <c r="B8832">
        <v>73290</v>
      </c>
      <c r="C8832" t="s">
        <v>172</v>
      </c>
      <c r="D8832" s="167">
        <v>59686.76</v>
      </c>
      <c r="E8832" t="s">
        <v>168</v>
      </c>
      <c r="F8832" t="s">
        <v>169</v>
      </c>
      <c r="G8832" t="s">
        <v>869</v>
      </c>
      <c r="H8832" s="168">
        <v>38139</v>
      </c>
      <c r="I8832" t="s">
        <v>105</v>
      </c>
      <c r="J8832" s="169">
        <v>13.326027397260274</v>
      </c>
      <c r="K8832">
        <v>3</v>
      </c>
    </row>
    <row r="8833" spans="1:11" x14ac:dyDescent="0.25">
      <c r="A8833" t="s">
        <v>9388</v>
      </c>
      <c r="B8833">
        <v>54801</v>
      </c>
      <c r="C8833" t="s">
        <v>167</v>
      </c>
      <c r="D8833" s="167">
        <v>93396</v>
      </c>
      <c r="E8833" t="s">
        <v>196</v>
      </c>
      <c r="F8833" t="s">
        <v>169</v>
      </c>
      <c r="G8833" t="s">
        <v>305</v>
      </c>
      <c r="H8833" s="168">
        <v>39048</v>
      </c>
      <c r="I8833" t="s">
        <v>104</v>
      </c>
      <c r="J8833" s="169">
        <v>10.835616438356164</v>
      </c>
      <c r="K8833">
        <v>3</v>
      </c>
    </row>
    <row r="8834" spans="1:11" x14ac:dyDescent="0.25">
      <c r="A8834" t="s">
        <v>9389</v>
      </c>
      <c r="B8834">
        <v>52903</v>
      </c>
      <c r="C8834" t="s">
        <v>172</v>
      </c>
      <c r="D8834" s="167">
        <v>73801</v>
      </c>
      <c r="E8834" t="s">
        <v>199</v>
      </c>
      <c r="F8834" t="s">
        <v>169</v>
      </c>
      <c r="G8834" t="s">
        <v>809</v>
      </c>
      <c r="H8834" s="168">
        <v>32649</v>
      </c>
      <c r="I8834" t="s">
        <v>106</v>
      </c>
      <c r="J8834" s="169">
        <v>28.367123287671234</v>
      </c>
      <c r="K8834">
        <v>6</v>
      </c>
    </row>
    <row r="8835" spans="1:11" x14ac:dyDescent="0.25">
      <c r="A8835" t="s">
        <v>9390</v>
      </c>
      <c r="B8835">
        <v>52043</v>
      </c>
      <c r="C8835" t="s">
        <v>172</v>
      </c>
      <c r="D8835" s="167">
        <v>92756.7</v>
      </c>
      <c r="E8835" t="s">
        <v>175</v>
      </c>
      <c r="F8835" t="s">
        <v>169</v>
      </c>
      <c r="G8835" t="s">
        <v>183</v>
      </c>
      <c r="H8835" s="168">
        <v>34736</v>
      </c>
      <c r="I8835" t="s">
        <v>107</v>
      </c>
      <c r="J8835" s="169">
        <v>22.649315068493152</v>
      </c>
      <c r="K8835">
        <v>5</v>
      </c>
    </row>
    <row r="8836" spans="1:11" x14ac:dyDescent="0.25">
      <c r="A8836" t="s">
        <v>9391</v>
      </c>
      <c r="B8836">
        <v>49958</v>
      </c>
      <c r="C8836" t="s">
        <v>172</v>
      </c>
      <c r="D8836" s="167">
        <v>83032.52</v>
      </c>
      <c r="E8836" t="s">
        <v>253</v>
      </c>
      <c r="F8836" t="s">
        <v>169</v>
      </c>
      <c r="G8836" t="s">
        <v>428</v>
      </c>
      <c r="H8836" s="168">
        <v>40644</v>
      </c>
      <c r="I8836" t="s">
        <v>106</v>
      </c>
      <c r="J8836" s="169">
        <v>6.463013698630137</v>
      </c>
      <c r="K8836">
        <v>2</v>
      </c>
    </row>
    <row r="8837" spans="1:11" x14ac:dyDescent="0.25">
      <c r="A8837" t="s">
        <v>9392</v>
      </c>
      <c r="B8837">
        <v>82616</v>
      </c>
      <c r="C8837" t="s">
        <v>172</v>
      </c>
      <c r="D8837" s="167">
        <v>114079.71</v>
      </c>
      <c r="E8837" t="s">
        <v>168</v>
      </c>
      <c r="F8837" t="s">
        <v>169</v>
      </c>
      <c r="G8837" t="s">
        <v>2341</v>
      </c>
      <c r="H8837" s="168">
        <v>34078</v>
      </c>
      <c r="I8837" t="s">
        <v>103</v>
      </c>
      <c r="J8837" s="169">
        <v>24.452054794520549</v>
      </c>
      <c r="K8837">
        <v>5</v>
      </c>
    </row>
    <row r="8838" spans="1:11" x14ac:dyDescent="0.25">
      <c r="A8838" t="s">
        <v>9393</v>
      </c>
      <c r="B8838">
        <v>75151</v>
      </c>
      <c r="C8838" t="s">
        <v>172</v>
      </c>
      <c r="D8838" s="167">
        <v>93396</v>
      </c>
      <c r="E8838" t="s">
        <v>188</v>
      </c>
      <c r="F8838" t="s">
        <v>169</v>
      </c>
      <c r="G8838" t="s">
        <v>428</v>
      </c>
      <c r="H8838" s="168">
        <v>36955</v>
      </c>
      <c r="I8838" t="s">
        <v>107</v>
      </c>
      <c r="J8838" s="169">
        <v>16.56986301369863</v>
      </c>
      <c r="K8838">
        <v>4</v>
      </c>
    </row>
    <row r="8839" spans="1:11" x14ac:dyDescent="0.25">
      <c r="A8839" t="s">
        <v>9394</v>
      </c>
      <c r="B8839">
        <v>16430</v>
      </c>
      <c r="C8839" t="s">
        <v>167</v>
      </c>
      <c r="D8839" s="167">
        <v>87523.22</v>
      </c>
      <c r="E8839" t="s">
        <v>216</v>
      </c>
      <c r="F8839" t="s">
        <v>169</v>
      </c>
      <c r="G8839" t="s">
        <v>422</v>
      </c>
      <c r="H8839" s="168">
        <v>29563</v>
      </c>
      <c r="I8839" t="s">
        <v>107</v>
      </c>
      <c r="J8839" s="169">
        <v>36.821917808219176</v>
      </c>
      <c r="K8839">
        <v>8</v>
      </c>
    </row>
    <row r="8840" spans="1:11" x14ac:dyDescent="0.25">
      <c r="A8840" t="s">
        <v>9395</v>
      </c>
      <c r="B8840">
        <v>20052</v>
      </c>
      <c r="C8840" t="s">
        <v>172</v>
      </c>
      <c r="D8840" s="167">
        <v>41110</v>
      </c>
      <c r="E8840" t="s">
        <v>196</v>
      </c>
      <c r="F8840" t="s">
        <v>169</v>
      </c>
      <c r="G8840" t="s">
        <v>6238</v>
      </c>
      <c r="H8840" s="168">
        <v>41896</v>
      </c>
      <c r="I8840" t="s">
        <v>106</v>
      </c>
      <c r="J8840" s="169">
        <v>3.032876712328767</v>
      </c>
      <c r="K8840">
        <v>1</v>
      </c>
    </row>
    <row r="8841" spans="1:11" x14ac:dyDescent="0.25">
      <c r="A8841" t="s">
        <v>9396</v>
      </c>
      <c r="B8841">
        <v>47344</v>
      </c>
      <c r="C8841" t="s">
        <v>172</v>
      </c>
      <c r="D8841" s="167">
        <v>107128.71</v>
      </c>
      <c r="E8841" t="s">
        <v>175</v>
      </c>
      <c r="F8841" t="s">
        <v>169</v>
      </c>
      <c r="G8841" t="s">
        <v>586</v>
      </c>
      <c r="H8841" s="168">
        <v>31172</v>
      </c>
      <c r="I8841" t="s">
        <v>106</v>
      </c>
      <c r="J8841" s="169">
        <v>32.413698630136984</v>
      </c>
      <c r="K8841">
        <v>7</v>
      </c>
    </row>
    <row r="8842" spans="1:11" x14ac:dyDescent="0.25">
      <c r="A8842" t="s">
        <v>9397</v>
      </c>
      <c r="B8842">
        <v>67508</v>
      </c>
      <c r="C8842" t="s">
        <v>167</v>
      </c>
      <c r="D8842" s="167">
        <v>97912</v>
      </c>
      <c r="E8842" t="s">
        <v>188</v>
      </c>
      <c r="F8842" t="s">
        <v>169</v>
      </c>
      <c r="G8842" t="s">
        <v>284</v>
      </c>
      <c r="H8842" s="168">
        <v>37788</v>
      </c>
      <c r="I8842" t="s">
        <v>103</v>
      </c>
      <c r="J8842" s="169">
        <v>14.287671232876713</v>
      </c>
      <c r="K8842">
        <v>3</v>
      </c>
    </row>
    <row r="8843" spans="1:11" x14ac:dyDescent="0.25">
      <c r="A8843" t="s">
        <v>9398</v>
      </c>
      <c r="B8843">
        <v>3746</v>
      </c>
      <c r="C8843" t="s">
        <v>172</v>
      </c>
      <c r="D8843" s="167">
        <v>64141</v>
      </c>
      <c r="E8843" t="s">
        <v>199</v>
      </c>
      <c r="F8843" t="s">
        <v>169</v>
      </c>
      <c r="G8843" t="s">
        <v>200</v>
      </c>
      <c r="H8843" s="168">
        <v>35610</v>
      </c>
      <c r="I8843" t="s">
        <v>107</v>
      </c>
      <c r="J8843" s="169">
        <v>20.254794520547946</v>
      </c>
      <c r="K8843">
        <v>5</v>
      </c>
    </row>
    <row r="8844" spans="1:11" x14ac:dyDescent="0.25">
      <c r="A8844" t="s">
        <v>9399</v>
      </c>
      <c r="B8844">
        <v>23653</v>
      </c>
      <c r="C8844" t="s">
        <v>172</v>
      </c>
      <c r="D8844" s="167">
        <v>94099</v>
      </c>
      <c r="E8844" t="s">
        <v>168</v>
      </c>
      <c r="F8844" t="s">
        <v>169</v>
      </c>
      <c r="G8844" t="s">
        <v>173</v>
      </c>
      <c r="H8844" s="168">
        <v>36262</v>
      </c>
      <c r="I8844" t="s">
        <v>103</v>
      </c>
      <c r="J8844" s="169">
        <v>18.468493150684932</v>
      </c>
      <c r="K8844">
        <v>4</v>
      </c>
    </row>
    <row r="8845" spans="1:11" x14ac:dyDescent="0.25">
      <c r="A8845" t="s">
        <v>9400</v>
      </c>
      <c r="B8845">
        <v>25143</v>
      </c>
      <c r="C8845" t="s">
        <v>172</v>
      </c>
      <c r="D8845" s="167">
        <v>66065.23</v>
      </c>
      <c r="E8845" t="s">
        <v>199</v>
      </c>
      <c r="F8845" t="s">
        <v>169</v>
      </c>
      <c r="G8845" t="s">
        <v>200</v>
      </c>
      <c r="H8845" s="168">
        <v>32223</v>
      </c>
      <c r="I8845" t="s">
        <v>103</v>
      </c>
      <c r="J8845" s="169">
        <v>29.534246575342465</v>
      </c>
      <c r="K8845">
        <v>6</v>
      </c>
    </row>
    <row r="8846" spans="1:11" x14ac:dyDescent="0.25">
      <c r="A8846" t="s">
        <v>9401</v>
      </c>
      <c r="B8846">
        <v>66074</v>
      </c>
      <c r="C8846" t="s">
        <v>167</v>
      </c>
      <c r="D8846" s="167">
        <v>84022.49</v>
      </c>
      <c r="E8846" t="s">
        <v>188</v>
      </c>
      <c r="F8846" t="s">
        <v>169</v>
      </c>
      <c r="G8846" t="s">
        <v>189</v>
      </c>
      <c r="H8846" s="168">
        <v>32339</v>
      </c>
      <c r="I8846" t="s">
        <v>103</v>
      </c>
      <c r="J8846" s="169">
        <v>29.216438356164385</v>
      </c>
      <c r="K8846">
        <v>6</v>
      </c>
    </row>
    <row r="8847" spans="1:11" x14ac:dyDescent="0.25">
      <c r="A8847" t="s">
        <v>9402</v>
      </c>
      <c r="B8847">
        <v>13203</v>
      </c>
      <c r="C8847" t="s">
        <v>167</v>
      </c>
      <c r="D8847" s="167">
        <v>96486</v>
      </c>
      <c r="E8847" t="s">
        <v>185</v>
      </c>
      <c r="F8847" t="s">
        <v>169</v>
      </c>
      <c r="G8847" t="s">
        <v>495</v>
      </c>
      <c r="H8847" s="168">
        <v>37298</v>
      </c>
      <c r="I8847" t="s">
        <v>106</v>
      </c>
      <c r="J8847" s="169">
        <v>15.63013698630137</v>
      </c>
      <c r="K8847">
        <v>4</v>
      </c>
    </row>
    <row r="8848" spans="1:11" x14ac:dyDescent="0.25">
      <c r="A8848" t="s">
        <v>9403</v>
      </c>
      <c r="B8848">
        <v>52550</v>
      </c>
      <c r="C8848" t="s">
        <v>167</v>
      </c>
      <c r="D8848" s="167">
        <v>69222.179999999993</v>
      </c>
      <c r="E8848" t="s">
        <v>199</v>
      </c>
      <c r="F8848" t="s">
        <v>169</v>
      </c>
      <c r="G8848" t="s">
        <v>170</v>
      </c>
      <c r="H8848" s="168">
        <v>32309</v>
      </c>
      <c r="I8848" t="s">
        <v>104</v>
      </c>
      <c r="J8848" s="169">
        <v>29.298630136986301</v>
      </c>
      <c r="K8848">
        <v>6</v>
      </c>
    </row>
    <row r="8849" spans="1:11" x14ac:dyDescent="0.25">
      <c r="A8849" t="s">
        <v>9404</v>
      </c>
      <c r="B8849">
        <v>3918</v>
      </c>
      <c r="C8849" t="s">
        <v>172</v>
      </c>
      <c r="D8849" s="167">
        <v>94427.09</v>
      </c>
      <c r="E8849" t="s">
        <v>199</v>
      </c>
      <c r="F8849" t="s">
        <v>169</v>
      </c>
      <c r="G8849" t="s">
        <v>176</v>
      </c>
      <c r="H8849" s="168">
        <v>40561</v>
      </c>
      <c r="I8849" t="s">
        <v>108</v>
      </c>
      <c r="J8849" s="169">
        <v>6.6904109589041099</v>
      </c>
      <c r="K8849">
        <v>2</v>
      </c>
    </row>
    <row r="8850" spans="1:11" x14ac:dyDescent="0.25">
      <c r="A8850" t="s">
        <v>9405</v>
      </c>
      <c r="B8850">
        <v>54562</v>
      </c>
      <c r="C8850" t="s">
        <v>167</v>
      </c>
      <c r="D8850" s="167">
        <v>105011.77</v>
      </c>
      <c r="E8850" t="s">
        <v>168</v>
      </c>
      <c r="F8850" t="s">
        <v>169</v>
      </c>
      <c r="G8850" t="s">
        <v>275</v>
      </c>
      <c r="H8850" s="168">
        <v>41777</v>
      </c>
      <c r="I8850" t="s">
        <v>105</v>
      </c>
      <c r="J8850" s="169">
        <v>3.3589041095890413</v>
      </c>
      <c r="K8850">
        <v>1</v>
      </c>
    </row>
    <row r="8851" spans="1:11" x14ac:dyDescent="0.25">
      <c r="A8851" t="s">
        <v>9406</v>
      </c>
      <c r="B8851">
        <v>39589</v>
      </c>
      <c r="C8851" t="s">
        <v>172</v>
      </c>
      <c r="D8851" s="167">
        <v>77284.570000000007</v>
      </c>
      <c r="E8851" t="s">
        <v>196</v>
      </c>
      <c r="F8851" t="s">
        <v>169</v>
      </c>
      <c r="G8851" t="s">
        <v>282</v>
      </c>
      <c r="H8851" s="168">
        <v>37914</v>
      </c>
      <c r="I8851" t="s">
        <v>105</v>
      </c>
      <c r="J8851" s="169">
        <v>13.942465753424658</v>
      </c>
      <c r="K8851">
        <v>3</v>
      </c>
    </row>
    <row r="8852" spans="1:11" x14ac:dyDescent="0.25">
      <c r="A8852" t="s">
        <v>9407</v>
      </c>
      <c r="B8852">
        <v>80601</v>
      </c>
      <c r="C8852" t="s">
        <v>167</v>
      </c>
      <c r="D8852" s="167">
        <v>102360.21</v>
      </c>
      <c r="E8852" t="s">
        <v>216</v>
      </c>
      <c r="F8852" t="s">
        <v>169</v>
      </c>
      <c r="G8852" t="s">
        <v>275</v>
      </c>
      <c r="H8852" s="168">
        <v>36444</v>
      </c>
      <c r="I8852" t="s">
        <v>108</v>
      </c>
      <c r="J8852" s="169">
        <v>17.969863013698632</v>
      </c>
      <c r="K8852">
        <v>4</v>
      </c>
    </row>
    <row r="8853" spans="1:11" x14ac:dyDescent="0.25">
      <c r="A8853" t="s">
        <v>9408</v>
      </c>
      <c r="B8853">
        <v>34041</v>
      </c>
      <c r="C8853" t="s">
        <v>167</v>
      </c>
      <c r="D8853" s="167">
        <v>81561.59</v>
      </c>
      <c r="E8853" t="s">
        <v>188</v>
      </c>
      <c r="F8853" t="s">
        <v>169</v>
      </c>
      <c r="G8853" t="s">
        <v>375</v>
      </c>
      <c r="H8853" s="168">
        <v>36997</v>
      </c>
      <c r="I8853" t="s">
        <v>103</v>
      </c>
      <c r="J8853" s="169">
        <v>16.454794520547946</v>
      </c>
      <c r="K8853">
        <v>4</v>
      </c>
    </row>
    <row r="8854" spans="1:11" x14ac:dyDescent="0.25">
      <c r="A8854" t="s">
        <v>9409</v>
      </c>
      <c r="B8854">
        <v>1277</v>
      </c>
      <c r="C8854" t="s">
        <v>167</v>
      </c>
      <c r="D8854" s="167">
        <v>63699.42</v>
      </c>
      <c r="E8854" t="s">
        <v>180</v>
      </c>
      <c r="F8854" t="s">
        <v>169</v>
      </c>
      <c r="G8854" t="s">
        <v>386</v>
      </c>
      <c r="H8854" s="168">
        <v>39384</v>
      </c>
      <c r="I8854" t="s">
        <v>103</v>
      </c>
      <c r="J8854" s="169">
        <v>9.9150684931506845</v>
      </c>
      <c r="K8854">
        <v>2</v>
      </c>
    </row>
    <row r="8855" spans="1:11" x14ac:dyDescent="0.25">
      <c r="A8855" t="s">
        <v>9410</v>
      </c>
      <c r="B8855">
        <v>13660</v>
      </c>
      <c r="C8855" t="s">
        <v>167</v>
      </c>
      <c r="D8855" s="167">
        <v>74987.929999999993</v>
      </c>
      <c r="E8855" t="s">
        <v>188</v>
      </c>
      <c r="F8855" t="s">
        <v>202</v>
      </c>
      <c r="G8855" t="s">
        <v>284</v>
      </c>
      <c r="H8855" s="168">
        <v>41345</v>
      </c>
      <c r="I8855" t="s">
        <v>107</v>
      </c>
      <c r="J8855" s="169">
        <v>4.5424657534246577</v>
      </c>
      <c r="K8855">
        <v>1</v>
      </c>
    </row>
    <row r="8856" spans="1:11" x14ac:dyDescent="0.25">
      <c r="A8856" t="s">
        <v>9411</v>
      </c>
      <c r="B8856">
        <v>7616</v>
      </c>
      <c r="C8856" t="s">
        <v>172</v>
      </c>
      <c r="D8856" s="167">
        <v>55328</v>
      </c>
      <c r="E8856" t="s">
        <v>191</v>
      </c>
      <c r="F8856" t="s">
        <v>169</v>
      </c>
      <c r="G8856" t="s">
        <v>354</v>
      </c>
      <c r="H8856" s="168">
        <v>41017</v>
      </c>
      <c r="I8856" t="s">
        <v>107</v>
      </c>
      <c r="J8856" s="169">
        <v>5.441095890410959</v>
      </c>
      <c r="K8856">
        <v>2</v>
      </c>
    </row>
    <row r="8857" spans="1:11" x14ac:dyDescent="0.25">
      <c r="A8857" t="s">
        <v>9412</v>
      </c>
      <c r="B8857">
        <v>45792</v>
      </c>
      <c r="C8857" t="s">
        <v>167</v>
      </c>
      <c r="D8857" s="167">
        <v>72780.990000000005</v>
      </c>
      <c r="E8857" t="s">
        <v>175</v>
      </c>
      <c r="F8857" t="s">
        <v>169</v>
      </c>
      <c r="G8857" t="s">
        <v>211</v>
      </c>
      <c r="H8857" s="168">
        <v>39314</v>
      </c>
      <c r="I8857" t="s">
        <v>106</v>
      </c>
      <c r="J8857" s="169">
        <v>10.106849315068493</v>
      </c>
      <c r="K8857">
        <v>3</v>
      </c>
    </row>
    <row r="8858" spans="1:11" x14ac:dyDescent="0.25">
      <c r="A8858" t="s">
        <v>9413</v>
      </c>
      <c r="B8858">
        <v>32075</v>
      </c>
      <c r="C8858" t="s">
        <v>167</v>
      </c>
      <c r="D8858" s="167">
        <v>76278.5</v>
      </c>
      <c r="E8858" t="s">
        <v>1684</v>
      </c>
      <c r="F8858" t="s">
        <v>169</v>
      </c>
      <c r="G8858" t="s">
        <v>428</v>
      </c>
      <c r="H8858" s="168">
        <v>42408</v>
      </c>
      <c r="I8858" t="s">
        <v>108</v>
      </c>
      <c r="J8858" s="169">
        <v>1.6301369863013699</v>
      </c>
      <c r="K8858">
        <v>1</v>
      </c>
    </row>
    <row r="8859" spans="1:11" x14ac:dyDescent="0.25">
      <c r="A8859" t="s">
        <v>9414</v>
      </c>
      <c r="B8859">
        <v>49711</v>
      </c>
      <c r="C8859" t="s">
        <v>172</v>
      </c>
      <c r="D8859" s="167">
        <v>74815</v>
      </c>
      <c r="E8859" t="s">
        <v>185</v>
      </c>
      <c r="F8859" t="s">
        <v>169</v>
      </c>
      <c r="G8859" t="s">
        <v>416</v>
      </c>
      <c r="H8859" s="168">
        <v>38747</v>
      </c>
      <c r="I8859" t="s">
        <v>104</v>
      </c>
      <c r="J8859" s="169">
        <v>11.66027397260274</v>
      </c>
      <c r="K8859">
        <v>3</v>
      </c>
    </row>
    <row r="8860" spans="1:11" x14ac:dyDescent="0.25">
      <c r="A8860" t="s">
        <v>9415</v>
      </c>
      <c r="B8860">
        <v>19009</v>
      </c>
      <c r="C8860" t="s">
        <v>167</v>
      </c>
      <c r="D8860" s="167">
        <v>54402.73</v>
      </c>
      <c r="E8860" t="s">
        <v>188</v>
      </c>
      <c r="F8860" t="s">
        <v>169</v>
      </c>
      <c r="G8860" t="s">
        <v>282</v>
      </c>
      <c r="H8860" s="168">
        <v>41316</v>
      </c>
      <c r="I8860" t="s">
        <v>106</v>
      </c>
      <c r="J8860" s="169">
        <v>4.6219178082191785</v>
      </c>
      <c r="K8860">
        <v>1</v>
      </c>
    </row>
    <row r="8861" spans="1:11" x14ac:dyDescent="0.25">
      <c r="A8861" t="s">
        <v>9416</v>
      </c>
      <c r="B8861">
        <v>66587</v>
      </c>
      <c r="C8861" t="s">
        <v>172</v>
      </c>
      <c r="D8861" s="167">
        <v>40631.32</v>
      </c>
      <c r="E8861" t="s">
        <v>199</v>
      </c>
      <c r="F8861" t="s">
        <v>169</v>
      </c>
      <c r="G8861" t="s">
        <v>200</v>
      </c>
      <c r="H8861" s="168">
        <v>42317</v>
      </c>
      <c r="I8861" t="s">
        <v>103</v>
      </c>
      <c r="J8861" s="169">
        <v>1.8794520547945206</v>
      </c>
      <c r="K8861">
        <v>1</v>
      </c>
    </row>
    <row r="8862" spans="1:11" x14ac:dyDescent="0.25">
      <c r="A8862" t="s">
        <v>9417</v>
      </c>
      <c r="B8862">
        <v>97614</v>
      </c>
      <c r="C8862" t="s">
        <v>172</v>
      </c>
      <c r="D8862" s="167">
        <v>64141</v>
      </c>
      <c r="E8862" t="s">
        <v>199</v>
      </c>
      <c r="F8862" t="s">
        <v>169</v>
      </c>
      <c r="G8862" t="s">
        <v>200</v>
      </c>
      <c r="H8862" s="168">
        <v>35890</v>
      </c>
      <c r="I8862" t="s">
        <v>104</v>
      </c>
      <c r="J8862" s="169">
        <v>19.487671232876714</v>
      </c>
      <c r="K8862">
        <v>4</v>
      </c>
    </row>
    <row r="8863" spans="1:11" x14ac:dyDescent="0.25">
      <c r="A8863" t="s">
        <v>9418</v>
      </c>
      <c r="B8863">
        <v>83152</v>
      </c>
      <c r="C8863" t="s">
        <v>172</v>
      </c>
      <c r="D8863" s="167">
        <v>43985</v>
      </c>
      <c r="E8863" t="s">
        <v>199</v>
      </c>
      <c r="F8863" t="s">
        <v>169</v>
      </c>
      <c r="G8863" t="s">
        <v>3985</v>
      </c>
      <c r="H8863" s="168">
        <v>42562</v>
      </c>
      <c r="I8863" t="s">
        <v>103</v>
      </c>
      <c r="J8863" s="169">
        <v>1.2082191780821918</v>
      </c>
      <c r="K8863">
        <v>1</v>
      </c>
    </row>
    <row r="8864" spans="1:11" x14ac:dyDescent="0.25">
      <c r="A8864" t="s">
        <v>9419</v>
      </c>
      <c r="B8864">
        <v>880</v>
      </c>
      <c r="C8864" t="s">
        <v>172</v>
      </c>
      <c r="D8864" s="167">
        <v>104717.6</v>
      </c>
      <c r="E8864" t="s">
        <v>185</v>
      </c>
      <c r="F8864" t="s">
        <v>169</v>
      </c>
      <c r="G8864" t="s">
        <v>495</v>
      </c>
      <c r="H8864" s="168">
        <v>32307</v>
      </c>
      <c r="I8864" t="s">
        <v>107</v>
      </c>
      <c r="J8864" s="169">
        <v>29.304109589041097</v>
      </c>
      <c r="K8864">
        <v>6</v>
      </c>
    </row>
    <row r="8865" spans="1:11" x14ac:dyDescent="0.25">
      <c r="A8865" t="s">
        <v>9420</v>
      </c>
      <c r="B8865">
        <v>98545</v>
      </c>
      <c r="C8865" t="s">
        <v>172</v>
      </c>
      <c r="D8865" s="167">
        <v>84974</v>
      </c>
      <c r="E8865" t="s">
        <v>196</v>
      </c>
      <c r="F8865" t="s">
        <v>169</v>
      </c>
      <c r="G8865" t="s">
        <v>282</v>
      </c>
      <c r="H8865" s="168">
        <v>38530</v>
      </c>
      <c r="I8865" t="s">
        <v>108</v>
      </c>
      <c r="J8865" s="169">
        <v>12.254794520547945</v>
      </c>
      <c r="K8865">
        <v>3</v>
      </c>
    </row>
    <row r="8866" spans="1:11" x14ac:dyDescent="0.25">
      <c r="A8866" t="s">
        <v>9421</v>
      </c>
      <c r="B8866">
        <v>29974</v>
      </c>
      <c r="C8866" t="s">
        <v>172</v>
      </c>
      <c r="D8866" s="167">
        <v>63176.75</v>
      </c>
      <c r="E8866" t="s">
        <v>180</v>
      </c>
      <c r="F8866" t="s">
        <v>169</v>
      </c>
      <c r="G8866" t="s">
        <v>386</v>
      </c>
      <c r="H8866" s="168">
        <v>39188</v>
      </c>
      <c r="I8866" t="s">
        <v>106</v>
      </c>
      <c r="J8866" s="169">
        <v>10.452054794520548</v>
      </c>
      <c r="K8866">
        <v>3</v>
      </c>
    </row>
    <row r="8867" spans="1:11" x14ac:dyDescent="0.25">
      <c r="A8867" t="s">
        <v>9422</v>
      </c>
      <c r="B8867">
        <v>4438</v>
      </c>
      <c r="C8867" t="s">
        <v>172</v>
      </c>
      <c r="D8867" s="167">
        <v>42053.42</v>
      </c>
      <c r="E8867" t="s">
        <v>199</v>
      </c>
      <c r="F8867" t="s">
        <v>169</v>
      </c>
      <c r="G8867" t="s">
        <v>220</v>
      </c>
      <c r="H8867" s="168">
        <v>41911</v>
      </c>
      <c r="I8867" t="s">
        <v>105</v>
      </c>
      <c r="J8867" s="169">
        <v>2.9917808219178084</v>
      </c>
      <c r="K8867">
        <v>1</v>
      </c>
    </row>
    <row r="8868" spans="1:11" x14ac:dyDescent="0.25">
      <c r="A8868" t="s">
        <v>9423</v>
      </c>
      <c r="B8868">
        <v>89829</v>
      </c>
      <c r="C8868" t="s">
        <v>172</v>
      </c>
      <c r="D8868" s="167">
        <v>47300.92</v>
      </c>
      <c r="E8868" t="s">
        <v>196</v>
      </c>
      <c r="F8868" t="s">
        <v>169</v>
      </c>
      <c r="G8868" t="s">
        <v>228</v>
      </c>
      <c r="H8868" s="168">
        <v>40378</v>
      </c>
      <c r="I8868" t="s">
        <v>107</v>
      </c>
      <c r="J8868" s="169">
        <v>7.1917808219178081</v>
      </c>
      <c r="K8868">
        <v>2</v>
      </c>
    </row>
    <row r="8869" spans="1:11" x14ac:dyDescent="0.25">
      <c r="A8869" t="s">
        <v>9424</v>
      </c>
      <c r="B8869">
        <v>30801</v>
      </c>
      <c r="C8869" t="s">
        <v>167</v>
      </c>
      <c r="D8869" s="167">
        <v>75277.02</v>
      </c>
      <c r="E8869" t="s">
        <v>239</v>
      </c>
      <c r="F8869" t="s">
        <v>169</v>
      </c>
      <c r="G8869" t="s">
        <v>665</v>
      </c>
      <c r="H8869" s="168">
        <v>31691</v>
      </c>
      <c r="I8869" t="s">
        <v>103</v>
      </c>
      <c r="J8869" s="169">
        <v>30.991780821917807</v>
      </c>
      <c r="K8869">
        <v>7</v>
      </c>
    </row>
    <row r="8870" spans="1:11" x14ac:dyDescent="0.25">
      <c r="A8870" t="s">
        <v>9425</v>
      </c>
      <c r="B8870">
        <v>21527</v>
      </c>
      <c r="C8870" t="s">
        <v>172</v>
      </c>
      <c r="D8870" s="167">
        <v>42053.83</v>
      </c>
      <c r="E8870" t="s">
        <v>199</v>
      </c>
      <c r="F8870" t="s">
        <v>169</v>
      </c>
      <c r="G8870" t="s">
        <v>220</v>
      </c>
      <c r="H8870" s="168">
        <v>41869</v>
      </c>
      <c r="I8870" t="s">
        <v>106</v>
      </c>
      <c r="J8870" s="169">
        <v>3.106849315068493</v>
      </c>
      <c r="K8870">
        <v>1</v>
      </c>
    </row>
    <row r="8871" spans="1:11" x14ac:dyDescent="0.25">
      <c r="A8871" t="s">
        <v>9426</v>
      </c>
      <c r="B8871">
        <v>14960</v>
      </c>
      <c r="C8871" t="s">
        <v>172</v>
      </c>
      <c r="D8871" s="167">
        <v>107128.71</v>
      </c>
      <c r="E8871" t="s">
        <v>175</v>
      </c>
      <c r="F8871" t="s">
        <v>169</v>
      </c>
      <c r="G8871" t="s">
        <v>586</v>
      </c>
      <c r="H8871" s="168">
        <v>34498</v>
      </c>
      <c r="I8871" t="s">
        <v>103</v>
      </c>
      <c r="J8871" s="169">
        <v>23.301369863013697</v>
      </c>
      <c r="K8871">
        <v>5</v>
      </c>
    </row>
    <row r="8872" spans="1:11" x14ac:dyDescent="0.25">
      <c r="A8872" t="s">
        <v>9427</v>
      </c>
      <c r="B8872">
        <v>98587</v>
      </c>
      <c r="C8872" t="s">
        <v>172</v>
      </c>
      <c r="D8872" s="167">
        <v>49949.25</v>
      </c>
      <c r="E8872" t="s">
        <v>233</v>
      </c>
      <c r="F8872" t="s">
        <v>169</v>
      </c>
      <c r="G8872" t="s">
        <v>514</v>
      </c>
      <c r="H8872" s="168">
        <v>39034</v>
      </c>
      <c r="I8872" t="s">
        <v>104</v>
      </c>
      <c r="J8872" s="169">
        <v>10.873972602739727</v>
      </c>
      <c r="K8872">
        <v>3</v>
      </c>
    </row>
    <row r="8873" spans="1:11" x14ac:dyDescent="0.25">
      <c r="A8873" t="s">
        <v>9428</v>
      </c>
      <c r="B8873">
        <v>5649</v>
      </c>
      <c r="C8873" t="s">
        <v>172</v>
      </c>
      <c r="D8873" s="167">
        <v>63726.52</v>
      </c>
      <c r="E8873" t="s">
        <v>1684</v>
      </c>
      <c r="F8873" t="s">
        <v>169</v>
      </c>
      <c r="G8873" t="s">
        <v>282</v>
      </c>
      <c r="H8873" s="168">
        <v>36031</v>
      </c>
      <c r="I8873" t="s">
        <v>103</v>
      </c>
      <c r="J8873" s="169">
        <v>19.101369863013698</v>
      </c>
      <c r="K8873">
        <v>4</v>
      </c>
    </row>
    <row r="8874" spans="1:11" x14ac:dyDescent="0.25">
      <c r="A8874" t="s">
        <v>9429</v>
      </c>
      <c r="B8874">
        <v>82625</v>
      </c>
      <c r="C8874" t="s">
        <v>167</v>
      </c>
      <c r="D8874" s="167">
        <v>78096</v>
      </c>
      <c r="E8874" t="s">
        <v>175</v>
      </c>
      <c r="F8874" t="s">
        <v>169</v>
      </c>
      <c r="G8874" t="s">
        <v>183</v>
      </c>
      <c r="H8874" s="168">
        <v>38012</v>
      </c>
      <c r="I8874" t="s">
        <v>106</v>
      </c>
      <c r="J8874" s="169">
        <v>13.673972602739726</v>
      </c>
      <c r="K8874">
        <v>3</v>
      </c>
    </row>
    <row r="8875" spans="1:11" x14ac:dyDescent="0.25">
      <c r="A8875" t="s">
        <v>9430</v>
      </c>
      <c r="B8875">
        <v>70339</v>
      </c>
      <c r="C8875" t="s">
        <v>172</v>
      </c>
      <c r="D8875" s="167">
        <v>73801</v>
      </c>
      <c r="E8875" t="s">
        <v>196</v>
      </c>
      <c r="F8875" t="s">
        <v>169</v>
      </c>
      <c r="G8875" t="s">
        <v>228</v>
      </c>
      <c r="H8875" s="168">
        <v>38390</v>
      </c>
      <c r="I8875" t="s">
        <v>103</v>
      </c>
      <c r="J8875" s="169">
        <v>12.638356164383561</v>
      </c>
      <c r="K8875">
        <v>3</v>
      </c>
    </row>
    <row r="8876" spans="1:11" x14ac:dyDescent="0.25">
      <c r="A8876" t="s">
        <v>9431</v>
      </c>
      <c r="B8876">
        <v>113</v>
      </c>
      <c r="C8876" t="s">
        <v>167</v>
      </c>
      <c r="D8876" s="167">
        <v>35552.410000000003</v>
      </c>
      <c r="E8876" t="s">
        <v>188</v>
      </c>
      <c r="F8876" t="s">
        <v>202</v>
      </c>
      <c r="G8876" t="s">
        <v>313</v>
      </c>
      <c r="H8876" s="168">
        <v>41975</v>
      </c>
      <c r="I8876" t="s">
        <v>107</v>
      </c>
      <c r="J8876" s="169">
        <v>2.8164383561643835</v>
      </c>
      <c r="K8876">
        <v>1</v>
      </c>
    </row>
    <row r="8877" spans="1:11" x14ac:dyDescent="0.25">
      <c r="A8877" t="s">
        <v>9432</v>
      </c>
      <c r="B8877">
        <v>42612</v>
      </c>
      <c r="C8877" t="s">
        <v>167</v>
      </c>
      <c r="D8877" s="167">
        <v>95263.92</v>
      </c>
      <c r="E8877" t="s">
        <v>188</v>
      </c>
      <c r="F8877" t="s">
        <v>169</v>
      </c>
      <c r="G8877" t="s">
        <v>468</v>
      </c>
      <c r="H8877" s="168">
        <v>34330</v>
      </c>
      <c r="I8877" t="s">
        <v>103</v>
      </c>
      <c r="J8877" s="169">
        <v>23.761643835616439</v>
      </c>
      <c r="K8877">
        <v>5</v>
      </c>
    </row>
    <row r="8878" spans="1:11" x14ac:dyDescent="0.25">
      <c r="A8878" t="s">
        <v>9433</v>
      </c>
      <c r="B8878">
        <v>73112</v>
      </c>
      <c r="C8878" t="s">
        <v>172</v>
      </c>
      <c r="D8878" s="167">
        <v>118930</v>
      </c>
      <c r="E8878" t="s">
        <v>185</v>
      </c>
      <c r="F8878" t="s">
        <v>169</v>
      </c>
      <c r="G8878" t="s">
        <v>382</v>
      </c>
      <c r="H8878" s="168">
        <v>36942</v>
      </c>
      <c r="I8878" t="s">
        <v>106</v>
      </c>
      <c r="J8878" s="169">
        <v>16.605479452054794</v>
      </c>
      <c r="K8878">
        <v>4</v>
      </c>
    </row>
    <row r="8879" spans="1:11" x14ac:dyDescent="0.25">
      <c r="A8879" t="s">
        <v>9434</v>
      </c>
      <c r="B8879">
        <v>80696</v>
      </c>
      <c r="C8879" t="s">
        <v>167</v>
      </c>
      <c r="D8879" s="167">
        <v>56688.39</v>
      </c>
      <c r="E8879" t="s">
        <v>199</v>
      </c>
      <c r="F8879" t="s">
        <v>169</v>
      </c>
      <c r="G8879" t="s">
        <v>200</v>
      </c>
      <c r="H8879" s="168">
        <v>37577</v>
      </c>
      <c r="I8879" t="s">
        <v>108</v>
      </c>
      <c r="J8879" s="169">
        <v>14.865753424657534</v>
      </c>
      <c r="K8879">
        <v>3</v>
      </c>
    </row>
    <row r="8880" spans="1:11" x14ac:dyDescent="0.25">
      <c r="A8880" t="s">
        <v>9435</v>
      </c>
      <c r="B8880">
        <v>64058</v>
      </c>
      <c r="C8880" t="s">
        <v>172</v>
      </c>
      <c r="D8880" s="167">
        <v>96197.88</v>
      </c>
      <c r="E8880" t="s">
        <v>213</v>
      </c>
      <c r="F8880" t="s">
        <v>169</v>
      </c>
      <c r="G8880" t="s">
        <v>214</v>
      </c>
      <c r="H8880" s="168">
        <v>33637</v>
      </c>
      <c r="I8880" t="s">
        <v>104</v>
      </c>
      <c r="J8880" s="169">
        <v>25.660273972602738</v>
      </c>
      <c r="K8880">
        <v>6</v>
      </c>
    </row>
    <row r="8881" spans="1:11" x14ac:dyDescent="0.25">
      <c r="A8881" t="s">
        <v>9436</v>
      </c>
      <c r="B8881">
        <v>31471</v>
      </c>
      <c r="C8881" t="s">
        <v>167</v>
      </c>
      <c r="D8881" s="167">
        <v>72902</v>
      </c>
      <c r="E8881" t="s">
        <v>175</v>
      </c>
      <c r="F8881" t="s">
        <v>169</v>
      </c>
      <c r="G8881" t="s">
        <v>183</v>
      </c>
      <c r="H8881" s="168">
        <v>38734</v>
      </c>
      <c r="I8881" t="s">
        <v>103</v>
      </c>
      <c r="J8881" s="169">
        <v>11.695890410958905</v>
      </c>
      <c r="K8881">
        <v>3</v>
      </c>
    </row>
    <row r="8882" spans="1:11" x14ac:dyDescent="0.25">
      <c r="A8882" t="s">
        <v>9437</v>
      </c>
      <c r="B8882">
        <v>29498</v>
      </c>
      <c r="C8882" t="s">
        <v>167</v>
      </c>
      <c r="D8882" s="167">
        <v>79728</v>
      </c>
      <c r="E8882" t="s">
        <v>168</v>
      </c>
      <c r="F8882" t="s">
        <v>169</v>
      </c>
      <c r="G8882" t="s">
        <v>265</v>
      </c>
      <c r="H8882" s="168">
        <v>37459</v>
      </c>
      <c r="I8882" t="s">
        <v>106</v>
      </c>
      <c r="J8882" s="169">
        <v>15.189041095890412</v>
      </c>
      <c r="K8882">
        <v>4</v>
      </c>
    </row>
    <row r="8883" spans="1:11" x14ac:dyDescent="0.25">
      <c r="A8883" t="s">
        <v>9438</v>
      </c>
      <c r="B8883">
        <v>507</v>
      </c>
      <c r="C8883" t="s">
        <v>172</v>
      </c>
      <c r="D8883" s="167">
        <v>46325.1</v>
      </c>
      <c r="E8883" t="s">
        <v>199</v>
      </c>
      <c r="F8883" t="s">
        <v>169</v>
      </c>
      <c r="G8883" t="s">
        <v>295</v>
      </c>
      <c r="H8883" s="168">
        <v>39426</v>
      </c>
      <c r="I8883" t="s">
        <v>106</v>
      </c>
      <c r="J8883" s="169">
        <v>9.8000000000000007</v>
      </c>
      <c r="K8883">
        <v>2</v>
      </c>
    </row>
    <row r="8884" spans="1:11" x14ac:dyDescent="0.25">
      <c r="A8884" t="s">
        <v>9439</v>
      </c>
      <c r="B8884">
        <v>70698</v>
      </c>
      <c r="C8884" t="s">
        <v>172</v>
      </c>
      <c r="D8884" s="167">
        <v>79728</v>
      </c>
      <c r="E8884" t="s">
        <v>168</v>
      </c>
      <c r="F8884" t="s">
        <v>169</v>
      </c>
      <c r="G8884" t="s">
        <v>265</v>
      </c>
      <c r="H8884" s="168">
        <v>37459</v>
      </c>
      <c r="I8884" t="s">
        <v>106</v>
      </c>
      <c r="J8884" s="169">
        <v>15.189041095890412</v>
      </c>
      <c r="K8884">
        <v>4</v>
      </c>
    </row>
    <row r="8885" spans="1:11" x14ac:dyDescent="0.25">
      <c r="A8885" t="s">
        <v>9440</v>
      </c>
      <c r="B8885">
        <v>19039</v>
      </c>
      <c r="C8885" t="s">
        <v>167</v>
      </c>
      <c r="D8885" s="167">
        <v>60000</v>
      </c>
      <c r="E8885" t="s">
        <v>239</v>
      </c>
      <c r="F8885" t="s">
        <v>169</v>
      </c>
      <c r="G8885" t="s">
        <v>282</v>
      </c>
      <c r="H8885" s="168">
        <v>42674</v>
      </c>
      <c r="I8885" t="s">
        <v>103</v>
      </c>
      <c r="J8885" s="169">
        <v>0.90136986301369859</v>
      </c>
      <c r="K8885">
        <v>1</v>
      </c>
    </row>
    <row r="8886" spans="1:11" x14ac:dyDescent="0.25">
      <c r="A8886" t="s">
        <v>9441</v>
      </c>
      <c r="B8886">
        <v>33235</v>
      </c>
      <c r="C8886" t="s">
        <v>167</v>
      </c>
      <c r="D8886" s="167">
        <v>97912</v>
      </c>
      <c r="E8886" t="s">
        <v>188</v>
      </c>
      <c r="F8886" t="s">
        <v>169</v>
      </c>
      <c r="G8886" t="s">
        <v>284</v>
      </c>
      <c r="H8886" s="168">
        <v>36535</v>
      </c>
      <c r="I8886" t="s">
        <v>106</v>
      </c>
      <c r="J8886" s="169">
        <v>17.720547945205478</v>
      </c>
      <c r="K8886">
        <v>4</v>
      </c>
    </row>
    <row r="8887" spans="1:11" x14ac:dyDescent="0.25">
      <c r="A8887" t="s">
        <v>9442</v>
      </c>
      <c r="B8887">
        <v>36855</v>
      </c>
      <c r="C8887" t="s">
        <v>172</v>
      </c>
      <c r="D8887" s="167">
        <v>28772.07</v>
      </c>
      <c r="E8887" t="s">
        <v>233</v>
      </c>
      <c r="F8887" t="s">
        <v>202</v>
      </c>
      <c r="G8887" t="s">
        <v>234</v>
      </c>
      <c r="H8887" s="168">
        <v>42170</v>
      </c>
      <c r="I8887" t="s">
        <v>107</v>
      </c>
      <c r="J8887" s="169">
        <v>2.2821917808219179</v>
      </c>
      <c r="K8887">
        <v>1</v>
      </c>
    </row>
    <row r="8888" spans="1:11" x14ac:dyDescent="0.25">
      <c r="A8888" t="s">
        <v>9443</v>
      </c>
      <c r="B8888">
        <v>31296</v>
      </c>
      <c r="C8888" t="s">
        <v>167</v>
      </c>
      <c r="D8888" s="167">
        <v>39257.31</v>
      </c>
      <c r="E8888" t="s">
        <v>188</v>
      </c>
      <c r="F8888" t="s">
        <v>169</v>
      </c>
      <c r="G8888" t="s">
        <v>344</v>
      </c>
      <c r="H8888" s="168">
        <v>42101</v>
      </c>
      <c r="I8888" t="s">
        <v>108</v>
      </c>
      <c r="J8888" s="169">
        <v>2.4712328767123286</v>
      </c>
      <c r="K8888">
        <v>1</v>
      </c>
    </row>
    <row r="8889" spans="1:11" x14ac:dyDescent="0.25">
      <c r="A8889" t="s">
        <v>9444</v>
      </c>
      <c r="B8889">
        <v>40630</v>
      </c>
      <c r="C8889" t="s">
        <v>167</v>
      </c>
      <c r="D8889" s="167">
        <v>86588</v>
      </c>
      <c r="E8889" t="s">
        <v>175</v>
      </c>
      <c r="F8889" t="s">
        <v>169</v>
      </c>
      <c r="G8889" t="s">
        <v>183</v>
      </c>
      <c r="H8889" s="168">
        <v>36962</v>
      </c>
      <c r="I8889" t="s">
        <v>103</v>
      </c>
      <c r="J8889" s="169">
        <v>16.550684931506851</v>
      </c>
      <c r="K8889">
        <v>4</v>
      </c>
    </row>
    <row r="8890" spans="1:11" x14ac:dyDescent="0.25">
      <c r="A8890" t="s">
        <v>9445</v>
      </c>
      <c r="B8890">
        <v>83672</v>
      </c>
      <c r="C8890" t="s">
        <v>172</v>
      </c>
      <c r="D8890" s="167">
        <v>62620</v>
      </c>
      <c r="E8890" t="s">
        <v>175</v>
      </c>
      <c r="F8890" t="s">
        <v>169</v>
      </c>
      <c r="G8890" t="s">
        <v>183</v>
      </c>
      <c r="H8890" s="168">
        <v>41442</v>
      </c>
      <c r="I8890" t="s">
        <v>106</v>
      </c>
      <c r="J8890" s="169">
        <v>4.2767123287671236</v>
      </c>
      <c r="K8890">
        <v>1</v>
      </c>
    </row>
    <row r="8891" spans="1:11" x14ac:dyDescent="0.25">
      <c r="A8891" t="s">
        <v>9446</v>
      </c>
      <c r="B8891">
        <v>77727</v>
      </c>
      <c r="C8891" t="s">
        <v>172</v>
      </c>
      <c r="D8891" s="167">
        <v>86537.84</v>
      </c>
      <c r="E8891" t="s">
        <v>191</v>
      </c>
      <c r="F8891" t="s">
        <v>169</v>
      </c>
      <c r="G8891" t="s">
        <v>192</v>
      </c>
      <c r="H8891" s="168">
        <v>31697</v>
      </c>
      <c r="I8891" t="s">
        <v>103</v>
      </c>
      <c r="J8891" s="169">
        <v>30.975342465753425</v>
      </c>
      <c r="K8891">
        <v>7</v>
      </c>
    </row>
    <row r="8892" spans="1:11" x14ac:dyDescent="0.25">
      <c r="A8892" t="s">
        <v>9447</v>
      </c>
      <c r="B8892">
        <v>31182</v>
      </c>
      <c r="C8892" t="s">
        <v>172</v>
      </c>
      <c r="D8892" s="167">
        <v>53788</v>
      </c>
      <c r="E8892" t="s">
        <v>175</v>
      </c>
      <c r="F8892" t="s">
        <v>169</v>
      </c>
      <c r="G8892" t="s">
        <v>183</v>
      </c>
      <c r="H8892" s="168">
        <v>41918</v>
      </c>
      <c r="I8892" t="s">
        <v>104</v>
      </c>
      <c r="J8892" s="169">
        <v>2.9726027397260273</v>
      </c>
      <c r="K8892">
        <v>1</v>
      </c>
    </row>
    <row r="8893" spans="1:11" x14ac:dyDescent="0.25">
      <c r="A8893" t="s">
        <v>9448</v>
      </c>
      <c r="B8893">
        <v>55052</v>
      </c>
      <c r="C8893" t="s">
        <v>172</v>
      </c>
      <c r="D8893" s="167">
        <v>68054</v>
      </c>
      <c r="E8893" t="s">
        <v>175</v>
      </c>
      <c r="F8893" t="s">
        <v>169</v>
      </c>
      <c r="G8893" t="s">
        <v>183</v>
      </c>
      <c r="H8893" s="168">
        <v>39827</v>
      </c>
      <c r="I8893" t="s">
        <v>106</v>
      </c>
      <c r="J8893" s="169">
        <v>8.7013698630136993</v>
      </c>
      <c r="K8893">
        <v>2</v>
      </c>
    </row>
    <row r="8894" spans="1:11" x14ac:dyDescent="0.25">
      <c r="A8894" t="s">
        <v>9449</v>
      </c>
      <c r="B8894">
        <v>86953</v>
      </c>
      <c r="C8894" t="s">
        <v>167</v>
      </c>
      <c r="D8894" s="167">
        <v>42662.879999999997</v>
      </c>
      <c r="E8894" t="s">
        <v>180</v>
      </c>
      <c r="F8894" t="s">
        <v>169</v>
      </c>
      <c r="G8894" t="s">
        <v>209</v>
      </c>
      <c r="H8894" s="168">
        <v>42170</v>
      </c>
      <c r="I8894" t="s">
        <v>108</v>
      </c>
      <c r="J8894" s="169">
        <v>2.2821917808219179</v>
      </c>
      <c r="K8894">
        <v>1</v>
      </c>
    </row>
    <row r="8895" spans="1:11" x14ac:dyDescent="0.25">
      <c r="A8895" t="s">
        <v>9450</v>
      </c>
      <c r="B8895">
        <v>43004</v>
      </c>
      <c r="C8895" t="s">
        <v>172</v>
      </c>
      <c r="D8895" s="167">
        <v>92756.7</v>
      </c>
      <c r="E8895" t="s">
        <v>175</v>
      </c>
      <c r="F8895" t="s">
        <v>169</v>
      </c>
      <c r="G8895" t="s">
        <v>183</v>
      </c>
      <c r="H8895" s="168">
        <v>29409</v>
      </c>
      <c r="I8895" t="s">
        <v>105</v>
      </c>
      <c r="J8895" s="169">
        <v>37.243835616438353</v>
      </c>
      <c r="K8895">
        <v>8</v>
      </c>
    </row>
    <row r="8896" spans="1:11" x14ac:dyDescent="0.25">
      <c r="A8896" t="s">
        <v>9451</v>
      </c>
      <c r="B8896">
        <v>45888</v>
      </c>
      <c r="C8896" t="s">
        <v>172</v>
      </c>
      <c r="D8896" s="167">
        <v>62585</v>
      </c>
      <c r="E8896" t="s">
        <v>191</v>
      </c>
      <c r="F8896" t="s">
        <v>169</v>
      </c>
      <c r="G8896" t="s">
        <v>486</v>
      </c>
      <c r="H8896" s="168">
        <v>37389</v>
      </c>
      <c r="I8896" t="s">
        <v>105</v>
      </c>
      <c r="J8896" s="169">
        <v>15.38082191780822</v>
      </c>
      <c r="K8896">
        <v>4</v>
      </c>
    </row>
    <row r="8897" spans="1:11" x14ac:dyDescent="0.25">
      <c r="A8897" t="s">
        <v>9452</v>
      </c>
      <c r="B8897">
        <v>71444</v>
      </c>
      <c r="C8897" t="s">
        <v>172</v>
      </c>
      <c r="D8897" s="167">
        <v>73801</v>
      </c>
      <c r="E8897" t="s">
        <v>196</v>
      </c>
      <c r="F8897" t="s">
        <v>169</v>
      </c>
      <c r="G8897" t="s">
        <v>228</v>
      </c>
      <c r="H8897" s="168">
        <v>36528</v>
      </c>
      <c r="I8897" t="s">
        <v>104</v>
      </c>
      <c r="J8897" s="169">
        <v>17.739726027397261</v>
      </c>
      <c r="K8897">
        <v>4</v>
      </c>
    </row>
    <row r="8898" spans="1:11" x14ac:dyDescent="0.25">
      <c r="A8898" t="s">
        <v>9453</v>
      </c>
      <c r="B8898">
        <v>45972</v>
      </c>
      <c r="C8898" t="s">
        <v>167</v>
      </c>
      <c r="D8898" s="167">
        <v>97912</v>
      </c>
      <c r="E8898" t="s">
        <v>188</v>
      </c>
      <c r="F8898" t="s">
        <v>169</v>
      </c>
      <c r="G8898" t="s">
        <v>284</v>
      </c>
      <c r="H8898" s="168">
        <v>36934</v>
      </c>
      <c r="I8898" t="s">
        <v>103</v>
      </c>
      <c r="J8898" s="169">
        <v>16.627397260273973</v>
      </c>
      <c r="K8898">
        <v>4</v>
      </c>
    </row>
    <row r="8899" spans="1:11" x14ac:dyDescent="0.25">
      <c r="A8899" t="s">
        <v>9454</v>
      </c>
      <c r="B8899">
        <v>33947</v>
      </c>
      <c r="C8899" t="s">
        <v>172</v>
      </c>
      <c r="D8899" s="167">
        <v>35411.29</v>
      </c>
      <c r="E8899" t="s">
        <v>253</v>
      </c>
      <c r="F8899" t="s">
        <v>169</v>
      </c>
      <c r="G8899" t="s">
        <v>207</v>
      </c>
      <c r="H8899" s="168">
        <v>40111</v>
      </c>
      <c r="I8899" t="s">
        <v>103</v>
      </c>
      <c r="J8899" s="169">
        <v>7.9232876712328766</v>
      </c>
      <c r="K8899">
        <v>2</v>
      </c>
    </row>
    <row r="8900" spans="1:11" x14ac:dyDescent="0.25">
      <c r="A8900" t="s">
        <v>9455</v>
      </c>
      <c r="B8900">
        <v>1258</v>
      </c>
      <c r="C8900" t="s">
        <v>167</v>
      </c>
      <c r="D8900" s="167">
        <v>100849.36</v>
      </c>
      <c r="E8900" t="s">
        <v>188</v>
      </c>
      <c r="F8900" t="s">
        <v>169</v>
      </c>
      <c r="G8900" t="s">
        <v>284</v>
      </c>
      <c r="H8900" s="168">
        <v>31278</v>
      </c>
      <c r="I8900" t="s">
        <v>108</v>
      </c>
      <c r="J8900" s="169">
        <v>32.123287671232873</v>
      </c>
      <c r="K8900">
        <v>7</v>
      </c>
    </row>
    <row r="8901" spans="1:11" x14ac:dyDescent="0.25">
      <c r="A8901" t="s">
        <v>9456</v>
      </c>
      <c r="B8901">
        <v>64708</v>
      </c>
      <c r="C8901" t="s">
        <v>172</v>
      </c>
      <c r="D8901" s="167">
        <v>103506</v>
      </c>
      <c r="E8901" t="s">
        <v>175</v>
      </c>
      <c r="F8901" t="s">
        <v>169</v>
      </c>
      <c r="G8901" t="s">
        <v>586</v>
      </c>
      <c r="H8901" s="168">
        <v>37823</v>
      </c>
      <c r="I8901" t="s">
        <v>103</v>
      </c>
      <c r="J8901" s="169">
        <v>14.191780821917808</v>
      </c>
      <c r="K8901">
        <v>3</v>
      </c>
    </row>
    <row r="8902" spans="1:11" x14ac:dyDescent="0.25">
      <c r="A8902" t="s">
        <v>9457</v>
      </c>
      <c r="B8902">
        <v>36617</v>
      </c>
      <c r="C8902" t="s">
        <v>167</v>
      </c>
      <c r="D8902" s="167">
        <v>34310.129999999997</v>
      </c>
      <c r="E8902" t="s">
        <v>188</v>
      </c>
      <c r="F8902" t="s">
        <v>202</v>
      </c>
      <c r="G8902" t="s">
        <v>282</v>
      </c>
      <c r="H8902" s="168">
        <v>39244</v>
      </c>
      <c r="I8902" t="s">
        <v>104</v>
      </c>
      <c r="J8902" s="169">
        <v>10.298630136986301</v>
      </c>
      <c r="K8902">
        <v>3</v>
      </c>
    </row>
    <row r="8903" spans="1:11" x14ac:dyDescent="0.25">
      <c r="A8903" t="s">
        <v>9458</v>
      </c>
      <c r="B8903">
        <v>22290</v>
      </c>
      <c r="C8903" t="s">
        <v>167</v>
      </c>
      <c r="D8903" s="167">
        <v>38007.519999999997</v>
      </c>
      <c r="E8903" t="s">
        <v>188</v>
      </c>
      <c r="F8903" t="s">
        <v>202</v>
      </c>
      <c r="G8903" t="s">
        <v>273</v>
      </c>
      <c r="H8903" s="168">
        <v>33654</v>
      </c>
      <c r="I8903" t="s">
        <v>104</v>
      </c>
      <c r="J8903" s="169">
        <v>25.613698630136987</v>
      </c>
      <c r="K8903">
        <v>6</v>
      </c>
    </row>
    <row r="8904" spans="1:11" x14ac:dyDescent="0.25">
      <c r="A8904" t="s">
        <v>9459</v>
      </c>
      <c r="B8904">
        <v>187</v>
      </c>
      <c r="C8904" t="s">
        <v>167</v>
      </c>
      <c r="D8904" s="167">
        <v>80383.69</v>
      </c>
      <c r="E8904" t="s">
        <v>308</v>
      </c>
      <c r="F8904" t="s">
        <v>169</v>
      </c>
      <c r="G8904" t="s">
        <v>181</v>
      </c>
      <c r="H8904" s="168">
        <v>39818</v>
      </c>
      <c r="I8904" t="s">
        <v>104</v>
      </c>
      <c r="J8904" s="169">
        <v>8.7260273972602747</v>
      </c>
      <c r="K8904">
        <v>2</v>
      </c>
    </row>
    <row r="8905" spans="1:11" x14ac:dyDescent="0.25">
      <c r="A8905" t="s">
        <v>9460</v>
      </c>
      <c r="B8905">
        <v>82304</v>
      </c>
      <c r="C8905" t="s">
        <v>167</v>
      </c>
      <c r="D8905" s="167">
        <v>77981.919999999998</v>
      </c>
      <c r="E8905" t="s">
        <v>230</v>
      </c>
      <c r="F8905" t="s">
        <v>169</v>
      </c>
      <c r="G8905" t="s">
        <v>282</v>
      </c>
      <c r="H8905" s="168">
        <v>42128</v>
      </c>
      <c r="I8905" t="s">
        <v>103</v>
      </c>
      <c r="J8905" s="169">
        <v>2.3972602739726026</v>
      </c>
      <c r="K8905">
        <v>1</v>
      </c>
    </row>
    <row r="8906" spans="1:11" x14ac:dyDescent="0.25">
      <c r="A8906" t="s">
        <v>9461</v>
      </c>
      <c r="B8906">
        <v>95961</v>
      </c>
      <c r="C8906" t="s">
        <v>172</v>
      </c>
      <c r="D8906" s="167">
        <v>76716</v>
      </c>
      <c r="E8906" t="s">
        <v>191</v>
      </c>
      <c r="F8906" t="s">
        <v>169</v>
      </c>
      <c r="G8906" t="s">
        <v>192</v>
      </c>
      <c r="H8906" s="168">
        <v>38999</v>
      </c>
      <c r="I8906" t="s">
        <v>103</v>
      </c>
      <c r="J8906" s="169">
        <v>10.96986301369863</v>
      </c>
      <c r="K8906">
        <v>3</v>
      </c>
    </row>
    <row r="8907" spans="1:11" x14ac:dyDescent="0.25">
      <c r="A8907" t="s">
        <v>9462</v>
      </c>
      <c r="B8907">
        <v>88200</v>
      </c>
      <c r="C8907" t="s">
        <v>172</v>
      </c>
      <c r="D8907" s="167">
        <v>29779.07</v>
      </c>
      <c r="E8907" t="s">
        <v>233</v>
      </c>
      <c r="F8907" t="s">
        <v>202</v>
      </c>
      <c r="G8907" t="s">
        <v>234</v>
      </c>
      <c r="H8907" s="168">
        <v>39706</v>
      </c>
      <c r="I8907" t="s">
        <v>107</v>
      </c>
      <c r="J8907" s="169">
        <v>9.0328767123287665</v>
      </c>
      <c r="K8907">
        <v>2</v>
      </c>
    </row>
    <row r="8908" spans="1:11" x14ac:dyDescent="0.25">
      <c r="A8908" t="s">
        <v>9463</v>
      </c>
      <c r="B8908">
        <v>75132</v>
      </c>
      <c r="C8908" t="s">
        <v>172</v>
      </c>
      <c r="D8908" s="167">
        <v>79471</v>
      </c>
      <c r="E8908" t="s">
        <v>185</v>
      </c>
      <c r="F8908" t="s">
        <v>169</v>
      </c>
      <c r="G8908" t="s">
        <v>416</v>
      </c>
      <c r="H8908" s="168">
        <v>38642</v>
      </c>
      <c r="I8908" t="s">
        <v>106</v>
      </c>
      <c r="J8908" s="169">
        <v>11.947945205479453</v>
      </c>
      <c r="K8908">
        <v>3</v>
      </c>
    </row>
    <row r="8909" spans="1:11" x14ac:dyDescent="0.25">
      <c r="A8909" t="s">
        <v>9464</v>
      </c>
      <c r="B8909">
        <v>78583</v>
      </c>
      <c r="C8909" t="s">
        <v>172</v>
      </c>
      <c r="D8909" s="167">
        <v>51091</v>
      </c>
      <c r="E8909" t="s">
        <v>168</v>
      </c>
      <c r="F8909" t="s">
        <v>169</v>
      </c>
      <c r="G8909" t="s">
        <v>265</v>
      </c>
      <c r="H8909" s="168">
        <v>41918</v>
      </c>
      <c r="I8909" t="s">
        <v>106</v>
      </c>
      <c r="J8909" s="169">
        <v>2.9726027397260273</v>
      </c>
      <c r="K8909">
        <v>1</v>
      </c>
    </row>
    <row r="8910" spans="1:11" x14ac:dyDescent="0.25">
      <c r="A8910" t="s">
        <v>9465</v>
      </c>
      <c r="B8910">
        <v>10046</v>
      </c>
      <c r="C8910" t="s">
        <v>172</v>
      </c>
      <c r="D8910" s="167">
        <v>77434</v>
      </c>
      <c r="E8910" t="s">
        <v>185</v>
      </c>
      <c r="F8910" t="s">
        <v>169</v>
      </c>
      <c r="G8910" t="s">
        <v>416</v>
      </c>
      <c r="H8910" s="168">
        <v>38642</v>
      </c>
      <c r="I8910" t="s">
        <v>104</v>
      </c>
      <c r="J8910" s="169">
        <v>11.947945205479453</v>
      </c>
      <c r="K8910">
        <v>3</v>
      </c>
    </row>
    <row r="8911" spans="1:11" x14ac:dyDescent="0.25">
      <c r="A8911" t="s">
        <v>9466</v>
      </c>
      <c r="B8911">
        <v>72982</v>
      </c>
      <c r="C8911" t="s">
        <v>167</v>
      </c>
      <c r="D8911" s="167">
        <v>80000</v>
      </c>
      <c r="E8911" t="s">
        <v>325</v>
      </c>
      <c r="F8911" t="s">
        <v>169</v>
      </c>
      <c r="G8911" t="s">
        <v>3850</v>
      </c>
      <c r="H8911" s="168">
        <v>42562</v>
      </c>
      <c r="I8911" t="s">
        <v>104</v>
      </c>
      <c r="J8911" s="169">
        <v>1.2082191780821918</v>
      </c>
      <c r="K8911">
        <v>1</v>
      </c>
    </row>
    <row r="8912" spans="1:11" x14ac:dyDescent="0.25">
      <c r="A8912" t="s">
        <v>9467</v>
      </c>
      <c r="B8912">
        <v>83907</v>
      </c>
      <c r="C8912" t="s">
        <v>172</v>
      </c>
      <c r="D8912" s="167">
        <v>72534.66</v>
      </c>
      <c r="E8912" t="s">
        <v>199</v>
      </c>
      <c r="F8912" t="s">
        <v>169</v>
      </c>
      <c r="G8912" t="s">
        <v>698</v>
      </c>
      <c r="H8912" s="168">
        <v>28513</v>
      </c>
      <c r="I8912" t="s">
        <v>107</v>
      </c>
      <c r="J8912" s="169">
        <v>39.698630136986303</v>
      </c>
      <c r="K8912">
        <v>8</v>
      </c>
    </row>
    <row r="8913" spans="1:11" x14ac:dyDescent="0.25">
      <c r="A8913" t="s">
        <v>9468</v>
      </c>
      <c r="B8913">
        <v>19745</v>
      </c>
      <c r="C8913" t="s">
        <v>167</v>
      </c>
      <c r="D8913" s="167">
        <v>102664</v>
      </c>
      <c r="E8913" t="s">
        <v>199</v>
      </c>
      <c r="F8913" t="s">
        <v>169</v>
      </c>
      <c r="G8913" t="s">
        <v>397</v>
      </c>
      <c r="H8913" s="168">
        <v>29297</v>
      </c>
      <c r="I8913" t="s">
        <v>107</v>
      </c>
      <c r="J8913" s="169">
        <v>37.550684931506851</v>
      </c>
      <c r="K8913">
        <v>8</v>
      </c>
    </row>
    <row r="8914" spans="1:11" x14ac:dyDescent="0.25">
      <c r="A8914" t="s">
        <v>9469</v>
      </c>
      <c r="B8914">
        <v>99126</v>
      </c>
      <c r="C8914" t="s">
        <v>172</v>
      </c>
      <c r="D8914" s="167">
        <v>64812</v>
      </c>
      <c r="E8914" t="s">
        <v>175</v>
      </c>
      <c r="F8914" t="s">
        <v>169</v>
      </c>
      <c r="G8914" t="s">
        <v>183</v>
      </c>
      <c r="H8914" s="168">
        <v>41694</v>
      </c>
      <c r="I8914" t="s">
        <v>106</v>
      </c>
      <c r="J8914" s="169">
        <v>3.5863013698630137</v>
      </c>
      <c r="K8914">
        <v>1</v>
      </c>
    </row>
    <row r="8915" spans="1:11" x14ac:dyDescent="0.25">
      <c r="A8915" t="s">
        <v>9470</v>
      </c>
      <c r="B8915">
        <v>93948</v>
      </c>
      <c r="C8915" t="s">
        <v>172</v>
      </c>
      <c r="D8915" s="167">
        <v>63493</v>
      </c>
      <c r="E8915" t="s">
        <v>191</v>
      </c>
      <c r="F8915" t="s">
        <v>169</v>
      </c>
      <c r="G8915" t="s">
        <v>486</v>
      </c>
      <c r="H8915" s="168">
        <v>39693</v>
      </c>
      <c r="I8915" t="s">
        <v>104</v>
      </c>
      <c r="J8915" s="169">
        <v>9.0684931506849313</v>
      </c>
      <c r="K8915">
        <v>2</v>
      </c>
    </row>
    <row r="8916" spans="1:11" x14ac:dyDescent="0.25">
      <c r="A8916" t="s">
        <v>9471</v>
      </c>
      <c r="B8916">
        <v>69215</v>
      </c>
      <c r="C8916" t="s">
        <v>167</v>
      </c>
      <c r="D8916" s="167">
        <v>93396</v>
      </c>
      <c r="E8916" t="s">
        <v>268</v>
      </c>
      <c r="F8916" t="s">
        <v>169</v>
      </c>
      <c r="G8916" t="s">
        <v>418</v>
      </c>
      <c r="H8916" s="168">
        <v>41400</v>
      </c>
      <c r="I8916" t="s">
        <v>103</v>
      </c>
      <c r="J8916" s="169">
        <v>4.3917808219178083</v>
      </c>
      <c r="K8916">
        <v>1</v>
      </c>
    </row>
    <row r="8917" spans="1:11" x14ac:dyDescent="0.25">
      <c r="A8917" t="s">
        <v>9472</v>
      </c>
      <c r="B8917">
        <v>13046</v>
      </c>
      <c r="C8917" t="s">
        <v>172</v>
      </c>
      <c r="D8917" s="167">
        <v>66065.23</v>
      </c>
      <c r="E8917" t="s">
        <v>199</v>
      </c>
      <c r="F8917" t="s">
        <v>169</v>
      </c>
      <c r="G8917" t="s">
        <v>200</v>
      </c>
      <c r="H8917" s="168">
        <v>34071</v>
      </c>
      <c r="I8917" t="s">
        <v>107</v>
      </c>
      <c r="J8917" s="169">
        <v>24.471232876712328</v>
      </c>
      <c r="K8917">
        <v>5</v>
      </c>
    </row>
    <row r="8918" spans="1:11" x14ac:dyDescent="0.25">
      <c r="A8918" t="s">
        <v>9473</v>
      </c>
      <c r="B8918">
        <v>19229</v>
      </c>
      <c r="C8918" t="s">
        <v>172</v>
      </c>
      <c r="D8918" s="167">
        <v>50344.92</v>
      </c>
      <c r="E8918" t="s">
        <v>199</v>
      </c>
      <c r="F8918" t="s">
        <v>169</v>
      </c>
      <c r="G8918" t="s">
        <v>508</v>
      </c>
      <c r="H8918" s="168">
        <v>38852</v>
      </c>
      <c r="I8918" t="s">
        <v>103</v>
      </c>
      <c r="J8918" s="169">
        <v>11.372602739726027</v>
      </c>
      <c r="K8918">
        <v>3</v>
      </c>
    </row>
    <row r="8919" spans="1:11" x14ac:dyDescent="0.25">
      <c r="A8919" t="s">
        <v>9474</v>
      </c>
      <c r="B8919">
        <v>60511</v>
      </c>
      <c r="C8919" t="s">
        <v>172</v>
      </c>
      <c r="D8919" s="167">
        <v>89620</v>
      </c>
      <c r="E8919" t="s">
        <v>175</v>
      </c>
      <c r="F8919" t="s">
        <v>169</v>
      </c>
      <c r="G8919" t="s">
        <v>183</v>
      </c>
      <c r="H8919" s="168">
        <v>37823</v>
      </c>
      <c r="I8919" t="s">
        <v>104</v>
      </c>
      <c r="J8919" s="169">
        <v>14.191780821917808</v>
      </c>
      <c r="K8919">
        <v>3</v>
      </c>
    </row>
    <row r="8920" spans="1:11" x14ac:dyDescent="0.25">
      <c r="A8920" t="s">
        <v>9475</v>
      </c>
      <c r="B8920">
        <v>14880</v>
      </c>
      <c r="C8920" t="s">
        <v>172</v>
      </c>
      <c r="D8920" s="167">
        <v>89620</v>
      </c>
      <c r="E8920" t="s">
        <v>175</v>
      </c>
      <c r="F8920" t="s">
        <v>169</v>
      </c>
      <c r="G8920" t="s">
        <v>183</v>
      </c>
      <c r="H8920" s="168">
        <v>35870</v>
      </c>
      <c r="I8920" t="s">
        <v>106</v>
      </c>
      <c r="J8920" s="169">
        <v>19.542465753424658</v>
      </c>
      <c r="K8920">
        <v>4</v>
      </c>
    </row>
    <row r="8921" spans="1:11" x14ac:dyDescent="0.25">
      <c r="A8921" t="s">
        <v>9476</v>
      </c>
      <c r="B8921">
        <v>2261</v>
      </c>
      <c r="C8921" t="s">
        <v>167</v>
      </c>
      <c r="D8921" s="167">
        <v>58448</v>
      </c>
      <c r="E8921" t="s">
        <v>188</v>
      </c>
      <c r="F8921" t="s">
        <v>169</v>
      </c>
      <c r="G8921" t="s">
        <v>344</v>
      </c>
      <c r="H8921" s="168">
        <v>36283</v>
      </c>
      <c r="I8921" t="s">
        <v>107</v>
      </c>
      <c r="J8921" s="169">
        <v>18.410958904109588</v>
      </c>
      <c r="K8921">
        <v>4</v>
      </c>
    </row>
    <row r="8922" spans="1:11" x14ac:dyDescent="0.25">
      <c r="A8922" t="s">
        <v>9477</v>
      </c>
      <c r="B8922">
        <v>74906</v>
      </c>
      <c r="C8922" t="s">
        <v>167</v>
      </c>
      <c r="D8922" s="167">
        <v>86673.48</v>
      </c>
      <c r="E8922" t="s">
        <v>230</v>
      </c>
      <c r="F8922" t="s">
        <v>169</v>
      </c>
      <c r="G8922" t="s">
        <v>189</v>
      </c>
      <c r="H8922" s="168">
        <v>31712</v>
      </c>
      <c r="I8922" t="s">
        <v>108</v>
      </c>
      <c r="J8922" s="169">
        <v>30.934246575342467</v>
      </c>
      <c r="K8922">
        <v>7</v>
      </c>
    </row>
    <row r="8923" spans="1:11" x14ac:dyDescent="0.25">
      <c r="A8923" t="s">
        <v>9478</v>
      </c>
      <c r="B8923">
        <v>92173</v>
      </c>
      <c r="C8923" t="s">
        <v>172</v>
      </c>
      <c r="D8923" s="167">
        <v>97564.74</v>
      </c>
      <c r="E8923" t="s">
        <v>191</v>
      </c>
      <c r="F8923" t="s">
        <v>169</v>
      </c>
      <c r="G8923" t="s">
        <v>610</v>
      </c>
      <c r="H8923" s="168">
        <v>39384</v>
      </c>
      <c r="I8923" t="s">
        <v>103</v>
      </c>
      <c r="J8923" s="169">
        <v>9.9150684931506845</v>
      </c>
      <c r="K8923">
        <v>2</v>
      </c>
    </row>
    <row r="8924" spans="1:11" x14ac:dyDescent="0.25">
      <c r="A8924" t="s">
        <v>9479</v>
      </c>
      <c r="B8924">
        <v>23576</v>
      </c>
      <c r="C8924" t="s">
        <v>167</v>
      </c>
      <c r="D8924" s="167">
        <v>72902</v>
      </c>
      <c r="E8924" t="s">
        <v>175</v>
      </c>
      <c r="F8924" t="s">
        <v>169</v>
      </c>
      <c r="G8924" t="s">
        <v>183</v>
      </c>
      <c r="H8924" s="168">
        <v>38915</v>
      </c>
      <c r="I8924" t="s">
        <v>103</v>
      </c>
      <c r="J8924" s="169">
        <v>11.2</v>
      </c>
      <c r="K8924">
        <v>3</v>
      </c>
    </row>
    <row r="8925" spans="1:11" x14ac:dyDescent="0.25">
      <c r="A8925" t="s">
        <v>9480</v>
      </c>
      <c r="B8925">
        <v>69388</v>
      </c>
      <c r="C8925" t="s">
        <v>172</v>
      </c>
      <c r="D8925" s="167">
        <v>58455</v>
      </c>
      <c r="E8925" t="s">
        <v>175</v>
      </c>
      <c r="F8925" t="s">
        <v>169</v>
      </c>
      <c r="G8925" t="s">
        <v>183</v>
      </c>
      <c r="H8925" s="168">
        <v>41498</v>
      </c>
      <c r="I8925" t="s">
        <v>108</v>
      </c>
      <c r="J8925" s="169">
        <v>4.1232876712328768</v>
      </c>
      <c r="K8925">
        <v>1</v>
      </c>
    </row>
    <row r="8926" spans="1:11" x14ac:dyDescent="0.25">
      <c r="A8926" t="s">
        <v>9481</v>
      </c>
      <c r="B8926">
        <v>58398</v>
      </c>
      <c r="C8926" t="s">
        <v>172</v>
      </c>
      <c r="D8926" s="167">
        <v>99870.24</v>
      </c>
      <c r="E8926" t="s">
        <v>188</v>
      </c>
      <c r="F8926" t="s">
        <v>169</v>
      </c>
      <c r="G8926" t="s">
        <v>9482</v>
      </c>
      <c r="H8926" s="168">
        <v>32902</v>
      </c>
      <c r="I8926" t="s">
        <v>106</v>
      </c>
      <c r="J8926" s="169">
        <v>27.673972602739727</v>
      </c>
      <c r="K8926">
        <v>6</v>
      </c>
    </row>
    <row r="8927" spans="1:11" x14ac:dyDescent="0.25">
      <c r="A8927" t="s">
        <v>9483</v>
      </c>
      <c r="B8927">
        <v>21029</v>
      </c>
      <c r="C8927" t="s">
        <v>172</v>
      </c>
      <c r="D8927" s="167">
        <v>48641.36</v>
      </c>
      <c r="E8927" t="s">
        <v>199</v>
      </c>
      <c r="F8927" t="s">
        <v>169</v>
      </c>
      <c r="G8927" t="s">
        <v>750</v>
      </c>
      <c r="H8927" s="168">
        <v>38503</v>
      </c>
      <c r="I8927" t="s">
        <v>105</v>
      </c>
      <c r="J8927" s="169">
        <v>12.328767123287671</v>
      </c>
      <c r="K8927">
        <v>3</v>
      </c>
    </row>
    <row r="8928" spans="1:11" x14ac:dyDescent="0.25">
      <c r="A8928" t="s">
        <v>9484</v>
      </c>
      <c r="B8928">
        <v>22779</v>
      </c>
      <c r="C8928" t="s">
        <v>167</v>
      </c>
      <c r="D8928" s="167">
        <v>48686.45</v>
      </c>
      <c r="E8928" t="s">
        <v>188</v>
      </c>
      <c r="F8928" t="s">
        <v>169</v>
      </c>
      <c r="G8928" t="s">
        <v>344</v>
      </c>
      <c r="H8928" s="168">
        <v>38628</v>
      </c>
      <c r="I8928" t="s">
        <v>106</v>
      </c>
      <c r="J8928" s="169">
        <v>11.986301369863014</v>
      </c>
      <c r="K8928">
        <v>3</v>
      </c>
    </row>
    <row r="8929" spans="1:11" x14ac:dyDescent="0.25">
      <c r="A8929" t="s">
        <v>9485</v>
      </c>
      <c r="B8929">
        <v>82206</v>
      </c>
      <c r="C8929" t="s">
        <v>172</v>
      </c>
      <c r="D8929" s="167">
        <v>49949.26</v>
      </c>
      <c r="E8929" t="s">
        <v>233</v>
      </c>
      <c r="F8929" t="s">
        <v>169</v>
      </c>
      <c r="G8929" t="s">
        <v>399</v>
      </c>
      <c r="H8929" s="168">
        <v>38595</v>
      </c>
      <c r="I8929" t="s">
        <v>103</v>
      </c>
      <c r="J8929" s="169">
        <v>12.076712328767123</v>
      </c>
      <c r="K8929">
        <v>3</v>
      </c>
    </row>
    <row r="8930" spans="1:11" x14ac:dyDescent="0.25">
      <c r="A8930" t="s">
        <v>9486</v>
      </c>
      <c r="B8930">
        <v>5557</v>
      </c>
      <c r="C8930" t="s">
        <v>167</v>
      </c>
      <c r="D8930" s="167">
        <v>27527</v>
      </c>
      <c r="E8930" t="s">
        <v>216</v>
      </c>
      <c r="F8930" t="s">
        <v>202</v>
      </c>
      <c r="G8930" t="s">
        <v>1058</v>
      </c>
      <c r="H8930" s="168">
        <v>37650</v>
      </c>
      <c r="I8930" t="s">
        <v>103</v>
      </c>
      <c r="J8930" s="169">
        <v>14.665753424657535</v>
      </c>
      <c r="K8930">
        <v>3</v>
      </c>
    </row>
    <row r="8931" spans="1:11" x14ac:dyDescent="0.25">
      <c r="A8931" t="s">
        <v>9487</v>
      </c>
      <c r="B8931">
        <v>82881</v>
      </c>
      <c r="C8931" t="s">
        <v>167</v>
      </c>
      <c r="D8931" s="167">
        <v>57807.08</v>
      </c>
      <c r="E8931" t="s">
        <v>188</v>
      </c>
      <c r="F8931" t="s">
        <v>202</v>
      </c>
      <c r="G8931" t="s">
        <v>313</v>
      </c>
      <c r="H8931" s="168">
        <v>33826</v>
      </c>
      <c r="I8931" t="s">
        <v>108</v>
      </c>
      <c r="J8931" s="169">
        <v>25.142465753424659</v>
      </c>
      <c r="K8931">
        <v>6</v>
      </c>
    </row>
    <row r="8932" spans="1:11" x14ac:dyDescent="0.25">
      <c r="A8932" t="s">
        <v>9488</v>
      </c>
      <c r="B8932">
        <v>18906</v>
      </c>
      <c r="C8932" t="s">
        <v>167</v>
      </c>
      <c r="D8932" s="167">
        <v>60524.18</v>
      </c>
      <c r="E8932" t="s">
        <v>196</v>
      </c>
      <c r="F8932" t="s">
        <v>169</v>
      </c>
      <c r="G8932" t="s">
        <v>170</v>
      </c>
      <c r="H8932" s="168">
        <v>37346</v>
      </c>
      <c r="I8932" t="s">
        <v>106</v>
      </c>
      <c r="J8932" s="169">
        <v>15.498630136986302</v>
      </c>
      <c r="K8932">
        <v>4</v>
      </c>
    </row>
    <row r="8933" spans="1:11" x14ac:dyDescent="0.25">
      <c r="A8933" t="s">
        <v>9489</v>
      </c>
      <c r="B8933">
        <v>22607</v>
      </c>
      <c r="C8933" t="s">
        <v>167</v>
      </c>
      <c r="D8933" s="167">
        <v>73882.33</v>
      </c>
      <c r="E8933" t="s">
        <v>188</v>
      </c>
      <c r="F8933" t="s">
        <v>169</v>
      </c>
      <c r="G8933" t="s">
        <v>560</v>
      </c>
      <c r="H8933" s="168">
        <v>36612</v>
      </c>
      <c r="I8933" t="s">
        <v>105</v>
      </c>
      <c r="J8933" s="169">
        <v>17.509589041095889</v>
      </c>
      <c r="K8933">
        <v>4</v>
      </c>
    </row>
    <row r="8934" spans="1:11" x14ac:dyDescent="0.25">
      <c r="A8934" t="s">
        <v>9490</v>
      </c>
      <c r="B8934">
        <v>77603</v>
      </c>
      <c r="C8934" t="s">
        <v>167</v>
      </c>
      <c r="D8934" s="167">
        <v>97912</v>
      </c>
      <c r="E8934" t="s">
        <v>175</v>
      </c>
      <c r="F8934" t="s">
        <v>169</v>
      </c>
      <c r="G8934" t="s">
        <v>211</v>
      </c>
      <c r="H8934" s="168">
        <v>36297</v>
      </c>
      <c r="I8934" t="s">
        <v>106</v>
      </c>
      <c r="J8934" s="169">
        <v>18.372602739726027</v>
      </c>
      <c r="K8934">
        <v>4</v>
      </c>
    </row>
    <row r="8935" spans="1:11" x14ac:dyDescent="0.25">
      <c r="A8935" t="s">
        <v>9491</v>
      </c>
      <c r="B8935">
        <v>87886</v>
      </c>
      <c r="C8935" t="s">
        <v>172</v>
      </c>
      <c r="D8935" s="167">
        <v>75250.55</v>
      </c>
      <c r="E8935" t="s">
        <v>216</v>
      </c>
      <c r="F8935" t="s">
        <v>169</v>
      </c>
      <c r="G8935" t="s">
        <v>361</v>
      </c>
      <c r="H8935" s="168">
        <v>33881</v>
      </c>
      <c r="I8935" t="s">
        <v>104</v>
      </c>
      <c r="J8935" s="169">
        <v>24.991780821917807</v>
      </c>
      <c r="K8935">
        <v>6</v>
      </c>
    </row>
    <row r="8936" spans="1:11" x14ac:dyDescent="0.25">
      <c r="A8936" t="s">
        <v>9492</v>
      </c>
      <c r="B8936">
        <v>59352</v>
      </c>
      <c r="C8936" t="s">
        <v>172</v>
      </c>
      <c r="D8936" s="167">
        <v>77343</v>
      </c>
      <c r="E8936" t="s">
        <v>199</v>
      </c>
      <c r="F8936" t="s">
        <v>169</v>
      </c>
      <c r="G8936" t="s">
        <v>887</v>
      </c>
      <c r="H8936" s="168">
        <v>34309</v>
      </c>
      <c r="I8936" t="s">
        <v>106</v>
      </c>
      <c r="J8936" s="169">
        <v>23.81917808219178</v>
      </c>
      <c r="K8936">
        <v>5</v>
      </c>
    </row>
    <row r="8937" spans="1:11" x14ac:dyDescent="0.25">
      <c r="A8937" t="s">
        <v>9493</v>
      </c>
      <c r="B8937">
        <v>35821</v>
      </c>
      <c r="C8937" t="s">
        <v>167</v>
      </c>
      <c r="D8937" s="167">
        <v>73801</v>
      </c>
      <c r="E8937" t="s">
        <v>188</v>
      </c>
      <c r="F8937" t="s">
        <v>169</v>
      </c>
      <c r="G8937" t="s">
        <v>273</v>
      </c>
      <c r="H8937" s="168">
        <v>36983</v>
      </c>
      <c r="I8937" t="s">
        <v>104</v>
      </c>
      <c r="J8937" s="169">
        <v>16.493150684931507</v>
      </c>
      <c r="K8937">
        <v>4</v>
      </c>
    </row>
    <row r="8938" spans="1:11" x14ac:dyDescent="0.25">
      <c r="A8938" t="s">
        <v>9494</v>
      </c>
      <c r="B8938">
        <v>55968</v>
      </c>
      <c r="C8938" t="s">
        <v>172</v>
      </c>
      <c r="D8938" s="167">
        <v>45049.120000000003</v>
      </c>
      <c r="E8938" t="s">
        <v>199</v>
      </c>
      <c r="F8938" t="s">
        <v>169</v>
      </c>
      <c r="G8938" t="s">
        <v>205</v>
      </c>
      <c r="H8938" s="168">
        <v>41190</v>
      </c>
      <c r="I8938" t="s">
        <v>108</v>
      </c>
      <c r="J8938" s="169">
        <v>4.9671232876712326</v>
      </c>
      <c r="K8938">
        <v>1</v>
      </c>
    </row>
    <row r="8939" spans="1:11" x14ac:dyDescent="0.25">
      <c r="A8939" t="s">
        <v>9495</v>
      </c>
      <c r="B8939">
        <v>84998</v>
      </c>
      <c r="C8939" t="s">
        <v>172</v>
      </c>
      <c r="D8939" s="167">
        <v>34777.1</v>
      </c>
      <c r="E8939" t="s">
        <v>233</v>
      </c>
      <c r="F8939" t="s">
        <v>169</v>
      </c>
      <c r="G8939" t="s">
        <v>399</v>
      </c>
      <c r="H8939" s="168">
        <v>38224</v>
      </c>
      <c r="I8939" t="s">
        <v>103</v>
      </c>
      <c r="J8939" s="169">
        <v>13.093150684931507</v>
      </c>
      <c r="K8939">
        <v>3</v>
      </c>
    </row>
    <row r="8940" spans="1:11" x14ac:dyDescent="0.25">
      <c r="A8940" t="s">
        <v>9496</v>
      </c>
      <c r="B8940">
        <v>18428</v>
      </c>
      <c r="C8940" t="s">
        <v>172</v>
      </c>
      <c r="D8940" s="167">
        <v>91007.15</v>
      </c>
      <c r="E8940" t="s">
        <v>233</v>
      </c>
      <c r="F8940" t="s">
        <v>169</v>
      </c>
      <c r="G8940" t="s">
        <v>637</v>
      </c>
      <c r="H8940" s="168">
        <v>33000</v>
      </c>
      <c r="I8940" t="s">
        <v>106</v>
      </c>
      <c r="J8940" s="169">
        <v>27.405479452054795</v>
      </c>
      <c r="K8940">
        <v>6</v>
      </c>
    </row>
    <row r="8941" spans="1:11" x14ac:dyDescent="0.25">
      <c r="A8941" t="s">
        <v>9497</v>
      </c>
      <c r="B8941">
        <v>1446</v>
      </c>
      <c r="C8941" t="s">
        <v>172</v>
      </c>
      <c r="D8941" s="167">
        <v>123980</v>
      </c>
      <c r="E8941" t="s">
        <v>185</v>
      </c>
      <c r="F8941" t="s">
        <v>169</v>
      </c>
      <c r="G8941" t="s">
        <v>382</v>
      </c>
      <c r="H8941" s="168">
        <v>36388</v>
      </c>
      <c r="I8941" t="s">
        <v>103</v>
      </c>
      <c r="J8941" s="169">
        <v>18.123287671232877</v>
      </c>
      <c r="K8941">
        <v>4</v>
      </c>
    </row>
    <row r="8942" spans="1:11" x14ac:dyDescent="0.25">
      <c r="A8942" t="s">
        <v>9498</v>
      </c>
      <c r="B8942">
        <v>99174</v>
      </c>
      <c r="C8942" t="s">
        <v>167</v>
      </c>
      <c r="D8942" s="167">
        <v>147016.49</v>
      </c>
      <c r="E8942" t="s">
        <v>230</v>
      </c>
      <c r="F8942" t="s">
        <v>169</v>
      </c>
      <c r="G8942" t="s">
        <v>231</v>
      </c>
      <c r="H8942" s="168">
        <v>41848</v>
      </c>
      <c r="I8942" t="s">
        <v>104</v>
      </c>
      <c r="J8942" s="169">
        <v>3.1643835616438358</v>
      </c>
      <c r="K8942">
        <v>1</v>
      </c>
    </row>
    <row r="8943" spans="1:11" x14ac:dyDescent="0.25">
      <c r="A8943" t="s">
        <v>9499</v>
      </c>
      <c r="B8943">
        <v>94823</v>
      </c>
      <c r="C8943" t="s">
        <v>172</v>
      </c>
      <c r="D8943" s="167">
        <v>64141</v>
      </c>
      <c r="E8943" t="s">
        <v>199</v>
      </c>
      <c r="F8943" t="s">
        <v>169</v>
      </c>
      <c r="G8943" t="s">
        <v>200</v>
      </c>
      <c r="H8943" s="168">
        <v>35890</v>
      </c>
      <c r="I8943" t="s">
        <v>105</v>
      </c>
      <c r="J8943" s="169">
        <v>19.487671232876714</v>
      </c>
      <c r="K8943">
        <v>4</v>
      </c>
    </row>
    <row r="8944" spans="1:11" x14ac:dyDescent="0.25">
      <c r="A8944" t="s">
        <v>9500</v>
      </c>
      <c r="B8944">
        <v>49932</v>
      </c>
      <c r="C8944" t="s">
        <v>167</v>
      </c>
      <c r="D8944" s="167">
        <v>61020.09</v>
      </c>
      <c r="E8944" t="s">
        <v>188</v>
      </c>
      <c r="F8944" t="s">
        <v>169</v>
      </c>
      <c r="G8944" t="s">
        <v>226</v>
      </c>
      <c r="H8944" s="168">
        <v>41960</v>
      </c>
      <c r="I8944" t="s">
        <v>103</v>
      </c>
      <c r="J8944" s="169">
        <v>2.8575342465753426</v>
      </c>
      <c r="K8944">
        <v>1</v>
      </c>
    </row>
    <row r="8945" spans="1:11" x14ac:dyDescent="0.25">
      <c r="A8945" t="s">
        <v>9501</v>
      </c>
      <c r="B8945">
        <v>13714</v>
      </c>
      <c r="C8945" t="s">
        <v>167</v>
      </c>
      <c r="D8945" s="167">
        <v>59072</v>
      </c>
      <c r="E8945" t="s">
        <v>216</v>
      </c>
      <c r="F8945" t="s">
        <v>169</v>
      </c>
      <c r="G8945" t="s">
        <v>369</v>
      </c>
      <c r="H8945" s="168">
        <v>42604</v>
      </c>
      <c r="I8945" t="s">
        <v>103</v>
      </c>
      <c r="J8945" s="169">
        <v>1.0931506849315069</v>
      </c>
      <c r="K8945">
        <v>1</v>
      </c>
    </row>
    <row r="8946" spans="1:11" x14ac:dyDescent="0.25">
      <c r="A8946" t="s">
        <v>9502</v>
      </c>
      <c r="B8946">
        <v>58046</v>
      </c>
      <c r="C8946" t="s">
        <v>172</v>
      </c>
      <c r="D8946" s="167">
        <v>78668.240000000005</v>
      </c>
      <c r="E8946" t="s">
        <v>233</v>
      </c>
      <c r="F8946" t="s">
        <v>169</v>
      </c>
      <c r="G8946" t="s">
        <v>258</v>
      </c>
      <c r="H8946" s="168">
        <v>39538</v>
      </c>
      <c r="I8946" t="s">
        <v>107</v>
      </c>
      <c r="J8946" s="169">
        <v>9.493150684931507</v>
      </c>
      <c r="K8946">
        <v>2</v>
      </c>
    </row>
    <row r="8947" spans="1:11" x14ac:dyDescent="0.25">
      <c r="A8947" t="s">
        <v>9503</v>
      </c>
      <c r="B8947">
        <v>36331</v>
      </c>
      <c r="C8947" t="s">
        <v>167</v>
      </c>
      <c r="D8947" s="167">
        <v>68521.95</v>
      </c>
      <c r="E8947" t="s">
        <v>253</v>
      </c>
      <c r="F8947" t="s">
        <v>169</v>
      </c>
      <c r="G8947" t="s">
        <v>282</v>
      </c>
      <c r="H8947" s="168">
        <v>35673</v>
      </c>
      <c r="I8947" t="s">
        <v>103</v>
      </c>
      <c r="J8947" s="169">
        <v>20.082191780821919</v>
      </c>
      <c r="K8947">
        <v>5</v>
      </c>
    </row>
    <row r="8948" spans="1:11" x14ac:dyDescent="0.25">
      <c r="A8948" t="s">
        <v>9504</v>
      </c>
      <c r="B8948">
        <v>13685</v>
      </c>
      <c r="C8948" t="s">
        <v>167</v>
      </c>
      <c r="D8948" s="167">
        <v>42053.83</v>
      </c>
      <c r="E8948" t="s">
        <v>199</v>
      </c>
      <c r="F8948" t="s">
        <v>169</v>
      </c>
      <c r="G8948" t="s">
        <v>220</v>
      </c>
      <c r="H8948" s="168">
        <v>37703</v>
      </c>
      <c r="I8948" t="s">
        <v>103</v>
      </c>
      <c r="J8948" s="169">
        <v>14.520547945205479</v>
      </c>
      <c r="K8948">
        <v>3</v>
      </c>
    </row>
    <row r="8949" spans="1:11" x14ac:dyDescent="0.25">
      <c r="A8949" t="s">
        <v>9505</v>
      </c>
      <c r="B8949">
        <v>53369</v>
      </c>
      <c r="C8949" t="s">
        <v>167</v>
      </c>
      <c r="D8949" s="167">
        <v>42053.42</v>
      </c>
      <c r="E8949" t="s">
        <v>199</v>
      </c>
      <c r="F8949" t="s">
        <v>169</v>
      </c>
      <c r="G8949" t="s">
        <v>220</v>
      </c>
      <c r="H8949" s="168">
        <v>41953</v>
      </c>
      <c r="I8949" t="s">
        <v>106</v>
      </c>
      <c r="J8949" s="169">
        <v>2.8767123287671232</v>
      </c>
      <c r="K8949">
        <v>1</v>
      </c>
    </row>
    <row r="8950" spans="1:11" x14ac:dyDescent="0.25">
      <c r="A8950" t="s">
        <v>9506</v>
      </c>
      <c r="B8950">
        <v>91307</v>
      </c>
      <c r="C8950" t="s">
        <v>167</v>
      </c>
      <c r="D8950" s="167">
        <v>75241.759999999995</v>
      </c>
      <c r="E8950" t="s">
        <v>188</v>
      </c>
      <c r="F8950" t="s">
        <v>169</v>
      </c>
      <c r="G8950" t="s">
        <v>226</v>
      </c>
      <c r="H8950" s="168">
        <v>41218</v>
      </c>
      <c r="I8950" t="s">
        <v>105</v>
      </c>
      <c r="J8950" s="169">
        <v>4.8904109589041092</v>
      </c>
      <c r="K8950">
        <v>1</v>
      </c>
    </row>
    <row r="8951" spans="1:11" x14ac:dyDescent="0.25">
      <c r="A8951" t="s">
        <v>9507</v>
      </c>
      <c r="B8951">
        <v>50871</v>
      </c>
      <c r="C8951" t="s">
        <v>172</v>
      </c>
      <c r="D8951" s="167">
        <v>44694.45</v>
      </c>
      <c r="E8951" t="s">
        <v>185</v>
      </c>
      <c r="F8951" t="s">
        <v>169</v>
      </c>
      <c r="G8951" t="s">
        <v>209</v>
      </c>
      <c r="H8951" s="168">
        <v>42030</v>
      </c>
      <c r="I8951" t="s">
        <v>104</v>
      </c>
      <c r="J8951" s="169">
        <v>2.6657534246575341</v>
      </c>
      <c r="K8951">
        <v>1</v>
      </c>
    </row>
    <row r="8952" spans="1:11" x14ac:dyDescent="0.25">
      <c r="A8952" t="s">
        <v>9508</v>
      </c>
      <c r="B8952">
        <v>70425</v>
      </c>
      <c r="C8952" t="s">
        <v>167</v>
      </c>
      <c r="D8952" s="167">
        <v>60201.440000000002</v>
      </c>
      <c r="E8952" t="s">
        <v>188</v>
      </c>
      <c r="F8952" t="s">
        <v>169</v>
      </c>
      <c r="G8952" t="s">
        <v>344</v>
      </c>
      <c r="H8952" s="168">
        <v>30802</v>
      </c>
      <c r="I8952" t="s">
        <v>103</v>
      </c>
      <c r="J8952" s="169">
        <v>33.42739726027397</v>
      </c>
      <c r="K8952">
        <v>7</v>
      </c>
    </row>
    <row r="8953" spans="1:11" x14ac:dyDescent="0.25">
      <c r="A8953" t="s">
        <v>9509</v>
      </c>
      <c r="B8953">
        <v>71165</v>
      </c>
      <c r="C8953" t="s">
        <v>172</v>
      </c>
      <c r="D8953" s="167">
        <v>67278.679999999993</v>
      </c>
      <c r="E8953" t="s">
        <v>175</v>
      </c>
      <c r="F8953" t="s">
        <v>169</v>
      </c>
      <c r="G8953" t="s">
        <v>311</v>
      </c>
      <c r="H8953" s="168">
        <v>40448</v>
      </c>
      <c r="I8953" t="s">
        <v>107</v>
      </c>
      <c r="J8953" s="169">
        <v>7</v>
      </c>
      <c r="K8953">
        <v>2</v>
      </c>
    </row>
    <row r="8954" spans="1:11" x14ac:dyDescent="0.25">
      <c r="A8954" t="s">
        <v>9510</v>
      </c>
      <c r="B8954">
        <v>3989</v>
      </c>
      <c r="C8954" t="s">
        <v>172</v>
      </c>
      <c r="D8954" s="167">
        <v>66556.86</v>
      </c>
      <c r="E8954" t="s">
        <v>1258</v>
      </c>
      <c r="F8954" t="s">
        <v>169</v>
      </c>
      <c r="G8954" t="s">
        <v>418</v>
      </c>
      <c r="H8954" s="168">
        <v>38054</v>
      </c>
      <c r="I8954" t="s">
        <v>103</v>
      </c>
      <c r="J8954" s="169">
        <v>13.558904109589042</v>
      </c>
      <c r="K8954">
        <v>3</v>
      </c>
    </row>
    <row r="8955" spans="1:11" x14ac:dyDescent="0.25">
      <c r="A8955" t="s">
        <v>9511</v>
      </c>
      <c r="B8955">
        <v>77797</v>
      </c>
      <c r="C8955" t="s">
        <v>172</v>
      </c>
      <c r="D8955" s="167">
        <v>104717.28</v>
      </c>
      <c r="E8955" t="s">
        <v>168</v>
      </c>
      <c r="F8955" t="s">
        <v>169</v>
      </c>
      <c r="G8955" t="s">
        <v>397</v>
      </c>
      <c r="H8955" s="168">
        <v>32972</v>
      </c>
      <c r="I8955" t="s">
        <v>108</v>
      </c>
      <c r="J8955" s="169">
        <v>27.482191780821918</v>
      </c>
      <c r="K8955">
        <v>6</v>
      </c>
    </row>
    <row r="8956" spans="1:11" x14ac:dyDescent="0.25">
      <c r="A8956" t="s">
        <v>9512</v>
      </c>
      <c r="B8956">
        <v>53453</v>
      </c>
      <c r="C8956" t="s">
        <v>172</v>
      </c>
      <c r="D8956" s="167">
        <v>92756.7</v>
      </c>
      <c r="E8956" t="s">
        <v>175</v>
      </c>
      <c r="F8956" t="s">
        <v>169</v>
      </c>
      <c r="G8956" t="s">
        <v>183</v>
      </c>
      <c r="H8956" s="168">
        <v>34352</v>
      </c>
      <c r="I8956" t="s">
        <v>103</v>
      </c>
      <c r="J8956" s="169">
        <v>23.701369863013699</v>
      </c>
      <c r="K8956">
        <v>5</v>
      </c>
    </row>
    <row r="8957" spans="1:11" x14ac:dyDescent="0.25">
      <c r="A8957" t="s">
        <v>9513</v>
      </c>
      <c r="B8957">
        <v>57381</v>
      </c>
      <c r="C8957" t="s">
        <v>167</v>
      </c>
      <c r="D8957" s="167">
        <v>40631.32</v>
      </c>
      <c r="E8957" t="s">
        <v>199</v>
      </c>
      <c r="F8957" t="s">
        <v>169</v>
      </c>
      <c r="G8957" t="s">
        <v>200</v>
      </c>
      <c r="H8957" s="168">
        <v>42093</v>
      </c>
      <c r="I8957" t="s">
        <v>106</v>
      </c>
      <c r="J8957" s="169">
        <v>2.493150684931507</v>
      </c>
      <c r="K8957">
        <v>1</v>
      </c>
    </row>
    <row r="8958" spans="1:11" x14ac:dyDescent="0.25">
      <c r="A8958" t="s">
        <v>9514</v>
      </c>
      <c r="B8958">
        <v>89345</v>
      </c>
      <c r="C8958" t="s">
        <v>167</v>
      </c>
      <c r="D8958" s="167">
        <v>72697.36</v>
      </c>
      <c r="E8958" t="s">
        <v>188</v>
      </c>
      <c r="F8958" t="s">
        <v>169</v>
      </c>
      <c r="G8958" t="s">
        <v>428</v>
      </c>
      <c r="H8958" s="168">
        <v>41386</v>
      </c>
      <c r="I8958" t="s">
        <v>105</v>
      </c>
      <c r="J8958" s="169">
        <v>4.4301369863013695</v>
      </c>
      <c r="K8958">
        <v>1</v>
      </c>
    </row>
    <row r="8959" spans="1:11" x14ac:dyDescent="0.25">
      <c r="A8959" t="s">
        <v>9515</v>
      </c>
      <c r="B8959">
        <v>87208</v>
      </c>
      <c r="C8959" t="s">
        <v>172</v>
      </c>
      <c r="D8959" s="167">
        <v>100688</v>
      </c>
      <c r="E8959" t="s">
        <v>168</v>
      </c>
      <c r="F8959" t="s">
        <v>169</v>
      </c>
      <c r="G8959" t="s">
        <v>906</v>
      </c>
      <c r="H8959" s="168">
        <v>35464</v>
      </c>
      <c r="I8959" t="s">
        <v>104</v>
      </c>
      <c r="J8959" s="169">
        <v>20.654794520547945</v>
      </c>
      <c r="K8959">
        <v>5</v>
      </c>
    </row>
    <row r="8960" spans="1:11" x14ac:dyDescent="0.25">
      <c r="A8960" t="s">
        <v>9516</v>
      </c>
      <c r="B8960">
        <v>88515</v>
      </c>
      <c r="C8960" t="s">
        <v>167</v>
      </c>
      <c r="D8960" s="167">
        <v>18416.05</v>
      </c>
      <c r="E8960" t="s">
        <v>196</v>
      </c>
      <c r="F8960" t="s">
        <v>202</v>
      </c>
      <c r="G8960" t="s">
        <v>222</v>
      </c>
      <c r="H8960" s="168">
        <v>40784</v>
      </c>
      <c r="I8960" t="s">
        <v>103</v>
      </c>
      <c r="J8960" s="169">
        <v>6.0794520547945208</v>
      </c>
      <c r="K8960">
        <v>2</v>
      </c>
    </row>
    <row r="8961" spans="1:11" x14ac:dyDescent="0.25">
      <c r="A8961" t="s">
        <v>9517</v>
      </c>
      <c r="B8961">
        <v>10551</v>
      </c>
      <c r="C8961" t="s">
        <v>172</v>
      </c>
      <c r="D8961" s="167">
        <v>79913.17</v>
      </c>
      <c r="E8961" t="s">
        <v>268</v>
      </c>
      <c r="F8961" t="s">
        <v>169</v>
      </c>
      <c r="G8961" t="s">
        <v>418</v>
      </c>
      <c r="H8961" s="168">
        <v>41764</v>
      </c>
      <c r="I8961" t="s">
        <v>107</v>
      </c>
      <c r="J8961" s="169">
        <v>3.3945205479452056</v>
      </c>
      <c r="K8961">
        <v>1</v>
      </c>
    </row>
    <row r="8962" spans="1:11" x14ac:dyDescent="0.25">
      <c r="A8962" t="s">
        <v>9518</v>
      </c>
      <c r="B8962">
        <v>71903</v>
      </c>
      <c r="C8962" t="s">
        <v>167</v>
      </c>
      <c r="D8962" s="167">
        <v>117137.25</v>
      </c>
      <c r="E8962" t="s">
        <v>213</v>
      </c>
      <c r="F8962" t="s">
        <v>169</v>
      </c>
      <c r="G8962" t="s">
        <v>275</v>
      </c>
      <c r="H8962" s="168">
        <v>37185</v>
      </c>
      <c r="I8962" t="s">
        <v>107</v>
      </c>
      <c r="J8962" s="169">
        <v>15.93972602739726</v>
      </c>
      <c r="K8962">
        <v>4</v>
      </c>
    </row>
    <row r="8963" spans="1:11" x14ac:dyDescent="0.25">
      <c r="A8963" t="s">
        <v>9519</v>
      </c>
      <c r="B8963">
        <v>5166</v>
      </c>
      <c r="C8963" t="s">
        <v>172</v>
      </c>
      <c r="D8963" s="167">
        <v>55328</v>
      </c>
      <c r="E8963" t="s">
        <v>191</v>
      </c>
      <c r="F8963" t="s">
        <v>169</v>
      </c>
      <c r="G8963" t="s">
        <v>354</v>
      </c>
      <c r="H8963" s="168">
        <v>41288</v>
      </c>
      <c r="I8963" t="s">
        <v>103</v>
      </c>
      <c r="J8963" s="169">
        <v>4.6986301369863011</v>
      </c>
      <c r="K8963">
        <v>1</v>
      </c>
    </row>
    <row r="8964" spans="1:11" x14ac:dyDescent="0.25">
      <c r="A8964" t="s">
        <v>9520</v>
      </c>
      <c r="B8964">
        <v>3130</v>
      </c>
      <c r="C8964" t="s">
        <v>172</v>
      </c>
      <c r="D8964" s="167">
        <v>102664</v>
      </c>
      <c r="E8964" t="s">
        <v>196</v>
      </c>
      <c r="F8964" t="s">
        <v>169</v>
      </c>
      <c r="G8964" t="s">
        <v>478</v>
      </c>
      <c r="H8964" s="168">
        <v>42016</v>
      </c>
      <c r="I8964" t="s">
        <v>106</v>
      </c>
      <c r="J8964" s="169">
        <v>2.7041095890410958</v>
      </c>
      <c r="K8964">
        <v>1</v>
      </c>
    </row>
    <row r="8965" spans="1:11" x14ac:dyDescent="0.25">
      <c r="A8965" t="s">
        <v>9521</v>
      </c>
      <c r="B8965">
        <v>3999</v>
      </c>
      <c r="C8965" t="s">
        <v>172</v>
      </c>
      <c r="D8965" s="167">
        <v>95933.26</v>
      </c>
      <c r="E8965" t="s">
        <v>168</v>
      </c>
      <c r="F8965" t="s">
        <v>169</v>
      </c>
      <c r="G8965" t="s">
        <v>5512</v>
      </c>
      <c r="H8965" s="168">
        <v>41190</v>
      </c>
      <c r="I8965" t="s">
        <v>106</v>
      </c>
      <c r="J8965" s="169">
        <v>4.9671232876712326</v>
      </c>
      <c r="K8965">
        <v>1</v>
      </c>
    </row>
    <row r="8966" spans="1:11" x14ac:dyDescent="0.25">
      <c r="A8966" t="s">
        <v>9522</v>
      </c>
      <c r="B8966">
        <v>19075</v>
      </c>
      <c r="C8966" t="s">
        <v>172</v>
      </c>
      <c r="D8966" s="167">
        <v>125888.36</v>
      </c>
      <c r="E8966" t="s">
        <v>199</v>
      </c>
      <c r="F8966" t="s">
        <v>169</v>
      </c>
      <c r="G8966" t="s">
        <v>275</v>
      </c>
      <c r="H8966" s="168">
        <v>37508</v>
      </c>
      <c r="I8966" t="s">
        <v>104</v>
      </c>
      <c r="J8966" s="169">
        <v>15.054794520547945</v>
      </c>
      <c r="K8966">
        <v>4</v>
      </c>
    </row>
    <row r="8967" spans="1:11" x14ac:dyDescent="0.25">
      <c r="A8967" t="s">
        <v>9523</v>
      </c>
      <c r="B8967">
        <v>22910</v>
      </c>
      <c r="D8967" s="167">
        <v>42425</v>
      </c>
      <c r="E8967" t="s">
        <v>188</v>
      </c>
      <c r="F8967" t="s">
        <v>169</v>
      </c>
      <c r="G8967" t="s">
        <v>1396</v>
      </c>
      <c r="H8967" s="168">
        <v>42731</v>
      </c>
      <c r="I8967" t="s">
        <v>104</v>
      </c>
      <c r="J8967" s="169">
        <v>0.74520547945205484</v>
      </c>
      <c r="K8967">
        <v>1</v>
      </c>
    </row>
    <row r="8968" spans="1:11" x14ac:dyDescent="0.25">
      <c r="A8968" t="s">
        <v>9524</v>
      </c>
      <c r="B8968">
        <v>9998</v>
      </c>
      <c r="C8968" t="s">
        <v>167</v>
      </c>
      <c r="D8968" s="167">
        <v>102664</v>
      </c>
      <c r="E8968" t="s">
        <v>188</v>
      </c>
      <c r="F8968" t="s">
        <v>169</v>
      </c>
      <c r="G8968" t="s">
        <v>397</v>
      </c>
      <c r="H8968" s="168">
        <v>36640</v>
      </c>
      <c r="I8968" t="s">
        <v>105</v>
      </c>
      <c r="J8968" s="169">
        <v>17.432876712328767</v>
      </c>
      <c r="K8968">
        <v>4</v>
      </c>
    </row>
    <row r="8969" spans="1:11" x14ac:dyDescent="0.25">
      <c r="A8969" t="s">
        <v>9525</v>
      </c>
      <c r="B8969">
        <v>38141</v>
      </c>
      <c r="C8969" t="s">
        <v>172</v>
      </c>
      <c r="D8969" s="167">
        <v>77343</v>
      </c>
      <c r="E8969" t="s">
        <v>196</v>
      </c>
      <c r="F8969" t="s">
        <v>169</v>
      </c>
      <c r="G8969" t="s">
        <v>7297</v>
      </c>
      <c r="H8969" s="168">
        <v>37676</v>
      </c>
      <c r="I8969" t="s">
        <v>108</v>
      </c>
      <c r="J8969" s="169">
        <v>14.594520547945205</v>
      </c>
      <c r="K8969">
        <v>3</v>
      </c>
    </row>
    <row r="8970" spans="1:11" x14ac:dyDescent="0.25">
      <c r="A8970" t="s">
        <v>9526</v>
      </c>
      <c r="B8970">
        <v>53202</v>
      </c>
      <c r="C8970" t="s">
        <v>167</v>
      </c>
      <c r="D8970" s="167">
        <v>27272</v>
      </c>
      <c r="E8970" t="s">
        <v>216</v>
      </c>
      <c r="F8970" t="s">
        <v>202</v>
      </c>
      <c r="G8970" t="s">
        <v>217</v>
      </c>
      <c r="H8970" s="168">
        <v>34688</v>
      </c>
      <c r="I8970" t="s">
        <v>106</v>
      </c>
      <c r="J8970" s="169">
        <v>22.780821917808218</v>
      </c>
      <c r="K8970">
        <v>5</v>
      </c>
    </row>
    <row r="8971" spans="1:11" x14ac:dyDescent="0.25">
      <c r="A8971" t="s">
        <v>9527</v>
      </c>
      <c r="B8971">
        <v>81890</v>
      </c>
      <c r="C8971" t="s">
        <v>172</v>
      </c>
      <c r="D8971" s="167">
        <v>104017.5</v>
      </c>
      <c r="E8971" t="s">
        <v>325</v>
      </c>
      <c r="F8971" t="s">
        <v>169</v>
      </c>
      <c r="G8971" t="s">
        <v>3850</v>
      </c>
      <c r="H8971" s="168">
        <v>42310</v>
      </c>
      <c r="I8971" t="s">
        <v>104</v>
      </c>
      <c r="J8971" s="169">
        <v>1.8986301369863015</v>
      </c>
      <c r="K8971">
        <v>1</v>
      </c>
    </row>
    <row r="8972" spans="1:11" x14ac:dyDescent="0.25">
      <c r="A8972" t="s">
        <v>9528</v>
      </c>
      <c r="B8972">
        <v>75192</v>
      </c>
      <c r="C8972" t="s">
        <v>172</v>
      </c>
      <c r="D8972" s="167">
        <v>75822.67</v>
      </c>
      <c r="E8972" t="s">
        <v>253</v>
      </c>
      <c r="F8972" t="s">
        <v>169</v>
      </c>
      <c r="G8972" t="s">
        <v>2030</v>
      </c>
      <c r="H8972" s="168">
        <v>30933</v>
      </c>
      <c r="I8972" t="s">
        <v>106</v>
      </c>
      <c r="J8972" s="169">
        <v>33.06849315068493</v>
      </c>
      <c r="K8972">
        <v>7</v>
      </c>
    </row>
    <row r="8973" spans="1:11" x14ac:dyDescent="0.25">
      <c r="A8973" t="s">
        <v>9529</v>
      </c>
      <c r="B8973">
        <v>49378</v>
      </c>
      <c r="C8973" t="s">
        <v>172</v>
      </c>
      <c r="D8973" s="167">
        <v>60501</v>
      </c>
      <c r="E8973" t="s">
        <v>175</v>
      </c>
      <c r="F8973" t="s">
        <v>169</v>
      </c>
      <c r="G8973" t="s">
        <v>183</v>
      </c>
      <c r="H8973" s="168">
        <v>41106</v>
      </c>
      <c r="I8973" t="s">
        <v>107</v>
      </c>
      <c r="J8973" s="169">
        <v>5.1972602739726028</v>
      </c>
      <c r="K8973">
        <v>2</v>
      </c>
    </row>
    <row r="8974" spans="1:11" x14ac:dyDescent="0.25">
      <c r="A8974" t="s">
        <v>9530</v>
      </c>
      <c r="B8974">
        <v>54845</v>
      </c>
      <c r="C8974" t="s">
        <v>167</v>
      </c>
      <c r="D8974" s="167">
        <v>135392</v>
      </c>
      <c r="E8974" t="s">
        <v>616</v>
      </c>
      <c r="F8974" t="s">
        <v>169</v>
      </c>
      <c r="G8974" t="s">
        <v>275</v>
      </c>
      <c r="H8974" s="168">
        <v>32392</v>
      </c>
      <c r="I8974" t="s">
        <v>104</v>
      </c>
      <c r="J8974" s="169">
        <v>29.07123287671233</v>
      </c>
      <c r="K8974">
        <v>6</v>
      </c>
    </row>
    <row r="8975" spans="1:11" x14ac:dyDescent="0.25">
      <c r="A8975" t="s">
        <v>9531</v>
      </c>
      <c r="B8975">
        <v>3002</v>
      </c>
      <c r="C8975" t="s">
        <v>167</v>
      </c>
      <c r="D8975" s="167">
        <v>73801</v>
      </c>
      <c r="E8975" t="s">
        <v>168</v>
      </c>
      <c r="F8975" t="s">
        <v>169</v>
      </c>
      <c r="G8975" t="s">
        <v>2693</v>
      </c>
      <c r="H8975" s="168">
        <v>36073</v>
      </c>
      <c r="I8975" t="s">
        <v>105</v>
      </c>
      <c r="J8975" s="169">
        <v>18.986301369863014</v>
      </c>
      <c r="K8975">
        <v>4</v>
      </c>
    </row>
    <row r="8976" spans="1:11" x14ac:dyDescent="0.25">
      <c r="A8976" t="s">
        <v>9532</v>
      </c>
      <c r="B8976">
        <v>6924</v>
      </c>
      <c r="C8976" t="s">
        <v>172</v>
      </c>
      <c r="D8976" s="167">
        <v>39257.31</v>
      </c>
      <c r="E8976" t="s">
        <v>199</v>
      </c>
      <c r="F8976" t="s">
        <v>169</v>
      </c>
      <c r="G8976" t="s">
        <v>200</v>
      </c>
      <c r="H8976" s="168">
        <v>42422</v>
      </c>
      <c r="I8976" t="s">
        <v>106</v>
      </c>
      <c r="J8976" s="169">
        <v>1.5917808219178082</v>
      </c>
      <c r="K8976">
        <v>1</v>
      </c>
    </row>
    <row r="8977" spans="1:11" x14ac:dyDescent="0.25">
      <c r="A8977" t="s">
        <v>9533</v>
      </c>
      <c r="B8977">
        <v>27008</v>
      </c>
      <c r="C8977" t="s">
        <v>172</v>
      </c>
      <c r="D8977" s="167">
        <v>89620</v>
      </c>
      <c r="E8977" t="s">
        <v>175</v>
      </c>
      <c r="F8977" t="s">
        <v>169</v>
      </c>
      <c r="G8977" t="s">
        <v>183</v>
      </c>
      <c r="H8977" s="168">
        <v>37655</v>
      </c>
      <c r="I8977" t="s">
        <v>104</v>
      </c>
      <c r="J8977" s="169">
        <v>14.652054794520549</v>
      </c>
      <c r="K8977">
        <v>3</v>
      </c>
    </row>
    <row r="8978" spans="1:11" x14ac:dyDescent="0.25">
      <c r="A8978" t="s">
        <v>9534</v>
      </c>
      <c r="B8978">
        <v>13254</v>
      </c>
      <c r="C8978" t="s">
        <v>167</v>
      </c>
      <c r="D8978" s="167">
        <v>69222.179999999993</v>
      </c>
      <c r="E8978" t="s">
        <v>188</v>
      </c>
      <c r="F8978" t="s">
        <v>169</v>
      </c>
      <c r="G8978" t="s">
        <v>170</v>
      </c>
      <c r="H8978" s="168">
        <v>32783</v>
      </c>
      <c r="I8978" t="s">
        <v>106</v>
      </c>
      <c r="J8978" s="169">
        <v>28</v>
      </c>
      <c r="K8978">
        <v>6</v>
      </c>
    </row>
    <row r="8979" spans="1:11" x14ac:dyDescent="0.25">
      <c r="A8979" t="s">
        <v>9535</v>
      </c>
      <c r="B8979">
        <v>80942</v>
      </c>
      <c r="C8979" t="s">
        <v>167</v>
      </c>
      <c r="D8979" s="167">
        <v>82131.06</v>
      </c>
      <c r="E8979" t="s">
        <v>199</v>
      </c>
      <c r="F8979" t="s">
        <v>169</v>
      </c>
      <c r="G8979" t="s">
        <v>189</v>
      </c>
      <c r="H8979" s="168">
        <v>36927</v>
      </c>
      <c r="I8979" t="s">
        <v>103</v>
      </c>
      <c r="J8979" s="169">
        <v>16.646575342465752</v>
      </c>
      <c r="K8979">
        <v>4</v>
      </c>
    </row>
    <row r="8980" spans="1:11" x14ac:dyDescent="0.25">
      <c r="A8980" t="s">
        <v>9536</v>
      </c>
      <c r="B8980">
        <v>31662</v>
      </c>
      <c r="C8980" t="s">
        <v>172</v>
      </c>
      <c r="D8980" s="167">
        <v>118930</v>
      </c>
      <c r="E8980" t="s">
        <v>185</v>
      </c>
      <c r="F8980" t="s">
        <v>169</v>
      </c>
      <c r="G8980" t="s">
        <v>382</v>
      </c>
      <c r="H8980" s="168">
        <v>36780</v>
      </c>
      <c r="I8980" t="s">
        <v>107</v>
      </c>
      <c r="J8980" s="169">
        <v>17.049315068493151</v>
      </c>
      <c r="K8980">
        <v>4</v>
      </c>
    </row>
    <row r="8981" spans="1:11" x14ac:dyDescent="0.25">
      <c r="A8981" t="s">
        <v>9537</v>
      </c>
      <c r="B8981">
        <v>98738</v>
      </c>
      <c r="C8981" t="s">
        <v>167</v>
      </c>
      <c r="D8981" s="167">
        <v>52285.02</v>
      </c>
      <c r="E8981" t="s">
        <v>230</v>
      </c>
      <c r="F8981" t="s">
        <v>169</v>
      </c>
      <c r="G8981" t="s">
        <v>282</v>
      </c>
      <c r="H8981" s="168">
        <v>42016</v>
      </c>
      <c r="I8981" t="s">
        <v>107</v>
      </c>
      <c r="J8981" s="169">
        <v>2.7041095890410958</v>
      </c>
      <c r="K8981">
        <v>1</v>
      </c>
    </row>
    <row r="8982" spans="1:11" x14ac:dyDescent="0.25">
      <c r="A8982" t="s">
        <v>9538</v>
      </c>
      <c r="B8982">
        <v>60500</v>
      </c>
      <c r="C8982" t="s">
        <v>167</v>
      </c>
      <c r="D8982" s="167">
        <v>100849.36</v>
      </c>
      <c r="E8982" t="s">
        <v>188</v>
      </c>
      <c r="F8982" t="s">
        <v>169</v>
      </c>
      <c r="G8982" t="s">
        <v>284</v>
      </c>
      <c r="H8982" s="168">
        <v>28807</v>
      </c>
      <c r="I8982" t="s">
        <v>107</v>
      </c>
      <c r="J8982" s="169">
        <v>38.893150684931506</v>
      </c>
      <c r="K8982">
        <v>8</v>
      </c>
    </row>
    <row r="8983" spans="1:11" x14ac:dyDescent="0.25">
      <c r="A8983" t="s">
        <v>9539</v>
      </c>
      <c r="B8983">
        <v>96255</v>
      </c>
      <c r="C8983" t="s">
        <v>167</v>
      </c>
      <c r="D8983" s="167">
        <v>49949.14</v>
      </c>
      <c r="E8983" t="s">
        <v>168</v>
      </c>
      <c r="F8983" t="s">
        <v>169</v>
      </c>
      <c r="G8983" t="s">
        <v>869</v>
      </c>
      <c r="H8983" s="168">
        <v>38726</v>
      </c>
      <c r="I8983" t="s">
        <v>104</v>
      </c>
      <c r="J8983" s="169">
        <v>11.717808219178082</v>
      </c>
      <c r="K8983">
        <v>3</v>
      </c>
    </row>
    <row r="8984" spans="1:11" x14ac:dyDescent="0.25">
      <c r="A8984" t="s">
        <v>9540</v>
      </c>
      <c r="B8984">
        <v>14564</v>
      </c>
      <c r="C8984" t="s">
        <v>172</v>
      </c>
      <c r="D8984" s="167">
        <v>140794</v>
      </c>
      <c r="E8984" t="s">
        <v>325</v>
      </c>
      <c r="F8984" t="s">
        <v>169</v>
      </c>
      <c r="G8984" t="s">
        <v>533</v>
      </c>
      <c r="H8984" s="168">
        <v>36347</v>
      </c>
      <c r="I8984" t="s">
        <v>105</v>
      </c>
      <c r="J8984" s="169">
        <v>18.235616438356164</v>
      </c>
      <c r="K8984">
        <v>4</v>
      </c>
    </row>
    <row r="8985" spans="1:11" x14ac:dyDescent="0.25">
      <c r="A8985" t="s">
        <v>9541</v>
      </c>
      <c r="B8985">
        <v>2594</v>
      </c>
      <c r="C8985" t="s">
        <v>167</v>
      </c>
      <c r="D8985" s="167">
        <v>26258.75</v>
      </c>
      <c r="E8985" t="s">
        <v>216</v>
      </c>
      <c r="F8985" t="s">
        <v>202</v>
      </c>
      <c r="G8985" t="s">
        <v>588</v>
      </c>
      <c r="H8985" s="168">
        <v>37165</v>
      </c>
      <c r="I8985" t="s">
        <v>103</v>
      </c>
      <c r="J8985" s="169">
        <v>15.994520547945205</v>
      </c>
      <c r="K8985">
        <v>4</v>
      </c>
    </row>
    <row r="8986" spans="1:11" x14ac:dyDescent="0.25">
      <c r="A8986" t="s">
        <v>9542</v>
      </c>
      <c r="B8986">
        <v>36926</v>
      </c>
      <c r="C8986" t="s">
        <v>167</v>
      </c>
      <c r="D8986" s="167">
        <v>77343</v>
      </c>
      <c r="E8986" t="s">
        <v>175</v>
      </c>
      <c r="F8986" t="s">
        <v>169</v>
      </c>
      <c r="G8986" t="s">
        <v>4708</v>
      </c>
      <c r="H8986" s="168">
        <v>35030</v>
      </c>
      <c r="I8986" t="s">
        <v>103</v>
      </c>
      <c r="J8986" s="169">
        <v>21.843835616438355</v>
      </c>
      <c r="K8986">
        <v>5</v>
      </c>
    </row>
    <row r="8987" spans="1:11" x14ac:dyDescent="0.25">
      <c r="A8987" t="s">
        <v>9543</v>
      </c>
      <c r="B8987">
        <v>67111</v>
      </c>
      <c r="C8987" t="s">
        <v>172</v>
      </c>
      <c r="D8987" s="167">
        <v>97560</v>
      </c>
      <c r="E8987" t="s">
        <v>185</v>
      </c>
      <c r="F8987" t="s">
        <v>169</v>
      </c>
      <c r="G8987" t="s">
        <v>416</v>
      </c>
      <c r="H8987" s="168">
        <v>36942</v>
      </c>
      <c r="I8987" t="s">
        <v>103</v>
      </c>
      <c r="J8987" s="169">
        <v>16.605479452054794</v>
      </c>
      <c r="K8987">
        <v>4</v>
      </c>
    </row>
    <row r="8988" spans="1:11" x14ac:dyDescent="0.25">
      <c r="A8988" t="s">
        <v>9544</v>
      </c>
      <c r="B8988">
        <v>47612</v>
      </c>
      <c r="C8988" t="s">
        <v>172</v>
      </c>
      <c r="D8988" s="167">
        <v>120117.06</v>
      </c>
      <c r="E8988" t="s">
        <v>185</v>
      </c>
      <c r="F8988" t="s">
        <v>169</v>
      </c>
      <c r="G8988" t="s">
        <v>382</v>
      </c>
      <c r="H8988" s="168">
        <v>30167</v>
      </c>
      <c r="I8988" t="s">
        <v>106</v>
      </c>
      <c r="J8988" s="169">
        <v>35.167123287671231</v>
      </c>
      <c r="K8988">
        <v>8</v>
      </c>
    </row>
    <row r="8989" spans="1:11" x14ac:dyDescent="0.25">
      <c r="A8989" t="s">
        <v>9545</v>
      </c>
      <c r="B8989">
        <v>40539</v>
      </c>
      <c r="C8989" t="s">
        <v>172</v>
      </c>
      <c r="D8989" s="167">
        <v>50910</v>
      </c>
      <c r="E8989" t="s">
        <v>191</v>
      </c>
      <c r="F8989" t="s">
        <v>169</v>
      </c>
      <c r="G8989" t="s">
        <v>354</v>
      </c>
      <c r="H8989" s="168">
        <v>41904</v>
      </c>
      <c r="I8989" t="s">
        <v>108</v>
      </c>
      <c r="J8989" s="169">
        <v>3.010958904109589</v>
      </c>
      <c r="K8989">
        <v>1</v>
      </c>
    </row>
    <row r="8990" spans="1:11" x14ac:dyDescent="0.25">
      <c r="A8990" t="s">
        <v>9546</v>
      </c>
      <c r="B8990">
        <v>19781</v>
      </c>
      <c r="C8990" t="s">
        <v>167</v>
      </c>
      <c r="D8990" s="167">
        <v>67206</v>
      </c>
      <c r="E8990" t="s">
        <v>175</v>
      </c>
      <c r="F8990" t="s">
        <v>169</v>
      </c>
      <c r="G8990" t="s">
        <v>904</v>
      </c>
      <c r="H8990" s="168">
        <v>36360</v>
      </c>
      <c r="I8990" t="s">
        <v>103</v>
      </c>
      <c r="J8990" s="169">
        <v>18.2</v>
      </c>
      <c r="K8990">
        <v>4</v>
      </c>
    </row>
    <row r="8991" spans="1:11" x14ac:dyDescent="0.25">
      <c r="A8991" t="s">
        <v>9547</v>
      </c>
      <c r="B8991">
        <v>58807</v>
      </c>
      <c r="C8991" t="s">
        <v>172</v>
      </c>
      <c r="D8991" s="167">
        <v>92756.7</v>
      </c>
      <c r="E8991" t="s">
        <v>175</v>
      </c>
      <c r="F8991" t="s">
        <v>169</v>
      </c>
      <c r="G8991" t="s">
        <v>183</v>
      </c>
      <c r="H8991" s="168">
        <v>34498</v>
      </c>
      <c r="I8991" t="s">
        <v>107</v>
      </c>
      <c r="J8991" s="169">
        <v>23.301369863013697</v>
      </c>
      <c r="K8991">
        <v>5</v>
      </c>
    </row>
    <row r="8992" spans="1:11" x14ac:dyDescent="0.25">
      <c r="A8992" t="s">
        <v>9548</v>
      </c>
      <c r="B8992">
        <v>41880</v>
      </c>
      <c r="C8992" t="s">
        <v>172</v>
      </c>
      <c r="D8992" s="167">
        <v>102664</v>
      </c>
      <c r="E8992" t="s">
        <v>308</v>
      </c>
      <c r="F8992" t="s">
        <v>169</v>
      </c>
      <c r="G8992" t="s">
        <v>397</v>
      </c>
      <c r="H8992" s="168">
        <v>36262</v>
      </c>
      <c r="I8992" t="s">
        <v>103</v>
      </c>
      <c r="J8992" s="169">
        <v>18.468493150684932</v>
      </c>
      <c r="K8992">
        <v>4</v>
      </c>
    </row>
    <row r="8993" spans="1:11" x14ac:dyDescent="0.25">
      <c r="A8993" t="s">
        <v>9549</v>
      </c>
      <c r="B8993">
        <v>16411</v>
      </c>
      <c r="C8993" t="s">
        <v>167</v>
      </c>
      <c r="D8993" s="167">
        <v>53163.59</v>
      </c>
      <c r="E8993" t="s">
        <v>199</v>
      </c>
      <c r="F8993" t="s">
        <v>169</v>
      </c>
      <c r="G8993" t="s">
        <v>295</v>
      </c>
      <c r="H8993" s="168">
        <v>36108</v>
      </c>
      <c r="I8993" t="s">
        <v>104</v>
      </c>
      <c r="J8993" s="169">
        <v>18.890410958904109</v>
      </c>
      <c r="K8993">
        <v>4</v>
      </c>
    </row>
    <row r="8994" spans="1:11" x14ac:dyDescent="0.25">
      <c r="A8994" t="s">
        <v>9550</v>
      </c>
      <c r="B8994">
        <v>23990</v>
      </c>
      <c r="C8994" t="s">
        <v>172</v>
      </c>
      <c r="D8994" s="167">
        <v>117174.02</v>
      </c>
      <c r="E8994" t="s">
        <v>185</v>
      </c>
      <c r="F8994" t="s">
        <v>169</v>
      </c>
      <c r="G8994" t="s">
        <v>382</v>
      </c>
      <c r="H8994" s="168">
        <v>33924</v>
      </c>
      <c r="I8994" t="s">
        <v>107</v>
      </c>
      <c r="J8994" s="169">
        <v>24.873972602739727</v>
      </c>
      <c r="K8994">
        <v>5</v>
      </c>
    </row>
    <row r="8995" spans="1:11" x14ac:dyDescent="0.25">
      <c r="A8995" t="s">
        <v>9551</v>
      </c>
      <c r="B8995">
        <v>48990</v>
      </c>
      <c r="C8995" t="s">
        <v>172</v>
      </c>
      <c r="D8995" s="167">
        <v>118400</v>
      </c>
      <c r="E8995" t="s">
        <v>213</v>
      </c>
      <c r="F8995" t="s">
        <v>169</v>
      </c>
      <c r="G8995" t="s">
        <v>214</v>
      </c>
      <c r="H8995" s="168">
        <v>38503</v>
      </c>
      <c r="I8995" t="s">
        <v>103</v>
      </c>
      <c r="J8995" s="169">
        <v>12.328767123287671</v>
      </c>
      <c r="K8995">
        <v>3</v>
      </c>
    </row>
    <row r="8996" spans="1:11" x14ac:dyDescent="0.25">
      <c r="A8996" t="s">
        <v>9552</v>
      </c>
      <c r="B8996">
        <v>57943</v>
      </c>
      <c r="C8996" t="s">
        <v>167</v>
      </c>
      <c r="D8996" s="167">
        <v>143609.88</v>
      </c>
      <c r="E8996" t="s">
        <v>325</v>
      </c>
      <c r="F8996" t="s">
        <v>169</v>
      </c>
      <c r="G8996" t="s">
        <v>533</v>
      </c>
      <c r="H8996" s="168">
        <v>31929</v>
      </c>
      <c r="I8996" t="s">
        <v>108</v>
      </c>
      <c r="J8996" s="169">
        <v>30.339726027397262</v>
      </c>
      <c r="K8996">
        <v>7</v>
      </c>
    </row>
    <row r="8997" spans="1:11" x14ac:dyDescent="0.25">
      <c r="A8997" t="s">
        <v>9553</v>
      </c>
      <c r="B8997">
        <v>22003</v>
      </c>
      <c r="C8997" t="s">
        <v>167</v>
      </c>
      <c r="D8997" s="167">
        <v>77210.600000000006</v>
      </c>
      <c r="E8997" t="s">
        <v>325</v>
      </c>
      <c r="F8997" t="s">
        <v>169</v>
      </c>
      <c r="G8997" t="s">
        <v>1506</v>
      </c>
      <c r="H8997" s="168">
        <v>39454</v>
      </c>
      <c r="I8997" t="s">
        <v>105</v>
      </c>
      <c r="J8997" s="169">
        <v>9.7232876712328764</v>
      </c>
      <c r="K8997">
        <v>2</v>
      </c>
    </row>
    <row r="8998" spans="1:11" x14ac:dyDescent="0.25">
      <c r="A8998" t="s">
        <v>9554</v>
      </c>
      <c r="B8998">
        <v>27493</v>
      </c>
      <c r="C8998" t="s">
        <v>167</v>
      </c>
      <c r="D8998" s="167">
        <v>40534.480000000003</v>
      </c>
      <c r="E8998" t="s">
        <v>188</v>
      </c>
      <c r="F8998" t="s">
        <v>202</v>
      </c>
      <c r="G8998" t="s">
        <v>313</v>
      </c>
      <c r="H8998" s="168">
        <v>39300</v>
      </c>
      <c r="I8998" t="s">
        <v>108</v>
      </c>
      <c r="J8998" s="169">
        <v>10.145205479452056</v>
      </c>
      <c r="K8998">
        <v>3</v>
      </c>
    </row>
    <row r="8999" spans="1:11" x14ac:dyDescent="0.25">
      <c r="A8999" t="s">
        <v>9555</v>
      </c>
      <c r="B8999">
        <v>87367</v>
      </c>
      <c r="C8999" t="s">
        <v>172</v>
      </c>
      <c r="D8999" s="167">
        <v>27805.439999999999</v>
      </c>
      <c r="E8999" t="s">
        <v>233</v>
      </c>
      <c r="F8999" t="s">
        <v>202</v>
      </c>
      <c r="G8999" t="s">
        <v>234</v>
      </c>
      <c r="H8999" s="168">
        <v>42576</v>
      </c>
      <c r="I8999" t="s">
        <v>103</v>
      </c>
      <c r="J8999" s="169">
        <v>1.1698630136986301</v>
      </c>
      <c r="K8999">
        <v>1</v>
      </c>
    </row>
    <row r="9000" spans="1:11" x14ac:dyDescent="0.25">
      <c r="A9000" t="s">
        <v>9556</v>
      </c>
      <c r="B9000">
        <v>92666</v>
      </c>
      <c r="C9000" t="s">
        <v>172</v>
      </c>
      <c r="D9000" s="167">
        <v>34749</v>
      </c>
      <c r="E9000" t="s">
        <v>233</v>
      </c>
      <c r="F9000" t="s">
        <v>169</v>
      </c>
      <c r="G9000" t="s">
        <v>242</v>
      </c>
      <c r="H9000" s="168">
        <v>42338</v>
      </c>
      <c r="I9000" t="s">
        <v>103</v>
      </c>
      <c r="J9000" s="169">
        <v>1.821917808219178</v>
      </c>
      <c r="K9000">
        <v>1</v>
      </c>
    </row>
    <row r="9001" spans="1:11" x14ac:dyDescent="0.25">
      <c r="A9001" t="s">
        <v>9557</v>
      </c>
      <c r="B9001">
        <v>36630</v>
      </c>
      <c r="C9001" t="s">
        <v>167</v>
      </c>
      <c r="D9001" s="167">
        <v>117137.25</v>
      </c>
      <c r="E9001" t="s">
        <v>168</v>
      </c>
      <c r="F9001" t="s">
        <v>169</v>
      </c>
      <c r="G9001" t="s">
        <v>275</v>
      </c>
      <c r="H9001" s="168">
        <v>39370</v>
      </c>
      <c r="I9001" t="s">
        <v>106</v>
      </c>
      <c r="J9001" s="169">
        <v>9.9534246575342458</v>
      </c>
      <c r="K9001">
        <v>3</v>
      </c>
    </row>
    <row r="9002" spans="1:11" x14ac:dyDescent="0.25">
      <c r="A9002" t="s">
        <v>9558</v>
      </c>
      <c r="B9002">
        <v>72765</v>
      </c>
      <c r="C9002" t="s">
        <v>172</v>
      </c>
      <c r="D9002" s="167">
        <v>59975.33</v>
      </c>
      <c r="E9002" t="s">
        <v>196</v>
      </c>
      <c r="F9002" t="s">
        <v>169</v>
      </c>
      <c r="G9002" t="s">
        <v>228</v>
      </c>
      <c r="H9002" s="168">
        <v>40925</v>
      </c>
      <c r="I9002" t="s">
        <v>107</v>
      </c>
      <c r="J9002" s="169">
        <v>5.6931506849315072</v>
      </c>
      <c r="K9002">
        <v>2</v>
      </c>
    </row>
    <row r="9003" spans="1:11" x14ac:dyDescent="0.25">
      <c r="A9003" t="s">
        <v>9559</v>
      </c>
      <c r="B9003">
        <v>46095</v>
      </c>
      <c r="C9003" t="s">
        <v>167</v>
      </c>
      <c r="D9003" s="167">
        <v>44945.53</v>
      </c>
      <c r="E9003" t="s">
        <v>188</v>
      </c>
      <c r="F9003" t="s">
        <v>202</v>
      </c>
      <c r="G9003" t="s">
        <v>313</v>
      </c>
      <c r="H9003" s="168">
        <v>37901</v>
      </c>
      <c r="I9003" t="s">
        <v>103</v>
      </c>
      <c r="J9003" s="169">
        <v>13.978082191780821</v>
      </c>
      <c r="K9003">
        <v>3</v>
      </c>
    </row>
    <row r="9004" spans="1:11" x14ac:dyDescent="0.25">
      <c r="A9004" t="s">
        <v>9560</v>
      </c>
      <c r="B9004">
        <v>13775</v>
      </c>
      <c r="C9004" t="s">
        <v>172</v>
      </c>
      <c r="D9004" s="167">
        <v>83658</v>
      </c>
      <c r="E9004" t="s">
        <v>175</v>
      </c>
      <c r="F9004" t="s">
        <v>169</v>
      </c>
      <c r="G9004" t="s">
        <v>183</v>
      </c>
      <c r="H9004" s="168">
        <v>37459</v>
      </c>
      <c r="I9004" t="s">
        <v>108</v>
      </c>
      <c r="J9004" s="169">
        <v>15.189041095890412</v>
      </c>
      <c r="K9004">
        <v>4</v>
      </c>
    </row>
    <row r="9005" spans="1:11" x14ac:dyDescent="0.25">
      <c r="A9005" t="s">
        <v>9561</v>
      </c>
      <c r="B9005">
        <v>42139</v>
      </c>
      <c r="C9005" t="s">
        <v>167</v>
      </c>
      <c r="D9005" s="167">
        <v>56990</v>
      </c>
      <c r="E9005" t="s">
        <v>191</v>
      </c>
      <c r="F9005" t="s">
        <v>169</v>
      </c>
      <c r="G9005" t="s">
        <v>354</v>
      </c>
      <c r="H9005" s="168">
        <v>41022</v>
      </c>
      <c r="I9005" t="s">
        <v>106</v>
      </c>
      <c r="J9005" s="169">
        <v>5.4273972602739722</v>
      </c>
      <c r="K9005">
        <v>2</v>
      </c>
    </row>
    <row r="9006" spans="1:11" x14ac:dyDescent="0.25">
      <c r="A9006" t="s">
        <v>9562</v>
      </c>
      <c r="B9006">
        <v>29077</v>
      </c>
      <c r="C9006" t="s">
        <v>167</v>
      </c>
      <c r="D9006" s="167">
        <v>44753</v>
      </c>
      <c r="E9006" t="s">
        <v>168</v>
      </c>
      <c r="F9006" t="s">
        <v>169</v>
      </c>
      <c r="G9006" t="s">
        <v>539</v>
      </c>
      <c r="H9006" s="168">
        <v>42464</v>
      </c>
      <c r="I9006" t="s">
        <v>103</v>
      </c>
      <c r="J9006" s="169">
        <v>1.4767123287671233</v>
      </c>
      <c r="K9006">
        <v>1</v>
      </c>
    </row>
    <row r="9007" spans="1:11" x14ac:dyDescent="0.25">
      <c r="A9007" t="s">
        <v>9563</v>
      </c>
      <c r="B9007">
        <v>37703</v>
      </c>
      <c r="C9007" t="s">
        <v>172</v>
      </c>
      <c r="D9007" s="167">
        <v>80784</v>
      </c>
      <c r="E9007" t="s">
        <v>191</v>
      </c>
      <c r="F9007" t="s">
        <v>169</v>
      </c>
      <c r="G9007" t="s">
        <v>192</v>
      </c>
      <c r="H9007" s="168">
        <v>37138</v>
      </c>
      <c r="I9007" t="s">
        <v>103</v>
      </c>
      <c r="J9007" s="169">
        <v>16.068493150684933</v>
      </c>
      <c r="K9007">
        <v>4</v>
      </c>
    </row>
    <row r="9008" spans="1:11" x14ac:dyDescent="0.25">
      <c r="A9008" t="s">
        <v>9564</v>
      </c>
      <c r="B9008">
        <v>6757</v>
      </c>
      <c r="C9008" t="s">
        <v>167</v>
      </c>
      <c r="D9008" s="167">
        <v>35552.800000000003</v>
      </c>
      <c r="E9008" t="s">
        <v>188</v>
      </c>
      <c r="F9008" t="s">
        <v>202</v>
      </c>
      <c r="G9008" t="s">
        <v>313</v>
      </c>
      <c r="H9008" s="168">
        <v>41848</v>
      </c>
      <c r="I9008" t="s">
        <v>104</v>
      </c>
      <c r="J9008" s="169">
        <v>3.1643835616438358</v>
      </c>
      <c r="K9008">
        <v>1</v>
      </c>
    </row>
    <row r="9009" spans="1:11" x14ac:dyDescent="0.25">
      <c r="A9009" t="s">
        <v>9565</v>
      </c>
      <c r="B9009">
        <v>23111</v>
      </c>
      <c r="C9009" t="s">
        <v>172</v>
      </c>
      <c r="D9009" s="167">
        <v>39257.31</v>
      </c>
      <c r="E9009" t="s">
        <v>199</v>
      </c>
      <c r="F9009" t="s">
        <v>169</v>
      </c>
      <c r="G9009" t="s">
        <v>200</v>
      </c>
      <c r="H9009" s="168">
        <v>42177</v>
      </c>
      <c r="I9009" t="s">
        <v>103</v>
      </c>
      <c r="J9009" s="169">
        <v>2.2630136986301368</v>
      </c>
      <c r="K9009">
        <v>1</v>
      </c>
    </row>
    <row r="9010" spans="1:11" x14ac:dyDescent="0.25">
      <c r="A9010" t="s">
        <v>9566</v>
      </c>
      <c r="B9010">
        <v>80945</v>
      </c>
      <c r="C9010" t="s">
        <v>167</v>
      </c>
      <c r="D9010" s="167">
        <v>85698.61</v>
      </c>
      <c r="E9010" t="s">
        <v>168</v>
      </c>
      <c r="F9010" t="s">
        <v>169</v>
      </c>
      <c r="G9010" t="s">
        <v>261</v>
      </c>
      <c r="H9010" s="168">
        <v>35660</v>
      </c>
      <c r="I9010" t="s">
        <v>103</v>
      </c>
      <c r="J9010" s="169">
        <v>20.117808219178084</v>
      </c>
      <c r="K9010">
        <v>5</v>
      </c>
    </row>
    <row r="9011" spans="1:11" x14ac:dyDescent="0.25">
      <c r="A9011" t="s">
        <v>9567</v>
      </c>
      <c r="B9011">
        <v>27663</v>
      </c>
      <c r="C9011" t="s">
        <v>167</v>
      </c>
      <c r="D9011" s="167">
        <v>95559</v>
      </c>
      <c r="E9011" t="s">
        <v>185</v>
      </c>
      <c r="F9011" t="s">
        <v>169</v>
      </c>
      <c r="G9011" t="s">
        <v>495</v>
      </c>
      <c r="H9011" s="168">
        <v>38334</v>
      </c>
      <c r="I9011" t="s">
        <v>103</v>
      </c>
      <c r="J9011" s="169">
        <v>12.791780821917808</v>
      </c>
      <c r="K9011">
        <v>3</v>
      </c>
    </row>
    <row r="9012" spans="1:11" x14ac:dyDescent="0.25">
      <c r="A9012" t="s">
        <v>9568</v>
      </c>
      <c r="B9012">
        <v>81615</v>
      </c>
      <c r="C9012" t="s">
        <v>172</v>
      </c>
      <c r="D9012" s="167">
        <v>28772.07</v>
      </c>
      <c r="E9012" t="s">
        <v>233</v>
      </c>
      <c r="F9012" t="s">
        <v>202</v>
      </c>
      <c r="G9012" t="s">
        <v>234</v>
      </c>
      <c r="H9012" s="168">
        <v>42170</v>
      </c>
      <c r="I9012" t="s">
        <v>108</v>
      </c>
      <c r="J9012" s="169">
        <v>2.2821917808219179</v>
      </c>
      <c r="K9012">
        <v>1</v>
      </c>
    </row>
    <row r="9013" spans="1:11" x14ac:dyDescent="0.25">
      <c r="A9013" t="s">
        <v>9569</v>
      </c>
      <c r="B9013">
        <v>86078</v>
      </c>
      <c r="C9013" t="s">
        <v>167</v>
      </c>
      <c r="D9013" s="167">
        <v>112899</v>
      </c>
      <c r="E9013" t="s">
        <v>213</v>
      </c>
      <c r="F9013" t="s">
        <v>169</v>
      </c>
      <c r="G9013" t="s">
        <v>617</v>
      </c>
      <c r="H9013" s="168">
        <v>37060</v>
      </c>
      <c r="I9013" t="s">
        <v>108</v>
      </c>
      <c r="J9013" s="169">
        <v>16.282191780821918</v>
      </c>
      <c r="K9013">
        <v>4</v>
      </c>
    </row>
    <row r="9014" spans="1:11" x14ac:dyDescent="0.25">
      <c r="A9014" t="s">
        <v>9570</v>
      </c>
      <c r="B9014">
        <v>77744</v>
      </c>
      <c r="C9014" t="s">
        <v>172</v>
      </c>
      <c r="D9014" s="167">
        <v>80145</v>
      </c>
      <c r="E9014" t="s">
        <v>185</v>
      </c>
      <c r="F9014" t="s">
        <v>169</v>
      </c>
      <c r="G9014" t="s">
        <v>416</v>
      </c>
      <c r="H9014" s="168">
        <v>38145</v>
      </c>
      <c r="I9014" t="s">
        <v>103</v>
      </c>
      <c r="J9014" s="169">
        <v>13.30958904109589</v>
      </c>
      <c r="K9014">
        <v>3</v>
      </c>
    </row>
    <row r="9015" spans="1:11" x14ac:dyDescent="0.25">
      <c r="A9015" t="s">
        <v>9571</v>
      </c>
      <c r="B9015">
        <v>98847</v>
      </c>
      <c r="C9015" t="s">
        <v>167</v>
      </c>
      <c r="D9015" s="167">
        <v>40946.26</v>
      </c>
      <c r="E9015" t="s">
        <v>233</v>
      </c>
      <c r="F9015" t="s">
        <v>169</v>
      </c>
      <c r="G9015" t="s">
        <v>554</v>
      </c>
      <c r="H9015" s="168">
        <v>41918</v>
      </c>
      <c r="I9015" t="s">
        <v>103</v>
      </c>
      <c r="J9015" s="169">
        <v>2.9726027397260273</v>
      </c>
      <c r="K9015">
        <v>1</v>
      </c>
    </row>
    <row r="9016" spans="1:11" x14ac:dyDescent="0.25">
      <c r="A9016" t="s">
        <v>9572</v>
      </c>
      <c r="B9016">
        <v>58361</v>
      </c>
      <c r="C9016" t="s">
        <v>172</v>
      </c>
      <c r="D9016" s="167">
        <v>89620</v>
      </c>
      <c r="E9016" t="s">
        <v>175</v>
      </c>
      <c r="F9016" t="s">
        <v>169</v>
      </c>
      <c r="G9016" t="s">
        <v>183</v>
      </c>
      <c r="H9016" s="168">
        <v>36038</v>
      </c>
      <c r="I9016" t="s">
        <v>105</v>
      </c>
      <c r="J9016" s="169">
        <v>19.082191780821919</v>
      </c>
      <c r="K9016">
        <v>4</v>
      </c>
    </row>
    <row r="9017" spans="1:11" x14ac:dyDescent="0.25">
      <c r="A9017" t="s">
        <v>9573</v>
      </c>
      <c r="B9017">
        <v>45126</v>
      </c>
      <c r="C9017" t="s">
        <v>172</v>
      </c>
      <c r="D9017" s="167">
        <v>64042.02</v>
      </c>
      <c r="E9017" t="s">
        <v>199</v>
      </c>
      <c r="F9017" t="s">
        <v>169</v>
      </c>
      <c r="G9017" t="s">
        <v>809</v>
      </c>
      <c r="H9017" s="168">
        <v>35695</v>
      </c>
      <c r="I9017" t="s">
        <v>104</v>
      </c>
      <c r="J9017" s="169">
        <v>20.021917808219179</v>
      </c>
      <c r="K9017">
        <v>5</v>
      </c>
    </row>
    <row r="9018" spans="1:11" x14ac:dyDescent="0.25">
      <c r="A9018" t="s">
        <v>9574</v>
      </c>
      <c r="B9018">
        <v>51763</v>
      </c>
      <c r="C9018" t="s">
        <v>172</v>
      </c>
      <c r="D9018" s="167">
        <v>149529.07999999999</v>
      </c>
      <c r="E9018" t="s">
        <v>185</v>
      </c>
      <c r="F9018" t="s">
        <v>169</v>
      </c>
      <c r="G9018" t="s">
        <v>728</v>
      </c>
      <c r="H9018" s="168">
        <v>32475</v>
      </c>
      <c r="I9018" t="s">
        <v>104</v>
      </c>
      <c r="J9018" s="169">
        <v>28.843835616438355</v>
      </c>
      <c r="K9018">
        <v>6</v>
      </c>
    </row>
    <row r="9019" spans="1:11" x14ac:dyDescent="0.25">
      <c r="A9019" t="s">
        <v>9575</v>
      </c>
      <c r="B9019">
        <v>10163</v>
      </c>
      <c r="C9019" t="s">
        <v>172</v>
      </c>
      <c r="D9019" s="167">
        <v>78751.789999999994</v>
      </c>
      <c r="E9019" t="s">
        <v>196</v>
      </c>
      <c r="F9019" t="s">
        <v>169</v>
      </c>
      <c r="G9019" t="s">
        <v>706</v>
      </c>
      <c r="H9019" s="168">
        <v>38713</v>
      </c>
      <c r="I9019" t="s">
        <v>107</v>
      </c>
      <c r="J9019" s="169">
        <v>11.753424657534246</v>
      </c>
      <c r="K9019">
        <v>3</v>
      </c>
    </row>
    <row r="9020" spans="1:11" x14ac:dyDescent="0.25">
      <c r="A9020" t="s">
        <v>9576</v>
      </c>
      <c r="B9020">
        <v>78273</v>
      </c>
      <c r="C9020" t="s">
        <v>167</v>
      </c>
      <c r="D9020" s="167">
        <v>100849.36</v>
      </c>
      <c r="E9020" t="s">
        <v>191</v>
      </c>
      <c r="F9020" t="s">
        <v>169</v>
      </c>
      <c r="G9020" t="s">
        <v>610</v>
      </c>
      <c r="H9020" s="168">
        <v>33959</v>
      </c>
      <c r="I9020" t="s">
        <v>105</v>
      </c>
      <c r="J9020" s="169">
        <v>24.778082191780822</v>
      </c>
      <c r="K9020">
        <v>5</v>
      </c>
    </row>
    <row r="9021" spans="1:11" x14ac:dyDescent="0.25">
      <c r="A9021" t="s">
        <v>9577</v>
      </c>
      <c r="B9021">
        <v>37165</v>
      </c>
      <c r="C9021" t="s">
        <v>167</v>
      </c>
      <c r="D9021" s="167">
        <v>97912</v>
      </c>
      <c r="E9021" t="s">
        <v>175</v>
      </c>
      <c r="F9021" t="s">
        <v>169</v>
      </c>
      <c r="G9021" t="s">
        <v>211</v>
      </c>
      <c r="H9021" s="168">
        <v>40000</v>
      </c>
      <c r="I9021" t="s">
        <v>104</v>
      </c>
      <c r="J9021" s="169">
        <v>8.2273972602739729</v>
      </c>
      <c r="K9021">
        <v>2</v>
      </c>
    </row>
    <row r="9022" spans="1:11" x14ac:dyDescent="0.25">
      <c r="A9022" t="s">
        <v>9578</v>
      </c>
      <c r="B9022">
        <v>59417</v>
      </c>
      <c r="C9022" t="s">
        <v>172</v>
      </c>
      <c r="D9022" s="167">
        <v>97718.99</v>
      </c>
      <c r="E9022" t="s">
        <v>175</v>
      </c>
      <c r="F9022" t="s">
        <v>169</v>
      </c>
      <c r="G9022" t="s">
        <v>176</v>
      </c>
      <c r="H9022" s="168">
        <v>36367</v>
      </c>
      <c r="I9022" t="s">
        <v>104</v>
      </c>
      <c r="J9022" s="169">
        <v>18.18082191780822</v>
      </c>
      <c r="K9022">
        <v>4</v>
      </c>
    </row>
    <row r="9023" spans="1:11" x14ac:dyDescent="0.25">
      <c r="A9023" t="s">
        <v>9579</v>
      </c>
      <c r="B9023">
        <v>83358</v>
      </c>
      <c r="C9023" t="s">
        <v>172</v>
      </c>
      <c r="D9023" s="167">
        <v>48572.17</v>
      </c>
      <c r="E9023" t="s">
        <v>180</v>
      </c>
      <c r="F9023" t="s">
        <v>169</v>
      </c>
      <c r="G9023" t="s">
        <v>209</v>
      </c>
      <c r="H9023" s="168">
        <v>41694</v>
      </c>
      <c r="I9023" t="s">
        <v>106</v>
      </c>
      <c r="J9023" s="169">
        <v>3.5863013698630137</v>
      </c>
      <c r="K9023">
        <v>1</v>
      </c>
    </row>
    <row r="9024" spans="1:11" x14ac:dyDescent="0.25">
      <c r="A9024" t="s">
        <v>9580</v>
      </c>
      <c r="B9024">
        <v>57616</v>
      </c>
      <c r="C9024" t="s">
        <v>172</v>
      </c>
      <c r="D9024" s="167">
        <v>91220.65</v>
      </c>
      <c r="E9024" t="s">
        <v>185</v>
      </c>
      <c r="F9024" t="s">
        <v>169</v>
      </c>
      <c r="G9024" t="s">
        <v>457</v>
      </c>
      <c r="H9024" s="168">
        <v>40588</v>
      </c>
      <c r="I9024" t="s">
        <v>108</v>
      </c>
      <c r="J9024" s="169">
        <v>6.6164383561643838</v>
      </c>
      <c r="K9024">
        <v>2</v>
      </c>
    </row>
    <row r="9025" spans="1:11" x14ac:dyDescent="0.25">
      <c r="A9025" t="s">
        <v>9581</v>
      </c>
      <c r="B9025">
        <v>19387</v>
      </c>
      <c r="C9025" t="s">
        <v>172</v>
      </c>
      <c r="D9025" s="167">
        <v>86588</v>
      </c>
      <c r="E9025" t="s">
        <v>175</v>
      </c>
      <c r="F9025" t="s">
        <v>169</v>
      </c>
      <c r="G9025" t="s">
        <v>183</v>
      </c>
      <c r="H9025" s="168">
        <v>37270</v>
      </c>
      <c r="I9025" t="s">
        <v>105</v>
      </c>
      <c r="J9025" s="169">
        <v>15.706849315068494</v>
      </c>
      <c r="K9025">
        <v>4</v>
      </c>
    </row>
    <row r="9026" spans="1:11" x14ac:dyDescent="0.25">
      <c r="A9026" t="s">
        <v>9582</v>
      </c>
      <c r="B9026">
        <v>15460</v>
      </c>
      <c r="C9026" t="s">
        <v>172</v>
      </c>
      <c r="D9026" s="167">
        <v>175127</v>
      </c>
      <c r="E9026" t="s">
        <v>199</v>
      </c>
      <c r="F9026" t="s">
        <v>169</v>
      </c>
      <c r="G9026" t="s">
        <v>637</v>
      </c>
      <c r="H9026" s="168">
        <v>33868</v>
      </c>
      <c r="I9026" t="s">
        <v>104</v>
      </c>
      <c r="J9026" s="169">
        <v>25.027397260273972</v>
      </c>
      <c r="K9026">
        <v>6</v>
      </c>
    </row>
    <row r="9027" spans="1:11" x14ac:dyDescent="0.25">
      <c r="A9027" t="s">
        <v>9583</v>
      </c>
      <c r="B9027">
        <v>41066</v>
      </c>
      <c r="C9027" t="s">
        <v>172</v>
      </c>
      <c r="D9027" s="167">
        <v>52701.95</v>
      </c>
      <c r="E9027" t="s">
        <v>199</v>
      </c>
      <c r="F9027" t="s">
        <v>169</v>
      </c>
      <c r="G9027" t="s">
        <v>200</v>
      </c>
      <c r="H9027" s="168">
        <v>39519</v>
      </c>
      <c r="I9027" t="s">
        <v>107</v>
      </c>
      <c r="J9027" s="169">
        <v>9.5452054794520542</v>
      </c>
      <c r="K9027">
        <v>2</v>
      </c>
    </row>
    <row r="9028" spans="1:11" x14ac:dyDescent="0.25">
      <c r="A9028" t="s">
        <v>9584</v>
      </c>
      <c r="B9028">
        <v>12650</v>
      </c>
      <c r="C9028" t="s">
        <v>167</v>
      </c>
      <c r="D9028" s="167">
        <v>61139.41</v>
      </c>
      <c r="E9028" t="s">
        <v>191</v>
      </c>
      <c r="F9028" t="s">
        <v>169</v>
      </c>
      <c r="G9028" t="s">
        <v>610</v>
      </c>
      <c r="H9028" s="168">
        <v>42058</v>
      </c>
      <c r="I9028" t="s">
        <v>105</v>
      </c>
      <c r="J9028" s="169">
        <v>2.5890410958904111</v>
      </c>
      <c r="K9028">
        <v>1</v>
      </c>
    </row>
    <row r="9029" spans="1:11" x14ac:dyDescent="0.25">
      <c r="A9029" t="s">
        <v>9585</v>
      </c>
      <c r="B9029">
        <v>78539</v>
      </c>
      <c r="C9029" t="s">
        <v>172</v>
      </c>
      <c r="D9029" s="167">
        <v>51958.37</v>
      </c>
      <c r="E9029" t="s">
        <v>199</v>
      </c>
      <c r="F9029" t="s">
        <v>169</v>
      </c>
      <c r="G9029" t="s">
        <v>647</v>
      </c>
      <c r="H9029" s="168">
        <v>41148</v>
      </c>
      <c r="I9029" t="s">
        <v>106</v>
      </c>
      <c r="J9029" s="169">
        <v>5.0821917808219181</v>
      </c>
      <c r="K9029">
        <v>2</v>
      </c>
    </row>
    <row r="9030" spans="1:11" x14ac:dyDescent="0.25">
      <c r="A9030" t="s">
        <v>9586</v>
      </c>
      <c r="B9030">
        <v>10218</v>
      </c>
      <c r="C9030" t="s">
        <v>172</v>
      </c>
      <c r="D9030" s="167">
        <v>76716</v>
      </c>
      <c r="E9030" t="s">
        <v>191</v>
      </c>
      <c r="F9030" t="s">
        <v>169</v>
      </c>
      <c r="G9030" t="s">
        <v>192</v>
      </c>
      <c r="H9030" s="168">
        <v>38999</v>
      </c>
      <c r="I9030" t="s">
        <v>103</v>
      </c>
      <c r="J9030" s="169">
        <v>10.96986301369863</v>
      </c>
      <c r="K9030">
        <v>3</v>
      </c>
    </row>
    <row r="9031" spans="1:11" x14ac:dyDescent="0.25">
      <c r="A9031" t="s">
        <v>9587</v>
      </c>
      <c r="B9031">
        <v>69438</v>
      </c>
      <c r="C9031" t="s">
        <v>172</v>
      </c>
      <c r="D9031" s="167">
        <v>96197.88</v>
      </c>
      <c r="E9031" t="s">
        <v>268</v>
      </c>
      <c r="F9031" t="s">
        <v>169</v>
      </c>
      <c r="G9031" t="s">
        <v>418</v>
      </c>
      <c r="H9031" s="168">
        <v>29906</v>
      </c>
      <c r="I9031" t="s">
        <v>104</v>
      </c>
      <c r="J9031" s="169">
        <v>35.88219178082192</v>
      </c>
      <c r="K9031">
        <v>8</v>
      </c>
    </row>
    <row r="9032" spans="1:11" x14ac:dyDescent="0.25">
      <c r="A9032" t="s">
        <v>9588</v>
      </c>
      <c r="B9032">
        <v>91813</v>
      </c>
      <c r="C9032" t="s">
        <v>172</v>
      </c>
      <c r="D9032" s="167">
        <v>94449</v>
      </c>
      <c r="E9032" t="s">
        <v>185</v>
      </c>
      <c r="F9032" t="s">
        <v>169</v>
      </c>
      <c r="G9032" t="s">
        <v>495</v>
      </c>
      <c r="H9032" s="168">
        <v>37298</v>
      </c>
      <c r="I9032" t="s">
        <v>104</v>
      </c>
      <c r="J9032" s="169">
        <v>15.63013698630137</v>
      </c>
      <c r="K9032">
        <v>4</v>
      </c>
    </row>
    <row r="9033" spans="1:11" x14ac:dyDescent="0.25">
      <c r="A9033" t="s">
        <v>9589</v>
      </c>
      <c r="B9033">
        <v>57927</v>
      </c>
      <c r="C9033" t="s">
        <v>172</v>
      </c>
      <c r="D9033" s="167">
        <v>78096</v>
      </c>
      <c r="E9033" t="s">
        <v>175</v>
      </c>
      <c r="F9033" t="s">
        <v>169</v>
      </c>
      <c r="G9033" t="s">
        <v>183</v>
      </c>
      <c r="H9033" s="168">
        <v>38012</v>
      </c>
      <c r="I9033" t="s">
        <v>104</v>
      </c>
      <c r="J9033" s="169">
        <v>13.673972602739726</v>
      </c>
      <c r="K9033">
        <v>3</v>
      </c>
    </row>
    <row r="9034" spans="1:11" x14ac:dyDescent="0.25">
      <c r="A9034" t="s">
        <v>9590</v>
      </c>
      <c r="B9034">
        <v>49550</v>
      </c>
      <c r="C9034" t="s">
        <v>167</v>
      </c>
      <c r="D9034" s="167">
        <v>58448</v>
      </c>
      <c r="E9034" t="s">
        <v>216</v>
      </c>
      <c r="F9034" t="s">
        <v>169</v>
      </c>
      <c r="G9034" t="s">
        <v>217</v>
      </c>
      <c r="H9034" s="168">
        <v>35552</v>
      </c>
      <c r="I9034" t="s">
        <v>103</v>
      </c>
      <c r="J9034" s="169">
        <v>20.413698630136988</v>
      </c>
      <c r="K9034">
        <v>5</v>
      </c>
    </row>
    <row r="9035" spans="1:11" x14ac:dyDescent="0.25">
      <c r="A9035" t="s">
        <v>9591</v>
      </c>
      <c r="B9035">
        <v>97133</v>
      </c>
      <c r="C9035" t="s">
        <v>172</v>
      </c>
      <c r="D9035" s="167">
        <v>85865.58</v>
      </c>
      <c r="E9035" t="s">
        <v>185</v>
      </c>
      <c r="F9035" t="s">
        <v>169</v>
      </c>
      <c r="G9035" t="s">
        <v>3078</v>
      </c>
      <c r="H9035" s="168">
        <v>38894</v>
      </c>
      <c r="I9035" t="s">
        <v>103</v>
      </c>
      <c r="J9035" s="169">
        <v>11.257534246575343</v>
      </c>
      <c r="K9035">
        <v>3</v>
      </c>
    </row>
    <row r="9036" spans="1:11" x14ac:dyDescent="0.25">
      <c r="A9036" t="s">
        <v>9592</v>
      </c>
      <c r="B9036">
        <v>56305</v>
      </c>
      <c r="C9036" t="s">
        <v>167</v>
      </c>
      <c r="D9036" s="167">
        <v>86970.52</v>
      </c>
      <c r="E9036" t="s">
        <v>268</v>
      </c>
      <c r="F9036" t="s">
        <v>169</v>
      </c>
      <c r="G9036" t="s">
        <v>297</v>
      </c>
      <c r="H9036" s="168">
        <v>41974</v>
      </c>
      <c r="I9036" t="s">
        <v>107</v>
      </c>
      <c r="J9036" s="169">
        <v>2.8191780821917809</v>
      </c>
      <c r="K9036">
        <v>1</v>
      </c>
    </row>
    <row r="9037" spans="1:11" x14ac:dyDescent="0.25">
      <c r="A9037" t="s">
        <v>9593</v>
      </c>
      <c r="B9037">
        <v>77300</v>
      </c>
      <c r="C9037" t="s">
        <v>172</v>
      </c>
      <c r="D9037" s="167">
        <v>118400</v>
      </c>
      <c r="E9037" t="s">
        <v>188</v>
      </c>
      <c r="F9037" t="s">
        <v>169</v>
      </c>
      <c r="G9037" t="s">
        <v>214</v>
      </c>
      <c r="H9037" s="168">
        <v>36774</v>
      </c>
      <c r="I9037" t="s">
        <v>103</v>
      </c>
      <c r="J9037" s="169">
        <v>17.065753424657533</v>
      </c>
      <c r="K9037">
        <v>4</v>
      </c>
    </row>
    <row r="9038" spans="1:11" x14ac:dyDescent="0.25">
      <c r="A9038" t="s">
        <v>9594</v>
      </c>
      <c r="B9038">
        <v>14653</v>
      </c>
      <c r="C9038" t="s">
        <v>172</v>
      </c>
      <c r="D9038" s="167">
        <v>88846</v>
      </c>
      <c r="E9038" t="s">
        <v>185</v>
      </c>
      <c r="F9038" t="s">
        <v>169</v>
      </c>
      <c r="G9038" t="s">
        <v>416</v>
      </c>
      <c r="H9038" s="168">
        <v>38145</v>
      </c>
      <c r="I9038" t="s">
        <v>104</v>
      </c>
      <c r="J9038" s="169">
        <v>13.30958904109589</v>
      </c>
      <c r="K9038">
        <v>3</v>
      </c>
    </row>
    <row r="9039" spans="1:11" x14ac:dyDescent="0.25">
      <c r="A9039" t="s">
        <v>9595</v>
      </c>
      <c r="B9039">
        <v>31587</v>
      </c>
      <c r="C9039" t="s">
        <v>172</v>
      </c>
      <c r="D9039" s="167">
        <v>50910</v>
      </c>
      <c r="E9039" t="s">
        <v>191</v>
      </c>
      <c r="F9039" t="s">
        <v>169</v>
      </c>
      <c r="G9039" t="s">
        <v>354</v>
      </c>
      <c r="H9039" s="168">
        <v>41904</v>
      </c>
      <c r="I9039" t="s">
        <v>104</v>
      </c>
      <c r="J9039" s="169">
        <v>3.010958904109589</v>
      </c>
      <c r="K9039">
        <v>1</v>
      </c>
    </row>
    <row r="9040" spans="1:11" x14ac:dyDescent="0.25">
      <c r="A9040" t="s">
        <v>9596</v>
      </c>
      <c r="B9040">
        <v>32905</v>
      </c>
      <c r="C9040" t="s">
        <v>167</v>
      </c>
      <c r="D9040" s="167">
        <v>81066</v>
      </c>
      <c r="E9040" t="s">
        <v>216</v>
      </c>
      <c r="F9040" t="s">
        <v>169</v>
      </c>
      <c r="G9040" t="s">
        <v>361</v>
      </c>
      <c r="H9040" s="168">
        <v>34189</v>
      </c>
      <c r="I9040" t="s">
        <v>104</v>
      </c>
      <c r="J9040" s="169">
        <v>24.147945205479452</v>
      </c>
      <c r="K9040">
        <v>5</v>
      </c>
    </row>
    <row r="9041" spans="1:11" x14ac:dyDescent="0.25">
      <c r="A9041" t="s">
        <v>9597</v>
      </c>
      <c r="B9041">
        <v>88432</v>
      </c>
      <c r="C9041" t="s">
        <v>172</v>
      </c>
      <c r="D9041" s="167">
        <v>52693</v>
      </c>
      <c r="E9041" t="s">
        <v>191</v>
      </c>
      <c r="F9041" t="s">
        <v>169</v>
      </c>
      <c r="G9041" t="s">
        <v>354</v>
      </c>
      <c r="H9041" s="168">
        <v>41484</v>
      </c>
      <c r="I9041" t="s">
        <v>107</v>
      </c>
      <c r="J9041" s="169">
        <v>4.161643835616438</v>
      </c>
      <c r="K9041">
        <v>1</v>
      </c>
    </row>
    <row r="9042" spans="1:11" x14ac:dyDescent="0.25">
      <c r="A9042" t="s">
        <v>9598</v>
      </c>
      <c r="B9042">
        <v>52658</v>
      </c>
      <c r="C9042" t="s">
        <v>172</v>
      </c>
      <c r="D9042" s="167">
        <v>106138.55</v>
      </c>
      <c r="E9042" t="s">
        <v>268</v>
      </c>
      <c r="F9042" t="s">
        <v>169</v>
      </c>
      <c r="G9042" t="s">
        <v>297</v>
      </c>
      <c r="H9042" s="168">
        <v>39286</v>
      </c>
      <c r="I9042" t="s">
        <v>107</v>
      </c>
      <c r="J9042" s="169">
        <v>10.183561643835617</v>
      </c>
      <c r="K9042">
        <v>3</v>
      </c>
    </row>
    <row r="9043" spans="1:11" x14ac:dyDescent="0.25">
      <c r="A9043" t="s">
        <v>9599</v>
      </c>
      <c r="B9043">
        <v>40424</v>
      </c>
      <c r="C9043" t="s">
        <v>167</v>
      </c>
      <c r="D9043" s="167">
        <v>28738.03</v>
      </c>
      <c r="E9043" t="s">
        <v>216</v>
      </c>
      <c r="F9043" t="s">
        <v>202</v>
      </c>
      <c r="G9043" t="s">
        <v>588</v>
      </c>
      <c r="H9043" s="168">
        <v>31061</v>
      </c>
      <c r="I9043" t="s">
        <v>103</v>
      </c>
      <c r="J9043" s="169">
        <v>32.717808219178082</v>
      </c>
      <c r="K9043">
        <v>7</v>
      </c>
    </row>
    <row r="9044" spans="1:11" x14ac:dyDescent="0.25">
      <c r="A9044" t="s">
        <v>9600</v>
      </c>
      <c r="B9044">
        <v>12809</v>
      </c>
      <c r="C9044" t="s">
        <v>172</v>
      </c>
      <c r="D9044" s="167">
        <v>58448</v>
      </c>
      <c r="E9044" t="s">
        <v>168</v>
      </c>
      <c r="F9044" t="s">
        <v>169</v>
      </c>
      <c r="G9044" t="s">
        <v>344</v>
      </c>
      <c r="H9044" s="168">
        <v>36122</v>
      </c>
      <c r="I9044" t="s">
        <v>104</v>
      </c>
      <c r="J9044" s="169">
        <v>18.852054794520548</v>
      </c>
      <c r="K9044">
        <v>4</v>
      </c>
    </row>
    <row r="9045" spans="1:11" x14ac:dyDescent="0.25">
      <c r="A9045" t="s">
        <v>9601</v>
      </c>
      <c r="B9045">
        <v>88339</v>
      </c>
      <c r="C9045" t="s">
        <v>167</v>
      </c>
      <c r="D9045" s="167">
        <v>67206</v>
      </c>
      <c r="E9045" t="s">
        <v>188</v>
      </c>
      <c r="F9045" t="s">
        <v>169</v>
      </c>
      <c r="G9045" t="s">
        <v>170</v>
      </c>
      <c r="H9045" s="168">
        <v>37774</v>
      </c>
      <c r="I9045" t="s">
        <v>107</v>
      </c>
      <c r="J9045" s="169">
        <v>14.326027397260274</v>
      </c>
      <c r="K9045">
        <v>3</v>
      </c>
    </row>
    <row r="9046" spans="1:11" x14ac:dyDescent="0.25">
      <c r="A9046" t="s">
        <v>9601</v>
      </c>
      <c r="B9046">
        <v>97596</v>
      </c>
      <c r="C9046" t="s">
        <v>167</v>
      </c>
      <c r="D9046" s="167">
        <v>74321.42</v>
      </c>
      <c r="E9046" t="s">
        <v>168</v>
      </c>
      <c r="F9046" t="s">
        <v>169</v>
      </c>
      <c r="G9046" t="s">
        <v>858</v>
      </c>
      <c r="H9046" s="168">
        <v>38068</v>
      </c>
      <c r="I9046" t="s">
        <v>103</v>
      </c>
      <c r="J9046" s="169">
        <v>13.520547945205479</v>
      </c>
      <c r="K9046">
        <v>3</v>
      </c>
    </row>
    <row r="9047" spans="1:11" x14ac:dyDescent="0.25">
      <c r="A9047" t="s">
        <v>9602</v>
      </c>
      <c r="B9047">
        <v>17947</v>
      </c>
      <c r="C9047" t="s">
        <v>167</v>
      </c>
      <c r="D9047" s="167">
        <v>117329.91</v>
      </c>
      <c r="E9047" t="s">
        <v>268</v>
      </c>
      <c r="F9047" t="s">
        <v>169</v>
      </c>
      <c r="G9047" t="s">
        <v>214</v>
      </c>
      <c r="H9047" s="168">
        <v>38824</v>
      </c>
      <c r="I9047" t="s">
        <v>107</v>
      </c>
      <c r="J9047" s="169">
        <v>11.449315068493151</v>
      </c>
      <c r="K9047">
        <v>3</v>
      </c>
    </row>
    <row r="9048" spans="1:11" x14ac:dyDescent="0.25">
      <c r="A9048" t="s">
        <v>9603</v>
      </c>
      <c r="B9048">
        <v>46276</v>
      </c>
      <c r="C9048" t="s">
        <v>172</v>
      </c>
      <c r="D9048" s="167">
        <v>60201.440000000002</v>
      </c>
      <c r="E9048" t="s">
        <v>216</v>
      </c>
      <c r="F9048" t="s">
        <v>169</v>
      </c>
      <c r="G9048" t="s">
        <v>217</v>
      </c>
      <c r="H9048" s="168">
        <v>32846</v>
      </c>
      <c r="I9048" t="s">
        <v>107</v>
      </c>
      <c r="J9048" s="169">
        <v>27.827397260273973</v>
      </c>
      <c r="K9048">
        <v>6</v>
      </c>
    </row>
    <row r="9049" spans="1:11" x14ac:dyDescent="0.25">
      <c r="A9049" t="s">
        <v>9604</v>
      </c>
      <c r="B9049">
        <v>67366</v>
      </c>
      <c r="C9049" t="s">
        <v>172</v>
      </c>
      <c r="D9049" s="167">
        <v>70422</v>
      </c>
      <c r="E9049" t="s">
        <v>233</v>
      </c>
      <c r="F9049" t="s">
        <v>169</v>
      </c>
      <c r="G9049" t="s">
        <v>426</v>
      </c>
      <c r="H9049" s="168">
        <v>33581</v>
      </c>
      <c r="I9049" t="s">
        <v>104</v>
      </c>
      <c r="J9049" s="169">
        <v>25.813698630136987</v>
      </c>
      <c r="K9049">
        <v>6</v>
      </c>
    </row>
    <row r="9050" spans="1:11" x14ac:dyDescent="0.25">
      <c r="A9050" t="s">
        <v>9605</v>
      </c>
      <c r="B9050">
        <v>60206</v>
      </c>
      <c r="C9050" t="s">
        <v>167</v>
      </c>
      <c r="D9050" s="167">
        <v>42053.83</v>
      </c>
      <c r="E9050" t="s">
        <v>168</v>
      </c>
      <c r="F9050" t="s">
        <v>169</v>
      </c>
      <c r="G9050" t="s">
        <v>220</v>
      </c>
      <c r="H9050" s="168">
        <v>41666</v>
      </c>
      <c r="I9050" t="s">
        <v>108</v>
      </c>
      <c r="J9050" s="169">
        <v>3.6630136986301371</v>
      </c>
      <c r="K9050">
        <v>1</v>
      </c>
    </row>
    <row r="9051" spans="1:11" x14ac:dyDescent="0.25">
      <c r="A9051" t="s">
        <v>9606</v>
      </c>
      <c r="B9051">
        <v>17127</v>
      </c>
      <c r="C9051" t="s">
        <v>172</v>
      </c>
      <c r="D9051" s="167">
        <v>107128.71</v>
      </c>
      <c r="E9051" t="s">
        <v>175</v>
      </c>
      <c r="F9051" t="s">
        <v>169</v>
      </c>
      <c r="G9051" t="s">
        <v>586</v>
      </c>
      <c r="H9051" s="168">
        <v>34498</v>
      </c>
      <c r="I9051" t="s">
        <v>106</v>
      </c>
      <c r="J9051" s="169">
        <v>23.301369863013697</v>
      </c>
      <c r="K9051">
        <v>5</v>
      </c>
    </row>
    <row r="9052" spans="1:11" x14ac:dyDescent="0.25">
      <c r="A9052" t="s">
        <v>9607</v>
      </c>
      <c r="B9052">
        <v>62547</v>
      </c>
      <c r="C9052" t="s">
        <v>167</v>
      </c>
      <c r="D9052" s="167">
        <v>61793.96</v>
      </c>
      <c r="E9052" t="s">
        <v>188</v>
      </c>
      <c r="F9052" t="s">
        <v>169</v>
      </c>
      <c r="G9052" t="s">
        <v>170</v>
      </c>
      <c r="H9052" s="168">
        <v>38530</v>
      </c>
      <c r="I9052" t="s">
        <v>107</v>
      </c>
      <c r="J9052" s="169">
        <v>12.254794520547945</v>
      </c>
      <c r="K9052">
        <v>3</v>
      </c>
    </row>
    <row r="9053" spans="1:11" x14ac:dyDescent="0.25">
      <c r="A9053" t="s">
        <v>9608</v>
      </c>
      <c r="B9053">
        <v>3615</v>
      </c>
      <c r="C9053" t="s">
        <v>167</v>
      </c>
      <c r="D9053" s="167">
        <v>91751.37</v>
      </c>
      <c r="E9053" t="s">
        <v>188</v>
      </c>
      <c r="F9053" t="s">
        <v>169</v>
      </c>
      <c r="G9053" t="s">
        <v>375</v>
      </c>
      <c r="H9053" s="168">
        <v>31048</v>
      </c>
      <c r="I9053" t="s">
        <v>107</v>
      </c>
      <c r="J9053" s="169">
        <v>32.753424657534246</v>
      </c>
      <c r="K9053">
        <v>7</v>
      </c>
    </row>
    <row r="9054" spans="1:11" x14ac:dyDescent="0.25">
      <c r="A9054" t="s">
        <v>9609</v>
      </c>
      <c r="B9054">
        <v>50195</v>
      </c>
      <c r="C9054" t="s">
        <v>172</v>
      </c>
      <c r="D9054" s="167">
        <v>57620</v>
      </c>
      <c r="E9054" t="s">
        <v>168</v>
      </c>
      <c r="F9054" t="s">
        <v>169</v>
      </c>
      <c r="G9054" t="s">
        <v>466</v>
      </c>
      <c r="H9054" s="168">
        <v>42562</v>
      </c>
      <c r="I9054" t="s">
        <v>108</v>
      </c>
      <c r="J9054" s="169">
        <v>1.2082191780821918</v>
      </c>
      <c r="K9054">
        <v>1</v>
      </c>
    </row>
    <row r="9055" spans="1:11" x14ac:dyDescent="0.25">
      <c r="A9055" t="s">
        <v>9610</v>
      </c>
      <c r="B9055">
        <v>64250</v>
      </c>
      <c r="C9055" t="s">
        <v>172</v>
      </c>
      <c r="D9055" s="167">
        <v>62780.23</v>
      </c>
      <c r="E9055" t="s">
        <v>196</v>
      </c>
      <c r="F9055" t="s">
        <v>169</v>
      </c>
      <c r="G9055" t="s">
        <v>228</v>
      </c>
      <c r="H9055" s="168">
        <v>39160</v>
      </c>
      <c r="I9055" t="s">
        <v>107</v>
      </c>
      <c r="J9055" s="169">
        <v>10.528767123287672</v>
      </c>
      <c r="K9055">
        <v>3</v>
      </c>
    </row>
    <row r="9056" spans="1:11" x14ac:dyDescent="0.25">
      <c r="A9056" t="s">
        <v>9611</v>
      </c>
      <c r="B9056">
        <v>81661</v>
      </c>
      <c r="C9056" t="s">
        <v>172</v>
      </c>
      <c r="D9056" s="167">
        <v>115440.06</v>
      </c>
      <c r="E9056" t="s">
        <v>168</v>
      </c>
      <c r="F9056" t="s">
        <v>169</v>
      </c>
      <c r="G9056" t="s">
        <v>275</v>
      </c>
      <c r="H9056" s="168">
        <v>30258</v>
      </c>
      <c r="I9056" t="s">
        <v>105</v>
      </c>
      <c r="J9056" s="169">
        <v>34.917808219178085</v>
      </c>
      <c r="K9056">
        <v>7</v>
      </c>
    </row>
    <row r="9057" spans="1:11" x14ac:dyDescent="0.25">
      <c r="A9057" t="s">
        <v>9612</v>
      </c>
      <c r="B9057">
        <v>58014</v>
      </c>
      <c r="C9057" t="s">
        <v>172</v>
      </c>
      <c r="D9057" s="167">
        <v>46626.87</v>
      </c>
      <c r="E9057" t="s">
        <v>199</v>
      </c>
      <c r="F9057" t="s">
        <v>169</v>
      </c>
      <c r="G9057" t="s">
        <v>205</v>
      </c>
      <c r="H9057" s="168">
        <v>39509</v>
      </c>
      <c r="I9057" t="s">
        <v>106</v>
      </c>
      <c r="J9057" s="169">
        <v>9.5726027397260278</v>
      </c>
      <c r="K9057">
        <v>2</v>
      </c>
    </row>
    <row r="9058" spans="1:11" x14ac:dyDescent="0.25">
      <c r="A9058" t="s">
        <v>9613</v>
      </c>
      <c r="B9058">
        <v>69096</v>
      </c>
      <c r="C9058" t="s">
        <v>172</v>
      </c>
      <c r="D9058" s="167">
        <v>74898</v>
      </c>
      <c r="E9058" t="s">
        <v>191</v>
      </c>
      <c r="F9058" t="s">
        <v>169</v>
      </c>
      <c r="G9058" t="s">
        <v>192</v>
      </c>
      <c r="H9058" s="168">
        <v>38145</v>
      </c>
      <c r="I9058" t="s">
        <v>103</v>
      </c>
      <c r="J9058" s="169">
        <v>13.30958904109589</v>
      </c>
      <c r="K9058">
        <v>3</v>
      </c>
    </row>
    <row r="9059" spans="1:11" x14ac:dyDescent="0.25">
      <c r="A9059" t="s">
        <v>9614</v>
      </c>
      <c r="B9059">
        <v>5501</v>
      </c>
      <c r="C9059" t="s">
        <v>172</v>
      </c>
      <c r="D9059" s="167">
        <v>93396</v>
      </c>
      <c r="E9059" t="s">
        <v>268</v>
      </c>
      <c r="F9059" t="s">
        <v>169</v>
      </c>
      <c r="G9059" t="s">
        <v>418</v>
      </c>
      <c r="H9059" s="168">
        <v>37634</v>
      </c>
      <c r="I9059" t="s">
        <v>103</v>
      </c>
      <c r="J9059" s="169">
        <v>14.70958904109589</v>
      </c>
      <c r="K9059">
        <v>3</v>
      </c>
    </row>
    <row r="9060" spans="1:11" x14ac:dyDescent="0.25">
      <c r="A9060" t="s">
        <v>9615</v>
      </c>
      <c r="B9060">
        <v>80664</v>
      </c>
      <c r="C9060" t="s">
        <v>172</v>
      </c>
      <c r="D9060" s="167">
        <v>89620</v>
      </c>
      <c r="E9060" t="s">
        <v>175</v>
      </c>
      <c r="F9060" t="s">
        <v>169</v>
      </c>
      <c r="G9060" t="s">
        <v>183</v>
      </c>
      <c r="H9060" s="168">
        <v>35870</v>
      </c>
      <c r="I9060" t="s">
        <v>104</v>
      </c>
      <c r="J9060" s="169">
        <v>19.542465753424658</v>
      </c>
      <c r="K9060">
        <v>4</v>
      </c>
    </row>
    <row r="9061" spans="1:11" x14ac:dyDescent="0.25">
      <c r="A9061" t="s">
        <v>9616</v>
      </c>
      <c r="B9061">
        <v>67909</v>
      </c>
      <c r="C9061" t="s">
        <v>167</v>
      </c>
      <c r="D9061" s="167">
        <v>89257.1</v>
      </c>
      <c r="E9061" t="s">
        <v>188</v>
      </c>
      <c r="F9061" t="s">
        <v>169</v>
      </c>
      <c r="G9061" t="s">
        <v>9617</v>
      </c>
      <c r="H9061" s="168">
        <v>37522</v>
      </c>
      <c r="I9061" t="s">
        <v>106</v>
      </c>
      <c r="J9061" s="169">
        <v>15.016438356164384</v>
      </c>
      <c r="K9061">
        <v>3</v>
      </c>
    </row>
    <row r="9062" spans="1:11" x14ac:dyDescent="0.25">
      <c r="A9062" t="s">
        <v>9618</v>
      </c>
      <c r="B9062">
        <v>34767</v>
      </c>
      <c r="C9062" t="s">
        <v>167</v>
      </c>
      <c r="D9062" s="167">
        <v>84974</v>
      </c>
      <c r="E9062" t="s">
        <v>1684</v>
      </c>
      <c r="F9062" t="s">
        <v>169</v>
      </c>
      <c r="G9062" t="s">
        <v>189</v>
      </c>
      <c r="H9062" s="168">
        <v>39258</v>
      </c>
      <c r="I9062" t="s">
        <v>103</v>
      </c>
      <c r="J9062" s="169">
        <v>10.260273972602739</v>
      </c>
      <c r="K9062">
        <v>3</v>
      </c>
    </row>
    <row r="9063" spans="1:11" x14ac:dyDescent="0.25">
      <c r="A9063" t="s">
        <v>9619</v>
      </c>
      <c r="B9063">
        <v>22535</v>
      </c>
      <c r="C9063" t="s">
        <v>172</v>
      </c>
      <c r="D9063" s="167">
        <v>40631.32</v>
      </c>
      <c r="E9063" t="s">
        <v>233</v>
      </c>
      <c r="F9063" t="s">
        <v>169</v>
      </c>
      <c r="G9063" t="s">
        <v>514</v>
      </c>
      <c r="H9063" s="168">
        <v>42198</v>
      </c>
      <c r="I9063" t="s">
        <v>105</v>
      </c>
      <c r="J9063" s="169">
        <v>2.2054794520547945</v>
      </c>
      <c r="K9063">
        <v>1</v>
      </c>
    </row>
    <row r="9064" spans="1:11" x14ac:dyDescent="0.25">
      <c r="A9064" t="s">
        <v>9620</v>
      </c>
      <c r="B9064">
        <v>95727</v>
      </c>
      <c r="C9064" t="s">
        <v>167</v>
      </c>
      <c r="D9064" s="167">
        <v>60444.81</v>
      </c>
      <c r="E9064" t="s">
        <v>168</v>
      </c>
      <c r="F9064" t="s">
        <v>169</v>
      </c>
      <c r="G9064" t="s">
        <v>1533</v>
      </c>
      <c r="H9064" s="168">
        <v>37900</v>
      </c>
      <c r="I9064" t="s">
        <v>104</v>
      </c>
      <c r="J9064" s="169">
        <v>13.980821917808219</v>
      </c>
      <c r="K9064">
        <v>3</v>
      </c>
    </row>
    <row r="9065" spans="1:11" x14ac:dyDescent="0.25">
      <c r="A9065" t="s">
        <v>9621</v>
      </c>
      <c r="B9065">
        <v>40143</v>
      </c>
      <c r="C9065" t="s">
        <v>172</v>
      </c>
      <c r="D9065" s="167">
        <v>29779.09</v>
      </c>
      <c r="E9065" t="s">
        <v>233</v>
      </c>
      <c r="F9065" t="s">
        <v>202</v>
      </c>
      <c r="G9065" t="s">
        <v>234</v>
      </c>
      <c r="H9065" s="168">
        <v>41918</v>
      </c>
      <c r="I9065" t="s">
        <v>105</v>
      </c>
      <c r="J9065" s="169">
        <v>2.9726027397260273</v>
      </c>
      <c r="K9065">
        <v>1</v>
      </c>
    </row>
    <row r="9066" spans="1:11" x14ac:dyDescent="0.25">
      <c r="A9066" t="s">
        <v>9622</v>
      </c>
      <c r="B9066">
        <v>12118</v>
      </c>
      <c r="C9066" t="s">
        <v>167</v>
      </c>
      <c r="D9066" s="167">
        <v>67447.7</v>
      </c>
      <c r="E9066" t="s">
        <v>180</v>
      </c>
      <c r="F9066" t="s">
        <v>169</v>
      </c>
      <c r="G9066" t="s">
        <v>209</v>
      </c>
      <c r="H9066" s="168">
        <v>39202</v>
      </c>
      <c r="I9066" t="s">
        <v>103</v>
      </c>
      <c r="J9066" s="169">
        <v>10.413698630136986</v>
      </c>
      <c r="K9066">
        <v>3</v>
      </c>
    </row>
    <row r="9067" spans="1:11" x14ac:dyDescent="0.25">
      <c r="A9067" t="s">
        <v>9623</v>
      </c>
      <c r="B9067">
        <v>9830</v>
      </c>
      <c r="C9067" t="s">
        <v>167</v>
      </c>
      <c r="D9067" s="167">
        <v>83497.98</v>
      </c>
      <c r="E9067" t="s">
        <v>188</v>
      </c>
      <c r="F9067" t="s">
        <v>169</v>
      </c>
      <c r="G9067" t="s">
        <v>560</v>
      </c>
      <c r="H9067" s="168">
        <v>34583</v>
      </c>
      <c r="I9067" t="s">
        <v>108</v>
      </c>
      <c r="J9067" s="169">
        <v>23.068493150684933</v>
      </c>
      <c r="K9067">
        <v>5</v>
      </c>
    </row>
    <row r="9068" spans="1:11" x14ac:dyDescent="0.25">
      <c r="A9068" t="s">
        <v>9624</v>
      </c>
      <c r="B9068">
        <v>14016</v>
      </c>
      <c r="C9068" t="s">
        <v>172</v>
      </c>
      <c r="D9068" s="167">
        <v>100849.36</v>
      </c>
      <c r="E9068" t="s">
        <v>191</v>
      </c>
      <c r="F9068" t="s">
        <v>169</v>
      </c>
      <c r="G9068" t="s">
        <v>610</v>
      </c>
      <c r="H9068" s="168">
        <v>32658</v>
      </c>
      <c r="I9068" t="s">
        <v>103</v>
      </c>
      <c r="J9068" s="169">
        <v>28.342465753424658</v>
      </c>
      <c r="K9068">
        <v>6</v>
      </c>
    </row>
    <row r="9069" spans="1:11" x14ac:dyDescent="0.25">
      <c r="A9069" t="s">
        <v>9625</v>
      </c>
      <c r="B9069">
        <v>94612</v>
      </c>
      <c r="C9069" t="s">
        <v>172</v>
      </c>
      <c r="D9069" s="167">
        <v>92756.7</v>
      </c>
      <c r="E9069" t="s">
        <v>175</v>
      </c>
      <c r="F9069" t="s">
        <v>169</v>
      </c>
      <c r="G9069" t="s">
        <v>183</v>
      </c>
      <c r="H9069" s="168">
        <v>32727</v>
      </c>
      <c r="I9069" t="s">
        <v>106</v>
      </c>
      <c r="J9069" s="169">
        <v>28.153424657534245</v>
      </c>
      <c r="K9069">
        <v>6</v>
      </c>
    </row>
    <row r="9070" spans="1:11" x14ac:dyDescent="0.25">
      <c r="A9070" t="s">
        <v>9626</v>
      </c>
      <c r="B9070">
        <v>83019</v>
      </c>
      <c r="C9070" t="s">
        <v>167</v>
      </c>
      <c r="D9070" s="167">
        <v>113897.14</v>
      </c>
      <c r="E9070" t="s">
        <v>168</v>
      </c>
      <c r="F9070" t="s">
        <v>169</v>
      </c>
      <c r="G9070" t="s">
        <v>214</v>
      </c>
      <c r="H9070" s="168">
        <v>31999</v>
      </c>
      <c r="I9070" t="s">
        <v>104</v>
      </c>
      <c r="J9070" s="169">
        <v>30.147945205479452</v>
      </c>
      <c r="K9070">
        <v>7</v>
      </c>
    </row>
    <row r="9071" spans="1:11" x14ac:dyDescent="0.25">
      <c r="A9071" t="s">
        <v>9627</v>
      </c>
      <c r="B9071">
        <v>12854</v>
      </c>
      <c r="C9071" t="s">
        <v>167</v>
      </c>
      <c r="D9071" s="167">
        <v>77343</v>
      </c>
      <c r="E9071" t="s">
        <v>180</v>
      </c>
      <c r="F9071" t="s">
        <v>169</v>
      </c>
      <c r="G9071" t="s">
        <v>209</v>
      </c>
      <c r="H9071" s="168">
        <v>36507</v>
      </c>
      <c r="I9071" t="s">
        <v>104</v>
      </c>
      <c r="J9071" s="169">
        <v>17.797260273972604</v>
      </c>
      <c r="K9071">
        <v>4</v>
      </c>
    </row>
    <row r="9072" spans="1:11" x14ac:dyDescent="0.25">
      <c r="A9072" t="s">
        <v>9628</v>
      </c>
      <c r="B9072">
        <v>12977</v>
      </c>
      <c r="C9072" t="s">
        <v>172</v>
      </c>
      <c r="D9072" s="167">
        <v>107128.71</v>
      </c>
      <c r="E9072" t="s">
        <v>175</v>
      </c>
      <c r="F9072" t="s">
        <v>169</v>
      </c>
      <c r="G9072" t="s">
        <v>586</v>
      </c>
      <c r="H9072" s="168">
        <v>33791</v>
      </c>
      <c r="I9072" t="s">
        <v>104</v>
      </c>
      <c r="J9072" s="169">
        <v>25.238356164383561</v>
      </c>
      <c r="K9072">
        <v>6</v>
      </c>
    </row>
    <row r="9073" spans="1:11" x14ac:dyDescent="0.25">
      <c r="A9073" t="s">
        <v>9629</v>
      </c>
      <c r="B9073">
        <v>26693</v>
      </c>
      <c r="C9073" t="s">
        <v>172</v>
      </c>
      <c r="D9073" s="167">
        <v>57863.44</v>
      </c>
      <c r="E9073" t="s">
        <v>188</v>
      </c>
      <c r="F9073" t="s">
        <v>169</v>
      </c>
      <c r="G9073" t="s">
        <v>282</v>
      </c>
      <c r="H9073" s="168">
        <v>39342</v>
      </c>
      <c r="I9073" t="s">
        <v>103</v>
      </c>
      <c r="J9073" s="169">
        <v>10.03013698630137</v>
      </c>
      <c r="K9073">
        <v>3</v>
      </c>
    </row>
    <row r="9074" spans="1:11" x14ac:dyDescent="0.25">
      <c r="A9074" t="s">
        <v>9630</v>
      </c>
      <c r="B9074">
        <v>25104</v>
      </c>
      <c r="C9074" t="s">
        <v>172</v>
      </c>
      <c r="D9074" s="167">
        <v>110886.71</v>
      </c>
      <c r="E9074" t="s">
        <v>188</v>
      </c>
      <c r="F9074" t="s">
        <v>169</v>
      </c>
      <c r="G9074" t="s">
        <v>240</v>
      </c>
      <c r="H9074" s="168">
        <v>34469</v>
      </c>
      <c r="I9074" t="s">
        <v>107</v>
      </c>
      <c r="J9074" s="169">
        <v>23.38082191780822</v>
      </c>
      <c r="K9074">
        <v>5</v>
      </c>
    </row>
    <row r="9075" spans="1:11" x14ac:dyDescent="0.25">
      <c r="A9075" t="s">
        <v>9631</v>
      </c>
      <c r="B9075">
        <v>71263</v>
      </c>
      <c r="C9075" t="s">
        <v>172</v>
      </c>
      <c r="D9075" s="167">
        <v>114087.02</v>
      </c>
      <c r="E9075" t="s">
        <v>185</v>
      </c>
      <c r="F9075" t="s">
        <v>169</v>
      </c>
      <c r="G9075" t="s">
        <v>382</v>
      </c>
      <c r="H9075" s="168">
        <v>33770</v>
      </c>
      <c r="I9075" t="s">
        <v>108</v>
      </c>
      <c r="J9075" s="169">
        <v>25.295890410958904</v>
      </c>
      <c r="K9075">
        <v>6</v>
      </c>
    </row>
    <row r="9076" spans="1:11" x14ac:dyDescent="0.25">
      <c r="A9076" t="s">
        <v>9632</v>
      </c>
      <c r="B9076">
        <v>69370</v>
      </c>
      <c r="C9076" t="s">
        <v>167</v>
      </c>
      <c r="D9076" s="167">
        <v>66745.27</v>
      </c>
      <c r="E9076" t="s">
        <v>188</v>
      </c>
      <c r="F9076" t="s">
        <v>169</v>
      </c>
      <c r="G9076" t="s">
        <v>170</v>
      </c>
      <c r="H9076" s="168">
        <v>30501</v>
      </c>
      <c r="I9076" t="s">
        <v>103</v>
      </c>
      <c r="J9076" s="169">
        <v>34.252054794520546</v>
      </c>
      <c r="K9076">
        <v>7</v>
      </c>
    </row>
    <row r="9077" spans="1:11" x14ac:dyDescent="0.25">
      <c r="A9077" t="s">
        <v>9633</v>
      </c>
      <c r="B9077">
        <v>20912</v>
      </c>
      <c r="C9077" t="s">
        <v>167</v>
      </c>
      <c r="D9077" s="167">
        <v>54730</v>
      </c>
      <c r="E9077" t="s">
        <v>191</v>
      </c>
      <c r="F9077" t="s">
        <v>169</v>
      </c>
      <c r="G9077" t="s">
        <v>354</v>
      </c>
      <c r="H9077" s="168">
        <v>41288</v>
      </c>
      <c r="I9077" t="s">
        <v>104</v>
      </c>
      <c r="J9077" s="169">
        <v>4.6986301369863011</v>
      </c>
      <c r="K9077">
        <v>1</v>
      </c>
    </row>
    <row r="9078" spans="1:11" x14ac:dyDescent="0.25">
      <c r="A9078" t="s">
        <v>9634</v>
      </c>
      <c r="B9078">
        <v>29186</v>
      </c>
      <c r="C9078" t="s">
        <v>167</v>
      </c>
      <c r="D9078" s="167">
        <v>76015.03</v>
      </c>
      <c r="E9078" t="s">
        <v>188</v>
      </c>
      <c r="F9078" t="s">
        <v>169</v>
      </c>
      <c r="G9078" t="s">
        <v>273</v>
      </c>
      <c r="H9078" s="168">
        <v>34533</v>
      </c>
      <c r="I9078" t="s">
        <v>103</v>
      </c>
      <c r="J9078" s="169">
        <v>23.205479452054796</v>
      </c>
      <c r="K9078">
        <v>5</v>
      </c>
    </row>
    <row r="9079" spans="1:11" x14ac:dyDescent="0.25">
      <c r="A9079" t="s">
        <v>9635</v>
      </c>
      <c r="B9079">
        <v>5263</v>
      </c>
      <c r="C9079" t="s">
        <v>172</v>
      </c>
      <c r="D9079" s="167">
        <v>82975.12</v>
      </c>
      <c r="E9079" t="s">
        <v>233</v>
      </c>
      <c r="F9079" t="s">
        <v>169</v>
      </c>
      <c r="G9079" t="s">
        <v>637</v>
      </c>
      <c r="H9079" s="168">
        <v>33932</v>
      </c>
      <c r="I9079" t="s">
        <v>106</v>
      </c>
      <c r="J9079" s="169">
        <v>24.852054794520548</v>
      </c>
      <c r="K9079">
        <v>5</v>
      </c>
    </row>
    <row r="9080" spans="1:11" x14ac:dyDescent="0.25">
      <c r="A9080" t="s">
        <v>9636</v>
      </c>
      <c r="B9080">
        <v>93186</v>
      </c>
      <c r="C9080" t="s">
        <v>167</v>
      </c>
      <c r="D9080" s="167">
        <v>83497.98</v>
      </c>
      <c r="E9080" t="s">
        <v>188</v>
      </c>
      <c r="F9080" t="s">
        <v>169</v>
      </c>
      <c r="G9080" t="s">
        <v>282</v>
      </c>
      <c r="H9080" s="168">
        <v>32902</v>
      </c>
      <c r="I9080" t="s">
        <v>106</v>
      </c>
      <c r="J9080" s="169">
        <v>27.673972602739727</v>
      </c>
      <c r="K9080">
        <v>6</v>
      </c>
    </row>
    <row r="9081" spans="1:11" x14ac:dyDescent="0.25">
      <c r="A9081" t="s">
        <v>9637</v>
      </c>
      <c r="B9081">
        <v>5684</v>
      </c>
      <c r="C9081" t="s">
        <v>167</v>
      </c>
      <c r="D9081" s="167">
        <v>100849.36</v>
      </c>
      <c r="E9081" t="s">
        <v>216</v>
      </c>
      <c r="F9081" t="s">
        <v>169</v>
      </c>
      <c r="G9081" t="s">
        <v>369</v>
      </c>
      <c r="H9081" s="168">
        <v>32902</v>
      </c>
      <c r="I9081" t="s">
        <v>103</v>
      </c>
      <c r="J9081" s="169">
        <v>27.673972602739727</v>
      </c>
      <c r="K9081">
        <v>6</v>
      </c>
    </row>
    <row r="9082" spans="1:11" x14ac:dyDescent="0.25">
      <c r="A9082" t="s">
        <v>9638</v>
      </c>
      <c r="B9082">
        <v>28064</v>
      </c>
      <c r="C9082" t="s">
        <v>167</v>
      </c>
      <c r="D9082" s="167">
        <v>85330.31</v>
      </c>
      <c r="E9082" t="s">
        <v>168</v>
      </c>
      <c r="F9082" t="s">
        <v>169</v>
      </c>
      <c r="G9082" t="s">
        <v>856</v>
      </c>
      <c r="H9082" s="168">
        <v>37830</v>
      </c>
      <c r="I9082" t="s">
        <v>107</v>
      </c>
      <c r="J9082" s="169">
        <v>14.172602739726027</v>
      </c>
      <c r="K9082">
        <v>3</v>
      </c>
    </row>
    <row r="9083" spans="1:11" x14ac:dyDescent="0.25">
      <c r="A9083" t="s">
        <v>9639</v>
      </c>
      <c r="B9083">
        <v>32567</v>
      </c>
      <c r="C9083" t="s">
        <v>172</v>
      </c>
      <c r="D9083" s="167">
        <v>85854</v>
      </c>
      <c r="E9083" t="s">
        <v>185</v>
      </c>
      <c r="F9083" t="s">
        <v>169</v>
      </c>
      <c r="G9083" t="s">
        <v>416</v>
      </c>
      <c r="H9083" s="168">
        <v>37298</v>
      </c>
      <c r="I9083" t="s">
        <v>103</v>
      </c>
      <c r="J9083" s="169">
        <v>15.63013698630137</v>
      </c>
      <c r="K9083">
        <v>4</v>
      </c>
    </row>
    <row r="9084" spans="1:11" x14ac:dyDescent="0.25">
      <c r="A9084" t="s">
        <v>9640</v>
      </c>
      <c r="B9084">
        <v>6322</v>
      </c>
      <c r="C9084" t="s">
        <v>172</v>
      </c>
      <c r="D9084" s="167">
        <v>42053.83</v>
      </c>
      <c r="E9084" t="s">
        <v>199</v>
      </c>
      <c r="F9084" t="s">
        <v>169</v>
      </c>
      <c r="G9084" t="s">
        <v>220</v>
      </c>
      <c r="H9084" s="168">
        <v>41786</v>
      </c>
      <c r="I9084" t="s">
        <v>106</v>
      </c>
      <c r="J9084" s="169">
        <v>3.3342465753424659</v>
      </c>
      <c r="K9084">
        <v>1</v>
      </c>
    </row>
    <row r="9085" spans="1:11" x14ac:dyDescent="0.25">
      <c r="A9085" t="s">
        <v>9641</v>
      </c>
      <c r="B9085">
        <v>89252</v>
      </c>
      <c r="C9085" t="s">
        <v>172</v>
      </c>
      <c r="D9085" s="167">
        <v>104717.28</v>
      </c>
      <c r="E9085" t="s">
        <v>188</v>
      </c>
      <c r="F9085" t="s">
        <v>169</v>
      </c>
      <c r="G9085" t="s">
        <v>397</v>
      </c>
      <c r="H9085" s="168">
        <v>34414</v>
      </c>
      <c r="I9085" t="s">
        <v>104</v>
      </c>
      <c r="J9085" s="169">
        <v>23.531506849315068</v>
      </c>
      <c r="K9085">
        <v>5</v>
      </c>
    </row>
    <row r="9086" spans="1:11" x14ac:dyDescent="0.25">
      <c r="A9086" t="s">
        <v>9642</v>
      </c>
      <c r="B9086">
        <v>82707</v>
      </c>
      <c r="C9086" t="s">
        <v>172</v>
      </c>
      <c r="D9086" s="167">
        <v>62212.41</v>
      </c>
      <c r="E9086" t="s">
        <v>185</v>
      </c>
      <c r="F9086" t="s">
        <v>169</v>
      </c>
      <c r="G9086" t="s">
        <v>652</v>
      </c>
      <c r="H9086" s="168">
        <v>41288</v>
      </c>
      <c r="I9086" t="s">
        <v>103</v>
      </c>
      <c r="J9086" s="169">
        <v>4.6986301369863011</v>
      </c>
      <c r="K9086">
        <v>1</v>
      </c>
    </row>
    <row r="9087" spans="1:11" x14ac:dyDescent="0.25">
      <c r="A9087" t="s">
        <v>9643</v>
      </c>
      <c r="B9087">
        <v>15472</v>
      </c>
      <c r="C9087" t="s">
        <v>172</v>
      </c>
      <c r="D9087" s="167">
        <v>74713</v>
      </c>
      <c r="E9087" t="s">
        <v>168</v>
      </c>
      <c r="F9087" t="s">
        <v>169</v>
      </c>
      <c r="G9087" t="s">
        <v>265</v>
      </c>
      <c r="H9087" s="168">
        <v>37572</v>
      </c>
      <c r="I9087" t="s">
        <v>107</v>
      </c>
      <c r="J9087" s="169">
        <v>14.87945205479452</v>
      </c>
      <c r="K9087">
        <v>3</v>
      </c>
    </row>
    <row r="9088" spans="1:11" x14ac:dyDescent="0.25">
      <c r="A9088" t="s">
        <v>9644</v>
      </c>
      <c r="B9088">
        <v>27567</v>
      </c>
      <c r="C9088" t="s">
        <v>167</v>
      </c>
      <c r="D9088" s="167">
        <v>78168.679999999993</v>
      </c>
      <c r="E9088" t="s">
        <v>175</v>
      </c>
      <c r="F9088" t="s">
        <v>169</v>
      </c>
      <c r="G9088" t="s">
        <v>211</v>
      </c>
      <c r="H9088" s="168">
        <v>38544</v>
      </c>
      <c r="I9088" t="s">
        <v>108</v>
      </c>
      <c r="J9088" s="169">
        <v>12.216438356164383</v>
      </c>
      <c r="K9088">
        <v>3</v>
      </c>
    </row>
    <row r="9089" spans="1:11" x14ac:dyDescent="0.25">
      <c r="A9089" t="s">
        <v>9645</v>
      </c>
      <c r="B9089">
        <v>99478</v>
      </c>
      <c r="C9089" t="s">
        <v>172</v>
      </c>
      <c r="D9089" s="167">
        <v>118400</v>
      </c>
      <c r="E9089" t="s">
        <v>188</v>
      </c>
      <c r="F9089" t="s">
        <v>169</v>
      </c>
      <c r="G9089" t="s">
        <v>214</v>
      </c>
      <c r="H9089" s="168">
        <v>42044</v>
      </c>
      <c r="I9089" t="s">
        <v>103</v>
      </c>
      <c r="J9089" s="169">
        <v>2.6273972602739728</v>
      </c>
      <c r="K9089">
        <v>1</v>
      </c>
    </row>
    <row r="9090" spans="1:11" x14ac:dyDescent="0.25">
      <c r="A9090" t="s">
        <v>9646</v>
      </c>
      <c r="B9090">
        <v>98104</v>
      </c>
      <c r="C9090" t="s">
        <v>167</v>
      </c>
      <c r="D9090" s="167">
        <v>76015.03</v>
      </c>
      <c r="E9090" t="s">
        <v>188</v>
      </c>
      <c r="F9090" t="s">
        <v>169</v>
      </c>
      <c r="G9090" t="s">
        <v>273</v>
      </c>
      <c r="H9090" s="168">
        <v>29661</v>
      </c>
      <c r="I9090" t="s">
        <v>105</v>
      </c>
      <c r="J9090" s="169">
        <v>36.553424657534244</v>
      </c>
      <c r="K9090">
        <v>8</v>
      </c>
    </row>
    <row r="9091" spans="1:11" x14ac:dyDescent="0.25">
      <c r="A9091" t="s">
        <v>9647</v>
      </c>
      <c r="B9091">
        <v>39079</v>
      </c>
      <c r="C9091" t="s">
        <v>167</v>
      </c>
      <c r="D9091" s="167">
        <v>70428.3</v>
      </c>
      <c r="E9091" t="s">
        <v>188</v>
      </c>
      <c r="F9091" t="s">
        <v>169</v>
      </c>
      <c r="G9091" t="s">
        <v>703</v>
      </c>
      <c r="H9091" s="168">
        <v>36801</v>
      </c>
      <c r="I9091" t="s">
        <v>104</v>
      </c>
      <c r="J9091" s="169">
        <v>16.991780821917807</v>
      </c>
      <c r="K9091">
        <v>4</v>
      </c>
    </row>
    <row r="9092" spans="1:11" x14ac:dyDescent="0.25">
      <c r="A9092" t="s">
        <v>9648</v>
      </c>
      <c r="B9092">
        <v>62900</v>
      </c>
      <c r="C9092" t="s">
        <v>172</v>
      </c>
      <c r="D9092" s="167">
        <v>60618</v>
      </c>
      <c r="E9092" t="s">
        <v>191</v>
      </c>
      <c r="F9092" t="s">
        <v>169</v>
      </c>
      <c r="G9092" t="s">
        <v>354</v>
      </c>
      <c r="H9092" s="168">
        <v>40966</v>
      </c>
      <c r="I9092" t="s">
        <v>106</v>
      </c>
      <c r="J9092" s="169">
        <v>5.580821917808219</v>
      </c>
      <c r="K9092">
        <v>2</v>
      </c>
    </row>
    <row r="9093" spans="1:11" x14ac:dyDescent="0.25">
      <c r="A9093" t="s">
        <v>9649</v>
      </c>
      <c r="B9093">
        <v>3513</v>
      </c>
      <c r="C9093" t="s">
        <v>167</v>
      </c>
      <c r="D9093" s="167">
        <v>123355.52</v>
      </c>
      <c r="E9093" t="s">
        <v>233</v>
      </c>
      <c r="F9093" t="s">
        <v>169</v>
      </c>
      <c r="G9093" t="s">
        <v>275</v>
      </c>
      <c r="H9093" s="168">
        <v>36192</v>
      </c>
      <c r="I9093" t="s">
        <v>104</v>
      </c>
      <c r="J9093" s="169">
        <v>18.660273972602738</v>
      </c>
      <c r="K9093">
        <v>4</v>
      </c>
    </row>
    <row r="9094" spans="1:11" x14ac:dyDescent="0.25">
      <c r="A9094" t="s">
        <v>9650</v>
      </c>
      <c r="B9094">
        <v>47002</v>
      </c>
      <c r="C9094" t="s">
        <v>172</v>
      </c>
      <c r="D9094" s="167">
        <v>70435</v>
      </c>
      <c r="E9094" t="s">
        <v>175</v>
      </c>
      <c r="F9094" t="s">
        <v>169</v>
      </c>
      <c r="G9094" t="s">
        <v>183</v>
      </c>
      <c r="H9094" s="168">
        <v>39098</v>
      </c>
      <c r="I9094" t="s">
        <v>103</v>
      </c>
      <c r="J9094" s="169">
        <v>10.698630136986301</v>
      </c>
      <c r="K9094">
        <v>3</v>
      </c>
    </row>
    <row r="9095" spans="1:11" x14ac:dyDescent="0.25">
      <c r="A9095" t="s">
        <v>9651</v>
      </c>
      <c r="B9095">
        <v>32704</v>
      </c>
      <c r="C9095" t="s">
        <v>167</v>
      </c>
      <c r="D9095" s="167">
        <v>66837.600000000006</v>
      </c>
      <c r="E9095" t="s">
        <v>175</v>
      </c>
      <c r="F9095" t="s">
        <v>169</v>
      </c>
      <c r="G9095" t="s">
        <v>211</v>
      </c>
      <c r="H9095" s="168">
        <v>41750</v>
      </c>
      <c r="I9095" t="s">
        <v>103</v>
      </c>
      <c r="J9095" s="169">
        <v>3.4328767123287673</v>
      </c>
      <c r="K9095">
        <v>1</v>
      </c>
    </row>
    <row r="9096" spans="1:11" x14ac:dyDescent="0.25">
      <c r="A9096" t="s">
        <v>9652</v>
      </c>
      <c r="B9096">
        <v>84491</v>
      </c>
      <c r="C9096" t="s">
        <v>172</v>
      </c>
      <c r="D9096" s="167">
        <v>103708.64</v>
      </c>
      <c r="E9096" t="s">
        <v>168</v>
      </c>
      <c r="F9096" t="s">
        <v>169</v>
      </c>
      <c r="G9096" t="s">
        <v>906</v>
      </c>
      <c r="H9096" s="168">
        <v>32733</v>
      </c>
      <c r="I9096" t="s">
        <v>108</v>
      </c>
      <c r="J9096" s="169">
        <v>28.136986301369863</v>
      </c>
      <c r="K9096">
        <v>6</v>
      </c>
    </row>
    <row r="9097" spans="1:11" x14ac:dyDescent="0.25">
      <c r="A9097" t="s">
        <v>9653</v>
      </c>
      <c r="B9097">
        <v>88191</v>
      </c>
      <c r="C9097" t="s">
        <v>167</v>
      </c>
      <c r="D9097" s="167">
        <v>79628.759999999995</v>
      </c>
      <c r="E9097" t="s">
        <v>191</v>
      </c>
      <c r="F9097" t="s">
        <v>169</v>
      </c>
      <c r="G9097" t="s">
        <v>192</v>
      </c>
      <c r="H9097" s="168">
        <v>33924</v>
      </c>
      <c r="I9097" t="s">
        <v>103</v>
      </c>
      <c r="J9097" s="169">
        <v>24.873972602739727</v>
      </c>
      <c r="K9097">
        <v>5</v>
      </c>
    </row>
    <row r="9098" spans="1:11" x14ac:dyDescent="0.25">
      <c r="A9098" t="s">
        <v>9654</v>
      </c>
      <c r="B9098">
        <v>71004</v>
      </c>
      <c r="C9098" t="s">
        <v>167</v>
      </c>
      <c r="D9098" s="167">
        <v>79573.39</v>
      </c>
      <c r="E9098" t="s">
        <v>268</v>
      </c>
      <c r="F9098" t="s">
        <v>169</v>
      </c>
      <c r="G9098" t="s">
        <v>297</v>
      </c>
      <c r="H9098" s="168">
        <v>42128</v>
      </c>
      <c r="I9098" t="s">
        <v>108</v>
      </c>
      <c r="J9098" s="169">
        <v>2.3972602739726026</v>
      </c>
      <c r="K9098">
        <v>1</v>
      </c>
    </row>
    <row r="9099" spans="1:11" x14ac:dyDescent="0.25">
      <c r="A9099" t="s">
        <v>9655</v>
      </c>
      <c r="B9099">
        <v>46464</v>
      </c>
      <c r="C9099" t="s">
        <v>167</v>
      </c>
      <c r="D9099" s="167">
        <v>80103.88</v>
      </c>
      <c r="E9099" t="s">
        <v>230</v>
      </c>
      <c r="F9099" t="s">
        <v>169</v>
      </c>
      <c r="G9099" t="s">
        <v>305</v>
      </c>
      <c r="H9099" s="168">
        <v>42044</v>
      </c>
      <c r="I9099" t="s">
        <v>103</v>
      </c>
      <c r="J9099" s="169">
        <v>2.6273972602739728</v>
      </c>
      <c r="K9099">
        <v>1</v>
      </c>
    </row>
    <row r="9100" spans="1:11" x14ac:dyDescent="0.25">
      <c r="A9100" t="s">
        <v>9656</v>
      </c>
      <c r="B9100">
        <v>38093</v>
      </c>
      <c r="D9100" s="167">
        <v>40935</v>
      </c>
      <c r="E9100" t="s">
        <v>188</v>
      </c>
      <c r="F9100" t="s">
        <v>169</v>
      </c>
      <c r="G9100" t="s">
        <v>170</v>
      </c>
      <c r="H9100" s="168">
        <v>42731</v>
      </c>
      <c r="I9100" t="s">
        <v>106</v>
      </c>
      <c r="J9100" s="169">
        <v>0.74520547945205484</v>
      </c>
      <c r="K9100">
        <v>1</v>
      </c>
    </row>
    <row r="9101" spans="1:11" x14ac:dyDescent="0.25">
      <c r="A9101" t="s">
        <v>9657</v>
      </c>
      <c r="B9101">
        <v>85453</v>
      </c>
      <c r="C9101" t="s">
        <v>167</v>
      </c>
      <c r="D9101" s="167">
        <v>96197.88</v>
      </c>
      <c r="E9101" t="s">
        <v>188</v>
      </c>
      <c r="F9101" t="s">
        <v>169</v>
      </c>
      <c r="G9101" t="s">
        <v>305</v>
      </c>
      <c r="H9101" s="168">
        <v>31725</v>
      </c>
      <c r="I9101" t="s">
        <v>103</v>
      </c>
      <c r="J9101" s="169">
        <v>30.898630136986302</v>
      </c>
      <c r="K9101">
        <v>7</v>
      </c>
    </row>
    <row r="9102" spans="1:11" x14ac:dyDescent="0.25">
      <c r="A9102" t="s">
        <v>9658</v>
      </c>
      <c r="B9102">
        <v>16906</v>
      </c>
      <c r="C9102" t="s">
        <v>167</v>
      </c>
      <c r="D9102" s="167">
        <v>58448</v>
      </c>
      <c r="E9102" t="s">
        <v>188</v>
      </c>
      <c r="F9102" t="s">
        <v>169</v>
      </c>
      <c r="G9102" t="s">
        <v>344</v>
      </c>
      <c r="H9102" s="168">
        <v>35912</v>
      </c>
      <c r="I9102" t="s">
        <v>108</v>
      </c>
      <c r="J9102" s="169">
        <v>19.427397260273974</v>
      </c>
      <c r="K9102">
        <v>4</v>
      </c>
    </row>
    <row r="9103" spans="1:11" x14ac:dyDescent="0.25">
      <c r="A9103" t="s">
        <v>9659</v>
      </c>
      <c r="B9103">
        <v>61402</v>
      </c>
      <c r="C9103" t="s">
        <v>172</v>
      </c>
      <c r="D9103" s="167">
        <v>141063.01999999999</v>
      </c>
      <c r="E9103" t="s">
        <v>168</v>
      </c>
      <c r="F9103" t="s">
        <v>169</v>
      </c>
      <c r="G9103" t="s">
        <v>493</v>
      </c>
      <c r="H9103" s="168">
        <v>32384</v>
      </c>
      <c r="I9103" t="s">
        <v>103</v>
      </c>
      <c r="J9103" s="169">
        <v>29.093150684931508</v>
      </c>
      <c r="K9103">
        <v>6</v>
      </c>
    </row>
    <row r="9104" spans="1:11" x14ac:dyDescent="0.25">
      <c r="A9104" t="s">
        <v>9660</v>
      </c>
      <c r="B9104">
        <v>14801</v>
      </c>
      <c r="C9104" t="s">
        <v>172</v>
      </c>
      <c r="D9104" s="167">
        <v>50211</v>
      </c>
      <c r="E9104" t="s">
        <v>168</v>
      </c>
      <c r="F9104" t="s">
        <v>169</v>
      </c>
      <c r="G9104" t="s">
        <v>466</v>
      </c>
      <c r="H9104" s="168">
        <v>42562</v>
      </c>
      <c r="I9104" t="s">
        <v>103</v>
      </c>
      <c r="J9104" s="169">
        <v>1.2082191780821918</v>
      </c>
      <c r="K9104">
        <v>1</v>
      </c>
    </row>
    <row r="9105" spans="1:11" x14ac:dyDescent="0.25">
      <c r="A9105" t="s">
        <v>9661</v>
      </c>
      <c r="B9105">
        <v>47148</v>
      </c>
      <c r="C9105" t="s">
        <v>172</v>
      </c>
      <c r="D9105" s="167">
        <v>78889.86</v>
      </c>
      <c r="E9105" t="s">
        <v>199</v>
      </c>
      <c r="F9105" t="s">
        <v>169</v>
      </c>
      <c r="G9105" t="s">
        <v>582</v>
      </c>
      <c r="H9105" s="168">
        <v>33763</v>
      </c>
      <c r="I9105" t="s">
        <v>107</v>
      </c>
      <c r="J9105" s="169">
        <v>25.315068493150687</v>
      </c>
      <c r="K9105">
        <v>6</v>
      </c>
    </row>
    <row r="9106" spans="1:11" x14ac:dyDescent="0.25">
      <c r="A9106" t="s">
        <v>9662</v>
      </c>
      <c r="B9106">
        <v>61804</v>
      </c>
      <c r="C9106" t="s">
        <v>172</v>
      </c>
      <c r="D9106" s="167">
        <v>113380.15</v>
      </c>
      <c r="E9106" t="s">
        <v>196</v>
      </c>
      <c r="F9106" t="s">
        <v>169</v>
      </c>
      <c r="G9106" t="s">
        <v>2060</v>
      </c>
      <c r="H9106" s="168">
        <v>41918</v>
      </c>
      <c r="I9106" t="s">
        <v>104</v>
      </c>
      <c r="J9106" s="169">
        <v>2.9726027397260273</v>
      </c>
      <c r="K9106">
        <v>1</v>
      </c>
    </row>
    <row r="9107" spans="1:11" x14ac:dyDescent="0.25">
      <c r="A9107" t="s">
        <v>9663</v>
      </c>
      <c r="B9107">
        <v>85559</v>
      </c>
      <c r="C9107" t="s">
        <v>167</v>
      </c>
      <c r="D9107" s="167">
        <v>102664</v>
      </c>
      <c r="E9107" t="s">
        <v>188</v>
      </c>
      <c r="F9107" t="s">
        <v>169</v>
      </c>
      <c r="G9107" t="s">
        <v>397</v>
      </c>
      <c r="H9107" s="168">
        <v>35702</v>
      </c>
      <c r="I9107" t="s">
        <v>104</v>
      </c>
      <c r="J9107" s="169">
        <v>20.002739726027396</v>
      </c>
      <c r="K9107">
        <v>5</v>
      </c>
    </row>
    <row r="9108" spans="1:11" x14ac:dyDescent="0.25">
      <c r="A9108" t="s">
        <v>9664</v>
      </c>
      <c r="B9108">
        <v>95605</v>
      </c>
      <c r="C9108" t="s">
        <v>172</v>
      </c>
      <c r="D9108" s="167">
        <v>91969.07</v>
      </c>
      <c r="E9108" t="s">
        <v>185</v>
      </c>
      <c r="F9108" t="s">
        <v>169</v>
      </c>
      <c r="G9108" t="s">
        <v>416</v>
      </c>
      <c r="H9108" s="168">
        <v>34722</v>
      </c>
      <c r="I9108" t="s">
        <v>105</v>
      </c>
      <c r="J9108" s="169">
        <v>22.687671232876713</v>
      </c>
      <c r="K9108">
        <v>5</v>
      </c>
    </row>
    <row r="9109" spans="1:11" x14ac:dyDescent="0.25">
      <c r="A9109" t="s">
        <v>9665</v>
      </c>
      <c r="B9109">
        <v>19559</v>
      </c>
      <c r="C9109" t="s">
        <v>167</v>
      </c>
      <c r="D9109" s="167">
        <v>24402.51</v>
      </c>
      <c r="E9109" t="s">
        <v>188</v>
      </c>
      <c r="F9109" t="s">
        <v>202</v>
      </c>
      <c r="G9109" t="s">
        <v>539</v>
      </c>
      <c r="H9109" s="168">
        <v>41080</v>
      </c>
      <c r="I9109" t="s">
        <v>104</v>
      </c>
      <c r="J9109" s="169">
        <v>5.2684931506849315</v>
      </c>
      <c r="K9109">
        <v>2</v>
      </c>
    </row>
    <row r="9110" spans="1:11" x14ac:dyDescent="0.25">
      <c r="A9110" t="s">
        <v>9666</v>
      </c>
      <c r="B9110">
        <v>98547</v>
      </c>
      <c r="C9110" t="s">
        <v>167</v>
      </c>
      <c r="D9110" s="167">
        <v>110672.05</v>
      </c>
      <c r="E9110" t="s">
        <v>239</v>
      </c>
      <c r="F9110" t="s">
        <v>169</v>
      </c>
      <c r="G9110" t="s">
        <v>1463</v>
      </c>
      <c r="H9110" s="168">
        <v>38796</v>
      </c>
      <c r="I9110" t="s">
        <v>106</v>
      </c>
      <c r="J9110" s="169">
        <v>11.526027397260274</v>
      </c>
      <c r="K9110">
        <v>3</v>
      </c>
    </row>
    <row r="9111" spans="1:11" x14ac:dyDescent="0.25">
      <c r="A9111" t="s">
        <v>9667</v>
      </c>
      <c r="B9111">
        <v>79707</v>
      </c>
      <c r="C9111" t="s">
        <v>167</v>
      </c>
      <c r="D9111" s="167">
        <v>29779.06</v>
      </c>
      <c r="E9111" t="s">
        <v>233</v>
      </c>
      <c r="F9111" t="s">
        <v>202</v>
      </c>
      <c r="G9111" t="s">
        <v>234</v>
      </c>
      <c r="H9111" s="168">
        <v>41224</v>
      </c>
      <c r="I9111" t="s">
        <v>103</v>
      </c>
      <c r="J9111" s="169">
        <v>4.8739726027397259</v>
      </c>
      <c r="K9111">
        <v>1</v>
      </c>
    </row>
    <row r="9112" spans="1:11" x14ac:dyDescent="0.25">
      <c r="A9112" t="s">
        <v>9668</v>
      </c>
      <c r="B9112">
        <v>78643</v>
      </c>
      <c r="C9112" t="s">
        <v>167</v>
      </c>
      <c r="D9112" s="167">
        <v>99870.24</v>
      </c>
      <c r="E9112" t="s">
        <v>188</v>
      </c>
      <c r="F9112" t="s">
        <v>169</v>
      </c>
      <c r="G9112" t="s">
        <v>244</v>
      </c>
      <c r="H9112" s="168">
        <v>28121</v>
      </c>
      <c r="I9112" t="s">
        <v>104</v>
      </c>
      <c r="J9112" s="169">
        <v>40.772602739726025</v>
      </c>
      <c r="K9112">
        <v>8</v>
      </c>
    </row>
    <row r="9113" spans="1:11" x14ac:dyDescent="0.25">
      <c r="A9113" t="s">
        <v>9669</v>
      </c>
      <c r="B9113">
        <v>53960</v>
      </c>
      <c r="C9113" t="s">
        <v>172</v>
      </c>
      <c r="D9113" s="167">
        <v>98009.45</v>
      </c>
      <c r="E9113" t="s">
        <v>168</v>
      </c>
      <c r="F9113" t="s">
        <v>169</v>
      </c>
      <c r="G9113" t="s">
        <v>214</v>
      </c>
      <c r="H9113" s="168">
        <v>41834</v>
      </c>
      <c r="I9113" t="s">
        <v>104</v>
      </c>
      <c r="J9113" s="169">
        <v>3.2027397260273971</v>
      </c>
      <c r="K9113">
        <v>1</v>
      </c>
    </row>
    <row r="9114" spans="1:11" x14ac:dyDescent="0.25">
      <c r="A9114" t="s">
        <v>9670</v>
      </c>
      <c r="B9114">
        <v>53874</v>
      </c>
      <c r="C9114" t="s">
        <v>172</v>
      </c>
      <c r="D9114" s="167">
        <v>77328</v>
      </c>
      <c r="E9114" t="s">
        <v>168</v>
      </c>
      <c r="F9114" t="s">
        <v>169</v>
      </c>
      <c r="G9114" t="s">
        <v>265</v>
      </c>
      <c r="H9114" s="168">
        <v>36934</v>
      </c>
      <c r="I9114" t="s">
        <v>103</v>
      </c>
      <c r="J9114" s="169">
        <v>16.627397260273973</v>
      </c>
      <c r="K9114">
        <v>4</v>
      </c>
    </row>
    <row r="9115" spans="1:11" x14ac:dyDescent="0.25">
      <c r="A9115" t="s">
        <v>9671</v>
      </c>
      <c r="B9115">
        <v>4397</v>
      </c>
      <c r="C9115" t="s">
        <v>167</v>
      </c>
      <c r="D9115" s="167">
        <v>118400</v>
      </c>
      <c r="E9115" t="s">
        <v>213</v>
      </c>
      <c r="F9115" t="s">
        <v>169</v>
      </c>
      <c r="G9115" t="s">
        <v>214</v>
      </c>
      <c r="H9115" s="168">
        <v>38516</v>
      </c>
      <c r="I9115" t="s">
        <v>103</v>
      </c>
      <c r="J9115" s="169">
        <v>12.293150684931506</v>
      </c>
      <c r="K9115">
        <v>3</v>
      </c>
    </row>
    <row r="9116" spans="1:11" x14ac:dyDescent="0.25">
      <c r="A9116" t="s">
        <v>9672</v>
      </c>
      <c r="B9116">
        <v>45152</v>
      </c>
      <c r="C9116" t="s">
        <v>172</v>
      </c>
      <c r="D9116" s="167">
        <v>48145</v>
      </c>
      <c r="E9116" t="s">
        <v>168</v>
      </c>
      <c r="F9116" t="s">
        <v>169</v>
      </c>
      <c r="G9116" t="s">
        <v>265</v>
      </c>
      <c r="H9116" s="168">
        <v>42044</v>
      </c>
      <c r="I9116" t="s">
        <v>104</v>
      </c>
      <c r="J9116" s="169">
        <v>2.6273972602739728</v>
      </c>
      <c r="K9116">
        <v>1</v>
      </c>
    </row>
    <row r="9117" spans="1:11" x14ac:dyDescent="0.25">
      <c r="A9117" t="s">
        <v>9673</v>
      </c>
      <c r="B9117">
        <v>87903</v>
      </c>
      <c r="C9117" t="s">
        <v>172</v>
      </c>
      <c r="D9117" s="167">
        <v>63000</v>
      </c>
      <c r="E9117" t="s">
        <v>188</v>
      </c>
      <c r="F9117" t="s">
        <v>169</v>
      </c>
      <c r="G9117" t="s">
        <v>703</v>
      </c>
      <c r="H9117" s="168">
        <v>42688</v>
      </c>
      <c r="I9117" t="s">
        <v>107</v>
      </c>
      <c r="J9117" s="169">
        <v>0.86301369863013699</v>
      </c>
      <c r="K9117">
        <v>1</v>
      </c>
    </row>
    <row r="9118" spans="1:11" x14ac:dyDescent="0.25">
      <c r="A9118" t="s">
        <v>9674</v>
      </c>
      <c r="B9118">
        <v>50093</v>
      </c>
      <c r="C9118" t="s">
        <v>167</v>
      </c>
      <c r="D9118" s="167">
        <v>40631.32</v>
      </c>
      <c r="E9118" t="s">
        <v>199</v>
      </c>
      <c r="F9118" t="s">
        <v>169</v>
      </c>
      <c r="G9118" t="s">
        <v>200</v>
      </c>
      <c r="H9118" s="168">
        <v>42275</v>
      </c>
      <c r="I9118" t="s">
        <v>103</v>
      </c>
      <c r="J9118" s="169">
        <v>1.9945205479452055</v>
      </c>
      <c r="K9118">
        <v>1</v>
      </c>
    </row>
    <row r="9119" spans="1:11" x14ac:dyDescent="0.25">
      <c r="A9119" t="s">
        <v>9675</v>
      </c>
      <c r="B9119">
        <v>38660</v>
      </c>
      <c r="C9119" t="s">
        <v>172</v>
      </c>
      <c r="D9119" s="167">
        <v>54402.73</v>
      </c>
      <c r="E9119" t="s">
        <v>188</v>
      </c>
      <c r="F9119" t="s">
        <v>169</v>
      </c>
      <c r="G9119" t="s">
        <v>282</v>
      </c>
      <c r="H9119" s="168">
        <v>39822</v>
      </c>
      <c r="I9119" t="s">
        <v>106</v>
      </c>
      <c r="J9119" s="169">
        <v>8.7150684931506852</v>
      </c>
      <c r="K9119">
        <v>2</v>
      </c>
    </row>
    <row r="9120" spans="1:11" x14ac:dyDescent="0.25">
      <c r="A9120" t="s">
        <v>9676</v>
      </c>
      <c r="B9120">
        <v>13020</v>
      </c>
      <c r="C9120" t="s">
        <v>172</v>
      </c>
      <c r="D9120" s="167">
        <v>107128.71</v>
      </c>
      <c r="E9120" t="s">
        <v>175</v>
      </c>
      <c r="F9120" t="s">
        <v>169</v>
      </c>
      <c r="G9120" t="s">
        <v>586</v>
      </c>
      <c r="H9120" s="168">
        <v>34498</v>
      </c>
      <c r="I9120" t="s">
        <v>106</v>
      </c>
      <c r="J9120" s="169">
        <v>23.301369863013697</v>
      </c>
      <c r="K9120">
        <v>5</v>
      </c>
    </row>
    <row r="9121" spans="1:11" x14ac:dyDescent="0.25">
      <c r="A9121" t="s">
        <v>9677</v>
      </c>
      <c r="B9121">
        <v>65012</v>
      </c>
      <c r="C9121" t="s">
        <v>172</v>
      </c>
      <c r="D9121" s="167">
        <v>70749.22</v>
      </c>
      <c r="E9121" t="s">
        <v>233</v>
      </c>
      <c r="F9121" t="s">
        <v>169</v>
      </c>
      <c r="G9121" t="s">
        <v>397</v>
      </c>
      <c r="H9121" s="168">
        <v>41876</v>
      </c>
      <c r="I9121" t="s">
        <v>104</v>
      </c>
      <c r="J9121" s="169">
        <v>3.0876712328767124</v>
      </c>
      <c r="K9121">
        <v>1</v>
      </c>
    </row>
    <row r="9122" spans="1:11" x14ac:dyDescent="0.25">
      <c r="A9122" t="s">
        <v>9678</v>
      </c>
      <c r="B9122">
        <v>22075</v>
      </c>
      <c r="C9122" t="s">
        <v>167</v>
      </c>
      <c r="D9122" s="167">
        <v>58406.42</v>
      </c>
      <c r="E9122" t="s">
        <v>593</v>
      </c>
      <c r="F9122" t="s">
        <v>169</v>
      </c>
      <c r="G9122" t="s">
        <v>189</v>
      </c>
      <c r="H9122" s="168">
        <v>39748</v>
      </c>
      <c r="I9122" t="s">
        <v>103</v>
      </c>
      <c r="J9122" s="169">
        <v>8.9178082191780828</v>
      </c>
      <c r="K9122">
        <v>2</v>
      </c>
    </row>
    <row r="9123" spans="1:11" x14ac:dyDescent="0.25">
      <c r="A9123" t="s">
        <v>9679</v>
      </c>
      <c r="B9123">
        <v>2352</v>
      </c>
      <c r="C9123" t="s">
        <v>172</v>
      </c>
      <c r="D9123" s="167">
        <v>110229</v>
      </c>
      <c r="E9123" t="s">
        <v>185</v>
      </c>
      <c r="F9123" t="s">
        <v>169</v>
      </c>
      <c r="G9123" t="s">
        <v>382</v>
      </c>
      <c r="H9123" s="168">
        <v>36942</v>
      </c>
      <c r="I9123" t="s">
        <v>103</v>
      </c>
      <c r="J9123" s="169">
        <v>16.605479452054794</v>
      </c>
      <c r="K9123">
        <v>4</v>
      </c>
    </row>
    <row r="9124" spans="1:11" x14ac:dyDescent="0.25">
      <c r="A9124" t="s">
        <v>9680</v>
      </c>
      <c r="B9124">
        <v>51577</v>
      </c>
      <c r="C9124" t="s">
        <v>167</v>
      </c>
      <c r="D9124" s="167">
        <v>19060.61</v>
      </c>
      <c r="E9124" t="s">
        <v>196</v>
      </c>
      <c r="F9124" t="s">
        <v>202</v>
      </c>
      <c r="G9124" t="s">
        <v>222</v>
      </c>
      <c r="H9124" s="168">
        <v>39762</v>
      </c>
      <c r="I9124" t="s">
        <v>105</v>
      </c>
      <c r="J9124" s="169">
        <v>8.8794520547945197</v>
      </c>
      <c r="K9124">
        <v>2</v>
      </c>
    </row>
    <row r="9125" spans="1:11" x14ac:dyDescent="0.25">
      <c r="A9125" t="s">
        <v>9681</v>
      </c>
      <c r="B9125">
        <v>14823</v>
      </c>
      <c r="C9125" t="s">
        <v>167</v>
      </c>
      <c r="D9125" s="167">
        <v>72534.66</v>
      </c>
      <c r="E9125" t="s">
        <v>268</v>
      </c>
      <c r="F9125" t="s">
        <v>169</v>
      </c>
      <c r="G9125" t="s">
        <v>630</v>
      </c>
      <c r="H9125" s="168">
        <v>34666</v>
      </c>
      <c r="I9125" t="s">
        <v>107</v>
      </c>
      <c r="J9125" s="169">
        <v>22.841095890410958</v>
      </c>
      <c r="K9125">
        <v>5</v>
      </c>
    </row>
    <row r="9126" spans="1:11" x14ac:dyDescent="0.25">
      <c r="A9126" t="s">
        <v>9682</v>
      </c>
      <c r="B9126">
        <v>1028</v>
      </c>
      <c r="C9126" t="s">
        <v>172</v>
      </c>
      <c r="D9126" s="167">
        <v>56866.31</v>
      </c>
      <c r="E9126" t="s">
        <v>199</v>
      </c>
      <c r="F9126" t="s">
        <v>169</v>
      </c>
      <c r="G9126" t="s">
        <v>200</v>
      </c>
      <c r="H9126" s="168">
        <v>37094</v>
      </c>
      <c r="I9126" t="s">
        <v>103</v>
      </c>
      <c r="J9126" s="169">
        <v>16.18904109589041</v>
      </c>
      <c r="K9126">
        <v>4</v>
      </c>
    </row>
    <row r="9127" spans="1:11" x14ac:dyDescent="0.25">
      <c r="A9127" t="s">
        <v>9683</v>
      </c>
      <c r="B9127">
        <v>44047</v>
      </c>
      <c r="C9127" t="s">
        <v>167</v>
      </c>
      <c r="D9127" s="167">
        <v>104717.28</v>
      </c>
      <c r="E9127" t="s">
        <v>175</v>
      </c>
      <c r="F9127" t="s">
        <v>169</v>
      </c>
      <c r="G9127" t="s">
        <v>176</v>
      </c>
      <c r="H9127" s="168">
        <v>32057</v>
      </c>
      <c r="I9127" t="s">
        <v>105</v>
      </c>
      <c r="J9127" s="169">
        <v>29.989041095890411</v>
      </c>
      <c r="K9127">
        <v>7</v>
      </c>
    </row>
    <row r="9128" spans="1:11" x14ac:dyDescent="0.25">
      <c r="A9128" t="s">
        <v>9684</v>
      </c>
      <c r="B9128">
        <v>89837</v>
      </c>
      <c r="C9128" t="s">
        <v>172</v>
      </c>
      <c r="D9128" s="167">
        <v>103506</v>
      </c>
      <c r="E9128" t="s">
        <v>175</v>
      </c>
      <c r="F9128" t="s">
        <v>169</v>
      </c>
      <c r="G9128" t="s">
        <v>586</v>
      </c>
      <c r="H9128" s="168">
        <v>38187</v>
      </c>
      <c r="I9128" t="s">
        <v>108</v>
      </c>
      <c r="J9128" s="169">
        <v>13.194520547945206</v>
      </c>
      <c r="K9128">
        <v>3</v>
      </c>
    </row>
    <row r="9129" spans="1:11" x14ac:dyDescent="0.25">
      <c r="A9129" t="s">
        <v>9685</v>
      </c>
      <c r="B9129">
        <v>273</v>
      </c>
      <c r="C9129" t="s">
        <v>172</v>
      </c>
      <c r="D9129" s="167">
        <v>64942.98</v>
      </c>
      <c r="E9129" t="s">
        <v>175</v>
      </c>
      <c r="F9129" t="s">
        <v>169</v>
      </c>
      <c r="G9129" t="s">
        <v>311</v>
      </c>
      <c r="H9129" s="168">
        <v>41512</v>
      </c>
      <c r="I9129" t="s">
        <v>107</v>
      </c>
      <c r="J9129" s="169">
        <v>4.0849315068493155</v>
      </c>
      <c r="K9129">
        <v>1</v>
      </c>
    </row>
    <row r="9130" spans="1:11" x14ac:dyDescent="0.25">
      <c r="A9130" t="s">
        <v>9686</v>
      </c>
      <c r="B9130">
        <v>96163</v>
      </c>
      <c r="C9130" t="s">
        <v>172</v>
      </c>
      <c r="D9130" s="167">
        <v>48260.15</v>
      </c>
      <c r="E9130" t="s">
        <v>199</v>
      </c>
      <c r="F9130" t="s">
        <v>169</v>
      </c>
      <c r="G9130" t="s">
        <v>330</v>
      </c>
      <c r="H9130" s="168">
        <v>39104</v>
      </c>
      <c r="I9130" t="s">
        <v>106</v>
      </c>
      <c r="J9130" s="169">
        <v>10.682191780821919</v>
      </c>
      <c r="K9130">
        <v>3</v>
      </c>
    </row>
    <row r="9131" spans="1:11" x14ac:dyDescent="0.25">
      <c r="A9131" t="s">
        <v>9687</v>
      </c>
      <c r="B9131">
        <v>22534</v>
      </c>
      <c r="C9131" t="s">
        <v>167</v>
      </c>
      <c r="D9131" s="167">
        <v>46626.87</v>
      </c>
      <c r="E9131" t="s">
        <v>199</v>
      </c>
      <c r="F9131" t="s">
        <v>169</v>
      </c>
      <c r="G9131" t="s">
        <v>205</v>
      </c>
      <c r="H9131" s="168">
        <v>39426</v>
      </c>
      <c r="I9131" t="s">
        <v>104</v>
      </c>
      <c r="J9131" s="169">
        <v>9.8000000000000007</v>
      </c>
      <c r="K9131">
        <v>2</v>
      </c>
    </row>
    <row r="9132" spans="1:11" x14ac:dyDescent="0.25">
      <c r="A9132" t="s">
        <v>9688</v>
      </c>
      <c r="B9132">
        <v>87523</v>
      </c>
      <c r="C9132" t="s">
        <v>167</v>
      </c>
      <c r="D9132" s="167">
        <v>70435</v>
      </c>
      <c r="E9132" t="s">
        <v>175</v>
      </c>
      <c r="F9132" t="s">
        <v>169</v>
      </c>
      <c r="G9132" t="s">
        <v>183</v>
      </c>
      <c r="H9132" s="168">
        <v>39279</v>
      </c>
      <c r="I9132" t="s">
        <v>104</v>
      </c>
      <c r="J9132" s="169">
        <v>10.202739726027398</v>
      </c>
      <c r="K9132">
        <v>3</v>
      </c>
    </row>
    <row r="9133" spans="1:11" x14ac:dyDescent="0.25">
      <c r="A9133" t="s">
        <v>9689</v>
      </c>
      <c r="B9133">
        <v>64819</v>
      </c>
      <c r="C9133" t="s">
        <v>172</v>
      </c>
      <c r="D9133" s="167">
        <v>45049.120000000003</v>
      </c>
      <c r="E9133" t="s">
        <v>199</v>
      </c>
      <c r="F9133" t="s">
        <v>169</v>
      </c>
      <c r="G9133" t="s">
        <v>205</v>
      </c>
      <c r="H9133" s="168">
        <v>40798</v>
      </c>
      <c r="I9133" t="s">
        <v>103</v>
      </c>
      <c r="J9133" s="169">
        <v>6.0410958904109586</v>
      </c>
      <c r="K9133">
        <v>2</v>
      </c>
    </row>
    <row r="9134" spans="1:11" x14ac:dyDescent="0.25">
      <c r="A9134" t="s">
        <v>9690</v>
      </c>
      <c r="B9134">
        <v>22489</v>
      </c>
      <c r="C9134" t="s">
        <v>167</v>
      </c>
      <c r="D9134" s="167">
        <v>18247.04</v>
      </c>
      <c r="E9134" t="s">
        <v>216</v>
      </c>
      <c r="F9134" t="s">
        <v>202</v>
      </c>
      <c r="G9134" t="s">
        <v>303</v>
      </c>
      <c r="H9134" s="168">
        <v>37564</v>
      </c>
      <c r="I9134" t="s">
        <v>108</v>
      </c>
      <c r="J9134" s="169">
        <v>14.901369863013699</v>
      </c>
      <c r="K9134">
        <v>3</v>
      </c>
    </row>
    <row r="9135" spans="1:11" x14ac:dyDescent="0.25">
      <c r="A9135" t="s">
        <v>9691</v>
      </c>
      <c r="B9135">
        <v>74557</v>
      </c>
      <c r="C9135" t="s">
        <v>172</v>
      </c>
      <c r="D9135" s="167">
        <v>75453</v>
      </c>
      <c r="E9135" t="s">
        <v>175</v>
      </c>
      <c r="F9135" t="s">
        <v>169</v>
      </c>
      <c r="G9135" t="s">
        <v>183</v>
      </c>
      <c r="H9135" s="168">
        <v>38370</v>
      </c>
      <c r="I9135" t="s">
        <v>106</v>
      </c>
      <c r="J9135" s="169">
        <v>12.693150684931506</v>
      </c>
      <c r="K9135">
        <v>3</v>
      </c>
    </row>
    <row r="9136" spans="1:11" x14ac:dyDescent="0.25">
      <c r="A9136" t="s">
        <v>9692</v>
      </c>
      <c r="B9136">
        <v>84921</v>
      </c>
      <c r="C9136" t="s">
        <v>167</v>
      </c>
      <c r="D9136" s="167">
        <v>16047.2</v>
      </c>
      <c r="E9136" t="s">
        <v>196</v>
      </c>
      <c r="F9136" t="s">
        <v>202</v>
      </c>
      <c r="G9136" t="s">
        <v>222</v>
      </c>
      <c r="H9136" s="168">
        <v>42632</v>
      </c>
      <c r="I9136" t="s">
        <v>103</v>
      </c>
      <c r="J9136" s="169">
        <v>1.0164383561643835</v>
      </c>
      <c r="K9136">
        <v>1</v>
      </c>
    </row>
    <row r="9137" spans="1:11" x14ac:dyDescent="0.25">
      <c r="A9137" t="s">
        <v>9693</v>
      </c>
      <c r="B9137">
        <v>65808</v>
      </c>
      <c r="C9137" t="s">
        <v>172</v>
      </c>
      <c r="D9137" s="167">
        <v>135378.04</v>
      </c>
      <c r="E9137" t="s">
        <v>213</v>
      </c>
      <c r="F9137" t="s">
        <v>169</v>
      </c>
      <c r="G9137" t="s">
        <v>275</v>
      </c>
      <c r="H9137" s="168">
        <v>37536</v>
      </c>
      <c r="I9137" t="s">
        <v>107</v>
      </c>
      <c r="J9137" s="169">
        <v>14.978082191780821</v>
      </c>
      <c r="K9137">
        <v>3</v>
      </c>
    </row>
    <row r="9138" spans="1:11" x14ac:dyDescent="0.25">
      <c r="A9138" t="s">
        <v>9694</v>
      </c>
      <c r="B9138">
        <v>59190</v>
      </c>
      <c r="C9138" t="s">
        <v>172</v>
      </c>
      <c r="D9138" s="167">
        <v>93909</v>
      </c>
      <c r="E9138" t="s">
        <v>185</v>
      </c>
      <c r="F9138" t="s">
        <v>169</v>
      </c>
      <c r="G9138" t="s">
        <v>416</v>
      </c>
      <c r="H9138" s="168">
        <v>37138</v>
      </c>
      <c r="I9138" t="s">
        <v>103</v>
      </c>
      <c r="J9138" s="169">
        <v>16.068493150684933</v>
      </c>
      <c r="K9138">
        <v>4</v>
      </c>
    </row>
    <row r="9139" spans="1:11" x14ac:dyDescent="0.25">
      <c r="A9139" t="s">
        <v>9695</v>
      </c>
      <c r="B9139">
        <v>17286</v>
      </c>
      <c r="C9139" t="s">
        <v>167</v>
      </c>
      <c r="D9139" s="167">
        <v>87523.22</v>
      </c>
      <c r="E9139" t="s">
        <v>175</v>
      </c>
      <c r="F9139" t="s">
        <v>169</v>
      </c>
      <c r="G9139" t="s">
        <v>882</v>
      </c>
      <c r="H9139" s="168">
        <v>33293</v>
      </c>
      <c r="I9139" t="s">
        <v>103</v>
      </c>
      <c r="J9139" s="169">
        <v>26.602739726027398</v>
      </c>
      <c r="K9139">
        <v>6</v>
      </c>
    </row>
    <row r="9140" spans="1:11" x14ac:dyDescent="0.25">
      <c r="A9140" t="s">
        <v>9696</v>
      </c>
      <c r="B9140">
        <v>97412</v>
      </c>
      <c r="C9140" t="s">
        <v>172</v>
      </c>
      <c r="D9140" s="167">
        <v>32000</v>
      </c>
      <c r="E9140" t="s">
        <v>196</v>
      </c>
      <c r="F9140" t="s">
        <v>169</v>
      </c>
      <c r="G9140" t="s">
        <v>224</v>
      </c>
      <c r="H9140" s="168">
        <v>42632</v>
      </c>
      <c r="I9140" t="s">
        <v>106</v>
      </c>
      <c r="J9140" s="169">
        <v>1.0164383561643835</v>
      </c>
      <c r="K9140">
        <v>1</v>
      </c>
    </row>
    <row r="9141" spans="1:11" x14ac:dyDescent="0.25">
      <c r="A9141" t="s">
        <v>9697</v>
      </c>
      <c r="B9141">
        <v>48299</v>
      </c>
      <c r="C9141" t="s">
        <v>172</v>
      </c>
      <c r="D9141" s="167">
        <v>47947.55</v>
      </c>
      <c r="E9141" t="s">
        <v>199</v>
      </c>
      <c r="F9141" t="s">
        <v>169</v>
      </c>
      <c r="G9141" t="s">
        <v>295</v>
      </c>
      <c r="H9141" s="168">
        <v>38852</v>
      </c>
      <c r="I9141" t="s">
        <v>105</v>
      </c>
      <c r="J9141" s="169">
        <v>11.372602739726027</v>
      </c>
      <c r="K9141">
        <v>3</v>
      </c>
    </row>
    <row r="9142" spans="1:11" x14ac:dyDescent="0.25">
      <c r="A9142" t="s">
        <v>9698</v>
      </c>
      <c r="B9142">
        <v>42431</v>
      </c>
      <c r="C9142" t="s">
        <v>172</v>
      </c>
      <c r="D9142" s="167">
        <v>91847.15</v>
      </c>
      <c r="E9142" t="s">
        <v>199</v>
      </c>
      <c r="F9142" t="s">
        <v>169</v>
      </c>
      <c r="G9142" t="s">
        <v>350</v>
      </c>
      <c r="H9142" s="168">
        <v>32202</v>
      </c>
      <c r="I9142" t="s">
        <v>103</v>
      </c>
      <c r="J9142" s="169">
        <v>29.591780821917808</v>
      </c>
      <c r="K9142">
        <v>6</v>
      </c>
    </row>
    <row r="9143" spans="1:11" x14ac:dyDescent="0.25">
      <c r="A9143" t="s">
        <v>9699</v>
      </c>
      <c r="B9143">
        <v>16525</v>
      </c>
      <c r="C9143" t="s">
        <v>172</v>
      </c>
      <c r="D9143" s="167">
        <v>51969</v>
      </c>
      <c r="E9143" t="s">
        <v>175</v>
      </c>
      <c r="F9143" t="s">
        <v>169</v>
      </c>
      <c r="G9143" t="s">
        <v>183</v>
      </c>
      <c r="H9143" s="168">
        <v>42156</v>
      </c>
      <c r="I9143" t="s">
        <v>106</v>
      </c>
      <c r="J9143" s="169">
        <v>2.3205479452054796</v>
      </c>
      <c r="K9143">
        <v>1</v>
      </c>
    </row>
    <row r="9144" spans="1:11" x14ac:dyDescent="0.25">
      <c r="A9144" t="s">
        <v>9700</v>
      </c>
      <c r="B9144">
        <v>63841</v>
      </c>
      <c r="C9144" t="s">
        <v>172</v>
      </c>
      <c r="D9144" s="167">
        <v>77328</v>
      </c>
      <c r="E9144" t="s">
        <v>168</v>
      </c>
      <c r="F9144" t="s">
        <v>169</v>
      </c>
      <c r="G9144" t="s">
        <v>265</v>
      </c>
      <c r="H9144" s="168">
        <v>36907</v>
      </c>
      <c r="I9144" t="s">
        <v>103</v>
      </c>
      <c r="J9144" s="169">
        <v>16.701369863013699</v>
      </c>
      <c r="K9144">
        <v>4</v>
      </c>
    </row>
    <row r="9145" spans="1:11" x14ac:dyDescent="0.25">
      <c r="A9145" t="s">
        <v>9701</v>
      </c>
      <c r="B9145">
        <v>3438</v>
      </c>
      <c r="C9145" t="s">
        <v>172</v>
      </c>
      <c r="D9145" s="167">
        <v>93396</v>
      </c>
      <c r="E9145" t="s">
        <v>199</v>
      </c>
      <c r="F9145" t="s">
        <v>169</v>
      </c>
      <c r="G9145" t="s">
        <v>9702</v>
      </c>
      <c r="H9145" s="168">
        <v>36983</v>
      </c>
      <c r="I9145" t="s">
        <v>107</v>
      </c>
      <c r="J9145" s="169">
        <v>16.493150684931507</v>
      </c>
      <c r="K9145">
        <v>4</v>
      </c>
    </row>
    <row r="9146" spans="1:11" x14ac:dyDescent="0.25">
      <c r="A9146" t="s">
        <v>9703</v>
      </c>
      <c r="B9146">
        <v>36695</v>
      </c>
      <c r="C9146" t="s">
        <v>167</v>
      </c>
      <c r="D9146" s="167">
        <v>39871.56</v>
      </c>
      <c r="E9146" t="s">
        <v>188</v>
      </c>
      <c r="F9146" t="s">
        <v>202</v>
      </c>
      <c r="G9146" t="s">
        <v>313</v>
      </c>
      <c r="H9146" s="168">
        <v>37690</v>
      </c>
      <c r="I9146" t="s">
        <v>106</v>
      </c>
      <c r="J9146" s="169">
        <v>14.556164383561644</v>
      </c>
      <c r="K9146">
        <v>3</v>
      </c>
    </row>
    <row r="9147" spans="1:11" x14ac:dyDescent="0.25">
      <c r="A9147" t="s">
        <v>9704</v>
      </c>
      <c r="B9147">
        <v>13166</v>
      </c>
      <c r="C9147" t="s">
        <v>172</v>
      </c>
      <c r="D9147" s="167">
        <v>42053.42</v>
      </c>
      <c r="E9147" t="s">
        <v>199</v>
      </c>
      <c r="F9147" t="s">
        <v>169</v>
      </c>
      <c r="G9147" t="s">
        <v>220</v>
      </c>
      <c r="H9147" s="168">
        <v>41995</v>
      </c>
      <c r="I9147" t="s">
        <v>107</v>
      </c>
      <c r="J9147" s="169">
        <v>2.7616438356164386</v>
      </c>
      <c r="K9147">
        <v>1</v>
      </c>
    </row>
    <row r="9148" spans="1:11" x14ac:dyDescent="0.25">
      <c r="A9148" t="s">
        <v>9705</v>
      </c>
      <c r="B9148">
        <v>97919</v>
      </c>
      <c r="C9148" t="s">
        <v>167</v>
      </c>
      <c r="D9148" s="167">
        <v>39003.449999999997</v>
      </c>
      <c r="E9148" t="s">
        <v>199</v>
      </c>
      <c r="F9148" t="s">
        <v>169</v>
      </c>
      <c r="G9148" t="s">
        <v>295</v>
      </c>
      <c r="H9148" s="168">
        <v>42030</v>
      </c>
      <c r="I9148" t="s">
        <v>107</v>
      </c>
      <c r="J9148" s="169">
        <v>2.6657534246575341</v>
      </c>
      <c r="K9148">
        <v>1</v>
      </c>
    </row>
    <row r="9149" spans="1:11" x14ac:dyDescent="0.25">
      <c r="A9149" t="s">
        <v>9706</v>
      </c>
      <c r="B9149">
        <v>38838</v>
      </c>
      <c r="C9149" t="s">
        <v>172</v>
      </c>
      <c r="D9149" s="167">
        <v>67678.710000000006</v>
      </c>
      <c r="E9149" t="s">
        <v>188</v>
      </c>
      <c r="F9149" t="s">
        <v>169</v>
      </c>
      <c r="G9149" t="s">
        <v>226</v>
      </c>
      <c r="H9149" s="168">
        <v>34875</v>
      </c>
      <c r="I9149" t="s">
        <v>104</v>
      </c>
      <c r="J9149" s="169">
        <v>22.268493150684932</v>
      </c>
      <c r="K9149">
        <v>5</v>
      </c>
    </row>
    <row r="9150" spans="1:11" x14ac:dyDescent="0.25">
      <c r="A9150" t="s">
        <v>9707</v>
      </c>
      <c r="B9150">
        <v>1393</v>
      </c>
      <c r="C9150" t="s">
        <v>172</v>
      </c>
      <c r="D9150" s="167">
        <v>96624</v>
      </c>
      <c r="E9150" t="s">
        <v>175</v>
      </c>
      <c r="F9150" t="s">
        <v>169</v>
      </c>
      <c r="G9150" t="s">
        <v>586</v>
      </c>
      <c r="H9150" s="168">
        <v>37578</v>
      </c>
      <c r="I9150" t="s">
        <v>105</v>
      </c>
      <c r="J9150" s="169">
        <v>14.863013698630137</v>
      </c>
      <c r="K9150">
        <v>3</v>
      </c>
    </row>
    <row r="9151" spans="1:11" x14ac:dyDescent="0.25">
      <c r="A9151" t="s">
        <v>9708</v>
      </c>
      <c r="B9151">
        <v>98271</v>
      </c>
      <c r="C9151" t="s">
        <v>172</v>
      </c>
      <c r="D9151" s="167">
        <v>107657</v>
      </c>
      <c r="E9151" t="s">
        <v>188</v>
      </c>
      <c r="F9151" t="s">
        <v>169</v>
      </c>
      <c r="G9151" t="s">
        <v>240</v>
      </c>
      <c r="H9151" s="168">
        <v>38194</v>
      </c>
      <c r="I9151" t="s">
        <v>107</v>
      </c>
      <c r="J9151" s="169">
        <v>13.175342465753424</v>
      </c>
      <c r="K9151">
        <v>3</v>
      </c>
    </row>
    <row r="9152" spans="1:11" x14ac:dyDescent="0.25">
      <c r="A9152" t="s">
        <v>9709</v>
      </c>
      <c r="B9152">
        <v>40136</v>
      </c>
      <c r="C9152" t="s">
        <v>167</v>
      </c>
      <c r="D9152" s="167">
        <v>102664</v>
      </c>
      <c r="E9152" t="s">
        <v>188</v>
      </c>
      <c r="F9152" t="s">
        <v>169</v>
      </c>
      <c r="G9152" t="s">
        <v>443</v>
      </c>
      <c r="H9152" s="168">
        <v>39861</v>
      </c>
      <c r="I9152" t="s">
        <v>104</v>
      </c>
      <c r="J9152" s="169">
        <v>8.6082191780821926</v>
      </c>
      <c r="K9152">
        <v>2</v>
      </c>
    </row>
    <row r="9153" spans="1:11" x14ac:dyDescent="0.25">
      <c r="A9153" t="s">
        <v>9710</v>
      </c>
      <c r="B9153">
        <v>31160</v>
      </c>
      <c r="C9153" t="s">
        <v>167</v>
      </c>
      <c r="D9153" s="167">
        <v>23822.32</v>
      </c>
      <c r="E9153" t="s">
        <v>216</v>
      </c>
      <c r="F9153" t="s">
        <v>202</v>
      </c>
      <c r="G9153" t="s">
        <v>217</v>
      </c>
      <c r="H9153" s="168">
        <v>38390</v>
      </c>
      <c r="I9153" t="s">
        <v>107</v>
      </c>
      <c r="J9153" s="169">
        <v>12.638356164383561</v>
      </c>
      <c r="K9153">
        <v>3</v>
      </c>
    </row>
    <row r="9154" spans="1:11" x14ac:dyDescent="0.25">
      <c r="A9154" t="s">
        <v>9711</v>
      </c>
      <c r="B9154">
        <v>15518</v>
      </c>
      <c r="C9154" t="s">
        <v>172</v>
      </c>
      <c r="D9154" s="167">
        <v>96763.35</v>
      </c>
      <c r="E9154" t="s">
        <v>168</v>
      </c>
      <c r="F9154" t="s">
        <v>169</v>
      </c>
      <c r="G9154" t="s">
        <v>384</v>
      </c>
      <c r="H9154" s="168">
        <v>34099</v>
      </c>
      <c r="I9154" t="s">
        <v>104</v>
      </c>
      <c r="J9154" s="169">
        <v>24.394520547945206</v>
      </c>
      <c r="K9154">
        <v>5</v>
      </c>
    </row>
    <row r="9155" spans="1:11" x14ac:dyDescent="0.25">
      <c r="A9155" t="s">
        <v>9712</v>
      </c>
      <c r="B9155">
        <v>92707</v>
      </c>
      <c r="C9155" t="s">
        <v>172</v>
      </c>
      <c r="D9155" s="167">
        <v>84201</v>
      </c>
      <c r="E9155" t="s">
        <v>175</v>
      </c>
      <c r="F9155" t="s">
        <v>169</v>
      </c>
      <c r="G9155" t="s">
        <v>586</v>
      </c>
      <c r="H9155" s="168">
        <v>38915</v>
      </c>
      <c r="I9155" t="s">
        <v>104</v>
      </c>
      <c r="J9155" s="169">
        <v>11.2</v>
      </c>
      <c r="K9155">
        <v>3</v>
      </c>
    </row>
    <row r="9156" spans="1:11" x14ac:dyDescent="0.25">
      <c r="A9156" t="s">
        <v>9713</v>
      </c>
      <c r="B9156">
        <v>6100</v>
      </c>
      <c r="C9156" t="s">
        <v>172</v>
      </c>
      <c r="D9156" s="167">
        <v>62402.33</v>
      </c>
      <c r="E9156" t="s">
        <v>196</v>
      </c>
      <c r="F9156" t="s">
        <v>169</v>
      </c>
      <c r="G9156" t="s">
        <v>228</v>
      </c>
      <c r="H9156" s="168">
        <v>41386</v>
      </c>
      <c r="I9156" t="s">
        <v>104</v>
      </c>
      <c r="J9156" s="169">
        <v>4.4301369863013695</v>
      </c>
      <c r="K9156">
        <v>1</v>
      </c>
    </row>
    <row r="9157" spans="1:11" x14ac:dyDescent="0.25">
      <c r="A9157" t="s">
        <v>9714</v>
      </c>
      <c r="B9157">
        <v>89686</v>
      </c>
      <c r="C9157" t="s">
        <v>167</v>
      </c>
      <c r="D9157" s="167">
        <v>75453</v>
      </c>
      <c r="E9157" t="s">
        <v>175</v>
      </c>
      <c r="F9157" t="s">
        <v>169</v>
      </c>
      <c r="G9157" t="s">
        <v>183</v>
      </c>
      <c r="H9157" s="168">
        <v>38551</v>
      </c>
      <c r="I9157" t="s">
        <v>103</v>
      </c>
      <c r="J9157" s="169">
        <v>12.197260273972603</v>
      </c>
      <c r="K9157">
        <v>3</v>
      </c>
    </row>
    <row r="9158" spans="1:11" x14ac:dyDescent="0.25">
      <c r="A9158" t="s">
        <v>9715</v>
      </c>
      <c r="B9158">
        <v>29374</v>
      </c>
      <c r="C9158" t="s">
        <v>172</v>
      </c>
      <c r="D9158" s="167">
        <v>64812</v>
      </c>
      <c r="E9158" t="s">
        <v>175</v>
      </c>
      <c r="F9158" t="s">
        <v>169</v>
      </c>
      <c r="G9158" t="s">
        <v>183</v>
      </c>
      <c r="H9158" s="168">
        <v>41162</v>
      </c>
      <c r="I9158" t="s">
        <v>107</v>
      </c>
      <c r="J9158" s="169">
        <v>5.043835616438356</v>
      </c>
      <c r="K9158">
        <v>1</v>
      </c>
    </row>
    <row r="9159" spans="1:11" x14ac:dyDescent="0.25">
      <c r="A9159" t="s">
        <v>9716</v>
      </c>
      <c r="B9159">
        <v>45420</v>
      </c>
      <c r="C9159" t="s">
        <v>172</v>
      </c>
      <c r="D9159" s="167">
        <v>78158.649999999994</v>
      </c>
      <c r="E9159" t="s">
        <v>216</v>
      </c>
      <c r="F9159" t="s">
        <v>169</v>
      </c>
      <c r="G9159" t="s">
        <v>361</v>
      </c>
      <c r="H9159" s="168">
        <v>34189</v>
      </c>
      <c r="I9159" t="s">
        <v>103</v>
      </c>
      <c r="J9159" s="169">
        <v>24.147945205479452</v>
      </c>
      <c r="K9159">
        <v>5</v>
      </c>
    </row>
    <row r="9160" spans="1:11" x14ac:dyDescent="0.25">
      <c r="A9160" t="s">
        <v>9717</v>
      </c>
      <c r="B9160">
        <v>73872</v>
      </c>
      <c r="C9160" t="s">
        <v>172</v>
      </c>
      <c r="D9160" s="167">
        <v>72902</v>
      </c>
      <c r="E9160" t="s">
        <v>175</v>
      </c>
      <c r="F9160" t="s">
        <v>169</v>
      </c>
      <c r="G9160" t="s">
        <v>183</v>
      </c>
      <c r="H9160" s="168">
        <v>39034</v>
      </c>
      <c r="I9160" t="s">
        <v>107</v>
      </c>
      <c r="J9160" s="169">
        <v>10.873972602739727</v>
      </c>
      <c r="K9160">
        <v>3</v>
      </c>
    </row>
    <row r="9161" spans="1:11" x14ac:dyDescent="0.25">
      <c r="A9161" t="s">
        <v>9718</v>
      </c>
      <c r="B9161">
        <v>73991</v>
      </c>
      <c r="C9161" t="s">
        <v>172</v>
      </c>
      <c r="D9161" s="167">
        <v>93396</v>
      </c>
      <c r="E9161" t="s">
        <v>188</v>
      </c>
      <c r="F9161" t="s">
        <v>169</v>
      </c>
      <c r="G9161" t="s">
        <v>8053</v>
      </c>
      <c r="H9161" s="168">
        <v>36570</v>
      </c>
      <c r="I9161" t="s">
        <v>103</v>
      </c>
      <c r="J9161" s="169">
        <v>17.624657534246577</v>
      </c>
      <c r="K9161">
        <v>4</v>
      </c>
    </row>
    <row r="9162" spans="1:11" x14ac:dyDescent="0.25">
      <c r="A9162" t="s">
        <v>9719</v>
      </c>
      <c r="B9162">
        <v>19098</v>
      </c>
      <c r="C9162" t="s">
        <v>172</v>
      </c>
      <c r="D9162" s="167">
        <v>70295.679999999993</v>
      </c>
      <c r="E9162" t="s">
        <v>230</v>
      </c>
      <c r="F9162" t="s">
        <v>169</v>
      </c>
      <c r="G9162" t="s">
        <v>305</v>
      </c>
      <c r="H9162" s="168">
        <v>41778</v>
      </c>
      <c r="I9162" t="s">
        <v>103</v>
      </c>
      <c r="J9162" s="169">
        <v>3.3561643835616439</v>
      </c>
      <c r="K9162">
        <v>1</v>
      </c>
    </row>
    <row r="9163" spans="1:11" x14ac:dyDescent="0.25">
      <c r="A9163" t="s">
        <v>9720</v>
      </c>
      <c r="B9163">
        <v>70485</v>
      </c>
      <c r="C9163" t="s">
        <v>167</v>
      </c>
      <c r="D9163" s="167">
        <v>34350.14</v>
      </c>
      <c r="E9163" t="s">
        <v>188</v>
      </c>
      <c r="F9163" t="s">
        <v>202</v>
      </c>
      <c r="G9163" t="s">
        <v>313</v>
      </c>
      <c r="H9163" s="168">
        <v>42437</v>
      </c>
      <c r="I9163" t="s">
        <v>104</v>
      </c>
      <c r="J9163" s="169">
        <v>1.5506849315068494</v>
      </c>
      <c r="K9163">
        <v>1</v>
      </c>
    </row>
    <row r="9164" spans="1:11" x14ac:dyDescent="0.25">
      <c r="A9164" t="s">
        <v>9721</v>
      </c>
      <c r="B9164">
        <v>27305</v>
      </c>
      <c r="C9164" t="s">
        <v>172</v>
      </c>
      <c r="D9164" s="167">
        <v>80300.289999999994</v>
      </c>
      <c r="E9164" t="s">
        <v>196</v>
      </c>
      <c r="F9164" t="s">
        <v>169</v>
      </c>
      <c r="G9164" t="s">
        <v>706</v>
      </c>
      <c r="H9164" s="168">
        <v>39174</v>
      </c>
      <c r="I9164" t="s">
        <v>106</v>
      </c>
      <c r="J9164" s="169">
        <v>10.490410958904109</v>
      </c>
      <c r="K9164">
        <v>3</v>
      </c>
    </row>
    <row r="9165" spans="1:11" x14ac:dyDescent="0.25">
      <c r="A9165" t="s">
        <v>9722</v>
      </c>
      <c r="B9165">
        <v>38199</v>
      </c>
      <c r="C9165" t="s">
        <v>172</v>
      </c>
      <c r="D9165" s="167">
        <v>83214</v>
      </c>
      <c r="E9165" t="s">
        <v>268</v>
      </c>
      <c r="F9165" t="s">
        <v>202</v>
      </c>
      <c r="G9165" t="s">
        <v>297</v>
      </c>
      <c r="H9165" s="168">
        <v>42310</v>
      </c>
      <c r="I9165" t="s">
        <v>103</v>
      </c>
      <c r="J9165" s="169">
        <v>1.8986301369863015</v>
      </c>
      <c r="K9165">
        <v>1</v>
      </c>
    </row>
    <row r="9166" spans="1:11" x14ac:dyDescent="0.25">
      <c r="A9166" t="s">
        <v>9723</v>
      </c>
      <c r="B9166">
        <v>88813</v>
      </c>
      <c r="C9166" t="s">
        <v>172</v>
      </c>
      <c r="D9166" s="167">
        <v>59638</v>
      </c>
      <c r="E9166" t="s">
        <v>175</v>
      </c>
      <c r="F9166" t="s">
        <v>169</v>
      </c>
      <c r="G9166" t="s">
        <v>183</v>
      </c>
      <c r="H9166" s="168">
        <v>41106</v>
      </c>
      <c r="I9166" t="s">
        <v>104</v>
      </c>
      <c r="J9166" s="169">
        <v>5.1972602739726028</v>
      </c>
      <c r="K9166">
        <v>2</v>
      </c>
    </row>
    <row r="9167" spans="1:11" x14ac:dyDescent="0.25">
      <c r="A9167" t="s">
        <v>9724</v>
      </c>
      <c r="B9167">
        <v>21588</v>
      </c>
      <c r="C9167" t="s">
        <v>172</v>
      </c>
      <c r="D9167" s="167">
        <v>59638</v>
      </c>
      <c r="E9167" t="s">
        <v>168</v>
      </c>
      <c r="F9167" t="s">
        <v>169</v>
      </c>
      <c r="G9167" t="s">
        <v>466</v>
      </c>
      <c r="H9167" s="168">
        <v>42562</v>
      </c>
      <c r="I9167" t="s">
        <v>105</v>
      </c>
      <c r="J9167" s="169">
        <v>1.2082191780821918</v>
      </c>
      <c r="K9167">
        <v>1</v>
      </c>
    </row>
    <row r="9168" spans="1:11" x14ac:dyDescent="0.25">
      <c r="A9168" t="s">
        <v>9725</v>
      </c>
      <c r="B9168">
        <v>27204</v>
      </c>
      <c r="C9168" t="s">
        <v>172</v>
      </c>
      <c r="D9168" s="167">
        <v>66065.23</v>
      </c>
      <c r="E9168" t="s">
        <v>199</v>
      </c>
      <c r="F9168" t="s">
        <v>169</v>
      </c>
      <c r="G9168" t="s">
        <v>200</v>
      </c>
      <c r="H9168" s="168">
        <v>33630</v>
      </c>
      <c r="I9168" t="s">
        <v>107</v>
      </c>
      <c r="J9168" s="169">
        <v>25.67945205479452</v>
      </c>
      <c r="K9168">
        <v>6</v>
      </c>
    </row>
    <row r="9169" spans="1:11" x14ac:dyDescent="0.25">
      <c r="A9169" t="s">
        <v>9726</v>
      </c>
      <c r="B9169">
        <v>9525</v>
      </c>
      <c r="C9169" t="s">
        <v>167</v>
      </c>
      <c r="D9169" s="167">
        <v>93396</v>
      </c>
      <c r="E9169" t="s">
        <v>199</v>
      </c>
      <c r="F9169" t="s">
        <v>169</v>
      </c>
      <c r="G9169" t="s">
        <v>181</v>
      </c>
      <c r="H9169" s="168">
        <v>36969</v>
      </c>
      <c r="I9169" t="s">
        <v>106</v>
      </c>
      <c r="J9169" s="169">
        <v>16.531506849315068</v>
      </c>
      <c r="K9169">
        <v>4</v>
      </c>
    </row>
    <row r="9170" spans="1:11" x14ac:dyDescent="0.25">
      <c r="A9170" t="s">
        <v>9727</v>
      </c>
      <c r="B9170">
        <v>28326</v>
      </c>
      <c r="C9170" t="s">
        <v>172</v>
      </c>
      <c r="D9170" s="167">
        <v>94099</v>
      </c>
      <c r="E9170" t="s">
        <v>168</v>
      </c>
      <c r="F9170" t="s">
        <v>169</v>
      </c>
      <c r="G9170" t="s">
        <v>173</v>
      </c>
      <c r="H9170" s="168">
        <v>35492</v>
      </c>
      <c r="I9170" t="s">
        <v>108</v>
      </c>
      <c r="J9170" s="169">
        <v>20.578082191780823</v>
      </c>
      <c r="K9170">
        <v>5</v>
      </c>
    </row>
    <row r="9171" spans="1:11" x14ac:dyDescent="0.25">
      <c r="A9171" t="s">
        <v>9728</v>
      </c>
      <c r="B9171">
        <v>65943</v>
      </c>
      <c r="C9171" t="s">
        <v>167</v>
      </c>
      <c r="D9171" s="167">
        <v>50250</v>
      </c>
      <c r="E9171" t="s">
        <v>188</v>
      </c>
      <c r="F9171" t="s">
        <v>169</v>
      </c>
      <c r="G9171" t="s">
        <v>600</v>
      </c>
      <c r="H9171" s="168">
        <v>42380</v>
      </c>
      <c r="I9171" t="s">
        <v>105</v>
      </c>
      <c r="J9171" s="169">
        <v>1.7068493150684931</v>
      </c>
      <c r="K9171">
        <v>1</v>
      </c>
    </row>
    <row r="9172" spans="1:11" x14ac:dyDescent="0.25">
      <c r="A9172" t="s">
        <v>9729</v>
      </c>
      <c r="B9172">
        <v>35343</v>
      </c>
      <c r="C9172" t="s">
        <v>172</v>
      </c>
      <c r="D9172" s="167">
        <v>48258.81</v>
      </c>
      <c r="E9172" t="s">
        <v>199</v>
      </c>
      <c r="F9172" t="s">
        <v>169</v>
      </c>
      <c r="G9172" t="s">
        <v>330</v>
      </c>
      <c r="H9172" s="168">
        <v>39237</v>
      </c>
      <c r="I9172" t="s">
        <v>108</v>
      </c>
      <c r="J9172" s="169">
        <v>10.317808219178081</v>
      </c>
      <c r="K9172">
        <v>3</v>
      </c>
    </row>
    <row r="9173" spans="1:11" x14ac:dyDescent="0.25">
      <c r="A9173" t="s">
        <v>9730</v>
      </c>
      <c r="B9173">
        <v>72259</v>
      </c>
      <c r="C9173" t="s">
        <v>167</v>
      </c>
      <c r="D9173" s="167">
        <v>100849.36</v>
      </c>
      <c r="E9173" t="s">
        <v>191</v>
      </c>
      <c r="F9173" t="s">
        <v>169</v>
      </c>
      <c r="G9173" t="s">
        <v>610</v>
      </c>
      <c r="H9173" s="168">
        <v>33956</v>
      </c>
      <c r="I9173" t="s">
        <v>108</v>
      </c>
      <c r="J9173" s="169">
        <v>24.786301369863015</v>
      </c>
      <c r="K9173">
        <v>5</v>
      </c>
    </row>
    <row r="9174" spans="1:11" x14ac:dyDescent="0.25">
      <c r="A9174" t="s">
        <v>9731</v>
      </c>
      <c r="B9174">
        <v>23204</v>
      </c>
      <c r="C9174" t="s">
        <v>172</v>
      </c>
      <c r="D9174" s="167">
        <v>56306.83</v>
      </c>
      <c r="E9174" t="s">
        <v>188</v>
      </c>
      <c r="F9174" t="s">
        <v>169</v>
      </c>
      <c r="G9174" t="s">
        <v>282</v>
      </c>
      <c r="H9174" s="168">
        <v>40504</v>
      </c>
      <c r="I9174" t="s">
        <v>106</v>
      </c>
      <c r="J9174" s="169">
        <v>6.8465753424657532</v>
      </c>
      <c r="K9174">
        <v>2</v>
      </c>
    </row>
    <row r="9175" spans="1:11" x14ac:dyDescent="0.25">
      <c r="A9175" t="s">
        <v>9732</v>
      </c>
      <c r="B9175">
        <v>4902</v>
      </c>
      <c r="C9175" t="s">
        <v>172</v>
      </c>
      <c r="D9175" s="167">
        <v>107657</v>
      </c>
      <c r="E9175" t="s">
        <v>188</v>
      </c>
      <c r="F9175" t="s">
        <v>169</v>
      </c>
      <c r="G9175" t="s">
        <v>240</v>
      </c>
      <c r="H9175" s="168">
        <v>39776</v>
      </c>
      <c r="I9175" t="s">
        <v>104</v>
      </c>
      <c r="J9175" s="169">
        <v>8.8410958904109584</v>
      </c>
      <c r="K9175">
        <v>2</v>
      </c>
    </row>
    <row r="9176" spans="1:11" x14ac:dyDescent="0.25">
      <c r="A9176" t="s">
        <v>9733</v>
      </c>
      <c r="B9176">
        <v>36574</v>
      </c>
      <c r="C9176" t="s">
        <v>167</v>
      </c>
      <c r="D9176" s="167">
        <v>75737.22</v>
      </c>
      <c r="E9176" t="s">
        <v>188</v>
      </c>
      <c r="F9176" t="s">
        <v>169</v>
      </c>
      <c r="G9176" t="s">
        <v>284</v>
      </c>
      <c r="H9176" s="168">
        <v>42213</v>
      </c>
      <c r="I9176" t="s">
        <v>103</v>
      </c>
      <c r="J9176" s="169">
        <v>2.1643835616438358</v>
      </c>
      <c r="K9176">
        <v>1</v>
      </c>
    </row>
    <row r="9177" spans="1:11" x14ac:dyDescent="0.25">
      <c r="A9177" t="s">
        <v>9734</v>
      </c>
      <c r="B9177">
        <v>91818</v>
      </c>
      <c r="C9177" t="s">
        <v>167</v>
      </c>
      <c r="D9177" s="167">
        <v>56520.51</v>
      </c>
      <c r="E9177" t="s">
        <v>230</v>
      </c>
      <c r="F9177" t="s">
        <v>169</v>
      </c>
      <c r="G9177" t="s">
        <v>170</v>
      </c>
      <c r="H9177" s="168">
        <v>39048</v>
      </c>
      <c r="I9177" t="s">
        <v>103</v>
      </c>
      <c r="J9177" s="169">
        <v>10.835616438356164</v>
      </c>
      <c r="K9177">
        <v>3</v>
      </c>
    </row>
    <row r="9178" spans="1:11" x14ac:dyDescent="0.25">
      <c r="A9178" t="s">
        <v>9735</v>
      </c>
      <c r="B9178">
        <v>21949</v>
      </c>
      <c r="C9178" t="s">
        <v>172</v>
      </c>
      <c r="D9178" s="167">
        <v>107657</v>
      </c>
      <c r="E9178" t="s">
        <v>199</v>
      </c>
      <c r="F9178" t="s">
        <v>169</v>
      </c>
      <c r="G9178" t="s">
        <v>240</v>
      </c>
      <c r="H9178" s="168">
        <v>39944</v>
      </c>
      <c r="I9178" t="s">
        <v>103</v>
      </c>
      <c r="J9178" s="169">
        <v>8.3808219178082197</v>
      </c>
      <c r="K9178">
        <v>2</v>
      </c>
    </row>
    <row r="9179" spans="1:11" x14ac:dyDescent="0.25">
      <c r="A9179" t="s">
        <v>9736</v>
      </c>
      <c r="B9179">
        <v>72433</v>
      </c>
      <c r="C9179" t="s">
        <v>167</v>
      </c>
      <c r="D9179" s="167">
        <v>60201.440000000002</v>
      </c>
      <c r="E9179" t="s">
        <v>168</v>
      </c>
      <c r="F9179" t="s">
        <v>169</v>
      </c>
      <c r="G9179" t="s">
        <v>344</v>
      </c>
      <c r="H9179" s="168">
        <v>32622</v>
      </c>
      <c r="I9179" t="s">
        <v>106</v>
      </c>
      <c r="J9179" s="169">
        <v>28.44109589041096</v>
      </c>
      <c r="K9179">
        <v>6</v>
      </c>
    </row>
    <row r="9180" spans="1:11" x14ac:dyDescent="0.25">
      <c r="A9180" t="s">
        <v>9737</v>
      </c>
      <c r="B9180">
        <v>78256</v>
      </c>
      <c r="C9180" t="s">
        <v>167</v>
      </c>
      <c r="D9180" s="167">
        <v>69222.179999999993</v>
      </c>
      <c r="E9180" t="s">
        <v>199</v>
      </c>
      <c r="F9180" t="s">
        <v>169</v>
      </c>
      <c r="G9180" t="s">
        <v>170</v>
      </c>
      <c r="H9180" s="168">
        <v>28730</v>
      </c>
      <c r="I9180" t="s">
        <v>103</v>
      </c>
      <c r="J9180" s="169">
        <v>39.104109589041094</v>
      </c>
      <c r="K9180">
        <v>8</v>
      </c>
    </row>
    <row r="9181" spans="1:11" x14ac:dyDescent="0.25">
      <c r="A9181" t="s">
        <v>9738</v>
      </c>
      <c r="B9181">
        <v>64744</v>
      </c>
      <c r="C9181" t="s">
        <v>172</v>
      </c>
      <c r="D9181" s="167">
        <v>45145.07</v>
      </c>
      <c r="E9181" t="s">
        <v>196</v>
      </c>
      <c r="F9181" t="s">
        <v>169</v>
      </c>
      <c r="G9181" t="s">
        <v>1046</v>
      </c>
      <c r="H9181" s="168">
        <v>41190</v>
      </c>
      <c r="I9181" t="s">
        <v>105</v>
      </c>
      <c r="J9181" s="169">
        <v>4.9671232876712326</v>
      </c>
      <c r="K9181">
        <v>1</v>
      </c>
    </row>
    <row r="9182" spans="1:11" x14ac:dyDescent="0.25">
      <c r="A9182" t="s">
        <v>9739</v>
      </c>
      <c r="B9182">
        <v>53403</v>
      </c>
      <c r="C9182" t="s">
        <v>167</v>
      </c>
      <c r="D9182" s="167">
        <v>56123.38</v>
      </c>
      <c r="E9182" t="s">
        <v>188</v>
      </c>
      <c r="F9182" t="s">
        <v>202</v>
      </c>
      <c r="G9182" t="s">
        <v>313</v>
      </c>
      <c r="H9182" s="168">
        <v>37193</v>
      </c>
      <c r="I9182" t="s">
        <v>103</v>
      </c>
      <c r="J9182" s="169">
        <v>15.917808219178083</v>
      </c>
      <c r="K9182">
        <v>4</v>
      </c>
    </row>
    <row r="9183" spans="1:11" x14ac:dyDescent="0.25">
      <c r="A9183" t="s">
        <v>9740</v>
      </c>
      <c r="B9183">
        <v>83911</v>
      </c>
      <c r="C9183" t="s">
        <v>172</v>
      </c>
      <c r="D9183" s="167">
        <v>112899</v>
      </c>
      <c r="E9183" t="s">
        <v>270</v>
      </c>
      <c r="F9183" t="s">
        <v>169</v>
      </c>
      <c r="G9183" t="s">
        <v>4913</v>
      </c>
      <c r="H9183" s="168">
        <v>35653</v>
      </c>
      <c r="I9183" t="s">
        <v>104</v>
      </c>
      <c r="J9183" s="169">
        <v>20.136986301369863</v>
      </c>
      <c r="K9183">
        <v>5</v>
      </c>
    </row>
    <row r="9184" spans="1:11" x14ac:dyDescent="0.25">
      <c r="A9184" t="s">
        <v>9741</v>
      </c>
      <c r="B9184">
        <v>57871</v>
      </c>
      <c r="C9184" t="s">
        <v>172</v>
      </c>
      <c r="D9184" s="167">
        <v>59402</v>
      </c>
      <c r="E9184" t="s">
        <v>191</v>
      </c>
      <c r="F9184" t="s">
        <v>169</v>
      </c>
      <c r="G9184" t="s">
        <v>354</v>
      </c>
      <c r="H9184" s="168">
        <v>41288</v>
      </c>
      <c r="I9184" t="s">
        <v>103</v>
      </c>
      <c r="J9184" s="169">
        <v>4.6986301369863011</v>
      </c>
      <c r="K9184">
        <v>1</v>
      </c>
    </row>
    <row r="9185" spans="1:11" x14ac:dyDescent="0.25">
      <c r="A9185" t="s">
        <v>9742</v>
      </c>
      <c r="B9185">
        <v>14278</v>
      </c>
      <c r="C9185" t="s">
        <v>167</v>
      </c>
      <c r="D9185" s="167">
        <v>64705.5</v>
      </c>
      <c r="E9185" t="s">
        <v>175</v>
      </c>
      <c r="F9185" t="s">
        <v>169</v>
      </c>
      <c r="G9185" t="s">
        <v>311</v>
      </c>
      <c r="H9185" s="168">
        <v>39959</v>
      </c>
      <c r="I9185" t="s">
        <v>104</v>
      </c>
      <c r="J9185" s="169">
        <v>8.3397260273972602</v>
      </c>
      <c r="K9185">
        <v>2</v>
      </c>
    </row>
    <row r="9186" spans="1:11" x14ac:dyDescent="0.25">
      <c r="A9186" t="s">
        <v>9743</v>
      </c>
      <c r="B9186">
        <v>43609</v>
      </c>
      <c r="C9186" t="s">
        <v>172</v>
      </c>
      <c r="D9186" s="167">
        <v>57265</v>
      </c>
      <c r="E9186" t="s">
        <v>191</v>
      </c>
      <c r="F9186" t="s">
        <v>169</v>
      </c>
      <c r="G9186" t="s">
        <v>354</v>
      </c>
      <c r="H9186" s="168">
        <v>40966</v>
      </c>
      <c r="I9186" t="s">
        <v>104</v>
      </c>
      <c r="J9186" s="169">
        <v>5.580821917808219</v>
      </c>
      <c r="K9186">
        <v>2</v>
      </c>
    </row>
    <row r="9187" spans="1:11" x14ac:dyDescent="0.25">
      <c r="A9187" t="s">
        <v>9744</v>
      </c>
      <c r="B9187">
        <v>15389</v>
      </c>
      <c r="C9187" t="s">
        <v>167</v>
      </c>
      <c r="D9187" s="167">
        <v>70820.320000000007</v>
      </c>
      <c r="E9187" t="s">
        <v>1353</v>
      </c>
      <c r="F9187" t="s">
        <v>169</v>
      </c>
      <c r="G9187" t="s">
        <v>882</v>
      </c>
      <c r="H9187" s="168">
        <v>42044</v>
      </c>
      <c r="I9187" t="s">
        <v>105</v>
      </c>
      <c r="J9187" s="169">
        <v>2.6273972602739728</v>
      </c>
      <c r="K9187">
        <v>1</v>
      </c>
    </row>
    <row r="9188" spans="1:11" x14ac:dyDescent="0.25">
      <c r="A9188" t="s">
        <v>9745</v>
      </c>
      <c r="B9188">
        <v>11017</v>
      </c>
      <c r="C9188" t="s">
        <v>172</v>
      </c>
      <c r="D9188" s="167">
        <v>81824.52</v>
      </c>
      <c r="E9188" t="s">
        <v>1684</v>
      </c>
      <c r="F9188" t="s">
        <v>169</v>
      </c>
      <c r="G9188" t="s">
        <v>282</v>
      </c>
      <c r="H9188" s="168">
        <v>36850</v>
      </c>
      <c r="I9188" t="s">
        <v>105</v>
      </c>
      <c r="J9188" s="169">
        <v>16.857534246575341</v>
      </c>
      <c r="K9188">
        <v>4</v>
      </c>
    </row>
    <row r="9189" spans="1:11" x14ac:dyDescent="0.25">
      <c r="A9189" t="s">
        <v>9746</v>
      </c>
      <c r="B9189">
        <v>72132</v>
      </c>
      <c r="C9189" t="s">
        <v>172</v>
      </c>
      <c r="D9189" s="167">
        <v>44348.35</v>
      </c>
      <c r="E9189" t="s">
        <v>199</v>
      </c>
      <c r="F9189" t="s">
        <v>169</v>
      </c>
      <c r="G9189" t="s">
        <v>1123</v>
      </c>
      <c r="H9189" s="168">
        <v>39764</v>
      </c>
      <c r="I9189" t="s">
        <v>108</v>
      </c>
      <c r="J9189" s="169">
        <v>8.8739726027397268</v>
      </c>
      <c r="K9189">
        <v>2</v>
      </c>
    </row>
    <row r="9190" spans="1:11" x14ac:dyDescent="0.25">
      <c r="A9190" t="s">
        <v>9747</v>
      </c>
      <c r="B9190">
        <v>42517</v>
      </c>
      <c r="C9190" t="s">
        <v>172</v>
      </c>
      <c r="D9190" s="167">
        <v>80829</v>
      </c>
      <c r="E9190" t="s">
        <v>175</v>
      </c>
      <c r="F9190" t="s">
        <v>169</v>
      </c>
      <c r="G9190" t="s">
        <v>183</v>
      </c>
      <c r="H9190" s="168">
        <v>37774</v>
      </c>
      <c r="I9190" t="s">
        <v>103</v>
      </c>
      <c r="J9190" s="169">
        <v>14.326027397260274</v>
      </c>
      <c r="K9190">
        <v>3</v>
      </c>
    </row>
    <row r="9191" spans="1:11" x14ac:dyDescent="0.25">
      <c r="A9191" t="s">
        <v>9748</v>
      </c>
      <c r="B9191">
        <v>9342</v>
      </c>
      <c r="C9191" t="s">
        <v>172</v>
      </c>
      <c r="D9191" s="167">
        <v>35411.29</v>
      </c>
      <c r="E9191" t="s">
        <v>253</v>
      </c>
      <c r="F9191" t="s">
        <v>169</v>
      </c>
      <c r="G9191" t="s">
        <v>207</v>
      </c>
      <c r="H9191" s="168">
        <v>40112</v>
      </c>
      <c r="I9191" t="s">
        <v>108</v>
      </c>
      <c r="J9191" s="169">
        <v>7.9205479452054792</v>
      </c>
      <c r="K9191">
        <v>2</v>
      </c>
    </row>
    <row r="9192" spans="1:11" x14ac:dyDescent="0.25">
      <c r="A9192" t="s">
        <v>9749</v>
      </c>
      <c r="B9192">
        <v>6171</v>
      </c>
      <c r="C9192" t="s">
        <v>172</v>
      </c>
      <c r="D9192" s="167">
        <v>56733</v>
      </c>
      <c r="E9192" t="s">
        <v>168</v>
      </c>
      <c r="F9192" t="s">
        <v>169</v>
      </c>
      <c r="G9192" t="s">
        <v>265</v>
      </c>
      <c r="H9192" s="168">
        <v>41064</v>
      </c>
      <c r="I9192" t="s">
        <v>103</v>
      </c>
      <c r="J9192" s="169">
        <v>5.3123287671232875</v>
      </c>
      <c r="K9192">
        <v>2</v>
      </c>
    </row>
    <row r="9193" spans="1:11" x14ac:dyDescent="0.25">
      <c r="A9193" t="s">
        <v>9750</v>
      </c>
      <c r="B9193">
        <v>21761</v>
      </c>
      <c r="C9193" t="s">
        <v>172</v>
      </c>
      <c r="D9193" s="167">
        <v>59072</v>
      </c>
      <c r="E9193" t="s">
        <v>216</v>
      </c>
      <c r="F9193" t="s">
        <v>169</v>
      </c>
      <c r="G9193" t="s">
        <v>369</v>
      </c>
      <c r="H9193" s="168">
        <v>42646</v>
      </c>
      <c r="I9193" t="s">
        <v>103</v>
      </c>
      <c r="J9193" s="169">
        <v>0.9780821917808219</v>
      </c>
      <c r="K9193">
        <v>1</v>
      </c>
    </row>
    <row r="9194" spans="1:11" x14ac:dyDescent="0.25">
      <c r="A9194" t="s">
        <v>9751</v>
      </c>
      <c r="B9194">
        <v>64089</v>
      </c>
      <c r="C9194" t="s">
        <v>172</v>
      </c>
      <c r="D9194" s="167">
        <v>156026.25</v>
      </c>
      <c r="E9194" t="s">
        <v>233</v>
      </c>
      <c r="F9194" t="s">
        <v>169</v>
      </c>
      <c r="G9194" t="s">
        <v>231</v>
      </c>
      <c r="H9194" s="168">
        <v>42268</v>
      </c>
      <c r="I9194" t="s">
        <v>104</v>
      </c>
      <c r="J9194" s="169">
        <v>2.0136986301369864</v>
      </c>
      <c r="K9194">
        <v>1</v>
      </c>
    </row>
    <row r="9195" spans="1:11" x14ac:dyDescent="0.25">
      <c r="A9195" t="s">
        <v>9752</v>
      </c>
      <c r="B9195">
        <v>32036</v>
      </c>
      <c r="C9195" t="s">
        <v>167</v>
      </c>
      <c r="D9195" s="167">
        <v>56387</v>
      </c>
      <c r="E9195" t="s">
        <v>188</v>
      </c>
      <c r="F9195" t="s">
        <v>169</v>
      </c>
      <c r="G9195" t="s">
        <v>406</v>
      </c>
      <c r="H9195" s="168">
        <v>42408</v>
      </c>
      <c r="I9195" t="s">
        <v>103</v>
      </c>
      <c r="J9195" s="169">
        <v>1.6301369863013699</v>
      </c>
      <c r="K9195">
        <v>1</v>
      </c>
    </row>
    <row r="9196" spans="1:11" x14ac:dyDescent="0.25">
      <c r="A9196" t="s">
        <v>9753</v>
      </c>
      <c r="B9196">
        <v>88707</v>
      </c>
      <c r="C9196" t="s">
        <v>167</v>
      </c>
      <c r="D9196" s="167">
        <v>49618.44</v>
      </c>
      <c r="E9196" t="s">
        <v>168</v>
      </c>
      <c r="F9196" t="s">
        <v>169</v>
      </c>
      <c r="G9196" t="s">
        <v>539</v>
      </c>
      <c r="H9196" s="168">
        <v>41624</v>
      </c>
      <c r="I9196" t="s">
        <v>104</v>
      </c>
      <c r="J9196" s="169">
        <v>3.7780821917808218</v>
      </c>
      <c r="K9196">
        <v>1</v>
      </c>
    </row>
    <row r="9197" spans="1:11" x14ac:dyDescent="0.25">
      <c r="A9197" t="s">
        <v>9754</v>
      </c>
      <c r="B9197">
        <v>22386</v>
      </c>
      <c r="C9197" t="s">
        <v>172</v>
      </c>
      <c r="D9197" s="167">
        <v>84019.97</v>
      </c>
      <c r="E9197" t="s">
        <v>308</v>
      </c>
      <c r="F9197" t="s">
        <v>169</v>
      </c>
      <c r="G9197" t="s">
        <v>181</v>
      </c>
      <c r="H9197" s="168">
        <v>40154</v>
      </c>
      <c r="I9197" t="s">
        <v>105</v>
      </c>
      <c r="J9197" s="169">
        <v>7.8054794520547945</v>
      </c>
      <c r="K9197">
        <v>2</v>
      </c>
    </row>
    <row r="9198" spans="1:11" x14ac:dyDescent="0.25">
      <c r="A9198" t="s">
        <v>9755</v>
      </c>
      <c r="B9198">
        <v>41352</v>
      </c>
      <c r="C9198" t="s">
        <v>167</v>
      </c>
      <c r="D9198" s="167">
        <v>45980.85</v>
      </c>
      <c r="E9198" t="s">
        <v>233</v>
      </c>
      <c r="F9198" t="s">
        <v>202</v>
      </c>
      <c r="G9198" t="s">
        <v>234</v>
      </c>
      <c r="H9198" s="168">
        <v>34276</v>
      </c>
      <c r="I9198" t="s">
        <v>106</v>
      </c>
      <c r="J9198" s="169">
        <v>23.909589041095892</v>
      </c>
      <c r="K9198">
        <v>5</v>
      </c>
    </row>
    <row r="9199" spans="1:11" x14ac:dyDescent="0.25">
      <c r="A9199" t="s">
        <v>9756</v>
      </c>
      <c r="B9199">
        <v>61170</v>
      </c>
      <c r="C9199" t="s">
        <v>167</v>
      </c>
      <c r="D9199" s="167">
        <v>64541.65</v>
      </c>
      <c r="E9199" t="s">
        <v>616</v>
      </c>
      <c r="F9199" t="s">
        <v>169</v>
      </c>
      <c r="G9199" t="s">
        <v>189</v>
      </c>
      <c r="H9199" s="168">
        <v>41568</v>
      </c>
      <c r="I9199" t="s">
        <v>104</v>
      </c>
      <c r="J9199" s="169">
        <v>3.9315068493150687</v>
      </c>
      <c r="K9199">
        <v>1</v>
      </c>
    </row>
    <row r="9200" spans="1:11" x14ac:dyDescent="0.25">
      <c r="A9200" t="s">
        <v>9757</v>
      </c>
      <c r="B9200">
        <v>80837</v>
      </c>
      <c r="C9200" t="s">
        <v>167</v>
      </c>
      <c r="D9200" s="167">
        <v>117808.54</v>
      </c>
      <c r="E9200" t="s">
        <v>199</v>
      </c>
      <c r="F9200" t="s">
        <v>169</v>
      </c>
      <c r="G9200" t="s">
        <v>2060</v>
      </c>
      <c r="H9200" s="168">
        <v>36695</v>
      </c>
      <c r="I9200" t="s">
        <v>105</v>
      </c>
      <c r="J9200" s="169">
        <v>17.282191780821918</v>
      </c>
      <c r="K9200">
        <v>4</v>
      </c>
    </row>
    <row r="9201" spans="1:11" x14ac:dyDescent="0.25">
      <c r="A9201" t="s">
        <v>9758</v>
      </c>
      <c r="B9201">
        <v>83175</v>
      </c>
      <c r="C9201" t="s">
        <v>167</v>
      </c>
      <c r="D9201" s="167">
        <v>48572.17</v>
      </c>
      <c r="E9201" t="s">
        <v>180</v>
      </c>
      <c r="F9201" t="s">
        <v>169</v>
      </c>
      <c r="G9201" t="s">
        <v>209</v>
      </c>
      <c r="H9201" s="168">
        <v>41694</v>
      </c>
      <c r="I9201" t="s">
        <v>103</v>
      </c>
      <c r="J9201" s="169">
        <v>3.5863013698630137</v>
      </c>
      <c r="K9201">
        <v>1</v>
      </c>
    </row>
    <row r="9202" spans="1:11" x14ac:dyDescent="0.25">
      <c r="A9202" t="s">
        <v>9759</v>
      </c>
      <c r="B9202">
        <v>83486</v>
      </c>
      <c r="C9202" t="s">
        <v>167</v>
      </c>
      <c r="D9202" s="167">
        <v>81066</v>
      </c>
      <c r="E9202" t="s">
        <v>188</v>
      </c>
      <c r="F9202" t="s">
        <v>169</v>
      </c>
      <c r="G9202" t="s">
        <v>282</v>
      </c>
      <c r="H9202" s="168">
        <v>39188</v>
      </c>
      <c r="I9202" t="s">
        <v>108</v>
      </c>
      <c r="J9202" s="169">
        <v>10.452054794520548</v>
      </c>
      <c r="K9202">
        <v>3</v>
      </c>
    </row>
    <row r="9203" spans="1:11" x14ac:dyDescent="0.25">
      <c r="A9203" t="s">
        <v>9760</v>
      </c>
      <c r="B9203">
        <v>91878</v>
      </c>
      <c r="C9203" t="s">
        <v>172</v>
      </c>
      <c r="D9203" s="167">
        <v>115324.9</v>
      </c>
      <c r="E9203" t="s">
        <v>268</v>
      </c>
      <c r="F9203" t="s">
        <v>169</v>
      </c>
      <c r="G9203" t="s">
        <v>214</v>
      </c>
      <c r="H9203" s="168">
        <v>37718</v>
      </c>
      <c r="I9203" t="s">
        <v>108</v>
      </c>
      <c r="J9203" s="169">
        <v>14.479452054794521</v>
      </c>
      <c r="K9203">
        <v>3</v>
      </c>
    </row>
    <row r="9204" spans="1:11" x14ac:dyDescent="0.25">
      <c r="A9204" t="s">
        <v>9761</v>
      </c>
      <c r="B9204">
        <v>67539</v>
      </c>
      <c r="C9204" t="s">
        <v>172</v>
      </c>
      <c r="D9204" s="167">
        <v>72534.66</v>
      </c>
      <c r="E9204" t="s">
        <v>199</v>
      </c>
      <c r="F9204" t="s">
        <v>169</v>
      </c>
      <c r="G9204" t="s">
        <v>698</v>
      </c>
      <c r="H9204" s="168">
        <v>35107</v>
      </c>
      <c r="I9204" t="s">
        <v>103</v>
      </c>
      <c r="J9204" s="169">
        <v>21.632876712328766</v>
      </c>
      <c r="K9204">
        <v>5</v>
      </c>
    </row>
    <row r="9205" spans="1:11" x14ac:dyDescent="0.25">
      <c r="A9205" t="s">
        <v>9762</v>
      </c>
      <c r="B9205">
        <v>45932</v>
      </c>
      <c r="C9205" t="s">
        <v>172</v>
      </c>
      <c r="D9205" s="167">
        <v>97392.47</v>
      </c>
      <c r="E9205" t="s">
        <v>168</v>
      </c>
      <c r="F9205" t="s">
        <v>169</v>
      </c>
      <c r="G9205" t="s">
        <v>173</v>
      </c>
      <c r="H9205" s="168">
        <v>34352</v>
      </c>
      <c r="I9205" t="s">
        <v>103</v>
      </c>
      <c r="J9205" s="169">
        <v>23.701369863013699</v>
      </c>
      <c r="K9205">
        <v>5</v>
      </c>
    </row>
    <row r="9206" spans="1:11" x14ac:dyDescent="0.25">
      <c r="A9206" t="s">
        <v>9763</v>
      </c>
      <c r="B9206">
        <v>53240</v>
      </c>
      <c r="C9206" t="s">
        <v>167</v>
      </c>
      <c r="D9206" s="167">
        <v>63658.71</v>
      </c>
      <c r="E9206" t="s">
        <v>230</v>
      </c>
      <c r="F9206" t="s">
        <v>169</v>
      </c>
      <c r="G9206" t="s">
        <v>539</v>
      </c>
      <c r="H9206" s="168">
        <v>42184</v>
      </c>
      <c r="I9206" t="s">
        <v>105</v>
      </c>
      <c r="J9206" s="169">
        <v>2.2438356164383562</v>
      </c>
      <c r="K9206">
        <v>1</v>
      </c>
    </row>
    <row r="9207" spans="1:11" x14ac:dyDescent="0.25">
      <c r="A9207" t="s">
        <v>9764</v>
      </c>
      <c r="B9207">
        <v>84992</v>
      </c>
      <c r="C9207" t="s">
        <v>167</v>
      </c>
      <c r="D9207" s="167">
        <v>23318.28</v>
      </c>
      <c r="E9207" t="s">
        <v>196</v>
      </c>
      <c r="F9207" t="s">
        <v>202</v>
      </c>
      <c r="G9207" t="s">
        <v>367</v>
      </c>
      <c r="H9207" s="168">
        <v>37389</v>
      </c>
      <c r="I9207" t="s">
        <v>108</v>
      </c>
      <c r="J9207" s="169">
        <v>15.38082191780822</v>
      </c>
      <c r="K9207">
        <v>4</v>
      </c>
    </row>
    <row r="9208" spans="1:11" x14ac:dyDescent="0.25">
      <c r="A9208" t="s">
        <v>9765</v>
      </c>
      <c r="B9208">
        <v>74212</v>
      </c>
      <c r="C9208" t="s">
        <v>172</v>
      </c>
      <c r="D9208" s="167">
        <v>80829</v>
      </c>
      <c r="E9208" t="s">
        <v>175</v>
      </c>
      <c r="F9208" t="s">
        <v>169</v>
      </c>
      <c r="G9208" t="s">
        <v>183</v>
      </c>
      <c r="H9208" s="168">
        <v>37823</v>
      </c>
      <c r="I9208" t="s">
        <v>106</v>
      </c>
      <c r="J9208" s="169">
        <v>14.191780821917808</v>
      </c>
      <c r="K9208">
        <v>3</v>
      </c>
    </row>
    <row r="9209" spans="1:11" x14ac:dyDescent="0.25">
      <c r="A9209" t="s">
        <v>9766</v>
      </c>
      <c r="B9209">
        <v>44480</v>
      </c>
      <c r="C9209" t="s">
        <v>172</v>
      </c>
      <c r="D9209" s="167">
        <v>74815</v>
      </c>
      <c r="E9209" t="s">
        <v>185</v>
      </c>
      <c r="F9209" t="s">
        <v>169</v>
      </c>
      <c r="G9209" t="s">
        <v>416</v>
      </c>
      <c r="H9209" s="168">
        <v>38747</v>
      </c>
      <c r="I9209" t="s">
        <v>106</v>
      </c>
      <c r="J9209" s="169">
        <v>11.66027397260274</v>
      </c>
      <c r="K9209">
        <v>3</v>
      </c>
    </row>
    <row r="9210" spans="1:11" x14ac:dyDescent="0.25">
      <c r="A9210" t="s">
        <v>9767</v>
      </c>
      <c r="B9210">
        <v>20128</v>
      </c>
      <c r="C9210" t="s">
        <v>167</v>
      </c>
      <c r="D9210" s="167">
        <v>83497.98</v>
      </c>
      <c r="E9210" t="s">
        <v>188</v>
      </c>
      <c r="F9210" t="s">
        <v>169</v>
      </c>
      <c r="G9210" t="s">
        <v>560</v>
      </c>
      <c r="H9210" s="168">
        <v>32419</v>
      </c>
      <c r="I9210" t="s">
        <v>104</v>
      </c>
      <c r="J9210" s="169">
        <v>28.997260273972604</v>
      </c>
      <c r="K9210">
        <v>6</v>
      </c>
    </row>
    <row r="9211" spans="1:11" x14ac:dyDescent="0.25">
      <c r="A9211" t="s">
        <v>9768</v>
      </c>
      <c r="B9211">
        <v>38347</v>
      </c>
      <c r="C9211" t="s">
        <v>167</v>
      </c>
      <c r="D9211" s="167">
        <v>56478</v>
      </c>
      <c r="E9211" t="s">
        <v>175</v>
      </c>
      <c r="F9211" t="s">
        <v>169</v>
      </c>
      <c r="G9211" t="s">
        <v>183</v>
      </c>
      <c r="H9211" s="168">
        <v>41694</v>
      </c>
      <c r="I9211" t="s">
        <v>103</v>
      </c>
      <c r="J9211" s="169">
        <v>3.5863013698630137</v>
      </c>
      <c r="K9211">
        <v>1</v>
      </c>
    </row>
    <row r="9212" spans="1:11" x14ac:dyDescent="0.25">
      <c r="A9212" t="s">
        <v>9769</v>
      </c>
      <c r="B9212">
        <v>50265</v>
      </c>
      <c r="C9212" t="s">
        <v>172</v>
      </c>
      <c r="D9212" s="167">
        <v>61725</v>
      </c>
      <c r="E9212" t="s">
        <v>175</v>
      </c>
      <c r="F9212" t="s">
        <v>169</v>
      </c>
      <c r="G9212" t="s">
        <v>183</v>
      </c>
      <c r="H9212" s="168">
        <v>42058</v>
      </c>
      <c r="I9212" t="s">
        <v>107</v>
      </c>
      <c r="J9212" s="169">
        <v>2.5890410958904111</v>
      </c>
      <c r="K9212">
        <v>1</v>
      </c>
    </row>
    <row r="9213" spans="1:11" x14ac:dyDescent="0.25">
      <c r="A9213" t="s">
        <v>9770</v>
      </c>
      <c r="B9213">
        <v>21683</v>
      </c>
      <c r="C9213" t="s">
        <v>167</v>
      </c>
      <c r="D9213" s="167">
        <v>57807.08</v>
      </c>
      <c r="E9213" t="s">
        <v>188</v>
      </c>
      <c r="F9213" t="s">
        <v>202</v>
      </c>
      <c r="G9213" t="s">
        <v>313</v>
      </c>
      <c r="H9213" s="168">
        <v>33469</v>
      </c>
      <c r="I9213" t="s">
        <v>104</v>
      </c>
      <c r="J9213" s="169">
        <v>26.12054794520548</v>
      </c>
      <c r="K9213">
        <v>6</v>
      </c>
    </row>
    <row r="9214" spans="1:11" x14ac:dyDescent="0.25">
      <c r="A9214" t="s">
        <v>9771</v>
      </c>
      <c r="B9214">
        <v>54976</v>
      </c>
      <c r="C9214" t="s">
        <v>172</v>
      </c>
      <c r="D9214" s="167">
        <v>83497.98</v>
      </c>
      <c r="E9214" t="s">
        <v>1258</v>
      </c>
      <c r="F9214" t="s">
        <v>169</v>
      </c>
      <c r="G9214" t="s">
        <v>418</v>
      </c>
      <c r="H9214" s="168">
        <v>32300</v>
      </c>
      <c r="I9214" t="s">
        <v>103</v>
      </c>
      <c r="J9214" s="169">
        <v>29.323287671232876</v>
      </c>
      <c r="K9214">
        <v>6</v>
      </c>
    </row>
    <row r="9215" spans="1:11" x14ac:dyDescent="0.25">
      <c r="A9215" t="s">
        <v>9772</v>
      </c>
      <c r="B9215">
        <v>68210</v>
      </c>
      <c r="C9215" t="s">
        <v>167</v>
      </c>
      <c r="D9215" s="167">
        <v>51969</v>
      </c>
      <c r="E9215" t="s">
        <v>175</v>
      </c>
      <c r="F9215" t="s">
        <v>169</v>
      </c>
      <c r="G9215" t="s">
        <v>183</v>
      </c>
      <c r="H9215" s="168">
        <v>39590</v>
      </c>
      <c r="I9215" t="s">
        <v>106</v>
      </c>
      <c r="J9215" s="169">
        <v>9.3506849315068497</v>
      </c>
      <c r="K9215">
        <v>2</v>
      </c>
    </row>
    <row r="9216" spans="1:11" x14ac:dyDescent="0.25">
      <c r="A9216" t="s">
        <v>9773</v>
      </c>
      <c r="B9216">
        <v>19962</v>
      </c>
      <c r="C9216" t="s">
        <v>167</v>
      </c>
      <c r="D9216" s="167">
        <v>100632.49</v>
      </c>
      <c r="E9216" t="s">
        <v>175</v>
      </c>
      <c r="F9216" t="s">
        <v>169</v>
      </c>
      <c r="G9216" t="s">
        <v>176</v>
      </c>
      <c r="H9216" s="168">
        <v>36374</v>
      </c>
      <c r="I9216" t="s">
        <v>103</v>
      </c>
      <c r="J9216" s="169">
        <v>18.161643835616438</v>
      </c>
      <c r="K9216">
        <v>4</v>
      </c>
    </row>
    <row r="9217" spans="1:11" x14ac:dyDescent="0.25">
      <c r="A9217" t="s">
        <v>9774</v>
      </c>
      <c r="B9217">
        <v>25584</v>
      </c>
      <c r="C9217" t="s">
        <v>167</v>
      </c>
      <c r="D9217" s="167">
        <v>80162.23</v>
      </c>
      <c r="E9217" t="s">
        <v>168</v>
      </c>
      <c r="F9217" t="s">
        <v>169</v>
      </c>
      <c r="G9217" t="s">
        <v>261</v>
      </c>
      <c r="H9217" s="168">
        <v>41890</v>
      </c>
      <c r="I9217" t="s">
        <v>105</v>
      </c>
      <c r="J9217" s="169">
        <v>3.0493150684931507</v>
      </c>
      <c r="K9217">
        <v>1</v>
      </c>
    </row>
    <row r="9218" spans="1:11" x14ac:dyDescent="0.25">
      <c r="A9218" t="s">
        <v>9775</v>
      </c>
      <c r="B9218">
        <v>38935</v>
      </c>
      <c r="C9218" t="s">
        <v>172</v>
      </c>
      <c r="D9218" s="167">
        <v>57265</v>
      </c>
      <c r="E9218" t="s">
        <v>191</v>
      </c>
      <c r="F9218" t="s">
        <v>169</v>
      </c>
      <c r="G9218" t="s">
        <v>354</v>
      </c>
      <c r="H9218" s="168">
        <v>40966</v>
      </c>
      <c r="I9218" t="s">
        <v>103</v>
      </c>
      <c r="J9218" s="169">
        <v>5.580821917808219</v>
      </c>
      <c r="K9218">
        <v>2</v>
      </c>
    </row>
    <row r="9219" spans="1:11" x14ac:dyDescent="0.25">
      <c r="A9219" t="s">
        <v>9776</v>
      </c>
      <c r="B9219">
        <v>49294</v>
      </c>
      <c r="C9219" t="s">
        <v>167</v>
      </c>
      <c r="D9219" s="167">
        <v>97153.42</v>
      </c>
      <c r="E9219" t="s">
        <v>168</v>
      </c>
      <c r="F9219" t="s">
        <v>169</v>
      </c>
      <c r="G9219" t="s">
        <v>1126</v>
      </c>
      <c r="H9219" s="168">
        <v>35436</v>
      </c>
      <c r="I9219" t="s">
        <v>107</v>
      </c>
      <c r="J9219" s="169">
        <v>20.731506849315068</v>
      </c>
      <c r="K9219">
        <v>5</v>
      </c>
    </row>
    <row r="9220" spans="1:11" x14ac:dyDescent="0.25">
      <c r="A9220" t="s">
        <v>9777</v>
      </c>
      <c r="B9220">
        <v>5121</v>
      </c>
      <c r="C9220" t="s">
        <v>172</v>
      </c>
      <c r="D9220" s="167">
        <v>69573</v>
      </c>
      <c r="E9220" t="s">
        <v>191</v>
      </c>
      <c r="F9220" t="s">
        <v>169</v>
      </c>
      <c r="G9220" t="s">
        <v>486</v>
      </c>
      <c r="H9220" s="168">
        <v>39693</v>
      </c>
      <c r="I9220" t="s">
        <v>106</v>
      </c>
      <c r="J9220" s="169">
        <v>9.0684931506849313</v>
      </c>
      <c r="K9220">
        <v>2</v>
      </c>
    </row>
    <row r="9221" spans="1:11" x14ac:dyDescent="0.25">
      <c r="A9221" t="s">
        <v>9778</v>
      </c>
      <c r="B9221">
        <v>75051</v>
      </c>
      <c r="C9221" t="s">
        <v>167</v>
      </c>
      <c r="D9221" s="167">
        <v>42053.83</v>
      </c>
      <c r="E9221" t="s">
        <v>199</v>
      </c>
      <c r="F9221" t="s">
        <v>169</v>
      </c>
      <c r="G9221" t="s">
        <v>220</v>
      </c>
      <c r="H9221" s="168">
        <v>41869</v>
      </c>
      <c r="I9221" t="s">
        <v>106</v>
      </c>
      <c r="J9221" s="169">
        <v>3.106849315068493</v>
      </c>
      <c r="K9221">
        <v>1</v>
      </c>
    </row>
    <row r="9222" spans="1:11" x14ac:dyDescent="0.25">
      <c r="A9222" t="s">
        <v>9779</v>
      </c>
      <c r="B9222">
        <v>42909</v>
      </c>
      <c r="C9222" t="s">
        <v>172</v>
      </c>
      <c r="D9222" s="167">
        <v>68552.41</v>
      </c>
      <c r="E9222" t="s">
        <v>188</v>
      </c>
      <c r="F9222" t="s">
        <v>169</v>
      </c>
      <c r="G9222" t="s">
        <v>273</v>
      </c>
      <c r="H9222" s="168">
        <v>38376</v>
      </c>
      <c r="I9222" t="s">
        <v>108</v>
      </c>
      <c r="J9222" s="169">
        <v>12.676712328767124</v>
      </c>
      <c r="K9222">
        <v>3</v>
      </c>
    </row>
    <row r="9223" spans="1:11" x14ac:dyDescent="0.25">
      <c r="A9223" t="s">
        <v>9780</v>
      </c>
      <c r="B9223">
        <v>83530</v>
      </c>
      <c r="C9223" t="s">
        <v>172</v>
      </c>
      <c r="D9223" s="167">
        <v>61926.05</v>
      </c>
      <c r="E9223" t="s">
        <v>199</v>
      </c>
      <c r="F9223" t="s">
        <v>169</v>
      </c>
      <c r="G9223" t="s">
        <v>200</v>
      </c>
      <c r="H9223" s="168">
        <v>35736</v>
      </c>
      <c r="I9223" t="s">
        <v>106</v>
      </c>
      <c r="J9223" s="169">
        <v>19.909589041095892</v>
      </c>
      <c r="K9223">
        <v>4</v>
      </c>
    </row>
    <row r="9224" spans="1:11" x14ac:dyDescent="0.25">
      <c r="A9224" t="s">
        <v>9781</v>
      </c>
      <c r="B9224">
        <v>79244</v>
      </c>
      <c r="C9224" t="s">
        <v>167</v>
      </c>
      <c r="D9224" s="167">
        <v>58455</v>
      </c>
      <c r="E9224" t="s">
        <v>175</v>
      </c>
      <c r="F9224" t="s">
        <v>169</v>
      </c>
      <c r="G9224" t="s">
        <v>183</v>
      </c>
      <c r="H9224" s="168">
        <v>41498</v>
      </c>
      <c r="I9224" t="s">
        <v>106</v>
      </c>
      <c r="J9224" s="169">
        <v>4.1232876712328768</v>
      </c>
      <c r="K9224">
        <v>1</v>
      </c>
    </row>
    <row r="9225" spans="1:11" x14ac:dyDescent="0.25">
      <c r="A9225" t="s">
        <v>9782</v>
      </c>
      <c r="B9225">
        <v>48012</v>
      </c>
      <c r="C9225" t="s">
        <v>167</v>
      </c>
      <c r="D9225" s="167">
        <v>72094.53</v>
      </c>
      <c r="E9225" t="s">
        <v>188</v>
      </c>
      <c r="F9225" t="s">
        <v>169</v>
      </c>
      <c r="G9225" t="s">
        <v>284</v>
      </c>
      <c r="H9225" s="168">
        <v>42311</v>
      </c>
      <c r="I9225" t="s">
        <v>105</v>
      </c>
      <c r="J9225" s="169">
        <v>1.8958904109589041</v>
      </c>
      <c r="K9225">
        <v>1</v>
      </c>
    </row>
    <row r="9226" spans="1:11" x14ac:dyDescent="0.25">
      <c r="A9226" t="s">
        <v>9783</v>
      </c>
      <c r="B9226">
        <v>12733</v>
      </c>
      <c r="C9226" t="s">
        <v>167</v>
      </c>
      <c r="D9226" s="167">
        <v>169543.85</v>
      </c>
      <c r="E9226" t="s">
        <v>185</v>
      </c>
      <c r="F9226" t="s">
        <v>169</v>
      </c>
      <c r="G9226" t="s">
        <v>5088</v>
      </c>
      <c r="H9226" s="168">
        <v>32475</v>
      </c>
      <c r="I9226" t="s">
        <v>106</v>
      </c>
      <c r="J9226" s="169">
        <v>28.843835616438355</v>
      </c>
      <c r="K9226">
        <v>6</v>
      </c>
    </row>
    <row r="9227" spans="1:11" x14ac:dyDescent="0.25">
      <c r="A9227" t="s">
        <v>9784</v>
      </c>
      <c r="B9227">
        <v>71456</v>
      </c>
      <c r="C9227" t="s">
        <v>172</v>
      </c>
      <c r="D9227" s="167">
        <v>102736.52</v>
      </c>
      <c r="E9227" t="s">
        <v>188</v>
      </c>
      <c r="F9227" t="s">
        <v>202</v>
      </c>
      <c r="G9227" t="s">
        <v>3596</v>
      </c>
      <c r="H9227" s="168">
        <v>37011</v>
      </c>
      <c r="I9227" t="s">
        <v>108</v>
      </c>
      <c r="J9227" s="169">
        <v>16.416438356164385</v>
      </c>
      <c r="K9227">
        <v>4</v>
      </c>
    </row>
    <row r="9228" spans="1:11" x14ac:dyDescent="0.25">
      <c r="A9228" t="s">
        <v>9785</v>
      </c>
      <c r="B9228">
        <v>71058</v>
      </c>
      <c r="C9228" t="s">
        <v>172</v>
      </c>
      <c r="D9228" s="167">
        <v>153747.5</v>
      </c>
      <c r="E9228" t="s">
        <v>239</v>
      </c>
      <c r="F9228" t="s">
        <v>169</v>
      </c>
      <c r="G9228" t="s">
        <v>231</v>
      </c>
      <c r="H9228" s="168">
        <v>38965</v>
      </c>
      <c r="I9228" t="s">
        <v>106</v>
      </c>
      <c r="J9228" s="169">
        <v>11.063013698630137</v>
      </c>
      <c r="K9228">
        <v>3</v>
      </c>
    </row>
    <row r="9229" spans="1:11" x14ac:dyDescent="0.25">
      <c r="A9229" t="s">
        <v>9786</v>
      </c>
      <c r="B9229">
        <v>88760</v>
      </c>
      <c r="C9229" t="s">
        <v>172</v>
      </c>
      <c r="D9229" s="167">
        <v>75484.08</v>
      </c>
      <c r="E9229" t="s">
        <v>233</v>
      </c>
      <c r="F9229" t="s">
        <v>169</v>
      </c>
      <c r="G9229" t="s">
        <v>258</v>
      </c>
      <c r="H9229" s="168">
        <v>40938</v>
      </c>
      <c r="I9229" t="s">
        <v>106</v>
      </c>
      <c r="J9229" s="169">
        <v>5.6575342465753424</v>
      </c>
      <c r="K9229">
        <v>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D00BC-BE88-4343-B4B3-111194014492}">
  <dimension ref="A1:E30"/>
  <sheetViews>
    <sheetView workbookViewId="0">
      <selection sqref="A1:B1"/>
    </sheetView>
  </sheetViews>
  <sheetFormatPr defaultRowHeight="15" x14ac:dyDescent="0.25"/>
  <cols>
    <col min="1" max="1" width="31.42578125" bestFit="1" customWidth="1"/>
    <col min="2" max="2" width="16.7109375" bestFit="1" customWidth="1"/>
    <col min="4" max="4" width="20.7109375" style="75" customWidth="1"/>
  </cols>
  <sheetData>
    <row r="1" spans="1:5" x14ac:dyDescent="0.25">
      <c r="A1" s="269" t="s">
        <v>9808</v>
      </c>
      <c r="B1" s="269"/>
      <c r="D1" s="122">
        <v>5</v>
      </c>
    </row>
    <row r="2" spans="1:5" ht="15.75" thickBot="1" x14ac:dyDescent="0.3">
      <c r="A2" t="s">
        <v>36</v>
      </c>
      <c r="D2" s="122">
        <v>5.5</v>
      </c>
    </row>
    <row r="3" spans="1:5" x14ac:dyDescent="0.25">
      <c r="A3" s="270" t="s">
        <v>12</v>
      </c>
      <c r="B3" s="271"/>
      <c r="D3" s="122">
        <v>6.1</v>
      </c>
    </row>
    <row r="4" spans="1:5" x14ac:dyDescent="0.25">
      <c r="A4" s="65" t="s">
        <v>59</v>
      </c>
      <c r="B4" s="120">
        <v>12</v>
      </c>
      <c r="D4" s="122">
        <v>6.8</v>
      </c>
    </row>
    <row r="5" spans="1:5" x14ac:dyDescent="0.25">
      <c r="A5" s="65" t="s">
        <v>99</v>
      </c>
      <c r="B5" s="121">
        <v>0.01</v>
      </c>
      <c r="D5" s="122">
        <v>7.1</v>
      </c>
    </row>
    <row r="6" spans="1:5" x14ac:dyDescent="0.25">
      <c r="A6" s="65" t="s">
        <v>60</v>
      </c>
      <c r="B6" s="120">
        <v>5</v>
      </c>
      <c r="D6" s="122">
        <v>7.9</v>
      </c>
    </row>
    <row r="7" spans="1:5" x14ac:dyDescent="0.25">
      <c r="A7" s="65" t="s">
        <v>61</v>
      </c>
      <c r="B7" s="69">
        <f>COUNT(D:D)</f>
        <v>30</v>
      </c>
      <c r="D7" s="122">
        <v>7.9</v>
      </c>
    </row>
    <row r="8" spans="1:5" ht="15.75" thickBot="1" x14ac:dyDescent="0.3">
      <c r="A8" s="66" t="s">
        <v>62</v>
      </c>
      <c r="B8" s="70">
        <f>AVERAGE(D:D)</f>
        <v>9.7366666666666681</v>
      </c>
      <c r="D8" s="122">
        <v>8.1</v>
      </c>
    </row>
    <row r="9" spans="1:5" ht="15.75" thickBot="1" x14ac:dyDescent="0.3">
      <c r="A9" s="59"/>
      <c r="B9" s="59"/>
      <c r="D9" s="122">
        <v>8.4</v>
      </c>
    </row>
    <row r="10" spans="1:5" x14ac:dyDescent="0.25">
      <c r="A10" s="270" t="s">
        <v>63</v>
      </c>
      <c r="B10" s="271"/>
      <c r="D10" s="122">
        <v>8.5</v>
      </c>
    </row>
    <row r="11" spans="1:5" x14ac:dyDescent="0.25">
      <c r="A11" s="67" t="s">
        <v>64</v>
      </c>
      <c r="B11" s="71">
        <f>B6/SQRT(B7)</f>
        <v>0.9128709291752769</v>
      </c>
      <c r="D11" s="122">
        <v>8.6999999999999993</v>
      </c>
    </row>
    <row r="12" spans="1:5" ht="15.75" thickBot="1" x14ac:dyDescent="0.3">
      <c r="A12" s="66" t="s">
        <v>65</v>
      </c>
      <c r="B12" s="63">
        <f>(B8-B4)/B11</f>
        <v>-2.4793574436400503</v>
      </c>
      <c r="D12" s="122">
        <v>9.1999999999999993</v>
      </c>
    </row>
    <row r="13" spans="1:5" ht="15.75" thickBot="1" x14ac:dyDescent="0.3">
      <c r="A13" s="60"/>
      <c r="B13" s="60"/>
      <c r="D13" s="122">
        <v>9.1999999999999993</v>
      </c>
    </row>
    <row r="14" spans="1:5" x14ac:dyDescent="0.25">
      <c r="A14" s="272" t="s">
        <v>66</v>
      </c>
      <c r="B14" s="273"/>
      <c r="D14" s="122">
        <v>9.3000000000000007</v>
      </c>
    </row>
    <row r="15" spans="1:5" x14ac:dyDescent="0.25">
      <c r="A15" s="65" t="s">
        <v>67</v>
      </c>
      <c r="B15" s="61">
        <f>_xlfn.NORM.S.INV(B5/2)</f>
        <v>-2.5758293035488999</v>
      </c>
      <c r="D15" s="122">
        <v>9.6999999999999993</v>
      </c>
    </row>
    <row r="16" spans="1:5" x14ac:dyDescent="0.25">
      <c r="A16" s="65" t="s">
        <v>68</v>
      </c>
      <c r="B16" s="61">
        <f>_xlfn.NORM.S.INV(1-B5/2)</f>
        <v>2.5758293035488999</v>
      </c>
      <c r="D16" s="122">
        <v>9.8000000000000007</v>
      </c>
    </row>
    <row r="17" spans="1:4" ht="15.75" thickBot="1" x14ac:dyDescent="0.3">
      <c r="A17" s="68" t="s">
        <v>69</v>
      </c>
      <c r="B17" s="64">
        <f>2*(1-_xlfn.NORM.S.DIST(ABS(B12), TRUE))</f>
        <v>1.3161933174689944E-2</v>
      </c>
      <c r="D17" s="122">
        <v>10.3</v>
      </c>
    </row>
    <row r="18" spans="1:4" ht="15.75" thickBot="1" x14ac:dyDescent="0.3">
      <c r="A18" s="62"/>
      <c r="B18" s="62"/>
      <c r="D18" s="122">
        <v>10.4</v>
      </c>
    </row>
    <row r="19" spans="1:4" x14ac:dyDescent="0.25">
      <c r="A19" s="272" t="s">
        <v>70</v>
      </c>
      <c r="B19" s="273"/>
      <c r="D19" s="122">
        <v>10.5</v>
      </c>
    </row>
    <row r="20" spans="1:4" x14ac:dyDescent="0.25">
      <c r="A20" s="65" t="s">
        <v>67</v>
      </c>
      <c r="B20" s="61">
        <f>_xlfn.NORM.S.INV(B5)</f>
        <v>-2.3263478740408408</v>
      </c>
      <c r="D20" s="122">
        <v>10.6</v>
      </c>
    </row>
    <row r="21" spans="1:4" ht="15.75" thickBot="1" x14ac:dyDescent="0.3">
      <c r="A21" s="68" t="s">
        <v>69</v>
      </c>
      <c r="B21" s="64">
        <f>_xlfn.NORM.S.DIST(B12, TRUE)</f>
        <v>6.5809665873450256E-3</v>
      </c>
      <c r="D21" s="122">
        <v>10.7</v>
      </c>
    </row>
    <row r="22" spans="1:4" ht="15.75" thickBot="1" x14ac:dyDescent="0.3">
      <c r="D22" s="122">
        <v>11.1</v>
      </c>
    </row>
    <row r="23" spans="1:4" x14ac:dyDescent="0.25">
      <c r="A23" s="272" t="s">
        <v>71</v>
      </c>
      <c r="B23" s="273"/>
      <c r="D23" s="122">
        <v>11.3</v>
      </c>
    </row>
    <row r="24" spans="1:4" x14ac:dyDescent="0.25">
      <c r="A24" s="65" t="s">
        <v>68</v>
      </c>
      <c r="B24" s="61">
        <f>-_xlfn.NORM.S.INV(B5)</f>
        <v>2.3263478740408408</v>
      </c>
      <c r="D24" s="122">
        <v>11.4</v>
      </c>
    </row>
    <row r="25" spans="1:4" ht="15.75" thickBot="1" x14ac:dyDescent="0.3">
      <c r="A25" s="68" t="s">
        <v>69</v>
      </c>
      <c r="B25" s="64">
        <f>1-_xlfn.NORM.S.DIST(B12, TRUE)</f>
        <v>0.99341903341265503</v>
      </c>
      <c r="D25" s="122">
        <v>11.6</v>
      </c>
    </row>
    <row r="26" spans="1:4" x14ac:dyDescent="0.25">
      <c r="D26" s="122">
        <v>12.1</v>
      </c>
    </row>
    <row r="27" spans="1:4" x14ac:dyDescent="0.25">
      <c r="A27" s="6" t="s">
        <v>9871</v>
      </c>
      <c r="D27" s="122">
        <v>12.8</v>
      </c>
    </row>
    <row r="28" spans="1:4" x14ac:dyDescent="0.25">
      <c r="D28" s="122">
        <v>12.8</v>
      </c>
    </row>
    <row r="29" spans="1:4" x14ac:dyDescent="0.25">
      <c r="D29" s="122">
        <v>13.8</v>
      </c>
    </row>
    <row r="30" spans="1:4" x14ac:dyDescent="0.25">
      <c r="D30" s="122">
        <v>15.5</v>
      </c>
    </row>
  </sheetData>
  <mergeCells count="6">
    <mergeCell ref="A1:B1"/>
    <mergeCell ref="A10:B10"/>
    <mergeCell ref="A14:B14"/>
    <mergeCell ref="A19:B19"/>
    <mergeCell ref="A23:B23"/>
    <mergeCell ref="A3:B3"/>
  </mergeCells>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9B5D2-5E8D-4851-9B3E-6A5DF1153991}">
  <dimension ref="A1:J33"/>
  <sheetViews>
    <sheetView workbookViewId="0">
      <selection activeCell="A34" sqref="A34"/>
    </sheetView>
  </sheetViews>
  <sheetFormatPr defaultRowHeight="15" x14ac:dyDescent="0.25"/>
  <cols>
    <col min="1" max="1" width="28.140625" bestFit="1" customWidth="1"/>
    <col min="2" max="3" width="17.140625" customWidth="1"/>
    <col min="7" max="7" width="15.5703125" customWidth="1"/>
    <col min="8" max="9" width="12" customWidth="1"/>
  </cols>
  <sheetData>
    <row r="1" spans="1:10" ht="15.75" thickBot="1" x14ac:dyDescent="0.3">
      <c r="A1" s="277" t="s">
        <v>100</v>
      </c>
      <c r="B1" s="277"/>
      <c r="C1" s="277"/>
      <c r="D1" s="277"/>
      <c r="G1" s="18"/>
      <c r="J1" s="85"/>
    </row>
    <row r="2" spans="1:10" ht="15.75" thickBot="1" x14ac:dyDescent="0.3">
      <c r="A2" s="278" t="s">
        <v>77</v>
      </c>
      <c r="B2" s="279"/>
      <c r="G2" s="22"/>
    </row>
    <row r="3" spans="1:10" ht="18" x14ac:dyDescent="0.35">
      <c r="A3" s="111" t="s">
        <v>78</v>
      </c>
      <c r="B3" s="241">
        <v>68973.853333333333</v>
      </c>
      <c r="G3" s="22"/>
    </row>
    <row r="4" spans="1:10" ht="18" x14ac:dyDescent="0.35">
      <c r="A4" s="112" t="s">
        <v>79</v>
      </c>
      <c r="B4" s="241">
        <v>81187.825161290311</v>
      </c>
      <c r="G4" s="177"/>
    </row>
    <row r="5" spans="1:10" ht="18" x14ac:dyDescent="0.35">
      <c r="A5" s="113" t="s">
        <v>80</v>
      </c>
      <c r="B5" s="241">
        <v>5277.66</v>
      </c>
      <c r="G5" s="177"/>
    </row>
    <row r="6" spans="1:10" ht="18" x14ac:dyDescent="0.35">
      <c r="A6" s="113" t="s">
        <v>81</v>
      </c>
      <c r="B6" s="241">
        <v>6049.66</v>
      </c>
      <c r="G6" s="275" t="s">
        <v>9869</v>
      </c>
      <c r="H6" s="275"/>
    </row>
    <row r="7" spans="1:10" ht="18" x14ac:dyDescent="0.35">
      <c r="A7" s="113" t="s">
        <v>82</v>
      </c>
      <c r="B7" s="80">
        <v>5</v>
      </c>
      <c r="G7" s="276"/>
      <c r="H7" s="276"/>
    </row>
    <row r="8" spans="1:10" ht="18.75" thickBot="1" x14ac:dyDescent="0.4">
      <c r="A8" s="113" t="s">
        <v>83</v>
      </c>
      <c r="B8" s="80">
        <v>6</v>
      </c>
      <c r="G8" s="274" t="s">
        <v>63</v>
      </c>
      <c r="H8" s="274"/>
      <c r="I8" s="247"/>
    </row>
    <row r="9" spans="1:10" ht="29.25" customHeight="1" x14ac:dyDescent="0.35">
      <c r="A9" s="114" t="s">
        <v>84</v>
      </c>
      <c r="B9" s="123">
        <v>5000</v>
      </c>
      <c r="C9" s="117" t="s">
        <v>85</v>
      </c>
      <c r="D9" s="81"/>
      <c r="G9" s="243" t="s">
        <v>86</v>
      </c>
      <c r="H9" s="243" t="s">
        <v>87</v>
      </c>
      <c r="I9" s="244"/>
    </row>
    <row r="10" spans="1:10" ht="15.75" thickBot="1" x14ac:dyDescent="0.3">
      <c r="A10" s="115" t="s">
        <v>88</v>
      </c>
      <c r="B10" s="82">
        <v>0.01</v>
      </c>
      <c r="C10" s="83">
        <f>1-B10</f>
        <v>0.99</v>
      </c>
      <c r="D10" s="84"/>
      <c r="G10" s="243" t="s">
        <v>89</v>
      </c>
      <c r="H10" s="243">
        <f>SQRT(1/B7+1/B8)*SQRT(((B7-1)*B5^2+(B8-1)*B6^2)/(B7+B8-2))</f>
        <v>3463.2856480967021</v>
      </c>
      <c r="I10" s="244"/>
    </row>
    <row r="11" spans="1:10" ht="15.75" thickBot="1" x14ac:dyDescent="0.3">
      <c r="A11" s="85"/>
      <c r="B11" s="86"/>
      <c r="G11" s="243" t="s">
        <v>90</v>
      </c>
      <c r="H11" s="243">
        <f>SQRT((B5^2/B7)+(B6^2/B8))</f>
        <v>3416.2069659765439</v>
      </c>
      <c r="I11" s="244"/>
    </row>
    <row r="12" spans="1:10" x14ac:dyDescent="0.25">
      <c r="A12" s="280" t="s">
        <v>91</v>
      </c>
      <c r="B12" s="281"/>
      <c r="E12" s="87"/>
      <c r="G12" s="245"/>
      <c r="H12" s="245"/>
      <c r="I12" s="245"/>
    </row>
    <row r="13" spans="1:10" ht="17.25" customHeight="1" thickBot="1" x14ac:dyDescent="0.3">
      <c r="A13" s="115" t="s">
        <v>92</v>
      </c>
      <c r="B13" s="110" t="s">
        <v>90</v>
      </c>
      <c r="C13" s="127" t="s">
        <v>9868</v>
      </c>
      <c r="D13" s="87"/>
      <c r="E13" s="87"/>
      <c r="G13" s="244"/>
      <c r="H13" s="244"/>
      <c r="I13" s="245"/>
    </row>
    <row r="14" spans="1:10" ht="15.75" thickBot="1" x14ac:dyDescent="0.3">
      <c r="A14" s="115" t="s">
        <v>9870</v>
      </c>
      <c r="B14" s="124">
        <f>IF(B13=G10,B7+B8-2,MIN((B7-1),(B8-1)))</f>
        <v>4</v>
      </c>
      <c r="C14" s="87"/>
      <c r="D14" s="87"/>
      <c r="G14" s="244"/>
      <c r="H14" s="246"/>
      <c r="I14" s="245"/>
    </row>
    <row r="15" spans="1:10" x14ac:dyDescent="0.25">
      <c r="A15" s="280" t="s">
        <v>93</v>
      </c>
      <c r="B15" s="281"/>
      <c r="G15" s="244"/>
      <c r="H15" s="246"/>
      <c r="I15" s="245"/>
    </row>
    <row r="16" spans="1:10" ht="18" x14ac:dyDescent="0.35">
      <c r="A16" s="113" t="s">
        <v>94</v>
      </c>
      <c r="B16" s="90">
        <f>B3-B4</f>
        <v>-12213.971827956979</v>
      </c>
      <c r="G16" s="244"/>
      <c r="H16" s="246"/>
      <c r="I16" s="245"/>
    </row>
    <row r="17" spans="1:8" x14ac:dyDescent="0.25">
      <c r="A17" s="113" t="s">
        <v>95</v>
      </c>
      <c r="B17" s="90">
        <f>IF(B13=G10,H10,H11)</f>
        <v>3416.2069659765439</v>
      </c>
      <c r="C17" s="91"/>
      <c r="G17" s="36"/>
      <c r="H17" s="92"/>
    </row>
    <row r="18" spans="1:8" ht="15.75" thickBot="1" x14ac:dyDescent="0.3">
      <c r="A18" s="115" t="s">
        <v>96</v>
      </c>
      <c r="B18" s="125">
        <f>((B3-B4)-B9)/B17</f>
        <v>-5.0389136253740583</v>
      </c>
      <c r="C18" s="22"/>
      <c r="G18" s="37"/>
      <c r="H18" s="94"/>
    </row>
    <row r="19" spans="1:8" ht="15.75" thickBot="1" x14ac:dyDescent="0.3">
      <c r="C19" s="22"/>
      <c r="G19" s="37"/>
      <c r="H19" s="94"/>
    </row>
    <row r="20" spans="1:8" x14ac:dyDescent="0.25">
      <c r="A20" s="272" t="s">
        <v>66</v>
      </c>
      <c r="B20" s="273"/>
    </row>
    <row r="21" spans="1:8" x14ac:dyDescent="0.25">
      <c r="A21" s="65" t="s">
        <v>67</v>
      </c>
      <c r="B21" s="61">
        <f>-_xlfn.T.INV.2T(B10,B14)</f>
        <v>-4.604094871349993</v>
      </c>
    </row>
    <row r="22" spans="1:8" x14ac:dyDescent="0.25">
      <c r="A22" s="65" t="s">
        <v>68</v>
      </c>
      <c r="B22" s="61">
        <f>_xlfn.T.INV.2T(B10,B14)</f>
        <v>4.604094871349993</v>
      </c>
      <c r="E22" s="6"/>
    </row>
    <row r="23" spans="1:8" ht="15.75" thickBot="1" x14ac:dyDescent="0.3">
      <c r="A23" s="68" t="s">
        <v>69</v>
      </c>
      <c r="B23" s="126">
        <f>_xlfn.T.DIST.2T(ABS(B18),B14)</f>
        <v>7.2876341500169063E-3</v>
      </c>
      <c r="C23" s="96"/>
      <c r="D23" s="96"/>
    </row>
    <row r="24" spans="1:8" ht="15.75" thickBot="1" x14ac:dyDescent="0.3">
      <c r="C24" s="96"/>
      <c r="D24" s="96"/>
    </row>
    <row r="25" spans="1:8" x14ac:dyDescent="0.25">
      <c r="A25" s="272" t="s">
        <v>70</v>
      </c>
      <c r="B25" s="273"/>
      <c r="C25" s="282"/>
      <c r="D25" s="282"/>
      <c r="F25" s="97"/>
    </row>
    <row r="26" spans="1:8" x14ac:dyDescent="0.25">
      <c r="A26" s="65" t="s">
        <v>67</v>
      </c>
      <c r="B26" s="61">
        <f>_xlfn.T.INV(B10,B14)</f>
        <v>-3.7469473879791968</v>
      </c>
    </row>
    <row r="27" spans="1:8" ht="15.75" thickBot="1" x14ac:dyDescent="0.3">
      <c r="A27" s="68" t="s">
        <v>69</v>
      </c>
      <c r="B27" s="126">
        <f>_xlfn.T.DIST(B18,B14,TRUE)</f>
        <v>3.6438170750084532E-3</v>
      </c>
    </row>
    <row r="28" spans="1:8" ht="15.75" thickBot="1" x14ac:dyDescent="0.3">
      <c r="F28" s="98"/>
    </row>
    <row r="29" spans="1:8" x14ac:dyDescent="0.25">
      <c r="A29" s="272" t="s">
        <v>71</v>
      </c>
      <c r="B29" s="273"/>
      <c r="G29" s="99"/>
    </row>
    <row r="30" spans="1:8" x14ac:dyDescent="0.25">
      <c r="A30" s="65" t="s">
        <v>68</v>
      </c>
      <c r="B30" s="61">
        <f>-_xlfn.T.INV(B10,B14)</f>
        <v>3.7469473879791968</v>
      </c>
    </row>
    <row r="31" spans="1:8" ht="15.75" thickBot="1" x14ac:dyDescent="0.3">
      <c r="A31" s="68" t="s">
        <v>69</v>
      </c>
      <c r="B31" s="126">
        <f>1-B27</f>
        <v>0.99635618292499151</v>
      </c>
    </row>
    <row r="33" spans="1:1" x14ac:dyDescent="0.25">
      <c r="A33" s="6" t="s">
        <v>9871</v>
      </c>
    </row>
  </sheetData>
  <mergeCells count="10">
    <mergeCell ref="G8:H8"/>
    <mergeCell ref="G6:H7"/>
    <mergeCell ref="A29:B29"/>
    <mergeCell ref="A1:D1"/>
    <mergeCell ref="A2:B2"/>
    <mergeCell ref="A12:B12"/>
    <mergeCell ref="A15:B15"/>
    <mergeCell ref="A20:B20"/>
    <mergeCell ref="A25:B25"/>
    <mergeCell ref="C25:D25"/>
  </mergeCells>
  <dataValidations disablePrompts="1" count="1">
    <dataValidation type="list" allowBlank="1" showInputMessage="1" showErrorMessage="1" sqref="B13" xr:uid="{18DA260A-D194-4190-888F-0BB6CE1CD08E}">
      <formula1>$G$10:$G$11</formula1>
    </dataValidation>
  </dataValidations>
  <pageMargins left="0.7" right="0.7" top="0.75" bottom="0.75" header="0.3" footer="0.3"/>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63410-68B1-4063-8143-75B5A11A59B5}">
  <dimension ref="A1:O990"/>
  <sheetViews>
    <sheetView workbookViewId="0">
      <selection activeCell="J43" sqref="J43"/>
    </sheetView>
  </sheetViews>
  <sheetFormatPr defaultColWidth="9.140625" defaultRowHeight="15" x14ac:dyDescent="0.25"/>
  <cols>
    <col min="1" max="1" width="30.140625" style="74" customWidth="1"/>
    <col min="2" max="2" width="18.7109375" style="74" customWidth="1"/>
    <col min="3" max="3" width="25.7109375" style="74" customWidth="1"/>
    <col min="4" max="4" width="1.85546875" style="74" customWidth="1"/>
    <col min="5" max="5" width="17.85546875" style="74" customWidth="1"/>
    <col min="6" max="6" width="16" style="74" customWidth="1"/>
    <col min="7" max="7" width="12.42578125" style="74" customWidth="1"/>
    <col min="8" max="8" width="2.85546875" style="74" customWidth="1"/>
    <col min="9" max="10" width="23.85546875" style="75" customWidth="1"/>
    <col min="11" max="16384" width="9.140625" style="74"/>
  </cols>
  <sheetData>
    <row r="1" spans="1:15" ht="15" customHeight="1" thickBot="1" x14ac:dyDescent="0.3">
      <c r="A1" s="277" t="s">
        <v>73</v>
      </c>
      <c r="B1" s="277"/>
      <c r="C1" s="277"/>
      <c r="D1" s="277"/>
      <c r="E1" s="18"/>
      <c r="F1"/>
      <c r="G1"/>
      <c r="H1"/>
      <c r="I1" s="116" t="s">
        <v>74</v>
      </c>
      <c r="J1" s="116" t="s">
        <v>75</v>
      </c>
      <c r="M1"/>
      <c r="N1"/>
      <c r="O1" s="74" t="s">
        <v>76</v>
      </c>
    </row>
    <row r="2" spans="1:15" ht="15" customHeight="1" thickBot="1" x14ac:dyDescent="0.3">
      <c r="A2" s="278" t="s">
        <v>77</v>
      </c>
      <c r="B2" s="279"/>
      <c r="C2"/>
      <c r="D2"/>
      <c r="E2" s="22"/>
      <c r="F2"/>
      <c r="G2"/>
      <c r="H2"/>
      <c r="I2" s="76" t="s">
        <v>172</v>
      </c>
      <c r="J2" s="75" t="s">
        <v>167</v>
      </c>
      <c r="M2"/>
      <c r="N2"/>
    </row>
    <row r="3" spans="1:15" ht="15" customHeight="1" x14ac:dyDescent="0.35">
      <c r="A3" s="111" t="s">
        <v>78</v>
      </c>
      <c r="B3" s="77">
        <f>AVERAGE(I:I)</f>
        <v>81187.825161290311</v>
      </c>
      <c r="C3"/>
      <c r="D3"/>
      <c r="E3" s="22"/>
      <c r="F3"/>
      <c r="G3"/>
      <c r="H3"/>
      <c r="I3" s="75">
        <v>93258</v>
      </c>
      <c r="J3" s="78">
        <v>24134.31</v>
      </c>
      <c r="M3"/>
      <c r="N3"/>
    </row>
    <row r="4" spans="1:15" ht="15" customHeight="1" x14ac:dyDescent="0.35">
      <c r="A4" s="112" t="s">
        <v>79</v>
      </c>
      <c r="B4" s="77">
        <f>AVERAGE(J:J)</f>
        <v>68973.853333333333</v>
      </c>
      <c r="C4"/>
      <c r="D4"/>
      <c r="E4" s="177"/>
      <c r="F4"/>
      <c r="G4"/>
      <c r="H4"/>
      <c r="I4" s="75">
        <v>92756.7</v>
      </c>
      <c r="J4" s="76">
        <v>36797.11</v>
      </c>
      <c r="M4"/>
      <c r="N4"/>
    </row>
    <row r="5" spans="1:15" ht="15" customHeight="1" x14ac:dyDescent="0.35">
      <c r="A5" s="113" t="s">
        <v>80</v>
      </c>
      <c r="B5" s="77">
        <f>_xlfn.STDEV.S(I:I)</f>
        <v>31210.519509393871</v>
      </c>
      <c r="C5"/>
      <c r="D5"/>
      <c r="E5" s="177"/>
      <c r="F5"/>
      <c r="G5"/>
      <c r="H5"/>
      <c r="I5" s="75">
        <v>156525</v>
      </c>
      <c r="J5" s="76">
        <v>43850.22</v>
      </c>
    </row>
    <row r="6" spans="1:15" ht="15" customHeight="1" x14ac:dyDescent="0.35">
      <c r="A6" s="113" t="s">
        <v>81</v>
      </c>
      <c r="B6" s="77">
        <f>_xlfn.STDEV.S(J:J)</f>
        <v>25092.452423709641</v>
      </c>
      <c r="C6"/>
      <c r="D6"/>
      <c r="E6" s="177"/>
      <c r="F6"/>
      <c r="G6"/>
      <c r="H6"/>
      <c r="I6" s="75">
        <v>106501</v>
      </c>
      <c r="J6" s="76">
        <v>49104.52</v>
      </c>
    </row>
    <row r="7" spans="1:15" ht="15" customHeight="1" x14ac:dyDescent="0.35">
      <c r="A7" s="113" t="s">
        <v>82</v>
      </c>
      <c r="B7" s="79">
        <f>COUNT(I:I)</f>
        <v>31</v>
      </c>
      <c r="C7"/>
      <c r="D7"/>
      <c r="E7" s="275" t="s">
        <v>9869</v>
      </c>
      <c r="F7" s="275"/>
      <c r="G7"/>
      <c r="H7"/>
      <c r="I7" s="75">
        <v>50910</v>
      </c>
      <c r="J7" s="76">
        <v>81066</v>
      </c>
    </row>
    <row r="8" spans="1:15" ht="15" customHeight="1" thickBot="1" x14ac:dyDescent="0.4">
      <c r="A8" s="113" t="s">
        <v>83</v>
      </c>
      <c r="B8" s="79">
        <f>COUNT(J:J)</f>
        <v>18</v>
      </c>
      <c r="C8"/>
      <c r="D8"/>
      <c r="E8" s="276"/>
      <c r="F8" s="276"/>
      <c r="G8"/>
      <c r="H8"/>
      <c r="I8" s="75">
        <v>72534.66</v>
      </c>
      <c r="J8" s="76">
        <v>83497.98</v>
      </c>
    </row>
    <row r="9" spans="1:15" ht="15" customHeight="1" x14ac:dyDescent="0.35">
      <c r="A9" s="114" t="s">
        <v>84</v>
      </c>
      <c r="B9" s="80">
        <v>0</v>
      </c>
      <c r="C9" s="117" t="s">
        <v>85</v>
      </c>
      <c r="D9" s="81"/>
      <c r="E9" s="274" t="s">
        <v>63</v>
      </c>
      <c r="F9" s="274"/>
      <c r="G9" s="177"/>
      <c r="H9"/>
      <c r="I9" s="75">
        <v>40631.32</v>
      </c>
      <c r="J9" s="76">
        <v>82424.23</v>
      </c>
    </row>
    <row r="10" spans="1:15" ht="15" customHeight="1" thickBot="1" x14ac:dyDescent="0.3">
      <c r="A10" s="115" t="s">
        <v>88</v>
      </c>
      <c r="B10" s="82">
        <v>0.05</v>
      </c>
      <c r="C10" s="83">
        <f>1-B10</f>
        <v>0.95</v>
      </c>
      <c r="D10" s="84"/>
      <c r="E10" s="243" t="s">
        <v>86</v>
      </c>
      <c r="F10" s="243" t="s">
        <v>87</v>
      </c>
      <c r="G10" s="177"/>
      <c r="H10"/>
      <c r="I10" s="75">
        <v>58671.02</v>
      </c>
      <c r="J10" s="76">
        <v>118400</v>
      </c>
    </row>
    <row r="11" spans="1:15" ht="15" customHeight="1" thickBot="1" x14ac:dyDescent="0.3">
      <c r="A11" s="85"/>
      <c r="B11" s="86"/>
      <c r="C11"/>
      <c r="D11"/>
      <c r="E11" s="243" t="s">
        <v>89</v>
      </c>
      <c r="F11" s="243">
        <f>SQRT(1/B7+1/B8)*SQRT(((B7-1)*B5^2+(B8-1)*B6^2)/(B7+B8-2))</f>
        <v>8637.0078801020336</v>
      </c>
      <c r="G11" s="177"/>
      <c r="H11"/>
      <c r="I11" s="75">
        <v>74333</v>
      </c>
      <c r="J11" s="76">
        <v>53380.28</v>
      </c>
    </row>
    <row r="12" spans="1:15" ht="15" customHeight="1" x14ac:dyDescent="0.25">
      <c r="A12" s="280" t="s">
        <v>91</v>
      </c>
      <c r="B12" s="281"/>
      <c r="C12"/>
      <c r="D12"/>
      <c r="E12" s="243" t="s">
        <v>90</v>
      </c>
      <c r="F12" s="243">
        <f>SQRT((B5^2/B7)+(B6^2/B8))</f>
        <v>8148.7408852734661</v>
      </c>
      <c r="G12"/>
      <c r="H12"/>
      <c r="I12" s="75">
        <v>110886.71</v>
      </c>
      <c r="J12" s="76">
        <v>48046.91</v>
      </c>
    </row>
    <row r="13" spans="1:15" ht="15" customHeight="1" thickBot="1" x14ac:dyDescent="0.3">
      <c r="A13" s="115" t="s">
        <v>92</v>
      </c>
      <c r="B13" s="110" t="s">
        <v>90</v>
      </c>
      <c r="C13" s="127" t="s">
        <v>9868</v>
      </c>
      <c r="D13" s="87"/>
      <c r="E13"/>
      <c r="F13"/>
      <c r="G13"/>
      <c r="H13"/>
      <c r="I13" s="75">
        <v>87354</v>
      </c>
      <c r="J13" s="76">
        <v>67206</v>
      </c>
    </row>
    <row r="14" spans="1:15" ht="15" customHeight="1" thickBot="1" x14ac:dyDescent="0.3">
      <c r="A14" s="115" t="s">
        <v>9870</v>
      </c>
      <c r="B14" s="88">
        <f>IF(B13=E11,B7+B8-2,MIN((B7-1),(B8-1)))</f>
        <v>17</v>
      </c>
      <c r="C14" s="87"/>
      <c r="D14" s="87"/>
      <c r="E14" s="177"/>
      <c r="F14" s="177"/>
      <c r="G14"/>
      <c r="H14"/>
      <c r="I14" s="75">
        <v>60501</v>
      </c>
      <c r="J14" s="76">
        <v>84974</v>
      </c>
    </row>
    <row r="15" spans="1:15" ht="15" customHeight="1" x14ac:dyDescent="0.25">
      <c r="A15" s="280" t="s">
        <v>93</v>
      </c>
      <c r="B15" s="281"/>
      <c r="C15"/>
      <c r="D15"/>
      <c r="E15" s="177"/>
      <c r="F15" s="230"/>
      <c r="G15"/>
      <c r="H15"/>
      <c r="I15" s="75">
        <v>85405</v>
      </c>
      <c r="J15" s="76">
        <v>85018.36</v>
      </c>
    </row>
    <row r="16" spans="1:15" ht="18" customHeight="1" x14ac:dyDescent="0.35">
      <c r="A16" s="113" t="s">
        <v>94</v>
      </c>
      <c r="B16" s="89">
        <f>B3-B4</f>
        <v>12213.971827956979</v>
      </c>
      <c r="C16"/>
      <c r="D16"/>
      <c r="E16" s="177"/>
      <c r="F16" s="230"/>
      <c r="G16"/>
      <c r="H16"/>
      <c r="I16" s="75">
        <v>53788</v>
      </c>
      <c r="J16" s="76">
        <v>89620</v>
      </c>
    </row>
    <row r="17" spans="1:10" ht="15" customHeight="1" x14ac:dyDescent="0.25">
      <c r="A17" s="113" t="s">
        <v>95</v>
      </c>
      <c r="B17" s="90">
        <f>IF(B13=E11,F11,F12)</f>
        <v>8148.7408852734661</v>
      </c>
      <c r="C17" s="91"/>
      <c r="D17"/>
      <c r="E17" s="177"/>
      <c r="F17" s="230"/>
      <c r="G17" s="92"/>
      <c r="H17"/>
      <c r="I17" s="75">
        <v>75277.02</v>
      </c>
      <c r="J17" s="76">
        <v>94277.96</v>
      </c>
    </row>
    <row r="18" spans="1:10" ht="15" customHeight="1" thickBot="1" x14ac:dyDescent="0.3">
      <c r="A18" s="115" t="s">
        <v>96</v>
      </c>
      <c r="B18" s="93">
        <f>((B3-B4)-B9)/B17</f>
        <v>1.4988784156863133</v>
      </c>
      <c r="C18" s="22"/>
      <c r="D18"/>
      <c r="E18"/>
      <c r="F18" s="36"/>
      <c r="G18" s="94"/>
      <c r="H18"/>
      <c r="I18" s="75">
        <v>170754</v>
      </c>
      <c r="J18" s="76">
        <v>37518.050000000003</v>
      </c>
    </row>
    <row r="19" spans="1:10" ht="15" customHeight="1" thickBot="1" x14ac:dyDescent="0.3">
      <c r="A19"/>
      <c r="B19"/>
      <c r="C19" s="22"/>
      <c r="D19"/>
      <c r="E19"/>
      <c r="F19" s="37"/>
      <c r="G19" s="94"/>
      <c r="H19"/>
      <c r="I19" s="75">
        <v>29779.07</v>
      </c>
      <c r="J19" s="76">
        <v>88272.4</v>
      </c>
    </row>
    <row r="20" spans="1:10" ht="15" customHeight="1" x14ac:dyDescent="0.25">
      <c r="A20" s="272" t="s">
        <v>66</v>
      </c>
      <c r="B20" s="273"/>
      <c r="C20"/>
      <c r="D20"/>
      <c r="E20"/>
      <c r="F20" s="37"/>
      <c r="G20"/>
      <c r="H20"/>
      <c r="I20" s="75">
        <v>112899</v>
      </c>
      <c r="J20" s="76">
        <v>73941.03</v>
      </c>
    </row>
    <row r="21" spans="1:10" ht="15" customHeight="1" x14ac:dyDescent="0.25">
      <c r="A21" s="65" t="s">
        <v>67</v>
      </c>
      <c r="B21" s="61">
        <f>-_xlfn.T.INV.2T(B10,B14)</f>
        <v>-2.109815577833317</v>
      </c>
      <c r="C21"/>
      <c r="D21"/>
      <c r="E21"/>
      <c r="F21"/>
      <c r="G21"/>
      <c r="H21"/>
      <c r="I21" s="75">
        <v>67384</v>
      </c>
    </row>
    <row r="22" spans="1:10" ht="15" customHeight="1" x14ac:dyDescent="0.25">
      <c r="A22" s="65" t="s">
        <v>68</v>
      </c>
      <c r="B22" s="61">
        <f>_xlfn.T.INV.2T(B10,B14)</f>
        <v>2.109815577833317</v>
      </c>
      <c r="C22"/>
      <c r="D22"/>
      <c r="E22"/>
      <c r="F22"/>
      <c r="G22"/>
      <c r="H22"/>
      <c r="I22" s="75">
        <v>63493</v>
      </c>
    </row>
    <row r="23" spans="1:10" ht="15" customHeight="1" thickBot="1" x14ac:dyDescent="0.3">
      <c r="A23" s="68" t="s">
        <v>69</v>
      </c>
      <c r="B23" s="95">
        <f>_xlfn.T.DIST.2T(ABS(B18),B14)</f>
        <v>0.15224538175636104</v>
      </c>
      <c r="C23" s="96"/>
      <c r="D23" s="96"/>
      <c r="E23"/>
      <c r="F23"/>
      <c r="G23"/>
      <c r="H23"/>
      <c r="I23" s="75">
        <v>52693</v>
      </c>
    </row>
    <row r="24" spans="1:10" ht="15" customHeight="1" thickBot="1" x14ac:dyDescent="0.3">
      <c r="A24"/>
      <c r="B24"/>
      <c r="C24" s="96"/>
      <c r="D24" s="96"/>
      <c r="E24"/>
      <c r="F24"/>
      <c r="G24"/>
      <c r="H24"/>
      <c r="I24" s="75">
        <v>109727.59</v>
      </c>
    </row>
    <row r="25" spans="1:10" ht="15" customHeight="1" x14ac:dyDescent="0.25">
      <c r="A25" s="272" t="s">
        <v>70</v>
      </c>
      <c r="B25" s="273"/>
      <c r="C25" s="282"/>
      <c r="D25" s="282"/>
      <c r="E25"/>
      <c r="F25"/>
      <c r="G25"/>
      <c r="H25"/>
      <c r="I25" s="75">
        <v>68015</v>
      </c>
    </row>
    <row r="26" spans="1:10" ht="15" customHeight="1" x14ac:dyDescent="0.25">
      <c r="A26" s="65" t="s">
        <v>67</v>
      </c>
      <c r="B26" s="61">
        <f>_xlfn.T.INV(B10,B14)</f>
        <v>-1.7396067260750732</v>
      </c>
      <c r="C26"/>
      <c r="D26"/>
      <c r="E26" s="97"/>
      <c r="F26"/>
      <c r="G26"/>
      <c r="H26"/>
      <c r="I26" s="75">
        <v>66065.23</v>
      </c>
    </row>
    <row r="27" spans="1:10" ht="15" customHeight="1" thickBot="1" x14ac:dyDescent="0.3">
      <c r="A27" s="68" t="s">
        <v>69</v>
      </c>
      <c r="B27" s="95">
        <f>_xlfn.T.DIST(B18,B14,TRUE)</f>
        <v>0.92387730912181953</v>
      </c>
      <c r="C27"/>
      <c r="D27"/>
      <c r="E27"/>
      <c r="F27"/>
      <c r="G27"/>
      <c r="H27"/>
      <c r="I27" s="75">
        <v>67902.62</v>
      </c>
    </row>
    <row r="28" spans="1:10" ht="15" customHeight="1" thickBot="1" x14ac:dyDescent="0.3">
      <c r="A28"/>
      <c r="B28"/>
      <c r="C28"/>
      <c r="D28"/>
      <c r="E28"/>
      <c r="F28"/>
      <c r="G28"/>
      <c r="H28"/>
      <c r="I28" s="75">
        <v>65000</v>
      </c>
    </row>
    <row r="29" spans="1:10" ht="15" customHeight="1" x14ac:dyDescent="0.25">
      <c r="A29" s="272" t="s">
        <v>71</v>
      </c>
      <c r="B29" s="273"/>
      <c r="C29"/>
      <c r="D29"/>
      <c r="E29" s="98"/>
      <c r="F29"/>
      <c r="G29"/>
      <c r="H29"/>
      <c r="I29" s="75">
        <v>79628.759999999995</v>
      </c>
    </row>
    <row r="30" spans="1:10" ht="15" customHeight="1" x14ac:dyDescent="0.25">
      <c r="A30" s="65" t="s">
        <v>68</v>
      </c>
      <c r="B30" s="61">
        <f>-_xlfn.T.INV(B10,B14)</f>
        <v>1.7396067260750732</v>
      </c>
      <c r="C30"/>
      <c r="D30"/>
      <c r="E30"/>
      <c r="F30" s="99"/>
      <c r="G30"/>
      <c r="H30"/>
      <c r="I30" s="75">
        <v>119713</v>
      </c>
    </row>
    <row r="31" spans="1:10" ht="15" customHeight="1" thickBot="1" x14ac:dyDescent="0.3">
      <c r="A31" s="68" t="s">
        <v>69</v>
      </c>
      <c r="B31" s="95">
        <f>1-B27</f>
        <v>7.6122690878180466E-2</v>
      </c>
      <c r="C31"/>
      <c r="D31"/>
      <c r="E31"/>
      <c r="F31"/>
      <c r="G31"/>
      <c r="H31"/>
      <c r="I31" s="75">
        <v>77328</v>
      </c>
    </row>
    <row r="32" spans="1:10" ht="15" customHeight="1" x14ac:dyDescent="0.25">
      <c r="A32" s="37"/>
      <c r="B32" s="98"/>
      <c r="C32"/>
      <c r="D32"/>
      <c r="E32"/>
      <c r="F32"/>
      <c r="G32"/>
      <c r="H32"/>
      <c r="I32" s="75">
        <v>50910</v>
      </c>
    </row>
    <row r="33" spans="1:9" ht="15" customHeight="1" x14ac:dyDescent="0.25">
      <c r="A33" s="6" t="s">
        <v>9871</v>
      </c>
      <c r="B33" s="100"/>
      <c r="C33"/>
      <c r="D33"/>
      <c r="E33"/>
      <c r="F33"/>
      <c r="G33"/>
      <c r="H33"/>
      <c r="I33" s="75">
        <v>96197.88</v>
      </c>
    </row>
    <row r="34" spans="1:9" ht="15" customHeight="1" x14ac:dyDescent="0.25">
      <c r="A34"/>
      <c r="B34"/>
      <c r="C34"/>
      <c r="D34"/>
      <c r="E34"/>
      <c r="F34"/>
      <c r="G34"/>
      <c r="H34"/>
      <c r="I34" s="76"/>
    </row>
    <row r="35" spans="1:9" ht="15" customHeight="1" x14ac:dyDescent="0.25">
      <c r="A35" s="91"/>
      <c r="B35" s="91"/>
      <c r="C35"/>
      <c r="D35"/>
      <c r="E35"/>
      <c r="F35"/>
      <c r="G35"/>
      <c r="H35"/>
      <c r="I35" s="76"/>
    </row>
    <row r="36" spans="1:9" ht="15" customHeight="1" x14ac:dyDescent="0.25">
      <c r="A36" s="101"/>
      <c r="B36" s="102"/>
      <c r="E36"/>
      <c r="F36"/>
      <c r="I36" s="76"/>
    </row>
    <row r="37" spans="1:9" ht="15" customHeight="1" x14ac:dyDescent="0.25">
      <c r="A37" s="101"/>
      <c r="B37" s="102"/>
      <c r="E37" s="103"/>
      <c r="I37" s="76"/>
    </row>
    <row r="38" spans="1:9" ht="15.95" customHeight="1" x14ac:dyDescent="0.25">
      <c r="E38" s="104"/>
      <c r="I38" s="76"/>
    </row>
    <row r="39" spans="1:9" ht="17.25" customHeight="1" x14ac:dyDescent="0.25">
      <c r="A39" s="103"/>
      <c r="B39" s="3"/>
      <c r="C39" s="103"/>
      <c r="D39" s="103"/>
      <c r="E39" s="104"/>
      <c r="I39" s="76"/>
    </row>
    <row r="40" spans="1:9" ht="39" customHeight="1" x14ac:dyDescent="0.25">
      <c r="A40" s="105"/>
      <c r="B40" s="106"/>
      <c r="C40" s="106"/>
      <c r="D40" s="104"/>
      <c r="E40" s="104"/>
      <c r="I40" s="76"/>
    </row>
    <row r="41" spans="1:9" ht="15" customHeight="1" x14ac:dyDescent="0.25">
      <c r="A41" s="3"/>
      <c r="B41" s="283"/>
      <c r="C41" s="283"/>
      <c r="D41" s="104"/>
      <c r="I41" s="76"/>
    </row>
    <row r="42" spans="1:9" ht="15" customHeight="1" x14ac:dyDescent="0.25">
      <c r="A42" s="3"/>
      <c r="B42" s="283"/>
      <c r="C42" s="283"/>
      <c r="D42" s="104"/>
      <c r="I42" s="76"/>
    </row>
    <row r="43" spans="1:9" ht="19.5" customHeight="1" x14ac:dyDescent="0.25">
      <c r="I43" s="76"/>
    </row>
    <row r="44" spans="1:9" ht="19.5" customHeight="1" x14ac:dyDescent="0.25">
      <c r="A44" s="107" t="s">
        <v>97</v>
      </c>
      <c r="I44" s="76"/>
    </row>
    <row r="45" spans="1:9" ht="15" customHeight="1" x14ac:dyDescent="0.25">
      <c r="A45" s="74" t="s">
        <v>98</v>
      </c>
      <c r="I45" s="76"/>
    </row>
    <row r="46" spans="1:9" ht="15" customHeight="1" x14ac:dyDescent="0.25">
      <c r="B46" s="108"/>
      <c r="I46" s="76"/>
    </row>
    <row r="47" spans="1:9" ht="15" customHeight="1" x14ac:dyDescent="0.25">
      <c r="B47" s="108"/>
      <c r="I47" s="76"/>
    </row>
    <row r="48" spans="1:9" ht="15" customHeight="1" x14ac:dyDescent="0.25">
      <c r="B48" s="108"/>
      <c r="I48" s="76"/>
    </row>
    <row r="49" spans="2:9" ht="15" customHeight="1" x14ac:dyDescent="0.25">
      <c r="B49" s="108"/>
      <c r="I49" s="76"/>
    </row>
    <row r="50" spans="2:9" ht="15" customHeight="1" x14ac:dyDescent="0.25">
      <c r="B50" s="109"/>
      <c r="I50" s="76"/>
    </row>
    <row r="51" spans="2:9" ht="15" customHeight="1" x14ac:dyDescent="0.25">
      <c r="B51" s="109"/>
      <c r="I51" s="76"/>
    </row>
    <row r="52" spans="2:9" ht="15" customHeight="1" x14ac:dyDescent="0.25">
      <c r="B52" s="109"/>
      <c r="I52" s="76"/>
    </row>
    <row r="53" spans="2:9" ht="15" customHeight="1" x14ac:dyDescent="0.25">
      <c r="I53" s="76"/>
    </row>
    <row r="54" spans="2:9" ht="15" customHeight="1" x14ac:dyDescent="0.25">
      <c r="I54" s="76"/>
    </row>
    <row r="55" spans="2:9" ht="15" customHeight="1" x14ac:dyDescent="0.25">
      <c r="I55" s="76"/>
    </row>
    <row r="56" spans="2:9" ht="15" customHeight="1" x14ac:dyDescent="0.25">
      <c r="I56" s="76"/>
    </row>
    <row r="57" spans="2:9" ht="15" customHeight="1" x14ac:dyDescent="0.25">
      <c r="I57" s="76"/>
    </row>
    <row r="58" spans="2:9" ht="15" customHeight="1" x14ac:dyDescent="0.25">
      <c r="I58" s="76"/>
    </row>
    <row r="59" spans="2:9" ht="15" customHeight="1" x14ac:dyDescent="0.25">
      <c r="I59" s="76"/>
    </row>
    <row r="60" spans="2:9" ht="15" customHeight="1" x14ac:dyDescent="0.25">
      <c r="I60" s="76"/>
    </row>
    <row r="61" spans="2:9" ht="15" customHeight="1" x14ac:dyDescent="0.25">
      <c r="I61" s="76"/>
    </row>
    <row r="62" spans="2:9" ht="15" customHeight="1" x14ac:dyDescent="0.25">
      <c r="I62" s="76"/>
    </row>
    <row r="63" spans="2:9" ht="15" customHeight="1" x14ac:dyDescent="0.25">
      <c r="I63" s="76"/>
    </row>
    <row r="64" spans="2:9" ht="15" customHeight="1" x14ac:dyDescent="0.25">
      <c r="I64" s="76"/>
    </row>
    <row r="65" spans="9:9" ht="15" customHeight="1" x14ac:dyDescent="0.25">
      <c r="I65" s="76"/>
    </row>
    <row r="66" spans="9:9" ht="15" customHeight="1" x14ac:dyDescent="0.25">
      <c r="I66" s="76"/>
    </row>
    <row r="67" spans="9:9" ht="15" customHeight="1" x14ac:dyDescent="0.25">
      <c r="I67" s="76"/>
    </row>
    <row r="68" spans="9:9" ht="15" customHeight="1" x14ac:dyDescent="0.25">
      <c r="I68" s="76"/>
    </row>
    <row r="69" spans="9:9" ht="15" customHeight="1" x14ac:dyDescent="0.25">
      <c r="I69" s="76"/>
    </row>
    <row r="70" spans="9:9" ht="15" customHeight="1" x14ac:dyDescent="0.25">
      <c r="I70" s="76"/>
    </row>
    <row r="71" spans="9:9" ht="15" customHeight="1" x14ac:dyDescent="0.25">
      <c r="I71" s="76"/>
    </row>
    <row r="72" spans="9:9" ht="15" customHeight="1" x14ac:dyDescent="0.25">
      <c r="I72" s="76"/>
    </row>
    <row r="73" spans="9:9" ht="15" customHeight="1" x14ac:dyDescent="0.25">
      <c r="I73" s="76"/>
    </row>
    <row r="74" spans="9:9" ht="15" customHeight="1" x14ac:dyDescent="0.25">
      <c r="I74" s="76"/>
    </row>
    <row r="75" spans="9:9" ht="15" customHeight="1" x14ac:dyDescent="0.25">
      <c r="I75" s="76"/>
    </row>
    <row r="76" spans="9:9" ht="15" customHeight="1" x14ac:dyDescent="0.25">
      <c r="I76" s="76"/>
    </row>
    <row r="77" spans="9:9" ht="15" customHeight="1" x14ac:dyDescent="0.25">
      <c r="I77" s="76"/>
    </row>
    <row r="78" spans="9:9" ht="15" customHeight="1" x14ac:dyDescent="0.25">
      <c r="I78" s="76"/>
    </row>
    <row r="79" spans="9:9" ht="15" customHeight="1" x14ac:dyDescent="0.25">
      <c r="I79" s="76"/>
    </row>
    <row r="80" spans="9:9" ht="15" customHeight="1" x14ac:dyDescent="0.25">
      <c r="I80" s="76"/>
    </row>
    <row r="81" spans="9:9" ht="15" customHeight="1" x14ac:dyDescent="0.25">
      <c r="I81" s="76"/>
    </row>
    <row r="82" spans="9:9" ht="15" customHeight="1" x14ac:dyDescent="0.25">
      <c r="I82" s="76"/>
    </row>
    <row r="83" spans="9:9" ht="15" customHeight="1" x14ac:dyDescent="0.25">
      <c r="I83" s="76"/>
    </row>
    <row r="84" spans="9:9" ht="15" customHeight="1" x14ac:dyDescent="0.25">
      <c r="I84" s="76"/>
    </row>
    <row r="85" spans="9:9" ht="15" customHeight="1" x14ac:dyDescent="0.25">
      <c r="I85" s="76"/>
    </row>
    <row r="86" spans="9:9" ht="15" customHeight="1" x14ac:dyDescent="0.25">
      <c r="I86" s="76"/>
    </row>
    <row r="87" spans="9:9" ht="15" customHeight="1" x14ac:dyDescent="0.25">
      <c r="I87" s="76"/>
    </row>
    <row r="88" spans="9:9" ht="15" customHeight="1" x14ac:dyDescent="0.25">
      <c r="I88" s="76"/>
    </row>
    <row r="89" spans="9:9" ht="15" customHeight="1" x14ac:dyDescent="0.25">
      <c r="I89" s="76"/>
    </row>
    <row r="90" spans="9:9" ht="15" customHeight="1" x14ac:dyDescent="0.25">
      <c r="I90" s="76"/>
    </row>
    <row r="91" spans="9:9" ht="15" customHeight="1" x14ac:dyDescent="0.25">
      <c r="I91" s="76"/>
    </row>
    <row r="92" spans="9:9" ht="15" customHeight="1" x14ac:dyDescent="0.25">
      <c r="I92" s="76"/>
    </row>
    <row r="93" spans="9:9" ht="15" customHeight="1" x14ac:dyDescent="0.25">
      <c r="I93" s="76"/>
    </row>
    <row r="94" spans="9:9" ht="15" customHeight="1" x14ac:dyDescent="0.25">
      <c r="I94" s="76"/>
    </row>
    <row r="95" spans="9:9" ht="15" customHeight="1" x14ac:dyDescent="0.25">
      <c r="I95" s="76"/>
    </row>
    <row r="96" spans="9:9" ht="15" customHeight="1" x14ac:dyDescent="0.25">
      <c r="I96" s="76"/>
    </row>
    <row r="97" spans="9:9" ht="15" customHeight="1" x14ac:dyDescent="0.25">
      <c r="I97" s="76"/>
    </row>
    <row r="98" spans="9:9" ht="15" customHeight="1" x14ac:dyDescent="0.25">
      <c r="I98" s="76"/>
    </row>
    <row r="99" spans="9:9" ht="15" customHeight="1" x14ac:dyDescent="0.25">
      <c r="I99" s="76"/>
    </row>
    <row r="100" spans="9:9" ht="15" customHeight="1" x14ac:dyDescent="0.25">
      <c r="I100" s="76"/>
    </row>
    <row r="101" spans="9:9" ht="15" customHeight="1" x14ac:dyDescent="0.25">
      <c r="I101" s="76"/>
    </row>
    <row r="102" spans="9:9" ht="15" customHeight="1" x14ac:dyDescent="0.25">
      <c r="I102" s="76"/>
    </row>
    <row r="103" spans="9:9" ht="15" customHeight="1" x14ac:dyDescent="0.25">
      <c r="I103" s="76"/>
    </row>
    <row r="104" spans="9:9" ht="15" customHeight="1" x14ac:dyDescent="0.25">
      <c r="I104" s="76"/>
    </row>
    <row r="105" spans="9:9" ht="15" customHeight="1" x14ac:dyDescent="0.25">
      <c r="I105" s="76"/>
    </row>
    <row r="106" spans="9:9" ht="15" customHeight="1" x14ac:dyDescent="0.25">
      <c r="I106" s="76"/>
    </row>
    <row r="107" spans="9:9" ht="15" customHeight="1" x14ac:dyDescent="0.25">
      <c r="I107" s="76"/>
    </row>
    <row r="108" spans="9:9" ht="15" customHeight="1" x14ac:dyDescent="0.25">
      <c r="I108" s="76"/>
    </row>
    <row r="109" spans="9:9" ht="15" customHeight="1" x14ac:dyDescent="0.25">
      <c r="I109" s="76"/>
    </row>
    <row r="110" spans="9:9" ht="15" customHeight="1" x14ac:dyDescent="0.25">
      <c r="I110" s="76"/>
    </row>
    <row r="111" spans="9:9" ht="15" customHeight="1" x14ac:dyDescent="0.25">
      <c r="I111" s="76"/>
    </row>
    <row r="112" spans="9:9" ht="15" customHeight="1" x14ac:dyDescent="0.25">
      <c r="I112" s="76"/>
    </row>
    <row r="113" spans="9:9" ht="15" customHeight="1" x14ac:dyDescent="0.25">
      <c r="I113" s="76"/>
    </row>
    <row r="114" spans="9:9" ht="15" customHeight="1" x14ac:dyDescent="0.25">
      <c r="I114" s="76"/>
    </row>
    <row r="115" spans="9:9" ht="15" customHeight="1" x14ac:dyDescent="0.25">
      <c r="I115" s="76"/>
    </row>
    <row r="116" spans="9:9" ht="15" customHeight="1" x14ac:dyDescent="0.25">
      <c r="I116" s="76"/>
    </row>
    <row r="117" spans="9:9" ht="15" customHeight="1" x14ac:dyDescent="0.25">
      <c r="I117" s="76"/>
    </row>
    <row r="118" spans="9:9" ht="15" customHeight="1" x14ac:dyDescent="0.25">
      <c r="I118" s="76"/>
    </row>
    <row r="119" spans="9:9" x14ac:dyDescent="0.25">
      <c r="I119" s="76"/>
    </row>
    <row r="120" spans="9:9" x14ac:dyDescent="0.25">
      <c r="I120" s="76"/>
    </row>
    <row r="121" spans="9:9" x14ac:dyDescent="0.25">
      <c r="I121" s="76"/>
    </row>
    <row r="122" spans="9:9" x14ac:dyDescent="0.25">
      <c r="I122" s="76"/>
    </row>
    <row r="123" spans="9:9" x14ac:dyDescent="0.25">
      <c r="I123" s="76"/>
    </row>
    <row r="124" spans="9:9" x14ac:dyDescent="0.25">
      <c r="I124" s="76"/>
    </row>
    <row r="125" spans="9:9" x14ac:dyDescent="0.25">
      <c r="I125" s="76"/>
    </row>
    <row r="126" spans="9:9" x14ac:dyDescent="0.25">
      <c r="I126" s="76"/>
    </row>
    <row r="127" spans="9:9" x14ac:dyDescent="0.25">
      <c r="I127" s="76"/>
    </row>
    <row r="128" spans="9:9" x14ac:dyDescent="0.25">
      <c r="I128" s="76"/>
    </row>
    <row r="129" spans="9:9" x14ac:dyDescent="0.25">
      <c r="I129" s="76"/>
    </row>
    <row r="130" spans="9:9" x14ac:dyDescent="0.25">
      <c r="I130" s="76"/>
    </row>
    <row r="131" spans="9:9" x14ac:dyDescent="0.25">
      <c r="I131" s="76"/>
    </row>
    <row r="132" spans="9:9" x14ac:dyDescent="0.25">
      <c r="I132" s="76"/>
    </row>
    <row r="133" spans="9:9" x14ac:dyDescent="0.25">
      <c r="I133" s="76"/>
    </row>
    <row r="134" spans="9:9" x14ac:dyDescent="0.25">
      <c r="I134" s="76"/>
    </row>
    <row r="135" spans="9:9" x14ac:dyDescent="0.25">
      <c r="I135" s="76"/>
    </row>
    <row r="136" spans="9:9" x14ac:dyDescent="0.25">
      <c r="I136" s="76"/>
    </row>
    <row r="137" spans="9:9" x14ac:dyDescent="0.25">
      <c r="I137" s="76"/>
    </row>
    <row r="138" spans="9:9" x14ac:dyDescent="0.25">
      <c r="I138" s="76"/>
    </row>
    <row r="139" spans="9:9" x14ac:dyDescent="0.25">
      <c r="I139" s="76"/>
    </row>
    <row r="140" spans="9:9" x14ac:dyDescent="0.25">
      <c r="I140" s="76"/>
    </row>
    <row r="141" spans="9:9" x14ac:dyDescent="0.25">
      <c r="I141" s="76"/>
    </row>
    <row r="142" spans="9:9" x14ac:dyDescent="0.25">
      <c r="I142" s="76"/>
    </row>
    <row r="143" spans="9:9" x14ac:dyDescent="0.25">
      <c r="I143" s="76"/>
    </row>
    <row r="144" spans="9:9" x14ac:dyDescent="0.25">
      <c r="I144" s="76"/>
    </row>
    <row r="145" spans="9:9" x14ac:dyDescent="0.25">
      <c r="I145" s="76"/>
    </row>
    <row r="146" spans="9:9" x14ac:dyDescent="0.25">
      <c r="I146" s="76"/>
    </row>
    <row r="147" spans="9:9" x14ac:dyDescent="0.25">
      <c r="I147" s="76"/>
    </row>
    <row r="148" spans="9:9" x14ac:dyDescent="0.25">
      <c r="I148" s="76"/>
    </row>
    <row r="149" spans="9:9" x14ac:dyDescent="0.25">
      <c r="I149" s="76"/>
    </row>
    <row r="150" spans="9:9" x14ac:dyDescent="0.25">
      <c r="I150" s="76"/>
    </row>
    <row r="151" spans="9:9" x14ac:dyDescent="0.25">
      <c r="I151" s="76"/>
    </row>
    <row r="152" spans="9:9" x14ac:dyDescent="0.25">
      <c r="I152" s="76"/>
    </row>
    <row r="153" spans="9:9" x14ac:dyDescent="0.25">
      <c r="I153" s="76"/>
    </row>
    <row r="154" spans="9:9" x14ac:dyDescent="0.25">
      <c r="I154" s="76"/>
    </row>
    <row r="155" spans="9:9" x14ac:dyDescent="0.25">
      <c r="I155" s="76"/>
    </row>
    <row r="156" spans="9:9" x14ac:dyDescent="0.25">
      <c r="I156" s="76"/>
    </row>
    <row r="157" spans="9:9" x14ac:dyDescent="0.25">
      <c r="I157" s="76"/>
    </row>
    <row r="158" spans="9:9" x14ac:dyDescent="0.25">
      <c r="I158" s="76"/>
    </row>
    <row r="159" spans="9:9" x14ac:dyDescent="0.25">
      <c r="I159" s="76"/>
    </row>
    <row r="160" spans="9:9" x14ac:dyDescent="0.25">
      <c r="I160" s="76"/>
    </row>
    <row r="161" spans="9:9" x14ac:dyDescent="0.25">
      <c r="I161" s="76"/>
    </row>
    <row r="162" spans="9:9" x14ac:dyDescent="0.25">
      <c r="I162" s="76"/>
    </row>
    <row r="163" spans="9:9" x14ac:dyDescent="0.25">
      <c r="I163" s="76"/>
    </row>
    <row r="164" spans="9:9" x14ac:dyDescent="0.25">
      <c r="I164" s="76"/>
    </row>
    <row r="165" spans="9:9" x14ac:dyDescent="0.25">
      <c r="I165" s="76"/>
    </row>
    <row r="166" spans="9:9" x14ac:dyDescent="0.25">
      <c r="I166" s="76"/>
    </row>
    <row r="167" spans="9:9" x14ac:dyDescent="0.25">
      <c r="I167" s="76"/>
    </row>
    <row r="168" spans="9:9" x14ac:dyDescent="0.25">
      <c r="I168" s="76"/>
    </row>
    <row r="169" spans="9:9" x14ac:dyDescent="0.25">
      <c r="I169" s="76"/>
    </row>
    <row r="170" spans="9:9" x14ac:dyDescent="0.25">
      <c r="I170" s="76"/>
    </row>
    <row r="171" spans="9:9" x14ac:dyDescent="0.25">
      <c r="I171" s="76"/>
    </row>
    <row r="172" spans="9:9" x14ac:dyDescent="0.25">
      <c r="I172" s="76"/>
    </row>
    <row r="173" spans="9:9" x14ac:dyDescent="0.25">
      <c r="I173" s="76"/>
    </row>
    <row r="174" spans="9:9" x14ac:dyDescent="0.25">
      <c r="I174" s="76"/>
    </row>
    <row r="175" spans="9:9" x14ac:dyDescent="0.25">
      <c r="I175" s="76"/>
    </row>
    <row r="176" spans="9:9" x14ac:dyDescent="0.25">
      <c r="I176" s="76"/>
    </row>
    <row r="177" spans="9:9" x14ac:dyDescent="0.25">
      <c r="I177" s="76"/>
    </row>
    <row r="178" spans="9:9" x14ac:dyDescent="0.25">
      <c r="I178" s="76"/>
    </row>
    <row r="179" spans="9:9" x14ac:dyDescent="0.25">
      <c r="I179" s="76"/>
    </row>
    <row r="180" spans="9:9" x14ac:dyDescent="0.25">
      <c r="I180" s="76"/>
    </row>
    <row r="181" spans="9:9" x14ac:dyDescent="0.25">
      <c r="I181" s="76"/>
    </row>
    <row r="182" spans="9:9" x14ac:dyDescent="0.25">
      <c r="I182" s="76"/>
    </row>
    <row r="183" spans="9:9" x14ac:dyDescent="0.25">
      <c r="I183" s="76"/>
    </row>
    <row r="184" spans="9:9" x14ac:dyDescent="0.25">
      <c r="I184" s="76"/>
    </row>
    <row r="185" spans="9:9" x14ac:dyDescent="0.25">
      <c r="I185" s="76"/>
    </row>
    <row r="186" spans="9:9" x14ac:dyDescent="0.25">
      <c r="I186" s="76"/>
    </row>
    <row r="187" spans="9:9" x14ac:dyDescent="0.25">
      <c r="I187" s="76"/>
    </row>
    <row r="188" spans="9:9" x14ac:dyDescent="0.25">
      <c r="I188" s="76"/>
    </row>
    <row r="189" spans="9:9" x14ac:dyDescent="0.25">
      <c r="I189" s="76"/>
    </row>
    <row r="190" spans="9:9" x14ac:dyDescent="0.25">
      <c r="I190" s="76"/>
    </row>
    <row r="191" spans="9:9" x14ac:dyDescent="0.25">
      <c r="I191" s="76"/>
    </row>
    <row r="192" spans="9:9" x14ac:dyDescent="0.25">
      <c r="I192" s="76"/>
    </row>
    <row r="193" spans="9:9" x14ac:dyDescent="0.25">
      <c r="I193" s="76"/>
    </row>
    <row r="194" spans="9:9" x14ac:dyDescent="0.25">
      <c r="I194" s="76"/>
    </row>
    <row r="195" spans="9:9" x14ac:dyDescent="0.25">
      <c r="I195" s="76"/>
    </row>
    <row r="196" spans="9:9" x14ac:dyDescent="0.25">
      <c r="I196" s="76"/>
    </row>
    <row r="197" spans="9:9" x14ac:dyDescent="0.25">
      <c r="I197" s="76"/>
    </row>
    <row r="198" spans="9:9" x14ac:dyDescent="0.25">
      <c r="I198" s="76"/>
    </row>
    <row r="199" spans="9:9" x14ac:dyDescent="0.25">
      <c r="I199" s="76"/>
    </row>
    <row r="200" spans="9:9" x14ac:dyDescent="0.25">
      <c r="I200" s="76"/>
    </row>
    <row r="201" spans="9:9" x14ac:dyDescent="0.25">
      <c r="I201" s="76"/>
    </row>
    <row r="202" spans="9:9" x14ac:dyDescent="0.25">
      <c r="I202" s="76"/>
    </row>
    <row r="203" spans="9:9" x14ac:dyDescent="0.25">
      <c r="I203" s="76"/>
    </row>
    <row r="204" spans="9:9" x14ac:dyDescent="0.25">
      <c r="I204" s="76"/>
    </row>
    <row r="205" spans="9:9" x14ac:dyDescent="0.25">
      <c r="I205" s="76"/>
    </row>
    <row r="206" spans="9:9" x14ac:dyDescent="0.25">
      <c r="I206" s="76"/>
    </row>
    <row r="207" spans="9:9" x14ac:dyDescent="0.25">
      <c r="I207" s="76"/>
    </row>
    <row r="208" spans="9:9" x14ac:dyDescent="0.25">
      <c r="I208" s="76"/>
    </row>
    <row r="209" spans="9:9" x14ac:dyDescent="0.25">
      <c r="I209" s="76"/>
    </row>
    <row r="210" spans="9:9" x14ac:dyDescent="0.25">
      <c r="I210" s="76"/>
    </row>
    <row r="211" spans="9:9" x14ac:dyDescent="0.25">
      <c r="I211" s="76"/>
    </row>
    <row r="212" spans="9:9" x14ac:dyDescent="0.25">
      <c r="I212" s="76"/>
    </row>
    <row r="213" spans="9:9" x14ac:dyDescent="0.25">
      <c r="I213" s="76"/>
    </row>
    <row r="214" spans="9:9" x14ac:dyDescent="0.25">
      <c r="I214" s="76"/>
    </row>
    <row r="215" spans="9:9" x14ac:dyDescent="0.25">
      <c r="I215" s="76"/>
    </row>
    <row r="216" spans="9:9" x14ac:dyDescent="0.25">
      <c r="I216" s="76"/>
    </row>
    <row r="217" spans="9:9" x14ac:dyDescent="0.25">
      <c r="I217" s="76"/>
    </row>
    <row r="218" spans="9:9" x14ac:dyDescent="0.25">
      <c r="I218" s="76"/>
    </row>
    <row r="219" spans="9:9" x14ac:dyDescent="0.25">
      <c r="I219" s="76"/>
    </row>
    <row r="220" spans="9:9" x14ac:dyDescent="0.25">
      <c r="I220" s="76"/>
    </row>
    <row r="221" spans="9:9" x14ac:dyDescent="0.25">
      <c r="I221" s="76"/>
    </row>
    <row r="222" spans="9:9" x14ac:dyDescent="0.25">
      <c r="I222" s="76"/>
    </row>
    <row r="223" spans="9:9" x14ac:dyDescent="0.25">
      <c r="I223" s="76"/>
    </row>
    <row r="224" spans="9:9" x14ac:dyDescent="0.25">
      <c r="I224" s="76"/>
    </row>
    <row r="225" spans="9:9" x14ac:dyDescent="0.25">
      <c r="I225" s="76"/>
    </row>
    <row r="226" spans="9:9" x14ac:dyDescent="0.25">
      <c r="I226" s="76"/>
    </row>
    <row r="227" spans="9:9" x14ac:dyDescent="0.25">
      <c r="I227" s="76"/>
    </row>
    <row r="228" spans="9:9" x14ac:dyDescent="0.25">
      <c r="I228" s="76"/>
    </row>
    <row r="229" spans="9:9" x14ac:dyDescent="0.25">
      <c r="I229" s="76"/>
    </row>
    <row r="230" spans="9:9" x14ac:dyDescent="0.25">
      <c r="I230" s="76"/>
    </row>
    <row r="231" spans="9:9" x14ac:dyDescent="0.25">
      <c r="I231" s="76"/>
    </row>
    <row r="232" spans="9:9" x14ac:dyDescent="0.25">
      <c r="I232" s="76"/>
    </row>
    <row r="233" spans="9:9" x14ac:dyDescent="0.25">
      <c r="I233" s="76"/>
    </row>
    <row r="234" spans="9:9" x14ac:dyDescent="0.25">
      <c r="I234" s="76"/>
    </row>
    <row r="235" spans="9:9" x14ac:dyDescent="0.25">
      <c r="I235" s="76"/>
    </row>
    <row r="236" spans="9:9" x14ac:dyDescent="0.25">
      <c r="I236" s="76"/>
    </row>
    <row r="237" spans="9:9" x14ac:dyDescent="0.25">
      <c r="I237" s="76"/>
    </row>
    <row r="238" spans="9:9" x14ac:dyDescent="0.25">
      <c r="I238" s="76"/>
    </row>
    <row r="239" spans="9:9" x14ac:dyDescent="0.25">
      <c r="I239" s="76"/>
    </row>
    <row r="240" spans="9:9" x14ac:dyDescent="0.25">
      <c r="I240" s="76"/>
    </row>
    <row r="241" spans="9:9" x14ac:dyDescent="0.25">
      <c r="I241" s="76"/>
    </row>
    <row r="242" spans="9:9" x14ac:dyDescent="0.25">
      <c r="I242" s="76"/>
    </row>
    <row r="243" spans="9:9" x14ac:dyDescent="0.25">
      <c r="I243" s="76"/>
    </row>
    <row r="244" spans="9:9" x14ac:dyDescent="0.25">
      <c r="I244" s="76"/>
    </row>
    <row r="245" spans="9:9" x14ac:dyDescent="0.25">
      <c r="I245" s="76"/>
    </row>
    <row r="246" spans="9:9" x14ac:dyDescent="0.25">
      <c r="I246" s="76"/>
    </row>
    <row r="247" spans="9:9" x14ac:dyDescent="0.25">
      <c r="I247" s="76"/>
    </row>
    <row r="248" spans="9:9" x14ac:dyDescent="0.25">
      <c r="I248" s="76"/>
    </row>
    <row r="249" spans="9:9" x14ac:dyDescent="0.25">
      <c r="I249" s="76"/>
    </row>
    <row r="250" spans="9:9" x14ac:dyDescent="0.25">
      <c r="I250" s="76"/>
    </row>
    <row r="251" spans="9:9" x14ac:dyDescent="0.25">
      <c r="I251" s="76"/>
    </row>
    <row r="252" spans="9:9" x14ac:dyDescent="0.25">
      <c r="I252" s="76"/>
    </row>
    <row r="253" spans="9:9" x14ac:dyDescent="0.25">
      <c r="I253" s="76"/>
    </row>
    <row r="254" spans="9:9" x14ac:dyDescent="0.25">
      <c r="I254" s="76"/>
    </row>
    <row r="255" spans="9:9" x14ac:dyDescent="0.25">
      <c r="I255" s="76"/>
    </row>
    <row r="256" spans="9:9" x14ac:dyDescent="0.25">
      <c r="I256" s="76"/>
    </row>
    <row r="257" spans="9:9" x14ac:dyDescent="0.25">
      <c r="I257" s="76"/>
    </row>
    <row r="258" spans="9:9" x14ac:dyDescent="0.25">
      <c r="I258" s="76"/>
    </row>
    <row r="259" spans="9:9" x14ac:dyDescent="0.25">
      <c r="I259" s="76"/>
    </row>
    <row r="260" spans="9:9" x14ac:dyDescent="0.25">
      <c r="I260" s="76"/>
    </row>
    <row r="261" spans="9:9" x14ac:dyDescent="0.25">
      <c r="I261" s="76"/>
    </row>
    <row r="262" spans="9:9" x14ac:dyDescent="0.25">
      <c r="I262" s="76"/>
    </row>
    <row r="263" spans="9:9" x14ac:dyDescent="0.25">
      <c r="I263" s="76"/>
    </row>
    <row r="264" spans="9:9" x14ac:dyDescent="0.25">
      <c r="I264" s="76"/>
    </row>
    <row r="265" spans="9:9" x14ac:dyDescent="0.25">
      <c r="I265" s="76"/>
    </row>
    <row r="266" spans="9:9" x14ac:dyDescent="0.25">
      <c r="I266" s="76"/>
    </row>
    <row r="267" spans="9:9" x14ac:dyDescent="0.25">
      <c r="I267" s="76"/>
    </row>
    <row r="268" spans="9:9" x14ac:dyDescent="0.25">
      <c r="I268" s="76"/>
    </row>
    <row r="269" spans="9:9" x14ac:dyDescent="0.25">
      <c r="I269" s="76"/>
    </row>
    <row r="270" spans="9:9" x14ac:dyDescent="0.25">
      <c r="I270" s="76"/>
    </row>
    <row r="271" spans="9:9" x14ac:dyDescent="0.25">
      <c r="I271" s="76"/>
    </row>
    <row r="272" spans="9:9" x14ac:dyDescent="0.25">
      <c r="I272" s="76"/>
    </row>
    <row r="273" spans="9:9" x14ac:dyDescent="0.25">
      <c r="I273" s="76"/>
    </row>
    <row r="274" spans="9:9" x14ac:dyDescent="0.25">
      <c r="I274" s="76"/>
    </row>
    <row r="275" spans="9:9" x14ac:dyDescent="0.25">
      <c r="I275" s="76"/>
    </row>
    <row r="276" spans="9:9" x14ac:dyDescent="0.25">
      <c r="I276" s="76"/>
    </row>
    <row r="277" spans="9:9" x14ac:dyDescent="0.25">
      <c r="I277" s="76"/>
    </row>
    <row r="278" spans="9:9" x14ac:dyDescent="0.25">
      <c r="I278" s="76"/>
    </row>
    <row r="279" spans="9:9" x14ac:dyDescent="0.25">
      <c r="I279" s="76"/>
    </row>
    <row r="280" spans="9:9" x14ac:dyDescent="0.25">
      <c r="I280" s="76"/>
    </row>
    <row r="281" spans="9:9" x14ac:dyDescent="0.25">
      <c r="I281" s="76"/>
    </row>
    <row r="282" spans="9:9" x14ac:dyDescent="0.25">
      <c r="I282" s="76"/>
    </row>
    <row r="283" spans="9:9" x14ac:dyDescent="0.25">
      <c r="I283" s="76"/>
    </row>
    <row r="284" spans="9:9" x14ac:dyDescent="0.25">
      <c r="I284" s="76"/>
    </row>
    <row r="285" spans="9:9" x14ac:dyDescent="0.25">
      <c r="I285" s="76"/>
    </row>
    <row r="286" spans="9:9" x14ac:dyDescent="0.25">
      <c r="I286" s="76"/>
    </row>
    <row r="287" spans="9:9" x14ac:dyDescent="0.25">
      <c r="I287" s="76"/>
    </row>
    <row r="288" spans="9:9" x14ac:dyDescent="0.25">
      <c r="I288" s="76"/>
    </row>
    <row r="289" spans="9:9" x14ac:dyDescent="0.25">
      <c r="I289" s="76"/>
    </row>
    <row r="290" spans="9:9" x14ac:dyDescent="0.25">
      <c r="I290" s="76"/>
    </row>
    <row r="291" spans="9:9" x14ac:dyDescent="0.25">
      <c r="I291" s="76"/>
    </row>
    <row r="292" spans="9:9" x14ac:dyDescent="0.25">
      <c r="I292" s="76"/>
    </row>
    <row r="293" spans="9:9" x14ac:dyDescent="0.25">
      <c r="I293" s="76"/>
    </row>
    <row r="294" spans="9:9" x14ac:dyDescent="0.25">
      <c r="I294" s="76"/>
    </row>
    <row r="295" spans="9:9" x14ac:dyDescent="0.25">
      <c r="I295" s="76"/>
    </row>
    <row r="296" spans="9:9" x14ac:dyDescent="0.25">
      <c r="I296" s="76"/>
    </row>
    <row r="297" spans="9:9" x14ac:dyDescent="0.25">
      <c r="I297" s="76"/>
    </row>
    <row r="298" spans="9:9" x14ac:dyDescent="0.25">
      <c r="I298" s="76"/>
    </row>
    <row r="299" spans="9:9" x14ac:dyDescent="0.25">
      <c r="I299" s="76"/>
    </row>
    <row r="300" spans="9:9" x14ac:dyDescent="0.25">
      <c r="I300" s="76"/>
    </row>
    <row r="301" spans="9:9" x14ac:dyDescent="0.25">
      <c r="I301" s="76"/>
    </row>
    <row r="302" spans="9:9" x14ac:dyDescent="0.25">
      <c r="I302" s="76"/>
    </row>
    <row r="303" spans="9:9" x14ac:dyDescent="0.25">
      <c r="I303" s="76"/>
    </row>
    <row r="304" spans="9:9" x14ac:dyDescent="0.25">
      <c r="I304" s="76"/>
    </row>
    <row r="305" spans="9:9" x14ac:dyDescent="0.25">
      <c r="I305" s="76"/>
    </row>
    <row r="306" spans="9:9" x14ac:dyDescent="0.25">
      <c r="I306" s="76"/>
    </row>
    <row r="307" spans="9:9" x14ac:dyDescent="0.25">
      <c r="I307" s="76"/>
    </row>
    <row r="308" spans="9:9" x14ac:dyDescent="0.25">
      <c r="I308" s="76"/>
    </row>
    <row r="309" spans="9:9" x14ac:dyDescent="0.25">
      <c r="I309" s="76"/>
    </row>
    <row r="310" spans="9:9" x14ac:dyDescent="0.25">
      <c r="I310" s="76"/>
    </row>
    <row r="311" spans="9:9" x14ac:dyDescent="0.25">
      <c r="I311" s="76"/>
    </row>
    <row r="312" spans="9:9" x14ac:dyDescent="0.25">
      <c r="I312" s="76"/>
    </row>
    <row r="313" spans="9:9" x14ac:dyDescent="0.25">
      <c r="I313" s="76"/>
    </row>
    <row r="314" spans="9:9" x14ac:dyDescent="0.25">
      <c r="I314" s="76"/>
    </row>
    <row r="315" spans="9:9" x14ac:dyDescent="0.25">
      <c r="I315" s="76"/>
    </row>
    <row r="316" spans="9:9" x14ac:dyDescent="0.25">
      <c r="I316" s="76"/>
    </row>
    <row r="317" spans="9:9" x14ac:dyDescent="0.25">
      <c r="I317" s="76"/>
    </row>
    <row r="318" spans="9:9" x14ac:dyDescent="0.25">
      <c r="I318" s="76"/>
    </row>
    <row r="319" spans="9:9" x14ac:dyDescent="0.25">
      <c r="I319" s="76"/>
    </row>
    <row r="320" spans="9:9" x14ac:dyDescent="0.25">
      <c r="I320" s="76"/>
    </row>
    <row r="321" spans="9:9" x14ac:dyDescent="0.25">
      <c r="I321" s="76"/>
    </row>
    <row r="322" spans="9:9" x14ac:dyDescent="0.25">
      <c r="I322" s="76"/>
    </row>
    <row r="323" spans="9:9" x14ac:dyDescent="0.25">
      <c r="I323" s="76"/>
    </row>
    <row r="324" spans="9:9" x14ac:dyDescent="0.25">
      <c r="I324" s="76"/>
    </row>
    <row r="325" spans="9:9" x14ac:dyDescent="0.25">
      <c r="I325" s="76"/>
    </row>
    <row r="326" spans="9:9" x14ac:dyDescent="0.25">
      <c r="I326" s="76"/>
    </row>
    <row r="327" spans="9:9" x14ac:dyDescent="0.25">
      <c r="I327" s="76"/>
    </row>
    <row r="328" spans="9:9" x14ac:dyDescent="0.25">
      <c r="I328" s="76"/>
    </row>
    <row r="329" spans="9:9" x14ac:dyDescent="0.25">
      <c r="I329" s="76"/>
    </row>
    <row r="330" spans="9:9" x14ac:dyDescent="0.25">
      <c r="I330" s="76"/>
    </row>
    <row r="331" spans="9:9" x14ac:dyDescent="0.25">
      <c r="I331" s="76"/>
    </row>
    <row r="332" spans="9:9" x14ac:dyDescent="0.25">
      <c r="I332" s="76"/>
    </row>
    <row r="333" spans="9:9" x14ac:dyDescent="0.25">
      <c r="I333" s="76"/>
    </row>
    <row r="334" spans="9:9" x14ac:dyDescent="0.25">
      <c r="I334" s="76"/>
    </row>
    <row r="335" spans="9:9" x14ac:dyDescent="0.25">
      <c r="I335" s="76"/>
    </row>
    <row r="336" spans="9:9" x14ac:dyDescent="0.25">
      <c r="I336" s="76"/>
    </row>
    <row r="337" spans="9:9" x14ac:dyDescent="0.25">
      <c r="I337" s="76"/>
    </row>
    <row r="338" spans="9:9" x14ac:dyDescent="0.25">
      <c r="I338" s="76"/>
    </row>
    <row r="339" spans="9:9" x14ac:dyDescent="0.25">
      <c r="I339" s="76"/>
    </row>
    <row r="340" spans="9:9" x14ac:dyDescent="0.25">
      <c r="I340" s="76"/>
    </row>
    <row r="341" spans="9:9" x14ac:dyDescent="0.25">
      <c r="I341" s="76"/>
    </row>
    <row r="342" spans="9:9" x14ac:dyDescent="0.25">
      <c r="I342" s="76"/>
    </row>
    <row r="343" spans="9:9" x14ac:dyDescent="0.25">
      <c r="I343" s="76"/>
    </row>
    <row r="344" spans="9:9" x14ac:dyDescent="0.25">
      <c r="I344" s="76"/>
    </row>
    <row r="345" spans="9:9" x14ac:dyDescent="0.25">
      <c r="I345" s="76"/>
    </row>
    <row r="346" spans="9:9" x14ac:dyDescent="0.25">
      <c r="I346" s="76"/>
    </row>
    <row r="347" spans="9:9" x14ac:dyDescent="0.25">
      <c r="I347" s="76"/>
    </row>
    <row r="348" spans="9:9" x14ac:dyDescent="0.25">
      <c r="I348" s="76"/>
    </row>
    <row r="349" spans="9:9" x14ac:dyDescent="0.25">
      <c r="I349" s="76"/>
    </row>
    <row r="350" spans="9:9" x14ac:dyDescent="0.25">
      <c r="I350" s="76"/>
    </row>
    <row r="351" spans="9:9" x14ac:dyDescent="0.25">
      <c r="I351" s="76"/>
    </row>
    <row r="352" spans="9:9" x14ac:dyDescent="0.25">
      <c r="I352" s="76"/>
    </row>
    <row r="353" spans="9:9" x14ac:dyDescent="0.25">
      <c r="I353" s="76"/>
    </row>
    <row r="354" spans="9:9" x14ac:dyDescent="0.25">
      <c r="I354" s="76"/>
    </row>
    <row r="355" spans="9:9" x14ac:dyDescent="0.25">
      <c r="I355" s="76"/>
    </row>
    <row r="356" spans="9:9" x14ac:dyDescent="0.25">
      <c r="I356" s="76"/>
    </row>
    <row r="357" spans="9:9" x14ac:dyDescent="0.25">
      <c r="I357" s="76"/>
    </row>
    <row r="358" spans="9:9" x14ac:dyDescent="0.25">
      <c r="I358" s="76"/>
    </row>
    <row r="359" spans="9:9" x14ac:dyDescent="0.25">
      <c r="I359" s="76"/>
    </row>
    <row r="360" spans="9:9" x14ac:dyDescent="0.25">
      <c r="I360" s="76"/>
    </row>
    <row r="361" spans="9:9" x14ac:dyDescent="0.25">
      <c r="I361" s="76"/>
    </row>
    <row r="362" spans="9:9" x14ac:dyDescent="0.25">
      <c r="I362" s="76"/>
    </row>
    <row r="363" spans="9:9" x14ac:dyDescent="0.25">
      <c r="I363" s="76"/>
    </row>
    <row r="364" spans="9:9" x14ac:dyDescent="0.25">
      <c r="I364" s="76"/>
    </row>
    <row r="365" spans="9:9" x14ac:dyDescent="0.25">
      <c r="I365" s="76"/>
    </row>
    <row r="366" spans="9:9" x14ac:dyDescent="0.25">
      <c r="I366" s="76"/>
    </row>
    <row r="367" spans="9:9" x14ac:dyDescent="0.25">
      <c r="I367" s="76"/>
    </row>
    <row r="368" spans="9:9" x14ac:dyDescent="0.25">
      <c r="I368" s="76"/>
    </row>
    <row r="369" spans="9:9" x14ac:dyDescent="0.25">
      <c r="I369" s="76"/>
    </row>
    <row r="370" spans="9:9" x14ac:dyDescent="0.25">
      <c r="I370" s="76"/>
    </row>
    <row r="371" spans="9:9" x14ac:dyDescent="0.25">
      <c r="I371" s="76"/>
    </row>
    <row r="372" spans="9:9" x14ac:dyDescent="0.25">
      <c r="I372" s="76"/>
    </row>
    <row r="373" spans="9:9" x14ac:dyDescent="0.25">
      <c r="I373" s="76"/>
    </row>
    <row r="374" spans="9:9" x14ac:dyDescent="0.25">
      <c r="I374" s="76"/>
    </row>
    <row r="375" spans="9:9" x14ac:dyDescent="0.25">
      <c r="I375" s="76"/>
    </row>
    <row r="376" spans="9:9" x14ac:dyDescent="0.25">
      <c r="I376" s="76"/>
    </row>
    <row r="377" spans="9:9" x14ac:dyDescent="0.25">
      <c r="I377" s="76"/>
    </row>
    <row r="378" spans="9:9" x14ac:dyDescent="0.25">
      <c r="I378" s="76"/>
    </row>
    <row r="379" spans="9:9" x14ac:dyDescent="0.25">
      <c r="I379" s="76"/>
    </row>
    <row r="380" spans="9:9" x14ac:dyDescent="0.25">
      <c r="I380" s="76"/>
    </row>
    <row r="381" spans="9:9" x14ac:dyDescent="0.25">
      <c r="I381" s="76"/>
    </row>
    <row r="382" spans="9:9" x14ac:dyDescent="0.25">
      <c r="I382" s="76"/>
    </row>
    <row r="383" spans="9:9" x14ac:dyDescent="0.25">
      <c r="I383" s="76"/>
    </row>
    <row r="384" spans="9:9" x14ac:dyDescent="0.25">
      <c r="I384" s="76"/>
    </row>
    <row r="385" spans="9:9" x14ac:dyDescent="0.25">
      <c r="I385" s="76"/>
    </row>
    <row r="386" spans="9:9" x14ac:dyDescent="0.25">
      <c r="I386" s="76"/>
    </row>
    <row r="387" spans="9:9" x14ac:dyDescent="0.25">
      <c r="I387" s="76"/>
    </row>
    <row r="388" spans="9:9" x14ac:dyDescent="0.25">
      <c r="I388" s="76"/>
    </row>
    <row r="389" spans="9:9" x14ac:dyDescent="0.25">
      <c r="I389" s="76"/>
    </row>
    <row r="390" spans="9:9" x14ac:dyDescent="0.25">
      <c r="I390" s="76"/>
    </row>
    <row r="391" spans="9:9" x14ac:dyDescent="0.25">
      <c r="I391" s="76"/>
    </row>
    <row r="392" spans="9:9" x14ac:dyDescent="0.25">
      <c r="I392" s="76"/>
    </row>
    <row r="393" spans="9:9" x14ac:dyDescent="0.25">
      <c r="I393" s="76"/>
    </row>
    <row r="394" spans="9:9" x14ac:dyDescent="0.25">
      <c r="I394" s="76"/>
    </row>
    <row r="395" spans="9:9" x14ac:dyDescent="0.25">
      <c r="I395" s="76"/>
    </row>
    <row r="396" spans="9:9" x14ac:dyDescent="0.25">
      <c r="I396" s="76"/>
    </row>
    <row r="397" spans="9:9" x14ac:dyDescent="0.25">
      <c r="I397" s="76"/>
    </row>
    <row r="398" spans="9:9" x14ac:dyDescent="0.25">
      <c r="I398" s="76"/>
    </row>
    <row r="399" spans="9:9" x14ac:dyDescent="0.25">
      <c r="I399" s="76"/>
    </row>
    <row r="400" spans="9:9" x14ac:dyDescent="0.25">
      <c r="I400" s="76"/>
    </row>
    <row r="401" spans="9:9" x14ac:dyDescent="0.25">
      <c r="I401" s="76"/>
    </row>
    <row r="402" spans="9:9" x14ac:dyDescent="0.25">
      <c r="I402" s="76"/>
    </row>
    <row r="403" spans="9:9" x14ac:dyDescent="0.25">
      <c r="I403" s="76"/>
    </row>
    <row r="404" spans="9:9" x14ac:dyDescent="0.25">
      <c r="I404" s="76"/>
    </row>
    <row r="405" spans="9:9" x14ac:dyDescent="0.25">
      <c r="I405" s="76"/>
    </row>
    <row r="406" spans="9:9" x14ac:dyDescent="0.25">
      <c r="I406" s="76"/>
    </row>
    <row r="407" spans="9:9" x14ac:dyDescent="0.25">
      <c r="I407" s="76"/>
    </row>
    <row r="408" spans="9:9" x14ac:dyDescent="0.25">
      <c r="I408" s="76"/>
    </row>
    <row r="409" spans="9:9" x14ac:dyDescent="0.25">
      <c r="I409" s="76"/>
    </row>
    <row r="410" spans="9:9" x14ac:dyDescent="0.25">
      <c r="I410" s="76"/>
    </row>
    <row r="411" spans="9:9" x14ac:dyDescent="0.25">
      <c r="I411" s="76"/>
    </row>
    <row r="412" spans="9:9" x14ac:dyDescent="0.25">
      <c r="I412" s="76"/>
    </row>
    <row r="413" spans="9:9" x14ac:dyDescent="0.25">
      <c r="I413" s="76"/>
    </row>
    <row r="414" spans="9:9" x14ac:dyDescent="0.25">
      <c r="I414" s="76"/>
    </row>
    <row r="415" spans="9:9" x14ac:dyDescent="0.25">
      <c r="I415" s="76"/>
    </row>
    <row r="416" spans="9:9" x14ac:dyDescent="0.25">
      <c r="I416" s="76"/>
    </row>
    <row r="417" spans="9:9" x14ac:dyDescent="0.25">
      <c r="I417" s="76"/>
    </row>
    <row r="418" spans="9:9" x14ac:dyDescent="0.25">
      <c r="I418" s="76"/>
    </row>
    <row r="419" spans="9:9" x14ac:dyDescent="0.25">
      <c r="I419" s="76"/>
    </row>
    <row r="420" spans="9:9" x14ac:dyDescent="0.25">
      <c r="I420" s="76"/>
    </row>
    <row r="421" spans="9:9" x14ac:dyDescent="0.25">
      <c r="I421" s="76"/>
    </row>
    <row r="422" spans="9:9" x14ac:dyDescent="0.25">
      <c r="I422" s="76"/>
    </row>
    <row r="423" spans="9:9" x14ac:dyDescent="0.25">
      <c r="I423" s="76"/>
    </row>
    <row r="424" spans="9:9" x14ac:dyDescent="0.25">
      <c r="I424" s="76"/>
    </row>
    <row r="425" spans="9:9" x14ac:dyDescent="0.25">
      <c r="I425" s="76"/>
    </row>
    <row r="426" spans="9:9" x14ac:dyDescent="0.25">
      <c r="I426" s="76"/>
    </row>
    <row r="427" spans="9:9" x14ac:dyDescent="0.25">
      <c r="I427" s="76"/>
    </row>
    <row r="428" spans="9:9" x14ac:dyDescent="0.25">
      <c r="I428" s="76"/>
    </row>
    <row r="429" spans="9:9" x14ac:dyDescent="0.25">
      <c r="I429" s="76"/>
    </row>
    <row r="430" spans="9:9" x14ac:dyDescent="0.25">
      <c r="I430" s="76"/>
    </row>
    <row r="431" spans="9:9" x14ac:dyDescent="0.25">
      <c r="I431" s="76"/>
    </row>
    <row r="432" spans="9:9" x14ac:dyDescent="0.25">
      <c r="I432" s="76"/>
    </row>
    <row r="433" spans="9:9" x14ac:dyDescent="0.25">
      <c r="I433" s="76"/>
    </row>
    <row r="434" spans="9:9" x14ac:dyDescent="0.25">
      <c r="I434" s="76"/>
    </row>
    <row r="435" spans="9:9" x14ac:dyDescent="0.25">
      <c r="I435" s="76"/>
    </row>
    <row r="436" spans="9:9" x14ac:dyDescent="0.25">
      <c r="I436" s="76"/>
    </row>
    <row r="437" spans="9:9" x14ac:dyDescent="0.25">
      <c r="I437" s="76"/>
    </row>
    <row r="438" spans="9:9" x14ac:dyDescent="0.25">
      <c r="I438" s="76"/>
    </row>
    <row r="439" spans="9:9" x14ac:dyDescent="0.25">
      <c r="I439" s="76"/>
    </row>
    <row r="440" spans="9:9" x14ac:dyDescent="0.25">
      <c r="I440" s="76"/>
    </row>
    <row r="441" spans="9:9" x14ac:dyDescent="0.25">
      <c r="I441" s="76"/>
    </row>
    <row r="442" spans="9:9" x14ac:dyDescent="0.25">
      <c r="I442" s="76"/>
    </row>
    <row r="443" spans="9:9" x14ac:dyDescent="0.25">
      <c r="I443" s="76"/>
    </row>
    <row r="444" spans="9:9" x14ac:dyDescent="0.25">
      <c r="I444" s="76"/>
    </row>
    <row r="445" spans="9:9" x14ac:dyDescent="0.25">
      <c r="I445" s="76"/>
    </row>
    <row r="446" spans="9:9" x14ac:dyDescent="0.25">
      <c r="I446" s="76"/>
    </row>
    <row r="447" spans="9:9" x14ac:dyDescent="0.25">
      <c r="I447" s="76"/>
    </row>
    <row r="448" spans="9:9" x14ac:dyDescent="0.25">
      <c r="I448" s="76"/>
    </row>
    <row r="449" spans="9:9" x14ac:dyDescent="0.25">
      <c r="I449" s="76"/>
    </row>
    <row r="450" spans="9:9" x14ac:dyDescent="0.25">
      <c r="I450" s="76"/>
    </row>
    <row r="451" spans="9:9" x14ac:dyDescent="0.25">
      <c r="I451" s="76"/>
    </row>
    <row r="452" spans="9:9" x14ac:dyDescent="0.25">
      <c r="I452" s="76"/>
    </row>
    <row r="453" spans="9:9" x14ac:dyDescent="0.25">
      <c r="I453" s="76"/>
    </row>
    <row r="454" spans="9:9" x14ac:dyDescent="0.25">
      <c r="I454" s="76"/>
    </row>
    <row r="455" spans="9:9" x14ac:dyDescent="0.25">
      <c r="I455" s="76"/>
    </row>
    <row r="456" spans="9:9" x14ac:dyDescent="0.25">
      <c r="I456" s="76"/>
    </row>
    <row r="457" spans="9:9" x14ac:dyDescent="0.25">
      <c r="I457" s="76"/>
    </row>
    <row r="458" spans="9:9" x14ac:dyDescent="0.25">
      <c r="I458" s="76"/>
    </row>
    <row r="459" spans="9:9" x14ac:dyDescent="0.25">
      <c r="I459" s="76"/>
    </row>
    <row r="460" spans="9:9" x14ac:dyDescent="0.25">
      <c r="I460" s="76"/>
    </row>
    <row r="461" spans="9:9" x14ac:dyDescent="0.25">
      <c r="I461" s="76"/>
    </row>
    <row r="462" spans="9:9" x14ac:dyDescent="0.25">
      <c r="I462" s="76"/>
    </row>
    <row r="463" spans="9:9" x14ac:dyDescent="0.25">
      <c r="I463" s="76"/>
    </row>
    <row r="464" spans="9:9" x14ac:dyDescent="0.25">
      <c r="I464" s="76"/>
    </row>
    <row r="465" spans="9:9" x14ac:dyDescent="0.25">
      <c r="I465" s="76"/>
    </row>
    <row r="466" spans="9:9" x14ac:dyDescent="0.25">
      <c r="I466" s="76"/>
    </row>
    <row r="467" spans="9:9" x14ac:dyDescent="0.25">
      <c r="I467" s="76"/>
    </row>
    <row r="468" spans="9:9" x14ac:dyDescent="0.25">
      <c r="I468" s="76"/>
    </row>
    <row r="469" spans="9:9" x14ac:dyDescent="0.25">
      <c r="I469" s="76"/>
    </row>
    <row r="470" spans="9:9" x14ac:dyDescent="0.25">
      <c r="I470" s="76"/>
    </row>
    <row r="471" spans="9:9" x14ac:dyDescent="0.25">
      <c r="I471" s="76"/>
    </row>
    <row r="472" spans="9:9" x14ac:dyDescent="0.25">
      <c r="I472" s="76"/>
    </row>
    <row r="473" spans="9:9" x14ac:dyDescent="0.25">
      <c r="I473" s="76"/>
    </row>
    <row r="474" spans="9:9" x14ac:dyDescent="0.25">
      <c r="I474" s="76"/>
    </row>
    <row r="475" spans="9:9" x14ac:dyDescent="0.25">
      <c r="I475" s="76"/>
    </row>
    <row r="476" spans="9:9" x14ac:dyDescent="0.25">
      <c r="I476" s="76"/>
    </row>
    <row r="477" spans="9:9" x14ac:dyDescent="0.25">
      <c r="I477" s="76"/>
    </row>
    <row r="478" spans="9:9" x14ac:dyDescent="0.25">
      <c r="I478" s="76"/>
    </row>
    <row r="479" spans="9:9" x14ac:dyDescent="0.25">
      <c r="I479" s="76"/>
    </row>
    <row r="480" spans="9:9" x14ac:dyDescent="0.25">
      <c r="I480" s="76"/>
    </row>
    <row r="481" spans="9:9" x14ac:dyDescent="0.25">
      <c r="I481" s="76"/>
    </row>
    <row r="482" spans="9:9" x14ac:dyDescent="0.25">
      <c r="I482" s="76"/>
    </row>
    <row r="483" spans="9:9" x14ac:dyDescent="0.25">
      <c r="I483" s="76"/>
    </row>
    <row r="484" spans="9:9" x14ac:dyDescent="0.25">
      <c r="I484" s="76"/>
    </row>
    <row r="485" spans="9:9" x14ac:dyDescent="0.25">
      <c r="I485" s="76"/>
    </row>
    <row r="486" spans="9:9" x14ac:dyDescent="0.25">
      <c r="I486" s="76"/>
    </row>
    <row r="487" spans="9:9" x14ac:dyDescent="0.25">
      <c r="I487" s="76"/>
    </row>
    <row r="488" spans="9:9" x14ac:dyDescent="0.25">
      <c r="I488" s="76"/>
    </row>
    <row r="489" spans="9:9" x14ac:dyDescent="0.25">
      <c r="I489" s="76"/>
    </row>
    <row r="490" spans="9:9" x14ac:dyDescent="0.25">
      <c r="I490" s="76"/>
    </row>
    <row r="491" spans="9:9" x14ac:dyDescent="0.25">
      <c r="I491" s="76"/>
    </row>
    <row r="492" spans="9:9" x14ac:dyDescent="0.25">
      <c r="I492" s="76"/>
    </row>
    <row r="493" spans="9:9" x14ac:dyDescent="0.25">
      <c r="I493" s="76"/>
    </row>
    <row r="494" spans="9:9" x14ac:dyDescent="0.25">
      <c r="I494" s="76"/>
    </row>
    <row r="495" spans="9:9" x14ac:dyDescent="0.25">
      <c r="I495" s="76"/>
    </row>
    <row r="496" spans="9:9" x14ac:dyDescent="0.25">
      <c r="I496" s="76"/>
    </row>
    <row r="497" spans="9:9" x14ac:dyDescent="0.25">
      <c r="I497" s="76"/>
    </row>
    <row r="498" spans="9:9" x14ac:dyDescent="0.25">
      <c r="I498" s="76"/>
    </row>
    <row r="499" spans="9:9" x14ac:dyDescent="0.25">
      <c r="I499" s="76"/>
    </row>
    <row r="500" spans="9:9" x14ac:dyDescent="0.25">
      <c r="I500" s="76"/>
    </row>
    <row r="501" spans="9:9" x14ac:dyDescent="0.25">
      <c r="I501" s="76"/>
    </row>
    <row r="502" spans="9:9" x14ac:dyDescent="0.25">
      <c r="I502" s="76"/>
    </row>
    <row r="503" spans="9:9" x14ac:dyDescent="0.25">
      <c r="I503" s="76"/>
    </row>
    <row r="504" spans="9:9" x14ac:dyDescent="0.25">
      <c r="I504" s="76"/>
    </row>
    <row r="505" spans="9:9" x14ac:dyDescent="0.25">
      <c r="I505" s="76"/>
    </row>
    <row r="506" spans="9:9" x14ac:dyDescent="0.25">
      <c r="I506" s="76"/>
    </row>
    <row r="507" spans="9:9" x14ac:dyDescent="0.25">
      <c r="I507" s="76"/>
    </row>
    <row r="508" spans="9:9" x14ac:dyDescent="0.25">
      <c r="I508" s="76"/>
    </row>
    <row r="509" spans="9:9" x14ac:dyDescent="0.25">
      <c r="I509" s="76"/>
    </row>
    <row r="510" spans="9:9" x14ac:dyDescent="0.25">
      <c r="I510" s="76"/>
    </row>
    <row r="511" spans="9:9" x14ac:dyDescent="0.25">
      <c r="I511" s="76"/>
    </row>
    <row r="512" spans="9:9" x14ac:dyDescent="0.25">
      <c r="I512" s="76"/>
    </row>
    <row r="513" spans="9:9" x14ac:dyDescent="0.25">
      <c r="I513" s="76"/>
    </row>
    <row r="514" spans="9:9" x14ac:dyDescent="0.25">
      <c r="I514" s="76"/>
    </row>
    <row r="515" spans="9:9" x14ac:dyDescent="0.25">
      <c r="I515" s="76"/>
    </row>
    <row r="516" spans="9:9" x14ac:dyDescent="0.25">
      <c r="I516" s="76"/>
    </row>
    <row r="517" spans="9:9" x14ac:dyDescent="0.25">
      <c r="I517" s="76"/>
    </row>
    <row r="518" spans="9:9" x14ac:dyDescent="0.25">
      <c r="I518" s="76"/>
    </row>
    <row r="519" spans="9:9" x14ac:dyDescent="0.25">
      <c r="I519" s="76"/>
    </row>
    <row r="520" spans="9:9" x14ac:dyDescent="0.25">
      <c r="I520" s="76"/>
    </row>
    <row r="521" spans="9:9" x14ac:dyDescent="0.25">
      <c r="I521" s="76"/>
    </row>
    <row r="522" spans="9:9" x14ac:dyDescent="0.25">
      <c r="I522" s="76"/>
    </row>
    <row r="523" spans="9:9" x14ac:dyDescent="0.25">
      <c r="I523" s="76"/>
    </row>
    <row r="524" spans="9:9" x14ac:dyDescent="0.25">
      <c r="I524" s="76"/>
    </row>
    <row r="525" spans="9:9" x14ac:dyDescent="0.25">
      <c r="I525" s="76"/>
    </row>
    <row r="526" spans="9:9" x14ac:dyDescent="0.25">
      <c r="I526" s="76"/>
    </row>
    <row r="527" spans="9:9" x14ac:dyDescent="0.25">
      <c r="I527" s="76"/>
    </row>
    <row r="528" spans="9:9" x14ac:dyDescent="0.25">
      <c r="I528" s="76"/>
    </row>
    <row r="529" spans="9:9" x14ac:dyDescent="0.25">
      <c r="I529" s="76"/>
    </row>
    <row r="530" spans="9:9" x14ac:dyDescent="0.25">
      <c r="I530" s="76"/>
    </row>
    <row r="531" spans="9:9" x14ac:dyDescent="0.25">
      <c r="I531" s="76"/>
    </row>
    <row r="532" spans="9:9" x14ac:dyDescent="0.25">
      <c r="I532" s="76"/>
    </row>
    <row r="533" spans="9:9" x14ac:dyDescent="0.25">
      <c r="I533" s="76"/>
    </row>
    <row r="534" spans="9:9" x14ac:dyDescent="0.25">
      <c r="I534" s="76"/>
    </row>
    <row r="535" spans="9:9" x14ac:dyDescent="0.25">
      <c r="I535" s="76"/>
    </row>
    <row r="536" spans="9:9" x14ac:dyDescent="0.25">
      <c r="I536" s="76"/>
    </row>
    <row r="537" spans="9:9" x14ac:dyDescent="0.25">
      <c r="I537" s="76"/>
    </row>
    <row r="538" spans="9:9" x14ac:dyDescent="0.25">
      <c r="I538" s="76"/>
    </row>
    <row r="539" spans="9:9" x14ac:dyDescent="0.25">
      <c r="I539" s="76"/>
    </row>
    <row r="540" spans="9:9" x14ac:dyDescent="0.25">
      <c r="I540" s="76"/>
    </row>
    <row r="541" spans="9:9" x14ac:dyDescent="0.25">
      <c r="I541" s="76"/>
    </row>
    <row r="542" spans="9:9" x14ac:dyDescent="0.25">
      <c r="I542" s="76"/>
    </row>
    <row r="543" spans="9:9" x14ac:dyDescent="0.25">
      <c r="I543" s="76"/>
    </row>
    <row r="544" spans="9:9" x14ac:dyDescent="0.25">
      <c r="I544" s="76"/>
    </row>
    <row r="545" spans="9:9" x14ac:dyDescent="0.25">
      <c r="I545" s="76"/>
    </row>
    <row r="546" spans="9:9" x14ac:dyDescent="0.25">
      <c r="I546" s="76"/>
    </row>
    <row r="547" spans="9:9" x14ac:dyDescent="0.25">
      <c r="I547" s="76"/>
    </row>
    <row r="548" spans="9:9" x14ac:dyDescent="0.25">
      <c r="I548" s="76"/>
    </row>
    <row r="549" spans="9:9" x14ac:dyDescent="0.25">
      <c r="I549" s="76"/>
    </row>
    <row r="550" spans="9:9" x14ac:dyDescent="0.25">
      <c r="I550" s="76"/>
    </row>
    <row r="551" spans="9:9" x14ac:dyDescent="0.25">
      <c r="I551" s="76"/>
    </row>
    <row r="552" spans="9:9" x14ac:dyDescent="0.25">
      <c r="I552" s="76"/>
    </row>
    <row r="553" spans="9:9" x14ac:dyDescent="0.25">
      <c r="I553" s="76"/>
    </row>
    <row r="554" spans="9:9" x14ac:dyDescent="0.25">
      <c r="I554" s="76"/>
    </row>
    <row r="555" spans="9:9" x14ac:dyDescent="0.25">
      <c r="I555" s="76"/>
    </row>
    <row r="556" spans="9:9" x14ac:dyDescent="0.25">
      <c r="I556" s="76"/>
    </row>
    <row r="557" spans="9:9" x14ac:dyDescent="0.25">
      <c r="I557" s="76"/>
    </row>
    <row r="558" spans="9:9" x14ac:dyDescent="0.25">
      <c r="I558" s="76"/>
    </row>
    <row r="559" spans="9:9" x14ac:dyDescent="0.25">
      <c r="I559" s="76"/>
    </row>
    <row r="560" spans="9:9" x14ac:dyDescent="0.25">
      <c r="I560" s="76"/>
    </row>
    <row r="561" spans="9:9" x14ac:dyDescent="0.25">
      <c r="I561" s="76"/>
    </row>
    <row r="562" spans="9:9" x14ac:dyDescent="0.25">
      <c r="I562" s="76"/>
    </row>
    <row r="563" spans="9:9" x14ac:dyDescent="0.25">
      <c r="I563" s="76"/>
    </row>
    <row r="564" spans="9:9" x14ac:dyDescent="0.25">
      <c r="I564" s="76"/>
    </row>
    <row r="565" spans="9:9" x14ac:dyDescent="0.25">
      <c r="I565" s="76"/>
    </row>
    <row r="566" spans="9:9" x14ac:dyDescent="0.25">
      <c r="I566" s="76"/>
    </row>
    <row r="567" spans="9:9" x14ac:dyDescent="0.25">
      <c r="I567" s="76"/>
    </row>
    <row r="568" spans="9:9" x14ac:dyDescent="0.25">
      <c r="I568" s="76"/>
    </row>
    <row r="569" spans="9:9" x14ac:dyDescent="0.25">
      <c r="I569" s="76"/>
    </row>
    <row r="570" spans="9:9" x14ac:dyDescent="0.25">
      <c r="I570" s="76"/>
    </row>
    <row r="571" spans="9:9" x14ac:dyDescent="0.25">
      <c r="I571" s="76"/>
    </row>
    <row r="572" spans="9:9" x14ac:dyDescent="0.25">
      <c r="I572" s="76"/>
    </row>
    <row r="573" spans="9:9" x14ac:dyDescent="0.25">
      <c r="I573" s="76"/>
    </row>
    <row r="574" spans="9:9" x14ac:dyDescent="0.25">
      <c r="I574" s="76"/>
    </row>
    <row r="575" spans="9:9" x14ac:dyDescent="0.25">
      <c r="I575" s="76"/>
    </row>
    <row r="576" spans="9:9" x14ac:dyDescent="0.25">
      <c r="I576" s="76"/>
    </row>
    <row r="577" spans="9:9" x14ac:dyDescent="0.25">
      <c r="I577" s="76"/>
    </row>
    <row r="578" spans="9:9" x14ac:dyDescent="0.25">
      <c r="I578" s="76"/>
    </row>
    <row r="579" spans="9:9" x14ac:dyDescent="0.25">
      <c r="I579" s="76"/>
    </row>
    <row r="580" spans="9:9" x14ac:dyDescent="0.25">
      <c r="I580" s="76"/>
    </row>
    <row r="581" spans="9:9" x14ac:dyDescent="0.25">
      <c r="I581" s="76"/>
    </row>
    <row r="582" spans="9:9" x14ac:dyDescent="0.25">
      <c r="I582" s="76"/>
    </row>
    <row r="583" spans="9:9" x14ac:dyDescent="0.25">
      <c r="I583" s="76"/>
    </row>
    <row r="584" spans="9:9" x14ac:dyDescent="0.25">
      <c r="I584" s="76"/>
    </row>
    <row r="585" spans="9:9" x14ac:dyDescent="0.25">
      <c r="I585" s="76"/>
    </row>
    <row r="586" spans="9:9" x14ac:dyDescent="0.25">
      <c r="I586" s="76"/>
    </row>
    <row r="587" spans="9:9" x14ac:dyDescent="0.25">
      <c r="I587" s="76"/>
    </row>
    <row r="588" spans="9:9" x14ac:dyDescent="0.25">
      <c r="I588" s="76"/>
    </row>
    <row r="589" spans="9:9" x14ac:dyDescent="0.25">
      <c r="I589" s="76"/>
    </row>
    <row r="590" spans="9:9" x14ac:dyDescent="0.25">
      <c r="I590" s="76"/>
    </row>
    <row r="591" spans="9:9" x14ac:dyDescent="0.25">
      <c r="I591" s="76"/>
    </row>
    <row r="592" spans="9:9" x14ac:dyDescent="0.25">
      <c r="I592" s="76"/>
    </row>
    <row r="593" spans="9:9" x14ac:dyDescent="0.25">
      <c r="I593" s="76"/>
    </row>
    <row r="594" spans="9:9" x14ac:dyDescent="0.25">
      <c r="I594" s="76"/>
    </row>
    <row r="595" spans="9:9" x14ac:dyDescent="0.25">
      <c r="I595" s="76"/>
    </row>
    <row r="596" spans="9:9" x14ac:dyDescent="0.25">
      <c r="I596" s="76"/>
    </row>
    <row r="597" spans="9:9" x14ac:dyDescent="0.25">
      <c r="I597" s="76"/>
    </row>
    <row r="598" spans="9:9" x14ac:dyDescent="0.25">
      <c r="I598" s="76"/>
    </row>
    <row r="599" spans="9:9" x14ac:dyDescent="0.25">
      <c r="I599" s="76"/>
    </row>
    <row r="600" spans="9:9" x14ac:dyDescent="0.25">
      <c r="I600" s="76"/>
    </row>
    <row r="601" spans="9:9" x14ac:dyDescent="0.25">
      <c r="I601" s="76"/>
    </row>
    <row r="602" spans="9:9" x14ac:dyDescent="0.25">
      <c r="I602" s="76"/>
    </row>
    <row r="603" spans="9:9" x14ac:dyDescent="0.25">
      <c r="I603" s="76"/>
    </row>
    <row r="604" spans="9:9" x14ac:dyDescent="0.25">
      <c r="I604" s="76"/>
    </row>
    <row r="605" spans="9:9" x14ac:dyDescent="0.25">
      <c r="I605" s="76"/>
    </row>
    <row r="606" spans="9:9" x14ac:dyDescent="0.25">
      <c r="I606" s="76"/>
    </row>
    <row r="607" spans="9:9" x14ac:dyDescent="0.25">
      <c r="I607" s="76"/>
    </row>
    <row r="608" spans="9:9" x14ac:dyDescent="0.25">
      <c r="I608" s="76"/>
    </row>
    <row r="609" spans="9:9" x14ac:dyDescent="0.25">
      <c r="I609" s="76"/>
    </row>
    <row r="610" spans="9:9" x14ac:dyDescent="0.25">
      <c r="I610" s="76"/>
    </row>
    <row r="611" spans="9:9" x14ac:dyDescent="0.25">
      <c r="I611" s="76"/>
    </row>
    <row r="612" spans="9:9" x14ac:dyDescent="0.25">
      <c r="I612" s="76"/>
    </row>
    <row r="613" spans="9:9" x14ac:dyDescent="0.25">
      <c r="I613" s="76"/>
    </row>
    <row r="614" spans="9:9" x14ac:dyDescent="0.25">
      <c r="I614" s="76"/>
    </row>
    <row r="615" spans="9:9" x14ac:dyDescent="0.25">
      <c r="I615" s="76"/>
    </row>
    <row r="616" spans="9:9" x14ac:dyDescent="0.25">
      <c r="I616" s="76"/>
    </row>
    <row r="617" spans="9:9" x14ac:dyDescent="0.25">
      <c r="I617" s="76"/>
    </row>
    <row r="618" spans="9:9" x14ac:dyDescent="0.25">
      <c r="I618" s="76"/>
    </row>
    <row r="619" spans="9:9" x14ac:dyDescent="0.25">
      <c r="I619" s="76"/>
    </row>
    <row r="620" spans="9:9" x14ac:dyDescent="0.25">
      <c r="I620" s="76"/>
    </row>
    <row r="621" spans="9:9" x14ac:dyDescent="0.25">
      <c r="I621" s="76"/>
    </row>
    <row r="622" spans="9:9" x14ac:dyDescent="0.25">
      <c r="I622" s="76"/>
    </row>
    <row r="623" spans="9:9" x14ac:dyDescent="0.25">
      <c r="I623" s="76"/>
    </row>
    <row r="624" spans="9:9" x14ac:dyDescent="0.25">
      <c r="I624" s="76"/>
    </row>
    <row r="625" spans="9:9" x14ac:dyDescent="0.25">
      <c r="I625" s="76"/>
    </row>
    <row r="626" spans="9:9" x14ac:dyDescent="0.25">
      <c r="I626" s="76"/>
    </row>
    <row r="627" spans="9:9" x14ac:dyDescent="0.25">
      <c r="I627" s="76"/>
    </row>
    <row r="628" spans="9:9" x14ac:dyDescent="0.25">
      <c r="I628" s="76"/>
    </row>
    <row r="629" spans="9:9" x14ac:dyDescent="0.25">
      <c r="I629" s="76"/>
    </row>
    <row r="630" spans="9:9" x14ac:dyDescent="0.25">
      <c r="I630" s="76"/>
    </row>
    <row r="631" spans="9:9" x14ac:dyDescent="0.25">
      <c r="I631" s="76"/>
    </row>
    <row r="632" spans="9:9" x14ac:dyDescent="0.25">
      <c r="I632" s="76"/>
    </row>
    <row r="633" spans="9:9" x14ac:dyDescent="0.25">
      <c r="I633" s="76"/>
    </row>
    <row r="634" spans="9:9" x14ac:dyDescent="0.25">
      <c r="I634" s="76"/>
    </row>
    <row r="635" spans="9:9" x14ac:dyDescent="0.25">
      <c r="I635" s="76"/>
    </row>
    <row r="636" spans="9:9" x14ac:dyDescent="0.25">
      <c r="I636" s="76"/>
    </row>
    <row r="637" spans="9:9" x14ac:dyDescent="0.25">
      <c r="I637" s="76"/>
    </row>
    <row r="638" spans="9:9" x14ac:dyDescent="0.25">
      <c r="I638" s="76"/>
    </row>
    <row r="639" spans="9:9" x14ac:dyDescent="0.25">
      <c r="I639" s="76"/>
    </row>
    <row r="640" spans="9:9" x14ac:dyDescent="0.25">
      <c r="I640" s="76"/>
    </row>
    <row r="641" spans="9:9" x14ac:dyDescent="0.25">
      <c r="I641" s="76"/>
    </row>
    <row r="642" spans="9:9" x14ac:dyDescent="0.25">
      <c r="I642" s="76"/>
    </row>
    <row r="643" spans="9:9" x14ac:dyDescent="0.25">
      <c r="I643" s="76"/>
    </row>
    <row r="644" spans="9:9" x14ac:dyDescent="0.25">
      <c r="I644" s="76"/>
    </row>
    <row r="645" spans="9:9" x14ac:dyDescent="0.25">
      <c r="I645" s="76"/>
    </row>
    <row r="646" spans="9:9" x14ac:dyDescent="0.25">
      <c r="I646" s="76"/>
    </row>
    <row r="647" spans="9:9" x14ac:dyDescent="0.25">
      <c r="I647" s="76"/>
    </row>
    <row r="648" spans="9:9" x14ac:dyDescent="0.25">
      <c r="I648" s="76"/>
    </row>
    <row r="649" spans="9:9" x14ac:dyDescent="0.25">
      <c r="I649" s="76"/>
    </row>
    <row r="650" spans="9:9" x14ac:dyDescent="0.25">
      <c r="I650" s="76"/>
    </row>
    <row r="651" spans="9:9" x14ac:dyDescent="0.25">
      <c r="I651" s="76"/>
    </row>
    <row r="652" spans="9:9" x14ac:dyDescent="0.25">
      <c r="I652" s="76"/>
    </row>
    <row r="653" spans="9:9" x14ac:dyDescent="0.25">
      <c r="I653" s="76"/>
    </row>
    <row r="654" spans="9:9" x14ac:dyDescent="0.25">
      <c r="I654" s="76"/>
    </row>
    <row r="655" spans="9:9" x14ac:dyDescent="0.25">
      <c r="I655" s="76"/>
    </row>
    <row r="656" spans="9:9" x14ac:dyDescent="0.25">
      <c r="I656" s="76"/>
    </row>
    <row r="657" spans="9:9" x14ac:dyDescent="0.25">
      <c r="I657" s="76"/>
    </row>
    <row r="658" spans="9:9" x14ac:dyDescent="0.25">
      <c r="I658" s="76"/>
    </row>
    <row r="659" spans="9:9" x14ac:dyDescent="0.25">
      <c r="I659" s="76"/>
    </row>
    <row r="660" spans="9:9" x14ac:dyDescent="0.25">
      <c r="I660" s="76"/>
    </row>
    <row r="661" spans="9:9" x14ac:dyDescent="0.25">
      <c r="I661" s="76"/>
    </row>
    <row r="662" spans="9:9" x14ac:dyDescent="0.25">
      <c r="I662" s="76"/>
    </row>
    <row r="663" spans="9:9" x14ac:dyDescent="0.25">
      <c r="I663" s="76"/>
    </row>
    <row r="664" spans="9:9" x14ac:dyDescent="0.25">
      <c r="I664" s="76"/>
    </row>
    <row r="665" spans="9:9" x14ac:dyDescent="0.25">
      <c r="I665" s="76"/>
    </row>
    <row r="666" spans="9:9" x14ac:dyDescent="0.25">
      <c r="I666" s="76"/>
    </row>
    <row r="667" spans="9:9" x14ac:dyDescent="0.25">
      <c r="I667" s="76"/>
    </row>
    <row r="668" spans="9:9" x14ac:dyDescent="0.25">
      <c r="I668" s="76"/>
    </row>
    <row r="669" spans="9:9" x14ac:dyDescent="0.25">
      <c r="I669" s="76"/>
    </row>
    <row r="670" spans="9:9" x14ac:dyDescent="0.25">
      <c r="I670" s="76"/>
    </row>
    <row r="671" spans="9:9" x14ac:dyDescent="0.25">
      <c r="I671" s="76"/>
    </row>
    <row r="672" spans="9:9" x14ac:dyDescent="0.25">
      <c r="I672" s="76"/>
    </row>
    <row r="673" spans="9:9" x14ac:dyDescent="0.25">
      <c r="I673" s="76"/>
    </row>
    <row r="674" spans="9:9" x14ac:dyDescent="0.25">
      <c r="I674" s="76"/>
    </row>
    <row r="675" spans="9:9" x14ac:dyDescent="0.25">
      <c r="I675" s="76"/>
    </row>
    <row r="676" spans="9:9" x14ac:dyDescent="0.25">
      <c r="I676" s="76"/>
    </row>
    <row r="677" spans="9:9" x14ac:dyDescent="0.25">
      <c r="I677" s="76"/>
    </row>
    <row r="678" spans="9:9" x14ac:dyDescent="0.25">
      <c r="I678" s="76"/>
    </row>
    <row r="679" spans="9:9" x14ac:dyDescent="0.25">
      <c r="I679" s="76"/>
    </row>
    <row r="680" spans="9:9" x14ac:dyDescent="0.25">
      <c r="I680" s="76"/>
    </row>
    <row r="681" spans="9:9" x14ac:dyDescent="0.25">
      <c r="I681" s="76"/>
    </row>
    <row r="682" spans="9:9" x14ac:dyDescent="0.25">
      <c r="I682" s="76"/>
    </row>
    <row r="683" spans="9:9" x14ac:dyDescent="0.25">
      <c r="I683" s="76"/>
    </row>
    <row r="684" spans="9:9" x14ac:dyDescent="0.25">
      <c r="I684" s="76"/>
    </row>
    <row r="685" spans="9:9" x14ac:dyDescent="0.25">
      <c r="I685" s="76"/>
    </row>
    <row r="686" spans="9:9" x14ac:dyDescent="0.25">
      <c r="I686" s="76"/>
    </row>
    <row r="687" spans="9:9" x14ac:dyDescent="0.25">
      <c r="I687" s="76"/>
    </row>
    <row r="688" spans="9:9" x14ac:dyDescent="0.25">
      <c r="I688" s="76"/>
    </row>
    <row r="689" spans="9:9" x14ac:dyDescent="0.25">
      <c r="I689" s="76"/>
    </row>
    <row r="690" spans="9:9" x14ac:dyDescent="0.25">
      <c r="I690" s="76"/>
    </row>
    <row r="691" spans="9:9" x14ac:dyDescent="0.25">
      <c r="I691" s="76"/>
    </row>
    <row r="692" spans="9:9" x14ac:dyDescent="0.25">
      <c r="I692" s="76"/>
    </row>
    <row r="693" spans="9:9" x14ac:dyDescent="0.25">
      <c r="I693" s="76"/>
    </row>
    <row r="694" spans="9:9" x14ac:dyDescent="0.25">
      <c r="I694" s="76"/>
    </row>
    <row r="695" spans="9:9" x14ac:dyDescent="0.25">
      <c r="I695" s="76"/>
    </row>
    <row r="696" spans="9:9" x14ac:dyDescent="0.25">
      <c r="I696" s="76"/>
    </row>
    <row r="697" spans="9:9" x14ac:dyDescent="0.25">
      <c r="I697" s="76"/>
    </row>
    <row r="698" spans="9:9" x14ac:dyDescent="0.25">
      <c r="I698" s="76"/>
    </row>
    <row r="699" spans="9:9" x14ac:dyDescent="0.25">
      <c r="I699" s="76"/>
    </row>
    <row r="700" spans="9:9" x14ac:dyDescent="0.25">
      <c r="I700" s="76"/>
    </row>
    <row r="701" spans="9:9" x14ac:dyDescent="0.25">
      <c r="I701" s="76"/>
    </row>
    <row r="702" spans="9:9" x14ac:dyDescent="0.25">
      <c r="I702" s="76"/>
    </row>
    <row r="703" spans="9:9" x14ac:dyDescent="0.25">
      <c r="I703" s="76"/>
    </row>
    <row r="704" spans="9:9" x14ac:dyDescent="0.25">
      <c r="I704" s="76"/>
    </row>
    <row r="705" spans="9:9" x14ac:dyDescent="0.25">
      <c r="I705" s="76"/>
    </row>
    <row r="706" spans="9:9" x14ac:dyDescent="0.25">
      <c r="I706" s="76"/>
    </row>
    <row r="707" spans="9:9" x14ac:dyDescent="0.25">
      <c r="I707" s="76"/>
    </row>
    <row r="708" spans="9:9" x14ac:dyDescent="0.25">
      <c r="I708" s="76"/>
    </row>
    <row r="709" spans="9:9" x14ac:dyDescent="0.25">
      <c r="I709" s="76"/>
    </row>
    <row r="710" spans="9:9" x14ac:dyDescent="0.25">
      <c r="I710" s="76"/>
    </row>
    <row r="711" spans="9:9" x14ac:dyDescent="0.25">
      <c r="I711" s="76"/>
    </row>
    <row r="712" spans="9:9" x14ac:dyDescent="0.25">
      <c r="I712" s="76"/>
    </row>
    <row r="713" spans="9:9" x14ac:dyDescent="0.25">
      <c r="I713" s="76"/>
    </row>
    <row r="714" spans="9:9" x14ac:dyDescent="0.25">
      <c r="I714" s="76"/>
    </row>
    <row r="715" spans="9:9" x14ac:dyDescent="0.25">
      <c r="I715" s="76"/>
    </row>
    <row r="716" spans="9:9" x14ac:dyDescent="0.25">
      <c r="I716" s="76"/>
    </row>
    <row r="717" spans="9:9" x14ac:dyDescent="0.25">
      <c r="I717" s="76"/>
    </row>
    <row r="718" spans="9:9" x14ac:dyDescent="0.25">
      <c r="I718" s="76"/>
    </row>
    <row r="719" spans="9:9" x14ac:dyDescent="0.25">
      <c r="I719" s="76"/>
    </row>
    <row r="720" spans="9:9" x14ac:dyDescent="0.25">
      <c r="I720" s="76"/>
    </row>
    <row r="721" spans="9:9" x14ac:dyDescent="0.25">
      <c r="I721" s="76"/>
    </row>
    <row r="722" spans="9:9" x14ac:dyDescent="0.25">
      <c r="I722" s="76"/>
    </row>
    <row r="723" spans="9:9" x14ac:dyDescent="0.25">
      <c r="I723" s="76"/>
    </row>
    <row r="724" spans="9:9" x14ac:dyDescent="0.25">
      <c r="I724" s="76"/>
    </row>
    <row r="725" spans="9:9" x14ac:dyDescent="0.25">
      <c r="I725" s="76"/>
    </row>
    <row r="726" spans="9:9" x14ac:dyDescent="0.25">
      <c r="I726" s="76"/>
    </row>
    <row r="727" spans="9:9" x14ac:dyDescent="0.25">
      <c r="I727" s="76"/>
    </row>
    <row r="728" spans="9:9" x14ac:dyDescent="0.25">
      <c r="I728" s="76"/>
    </row>
    <row r="729" spans="9:9" x14ac:dyDescent="0.25">
      <c r="I729" s="76"/>
    </row>
    <row r="730" spans="9:9" x14ac:dyDescent="0.25">
      <c r="I730" s="76"/>
    </row>
    <row r="731" spans="9:9" x14ac:dyDescent="0.25">
      <c r="I731" s="76"/>
    </row>
    <row r="732" spans="9:9" x14ac:dyDescent="0.25">
      <c r="I732" s="76"/>
    </row>
    <row r="733" spans="9:9" x14ac:dyDescent="0.25">
      <c r="I733" s="76"/>
    </row>
    <row r="734" spans="9:9" x14ac:dyDescent="0.25">
      <c r="I734" s="76"/>
    </row>
    <row r="735" spans="9:9" x14ac:dyDescent="0.25">
      <c r="I735" s="76"/>
    </row>
    <row r="736" spans="9:9" x14ac:dyDescent="0.25">
      <c r="I736" s="76"/>
    </row>
    <row r="737" spans="9:9" x14ac:dyDescent="0.25">
      <c r="I737" s="76"/>
    </row>
    <row r="738" spans="9:9" x14ac:dyDescent="0.25">
      <c r="I738" s="76"/>
    </row>
    <row r="739" spans="9:9" x14ac:dyDescent="0.25">
      <c r="I739" s="76"/>
    </row>
    <row r="740" spans="9:9" x14ac:dyDescent="0.25">
      <c r="I740" s="76"/>
    </row>
    <row r="741" spans="9:9" x14ac:dyDescent="0.25">
      <c r="I741" s="76"/>
    </row>
    <row r="742" spans="9:9" x14ac:dyDescent="0.25">
      <c r="I742" s="76"/>
    </row>
    <row r="743" spans="9:9" x14ac:dyDescent="0.25">
      <c r="I743" s="76"/>
    </row>
    <row r="744" spans="9:9" x14ac:dyDescent="0.25">
      <c r="I744" s="76"/>
    </row>
    <row r="745" spans="9:9" x14ac:dyDescent="0.25">
      <c r="I745" s="76"/>
    </row>
    <row r="746" spans="9:9" x14ac:dyDescent="0.25">
      <c r="I746" s="76"/>
    </row>
    <row r="747" spans="9:9" x14ac:dyDescent="0.25">
      <c r="I747" s="76"/>
    </row>
    <row r="748" spans="9:9" x14ac:dyDescent="0.25">
      <c r="I748" s="76"/>
    </row>
    <row r="749" spans="9:9" x14ac:dyDescent="0.25">
      <c r="I749" s="76"/>
    </row>
    <row r="750" spans="9:9" x14ac:dyDescent="0.25">
      <c r="I750" s="76"/>
    </row>
    <row r="751" spans="9:9" x14ac:dyDescent="0.25">
      <c r="I751" s="76"/>
    </row>
    <row r="752" spans="9:9" x14ac:dyDescent="0.25">
      <c r="I752" s="76"/>
    </row>
    <row r="753" spans="9:9" x14ac:dyDescent="0.25">
      <c r="I753" s="76"/>
    </row>
    <row r="754" spans="9:9" x14ac:dyDescent="0.25">
      <c r="I754" s="76"/>
    </row>
    <row r="755" spans="9:9" x14ac:dyDescent="0.25">
      <c r="I755" s="76"/>
    </row>
    <row r="756" spans="9:9" x14ac:dyDescent="0.25">
      <c r="I756" s="76"/>
    </row>
    <row r="757" spans="9:9" x14ac:dyDescent="0.25">
      <c r="I757" s="76"/>
    </row>
    <row r="758" spans="9:9" x14ac:dyDescent="0.25">
      <c r="I758" s="76"/>
    </row>
    <row r="759" spans="9:9" x14ac:dyDescent="0.25">
      <c r="I759" s="76"/>
    </row>
    <row r="760" spans="9:9" x14ac:dyDescent="0.25">
      <c r="I760" s="76"/>
    </row>
    <row r="761" spans="9:9" x14ac:dyDescent="0.25">
      <c r="I761" s="76"/>
    </row>
    <row r="762" spans="9:9" x14ac:dyDescent="0.25">
      <c r="I762" s="76"/>
    </row>
    <row r="763" spans="9:9" x14ac:dyDescent="0.25">
      <c r="I763" s="76"/>
    </row>
    <row r="764" spans="9:9" x14ac:dyDescent="0.25">
      <c r="I764" s="76"/>
    </row>
    <row r="765" spans="9:9" x14ac:dyDescent="0.25">
      <c r="I765" s="76"/>
    </row>
    <row r="766" spans="9:9" x14ac:dyDescent="0.25">
      <c r="I766" s="76"/>
    </row>
    <row r="767" spans="9:9" x14ac:dyDescent="0.25">
      <c r="I767" s="76"/>
    </row>
    <row r="768" spans="9:9" x14ac:dyDescent="0.25">
      <c r="I768" s="76"/>
    </row>
    <row r="769" spans="9:9" x14ac:dyDescent="0.25">
      <c r="I769" s="76"/>
    </row>
    <row r="770" spans="9:9" x14ac:dyDescent="0.25">
      <c r="I770" s="76"/>
    </row>
    <row r="771" spans="9:9" x14ac:dyDescent="0.25">
      <c r="I771" s="76"/>
    </row>
    <row r="772" spans="9:9" x14ac:dyDescent="0.25">
      <c r="I772" s="76"/>
    </row>
    <row r="773" spans="9:9" x14ac:dyDescent="0.25">
      <c r="I773" s="76"/>
    </row>
    <row r="774" spans="9:9" x14ac:dyDescent="0.25">
      <c r="I774" s="76"/>
    </row>
    <row r="775" spans="9:9" x14ac:dyDescent="0.25">
      <c r="I775" s="76"/>
    </row>
    <row r="776" spans="9:9" x14ac:dyDescent="0.25">
      <c r="I776" s="76"/>
    </row>
    <row r="777" spans="9:9" x14ac:dyDescent="0.25">
      <c r="I777" s="76"/>
    </row>
    <row r="778" spans="9:9" x14ac:dyDescent="0.25">
      <c r="I778" s="76"/>
    </row>
    <row r="779" spans="9:9" x14ac:dyDescent="0.25">
      <c r="I779" s="76"/>
    </row>
    <row r="780" spans="9:9" x14ac:dyDescent="0.25">
      <c r="I780" s="76"/>
    </row>
    <row r="781" spans="9:9" x14ac:dyDescent="0.25">
      <c r="I781" s="76"/>
    </row>
    <row r="782" spans="9:9" x14ac:dyDescent="0.25">
      <c r="I782" s="76"/>
    </row>
    <row r="783" spans="9:9" x14ac:dyDescent="0.25">
      <c r="I783" s="76"/>
    </row>
    <row r="784" spans="9:9" x14ac:dyDescent="0.25">
      <c r="I784" s="76"/>
    </row>
    <row r="785" spans="9:9" x14ac:dyDescent="0.25">
      <c r="I785" s="76"/>
    </row>
    <row r="786" spans="9:9" x14ac:dyDescent="0.25">
      <c r="I786" s="76"/>
    </row>
    <row r="787" spans="9:9" x14ac:dyDescent="0.25">
      <c r="I787" s="76"/>
    </row>
    <row r="788" spans="9:9" x14ac:dyDescent="0.25">
      <c r="I788" s="76"/>
    </row>
    <row r="789" spans="9:9" x14ac:dyDescent="0.25">
      <c r="I789" s="76"/>
    </row>
    <row r="790" spans="9:9" x14ac:dyDescent="0.25">
      <c r="I790" s="76"/>
    </row>
    <row r="791" spans="9:9" x14ac:dyDescent="0.25">
      <c r="I791" s="76"/>
    </row>
    <row r="792" spans="9:9" x14ac:dyDescent="0.25">
      <c r="I792" s="76"/>
    </row>
    <row r="793" spans="9:9" x14ac:dyDescent="0.25">
      <c r="I793" s="76"/>
    </row>
    <row r="794" spans="9:9" x14ac:dyDescent="0.25">
      <c r="I794" s="76"/>
    </row>
    <row r="795" spans="9:9" x14ac:dyDescent="0.25">
      <c r="I795" s="76"/>
    </row>
    <row r="796" spans="9:9" x14ac:dyDescent="0.25">
      <c r="I796" s="76"/>
    </row>
    <row r="797" spans="9:9" x14ac:dyDescent="0.25">
      <c r="I797" s="76"/>
    </row>
    <row r="798" spans="9:9" x14ac:dyDescent="0.25">
      <c r="I798" s="76"/>
    </row>
    <row r="799" spans="9:9" x14ac:dyDescent="0.25">
      <c r="I799" s="76"/>
    </row>
    <row r="800" spans="9:9" x14ac:dyDescent="0.25">
      <c r="I800" s="76"/>
    </row>
    <row r="801" spans="9:9" x14ac:dyDescent="0.25">
      <c r="I801" s="76"/>
    </row>
    <row r="802" spans="9:9" x14ac:dyDescent="0.25">
      <c r="I802" s="76"/>
    </row>
    <row r="803" spans="9:9" x14ac:dyDescent="0.25">
      <c r="I803" s="76"/>
    </row>
    <row r="804" spans="9:9" x14ac:dyDescent="0.25">
      <c r="I804" s="76"/>
    </row>
    <row r="805" spans="9:9" x14ac:dyDescent="0.25">
      <c r="I805" s="76"/>
    </row>
    <row r="806" spans="9:9" x14ac:dyDescent="0.25">
      <c r="I806" s="76"/>
    </row>
    <row r="807" spans="9:9" x14ac:dyDescent="0.25">
      <c r="I807" s="76"/>
    </row>
    <row r="808" spans="9:9" x14ac:dyDescent="0.25">
      <c r="I808" s="76"/>
    </row>
    <row r="809" spans="9:9" x14ac:dyDescent="0.25">
      <c r="I809" s="76"/>
    </row>
    <row r="810" spans="9:9" x14ac:dyDescent="0.25">
      <c r="I810" s="76"/>
    </row>
    <row r="811" spans="9:9" x14ac:dyDescent="0.25">
      <c r="I811" s="76"/>
    </row>
    <row r="812" spans="9:9" x14ac:dyDescent="0.25">
      <c r="I812" s="76"/>
    </row>
    <row r="813" spans="9:9" x14ac:dyDescent="0.25">
      <c r="I813" s="76"/>
    </row>
    <row r="814" spans="9:9" x14ac:dyDescent="0.25">
      <c r="I814" s="76"/>
    </row>
    <row r="815" spans="9:9" x14ac:dyDescent="0.25">
      <c r="I815" s="76"/>
    </row>
    <row r="816" spans="9:9" x14ac:dyDescent="0.25">
      <c r="I816" s="76"/>
    </row>
    <row r="817" spans="9:9" x14ac:dyDescent="0.25">
      <c r="I817" s="76"/>
    </row>
    <row r="818" spans="9:9" x14ac:dyDescent="0.25">
      <c r="I818" s="76"/>
    </row>
    <row r="819" spans="9:9" x14ac:dyDescent="0.25">
      <c r="I819" s="76"/>
    </row>
    <row r="820" spans="9:9" x14ac:dyDescent="0.25">
      <c r="I820" s="76"/>
    </row>
    <row r="821" spans="9:9" x14ac:dyDescent="0.25">
      <c r="I821" s="76"/>
    </row>
    <row r="822" spans="9:9" x14ac:dyDescent="0.25">
      <c r="I822" s="76"/>
    </row>
    <row r="823" spans="9:9" x14ac:dyDescent="0.25">
      <c r="I823" s="76"/>
    </row>
    <row r="824" spans="9:9" x14ac:dyDescent="0.25">
      <c r="I824" s="76"/>
    </row>
    <row r="825" spans="9:9" x14ac:dyDescent="0.25">
      <c r="I825" s="76"/>
    </row>
    <row r="826" spans="9:9" x14ac:dyDescent="0.25">
      <c r="I826" s="76"/>
    </row>
    <row r="827" spans="9:9" x14ac:dyDescent="0.25">
      <c r="I827" s="76"/>
    </row>
    <row r="828" spans="9:9" x14ac:dyDescent="0.25">
      <c r="I828" s="76"/>
    </row>
    <row r="829" spans="9:9" x14ac:dyDescent="0.25">
      <c r="I829" s="76"/>
    </row>
    <row r="830" spans="9:9" x14ac:dyDescent="0.25">
      <c r="I830" s="76"/>
    </row>
    <row r="831" spans="9:9" x14ac:dyDescent="0.25">
      <c r="I831" s="76"/>
    </row>
    <row r="832" spans="9:9" x14ac:dyDescent="0.25">
      <c r="I832" s="76"/>
    </row>
    <row r="833" spans="9:9" x14ac:dyDescent="0.25">
      <c r="I833" s="76"/>
    </row>
    <row r="834" spans="9:9" x14ac:dyDescent="0.25">
      <c r="I834" s="76"/>
    </row>
    <row r="835" spans="9:9" x14ac:dyDescent="0.25">
      <c r="I835" s="76"/>
    </row>
    <row r="836" spans="9:9" x14ac:dyDescent="0.25">
      <c r="I836" s="76"/>
    </row>
    <row r="837" spans="9:9" x14ac:dyDescent="0.25">
      <c r="I837" s="76"/>
    </row>
    <row r="838" spans="9:9" x14ac:dyDescent="0.25">
      <c r="I838" s="76"/>
    </row>
    <row r="839" spans="9:9" x14ac:dyDescent="0.25">
      <c r="I839" s="76"/>
    </row>
    <row r="840" spans="9:9" x14ac:dyDescent="0.25">
      <c r="I840" s="76"/>
    </row>
    <row r="841" spans="9:9" x14ac:dyDescent="0.25">
      <c r="I841" s="76"/>
    </row>
    <row r="842" spans="9:9" x14ac:dyDescent="0.25">
      <c r="I842" s="76"/>
    </row>
    <row r="843" spans="9:9" x14ac:dyDescent="0.25">
      <c r="I843" s="76"/>
    </row>
    <row r="844" spans="9:9" x14ac:dyDescent="0.25">
      <c r="I844" s="76"/>
    </row>
    <row r="845" spans="9:9" x14ac:dyDescent="0.25">
      <c r="I845" s="76"/>
    </row>
    <row r="846" spans="9:9" x14ac:dyDescent="0.25">
      <c r="I846" s="76"/>
    </row>
    <row r="847" spans="9:9" x14ac:dyDescent="0.25">
      <c r="I847" s="76"/>
    </row>
    <row r="848" spans="9:9" x14ac:dyDescent="0.25">
      <c r="I848" s="76"/>
    </row>
    <row r="849" spans="9:9" x14ac:dyDescent="0.25">
      <c r="I849" s="76"/>
    </row>
    <row r="850" spans="9:9" x14ac:dyDescent="0.25">
      <c r="I850" s="76"/>
    </row>
    <row r="851" spans="9:9" x14ac:dyDescent="0.25">
      <c r="I851" s="76"/>
    </row>
    <row r="852" spans="9:9" x14ac:dyDescent="0.25">
      <c r="I852" s="76"/>
    </row>
    <row r="853" spans="9:9" x14ac:dyDescent="0.25">
      <c r="I853" s="76"/>
    </row>
    <row r="854" spans="9:9" x14ac:dyDescent="0.25">
      <c r="I854" s="76"/>
    </row>
    <row r="855" spans="9:9" x14ac:dyDescent="0.25">
      <c r="I855" s="76"/>
    </row>
    <row r="856" spans="9:9" x14ac:dyDescent="0.25">
      <c r="I856" s="76"/>
    </row>
    <row r="857" spans="9:9" x14ac:dyDescent="0.25">
      <c r="I857" s="76"/>
    </row>
    <row r="858" spans="9:9" x14ac:dyDescent="0.25">
      <c r="I858" s="76"/>
    </row>
    <row r="859" spans="9:9" x14ac:dyDescent="0.25">
      <c r="I859" s="76"/>
    </row>
    <row r="860" spans="9:9" x14ac:dyDescent="0.25">
      <c r="I860" s="76"/>
    </row>
    <row r="861" spans="9:9" x14ac:dyDescent="0.25">
      <c r="I861" s="76"/>
    </row>
    <row r="862" spans="9:9" x14ac:dyDescent="0.25">
      <c r="I862" s="76"/>
    </row>
    <row r="863" spans="9:9" x14ac:dyDescent="0.25">
      <c r="I863" s="76"/>
    </row>
    <row r="864" spans="9:9" x14ac:dyDescent="0.25">
      <c r="I864" s="76"/>
    </row>
    <row r="865" spans="9:9" x14ac:dyDescent="0.25">
      <c r="I865" s="76"/>
    </row>
    <row r="866" spans="9:9" x14ac:dyDescent="0.25">
      <c r="I866" s="76"/>
    </row>
    <row r="867" spans="9:9" x14ac:dyDescent="0.25">
      <c r="I867" s="76"/>
    </row>
    <row r="868" spans="9:9" x14ac:dyDescent="0.25">
      <c r="I868" s="76"/>
    </row>
    <row r="869" spans="9:9" x14ac:dyDescent="0.25">
      <c r="I869" s="76"/>
    </row>
    <row r="870" spans="9:9" x14ac:dyDescent="0.25">
      <c r="I870" s="76"/>
    </row>
    <row r="871" spans="9:9" x14ac:dyDescent="0.25">
      <c r="I871" s="76"/>
    </row>
    <row r="872" spans="9:9" x14ac:dyDescent="0.25">
      <c r="I872" s="76"/>
    </row>
    <row r="873" spans="9:9" x14ac:dyDescent="0.25">
      <c r="I873" s="76"/>
    </row>
    <row r="874" spans="9:9" x14ac:dyDescent="0.25">
      <c r="I874" s="76"/>
    </row>
    <row r="875" spans="9:9" x14ac:dyDescent="0.25">
      <c r="I875" s="76"/>
    </row>
    <row r="876" spans="9:9" x14ac:dyDescent="0.25">
      <c r="I876" s="76"/>
    </row>
    <row r="877" spans="9:9" x14ac:dyDescent="0.25">
      <c r="I877" s="76"/>
    </row>
    <row r="878" spans="9:9" x14ac:dyDescent="0.25">
      <c r="I878" s="76"/>
    </row>
    <row r="879" spans="9:9" x14ac:dyDescent="0.25">
      <c r="I879" s="76"/>
    </row>
    <row r="880" spans="9:9" x14ac:dyDescent="0.25">
      <c r="I880" s="76"/>
    </row>
    <row r="881" spans="9:9" x14ac:dyDescent="0.25">
      <c r="I881" s="76"/>
    </row>
    <row r="882" spans="9:9" x14ac:dyDescent="0.25">
      <c r="I882" s="76"/>
    </row>
    <row r="883" spans="9:9" x14ac:dyDescent="0.25">
      <c r="I883" s="76"/>
    </row>
    <row r="884" spans="9:9" x14ac:dyDescent="0.25">
      <c r="I884" s="76"/>
    </row>
    <row r="885" spans="9:9" x14ac:dyDescent="0.25">
      <c r="I885" s="76"/>
    </row>
    <row r="886" spans="9:9" x14ac:dyDescent="0.25">
      <c r="I886" s="76"/>
    </row>
    <row r="887" spans="9:9" x14ac:dyDescent="0.25">
      <c r="I887" s="76"/>
    </row>
    <row r="888" spans="9:9" x14ac:dyDescent="0.25">
      <c r="I888" s="76"/>
    </row>
    <row r="889" spans="9:9" x14ac:dyDescent="0.25">
      <c r="I889" s="76"/>
    </row>
    <row r="890" spans="9:9" x14ac:dyDescent="0.25">
      <c r="I890" s="76"/>
    </row>
    <row r="891" spans="9:9" x14ac:dyDescent="0.25">
      <c r="I891" s="76"/>
    </row>
    <row r="892" spans="9:9" x14ac:dyDescent="0.25">
      <c r="I892" s="76"/>
    </row>
    <row r="893" spans="9:9" x14ac:dyDescent="0.25">
      <c r="I893" s="76"/>
    </row>
    <row r="894" spans="9:9" x14ac:dyDescent="0.25">
      <c r="I894" s="76"/>
    </row>
    <row r="895" spans="9:9" x14ac:dyDescent="0.25">
      <c r="I895" s="76"/>
    </row>
    <row r="896" spans="9:9" x14ac:dyDescent="0.25">
      <c r="I896" s="76"/>
    </row>
    <row r="897" spans="9:9" x14ac:dyDescent="0.25">
      <c r="I897" s="76"/>
    </row>
    <row r="898" spans="9:9" x14ac:dyDescent="0.25">
      <c r="I898" s="76"/>
    </row>
    <row r="899" spans="9:9" x14ac:dyDescent="0.25">
      <c r="I899" s="76"/>
    </row>
    <row r="900" spans="9:9" x14ac:dyDescent="0.25">
      <c r="I900" s="76"/>
    </row>
    <row r="901" spans="9:9" x14ac:dyDescent="0.25">
      <c r="I901" s="76"/>
    </row>
    <row r="902" spans="9:9" x14ac:dyDescent="0.25">
      <c r="I902" s="76"/>
    </row>
    <row r="903" spans="9:9" x14ac:dyDescent="0.25">
      <c r="I903" s="76"/>
    </row>
    <row r="904" spans="9:9" x14ac:dyDescent="0.25">
      <c r="I904" s="76"/>
    </row>
    <row r="905" spans="9:9" x14ac:dyDescent="0.25">
      <c r="I905" s="76"/>
    </row>
    <row r="906" spans="9:9" x14ac:dyDescent="0.25">
      <c r="I906" s="76"/>
    </row>
    <row r="907" spans="9:9" x14ac:dyDescent="0.25">
      <c r="I907" s="76"/>
    </row>
    <row r="908" spans="9:9" x14ac:dyDescent="0.25">
      <c r="I908" s="76"/>
    </row>
    <row r="909" spans="9:9" x14ac:dyDescent="0.25">
      <c r="I909" s="76"/>
    </row>
    <row r="910" spans="9:9" x14ac:dyDescent="0.25">
      <c r="I910" s="76"/>
    </row>
    <row r="911" spans="9:9" x14ac:dyDescent="0.25">
      <c r="I911" s="76"/>
    </row>
    <row r="912" spans="9:9" x14ac:dyDescent="0.25">
      <c r="I912" s="76"/>
    </row>
    <row r="913" spans="9:9" x14ac:dyDescent="0.25">
      <c r="I913" s="76"/>
    </row>
    <row r="914" spans="9:9" x14ac:dyDescent="0.25">
      <c r="I914" s="76"/>
    </row>
    <row r="915" spans="9:9" x14ac:dyDescent="0.25">
      <c r="I915" s="76"/>
    </row>
    <row r="916" spans="9:9" x14ac:dyDescent="0.25">
      <c r="I916" s="76"/>
    </row>
    <row r="917" spans="9:9" x14ac:dyDescent="0.25">
      <c r="I917" s="76"/>
    </row>
    <row r="918" spans="9:9" x14ac:dyDescent="0.25">
      <c r="I918" s="76"/>
    </row>
    <row r="919" spans="9:9" x14ac:dyDescent="0.25">
      <c r="I919" s="76"/>
    </row>
    <row r="920" spans="9:9" x14ac:dyDescent="0.25">
      <c r="I920" s="76"/>
    </row>
    <row r="921" spans="9:9" x14ac:dyDescent="0.25">
      <c r="I921" s="76"/>
    </row>
    <row r="922" spans="9:9" x14ac:dyDescent="0.25">
      <c r="I922" s="76"/>
    </row>
    <row r="923" spans="9:9" x14ac:dyDescent="0.25">
      <c r="I923" s="76"/>
    </row>
    <row r="924" spans="9:9" x14ac:dyDescent="0.25">
      <c r="I924" s="76"/>
    </row>
    <row r="925" spans="9:9" x14ac:dyDescent="0.25">
      <c r="I925" s="76"/>
    </row>
    <row r="926" spans="9:9" x14ac:dyDescent="0.25">
      <c r="I926" s="76"/>
    </row>
    <row r="927" spans="9:9" x14ac:dyDescent="0.25">
      <c r="I927" s="76"/>
    </row>
    <row r="928" spans="9:9" x14ac:dyDescent="0.25">
      <c r="I928" s="76"/>
    </row>
    <row r="929" spans="9:9" x14ac:dyDescent="0.25">
      <c r="I929" s="76"/>
    </row>
    <row r="930" spans="9:9" x14ac:dyDescent="0.25">
      <c r="I930" s="76"/>
    </row>
    <row r="931" spans="9:9" x14ac:dyDescent="0.25">
      <c r="I931" s="76"/>
    </row>
    <row r="932" spans="9:9" x14ac:dyDescent="0.25">
      <c r="I932" s="76"/>
    </row>
    <row r="933" spans="9:9" x14ac:dyDescent="0.25">
      <c r="I933" s="76"/>
    </row>
    <row r="934" spans="9:9" x14ac:dyDescent="0.25">
      <c r="I934" s="76"/>
    </row>
    <row r="935" spans="9:9" x14ac:dyDescent="0.25">
      <c r="I935" s="76"/>
    </row>
    <row r="936" spans="9:9" x14ac:dyDescent="0.25">
      <c r="I936" s="76"/>
    </row>
    <row r="937" spans="9:9" x14ac:dyDescent="0.25">
      <c r="I937" s="76"/>
    </row>
    <row r="938" spans="9:9" x14ac:dyDescent="0.25">
      <c r="I938" s="76"/>
    </row>
    <row r="939" spans="9:9" x14ac:dyDescent="0.25">
      <c r="I939" s="76"/>
    </row>
    <row r="940" spans="9:9" x14ac:dyDescent="0.25">
      <c r="I940" s="76"/>
    </row>
    <row r="941" spans="9:9" x14ac:dyDescent="0.25">
      <c r="I941" s="76"/>
    </row>
    <row r="942" spans="9:9" x14ac:dyDescent="0.25">
      <c r="I942" s="76"/>
    </row>
    <row r="943" spans="9:9" x14ac:dyDescent="0.25">
      <c r="I943" s="76"/>
    </row>
    <row r="944" spans="9:9" x14ac:dyDescent="0.25">
      <c r="I944" s="76"/>
    </row>
    <row r="945" spans="9:9" x14ac:dyDescent="0.25">
      <c r="I945" s="76"/>
    </row>
    <row r="946" spans="9:9" x14ac:dyDescent="0.25">
      <c r="I946" s="76"/>
    </row>
    <row r="947" spans="9:9" x14ac:dyDescent="0.25">
      <c r="I947" s="76"/>
    </row>
    <row r="948" spans="9:9" x14ac:dyDescent="0.25">
      <c r="I948" s="76"/>
    </row>
    <row r="949" spans="9:9" x14ac:dyDescent="0.25">
      <c r="I949" s="76"/>
    </row>
    <row r="950" spans="9:9" x14ac:dyDescent="0.25">
      <c r="I950" s="76"/>
    </row>
    <row r="951" spans="9:9" x14ac:dyDescent="0.25">
      <c r="I951" s="76"/>
    </row>
    <row r="952" spans="9:9" x14ac:dyDescent="0.25">
      <c r="I952" s="76"/>
    </row>
    <row r="953" spans="9:9" x14ac:dyDescent="0.25">
      <c r="I953" s="76"/>
    </row>
    <row r="954" spans="9:9" x14ac:dyDescent="0.25">
      <c r="I954" s="76"/>
    </row>
    <row r="955" spans="9:9" x14ac:dyDescent="0.25">
      <c r="I955" s="76"/>
    </row>
    <row r="956" spans="9:9" x14ac:dyDescent="0.25">
      <c r="I956" s="76"/>
    </row>
    <row r="957" spans="9:9" x14ac:dyDescent="0.25">
      <c r="I957" s="76"/>
    </row>
    <row r="958" spans="9:9" x14ac:dyDescent="0.25">
      <c r="I958" s="76"/>
    </row>
    <row r="959" spans="9:9" x14ac:dyDescent="0.25">
      <c r="I959" s="76"/>
    </row>
    <row r="960" spans="9:9" x14ac:dyDescent="0.25">
      <c r="I960" s="76"/>
    </row>
    <row r="961" spans="9:9" x14ac:dyDescent="0.25">
      <c r="I961" s="76"/>
    </row>
    <row r="962" spans="9:9" x14ac:dyDescent="0.25">
      <c r="I962" s="76"/>
    </row>
    <row r="963" spans="9:9" x14ac:dyDescent="0.25">
      <c r="I963" s="76"/>
    </row>
    <row r="964" spans="9:9" x14ac:dyDescent="0.25">
      <c r="I964" s="76"/>
    </row>
    <row r="965" spans="9:9" x14ac:dyDescent="0.25">
      <c r="I965" s="76"/>
    </row>
    <row r="966" spans="9:9" x14ac:dyDescent="0.25">
      <c r="I966" s="76"/>
    </row>
    <row r="967" spans="9:9" x14ac:dyDescent="0.25">
      <c r="I967" s="76"/>
    </row>
    <row r="968" spans="9:9" x14ac:dyDescent="0.25">
      <c r="I968" s="76"/>
    </row>
    <row r="969" spans="9:9" x14ac:dyDescent="0.25">
      <c r="I969" s="76"/>
    </row>
    <row r="970" spans="9:9" x14ac:dyDescent="0.25">
      <c r="I970" s="76"/>
    </row>
    <row r="971" spans="9:9" x14ac:dyDescent="0.25">
      <c r="I971" s="76"/>
    </row>
    <row r="972" spans="9:9" x14ac:dyDescent="0.25">
      <c r="I972" s="76"/>
    </row>
    <row r="973" spans="9:9" x14ac:dyDescent="0.25">
      <c r="I973" s="76"/>
    </row>
    <row r="974" spans="9:9" x14ac:dyDescent="0.25">
      <c r="I974" s="76"/>
    </row>
    <row r="975" spans="9:9" x14ac:dyDescent="0.25">
      <c r="I975" s="76"/>
    </row>
    <row r="976" spans="9:9" x14ac:dyDescent="0.25">
      <c r="I976" s="76"/>
    </row>
    <row r="977" spans="9:9" x14ac:dyDescent="0.25">
      <c r="I977" s="76"/>
    </row>
    <row r="978" spans="9:9" x14ac:dyDescent="0.25">
      <c r="I978" s="76"/>
    </row>
    <row r="979" spans="9:9" x14ac:dyDescent="0.25">
      <c r="I979" s="76"/>
    </row>
    <row r="980" spans="9:9" x14ac:dyDescent="0.25">
      <c r="I980" s="76"/>
    </row>
    <row r="981" spans="9:9" x14ac:dyDescent="0.25">
      <c r="I981" s="76"/>
    </row>
    <row r="982" spans="9:9" x14ac:dyDescent="0.25">
      <c r="I982" s="76"/>
    </row>
    <row r="983" spans="9:9" x14ac:dyDescent="0.25">
      <c r="I983" s="76"/>
    </row>
    <row r="984" spans="9:9" x14ac:dyDescent="0.25">
      <c r="I984" s="76"/>
    </row>
    <row r="985" spans="9:9" x14ac:dyDescent="0.25">
      <c r="I985" s="76"/>
    </row>
    <row r="986" spans="9:9" x14ac:dyDescent="0.25">
      <c r="I986" s="76"/>
    </row>
    <row r="987" spans="9:9" x14ac:dyDescent="0.25">
      <c r="I987" s="76"/>
    </row>
    <row r="988" spans="9:9" x14ac:dyDescent="0.25">
      <c r="I988" s="76"/>
    </row>
    <row r="989" spans="9:9" x14ac:dyDescent="0.25">
      <c r="I989" s="76"/>
    </row>
    <row r="990" spans="9:9" x14ac:dyDescent="0.25">
      <c r="I990" s="76"/>
    </row>
  </sheetData>
  <mergeCells count="12">
    <mergeCell ref="E7:F8"/>
    <mergeCell ref="E9:F9"/>
    <mergeCell ref="A29:B29"/>
    <mergeCell ref="B41:C41"/>
    <mergeCell ref="B42:C42"/>
    <mergeCell ref="A25:B25"/>
    <mergeCell ref="C25:D25"/>
    <mergeCell ref="A1:D1"/>
    <mergeCell ref="A2:B2"/>
    <mergeCell ref="A12:B12"/>
    <mergeCell ref="A15:B15"/>
    <mergeCell ref="A20:B20"/>
  </mergeCells>
  <dataValidations count="1">
    <dataValidation type="list" allowBlank="1" showInputMessage="1" showErrorMessage="1" sqref="B13" xr:uid="{F5240F1E-46ED-4EE1-B15F-A23BE9895FBB}">
      <formula1>$E$11:$E$12</formula1>
    </dataValidation>
  </dataValidations>
  <pageMargins left="0.7" right="0.7" top="0.75" bottom="0.75" header="0.3" footer="0.3"/>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ED489-14D4-4183-B143-2D2A42E29980}">
  <dimension ref="A1:M52"/>
  <sheetViews>
    <sheetView workbookViewId="0">
      <selection sqref="A1:B1"/>
    </sheetView>
  </sheetViews>
  <sheetFormatPr defaultColWidth="9.140625" defaultRowHeight="15" x14ac:dyDescent="0.25"/>
  <cols>
    <col min="1" max="1" width="29" customWidth="1"/>
    <col min="2" max="2" width="21.7109375" customWidth="1"/>
    <col min="3" max="9" width="10.7109375" customWidth="1"/>
  </cols>
  <sheetData>
    <row r="1" spans="1:13" ht="39" customHeight="1" thickBot="1" x14ac:dyDescent="0.3">
      <c r="A1" s="286" t="s">
        <v>9790</v>
      </c>
      <c r="B1" s="287"/>
      <c r="C1" s="72"/>
      <c r="D1" s="72"/>
      <c r="G1" s="18"/>
    </row>
    <row r="2" spans="1:13" ht="15" customHeight="1" x14ac:dyDescent="0.25">
      <c r="A2" s="288" t="s">
        <v>77</v>
      </c>
      <c r="B2" s="289"/>
      <c r="E2" s="22"/>
      <c r="G2" s="18"/>
    </row>
    <row r="3" spans="1:13" ht="18" x14ac:dyDescent="0.35">
      <c r="A3" s="113" t="s">
        <v>9791</v>
      </c>
      <c r="B3" s="173">
        <v>149</v>
      </c>
      <c r="E3" s="22"/>
      <c r="G3" s="18"/>
      <c r="L3" s="85"/>
      <c r="M3" s="174"/>
    </row>
    <row r="4" spans="1:13" ht="18" x14ac:dyDescent="0.35">
      <c r="A4" s="113" t="s">
        <v>9792</v>
      </c>
      <c r="B4" s="173">
        <v>161</v>
      </c>
      <c r="E4" s="22"/>
      <c r="G4" s="248"/>
    </row>
    <row r="5" spans="1:13" ht="18" x14ac:dyDescent="0.35">
      <c r="A5" s="113" t="s">
        <v>9793</v>
      </c>
      <c r="B5" s="173">
        <v>93</v>
      </c>
      <c r="E5" s="22"/>
      <c r="G5" s="248"/>
    </row>
    <row r="6" spans="1:13" ht="18" x14ac:dyDescent="0.35">
      <c r="A6" s="113" t="s">
        <v>9794</v>
      </c>
      <c r="B6" s="173">
        <v>224</v>
      </c>
      <c r="E6" s="22"/>
      <c r="G6" s="248"/>
    </row>
    <row r="7" spans="1:13" x14ac:dyDescent="0.25">
      <c r="A7" s="113" t="s">
        <v>88</v>
      </c>
      <c r="B7" s="175">
        <v>0.05</v>
      </c>
      <c r="E7" s="22"/>
      <c r="G7" s="248"/>
    </row>
    <row r="8" spans="1:13" ht="18" x14ac:dyDescent="0.35">
      <c r="A8" s="113" t="s">
        <v>9795</v>
      </c>
      <c r="B8" s="176">
        <f>B3/B4</f>
        <v>0.92546583850931674</v>
      </c>
      <c r="D8" s="177"/>
    </row>
    <row r="9" spans="1:13" ht="18" x14ac:dyDescent="0.35">
      <c r="A9" s="113" t="s">
        <v>9796</v>
      </c>
      <c r="B9" s="176">
        <f>B5/B6</f>
        <v>0.41517857142857145</v>
      </c>
      <c r="E9" s="91"/>
      <c r="F9" s="91"/>
      <c r="H9" s="178"/>
      <c r="I9" s="179"/>
    </row>
    <row r="10" spans="1:13" x14ac:dyDescent="0.25">
      <c r="A10" s="113" t="s">
        <v>9797</v>
      </c>
      <c r="B10" s="176">
        <f>(B3+B5)/(B4+B6)</f>
        <v>0.62857142857142856</v>
      </c>
      <c r="H10" s="60"/>
      <c r="I10" s="60"/>
    </row>
    <row r="11" spans="1:13" ht="15.75" thickBot="1" x14ac:dyDescent="0.3">
      <c r="A11" s="115" t="s">
        <v>9798</v>
      </c>
      <c r="B11" s="180">
        <f>1-B10</f>
        <v>0.37142857142857144</v>
      </c>
      <c r="H11" s="290"/>
      <c r="I11" s="290"/>
    </row>
    <row r="12" spans="1:13" ht="15" customHeight="1" thickBot="1" x14ac:dyDescent="0.3">
      <c r="A12" s="37"/>
      <c r="B12" s="22"/>
      <c r="C12" s="6" t="s">
        <v>76</v>
      </c>
      <c r="G12" s="36"/>
      <c r="I12" s="181"/>
    </row>
    <row r="13" spans="1:13" ht="15" customHeight="1" x14ac:dyDescent="0.25">
      <c r="A13" s="280" t="s">
        <v>9799</v>
      </c>
      <c r="B13" s="281"/>
      <c r="C13" s="6"/>
      <c r="G13" s="36"/>
      <c r="I13" s="181"/>
    </row>
    <row r="14" spans="1:13" ht="15" customHeight="1" x14ac:dyDescent="0.35">
      <c r="A14" s="112" t="s">
        <v>9800</v>
      </c>
      <c r="B14" s="182">
        <f>B8-B9</f>
        <v>0.51028726708074523</v>
      </c>
      <c r="C14" s="6"/>
      <c r="G14" s="36"/>
      <c r="I14" s="181"/>
    </row>
    <row r="15" spans="1:13" ht="15" customHeight="1" thickBot="1" x14ac:dyDescent="0.3">
      <c r="A15" s="194" t="s">
        <v>9801</v>
      </c>
      <c r="B15" s="183">
        <f>((B8-B9)-(0))/SQRT(B10*B11*(1/B4+1/B6))</f>
        <v>10.221304865844433</v>
      </c>
      <c r="C15" s="6"/>
      <c r="G15" s="36"/>
      <c r="I15" s="181"/>
    </row>
    <row r="16" spans="1:13" ht="15" customHeight="1" thickBot="1" x14ac:dyDescent="0.3">
      <c r="A16" s="37"/>
      <c r="B16" s="184"/>
      <c r="C16" s="6"/>
      <c r="G16" s="36"/>
      <c r="I16" s="181"/>
    </row>
    <row r="17" spans="1:9" ht="15" customHeight="1" x14ac:dyDescent="0.25">
      <c r="A17" s="272" t="s">
        <v>66</v>
      </c>
      <c r="B17" s="273"/>
      <c r="C17" s="6"/>
      <c r="G17" s="36"/>
      <c r="I17" s="181"/>
    </row>
    <row r="18" spans="1:9" ht="15" customHeight="1" x14ac:dyDescent="0.25">
      <c r="A18" s="185" t="s">
        <v>67</v>
      </c>
      <c r="B18" s="186">
        <f>_xlfn.NORM.S.INV(B7/2)</f>
        <v>-1.9599639845400538</v>
      </c>
      <c r="C18" s="6"/>
      <c r="G18" s="36"/>
      <c r="I18" s="181"/>
    </row>
    <row r="19" spans="1:9" ht="15" customHeight="1" x14ac:dyDescent="0.25">
      <c r="A19" s="185" t="s">
        <v>68</v>
      </c>
      <c r="B19" s="186">
        <f>_xlfn.NORM.S.INV(1-B7/2)</f>
        <v>1.9599639845400536</v>
      </c>
      <c r="C19" s="6"/>
      <c r="G19" s="36"/>
      <c r="I19" s="181"/>
    </row>
    <row r="20" spans="1:9" ht="15" customHeight="1" thickBot="1" x14ac:dyDescent="0.3">
      <c r="A20" s="187" t="s">
        <v>69</v>
      </c>
      <c r="B20" s="188">
        <f>2*(1-_xlfn.NORM.S.DIST(ABS(B15), TRUE))</f>
        <v>0</v>
      </c>
      <c r="C20" s="6"/>
      <c r="G20" s="36"/>
      <c r="I20" s="181"/>
    </row>
    <row r="21" spans="1:9" ht="15" customHeight="1" thickBot="1" x14ac:dyDescent="0.3">
      <c r="A21" s="62"/>
      <c r="B21" s="62"/>
      <c r="G21" s="36"/>
      <c r="H21" s="249"/>
      <c r="I21" s="189"/>
    </row>
    <row r="22" spans="1:9" ht="15" customHeight="1" x14ac:dyDescent="0.25">
      <c r="A22" s="272" t="s">
        <v>70</v>
      </c>
      <c r="B22" s="273"/>
      <c r="G22" s="36"/>
      <c r="H22" s="249"/>
      <c r="I22" s="189"/>
    </row>
    <row r="23" spans="1:9" ht="15" customHeight="1" x14ac:dyDescent="0.25">
      <c r="A23" s="185" t="s">
        <v>67</v>
      </c>
      <c r="B23" s="186">
        <f>_xlfn.NORM.S.INV(B7)</f>
        <v>-1.6448536269514726</v>
      </c>
      <c r="G23" s="36"/>
      <c r="H23" s="249"/>
      <c r="I23" s="189"/>
    </row>
    <row r="24" spans="1:9" ht="15" customHeight="1" thickBot="1" x14ac:dyDescent="0.3">
      <c r="A24" s="187" t="s">
        <v>69</v>
      </c>
      <c r="B24" s="188">
        <f>_xlfn.NORM.S.DIST(B15, TRUE)</f>
        <v>1</v>
      </c>
      <c r="G24" s="36"/>
      <c r="H24" s="249"/>
      <c r="I24" s="189"/>
    </row>
    <row r="25" spans="1:9" ht="15" customHeight="1" thickBot="1" x14ac:dyDescent="0.3">
      <c r="B25" s="190"/>
      <c r="G25" s="36"/>
      <c r="H25" s="249"/>
      <c r="I25" s="189"/>
    </row>
    <row r="26" spans="1:9" ht="15" customHeight="1" x14ac:dyDescent="0.25">
      <c r="A26" s="272" t="s">
        <v>71</v>
      </c>
      <c r="B26" s="273"/>
      <c r="G26" s="36"/>
      <c r="H26" s="249"/>
      <c r="I26" s="189"/>
    </row>
    <row r="27" spans="1:9" ht="15" customHeight="1" x14ac:dyDescent="0.25">
      <c r="A27" s="185" t="s">
        <v>68</v>
      </c>
      <c r="B27" s="186">
        <f>-_xlfn.NORM.S.INV(B7)</f>
        <v>1.6448536269514726</v>
      </c>
      <c r="G27" s="36"/>
      <c r="H27" s="249"/>
      <c r="I27" s="189"/>
    </row>
    <row r="28" spans="1:9" ht="15" customHeight="1" thickBot="1" x14ac:dyDescent="0.3">
      <c r="A28" s="187" t="s">
        <v>69</v>
      </c>
      <c r="B28" s="188">
        <f>1-_xlfn.NORM.S.DIST(B15, TRUE)</f>
        <v>0</v>
      </c>
      <c r="G28" s="36"/>
      <c r="H28" s="249"/>
      <c r="I28" s="189"/>
    </row>
    <row r="29" spans="1:9" ht="15" customHeight="1" thickBot="1" x14ac:dyDescent="0.3">
      <c r="A29" s="37"/>
      <c r="B29" s="22"/>
      <c r="G29" s="36"/>
      <c r="H29" s="249"/>
      <c r="I29" s="189"/>
    </row>
    <row r="30" spans="1:9" ht="15" customHeight="1" x14ac:dyDescent="0.25">
      <c r="A30" s="195" t="s">
        <v>9802</v>
      </c>
      <c r="B30" s="196"/>
      <c r="G30" s="36"/>
      <c r="H30" s="249"/>
      <c r="I30" s="189"/>
    </row>
    <row r="31" spans="1:9" ht="15" customHeight="1" x14ac:dyDescent="0.35">
      <c r="A31" s="197" t="s">
        <v>9803</v>
      </c>
      <c r="B31" s="10">
        <f>B4*B10</f>
        <v>101.2</v>
      </c>
      <c r="G31" s="36"/>
      <c r="H31" s="249"/>
      <c r="I31" s="189"/>
    </row>
    <row r="32" spans="1:9" ht="15" customHeight="1" x14ac:dyDescent="0.35">
      <c r="A32" s="197" t="s">
        <v>9804</v>
      </c>
      <c r="B32" s="10">
        <f>B4*B11</f>
        <v>59.800000000000004</v>
      </c>
      <c r="G32" s="36"/>
      <c r="H32" s="249"/>
      <c r="I32" s="189"/>
    </row>
    <row r="33" spans="1:9" ht="15" customHeight="1" x14ac:dyDescent="0.35">
      <c r="A33" s="197" t="s">
        <v>9805</v>
      </c>
      <c r="B33" s="10">
        <f>B6*B10</f>
        <v>140.80000000000001</v>
      </c>
      <c r="C33" s="37"/>
      <c r="H33" s="62"/>
      <c r="I33" s="62"/>
    </row>
    <row r="34" spans="1:9" ht="15" customHeight="1" x14ac:dyDescent="0.35">
      <c r="A34" s="197" t="s">
        <v>9806</v>
      </c>
      <c r="B34" s="10">
        <f>B6*B11</f>
        <v>83.2</v>
      </c>
      <c r="C34" s="6"/>
      <c r="D34" s="6"/>
    </row>
    <row r="35" spans="1:9" ht="15" customHeight="1" thickBot="1" x14ac:dyDescent="0.3">
      <c r="A35" s="284" t="s">
        <v>9807</v>
      </c>
      <c r="B35" s="285"/>
      <c r="C35" s="198"/>
      <c r="D35" s="198"/>
    </row>
    <row r="36" spans="1:9" ht="15" customHeight="1" x14ac:dyDescent="0.25">
      <c r="C36" s="98"/>
    </row>
    <row r="37" spans="1:9" ht="15" customHeight="1" x14ac:dyDescent="0.25">
      <c r="A37" s="6" t="s">
        <v>9871</v>
      </c>
      <c r="B37" s="92"/>
      <c r="C37" s="22"/>
      <c r="D37" s="22"/>
      <c r="E37" s="191"/>
    </row>
    <row r="38" spans="1:9" ht="21" x14ac:dyDescent="0.25">
      <c r="A38" s="192"/>
      <c r="C38" s="22"/>
      <c r="D38" s="22"/>
      <c r="E38" s="191"/>
    </row>
    <row r="39" spans="1:9" x14ac:dyDescent="0.25">
      <c r="A39" s="199"/>
      <c r="B39" s="200"/>
      <c r="C39" s="22"/>
      <c r="D39" s="22"/>
      <c r="E39" s="22"/>
    </row>
    <row r="40" spans="1:9" x14ac:dyDescent="0.25">
      <c r="A40" s="193"/>
      <c r="B40" s="91"/>
      <c r="C40" s="22"/>
      <c r="D40" s="22"/>
      <c r="E40" s="22"/>
    </row>
    <row r="41" spans="1:9" x14ac:dyDescent="0.25">
      <c r="B41" s="22"/>
      <c r="C41" s="22"/>
      <c r="D41" s="22"/>
      <c r="E41" s="22"/>
    </row>
    <row r="42" spans="1:9" x14ac:dyDescent="0.25">
      <c r="B42" s="22"/>
      <c r="C42" s="22"/>
      <c r="D42" s="22"/>
      <c r="E42" s="22"/>
    </row>
    <row r="43" spans="1:9" x14ac:dyDescent="0.25">
      <c r="B43" s="22"/>
      <c r="C43" s="22"/>
      <c r="D43" s="22"/>
      <c r="E43" s="22"/>
    </row>
    <row r="44" spans="1:9" x14ac:dyDescent="0.25">
      <c r="B44" s="22"/>
      <c r="C44" s="22"/>
      <c r="D44" s="22"/>
      <c r="E44" s="22"/>
    </row>
    <row r="45" spans="1:9" x14ac:dyDescent="0.25">
      <c r="B45" s="22"/>
      <c r="C45" s="22"/>
      <c r="D45" s="22"/>
      <c r="E45" s="22"/>
    </row>
    <row r="46" spans="1:9" x14ac:dyDescent="0.25">
      <c r="B46" s="22"/>
      <c r="C46" s="22"/>
      <c r="D46" s="22"/>
      <c r="E46" s="22"/>
    </row>
    <row r="47" spans="1:9" x14ac:dyDescent="0.25">
      <c r="B47" s="22"/>
      <c r="E47" s="22"/>
    </row>
    <row r="48" spans="1:9" x14ac:dyDescent="0.25">
      <c r="B48" s="22"/>
      <c r="C48" s="91"/>
      <c r="D48" s="91"/>
      <c r="E48" s="22"/>
    </row>
    <row r="49" spans="1:2" x14ac:dyDescent="0.25">
      <c r="B49" s="22"/>
    </row>
    <row r="50" spans="1:2" x14ac:dyDescent="0.25">
      <c r="B50" s="22"/>
    </row>
    <row r="52" spans="1:2" x14ac:dyDescent="0.25">
      <c r="A52" s="91"/>
      <c r="B52" s="91"/>
    </row>
  </sheetData>
  <mergeCells count="8">
    <mergeCell ref="A35:B35"/>
    <mergeCell ref="A1:B1"/>
    <mergeCell ref="A2:B2"/>
    <mergeCell ref="H11:I11"/>
    <mergeCell ref="A13:B13"/>
    <mergeCell ref="A17:B17"/>
    <mergeCell ref="A22:B22"/>
    <mergeCell ref="A26:B26"/>
  </mergeCells>
  <conditionalFormatting sqref="E7">
    <cfRule type="containsText" dxfId="30" priority="11" operator="containsText" text="Do Not">
      <formula>NOT(ISERROR(SEARCH("Do Not",E7)))</formula>
    </cfRule>
  </conditionalFormatting>
  <conditionalFormatting sqref="E3">
    <cfRule type="containsText" dxfId="29" priority="7" operator="containsText" text="No">
      <formula>NOT(ISERROR(SEARCH("No",E3)))</formula>
    </cfRule>
    <cfRule type="containsText" dxfId="28" priority="8" operator="containsText" text="Yes">
      <formula>NOT(ISERROR(SEARCH("Yes",E3)))</formula>
    </cfRule>
    <cfRule type="containsText" dxfId="27" priority="9" operator="containsText" text="&lt;">
      <formula>NOT(ISERROR(SEARCH("&lt;",E3)))</formula>
    </cfRule>
    <cfRule type="containsText" dxfId="26" priority="10" operator="containsText" text="&gt;">
      <formula>NOT(ISERROR(SEARCH("&gt;",E3)))</formula>
    </cfRule>
  </conditionalFormatting>
  <conditionalFormatting sqref="E4:E6">
    <cfRule type="containsText" dxfId="25" priority="3" operator="containsText" text="No">
      <formula>NOT(ISERROR(SEARCH("No",E4)))</formula>
    </cfRule>
    <cfRule type="containsText" dxfId="24" priority="4" operator="containsText" text="Yes">
      <formula>NOT(ISERROR(SEARCH("Yes",E4)))</formula>
    </cfRule>
    <cfRule type="containsText" dxfId="23" priority="5" operator="containsText" text="&lt;">
      <formula>NOT(ISERROR(SEARCH("&lt;",E4)))</formula>
    </cfRule>
    <cfRule type="containsText" dxfId="22" priority="6" operator="containsText" text="&gt;">
      <formula>NOT(ISERROR(SEARCH("&gt;",E4)))</formula>
    </cfRule>
  </conditionalFormatting>
  <conditionalFormatting sqref="E7">
    <cfRule type="containsText" dxfId="21" priority="1" operator="containsText" text="No">
      <formula>NOT(ISERROR(SEARCH("No",E7)))</formula>
    </cfRule>
    <cfRule type="containsText" dxfId="20" priority="2" operator="containsText" text="Yes">
      <formula>NOT(ISERROR(SEARCH("Yes",E7)))</formula>
    </cfRule>
  </conditionalFormatting>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71873-2594-4BF4-BDD9-5A237D260DBB}">
  <dimension ref="A1:Q104"/>
  <sheetViews>
    <sheetView workbookViewId="0">
      <selection activeCell="A19" sqref="A19:B20"/>
    </sheetView>
  </sheetViews>
  <sheetFormatPr defaultRowHeight="15" x14ac:dyDescent="0.25"/>
  <cols>
    <col min="1" max="1" width="33.85546875" customWidth="1"/>
    <col min="2" max="2" width="16.140625" customWidth="1"/>
    <col min="3" max="8" width="10.7109375" customWidth="1"/>
    <col min="9" max="9" width="10.7109375" style="224" customWidth="1"/>
    <col min="10" max="10" width="11.85546875" customWidth="1"/>
    <col min="11" max="12" width="11.28515625" style="74" customWidth="1"/>
  </cols>
  <sheetData>
    <row r="1" spans="1:17" ht="19.350000000000001" customHeight="1" thickBot="1" x14ac:dyDescent="0.3">
      <c r="A1" s="291" t="s">
        <v>9840</v>
      </c>
      <c r="B1" s="291"/>
      <c r="C1" s="291"/>
      <c r="D1" s="291"/>
      <c r="G1" s="18"/>
      <c r="K1" s="85"/>
      <c r="L1" s="85"/>
      <c r="Q1" t="s">
        <v>76</v>
      </c>
    </row>
    <row r="2" spans="1:17" ht="15" customHeight="1" thickBot="1" x14ac:dyDescent="0.3">
      <c r="A2" s="292" t="s">
        <v>9841</v>
      </c>
      <c r="B2" s="293"/>
      <c r="G2" s="22"/>
    </row>
    <row r="3" spans="1:17" ht="15" customHeight="1" x14ac:dyDescent="0.35">
      <c r="A3" s="111" t="s">
        <v>78</v>
      </c>
      <c r="B3" s="123">
        <v>1874</v>
      </c>
      <c r="G3" s="22"/>
    </row>
    <row r="4" spans="1:17" ht="15" customHeight="1" x14ac:dyDescent="0.35">
      <c r="A4" s="113" t="s">
        <v>80</v>
      </c>
      <c r="B4" s="123">
        <v>144</v>
      </c>
      <c r="G4" s="22"/>
    </row>
    <row r="5" spans="1:17" ht="15" customHeight="1" thickBot="1" x14ac:dyDescent="0.4">
      <c r="A5" s="115" t="s">
        <v>82</v>
      </c>
      <c r="B5" s="225">
        <v>7</v>
      </c>
      <c r="G5" s="22"/>
    </row>
    <row r="6" spans="1:17" ht="15" customHeight="1" x14ac:dyDescent="0.35">
      <c r="A6" s="111" t="s">
        <v>79</v>
      </c>
      <c r="B6" s="226">
        <v>1666</v>
      </c>
      <c r="G6" s="177"/>
    </row>
    <row r="7" spans="1:17" ht="15" customHeight="1" x14ac:dyDescent="0.35">
      <c r="A7" s="113" t="s">
        <v>81</v>
      </c>
      <c r="B7" s="123">
        <v>187</v>
      </c>
      <c r="G7" s="177"/>
    </row>
    <row r="8" spans="1:17" ht="15" customHeight="1" thickBot="1" x14ac:dyDescent="0.4">
      <c r="A8" s="115" t="s">
        <v>83</v>
      </c>
      <c r="B8" s="225">
        <v>13</v>
      </c>
    </row>
    <row r="9" spans="1:17" ht="15" customHeight="1" x14ac:dyDescent="0.35">
      <c r="A9" s="250" t="s">
        <v>9842</v>
      </c>
      <c r="B9" s="227">
        <v>0</v>
      </c>
      <c r="C9" t="s">
        <v>9843</v>
      </c>
      <c r="D9" s="81"/>
      <c r="H9" s="177"/>
      <c r="I9" s="228"/>
    </row>
    <row r="10" spans="1:17" ht="15" customHeight="1" thickBot="1" x14ac:dyDescent="0.3">
      <c r="A10" s="115" t="s">
        <v>9844</v>
      </c>
      <c r="B10" s="229">
        <v>0.95</v>
      </c>
      <c r="C10" s="81"/>
      <c r="D10" s="81"/>
      <c r="H10" s="177"/>
      <c r="I10" s="228"/>
    </row>
    <row r="11" spans="1:17" ht="15" customHeight="1" thickBot="1" x14ac:dyDescent="0.3">
      <c r="A11" s="85"/>
      <c r="B11" s="86"/>
      <c r="H11" s="177"/>
      <c r="I11" s="228"/>
    </row>
    <row r="12" spans="1:17" ht="15" customHeight="1" x14ac:dyDescent="0.25">
      <c r="A12" s="288" t="s">
        <v>9845</v>
      </c>
      <c r="B12" s="289"/>
      <c r="C12" s="87"/>
      <c r="D12" s="87"/>
      <c r="E12" s="87"/>
      <c r="G12" s="177"/>
      <c r="H12" s="230"/>
      <c r="I12" s="228"/>
    </row>
    <row r="13" spans="1:17" ht="15" customHeight="1" x14ac:dyDescent="0.35">
      <c r="A13" s="112" t="s">
        <v>9846</v>
      </c>
      <c r="B13" s="89">
        <f>B3-B6</f>
        <v>208</v>
      </c>
      <c r="C13" t="str">
        <f ca="1">_xlfn.FORMULATEXT(B13)</f>
        <v>=B3-B6</v>
      </c>
      <c r="G13" s="177"/>
      <c r="H13" s="230"/>
      <c r="I13" s="228"/>
    </row>
    <row r="14" spans="1:17" ht="15" customHeight="1" x14ac:dyDescent="0.25">
      <c r="A14" s="112" t="s">
        <v>9847</v>
      </c>
      <c r="B14" s="89">
        <f>B5+B8-2</f>
        <v>18</v>
      </c>
      <c r="C14" t="str">
        <f ca="1">_xlfn.FORMULATEXT(B14)</f>
        <v>=B5+B8-2</v>
      </c>
      <c r="G14" s="177"/>
    </row>
    <row r="15" spans="1:17" ht="15" customHeight="1" x14ac:dyDescent="0.25">
      <c r="A15" s="113" t="s">
        <v>9848</v>
      </c>
      <c r="B15" s="231">
        <f>1-B10</f>
        <v>5.0000000000000044E-2</v>
      </c>
      <c r="C15" t="str">
        <f ca="1">_xlfn.FORMULATEXT(B15)</f>
        <v>=1-B10</v>
      </c>
      <c r="G15" s="177"/>
    </row>
    <row r="16" spans="1:17" ht="15" customHeight="1" x14ac:dyDescent="0.35">
      <c r="A16" s="112" t="s">
        <v>9849</v>
      </c>
      <c r="B16" s="88">
        <f>_xlfn.T.INV.2T(B15,B14)</f>
        <v>2.1009220402410378</v>
      </c>
      <c r="C16" t="str">
        <f ca="1">_xlfn.FORMULATEXT(B16)</f>
        <v>=T.INV.2T(B15,B14)</v>
      </c>
      <c r="G16" s="177"/>
      <c r="I16" s="228"/>
    </row>
    <row r="17" spans="1:8" ht="15" customHeight="1" thickBot="1" x14ac:dyDescent="0.3">
      <c r="A17" s="251" t="s">
        <v>9850</v>
      </c>
      <c r="B17" s="232">
        <f>SQRT(((B5-1)*B4^2+(B8-1)*B7^2)/(B5+B8-2))</f>
        <v>173.85242784231306</v>
      </c>
      <c r="C17" s="74" t="str">
        <f ca="1">_xlfn.FORMULATEXT(B17)</f>
        <v>=SQRT(((B5-1)*B4^2+(B8-1)*B7^2)/(B5+B8-2))</v>
      </c>
    </row>
    <row r="18" spans="1:8" ht="15" customHeight="1" thickBot="1" x14ac:dyDescent="0.3">
      <c r="A18" s="148"/>
      <c r="B18" s="233"/>
    </row>
    <row r="19" spans="1:8" ht="15" customHeight="1" x14ac:dyDescent="0.25">
      <c r="A19" s="294" t="s">
        <v>9851</v>
      </c>
      <c r="B19" s="295"/>
      <c r="G19" s="177"/>
      <c r="H19" s="74"/>
    </row>
    <row r="20" spans="1:8" ht="15" customHeight="1" x14ac:dyDescent="0.25">
      <c r="A20" s="296"/>
      <c r="B20" s="297"/>
      <c r="F20" s="98"/>
    </row>
    <row r="21" spans="1:8" ht="15" customHeight="1" x14ac:dyDescent="0.25">
      <c r="A21" s="234" t="s">
        <v>9852</v>
      </c>
      <c r="B21" s="235">
        <f>B16*B17*SQRT((1/B5)+(1/B8))</f>
        <v>171.23202740584023</v>
      </c>
      <c r="C21" s="236" t="str">
        <f ca="1">_xlfn.FORMULATEXT(B21)</f>
        <v>=B16*B17*SQRT((1/B5)+(1/B8))</v>
      </c>
      <c r="G21" s="98"/>
    </row>
    <row r="22" spans="1:8" ht="15" customHeight="1" x14ac:dyDescent="0.25">
      <c r="A22" s="234" t="s">
        <v>9853</v>
      </c>
      <c r="B22" s="235">
        <f>B13-B21</f>
        <v>36.767972594159772</v>
      </c>
      <c r="C22" s="236" t="str">
        <f ca="1">_xlfn.FORMULATEXT(B22)</f>
        <v>=B13-B21</v>
      </c>
    </row>
    <row r="23" spans="1:8" ht="15" customHeight="1" thickBot="1" x14ac:dyDescent="0.3">
      <c r="A23" s="237" t="s">
        <v>9854</v>
      </c>
      <c r="B23" s="238">
        <f>B13+B21</f>
        <v>379.2320274058402</v>
      </c>
      <c r="C23" s="236" t="str">
        <f ca="1">_xlfn.FORMULATEXT(B23)</f>
        <v>=B13+B21</v>
      </c>
    </row>
    <row r="24" spans="1:8" ht="15" customHeight="1" thickBot="1" x14ac:dyDescent="0.3">
      <c r="A24" s="298" t="str">
        <f>ROUND(B22,3)&amp;" &lt; μ1 - μ2 &lt; "&amp;ROUND(B23,3)</f>
        <v>36.768 &lt; μ1 - μ2 &lt; 379.232</v>
      </c>
      <c r="B24" s="299"/>
      <c r="C24" s="236" t="str">
        <f ca="1">_xlfn.FORMULATEXT(A24)</f>
        <v>=ROUND(B22,3)&amp;" &lt; μ1 - μ2 &lt; "&amp;ROUND(B23,3)</v>
      </c>
    </row>
    <row r="25" spans="1:8" ht="15" customHeight="1" x14ac:dyDescent="0.25"/>
    <row r="26" spans="1:8" ht="15" customHeight="1" x14ac:dyDescent="0.25"/>
    <row r="27" spans="1:8" ht="15" customHeight="1" x14ac:dyDescent="0.25"/>
    <row r="28" spans="1:8" ht="15.95" customHeight="1" x14ac:dyDescent="0.25">
      <c r="E28" s="239"/>
      <c r="F28" s="239"/>
    </row>
    <row r="29" spans="1:8" ht="19.5" customHeight="1" x14ac:dyDescent="0.25">
      <c r="A29" s="192" t="s">
        <v>9855</v>
      </c>
    </row>
    <row r="30" spans="1:8" ht="19.5" customHeight="1" x14ac:dyDescent="0.25">
      <c r="A30" t="s">
        <v>9856</v>
      </c>
    </row>
    <row r="31" spans="1:8" ht="15" customHeight="1" x14ac:dyDescent="0.25">
      <c r="B31" s="240"/>
    </row>
    <row r="32" spans="1:8" ht="15" customHeight="1" x14ac:dyDescent="0.25">
      <c r="B32" s="240"/>
    </row>
    <row r="33" spans="2:2" ht="15" customHeight="1" x14ac:dyDescent="0.25">
      <c r="B33" s="240"/>
    </row>
    <row r="34" spans="2:2" ht="15" customHeight="1" x14ac:dyDescent="0.25">
      <c r="B34" s="240"/>
    </row>
    <row r="35" spans="2:2" ht="15" customHeight="1" x14ac:dyDescent="0.25">
      <c r="B35" s="18"/>
    </row>
    <row r="36" spans="2:2" ht="15" customHeight="1" x14ac:dyDescent="0.25">
      <c r="B36" s="18"/>
    </row>
    <row r="37" spans="2:2" ht="15" customHeight="1" x14ac:dyDescent="0.25">
      <c r="B37" s="18"/>
    </row>
    <row r="38" spans="2:2" ht="15" customHeight="1" x14ac:dyDescent="0.25"/>
    <row r="39" spans="2:2" ht="15" customHeight="1" x14ac:dyDescent="0.25"/>
    <row r="40" spans="2:2" ht="15" customHeight="1" x14ac:dyDescent="0.25"/>
    <row r="41" spans="2:2" ht="15" customHeight="1" x14ac:dyDescent="0.25"/>
    <row r="42" spans="2:2" ht="15" customHeight="1" x14ac:dyDescent="0.25"/>
    <row r="43" spans="2:2" ht="15" customHeight="1" x14ac:dyDescent="0.25"/>
    <row r="44" spans="2:2" ht="15" customHeight="1" x14ac:dyDescent="0.25"/>
    <row r="45" spans="2:2" ht="15" customHeight="1" x14ac:dyDescent="0.25"/>
    <row r="46" spans="2:2" ht="15" customHeight="1" x14ac:dyDescent="0.25"/>
    <row r="47" spans="2:2" ht="15" customHeight="1" x14ac:dyDescent="0.25"/>
    <row r="48" spans="2:2" ht="15" customHeight="1" x14ac:dyDescent="0.25"/>
    <row r="49" ht="15" customHeight="1" x14ac:dyDescent="0.25"/>
    <row r="50" ht="15" customHeight="1" x14ac:dyDescent="0.25"/>
    <row r="51" ht="15" customHeight="1" x14ac:dyDescent="0.25"/>
    <row r="52" ht="15" customHeight="1" x14ac:dyDescent="0.25"/>
    <row r="53" ht="15" customHeight="1" x14ac:dyDescent="0.25"/>
    <row r="54" ht="15" customHeight="1" x14ac:dyDescent="0.25"/>
    <row r="55" ht="15" customHeight="1" x14ac:dyDescent="0.25"/>
    <row r="56" ht="15" customHeight="1" x14ac:dyDescent="0.25"/>
    <row r="57" ht="15" customHeight="1" x14ac:dyDescent="0.25"/>
    <row r="58" ht="15" customHeight="1" x14ac:dyDescent="0.25"/>
    <row r="59" ht="15" customHeight="1" x14ac:dyDescent="0.25"/>
    <row r="60" ht="15" customHeight="1" x14ac:dyDescent="0.25"/>
    <row r="61" ht="15" customHeight="1" x14ac:dyDescent="0.25"/>
    <row r="62" ht="15" customHeight="1" x14ac:dyDescent="0.25"/>
    <row r="63" ht="15" customHeight="1" x14ac:dyDescent="0.25"/>
    <row r="64" ht="15" customHeight="1" x14ac:dyDescent="0.25"/>
    <row r="65" ht="15" customHeight="1" x14ac:dyDescent="0.25"/>
    <row r="66" ht="15" customHeight="1" x14ac:dyDescent="0.25"/>
    <row r="67" ht="15" customHeight="1" x14ac:dyDescent="0.25"/>
    <row r="68" ht="15" customHeight="1" x14ac:dyDescent="0.25"/>
    <row r="69" ht="15" customHeight="1" x14ac:dyDescent="0.25"/>
    <row r="70" ht="15" customHeight="1" x14ac:dyDescent="0.25"/>
    <row r="71" ht="15" customHeight="1" x14ac:dyDescent="0.25"/>
    <row r="72" ht="15" customHeight="1" x14ac:dyDescent="0.25"/>
    <row r="73" ht="15" customHeight="1" x14ac:dyDescent="0.25"/>
    <row r="74" ht="15" customHeight="1" x14ac:dyDescent="0.25"/>
    <row r="75" ht="15" customHeight="1" x14ac:dyDescent="0.25"/>
    <row r="76" ht="15" customHeight="1" x14ac:dyDescent="0.25"/>
    <row r="77" ht="15" customHeight="1" x14ac:dyDescent="0.25"/>
    <row r="78" ht="15" customHeight="1" x14ac:dyDescent="0.25"/>
    <row r="79" ht="15" customHeight="1" x14ac:dyDescent="0.25"/>
    <row r="80"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5"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sheetData>
  <mergeCells count="5">
    <mergeCell ref="A1:D1"/>
    <mergeCell ref="A2:B2"/>
    <mergeCell ref="A12:B12"/>
    <mergeCell ref="A19:B20"/>
    <mergeCell ref="A24:B24"/>
  </mergeCells>
  <dataValidations count="1">
    <dataValidation type="list" allowBlank="1" showInputMessage="1" showErrorMessage="1" sqref="B12" xr:uid="{B0C63C7A-C4E7-44CE-82D1-69FC4F8B323A}">
      <formula1>$G$12:$G$13</formula1>
    </dataValidation>
  </dataValidation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C941E-F356-42D8-B2AD-96340403489D}">
  <dimension ref="A1:Q103"/>
  <sheetViews>
    <sheetView workbookViewId="0">
      <selection activeCell="L33" sqref="L33"/>
    </sheetView>
  </sheetViews>
  <sheetFormatPr defaultRowHeight="15" x14ac:dyDescent="0.25"/>
  <cols>
    <col min="1" max="1" width="33.85546875" customWidth="1"/>
    <col min="2" max="2" width="16.140625" customWidth="1"/>
    <col min="3" max="8" width="10.7109375" customWidth="1"/>
    <col min="9" max="9" width="10.7109375" style="224" customWidth="1"/>
    <col min="10" max="10" width="11.85546875" customWidth="1"/>
    <col min="11" max="12" width="11.28515625" style="74" customWidth="1"/>
  </cols>
  <sheetData>
    <row r="1" spans="1:17" ht="19.350000000000001" customHeight="1" thickBot="1" x14ac:dyDescent="0.3">
      <c r="A1" s="291" t="s">
        <v>9857</v>
      </c>
      <c r="B1" s="291"/>
      <c r="C1" s="291"/>
      <c r="D1" s="291"/>
      <c r="G1" s="18"/>
      <c r="K1" s="85"/>
      <c r="L1" s="85"/>
      <c r="Q1" t="s">
        <v>76</v>
      </c>
    </row>
    <row r="2" spans="1:17" ht="15" customHeight="1" thickBot="1" x14ac:dyDescent="0.3">
      <c r="A2" s="292" t="s">
        <v>9841</v>
      </c>
      <c r="B2" s="293"/>
      <c r="G2" s="22"/>
    </row>
    <row r="3" spans="1:17" ht="15" customHeight="1" x14ac:dyDescent="0.35">
      <c r="A3" s="111" t="s">
        <v>78</v>
      </c>
      <c r="B3" s="123">
        <v>100</v>
      </c>
      <c r="G3" s="22"/>
    </row>
    <row r="4" spans="1:17" ht="15" customHeight="1" x14ac:dyDescent="0.35">
      <c r="A4" s="113" t="s">
        <v>80</v>
      </c>
      <c r="B4" s="123">
        <v>3.84</v>
      </c>
      <c r="G4" s="22"/>
    </row>
    <row r="5" spans="1:17" ht="15" customHeight="1" thickBot="1" x14ac:dyDescent="0.4">
      <c r="A5" s="115" t="s">
        <v>82</v>
      </c>
      <c r="B5" s="225">
        <v>13</v>
      </c>
      <c r="G5" s="22"/>
    </row>
    <row r="6" spans="1:17" ht="15" customHeight="1" x14ac:dyDescent="0.35">
      <c r="A6" s="111" t="s">
        <v>79</v>
      </c>
      <c r="B6" s="226">
        <v>54</v>
      </c>
      <c r="G6" s="177"/>
    </row>
    <row r="7" spans="1:17" ht="15" customHeight="1" x14ac:dyDescent="0.35">
      <c r="A7" s="113" t="s">
        <v>81</v>
      </c>
      <c r="B7" s="123">
        <v>2.16</v>
      </c>
      <c r="G7" s="177"/>
    </row>
    <row r="8" spans="1:17" ht="15" customHeight="1" thickBot="1" x14ac:dyDescent="0.4">
      <c r="A8" s="115" t="s">
        <v>83</v>
      </c>
      <c r="B8" s="225">
        <v>18</v>
      </c>
    </row>
    <row r="9" spans="1:17" ht="15" customHeight="1" x14ac:dyDescent="0.35">
      <c r="A9" s="250" t="s">
        <v>9842</v>
      </c>
      <c r="B9" s="227">
        <v>2</v>
      </c>
      <c r="C9" t="s">
        <v>9843</v>
      </c>
      <c r="D9" s="81"/>
      <c r="H9" s="177"/>
      <c r="I9" s="228"/>
    </row>
    <row r="10" spans="1:17" ht="15" customHeight="1" thickBot="1" x14ac:dyDescent="0.3">
      <c r="A10" s="115" t="s">
        <v>9844</v>
      </c>
      <c r="B10" s="229">
        <v>0.9</v>
      </c>
      <c r="C10" s="81"/>
      <c r="D10" s="81"/>
      <c r="H10" s="177"/>
      <c r="I10" s="228"/>
    </row>
    <row r="11" spans="1:17" ht="15" customHeight="1" thickBot="1" x14ac:dyDescent="0.3">
      <c r="A11" s="85"/>
      <c r="B11" s="86"/>
      <c r="H11" s="177"/>
      <c r="I11" s="228"/>
    </row>
    <row r="12" spans="1:17" ht="15" customHeight="1" x14ac:dyDescent="0.25">
      <c r="A12" s="292" t="s">
        <v>9845</v>
      </c>
      <c r="B12" s="293"/>
      <c r="C12" s="87"/>
      <c r="D12" s="87"/>
      <c r="E12" s="87"/>
      <c r="G12" s="177"/>
      <c r="H12" s="230"/>
      <c r="I12" s="228"/>
    </row>
    <row r="13" spans="1:17" ht="15" customHeight="1" x14ac:dyDescent="0.35">
      <c r="A13" s="112" t="s">
        <v>9846</v>
      </c>
      <c r="B13" s="89">
        <f>B3-B6</f>
        <v>46</v>
      </c>
      <c r="C13" t="str">
        <f ca="1">_xlfn.FORMULATEXT(B13)</f>
        <v>=B3-B6</v>
      </c>
      <c r="G13" s="177"/>
      <c r="H13" s="230"/>
      <c r="I13" s="228"/>
    </row>
    <row r="14" spans="1:17" ht="15" customHeight="1" x14ac:dyDescent="0.25">
      <c r="A14" s="112" t="s">
        <v>9847</v>
      </c>
      <c r="B14" s="89">
        <f>MIN(B5-1,B8-1)</f>
        <v>12</v>
      </c>
      <c r="C14" t="str">
        <f ca="1">_xlfn.FORMULATEXT(B14)</f>
        <v>=MIN(B5-1,B8-1)</v>
      </c>
      <c r="G14" s="177"/>
    </row>
    <row r="15" spans="1:17" ht="15" customHeight="1" x14ac:dyDescent="0.25">
      <c r="A15" s="113" t="s">
        <v>9848</v>
      </c>
      <c r="B15" s="231">
        <f>1-B10</f>
        <v>9.9999999999999978E-2</v>
      </c>
      <c r="C15" t="str">
        <f ca="1">_xlfn.FORMULATEXT(B15)</f>
        <v>=1-B10</v>
      </c>
      <c r="G15" s="177"/>
    </row>
    <row r="16" spans="1:17" ht="15" customHeight="1" x14ac:dyDescent="0.35">
      <c r="A16" s="112" t="s">
        <v>9849</v>
      </c>
      <c r="B16" s="88">
        <f>_xlfn.T.INV.2T(B15,B14)</f>
        <v>1.7822875556493201</v>
      </c>
      <c r="C16" t="str">
        <f ca="1">_xlfn.FORMULATEXT(B16)</f>
        <v>=T.INV.2T(B15,B14)</v>
      </c>
      <c r="G16" s="177"/>
      <c r="I16" s="228"/>
    </row>
    <row r="17" spans="1:8" ht="15" customHeight="1" thickBot="1" x14ac:dyDescent="0.3">
      <c r="A17" s="148"/>
      <c r="B17" s="233"/>
    </row>
    <row r="18" spans="1:8" ht="15" customHeight="1" x14ac:dyDescent="0.25">
      <c r="A18" s="300" t="s">
        <v>9851</v>
      </c>
      <c r="B18" s="301"/>
      <c r="G18" s="177"/>
      <c r="H18" s="74"/>
    </row>
    <row r="19" spans="1:8" ht="15" customHeight="1" x14ac:dyDescent="0.25">
      <c r="A19" s="302"/>
      <c r="B19" s="303"/>
      <c r="F19" s="98"/>
    </row>
    <row r="20" spans="1:8" ht="15" customHeight="1" x14ac:dyDescent="0.25">
      <c r="A20" s="234" t="s">
        <v>9852</v>
      </c>
      <c r="B20" s="235">
        <f>B16*SQRT((B4^2/B5)+(B7^2/B8))</f>
        <v>2.1039124578756652</v>
      </c>
      <c r="C20" s="236" t="str">
        <f ca="1">_xlfn.FORMULATEXT(B20)</f>
        <v>=B16*SQRT((B4^2/B5)+(B7^2/B8))</v>
      </c>
      <c r="G20" s="98"/>
    </row>
    <row r="21" spans="1:8" ht="15" customHeight="1" x14ac:dyDescent="0.25">
      <c r="A21" s="234" t="s">
        <v>9853</v>
      </c>
      <c r="B21" s="235">
        <f>B13-B20</f>
        <v>43.896087542124334</v>
      </c>
      <c r="C21" s="236" t="str">
        <f ca="1">_xlfn.FORMULATEXT(B21)</f>
        <v>=B13-B20</v>
      </c>
    </row>
    <row r="22" spans="1:8" ht="15" customHeight="1" thickBot="1" x14ac:dyDescent="0.3">
      <c r="A22" s="237" t="s">
        <v>9854</v>
      </c>
      <c r="B22" s="238">
        <f>B13+B20</f>
        <v>48.103912457875666</v>
      </c>
      <c r="C22" s="236" t="str">
        <f ca="1">_xlfn.FORMULATEXT(B22)</f>
        <v>=B13+B20</v>
      </c>
    </row>
    <row r="23" spans="1:8" ht="15" customHeight="1" thickBot="1" x14ac:dyDescent="0.3">
      <c r="A23" s="298" t="str">
        <f>ROUND(B21,3)&amp;" &lt; μ1 - μ2 &lt; "&amp;ROUND(B22,3)</f>
        <v>43.896 &lt; μ1 - μ2 &lt; 48.104</v>
      </c>
      <c r="B23" s="299"/>
      <c r="C23" s="236" t="str">
        <f ca="1">_xlfn.FORMULATEXT(A23)</f>
        <v>=ROUND(B21,3)&amp;" &lt; μ1 - μ2 &lt; "&amp;ROUND(B22,3)</v>
      </c>
    </row>
    <row r="24" spans="1:8" ht="15" customHeight="1" x14ac:dyDescent="0.25"/>
    <row r="25" spans="1:8" ht="15" customHeight="1" x14ac:dyDescent="0.25"/>
    <row r="26" spans="1:8" ht="15" customHeight="1" x14ac:dyDescent="0.25"/>
    <row r="27" spans="1:8" ht="15.95" customHeight="1" x14ac:dyDescent="0.25">
      <c r="E27" s="239"/>
      <c r="F27" s="239"/>
    </row>
    <row r="28" spans="1:8" ht="19.5" customHeight="1" x14ac:dyDescent="0.25">
      <c r="A28" s="192" t="s">
        <v>9855</v>
      </c>
    </row>
    <row r="29" spans="1:8" ht="19.5" customHeight="1" x14ac:dyDescent="0.25">
      <c r="A29" t="s">
        <v>9856</v>
      </c>
    </row>
    <row r="30" spans="1:8" ht="15" customHeight="1" x14ac:dyDescent="0.25">
      <c r="B30" s="240"/>
    </row>
    <row r="31" spans="1:8" ht="15" customHeight="1" x14ac:dyDescent="0.25">
      <c r="B31" s="240"/>
    </row>
    <row r="32" spans="1:8" ht="15" customHeight="1" x14ac:dyDescent="0.25">
      <c r="B32" s="240"/>
    </row>
    <row r="33" spans="2:2" ht="15" customHeight="1" x14ac:dyDescent="0.25">
      <c r="B33" s="240"/>
    </row>
    <row r="34" spans="2:2" ht="15" customHeight="1" x14ac:dyDescent="0.25">
      <c r="B34" s="18"/>
    </row>
    <row r="35" spans="2:2" ht="15" customHeight="1" x14ac:dyDescent="0.25">
      <c r="B35" s="18"/>
    </row>
    <row r="36" spans="2:2" ht="15" customHeight="1" x14ac:dyDescent="0.25">
      <c r="B36" s="18"/>
    </row>
    <row r="37" spans="2:2" ht="15" customHeight="1" x14ac:dyDescent="0.25"/>
    <row r="38" spans="2:2" ht="15" customHeight="1" x14ac:dyDescent="0.25"/>
    <row r="39" spans="2:2" ht="15" customHeight="1" x14ac:dyDescent="0.25"/>
    <row r="40" spans="2:2" ht="15" customHeight="1" x14ac:dyDescent="0.25"/>
    <row r="41" spans="2:2" ht="15" customHeight="1" x14ac:dyDescent="0.25"/>
    <row r="42" spans="2:2" ht="15" customHeight="1" x14ac:dyDescent="0.25"/>
    <row r="43" spans="2:2" ht="15" customHeight="1" x14ac:dyDescent="0.25"/>
    <row r="44" spans="2:2" ht="15" customHeight="1" x14ac:dyDescent="0.25"/>
    <row r="45" spans="2:2" ht="15" customHeight="1" x14ac:dyDescent="0.25"/>
    <row r="46" spans="2:2" ht="15" customHeight="1" x14ac:dyDescent="0.25"/>
    <row r="47" spans="2:2" ht="15" customHeight="1" x14ac:dyDescent="0.25"/>
    <row r="48" spans="2:2" ht="15" customHeight="1" x14ac:dyDescent="0.25"/>
    <row r="49" ht="15" customHeight="1" x14ac:dyDescent="0.25"/>
    <row r="50" ht="15" customHeight="1" x14ac:dyDescent="0.25"/>
    <row r="51" ht="15" customHeight="1" x14ac:dyDescent="0.25"/>
    <row r="52" ht="15" customHeight="1" x14ac:dyDescent="0.25"/>
    <row r="53" ht="15" customHeight="1" x14ac:dyDescent="0.25"/>
    <row r="54" ht="15" customHeight="1" x14ac:dyDescent="0.25"/>
    <row r="55" ht="15" customHeight="1" x14ac:dyDescent="0.25"/>
    <row r="56" ht="15" customHeight="1" x14ac:dyDescent="0.25"/>
    <row r="57" ht="15" customHeight="1" x14ac:dyDescent="0.25"/>
    <row r="58" ht="15" customHeight="1" x14ac:dyDescent="0.25"/>
    <row r="59" ht="15" customHeight="1" x14ac:dyDescent="0.25"/>
    <row r="60" ht="15" customHeight="1" x14ac:dyDescent="0.25"/>
    <row r="61" ht="15" customHeight="1" x14ac:dyDescent="0.25"/>
    <row r="62" ht="15" customHeight="1" x14ac:dyDescent="0.25"/>
    <row r="63" ht="15" customHeight="1" x14ac:dyDescent="0.25"/>
    <row r="64" ht="15" customHeight="1" x14ac:dyDescent="0.25"/>
    <row r="65" ht="15" customHeight="1" x14ac:dyDescent="0.25"/>
    <row r="66" ht="15" customHeight="1" x14ac:dyDescent="0.25"/>
    <row r="67" ht="15" customHeight="1" x14ac:dyDescent="0.25"/>
    <row r="68" ht="15" customHeight="1" x14ac:dyDescent="0.25"/>
    <row r="69" ht="15" customHeight="1" x14ac:dyDescent="0.25"/>
    <row r="70" ht="15" customHeight="1" x14ac:dyDescent="0.25"/>
    <row r="71" ht="15" customHeight="1" x14ac:dyDescent="0.25"/>
    <row r="72" ht="15" customHeight="1" x14ac:dyDescent="0.25"/>
    <row r="73" ht="15" customHeight="1" x14ac:dyDescent="0.25"/>
    <row r="74" ht="15" customHeight="1" x14ac:dyDescent="0.25"/>
    <row r="75" ht="15" customHeight="1" x14ac:dyDescent="0.25"/>
    <row r="76" ht="15" customHeight="1" x14ac:dyDescent="0.25"/>
    <row r="77" ht="15" customHeight="1" x14ac:dyDescent="0.25"/>
    <row r="78" ht="15" customHeight="1" x14ac:dyDescent="0.25"/>
    <row r="79" ht="15" customHeight="1" x14ac:dyDescent="0.25"/>
    <row r="80"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5"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sheetData>
  <mergeCells count="5">
    <mergeCell ref="A1:D1"/>
    <mergeCell ref="A2:B2"/>
    <mergeCell ref="A12:B12"/>
    <mergeCell ref="A18:B19"/>
    <mergeCell ref="A23:B23"/>
  </mergeCells>
  <dataValidations count="1">
    <dataValidation type="list" allowBlank="1" showInputMessage="1" showErrorMessage="1" sqref="B12" xr:uid="{715FD066-FDF6-4BB3-B84C-1E2E4246CA12}">
      <formula1>$G$12:$G$13</formula1>
    </dataValidation>
  </dataValidation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8F4F0-652D-4907-97D5-3D22F70FFCCB}">
  <dimension ref="A1:G34"/>
  <sheetViews>
    <sheetView workbookViewId="0"/>
  </sheetViews>
  <sheetFormatPr defaultRowHeight="15" x14ac:dyDescent="0.25"/>
  <cols>
    <col min="1" max="1" width="22.7109375" bestFit="1" customWidth="1"/>
    <col min="2" max="4" width="12.7109375" customWidth="1"/>
    <col min="5" max="5" width="4.7109375" customWidth="1"/>
    <col min="6" max="6" width="19.28515625" bestFit="1" customWidth="1"/>
    <col min="9" max="9" width="19.28515625" bestFit="1" customWidth="1"/>
  </cols>
  <sheetData>
    <row r="1" spans="1:7" x14ac:dyDescent="0.25">
      <c r="A1" s="6" t="s">
        <v>28</v>
      </c>
    </row>
    <row r="2" spans="1:7" ht="15.75" thickBot="1" x14ac:dyDescent="0.3">
      <c r="A2" t="s">
        <v>36</v>
      </c>
    </row>
    <row r="3" spans="1:7" x14ac:dyDescent="0.25">
      <c r="A3" s="308" t="s">
        <v>3</v>
      </c>
      <c r="B3" s="321"/>
      <c r="C3" s="321"/>
      <c r="D3" s="309"/>
      <c r="F3" s="308" t="s">
        <v>12</v>
      </c>
      <c r="G3" s="309"/>
    </row>
    <row r="4" spans="1:7" x14ac:dyDescent="0.25">
      <c r="A4" s="7"/>
      <c r="B4" s="318" t="s">
        <v>8</v>
      </c>
      <c r="C4" s="319"/>
      <c r="D4" s="320"/>
      <c r="F4" s="8" t="s">
        <v>13</v>
      </c>
      <c r="G4" s="2">
        <v>0.02</v>
      </c>
    </row>
    <row r="5" spans="1:7" x14ac:dyDescent="0.25">
      <c r="A5" s="5" t="s">
        <v>7</v>
      </c>
      <c r="B5" s="164" t="s">
        <v>5</v>
      </c>
      <c r="C5" s="164" t="s">
        <v>6</v>
      </c>
      <c r="D5" s="9" t="s">
        <v>11</v>
      </c>
      <c r="F5" s="8" t="s">
        <v>14</v>
      </c>
      <c r="G5" s="10">
        <v>2</v>
      </c>
    </row>
    <row r="6" spans="1:7" x14ac:dyDescent="0.25">
      <c r="A6" s="4" t="s">
        <v>9</v>
      </c>
      <c r="B6" s="1">
        <v>7</v>
      </c>
      <c r="C6" s="1">
        <v>6</v>
      </c>
      <c r="D6" s="11">
        <f>SUM(B6:C6)</f>
        <v>13</v>
      </c>
      <c r="F6" s="8" t="s">
        <v>15</v>
      </c>
      <c r="G6" s="10">
        <v>2</v>
      </c>
    </row>
    <row r="7" spans="1:7" ht="15.75" thickBot="1" x14ac:dyDescent="0.3">
      <c r="A7" s="4" t="s">
        <v>10</v>
      </c>
      <c r="B7" s="1">
        <v>8</v>
      </c>
      <c r="C7" s="1">
        <v>5</v>
      </c>
      <c r="D7" s="11">
        <f>SUM(B7:C7)</f>
        <v>13</v>
      </c>
      <c r="F7" s="12" t="s">
        <v>16</v>
      </c>
      <c r="G7" s="13">
        <f>($G$5-1)*($G$6-1)</f>
        <v>1</v>
      </c>
    </row>
    <row r="8" spans="1:7" ht="15.75" thickBot="1" x14ac:dyDescent="0.3">
      <c r="A8" s="14" t="s">
        <v>11</v>
      </c>
      <c r="B8" s="15">
        <f>SUM(B6:B7)</f>
        <v>15</v>
      </c>
      <c r="C8" s="15">
        <f>SUM(C6:C7)</f>
        <v>11</v>
      </c>
      <c r="D8" s="16">
        <f>SUM(B8:C8)</f>
        <v>26</v>
      </c>
    </row>
    <row r="9" spans="1:7" ht="15.75" thickBot="1" x14ac:dyDescent="0.3"/>
    <row r="10" spans="1:7" x14ac:dyDescent="0.25">
      <c r="A10" s="308" t="s">
        <v>4</v>
      </c>
      <c r="B10" s="321"/>
      <c r="C10" s="321"/>
      <c r="D10" s="309"/>
    </row>
    <row r="11" spans="1:7" x14ac:dyDescent="0.25">
      <c r="A11" s="17"/>
      <c r="B11" s="312" t="str">
        <f>B4</f>
        <v>Column variable</v>
      </c>
      <c r="C11" s="313"/>
      <c r="D11" s="314"/>
    </row>
    <row r="12" spans="1:7" x14ac:dyDescent="0.25">
      <c r="A12" s="23" t="str">
        <f>A5</f>
        <v>Row variable</v>
      </c>
      <c r="B12" s="42" t="str">
        <f>B5</f>
        <v>C1</v>
      </c>
      <c r="C12" s="42" t="str">
        <f>C5</f>
        <v>C2</v>
      </c>
      <c r="D12" s="9" t="s">
        <v>11</v>
      </c>
      <c r="F12" s="18"/>
      <c r="G12" s="18"/>
    </row>
    <row r="13" spans="1:7" x14ac:dyDescent="0.25">
      <c r="A13" s="25" t="str">
        <f>A6</f>
        <v>R1</v>
      </c>
      <c r="B13" s="26">
        <f>$D6*B$8/$D$8</f>
        <v>7.5</v>
      </c>
      <c r="C13" s="26">
        <f>$D6*C$8/$D$8</f>
        <v>5.5</v>
      </c>
      <c r="D13" s="10">
        <f>SUM(B13:C13)</f>
        <v>13</v>
      </c>
    </row>
    <row r="14" spans="1:7" x14ac:dyDescent="0.25">
      <c r="A14" s="25" t="str">
        <f>A7</f>
        <v>R2</v>
      </c>
      <c r="B14" s="26">
        <f>$D7*B$8/$D$8</f>
        <v>7.5</v>
      </c>
      <c r="C14" s="26">
        <f>$D7*C$8/$D$8</f>
        <v>5.5</v>
      </c>
      <c r="D14" s="10">
        <f>SUM(B14:C14)</f>
        <v>13</v>
      </c>
    </row>
    <row r="15" spans="1:7" ht="15.75" thickBot="1" x14ac:dyDescent="0.3">
      <c r="A15" s="14" t="s">
        <v>11</v>
      </c>
      <c r="B15" s="21">
        <f>SUM(B13:B14)</f>
        <v>15</v>
      </c>
      <c r="C15" s="21">
        <f>SUM(C13:C14)</f>
        <v>11</v>
      </c>
      <c r="D15" s="13">
        <f>SUM(B15:C15)</f>
        <v>26</v>
      </c>
    </row>
    <row r="16" spans="1:7" ht="15.75" thickBot="1" x14ac:dyDescent="0.3"/>
    <row r="17" spans="1:5" x14ac:dyDescent="0.25">
      <c r="A17" s="315" t="s">
        <v>22</v>
      </c>
      <c r="B17" s="316"/>
      <c r="C17" s="316"/>
      <c r="D17" s="317"/>
      <c r="E17" s="22"/>
    </row>
    <row r="18" spans="1:5" x14ac:dyDescent="0.25">
      <c r="A18" s="7"/>
      <c r="B18" s="312" t="str">
        <f>B4</f>
        <v>Column variable</v>
      </c>
      <c r="C18" s="313"/>
      <c r="D18" s="314"/>
      <c r="E18" s="6"/>
    </row>
    <row r="19" spans="1:5" x14ac:dyDescent="0.25">
      <c r="A19" s="23" t="str">
        <f>A5</f>
        <v>Row variable</v>
      </c>
      <c r="B19" s="24" t="s">
        <v>1</v>
      </c>
      <c r="C19" s="24" t="s">
        <v>2</v>
      </c>
      <c r="D19" s="9" t="s">
        <v>11</v>
      </c>
    </row>
    <row r="20" spans="1:5" x14ac:dyDescent="0.25">
      <c r="A20" s="25" t="s">
        <v>9</v>
      </c>
      <c r="B20" s="26">
        <f>(B6-B13)^2/B13</f>
        <v>3.3333333333333333E-2</v>
      </c>
      <c r="C20" s="26">
        <f t="shared" ref="C20:C21" si="0">(C6-C13)^2/C13</f>
        <v>4.5454545454545456E-2</v>
      </c>
      <c r="D20" s="27">
        <f>SUM(B20:C20)</f>
        <v>7.8787878787878796E-2</v>
      </c>
    </row>
    <row r="21" spans="1:5" x14ac:dyDescent="0.25">
      <c r="A21" s="25" t="s">
        <v>10</v>
      </c>
      <c r="B21" s="26">
        <f>(B7-B14)^2/B14</f>
        <v>3.3333333333333333E-2</v>
      </c>
      <c r="C21" s="26">
        <f t="shared" si="0"/>
        <v>4.5454545454545456E-2</v>
      </c>
      <c r="D21" s="27">
        <f>SUM(B21:C21)</f>
        <v>7.8787878787878796E-2</v>
      </c>
    </row>
    <row r="22" spans="1:5" ht="15.75" thickBot="1" x14ac:dyDescent="0.3">
      <c r="A22" s="14" t="s">
        <v>11</v>
      </c>
      <c r="B22" s="28">
        <f>SUM(B20:B21)</f>
        <v>6.6666666666666666E-2</v>
      </c>
      <c r="C22" s="28">
        <f>SUM(C20:C21)</f>
        <v>9.0909090909090912E-2</v>
      </c>
      <c r="D22" s="29">
        <f>SUM(B22:C22)</f>
        <v>0.15757575757575759</v>
      </c>
    </row>
    <row r="23" spans="1:5" ht="15.75" thickBot="1" x14ac:dyDescent="0.3"/>
    <row r="24" spans="1:5" x14ac:dyDescent="0.25">
      <c r="A24" s="308" t="s">
        <v>17</v>
      </c>
      <c r="B24" s="309"/>
    </row>
    <row r="25" spans="1:5" x14ac:dyDescent="0.25">
      <c r="A25" s="25" t="s">
        <v>18</v>
      </c>
      <c r="B25" s="31">
        <f>_xlfn.CHISQ.INV.RT(G4,G7)</f>
        <v>5.4118944310543409</v>
      </c>
    </row>
    <row r="26" spans="1:5" x14ac:dyDescent="0.25">
      <c r="A26" s="25" t="s">
        <v>19</v>
      </c>
      <c r="B26" s="31">
        <f>D22</f>
        <v>0.15757575757575759</v>
      </c>
    </row>
    <row r="27" spans="1:5" x14ac:dyDescent="0.25">
      <c r="A27" s="52" t="s">
        <v>20</v>
      </c>
      <c r="B27" s="30">
        <f>_xlfn.CHISQ.DIST.RT(B26,G7)</f>
        <v>0.69139833613510659</v>
      </c>
    </row>
    <row r="28" spans="1:5" ht="15.75" thickBot="1" x14ac:dyDescent="0.3">
      <c r="A28" s="310" t="str">
        <f>IF(B27&lt;G4,"Reject the null hypothesis","Fail to reject the null hypothesis")</f>
        <v>Fail to reject the null hypothesis</v>
      </c>
      <c r="B28" s="311"/>
    </row>
    <row r="29" spans="1:5" ht="15.75" thickBot="1" x14ac:dyDescent="0.3"/>
    <row r="30" spans="1:5" x14ac:dyDescent="0.25">
      <c r="A30" s="304" t="s">
        <v>21</v>
      </c>
      <c r="B30" s="305"/>
    </row>
    <row r="31" spans="1:5" ht="15.75" thickBot="1" x14ac:dyDescent="0.3">
      <c r="A31" s="306" t="str">
        <f>IF(OR(B13&lt;5,C13&lt;5,B14&lt;5,C14&lt;5),"is NOT met.","is met.")</f>
        <v>is met.</v>
      </c>
      <c r="B31" s="307"/>
    </row>
    <row r="33" spans="1:1" x14ac:dyDescent="0.25">
      <c r="A33" s="6" t="s">
        <v>37</v>
      </c>
    </row>
    <row r="34" spans="1:1" x14ac:dyDescent="0.25">
      <c r="A34" t="s">
        <v>38</v>
      </c>
    </row>
  </sheetData>
  <mergeCells count="11">
    <mergeCell ref="A30:B30"/>
    <mergeCell ref="A31:B31"/>
    <mergeCell ref="F3:G3"/>
    <mergeCell ref="A24:B24"/>
    <mergeCell ref="A28:B28"/>
    <mergeCell ref="B18:D18"/>
    <mergeCell ref="A17:D17"/>
    <mergeCell ref="B4:D4"/>
    <mergeCell ref="B11:D11"/>
    <mergeCell ref="A3:D3"/>
    <mergeCell ref="A10:D10"/>
  </mergeCells>
  <conditionalFormatting sqref="A31">
    <cfRule type="containsText" dxfId="19" priority="1" operator="containsText" text="met">
      <formula>NOT(ISERROR(SEARCH("met",A31)))</formula>
    </cfRule>
    <cfRule type="containsText" dxfId="18" priority="2" operator="containsText" text="violated">
      <formula>NOT(ISERROR(SEARCH("violated",A31)))</formula>
    </cfRule>
  </conditionalFormatting>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3A312-C956-4B8E-8ED8-F44A1C015C71}">
  <dimension ref="A1:I34"/>
  <sheetViews>
    <sheetView workbookViewId="0"/>
  </sheetViews>
  <sheetFormatPr defaultRowHeight="15" x14ac:dyDescent="0.25"/>
  <cols>
    <col min="1" max="1" width="22.7109375" bestFit="1" customWidth="1"/>
    <col min="2" max="5" width="12.7109375" customWidth="1"/>
    <col min="6" max="6" width="4.7109375" customWidth="1"/>
    <col min="7" max="7" width="19.28515625" bestFit="1" customWidth="1"/>
  </cols>
  <sheetData>
    <row r="1" spans="1:9" x14ac:dyDescent="0.25">
      <c r="A1" s="6" t="s">
        <v>24</v>
      </c>
    </row>
    <row r="2" spans="1:9" ht="15.75" thickBot="1" x14ac:dyDescent="0.3">
      <c r="A2" t="s">
        <v>36</v>
      </c>
    </row>
    <row r="3" spans="1:9" x14ac:dyDescent="0.25">
      <c r="A3" s="308" t="s">
        <v>3</v>
      </c>
      <c r="B3" s="321"/>
      <c r="C3" s="321"/>
      <c r="D3" s="321"/>
      <c r="E3" s="309"/>
      <c r="G3" s="308" t="s">
        <v>12</v>
      </c>
      <c r="H3" s="309"/>
    </row>
    <row r="4" spans="1:9" x14ac:dyDescent="0.25">
      <c r="A4" s="7"/>
      <c r="B4" s="318" t="s">
        <v>8</v>
      </c>
      <c r="C4" s="319"/>
      <c r="D4" s="329"/>
      <c r="E4" s="32"/>
      <c r="G4" s="8" t="s">
        <v>13</v>
      </c>
      <c r="H4" s="2">
        <v>0.05</v>
      </c>
    </row>
    <row r="5" spans="1:9" x14ac:dyDescent="0.25">
      <c r="A5" s="5" t="s">
        <v>7</v>
      </c>
      <c r="B5" s="40" t="s">
        <v>34</v>
      </c>
      <c r="C5" s="40" t="s">
        <v>35</v>
      </c>
      <c r="D5" s="40" t="s">
        <v>33</v>
      </c>
      <c r="E5" s="9" t="s">
        <v>11</v>
      </c>
      <c r="G5" s="33" t="s">
        <v>14</v>
      </c>
      <c r="H5" s="10">
        <v>2</v>
      </c>
      <c r="I5" s="18"/>
    </row>
    <row r="6" spans="1:9" x14ac:dyDescent="0.25">
      <c r="A6" s="4" t="s">
        <v>31</v>
      </c>
      <c r="B6" s="39">
        <v>16</v>
      </c>
      <c r="C6" s="39">
        <v>53</v>
      </c>
      <c r="D6" s="39">
        <v>120</v>
      </c>
      <c r="E6" s="11">
        <f>SUM(B6:D6)</f>
        <v>189</v>
      </c>
      <c r="G6" s="33" t="s">
        <v>15</v>
      </c>
      <c r="H6" s="10">
        <v>3</v>
      </c>
    </row>
    <row r="7" spans="1:9" ht="15.75" thickBot="1" x14ac:dyDescent="0.3">
      <c r="A7" s="4" t="s">
        <v>32</v>
      </c>
      <c r="B7" s="39">
        <v>36</v>
      </c>
      <c r="C7" s="39">
        <v>68</v>
      </c>
      <c r="D7" s="39">
        <v>123</v>
      </c>
      <c r="E7" s="11">
        <f>SUM(B7:D7)</f>
        <v>227</v>
      </c>
      <c r="G7" s="34" t="s">
        <v>16</v>
      </c>
      <c r="H7" s="13">
        <f>(H5-1)*(H6-1)</f>
        <v>2</v>
      </c>
      <c r="I7" t="s">
        <v>27</v>
      </c>
    </row>
    <row r="8" spans="1:9" ht="15.75" thickBot="1" x14ac:dyDescent="0.3">
      <c r="A8" s="14" t="s">
        <v>11</v>
      </c>
      <c r="B8" s="15">
        <f>SUM(B6:B7)</f>
        <v>52</v>
      </c>
      <c r="C8" s="15">
        <f>SUM(C6:C7)</f>
        <v>121</v>
      </c>
      <c r="D8" s="15">
        <f>SUM(D6:D7)</f>
        <v>243</v>
      </c>
      <c r="E8" s="16">
        <f>SUM(B8:D8)</f>
        <v>416</v>
      </c>
    </row>
    <row r="9" spans="1:9" ht="15.75" thickBot="1" x14ac:dyDescent="0.3"/>
    <row r="10" spans="1:9" x14ac:dyDescent="0.25">
      <c r="A10" s="308" t="s">
        <v>4</v>
      </c>
      <c r="B10" s="321"/>
      <c r="C10" s="321"/>
      <c r="D10" s="321"/>
      <c r="E10" s="309"/>
    </row>
    <row r="11" spans="1:9" x14ac:dyDescent="0.25">
      <c r="A11" s="17"/>
      <c r="B11" s="312" t="str">
        <f>B4</f>
        <v>Column variable</v>
      </c>
      <c r="C11" s="313"/>
      <c r="D11" s="330"/>
      <c r="E11" s="35"/>
    </row>
    <row r="12" spans="1:9" x14ac:dyDescent="0.25">
      <c r="A12" s="23" t="str">
        <f>A5</f>
        <v>Row variable</v>
      </c>
      <c r="B12" s="42" t="str">
        <f>B5</f>
        <v>Col 1</v>
      </c>
      <c r="C12" s="42" t="str">
        <f>C5</f>
        <v>Col 2</v>
      </c>
      <c r="D12" s="42" t="str">
        <f>D5</f>
        <v>Col 3</v>
      </c>
      <c r="E12" s="9" t="s">
        <v>11</v>
      </c>
      <c r="G12" s="18"/>
      <c r="H12" s="18"/>
      <c r="I12" s="18"/>
    </row>
    <row r="13" spans="1:9" x14ac:dyDescent="0.25">
      <c r="A13" s="25" t="str">
        <f>A6</f>
        <v>Row 1</v>
      </c>
      <c r="B13" s="26">
        <f t="shared" ref="B13:D14" si="0">$E6*B$8/$E$8</f>
        <v>23.625</v>
      </c>
      <c r="C13" s="26">
        <f t="shared" si="0"/>
        <v>54.973557692307693</v>
      </c>
      <c r="D13" s="26">
        <f t="shared" si="0"/>
        <v>110.40144230769231</v>
      </c>
      <c r="E13" s="10">
        <f>SUM(B13:D13)</f>
        <v>189</v>
      </c>
    </row>
    <row r="14" spans="1:9" x14ac:dyDescent="0.25">
      <c r="A14" s="25" t="str">
        <f>A7</f>
        <v>Row 2</v>
      </c>
      <c r="B14" s="26">
        <f t="shared" si="0"/>
        <v>28.375</v>
      </c>
      <c r="C14" s="26">
        <f t="shared" si="0"/>
        <v>66.026442307692307</v>
      </c>
      <c r="D14" s="26">
        <f t="shared" si="0"/>
        <v>132.59855769230768</v>
      </c>
      <c r="E14" s="10">
        <f>SUM(B14:D14)</f>
        <v>227</v>
      </c>
    </row>
    <row r="15" spans="1:9" ht="15.75" thickBot="1" x14ac:dyDescent="0.3">
      <c r="A15" s="20" t="s">
        <v>11</v>
      </c>
      <c r="B15" s="21">
        <f>SUM(B13:B14)</f>
        <v>52</v>
      </c>
      <c r="C15" s="21">
        <f>SUM(C13:C14)</f>
        <v>121</v>
      </c>
      <c r="D15" s="21">
        <f>SUM(D13:D14)</f>
        <v>243</v>
      </c>
      <c r="E15" s="13">
        <f>SUM(B15:D15)</f>
        <v>416</v>
      </c>
    </row>
    <row r="16" spans="1:9" ht="15.75" thickBot="1" x14ac:dyDescent="0.3">
      <c r="A16" s="36"/>
    </row>
    <row r="17" spans="1:5" x14ac:dyDescent="0.25">
      <c r="A17" s="308" t="s">
        <v>22</v>
      </c>
      <c r="B17" s="321"/>
      <c r="C17" s="321"/>
      <c r="D17" s="321"/>
      <c r="E17" s="309"/>
    </row>
    <row r="18" spans="1:5" x14ac:dyDescent="0.25">
      <c r="A18" s="7"/>
      <c r="B18" s="312" t="str">
        <f>B4</f>
        <v>Column variable</v>
      </c>
      <c r="C18" s="313"/>
      <c r="D18" s="313"/>
      <c r="E18" s="314"/>
    </row>
    <row r="19" spans="1:5" x14ac:dyDescent="0.25">
      <c r="A19" s="23" t="str">
        <f>A5</f>
        <v>Row variable</v>
      </c>
      <c r="B19" s="43" t="str">
        <f>B5</f>
        <v>Col 1</v>
      </c>
      <c r="C19" s="43" t="str">
        <f>C5</f>
        <v>Col 2</v>
      </c>
      <c r="D19" s="43" t="str">
        <f>D5</f>
        <v>Col 3</v>
      </c>
      <c r="E19" s="9" t="s">
        <v>11</v>
      </c>
    </row>
    <row r="20" spans="1:5" x14ac:dyDescent="0.25">
      <c r="A20" s="25" t="str">
        <f>A6</f>
        <v>Row 1</v>
      </c>
      <c r="B20" s="26">
        <f>(B6-B13)^2/B13</f>
        <v>2.4609788359788358</v>
      </c>
      <c r="C20" s="26">
        <f t="shared" ref="C20:D21" si="1">(C6-C13)^2/C13</f>
        <v>7.0850971419153308E-2</v>
      </c>
      <c r="D20" s="26">
        <f t="shared" si="1"/>
        <v>0.83452088891903731</v>
      </c>
      <c r="E20" s="27">
        <f>SUM(B20:D20)</f>
        <v>3.3663506963170264</v>
      </c>
    </row>
    <row r="21" spans="1:5" x14ac:dyDescent="0.25">
      <c r="A21" s="25" t="str">
        <f>A7</f>
        <v>Row 2</v>
      </c>
      <c r="B21" s="26">
        <f>(B7-B14)^2/B14</f>
        <v>2.0490088105726874</v>
      </c>
      <c r="C21" s="26">
        <f t="shared" si="1"/>
        <v>5.8990456379823683E-2</v>
      </c>
      <c r="D21" s="26">
        <f t="shared" si="1"/>
        <v>0.69482135685329338</v>
      </c>
      <c r="E21" s="27">
        <f>SUM(B21:D21)</f>
        <v>2.8028206238058044</v>
      </c>
    </row>
    <row r="22" spans="1:5" ht="15.75" thickBot="1" x14ac:dyDescent="0.3">
      <c r="A22" s="14" t="s">
        <v>11</v>
      </c>
      <c r="B22" s="28">
        <f>SUM(B20:B21)</f>
        <v>4.5099876465515232</v>
      </c>
      <c r="C22" s="28">
        <f>SUM(C20:C21)</f>
        <v>0.129841427798977</v>
      </c>
      <c r="D22" s="28">
        <f>SUM(D20:D21)</f>
        <v>1.5293422457723307</v>
      </c>
      <c r="E22" s="29">
        <f>SUM(B22:D22)</f>
        <v>6.16917132012283</v>
      </c>
    </row>
    <row r="23" spans="1:5" x14ac:dyDescent="0.25">
      <c r="A23" s="37"/>
      <c r="B23" s="38"/>
      <c r="C23" s="38"/>
      <c r="D23" s="38"/>
      <c r="E23" s="38"/>
    </row>
    <row r="24" spans="1:5" x14ac:dyDescent="0.25">
      <c r="A24" s="324" t="s">
        <v>17</v>
      </c>
      <c r="B24" s="324"/>
    </row>
    <row r="25" spans="1:5" x14ac:dyDescent="0.25">
      <c r="A25" s="53" t="s">
        <v>18</v>
      </c>
      <c r="B25" s="51">
        <f>_xlfn.CHISQ.INV.RT(H4,H7)</f>
        <v>5.9914645471079817</v>
      </c>
      <c r="C25" t="s">
        <v>25</v>
      </c>
    </row>
    <row r="26" spans="1:5" x14ac:dyDescent="0.25">
      <c r="A26" s="53" t="s">
        <v>19</v>
      </c>
      <c r="B26" s="51">
        <f>E22</f>
        <v>6.16917132012283</v>
      </c>
      <c r="C26" t="s">
        <v>23</v>
      </c>
    </row>
    <row r="27" spans="1:5" x14ac:dyDescent="0.25">
      <c r="A27" s="54" t="s">
        <v>20</v>
      </c>
      <c r="B27" s="50">
        <f>_xlfn.CHISQ.DIST.RT(B26,H7)</f>
        <v>4.5748985605609048E-2</v>
      </c>
      <c r="C27" t="s">
        <v>26</v>
      </c>
    </row>
    <row r="28" spans="1:5" x14ac:dyDescent="0.25">
      <c r="A28" s="325" t="str">
        <f>IF(B27&lt;H4,"Reject the null hypothesis","Fail to reject the null hypothesis")</f>
        <v>Reject the null hypothesis</v>
      </c>
      <c r="B28" s="326"/>
    </row>
    <row r="29" spans="1:5" ht="15.75" thickBot="1" x14ac:dyDescent="0.3"/>
    <row r="30" spans="1:5" x14ac:dyDescent="0.25">
      <c r="A30" s="327" t="s">
        <v>21</v>
      </c>
      <c r="B30" s="328"/>
    </row>
    <row r="31" spans="1:5" ht="15.75" thickBot="1" x14ac:dyDescent="0.3">
      <c r="A31" s="322" t="str">
        <f>IF(OR(B13&lt;1,C13&lt;1,D13&lt;1,B14&lt;1,C14&lt;1,D14&lt;1),"is Not met.","is met.")</f>
        <v>is met.</v>
      </c>
      <c r="B31" s="323"/>
    </row>
    <row r="33" spans="1:1" x14ac:dyDescent="0.25">
      <c r="A33" s="6" t="s">
        <v>37</v>
      </c>
    </row>
    <row r="34" spans="1:1" x14ac:dyDescent="0.25">
      <c r="A34" t="s">
        <v>38</v>
      </c>
    </row>
  </sheetData>
  <mergeCells count="11">
    <mergeCell ref="A31:B31"/>
    <mergeCell ref="B18:E18"/>
    <mergeCell ref="G3:H3"/>
    <mergeCell ref="A24:B24"/>
    <mergeCell ref="A28:B28"/>
    <mergeCell ref="A17:E17"/>
    <mergeCell ref="A30:B30"/>
    <mergeCell ref="A3:E3"/>
    <mergeCell ref="A10:E10"/>
    <mergeCell ref="B4:D4"/>
    <mergeCell ref="B11:D11"/>
  </mergeCells>
  <conditionalFormatting sqref="A31">
    <cfRule type="containsText" dxfId="17" priority="1" operator="containsText" text="met">
      <formula>NOT(ISERROR(SEARCH("met",A31)))</formula>
    </cfRule>
    <cfRule type="containsText" dxfId="16" priority="2" operator="containsText" text="violated">
      <formula>NOT(ISERROR(SEARCH("violated",A31)))</formula>
    </cfRule>
  </conditionalFormatting>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DB320-AE6F-43A8-BB9E-61A7C1B4B4F5}">
  <dimension ref="A1:M11"/>
  <sheetViews>
    <sheetView workbookViewId="0">
      <selection activeCell="N14" sqref="N14"/>
    </sheetView>
  </sheetViews>
  <sheetFormatPr defaultRowHeight="15" x14ac:dyDescent="0.25"/>
  <cols>
    <col min="1" max="1" width="19.5703125" bestFit="1" customWidth="1"/>
    <col min="2" max="2" width="9.7109375" bestFit="1" customWidth="1"/>
    <col min="5" max="5" width="11" bestFit="1" customWidth="1"/>
    <col min="6" max="6" width="11.5703125" bestFit="1" customWidth="1"/>
    <col min="15" max="15" width="28.140625" bestFit="1" customWidth="1"/>
    <col min="16" max="16" width="21.140625" bestFit="1" customWidth="1"/>
  </cols>
  <sheetData>
    <row r="1" spans="1:13" ht="30" x14ac:dyDescent="0.25">
      <c r="A1" s="252" t="s">
        <v>9874</v>
      </c>
      <c r="B1" s="253" t="s">
        <v>9875</v>
      </c>
      <c r="C1" s="253" t="s">
        <v>9876</v>
      </c>
      <c r="D1" s="253" t="s">
        <v>9877</v>
      </c>
      <c r="H1" s="260" t="s">
        <v>9887</v>
      </c>
      <c r="I1" s="260"/>
      <c r="J1" s="260"/>
      <c r="K1" s="260"/>
      <c r="L1" s="260"/>
      <c r="M1" s="260"/>
    </row>
    <row r="2" spans="1:13" x14ac:dyDescent="0.25">
      <c r="A2" s="254" t="s">
        <v>9878</v>
      </c>
      <c r="B2" s="255">
        <v>0.5</v>
      </c>
      <c r="C2" s="255">
        <v>64</v>
      </c>
      <c r="D2" s="256">
        <f>B2*$C$11</f>
        <v>53</v>
      </c>
      <c r="E2" t="str">
        <f ca="1">_xlfn.FORMULATEXT(D2)</f>
        <v>=B2*$C$11</v>
      </c>
      <c r="F2" s="254" t="s">
        <v>9879</v>
      </c>
      <c r="G2" s="255">
        <v>2.5000000000000001E-2</v>
      </c>
    </row>
    <row r="3" spans="1:13" x14ac:dyDescent="0.25">
      <c r="A3" s="254" t="s">
        <v>9880</v>
      </c>
      <c r="B3" s="255">
        <v>0.25</v>
      </c>
      <c r="C3" s="255">
        <v>23</v>
      </c>
      <c r="D3" s="256">
        <f>B3*$C$11</f>
        <v>26.5</v>
      </c>
      <c r="E3" t="str">
        <f t="shared" ref="E3:E10" ca="1" si="0">_xlfn.FORMULATEXT(D3)</f>
        <v>=B3*$C$11</v>
      </c>
      <c r="F3" s="254" t="s">
        <v>9881</v>
      </c>
      <c r="G3" s="256">
        <f>COUNT(C2:C10)</f>
        <v>4</v>
      </c>
      <c r="H3" t="str">
        <f ca="1">_xlfn.FORMULATEXT(G3)</f>
        <v>=COUNT(C2:C10)</v>
      </c>
    </row>
    <row r="4" spans="1:13" x14ac:dyDescent="0.25">
      <c r="A4" s="254" t="s">
        <v>9882</v>
      </c>
      <c r="B4" s="255">
        <v>0.2</v>
      </c>
      <c r="C4" s="255">
        <v>17</v>
      </c>
      <c r="D4" s="256">
        <f>B4*$C$11</f>
        <v>21.200000000000003</v>
      </c>
      <c r="E4" t="str">
        <f t="shared" ca="1" si="0"/>
        <v>=B4*$C$11</v>
      </c>
      <c r="F4" s="254" t="s">
        <v>9883</v>
      </c>
      <c r="G4" s="256">
        <f>G3-1</f>
        <v>3</v>
      </c>
      <c r="H4" t="str">
        <f t="shared" ref="H4:H7" ca="1" si="1">_xlfn.FORMULATEXT(G4)</f>
        <v>=G3-1</v>
      </c>
    </row>
    <row r="5" spans="1:13" x14ac:dyDescent="0.25">
      <c r="A5" s="254" t="s">
        <v>9884</v>
      </c>
      <c r="B5" s="255">
        <v>0.05</v>
      </c>
      <c r="C5" s="255">
        <v>2</v>
      </c>
      <c r="D5" s="256">
        <f>B5*$C$11</f>
        <v>5.3000000000000007</v>
      </c>
      <c r="E5" t="str">
        <f t="shared" ca="1" si="0"/>
        <v>=B5*$C$11</v>
      </c>
      <c r="F5" s="254" t="s">
        <v>9885</v>
      </c>
      <c r="G5" s="257">
        <f>_xlfn.CHISQ.TEST(C2:C5,D2:D5)</f>
        <v>0.13094902035836106</v>
      </c>
      <c r="H5" s="258" t="str">
        <f t="shared" ca="1" si="1"/>
        <v>=CHISQ.TEST(C2:C5,D2:D5)</v>
      </c>
      <c r="I5" s="258"/>
      <c r="J5" s="258"/>
    </row>
    <row r="6" spans="1:13" x14ac:dyDescent="0.25">
      <c r="A6" s="254"/>
      <c r="B6" s="255"/>
      <c r="C6" s="255"/>
      <c r="D6" s="256">
        <f t="shared" ref="D6:D10" si="2">B6*$C$11</f>
        <v>0</v>
      </c>
      <c r="E6" t="str">
        <f t="shared" ca="1" si="0"/>
        <v>=B6*$C$11</v>
      </c>
      <c r="F6" s="254" t="s">
        <v>9886</v>
      </c>
      <c r="G6" s="259">
        <f>_xlfn.CHISQ.INV.RT(G5,G4)</f>
        <v>5.6320754716981147</v>
      </c>
      <c r="H6" t="str">
        <f t="shared" ca="1" si="1"/>
        <v>=CHISQ.INV.RT(G5,G4)</v>
      </c>
    </row>
    <row r="7" spans="1:13" x14ac:dyDescent="0.25">
      <c r="A7" s="254"/>
      <c r="B7" s="255"/>
      <c r="C7" s="255"/>
      <c r="D7" s="256">
        <f t="shared" si="2"/>
        <v>0</v>
      </c>
      <c r="E7" t="str">
        <f t="shared" ca="1" si="0"/>
        <v>=B7*$C$11</v>
      </c>
      <c r="F7" s="254" t="s">
        <v>18</v>
      </c>
      <c r="G7" s="259">
        <f>_xlfn.CHISQ.INV.RT(G2,G4)</f>
        <v>9.3484036044961485</v>
      </c>
      <c r="H7" t="str">
        <f t="shared" ca="1" si="1"/>
        <v>=CHISQ.INV.RT(G2,G4)</v>
      </c>
    </row>
    <row r="8" spans="1:13" x14ac:dyDescent="0.25">
      <c r="A8" s="254"/>
      <c r="B8" s="255"/>
      <c r="C8" s="255"/>
      <c r="D8" s="256">
        <f t="shared" si="2"/>
        <v>0</v>
      </c>
      <c r="E8" t="str">
        <f t="shared" ca="1" si="0"/>
        <v>=B8*$C$11</v>
      </c>
    </row>
    <row r="9" spans="1:13" x14ac:dyDescent="0.25">
      <c r="A9" s="254"/>
      <c r="B9" s="255"/>
      <c r="C9" s="255"/>
      <c r="D9" s="256">
        <f t="shared" si="2"/>
        <v>0</v>
      </c>
      <c r="E9" t="str">
        <f t="shared" ca="1" si="0"/>
        <v>=B9*$C$11</v>
      </c>
    </row>
    <row r="10" spans="1:13" x14ac:dyDescent="0.25">
      <c r="A10" s="254"/>
      <c r="B10" s="255"/>
      <c r="C10" s="255"/>
      <c r="D10" s="256">
        <f t="shared" si="2"/>
        <v>0</v>
      </c>
      <c r="E10" t="str">
        <f t="shared" ca="1" si="0"/>
        <v>=B10*$C$11</v>
      </c>
    </row>
    <row r="11" spans="1:13" x14ac:dyDescent="0.25">
      <c r="A11" t="s">
        <v>11</v>
      </c>
      <c r="C11" s="256">
        <f>SUM(C2:C10)</f>
        <v>106</v>
      </c>
      <c r="D11" t="str">
        <f ca="1">_xlfn.FORMULATEXT(C11)</f>
        <v>=SUM(C2:C10)</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EED2A-94AF-4D0F-AF6A-23685194426F}">
  <dimension ref="A1:I34"/>
  <sheetViews>
    <sheetView workbookViewId="0">
      <selection activeCell="N2" sqref="N2"/>
    </sheetView>
  </sheetViews>
  <sheetFormatPr defaultColWidth="9.140625" defaultRowHeight="15" x14ac:dyDescent="0.25"/>
  <cols>
    <col min="1" max="1" width="23.85546875" customWidth="1"/>
    <col min="2" max="6" width="12.7109375" customWidth="1"/>
    <col min="8" max="8" width="19.28515625" bestFit="1" customWidth="1"/>
  </cols>
  <sheetData>
    <row r="1" spans="1:9" x14ac:dyDescent="0.25">
      <c r="A1" s="6" t="s">
        <v>39</v>
      </c>
    </row>
    <row r="2" spans="1:9" ht="15.75" thickBot="1" x14ac:dyDescent="0.3">
      <c r="A2" t="s">
        <v>36</v>
      </c>
    </row>
    <row r="3" spans="1:9" x14ac:dyDescent="0.25">
      <c r="A3" s="308" t="s">
        <v>3</v>
      </c>
      <c r="B3" s="321"/>
      <c r="C3" s="321"/>
      <c r="D3" s="321"/>
      <c r="E3" s="321"/>
      <c r="F3" s="309"/>
      <c r="H3" s="308" t="s">
        <v>12</v>
      </c>
      <c r="I3" s="309"/>
    </row>
    <row r="4" spans="1:9" x14ac:dyDescent="0.25">
      <c r="A4" s="7"/>
      <c r="B4" s="333" t="s">
        <v>8</v>
      </c>
      <c r="C4" s="333"/>
      <c r="D4" s="333"/>
      <c r="E4" s="333"/>
      <c r="F4" s="334"/>
      <c r="H4" s="8" t="s">
        <v>13</v>
      </c>
      <c r="I4" s="2">
        <v>0.05</v>
      </c>
    </row>
    <row r="5" spans="1:9" x14ac:dyDescent="0.25">
      <c r="A5" s="5" t="s">
        <v>7</v>
      </c>
      <c r="B5" s="40" t="s">
        <v>34</v>
      </c>
      <c r="C5" s="40" t="s">
        <v>35</v>
      </c>
      <c r="D5" s="40" t="s">
        <v>33</v>
      </c>
      <c r="E5" s="40" t="s">
        <v>29</v>
      </c>
      <c r="F5" s="9" t="s">
        <v>11</v>
      </c>
      <c r="G5" s="22"/>
      <c r="H5" s="33" t="s">
        <v>14</v>
      </c>
      <c r="I5" s="10">
        <v>2</v>
      </c>
    </row>
    <row r="6" spans="1:9" x14ac:dyDescent="0.25">
      <c r="A6" s="4" t="s">
        <v>31</v>
      </c>
      <c r="B6" s="39">
        <v>25</v>
      </c>
      <c r="C6" s="39">
        <v>20</v>
      </c>
      <c r="D6" s="39">
        <v>14</v>
      </c>
      <c r="E6" s="39">
        <v>20</v>
      </c>
      <c r="F6" s="11">
        <f>SUM(B6:E6)</f>
        <v>79</v>
      </c>
      <c r="G6" s="6"/>
      <c r="H6" s="33" t="s">
        <v>15</v>
      </c>
      <c r="I6" s="10">
        <v>4</v>
      </c>
    </row>
    <row r="7" spans="1:9" ht="15.75" thickBot="1" x14ac:dyDescent="0.3">
      <c r="A7" s="4" t="s">
        <v>32</v>
      </c>
      <c r="B7" s="39">
        <v>25</v>
      </c>
      <c r="C7" s="39">
        <v>16</v>
      </c>
      <c r="D7" s="39">
        <v>44</v>
      </c>
      <c r="E7" s="39">
        <v>13</v>
      </c>
      <c r="F7" s="11">
        <f>SUM(B7:E7)</f>
        <v>98</v>
      </c>
      <c r="G7" s="6"/>
      <c r="H7" s="34" t="s">
        <v>16</v>
      </c>
      <c r="I7" s="13">
        <f>(I5-1)*(I6-1)</f>
        <v>3</v>
      </c>
    </row>
    <row r="8" spans="1:9" ht="15.75" thickBot="1" x14ac:dyDescent="0.3">
      <c r="A8" s="14" t="s">
        <v>11</v>
      </c>
      <c r="B8" s="15">
        <f>SUM(B6:B7)</f>
        <v>50</v>
      </c>
      <c r="C8" s="15">
        <f>SUM(C6:C7)</f>
        <v>36</v>
      </c>
      <c r="D8" s="15">
        <f>SUM(D6:D7)</f>
        <v>58</v>
      </c>
      <c r="E8" s="15">
        <f>SUM(E6:E7)</f>
        <v>33</v>
      </c>
      <c r="F8" s="16">
        <f>SUM(B8:E8)</f>
        <v>177</v>
      </c>
      <c r="G8" s="6"/>
    </row>
    <row r="9" spans="1:9" ht="15.75" thickBot="1" x14ac:dyDescent="0.3"/>
    <row r="10" spans="1:9" x14ac:dyDescent="0.25">
      <c r="A10" s="315" t="s">
        <v>4</v>
      </c>
      <c r="B10" s="316"/>
      <c r="C10" s="316"/>
      <c r="D10" s="316"/>
      <c r="E10" s="316"/>
      <c r="F10" s="317"/>
    </row>
    <row r="11" spans="1:9" x14ac:dyDescent="0.25">
      <c r="A11" s="17"/>
      <c r="B11" s="312" t="str">
        <f>B4</f>
        <v>Column variable</v>
      </c>
      <c r="C11" s="313"/>
      <c r="D11" s="313"/>
      <c r="E11" s="313"/>
      <c r="F11" s="314"/>
    </row>
    <row r="12" spans="1:9" x14ac:dyDescent="0.25">
      <c r="A12" s="23" t="str">
        <f>A5</f>
        <v>Row variable</v>
      </c>
      <c r="B12" s="42" t="str">
        <f>B5</f>
        <v>Col 1</v>
      </c>
      <c r="C12" s="42" t="str">
        <f>C5</f>
        <v>Col 2</v>
      </c>
      <c r="D12" s="42" t="str">
        <f>D5</f>
        <v>Col 3</v>
      </c>
      <c r="E12" s="42" t="str">
        <f>E5</f>
        <v>Col 4</v>
      </c>
      <c r="F12" s="9" t="s">
        <v>11</v>
      </c>
      <c r="H12" s="18"/>
      <c r="I12" s="18"/>
    </row>
    <row r="13" spans="1:9" x14ac:dyDescent="0.25">
      <c r="A13" s="19" t="str">
        <f>A6</f>
        <v>Row 1</v>
      </c>
      <c r="B13" s="26">
        <f t="shared" ref="B13:E14" si="0">$F6*B$8/$F$8</f>
        <v>22.316384180790962</v>
      </c>
      <c r="C13" s="26">
        <f t="shared" si="0"/>
        <v>16.067796610169491</v>
      </c>
      <c r="D13" s="26">
        <f t="shared" si="0"/>
        <v>25.887005649717516</v>
      </c>
      <c r="E13" s="26">
        <f t="shared" si="0"/>
        <v>14.728813559322035</v>
      </c>
      <c r="F13" s="10">
        <f>SUM(B13:E13)</f>
        <v>79.000000000000014</v>
      </c>
    </row>
    <row r="14" spans="1:9" x14ac:dyDescent="0.25">
      <c r="A14" s="19" t="str">
        <f>A7</f>
        <v>Row 2</v>
      </c>
      <c r="B14" s="26">
        <f t="shared" si="0"/>
        <v>27.683615819209038</v>
      </c>
      <c r="C14" s="26">
        <f t="shared" si="0"/>
        <v>19.932203389830509</v>
      </c>
      <c r="D14" s="26">
        <f t="shared" si="0"/>
        <v>32.112994350282484</v>
      </c>
      <c r="E14" s="26">
        <f t="shared" si="0"/>
        <v>18.271186440677965</v>
      </c>
      <c r="F14" s="10">
        <f>SUM(B14:E14)</f>
        <v>97.999999999999986</v>
      </c>
    </row>
    <row r="15" spans="1:9" ht="15.75" thickBot="1" x14ac:dyDescent="0.3">
      <c r="A15" s="20" t="s">
        <v>11</v>
      </c>
      <c r="B15" s="21">
        <f>SUM(B13:B14)</f>
        <v>50</v>
      </c>
      <c r="C15" s="21">
        <f>SUM(C13:C14)</f>
        <v>36</v>
      </c>
      <c r="D15" s="21">
        <f>SUM(D13:D14)</f>
        <v>58</v>
      </c>
      <c r="E15" s="21">
        <f>SUM(E13:E14)</f>
        <v>33</v>
      </c>
      <c r="F15" s="13">
        <f>SUM(B15:E15)</f>
        <v>177</v>
      </c>
    </row>
    <row r="16" spans="1:9" ht="15.75" thickBot="1" x14ac:dyDescent="0.3">
      <c r="A16" s="36"/>
    </row>
    <row r="17" spans="1:6" x14ac:dyDescent="0.25">
      <c r="A17" s="308" t="s">
        <v>22</v>
      </c>
      <c r="B17" s="321"/>
      <c r="C17" s="321"/>
      <c r="D17" s="321"/>
      <c r="E17" s="321"/>
      <c r="F17" s="309"/>
    </row>
    <row r="18" spans="1:6" x14ac:dyDescent="0.25">
      <c r="A18" s="7"/>
      <c r="B18" s="331" t="str">
        <f>B4</f>
        <v>Column variable</v>
      </c>
      <c r="C18" s="331"/>
      <c r="D18" s="331"/>
      <c r="E18" s="331"/>
      <c r="F18" s="332"/>
    </row>
    <row r="19" spans="1:6" x14ac:dyDescent="0.25">
      <c r="A19" s="23" t="str">
        <f>A5</f>
        <v>Row variable</v>
      </c>
      <c r="B19" s="43" t="str">
        <f>B5</f>
        <v>Col 1</v>
      </c>
      <c r="C19" s="43" t="str">
        <f t="shared" ref="C19:E19" si="1">C5</f>
        <v>Col 2</v>
      </c>
      <c r="D19" s="43" t="str">
        <f t="shared" si="1"/>
        <v>Col 3</v>
      </c>
      <c r="E19" s="43" t="str">
        <f t="shared" si="1"/>
        <v>Col 4</v>
      </c>
      <c r="F19" s="9" t="s">
        <v>11</v>
      </c>
    </row>
    <row r="20" spans="1:6" x14ac:dyDescent="0.25">
      <c r="A20" s="25" t="str">
        <f>A6</f>
        <v>Row 1</v>
      </c>
      <c r="B20" s="26">
        <f>(B6-B13)^2/B13</f>
        <v>0.3227132947150107</v>
      </c>
      <c r="C20" s="26">
        <f t="shared" ref="C20:D21" si="2">(C6-C13)^2/C13</f>
        <v>0.96231137810198109</v>
      </c>
      <c r="D20" s="26">
        <f t="shared" si="2"/>
        <v>5.4583718653438797</v>
      </c>
      <c r="E20" s="26">
        <f t="shared" ref="E20" si="3">(E6-E13)^2/E13</f>
        <v>1.8864660334302037</v>
      </c>
      <c r="F20" s="27">
        <f>SUM(B20:E20)</f>
        <v>8.6298625715910742</v>
      </c>
    </row>
    <row r="21" spans="1:6" x14ac:dyDescent="0.25">
      <c r="A21" s="25" t="s">
        <v>0</v>
      </c>
      <c r="B21" s="26">
        <f>(B7-B14)^2/B14</f>
        <v>0.26014643145393723</v>
      </c>
      <c r="C21" s="26">
        <f t="shared" si="2"/>
        <v>0.77574080479649499</v>
      </c>
      <c r="D21" s="26">
        <f t="shared" si="2"/>
        <v>4.4001160955323115</v>
      </c>
      <c r="E21" s="26">
        <f t="shared" ref="E21" si="4">(E7-E14)^2/E14</f>
        <v>1.5207226187855725</v>
      </c>
      <c r="F21" s="27">
        <f>SUM(B21:E21)</f>
        <v>6.9567259505683161</v>
      </c>
    </row>
    <row r="22" spans="1:6" ht="15.75" thickBot="1" x14ac:dyDescent="0.3">
      <c r="A22" s="14" t="s">
        <v>11</v>
      </c>
      <c r="B22" s="28">
        <f>SUM(B20:B21)</f>
        <v>0.58285972616894788</v>
      </c>
      <c r="C22" s="28">
        <f>SUM(C20:C21)</f>
        <v>1.7380521828984761</v>
      </c>
      <c r="D22" s="28">
        <f>SUM(D20:D21)</f>
        <v>9.8584879608761913</v>
      </c>
      <c r="E22" s="28">
        <f>SUM(E20:E21)</f>
        <v>3.4071886522157762</v>
      </c>
      <c r="F22" s="29">
        <f>SUM(B22:E22)</f>
        <v>15.586588522159392</v>
      </c>
    </row>
    <row r="23" spans="1:6" ht="15.75" thickBot="1" x14ac:dyDescent="0.3">
      <c r="A23" s="37"/>
      <c r="B23" s="38"/>
      <c r="C23" s="38"/>
      <c r="D23" s="38"/>
      <c r="E23" s="38"/>
      <c r="F23" s="38"/>
    </row>
    <row r="24" spans="1:6" x14ac:dyDescent="0.25">
      <c r="A24" s="308" t="s">
        <v>17</v>
      </c>
      <c r="B24" s="309"/>
    </row>
    <row r="25" spans="1:6" x14ac:dyDescent="0.25">
      <c r="A25" s="25" t="s">
        <v>18</v>
      </c>
      <c r="B25" s="31">
        <f>_xlfn.CHISQ.INV.RT(I4,I7)</f>
        <v>7.8147279032511792</v>
      </c>
      <c r="C25" t="s">
        <v>25</v>
      </c>
    </row>
    <row r="26" spans="1:6" x14ac:dyDescent="0.25">
      <c r="A26" s="25" t="s">
        <v>19</v>
      </c>
      <c r="B26" s="31">
        <f>F22</f>
        <v>15.586588522159392</v>
      </c>
      <c r="C26" t="s">
        <v>30</v>
      </c>
    </row>
    <row r="27" spans="1:6" x14ac:dyDescent="0.25">
      <c r="A27" s="52" t="s">
        <v>20</v>
      </c>
      <c r="B27" s="30">
        <f>_xlfn.CHISQ.DIST.RT(B26,I7)</f>
        <v>1.3781758367536522E-3</v>
      </c>
      <c r="C27" t="s">
        <v>26</v>
      </c>
    </row>
    <row r="28" spans="1:6" ht="15.75" thickBot="1" x14ac:dyDescent="0.3">
      <c r="A28" s="310" t="str">
        <f>IF(B27&lt;I4,"Reject the null hypothesis","Fail to reject the null hypothesis")</f>
        <v>Reject the null hypothesis</v>
      </c>
      <c r="B28" s="311"/>
    </row>
    <row r="29" spans="1:6" ht="15.75" thickBot="1" x14ac:dyDescent="0.3"/>
    <row r="30" spans="1:6" x14ac:dyDescent="0.25">
      <c r="A30" s="335" t="s">
        <v>21</v>
      </c>
      <c r="B30" s="336"/>
    </row>
    <row r="31" spans="1:6" ht="15.75" thickBot="1" x14ac:dyDescent="0.3">
      <c r="A31" s="322" t="str">
        <f>IF(OR(B13&lt;1,C13&lt;1,D13&lt;1,E13&lt;1,B14&lt;1,C14&lt;1,D14&lt;1,E14&lt;1),"is NOT met."," is met.")</f>
        <v xml:space="preserve"> is met.</v>
      </c>
      <c r="B31" s="323"/>
    </row>
    <row r="33" spans="1:1" x14ac:dyDescent="0.25">
      <c r="A33" s="6" t="s">
        <v>37</v>
      </c>
    </row>
    <row r="34" spans="1:1" x14ac:dyDescent="0.25">
      <c r="A34" t="s">
        <v>38</v>
      </c>
    </row>
  </sheetData>
  <mergeCells count="11">
    <mergeCell ref="A30:B30"/>
    <mergeCell ref="A31:B31"/>
    <mergeCell ref="A24:B24"/>
    <mergeCell ref="A28:B28"/>
    <mergeCell ref="A10:F10"/>
    <mergeCell ref="H3:I3"/>
    <mergeCell ref="A3:F3"/>
    <mergeCell ref="A17:F17"/>
    <mergeCell ref="B18:F18"/>
    <mergeCell ref="B11:F11"/>
    <mergeCell ref="B4:F4"/>
  </mergeCells>
  <conditionalFormatting sqref="A31:B31">
    <cfRule type="containsText" dxfId="15" priority="1" operator="containsText" text="met">
      <formula>NOT(ISERROR(SEARCH("met",A31)))</formula>
    </cfRule>
    <cfRule type="containsText" dxfId="14" priority="2" operator="containsText" text="violated">
      <formula>NOT(ISERROR(SEARCH("violated",A31)))</formula>
    </cfRule>
  </conditionalFormatting>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43C4E-4145-4D13-AEE8-ACF592D5D0B0}">
  <dimension ref="A1:K34"/>
  <sheetViews>
    <sheetView workbookViewId="0">
      <selection activeCell="M15" sqref="M15"/>
    </sheetView>
  </sheetViews>
  <sheetFormatPr defaultRowHeight="15" x14ac:dyDescent="0.25"/>
  <cols>
    <col min="1" max="1" width="25.42578125" customWidth="1"/>
    <col min="2" max="8" width="12.7109375" customWidth="1"/>
    <col min="10" max="10" width="19.28515625" bestFit="1" customWidth="1"/>
  </cols>
  <sheetData>
    <row r="1" spans="1:11" x14ac:dyDescent="0.25">
      <c r="A1" s="6" t="s">
        <v>45</v>
      </c>
    </row>
    <row r="2" spans="1:11" ht="15.75" thickBot="1" x14ac:dyDescent="0.3">
      <c r="A2" t="s">
        <v>36</v>
      </c>
    </row>
    <row r="3" spans="1:11" x14ac:dyDescent="0.25">
      <c r="A3" s="315" t="s">
        <v>3</v>
      </c>
      <c r="B3" s="316"/>
      <c r="C3" s="316"/>
      <c r="D3" s="316"/>
      <c r="E3" s="316"/>
      <c r="F3" s="316"/>
      <c r="G3" s="316"/>
      <c r="H3" s="317"/>
      <c r="J3" s="308" t="s">
        <v>12</v>
      </c>
      <c r="K3" s="309"/>
    </row>
    <row r="4" spans="1:11" x14ac:dyDescent="0.25">
      <c r="A4" s="57"/>
      <c r="B4" s="337" t="s">
        <v>8</v>
      </c>
      <c r="C4" s="338"/>
      <c r="D4" s="338"/>
      <c r="E4" s="338"/>
      <c r="F4" s="338"/>
      <c r="G4" s="338"/>
      <c r="H4" s="339"/>
      <c r="J4" s="8" t="s">
        <v>13</v>
      </c>
      <c r="K4" s="2">
        <v>0.01</v>
      </c>
    </row>
    <row r="5" spans="1:11" x14ac:dyDescent="0.25">
      <c r="A5" s="5" t="s">
        <v>7</v>
      </c>
      <c r="B5" s="40" t="s">
        <v>34</v>
      </c>
      <c r="C5" s="40" t="s">
        <v>35</v>
      </c>
      <c r="D5" s="40" t="s">
        <v>33</v>
      </c>
      <c r="E5" s="40" t="s">
        <v>29</v>
      </c>
      <c r="F5" s="44" t="s">
        <v>41</v>
      </c>
      <c r="G5" s="44" t="s">
        <v>46</v>
      </c>
      <c r="H5" s="9" t="s">
        <v>11</v>
      </c>
      <c r="I5" s="22"/>
      <c r="J5" s="33" t="s">
        <v>14</v>
      </c>
      <c r="K5" s="10">
        <v>2</v>
      </c>
    </row>
    <row r="6" spans="1:11" x14ac:dyDescent="0.25">
      <c r="A6" s="4" t="s">
        <v>31</v>
      </c>
      <c r="B6" s="39">
        <v>40</v>
      </c>
      <c r="C6" s="39">
        <v>154</v>
      </c>
      <c r="D6" s="39">
        <v>88</v>
      </c>
      <c r="E6" s="39">
        <v>76</v>
      </c>
      <c r="F6" s="45">
        <v>55</v>
      </c>
      <c r="G6" s="45">
        <v>33</v>
      </c>
      <c r="H6" s="11">
        <f>SUM(B6:G6)</f>
        <v>446</v>
      </c>
      <c r="I6" s="6"/>
      <c r="J6" s="33" t="s">
        <v>15</v>
      </c>
      <c r="K6" s="10">
        <v>6</v>
      </c>
    </row>
    <row r="7" spans="1:11" ht="15.75" thickBot="1" x14ac:dyDescent="0.3">
      <c r="A7" s="4" t="s">
        <v>32</v>
      </c>
      <c r="B7" s="39">
        <v>10</v>
      </c>
      <c r="C7" s="39">
        <v>36</v>
      </c>
      <c r="D7" s="39">
        <v>22</v>
      </c>
      <c r="E7" s="39">
        <v>21</v>
      </c>
      <c r="F7" s="45">
        <v>11</v>
      </c>
      <c r="G7" s="45">
        <v>6</v>
      </c>
      <c r="H7" s="11">
        <f t="shared" ref="H7:H8" si="0">SUM(B7:G7)</f>
        <v>106</v>
      </c>
      <c r="I7" s="6"/>
      <c r="J7" s="34" t="s">
        <v>16</v>
      </c>
      <c r="K7" s="13">
        <f>(K5-1)*(K6-1)</f>
        <v>5</v>
      </c>
    </row>
    <row r="8" spans="1:11" ht="15.75" thickBot="1" x14ac:dyDescent="0.3">
      <c r="A8" s="14" t="s">
        <v>11</v>
      </c>
      <c r="B8" s="15">
        <f>SUM(B6:B7)</f>
        <v>50</v>
      </c>
      <c r="C8" s="15">
        <f>SUM(C6:C7)</f>
        <v>190</v>
      </c>
      <c r="D8" s="15">
        <f>SUM(D6:D7)</f>
        <v>110</v>
      </c>
      <c r="E8" s="15">
        <f>SUM(E6:E7)</f>
        <v>97</v>
      </c>
      <c r="F8" s="15">
        <f t="shared" ref="F8:G8" si="1">SUM(F6:F7)</f>
        <v>66</v>
      </c>
      <c r="G8" s="15">
        <f t="shared" si="1"/>
        <v>39</v>
      </c>
      <c r="H8" s="16">
        <f t="shared" si="0"/>
        <v>552</v>
      </c>
      <c r="I8" s="6"/>
    </row>
    <row r="9" spans="1:11" ht="15.75" thickBot="1" x14ac:dyDescent="0.3"/>
    <row r="10" spans="1:11" x14ac:dyDescent="0.25">
      <c r="A10" s="315" t="s">
        <v>4</v>
      </c>
      <c r="B10" s="316"/>
      <c r="C10" s="316"/>
      <c r="D10" s="316"/>
      <c r="E10" s="316"/>
      <c r="F10" s="316"/>
      <c r="G10" s="316"/>
      <c r="H10" s="317"/>
    </row>
    <row r="11" spans="1:11" x14ac:dyDescent="0.25">
      <c r="A11" s="58"/>
      <c r="B11" s="340" t="str">
        <f>B4</f>
        <v>Column variable</v>
      </c>
      <c r="C11" s="341"/>
      <c r="D11" s="341"/>
      <c r="E11" s="341"/>
      <c r="F11" s="341"/>
      <c r="G11" s="341"/>
      <c r="H11" s="342"/>
    </row>
    <row r="12" spans="1:11" x14ac:dyDescent="0.25">
      <c r="A12" s="23" t="str">
        <f>A5</f>
        <v>Row variable</v>
      </c>
      <c r="B12" s="42" t="str">
        <f>B5</f>
        <v>Col 1</v>
      </c>
      <c r="C12" s="42" t="str">
        <f>C5</f>
        <v>Col 2</v>
      </c>
      <c r="D12" s="42" t="str">
        <f>D5</f>
        <v>Col 3</v>
      </c>
      <c r="E12" s="42" t="str">
        <f>E5</f>
        <v>Col 4</v>
      </c>
      <c r="F12" s="42" t="str">
        <f t="shared" ref="F12:G12" si="2">F5</f>
        <v>Col 5</v>
      </c>
      <c r="G12" s="42" t="str">
        <f t="shared" si="2"/>
        <v>Col 6</v>
      </c>
      <c r="H12" s="9" t="s">
        <v>11</v>
      </c>
      <c r="J12" s="18"/>
      <c r="K12" s="18"/>
    </row>
    <row r="13" spans="1:11" x14ac:dyDescent="0.25">
      <c r="A13" s="19" t="str">
        <f>A6</f>
        <v>Row 1</v>
      </c>
      <c r="B13" s="26">
        <f t="shared" ref="B13:E14" si="3">$H6*B$8/$H$8</f>
        <v>40.39855072463768</v>
      </c>
      <c r="C13" s="26">
        <f t="shared" si="3"/>
        <v>153.51449275362319</v>
      </c>
      <c r="D13" s="26">
        <f t="shared" si="3"/>
        <v>88.876811594202906</v>
      </c>
      <c r="E13" s="26">
        <f t="shared" si="3"/>
        <v>78.373188405797094</v>
      </c>
      <c r="F13" s="26">
        <f t="shared" ref="F13:G13" si="4">$H6*F$8/$H$8</f>
        <v>53.326086956521742</v>
      </c>
      <c r="G13" s="26">
        <f t="shared" si="4"/>
        <v>31.510869565217391</v>
      </c>
      <c r="H13" s="55">
        <f>SUM(B13:G13)</f>
        <v>446</v>
      </c>
    </row>
    <row r="14" spans="1:11" x14ac:dyDescent="0.25">
      <c r="A14" s="19" t="str">
        <f>A7</f>
        <v>Row 2</v>
      </c>
      <c r="B14" s="26">
        <f t="shared" si="3"/>
        <v>9.6014492753623184</v>
      </c>
      <c r="C14" s="26">
        <f t="shared" si="3"/>
        <v>36.485507246376812</v>
      </c>
      <c r="D14" s="26">
        <f t="shared" si="3"/>
        <v>21.123188405797102</v>
      </c>
      <c r="E14" s="26">
        <f t="shared" si="3"/>
        <v>18.626811594202898</v>
      </c>
      <c r="F14" s="26">
        <f t="shared" ref="F14:G14" si="5">$H7*F$8/$H$8</f>
        <v>12.673913043478262</v>
      </c>
      <c r="G14" s="26">
        <f t="shared" si="5"/>
        <v>7.4891304347826084</v>
      </c>
      <c r="H14" s="55">
        <f t="shared" ref="H14:H15" si="6">SUM(B14:G14)</f>
        <v>106</v>
      </c>
    </row>
    <row r="15" spans="1:11" ht="15.75" thickBot="1" x14ac:dyDescent="0.3">
      <c r="A15" s="20" t="s">
        <v>11</v>
      </c>
      <c r="B15" s="21">
        <f>SUM(B13:B14)</f>
        <v>50</v>
      </c>
      <c r="C15" s="21">
        <f>SUM(C13:C14)</f>
        <v>190</v>
      </c>
      <c r="D15" s="21">
        <f>SUM(D13:D14)</f>
        <v>110</v>
      </c>
      <c r="E15" s="21">
        <f>SUM(E13:E14)</f>
        <v>97</v>
      </c>
      <c r="F15" s="21">
        <f t="shared" ref="F15:G15" si="7">SUM(F13:F14)</f>
        <v>66</v>
      </c>
      <c r="G15" s="21">
        <f t="shared" si="7"/>
        <v>39</v>
      </c>
      <c r="H15" s="56">
        <f t="shared" si="6"/>
        <v>552</v>
      </c>
    </row>
    <row r="16" spans="1:11" ht="15.75" thickBot="1" x14ac:dyDescent="0.3">
      <c r="A16" s="36"/>
    </row>
    <row r="17" spans="1:8" x14ac:dyDescent="0.25">
      <c r="A17" s="315" t="s">
        <v>22</v>
      </c>
      <c r="B17" s="316"/>
      <c r="C17" s="316"/>
      <c r="D17" s="316"/>
      <c r="E17" s="316"/>
      <c r="F17" s="316"/>
      <c r="G17" s="316"/>
      <c r="H17" s="317"/>
    </row>
    <row r="18" spans="1:8" x14ac:dyDescent="0.25">
      <c r="A18" s="57"/>
      <c r="B18" s="340" t="str">
        <f>B4</f>
        <v>Column variable</v>
      </c>
      <c r="C18" s="341"/>
      <c r="D18" s="341"/>
      <c r="E18" s="341"/>
      <c r="F18" s="341"/>
      <c r="G18" s="341"/>
      <c r="H18" s="342"/>
    </row>
    <row r="19" spans="1:8" x14ac:dyDescent="0.25">
      <c r="A19" s="23" t="str">
        <f>A5</f>
        <v>Row variable</v>
      </c>
      <c r="B19" s="43" t="str">
        <f>B5</f>
        <v>Col 1</v>
      </c>
      <c r="C19" s="43" t="str">
        <f t="shared" ref="C19:G19" si="8">C5</f>
        <v>Col 2</v>
      </c>
      <c r="D19" s="43" t="str">
        <f t="shared" si="8"/>
        <v>Col 3</v>
      </c>
      <c r="E19" s="43" t="str">
        <f t="shared" si="8"/>
        <v>Col 4</v>
      </c>
      <c r="F19" s="43" t="str">
        <f t="shared" si="8"/>
        <v>Col 5</v>
      </c>
      <c r="G19" s="43" t="str">
        <f t="shared" si="8"/>
        <v>Col 6</v>
      </c>
      <c r="H19" s="9" t="s">
        <v>11</v>
      </c>
    </row>
    <row r="20" spans="1:8" x14ac:dyDescent="0.25">
      <c r="A20" s="25" t="str">
        <f>A6</f>
        <v>Row 1</v>
      </c>
      <c r="B20" s="26">
        <f>(B6-B13)^2/B13</f>
        <v>3.931890556963644E-3</v>
      </c>
      <c r="C20" s="26">
        <f t="shared" ref="C20:D21" si="9">(C6-C13)^2/C13</f>
        <v>1.5354725280739433E-3</v>
      </c>
      <c r="D20" s="26">
        <f t="shared" si="9"/>
        <v>8.6501592253202132E-3</v>
      </c>
      <c r="E20" s="26">
        <f t="shared" ref="E20:F20" si="10">(E6-E13)^2/E13</f>
        <v>7.1861606296384467E-2</v>
      </c>
      <c r="F20" s="26">
        <f t="shared" si="10"/>
        <v>5.2544355624877963E-2</v>
      </c>
      <c r="G20" s="26">
        <f t="shared" ref="G20" si="11">(G6-G13)^2/G13</f>
        <v>7.0372842209457595E-2</v>
      </c>
      <c r="H20" s="27">
        <f>SUM(B20:G20)</f>
        <v>0.20889632644107781</v>
      </c>
    </row>
    <row r="21" spans="1:8" x14ac:dyDescent="0.25">
      <c r="A21" s="25" t="str">
        <f>A7</f>
        <v>Row 2</v>
      </c>
      <c r="B21" s="26">
        <f>(B7-B14)^2/B14</f>
        <v>1.6543614984960386E-2</v>
      </c>
      <c r="C21" s="26">
        <f t="shared" si="9"/>
        <v>6.4605730898205536E-3</v>
      </c>
      <c r="D21" s="26">
        <f t="shared" si="9"/>
        <v>3.639595296691276E-2</v>
      </c>
      <c r="E21" s="26">
        <f t="shared" ref="E21:F21" si="12">(E7-E14)^2/E14</f>
        <v>0.30236109819044965</v>
      </c>
      <c r="F21" s="26">
        <f t="shared" si="12"/>
        <v>0.22108285479901577</v>
      </c>
      <c r="G21" s="26">
        <f t="shared" ref="G21" si="13">(G7-G14)^2/G14</f>
        <v>0.29609705306998163</v>
      </c>
      <c r="H21" s="27">
        <f>SUM(B21:G21)</f>
        <v>0.8789411471011408</v>
      </c>
    </row>
    <row r="22" spans="1:8" ht="15.75" thickBot="1" x14ac:dyDescent="0.3">
      <c r="A22" s="14" t="s">
        <v>11</v>
      </c>
      <c r="B22" s="28">
        <f>SUM(B20:B21)</f>
        <v>2.0475505541924031E-2</v>
      </c>
      <c r="C22" s="28">
        <f>SUM(C20:C21)</f>
        <v>7.9960456178944962E-3</v>
      </c>
      <c r="D22" s="28">
        <f>SUM(D20:D21)</f>
        <v>4.5046112192232972E-2</v>
      </c>
      <c r="E22" s="28">
        <f t="shared" ref="E22:G22" si="14">SUM(E20:E21)</f>
        <v>0.37422270448683415</v>
      </c>
      <c r="F22" s="28">
        <f t="shared" si="14"/>
        <v>0.27362721042389371</v>
      </c>
      <c r="G22" s="28">
        <f t="shared" si="14"/>
        <v>0.36646989527943924</v>
      </c>
      <c r="H22" s="29">
        <f>SUM(B22:G22)</f>
        <v>1.0878374735422185</v>
      </c>
    </row>
    <row r="23" spans="1:8" ht="15.75" thickBot="1" x14ac:dyDescent="0.3">
      <c r="A23" s="37"/>
      <c r="B23" s="38"/>
      <c r="C23" s="38"/>
      <c r="D23" s="38"/>
      <c r="E23" s="38"/>
      <c r="F23" s="38"/>
    </row>
    <row r="24" spans="1:8" x14ac:dyDescent="0.25">
      <c r="A24" s="308" t="s">
        <v>17</v>
      </c>
      <c r="B24" s="309"/>
    </row>
    <row r="25" spans="1:8" x14ac:dyDescent="0.25">
      <c r="A25" s="25" t="s">
        <v>18</v>
      </c>
      <c r="B25" s="31">
        <f>_xlfn.CHISQ.INV.RT(K4,K7)</f>
        <v>15.086272469388991</v>
      </c>
      <c r="C25" t="s">
        <v>25</v>
      </c>
    </row>
    <row r="26" spans="1:8" x14ac:dyDescent="0.25">
      <c r="A26" s="25" t="s">
        <v>19</v>
      </c>
      <c r="B26" s="31">
        <f>H22</f>
        <v>1.0878374735422185</v>
      </c>
      <c r="C26" t="s">
        <v>30</v>
      </c>
    </row>
    <row r="27" spans="1:8" x14ac:dyDescent="0.25">
      <c r="A27" s="52" t="s">
        <v>20</v>
      </c>
      <c r="B27" s="30">
        <f>_xlfn.CHISQ.DIST.RT(B26,K7)</f>
        <v>0.95517457238569992</v>
      </c>
      <c r="C27" t="s">
        <v>26</v>
      </c>
    </row>
    <row r="28" spans="1:8" ht="15.75" thickBot="1" x14ac:dyDescent="0.3">
      <c r="A28" s="310" t="str">
        <f>IF(B27&lt;K4,"Reject the null hypothesis","Fail to reject the null hypothesis")</f>
        <v>Fail to reject the null hypothesis</v>
      </c>
      <c r="B28" s="311"/>
    </row>
    <row r="29" spans="1:8" ht="15.75" thickBot="1" x14ac:dyDescent="0.3"/>
    <row r="30" spans="1:8" x14ac:dyDescent="0.25">
      <c r="A30" s="327" t="s">
        <v>21</v>
      </c>
      <c r="B30" s="328"/>
    </row>
    <row r="31" spans="1:8" ht="15.75" thickBot="1" x14ac:dyDescent="0.3">
      <c r="A31" s="322" t="str">
        <f>IF(OR(B13&lt;1,C13&lt;1,D13&lt;1,E13&lt;1,F13&lt;1,G13&lt;1,B14&lt;1,C14&lt;1,D14&lt;1,E14&lt;1,F14&lt;1,G14&lt;1),"is NOT met."," is met.")</f>
        <v xml:space="preserve"> is met.</v>
      </c>
      <c r="B31" s="323"/>
    </row>
    <row r="33" spans="1:1" x14ac:dyDescent="0.25">
      <c r="A33" s="6" t="s">
        <v>37</v>
      </c>
    </row>
    <row r="34" spans="1:1" x14ac:dyDescent="0.25">
      <c r="A34" t="s">
        <v>38</v>
      </c>
    </row>
  </sheetData>
  <mergeCells count="11">
    <mergeCell ref="A30:B30"/>
    <mergeCell ref="A31:B31"/>
    <mergeCell ref="A10:H10"/>
    <mergeCell ref="B11:H11"/>
    <mergeCell ref="A17:H17"/>
    <mergeCell ref="B18:H18"/>
    <mergeCell ref="J3:K3"/>
    <mergeCell ref="A3:H3"/>
    <mergeCell ref="B4:H4"/>
    <mergeCell ref="A24:B24"/>
    <mergeCell ref="A28:B28"/>
  </mergeCells>
  <conditionalFormatting sqref="A31:B31">
    <cfRule type="containsText" dxfId="13" priority="1" operator="containsText" text="met">
      <formula>NOT(ISERROR(SEARCH("met",A31)))</formula>
    </cfRule>
    <cfRule type="containsText" dxfId="12" priority="2" operator="containsText" text="violated">
      <formula>NOT(ISERROR(SEARCH("violated",A31)))</formula>
    </cfRule>
  </conditionalFormatting>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BF787-CEEB-4730-9CEC-3EC4CC9B91D4}">
  <dimension ref="A1:M34"/>
  <sheetViews>
    <sheetView workbookViewId="0">
      <selection activeCell="Q2" sqref="Q2"/>
    </sheetView>
  </sheetViews>
  <sheetFormatPr defaultRowHeight="15" x14ac:dyDescent="0.25"/>
  <cols>
    <col min="1" max="1" width="21.7109375" customWidth="1"/>
    <col min="2" max="10" width="12.7109375" customWidth="1"/>
    <col min="12" max="12" width="19.28515625" bestFit="1" customWidth="1"/>
  </cols>
  <sheetData>
    <row r="1" spans="1:13" x14ac:dyDescent="0.25">
      <c r="A1" s="6" t="s">
        <v>47</v>
      </c>
    </row>
    <row r="2" spans="1:13" ht="15.75" thickBot="1" x14ac:dyDescent="0.3">
      <c r="A2" t="s">
        <v>36</v>
      </c>
    </row>
    <row r="3" spans="1:13" x14ac:dyDescent="0.25">
      <c r="A3" s="343" t="s">
        <v>3</v>
      </c>
      <c r="B3" s="344"/>
      <c r="C3" s="344"/>
      <c r="D3" s="344"/>
      <c r="E3" s="344"/>
      <c r="F3" s="344"/>
      <c r="G3" s="344"/>
      <c r="H3" s="344"/>
      <c r="I3" s="344"/>
      <c r="J3" s="345"/>
      <c r="L3" s="308" t="s">
        <v>12</v>
      </c>
      <c r="M3" s="309"/>
    </row>
    <row r="4" spans="1:13" x14ac:dyDescent="0.25">
      <c r="A4" s="7"/>
      <c r="B4" s="337" t="s">
        <v>8</v>
      </c>
      <c r="C4" s="338"/>
      <c r="D4" s="338"/>
      <c r="E4" s="338"/>
      <c r="F4" s="338"/>
      <c r="G4" s="338"/>
      <c r="H4" s="338"/>
      <c r="I4" s="338"/>
      <c r="J4" s="339"/>
      <c r="L4" s="8" t="s">
        <v>13</v>
      </c>
      <c r="M4" s="2">
        <v>2.5000000000000001E-2</v>
      </c>
    </row>
    <row r="5" spans="1:13" x14ac:dyDescent="0.25">
      <c r="A5" s="5" t="s">
        <v>7</v>
      </c>
      <c r="B5" s="40" t="s">
        <v>34</v>
      </c>
      <c r="C5" s="40" t="s">
        <v>35</v>
      </c>
      <c r="D5" s="40" t="s">
        <v>33</v>
      </c>
      <c r="E5" s="40" t="s">
        <v>29</v>
      </c>
      <c r="F5" s="44" t="s">
        <v>41</v>
      </c>
      <c r="G5" s="44" t="s">
        <v>46</v>
      </c>
      <c r="H5" s="44" t="s">
        <v>48</v>
      </c>
      <c r="I5" s="44" t="s">
        <v>49</v>
      </c>
      <c r="J5" s="9" t="s">
        <v>11</v>
      </c>
      <c r="K5" s="22"/>
      <c r="L5" s="33" t="s">
        <v>14</v>
      </c>
      <c r="M5" s="10">
        <v>2</v>
      </c>
    </row>
    <row r="6" spans="1:13" x14ac:dyDescent="0.25">
      <c r="A6" s="4" t="s">
        <v>31</v>
      </c>
      <c r="B6" s="172">
        <v>86</v>
      </c>
      <c r="C6" s="172">
        <v>70</v>
      </c>
      <c r="D6" s="172">
        <v>64</v>
      </c>
      <c r="E6" s="172">
        <v>57</v>
      </c>
      <c r="F6" s="172">
        <v>30</v>
      </c>
      <c r="G6" s="172">
        <v>25</v>
      </c>
      <c r="H6" s="172">
        <v>15</v>
      </c>
      <c r="I6" s="172">
        <v>12</v>
      </c>
      <c r="J6" s="11">
        <f>SUM(B6:I6)</f>
        <v>359</v>
      </c>
      <c r="K6" s="6"/>
      <c r="L6" s="33" t="s">
        <v>15</v>
      </c>
      <c r="M6" s="10">
        <v>8</v>
      </c>
    </row>
    <row r="7" spans="1:13" ht="15.75" thickBot="1" x14ac:dyDescent="0.3">
      <c r="A7" s="4" t="s">
        <v>32</v>
      </c>
      <c r="B7" s="172">
        <v>40</v>
      </c>
      <c r="C7" s="172">
        <v>19</v>
      </c>
      <c r="D7" s="172">
        <v>20</v>
      </c>
      <c r="E7" s="172">
        <v>21</v>
      </c>
      <c r="F7" s="172">
        <v>21</v>
      </c>
      <c r="G7" s="172">
        <v>16</v>
      </c>
      <c r="H7" s="172">
        <v>20</v>
      </c>
      <c r="I7" s="172">
        <v>9</v>
      </c>
      <c r="J7" s="11">
        <f t="shared" ref="J7:J8" si="0">SUM(B7:I7)</f>
        <v>166</v>
      </c>
      <c r="K7" s="6"/>
      <c r="L7" s="34" t="s">
        <v>16</v>
      </c>
      <c r="M7" s="13">
        <f>(M5-1)*(M6-1)</f>
        <v>7</v>
      </c>
    </row>
    <row r="8" spans="1:13" ht="15.75" thickBot="1" x14ac:dyDescent="0.3">
      <c r="A8" s="14" t="s">
        <v>11</v>
      </c>
      <c r="B8" s="15">
        <f>SUM(B6:B7)</f>
        <v>126</v>
      </c>
      <c r="C8" s="15">
        <f>SUM(C6:C7)</f>
        <v>89</v>
      </c>
      <c r="D8" s="15">
        <f>SUM(D6:D7)</f>
        <v>84</v>
      </c>
      <c r="E8" s="15">
        <f>SUM(E6:E7)</f>
        <v>78</v>
      </c>
      <c r="F8" s="15">
        <f t="shared" ref="F8:G8" si="1">SUM(F6:F7)</f>
        <v>51</v>
      </c>
      <c r="G8" s="15">
        <f t="shared" si="1"/>
        <v>41</v>
      </c>
      <c r="H8" s="15">
        <f t="shared" ref="H8" si="2">SUM(H6:H7)</f>
        <v>35</v>
      </c>
      <c r="I8" s="15">
        <f t="shared" ref="I8" si="3">SUM(I6:I7)</f>
        <v>21</v>
      </c>
      <c r="J8" s="16">
        <f t="shared" si="0"/>
        <v>525</v>
      </c>
      <c r="K8" s="6"/>
    </row>
    <row r="9" spans="1:13" ht="15.75" thickBot="1" x14ac:dyDescent="0.3"/>
    <row r="10" spans="1:13" x14ac:dyDescent="0.25">
      <c r="A10" s="308" t="s">
        <v>4</v>
      </c>
      <c r="B10" s="321"/>
      <c r="C10" s="321"/>
      <c r="D10" s="321"/>
      <c r="E10" s="321"/>
      <c r="F10" s="321"/>
      <c r="G10" s="321"/>
      <c r="H10" s="321"/>
      <c r="I10" s="321"/>
      <c r="J10" s="309"/>
    </row>
    <row r="11" spans="1:13" x14ac:dyDescent="0.25">
      <c r="A11" s="58"/>
      <c r="B11" s="331" t="str">
        <f>B4</f>
        <v>Column variable</v>
      </c>
      <c r="C11" s="331"/>
      <c r="D11" s="331"/>
      <c r="E11" s="331"/>
      <c r="F11" s="331"/>
      <c r="G11" s="331"/>
      <c r="H11" s="331"/>
      <c r="I11" s="331"/>
      <c r="J11" s="332"/>
    </row>
    <row r="12" spans="1:13" x14ac:dyDescent="0.25">
      <c r="A12" s="23" t="str">
        <f>A5</f>
        <v>Row variable</v>
      </c>
      <c r="B12" s="42" t="str">
        <f>B5</f>
        <v>Col 1</v>
      </c>
      <c r="C12" s="42" t="str">
        <f>C5</f>
        <v>Col 2</v>
      </c>
      <c r="D12" s="42" t="str">
        <f>D5</f>
        <v>Col 3</v>
      </c>
      <c r="E12" s="42" t="str">
        <f>E5</f>
        <v>Col 4</v>
      </c>
      <c r="F12" s="42" t="str">
        <f t="shared" ref="F12:I12" si="4">F5</f>
        <v>Col 5</v>
      </c>
      <c r="G12" s="42" t="str">
        <f t="shared" si="4"/>
        <v>Col 6</v>
      </c>
      <c r="H12" s="42" t="str">
        <f t="shared" si="4"/>
        <v>Col 7</v>
      </c>
      <c r="I12" s="42" t="str">
        <f t="shared" si="4"/>
        <v>Col 8</v>
      </c>
      <c r="J12" s="9" t="s">
        <v>11</v>
      </c>
      <c r="L12" s="18"/>
      <c r="M12" s="18"/>
    </row>
    <row r="13" spans="1:13" x14ac:dyDescent="0.25">
      <c r="A13" s="19" t="str">
        <f>A6</f>
        <v>Row 1</v>
      </c>
      <c r="B13" s="26">
        <f t="shared" ref="B13:G14" si="5">$J6*B$8/$J$8</f>
        <v>86.16</v>
      </c>
      <c r="C13" s="26">
        <f t="shared" si="5"/>
        <v>60.859047619047622</v>
      </c>
      <c r="D13" s="26">
        <f t="shared" si="5"/>
        <v>57.44</v>
      </c>
      <c r="E13" s="26">
        <f t="shared" si="5"/>
        <v>53.337142857142858</v>
      </c>
      <c r="F13" s="26">
        <f t="shared" si="5"/>
        <v>34.874285714285712</v>
      </c>
      <c r="G13" s="26">
        <f t="shared" si="5"/>
        <v>28.036190476190477</v>
      </c>
      <c r="H13" s="26">
        <f t="shared" ref="H13:I13" si="6">$J6*H$8/$J$8</f>
        <v>23.933333333333334</v>
      </c>
      <c r="I13" s="26">
        <f t="shared" si="6"/>
        <v>14.36</v>
      </c>
      <c r="J13" s="55">
        <f>SUM(B13:I13)</f>
        <v>359</v>
      </c>
    </row>
    <row r="14" spans="1:13" x14ac:dyDescent="0.25">
      <c r="A14" s="19" t="str">
        <f>A7</f>
        <v>Row 2</v>
      </c>
      <c r="B14" s="26">
        <f t="shared" si="5"/>
        <v>39.840000000000003</v>
      </c>
      <c r="C14" s="26">
        <f t="shared" si="5"/>
        <v>28.140952380952381</v>
      </c>
      <c r="D14" s="26">
        <f t="shared" si="5"/>
        <v>26.56</v>
      </c>
      <c r="E14" s="26">
        <f t="shared" si="5"/>
        <v>24.662857142857142</v>
      </c>
      <c r="F14" s="26">
        <f t="shared" si="5"/>
        <v>16.125714285714285</v>
      </c>
      <c r="G14" s="26">
        <f t="shared" si="5"/>
        <v>12.963809523809523</v>
      </c>
      <c r="H14" s="26">
        <f t="shared" ref="H14:I14" si="7">$J7*H$8/$J$8</f>
        <v>11.066666666666666</v>
      </c>
      <c r="I14" s="26">
        <f t="shared" si="7"/>
        <v>6.64</v>
      </c>
      <c r="J14" s="55">
        <f>SUM(B14:I14)</f>
        <v>165.99999999999997</v>
      </c>
    </row>
    <row r="15" spans="1:13" ht="15.75" thickBot="1" x14ac:dyDescent="0.3">
      <c r="A15" s="20" t="s">
        <v>11</v>
      </c>
      <c r="B15" s="21">
        <f>SUM(B13:B14)</f>
        <v>126</v>
      </c>
      <c r="C15" s="21">
        <f>SUM(C13:C14)</f>
        <v>89</v>
      </c>
      <c r="D15" s="21">
        <f>SUM(D13:D14)</f>
        <v>84</v>
      </c>
      <c r="E15" s="21">
        <f>SUM(E13:E14)</f>
        <v>78</v>
      </c>
      <c r="F15" s="21">
        <f t="shared" ref="F15:G15" si="8">SUM(F13:F14)</f>
        <v>51</v>
      </c>
      <c r="G15" s="21">
        <f t="shared" si="8"/>
        <v>41</v>
      </c>
      <c r="H15" s="21">
        <f t="shared" ref="H15" si="9">SUM(H13:H14)</f>
        <v>35</v>
      </c>
      <c r="I15" s="21">
        <f t="shared" ref="I15" si="10">SUM(I13:I14)</f>
        <v>21</v>
      </c>
      <c r="J15" s="56">
        <f>SUM(B15:I15)</f>
        <v>525</v>
      </c>
    </row>
    <row r="16" spans="1:13" ht="15.75" thickBot="1" x14ac:dyDescent="0.3">
      <c r="A16" s="36"/>
    </row>
    <row r="17" spans="1:10" x14ac:dyDescent="0.25">
      <c r="A17" s="308" t="s">
        <v>22</v>
      </c>
      <c r="B17" s="321"/>
      <c r="C17" s="321"/>
      <c r="D17" s="321"/>
      <c r="E17" s="321"/>
      <c r="F17" s="321"/>
      <c r="G17" s="321"/>
      <c r="H17" s="321"/>
      <c r="I17" s="321"/>
      <c r="J17" s="309"/>
    </row>
    <row r="18" spans="1:10" x14ac:dyDescent="0.25">
      <c r="A18" s="57"/>
      <c r="B18" s="331" t="str">
        <f>B4</f>
        <v>Column variable</v>
      </c>
      <c r="C18" s="331"/>
      <c r="D18" s="331"/>
      <c r="E18" s="331"/>
      <c r="F18" s="331"/>
      <c r="G18" s="331"/>
      <c r="H18" s="331"/>
      <c r="I18" s="331"/>
      <c r="J18" s="332"/>
    </row>
    <row r="19" spans="1:10" x14ac:dyDescent="0.25">
      <c r="A19" s="23" t="str">
        <f>A5</f>
        <v>Row variable</v>
      </c>
      <c r="B19" s="43" t="str">
        <f>B5</f>
        <v>Col 1</v>
      </c>
      <c r="C19" s="43" t="str">
        <f t="shared" ref="C19:I19" si="11">C5</f>
        <v>Col 2</v>
      </c>
      <c r="D19" s="43" t="str">
        <f t="shared" si="11"/>
        <v>Col 3</v>
      </c>
      <c r="E19" s="43" t="str">
        <f t="shared" si="11"/>
        <v>Col 4</v>
      </c>
      <c r="F19" s="43" t="str">
        <f t="shared" si="11"/>
        <v>Col 5</v>
      </c>
      <c r="G19" s="43" t="str">
        <f t="shared" si="11"/>
        <v>Col 6</v>
      </c>
      <c r="H19" s="43" t="str">
        <f t="shared" si="11"/>
        <v>Col 7</v>
      </c>
      <c r="I19" s="43" t="str">
        <f t="shared" si="11"/>
        <v>Col 8</v>
      </c>
      <c r="J19" s="9" t="s">
        <v>11</v>
      </c>
    </row>
    <row r="20" spans="1:10" x14ac:dyDescent="0.25">
      <c r="A20" s="25" t="str">
        <f>A6</f>
        <v>Row 1</v>
      </c>
      <c r="B20" s="26">
        <f>(B6-B13)^2/B13</f>
        <v>2.9712163416897527E-4</v>
      </c>
      <c r="C20" s="26">
        <f t="shared" ref="C20:G21" si="12">(C6-C13)^2/C13</f>
        <v>1.3729595466868154</v>
      </c>
      <c r="D20" s="26">
        <f t="shared" si="12"/>
        <v>0.74919220055710356</v>
      </c>
      <c r="E20" s="26">
        <f t="shared" si="12"/>
        <v>0.25154182864489255</v>
      </c>
      <c r="F20" s="26">
        <f t="shared" si="12"/>
        <v>0.68126588797078658</v>
      </c>
      <c r="G20" s="26">
        <f t="shared" si="12"/>
        <v>0.32880546362168767</v>
      </c>
      <c r="H20" s="26">
        <f t="shared" ref="H20:I20" si="13">(H6-H13)^2/H13</f>
        <v>3.334447539461467</v>
      </c>
      <c r="I20" s="26">
        <f t="shared" si="13"/>
        <v>0.38785515320334246</v>
      </c>
      <c r="J20" s="27">
        <f>SUM(B20:I20)</f>
        <v>7.106364741780264</v>
      </c>
    </row>
    <row r="21" spans="1:10" x14ac:dyDescent="0.25">
      <c r="A21" s="25" t="str">
        <f>A7</f>
        <v>Row 2</v>
      </c>
      <c r="B21" s="26">
        <f>(B7-B14)^2/B14</f>
        <v>6.4257028112447057E-4</v>
      </c>
      <c r="C21" s="26">
        <f t="shared" si="12"/>
        <v>2.9692317907263082</v>
      </c>
      <c r="D21" s="26">
        <f t="shared" si="12"/>
        <v>1.6202409638554212</v>
      </c>
      <c r="E21" s="26">
        <f t="shared" si="12"/>
        <v>0.54399708725009899</v>
      </c>
      <c r="F21" s="26">
        <f t="shared" si="12"/>
        <v>1.4733400830211609</v>
      </c>
      <c r="G21" s="26">
        <f t="shared" si="12"/>
        <v>0.7110913339770234</v>
      </c>
      <c r="H21" s="26">
        <f t="shared" ref="H21:I21" si="14">(H7-H14)^2/H14</f>
        <v>7.2112449799196785</v>
      </c>
      <c r="I21" s="26">
        <f t="shared" si="14"/>
        <v>0.83879518072289183</v>
      </c>
      <c r="J21" s="27">
        <f t="shared" ref="J21:J22" si="15">SUM(B21:I21)</f>
        <v>15.368583989753708</v>
      </c>
    </row>
    <row r="22" spans="1:10" ht="15.75" thickBot="1" x14ac:dyDescent="0.3">
      <c r="A22" s="14" t="s">
        <v>11</v>
      </c>
      <c r="B22" s="28">
        <f>SUM(B20:B21)</f>
        <v>9.3969191529344584E-4</v>
      </c>
      <c r="C22" s="28">
        <f>SUM(C20:C21)</f>
        <v>4.3421913374131238</v>
      </c>
      <c r="D22" s="28">
        <f>SUM(D20:D21)</f>
        <v>2.3694331644125248</v>
      </c>
      <c r="E22" s="28">
        <f t="shared" ref="E22:G22" si="16">SUM(E20:E21)</f>
        <v>0.79553891589499148</v>
      </c>
      <c r="F22" s="28">
        <f t="shared" si="16"/>
        <v>2.1546059709919474</v>
      </c>
      <c r="G22" s="28">
        <f t="shared" si="16"/>
        <v>1.039896797598711</v>
      </c>
      <c r="H22" s="28">
        <f t="shared" ref="H22" si="17">SUM(H20:H21)</f>
        <v>10.545692519381145</v>
      </c>
      <c r="I22" s="28">
        <f t="shared" ref="I22" si="18">SUM(I20:I21)</f>
        <v>1.2266503339262342</v>
      </c>
      <c r="J22" s="29">
        <f t="shared" si="15"/>
        <v>22.474948731533971</v>
      </c>
    </row>
    <row r="23" spans="1:10" ht="15.75" thickBot="1" x14ac:dyDescent="0.3">
      <c r="A23" s="37"/>
      <c r="B23" s="38"/>
      <c r="C23" s="38"/>
      <c r="D23" s="38"/>
      <c r="E23" s="38"/>
      <c r="F23" s="38"/>
    </row>
    <row r="24" spans="1:10" x14ac:dyDescent="0.25">
      <c r="A24" s="308" t="s">
        <v>17</v>
      </c>
      <c r="B24" s="309"/>
    </row>
    <row r="25" spans="1:10" x14ac:dyDescent="0.25">
      <c r="A25" s="25" t="s">
        <v>18</v>
      </c>
      <c r="B25" s="31">
        <f>_xlfn.CHISQ.INV.RT(M4,M7)</f>
        <v>16.012764274629326</v>
      </c>
      <c r="C25" t="s">
        <v>25</v>
      </c>
    </row>
    <row r="26" spans="1:10" x14ac:dyDescent="0.25">
      <c r="A26" s="25" t="s">
        <v>19</v>
      </c>
      <c r="B26" s="31">
        <f>J22</f>
        <v>22.474948731533971</v>
      </c>
      <c r="C26" t="s">
        <v>30</v>
      </c>
    </row>
    <row r="27" spans="1:10" x14ac:dyDescent="0.25">
      <c r="A27" s="52" t="s">
        <v>20</v>
      </c>
      <c r="B27" s="30">
        <f>_xlfn.CHISQ.DIST.RT(B26,M7)</f>
        <v>2.1029268039073875E-3</v>
      </c>
      <c r="C27" t="s">
        <v>26</v>
      </c>
    </row>
    <row r="28" spans="1:10" ht="15.75" thickBot="1" x14ac:dyDescent="0.3">
      <c r="A28" s="310" t="str">
        <f>IF(B27&lt;M4,"Reject the null hypothesis","Fail to reject the null hypothesis")</f>
        <v>Reject the null hypothesis</v>
      </c>
      <c r="B28" s="311"/>
    </row>
    <row r="29" spans="1:10" ht="15.75" thickBot="1" x14ac:dyDescent="0.3"/>
    <row r="30" spans="1:10" x14ac:dyDescent="0.25">
      <c r="A30" s="327" t="s">
        <v>21</v>
      </c>
      <c r="B30" s="328"/>
    </row>
    <row r="31" spans="1:10" ht="15.75" thickBot="1" x14ac:dyDescent="0.3">
      <c r="A31" s="322" t="str">
        <f>IF(OR(B13&lt;1,C13&lt;1,D13&lt;1,E13&lt;1,F13&lt;1,G13&lt;1,H13&lt;1,I13&lt;1,B14&lt;1,C14&lt;1,D14&lt;1,E14&lt;1,F14&lt;1,G14&lt;1,H14&lt;1,I14&lt;1),"is NOT met.","is met.")</f>
        <v>is met.</v>
      </c>
      <c r="B31" s="323"/>
    </row>
    <row r="33" spans="1:1" x14ac:dyDescent="0.25">
      <c r="A33" s="6" t="s">
        <v>37</v>
      </c>
    </row>
    <row r="34" spans="1:1" x14ac:dyDescent="0.25">
      <c r="A34" t="s">
        <v>38</v>
      </c>
    </row>
  </sheetData>
  <mergeCells count="11">
    <mergeCell ref="A31:B31"/>
    <mergeCell ref="A17:J17"/>
    <mergeCell ref="B18:J18"/>
    <mergeCell ref="A24:B24"/>
    <mergeCell ref="A28:B28"/>
    <mergeCell ref="A30:B30"/>
    <mergeCell ref="L3:M3"/>
    <mergeCell ref="A3:J3"/>
    <mergeCell ref="B4:J4"/>
    <mergeCell ref="A10:J10"/>
    <mergeCell ref="B11:J11"/>
  </mergeCells>
  <conditionalFormatting sqref="A31:B31">
    <cfRule type="containsText" dxfId="11" priority="1" operator="containsText" text="met">
      <formula>NOT(ISERROR(SEARCH("met",A31)))</formula>
    </cfRule>
    <cfRule type="containsText" dxfId="10" priority="2" operator="containsText" text="violated">
      <formula>NOT(ISERROR(SEARCH("violated",A31)))</formula>
    </cfRule>
  </conditionalFormatting>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3E7D5-40A4-4712-9247-81C3BECC0E19}">
  <dimension ref="A1:I37"/>
  <sheetViews>
    <sheetView workbookViewId="0">
      <selection activeCell="N13" sqref="N13"/>
    </sheetView>
  </sheetViews>
  <sheetFormatPr defaultRowHeight="15" x14ac:dyDescent="0.25"/>
  <cols>
    <col min="1" max="1" width="22.7109375" bestFit="1" customWidth="1"/>
    <col min="2" max="5" width="12.7109375" customWidth="1"/>
    <col min="6" max="6" width="4.7109375" customWidth="1"/>
    <col min="7" max="7" width="19.28515625" bestFit="1" customWidth="1"/>
  </cols>
  <sheetData>
    <row r="1" spans="1:9" x14ac:dyDescent="0.25">
      <c r="A1" s="6" t="s">
        <v>43</v>
      </c>
    </row>
    <row r="2" spans="1:9" ht="15.75" thickBot="1" x14ac:dyDescent="0.3">
      <c r="A2" t="s">
        <v>36</v>
      </c>
    </row>
    <row r="3" spans="1:9" x14ac:dyDescent="0.25">
      <c r="A3" s="308" t="s">
        <v>3</v>
      </c>
      <c r="B3" s="321"/>
      <c r="C3" s="321"/>
      <c r="D3" s="321"/>
      <c r="E3" s="309"/>
      <c r="G3" s="308" t="s">
        <v>12</v>
      </c>
      <c r="H3" s="309"/>
    </row>
    <row r="4" spans="1:9" x14ac:dyDescent="0.25">
      <c r="A4" s="7"/>
      <c r="B4" s="318" t="s">
        <v>8</v>
      </c>
      <c r="C4" s="319"/>
      <c r="D4" s="329"/>
      <c r="E4" s="32"/>
      <c r="G4" s="8" t="s">
        <v>13</v>
      </c>
      <c r="H4" s="2">
        <v>0.05</v>
      </c>
    </row>
    <row r="5" spans="1:9" x14ac:dyDescent="0.25">
      <c r="A5" s="5" t="s">
        <v>7</v>
      </c>
      <c r="B5" s="40" t="s">
        <v>34</v>
      </c>
      <c r="C5" s="40" t="s">
        <v>35</v>
      </c>
      <c r="D5" s="40" t="s">
        <v>33</v>
      </c>
      <c r="E5" s="9" t="s">
        <v>11</v>
      </c>
      <c r="G5" s="33" t="s">
        <v>14</v>
      </c>
      <c r="H5" s="10">
        <v>3</v>
      </c>
      <c r="I5" s="18"/>
    </row>
    <row r="6" spans="1:9" x14ac:dyDescent="0.25">
      <c r="A6" s="4" t="s">
        <v>31</v>
      </c>
      <c r="B6" s="39">
        <v>43</v>
      </c>
      <c r="C6" s="39">
        <v>46</v>
      </c>
      <c r="D6" s="39">
        <v>50</v>
      </c>
      <c r="E6" s="11">
        <f>SUM(B6:D6)</f>
        <v>139</v>
      </c>
      <c r="G6" s="33" t="s">
        <v>15</v>
      </c>
      <c r="H6" s="10">
        <v>3</v>
      </c>
    </row>
    <row r="7" spans="1:9" ht="15.75" thickBot="1" x14ac:dyDescent="0.3">
      <c r="A7" s="4" t="s">
        <v>32</v>
      </c>
      <c r="B7" s="39">
        <v>22</v>
      </c>
      <c r="C7" s="39">
        <v>15</v>
      </c>
      <c r="D7" s="39">
        <v>19</v>
      </c>
      <c r="E7" s="11">
        <f>SUM(B7:D7)</f>
        <v>56</v>
      </c>
      <c r="G7" s="34" t="s">
        <v>16</v>
      </c>
      <c r="H7" s="13">
        <f>(H5-1)*(H6-1)</f>
        <v>4</v>
      </c>
      <c r="I7" t="s">
        <v>27</v>
      </c>
    </row>
    <row r="8" spans="1:9" x14ac:dyDescent="0.25">
      <c r="A8" s="4" t="s">
        <v>40</v>
      </c>
      <c r="B8" s="39">
        <v>33</v>
      </c>
      <c r="C8" s="39">
        <v>49</v>
      </c>
      <c r="D8" s="39">
        <v>30</v>
      </c>
      <c r="E8" s="11">
        <f>SUM(B8:D8)</f>
        <v>112</v>
      </c>
    </row>
    <row r="9" spans="1:9" ht="15.75" thickBot="1" x14ac:dyDescent="0.3">
      <c r="A9" s="14" t="s">
        <v>11</v>
      </c>
      <c r="B9" s="15">
        <f>SUM(B6:B8)</f>
        <v>98</v>
      </c>
      <c r="C9" s="15">
        <f>SUM(C6:C8)</f>
        <v>110</v>
      </c>
      <c r="D9" s="15">
        <f>SUM(D6:D8)</f>
        <v>99</v>
      </c>
      <c r="E9" s="16">
        <f>SUM(B9:D9)</f>
        <v>307</v>
      </c>
    </row>
    <row r="10" spans="1:9" ht="15.75" thickBot="1" x14ac:dyDescent="0.3"/>
    <row r="11" spans="1:9" x14ac:dyDescent="0.25">
      <c r="A11" s="346" t="s">
        <v>4</v>
      </c>
      <c r="B11" s="347"/>
      <c r="C11" s="347"/>
      <c r="D11" s="347"/>
      <c r="E11" s="348"/>
    </row>
    <row r="12" spans="1:9" x14ac:dyDescent="0.25">
      <c r="A12" s="17"/>
      <c r="B12" s="312" t="str">
        <f>B4</f>
        <v>Column variable</v>
      </c>
      <c r="C12" s="313"/>
      <c r="D12" s="330"/>
      <c r="E12" s="35"/>
      <c r="G12" s="18"/>
      <c r="H12" s="18"/>
      <c r="I12" s="18"/>
    </row>
    <row r="13" spans="1:9" x14ac:dyDescent="0.25">
      <c r="A13" s="23" t="str">
        <f>A5</f>
        <v>Row variable</v>
      </c>
      <c r="B13" s="42" t="str">
        <f>B5</f>
        <v>Col 1</v>
      </c>
      <c r="C13" s="42" t="str">
        <f>C5</f>
        <v>Col 2</v>
      </c>
      <c r="D13" s="42" t="str">
        <f>D5</f>
        <v>Col 3</v>
      </c>
      <c r="E13" s="9" t="s">
        <v>11</v>
      </c>
    </row>
    <row r="14" spans="1:9" x14ac:dyDescent="0.25">
      <c r="A14" s="25" t="str">
        <f>A6</f>
        <v>Row 1</v>
      </c>
      <c r="B14" s="26">
        <f t="shared" ref="B14:D16" si="0">$E6*B$9/$E$9</f>
        <v>44.371335504885991</v>
      </c>
      <c r="C14" s="26">
        <f t="shared" si="0"/>
        <v>49.804560260586321</v>
      </c>
      <c r="D14" s="26">
        <f t="shared" si="0"/>
        <v>44.824104234527688</v>
      </c>
      <c r="E14" s="55">
        <f>SUM(B14:D14)</f>
        <v>139</v>
      </c>
    </row>
    <row r="15" spans="1:9" x14ac:dyDescent="0.25">
      <c r="A15" s="25" t="str">
        <f>A7</f>
        <v>Row 2</v>
      </c>
      <c r="B15" s="26">
        <f t="shared" si="0"/>
        <v>17.876221498371336</v>
      </c>
      <c r="C15" s="26">
        <f t="shared" si="0"/>
        <v>20.065146579804559</v>
      </c>
      <c r="D15" s="26">
        <f t="shared" si="0"/>
        <v>18.058631921824105</v>
      </c>
      <c r="E15" s="55">
        <f>SUM(B15:D15)</f>
        <v>56</v>
      </c>
    </row>
    <row r="16" spans="1:9" x14ac:dyDescent="0.25">
      <c r="A16" s="25" t="str">
        <f>A8</f>
        <v>Row 3</v>
      </c>
      <c r="B16" s="26">
        <f t="shared" si="0"/>
        <v>35.752442996742673</v>
      </c>
      <c r="C16" s="26">
        <f t="shared" si="0"/>
        <v>40.130293159609117</v>
      </c>
      <c r="D16" s="26">
        <f t="shared" si="0"/>
        <v>36.11726384364821</v>
      </c>
      <c r="E16" s="10">
        <f>SUM(B16:D16)</f>
        <v>112</v>
      </c>
    </row>
    <row r="17" spans="1:5" ht="15.75" thickBot="1" x14ac:dyDescent="0.3">
      <c r="A17" s="20" t="s">
        <v>11</v>
      </c>
      <c r="B17" s="21">
        <f>SUM(B14:B16)</f>
        <v>98</v>
      </c>
      <c r="C17" s="21">
        <f>SUM(C14:C16)</f>
        <v>110</v>
      </c>
      <c r="D17" s="21">
        <f>SUM(D14:D16)</f>
        <v>99</v>
      </c>
      <c r="E17" s="13">
        <f>SUM(B17:D17)</f>
        <v>307</v>
      </c>
    </row>
    <row r="18" spans="1:5" ht="15.75" thickBot="1" x14ac:dyDescent="0.3">
      <c r="A18" s="36"/>
    </row>
    <row r="19" spans="1:5" x14ac:dyDescent="0.25">
      <c r="A19" s="308" t="s">
        <v>22</v>
      </c>
      <c r="B19" s="321"/>
      <c r="C19" s="321"/>
      <c r="D19" s="321"/>
      <c r="E19" s="309"/>
    </row>
    <row r="20" spans="1:5" x14ac:dyDescent="0.25">
      <c r="A20" s="7"/>
      <c r="B20" s="312" t="str">
        <f>B4</f>
        <v>Column variable</v>
      </c>
      <c r="C20" s="313"/>
      <c r="D20" s="330"/>
      <c r="E20" s="32"/>
    </row>
    <row r="21" spans="1:5" x14ac:dyDescent="0.25">
      <c r="A21" s="23" t="str">
        <f>A5</f>
        <v>Row variable</v>
      </c>
      <c r="B21" s="41" t="str">
        <f>B5</f>
        <v>Col 1</v>
      </c>
      <c r="C21" s="41" t="str">
        <f>C5</f>
        <v>Col 2</v>
      </c>
      <c r="D21" s="41" t="str">
        <f>D5</f>
        <v>Col 3</v>
      </c>
      <c r="E21" s="9" t="s">
        <v>11</v>
      </c>
    </row>
    <row r="22" spans="1:5" x14ac:dyDescent="0.25">
      <c r="A22" s="25" t="str">
        <f>A6</f>
        <v>Row 1</v>
      </c>
      <c r="B22" s="26">
        <f t="shared" ref="B22:D24" si="1">(B6-B14)^2/B14</f>
        <v>4.2382340886580619E-2</v>
      </c>
      <c r="C22" s="26">
        <f t="shared" si="1"/>
        <v>0.29062958694341562</v>
      </c>
      <c r="D22" s="26">
        <f t="shared" si="1"/>
        <v>0.59766720233525927</v>
      </c>
      <c r="E22" s="27">
        <f>SUM(B22:D22)</f>
        <v>0.9306791301652555</v>
      </c>
    </row>
    <row r="23" spans="1:5" x14ac:dyDescent="0.25">
      <c r="A23" s="25" t="str">
        <f t="shared" ref="A23:A24" si="2">A7</f>
        <v>Row 2</v>
      </c>
      <c r="B23" s="26">
        <f t="shared" si="1"/>
        <v>0.95129438466871119</v>
      </c>
      <c r="C23" s="26">
        <f t="shared" si="1"/>
        <v>1.2786206057785854</v>
      </c>
      <c r="D23" s="26">
        <f t="shared" si="1"/>
        <v>4.9072037264219576E-2</v>
      </c>
      <c r="E23" s="27">
        <f>SUM(B23:D23)</f>
        <v>2.2789870277115161</v>
      </c>
    </row>
    <row r="24" spans="1:5" x14ac:dyDescent="0.25">
      <c r="A24" s="25" t="str">
        <f t="shared" si="2"/>
        <v>Row 3</v>
      </c>
      <c r="B24" s="26">
        <f t="shared" si="1"/>
        <v>0.21189999382721936</v>
      </c>
      <c r="C24" s="26">
        <f t="shared" si="1"/>
        <v>1.9604067959727587</v>
      </c>
      <c r="D24" s="26">
        <f t="shared" si="1"/>
        <v>1.0360950124793777</v>
      </c>
      <c r="E24" s="27">
        <f>SUM(B24:D24)</f>
        <v>3.2084018022793561</v>
      </c>
    </row>
    <row r="25" spans="1:5" ht="15.75" thickBot="1" x14ac:dyDescent="0.3">
      <c r="A25" s="14" t="s">
        <v>11</v>
      </c>
      <c r="B25" s="28">
        <f>SUM(B22:B24)</f>
        <v>1.2055767193825111</v>
      </c>
      <c r="C25" s="28">
        <f>SUM(C22:C24)</f>
        <v>3.52965698869476</v>
      </c>
      <c r="D25" s="28">
        <f>SUM(D22:D24)</f>
        <v>1.6828342520788566</v>
      </c>
      <c r="E25" s="29">
        <f>SUM(B25:D25)</f>
        <v>6.4180679601561277</v>
      </c>
    </row>
    <row r="26" spans="1:5" x14ac:dyDescent="0.25">
      <c r="A26" s="37"/>
      <c r="B26" s="38"/>
      <c r="C26" s="38"/>
      <c r="D26" s="38"/>
      <c r="E26" s="38"/>
    </row>
    <row r="27" spans="1:5" x14ac:dyDescent="0.25">
      <c r="A27" s="324" t="s">
        <v>17</v>
      </c>
      <c r="B27" s="324"/>
    </row>
    <row r="28" spans="1:5" x14ac:dyDescent="0.25">
      <c r="A28" s="53" t="s">
        <v>18</v>
      </c>
      <c r="B28" s="51">
        <f>_xlfn.CHISQ.INV.RT(H4,H7)</f>
        <v>9.4877290367811575</v>
      </c>
    </row>
    <row r="29" spans="1:5" x14ac:dyDescent="0.25">
      <c r="A29" s="53" t="s">
        <v>19</v>
      </c>
      <c r="B29" s="51">
        <f>E25</f>
        <v>6.4180679601561277</v>
      </c>
    </row>
    <row r="30" spans="1:5" x14ac:dyDescent="0.25">
      <c r="A30" s="54" t="s">
        <v>20</v>
      </c>
      <c r="B30" s="50">
        <f>_xlfn.CHISQ.DIST.RT(B29,H7)</f>
        <v>0.17002652628612963</v>
      </c>
    </row>
    <row r="31" spans="1:5" x14ac:dyDescent="0.25">
      <c r="A31" s="325" t="str">
        <f>IF(B30&lt;H4,"Reject the null hypothesis","Fail to reject the null hypothesis")</f>
        <v>Fail to reject the null hypothesis</v>
      </c>
      <c r="B31" s="326"/>
    </row>
    <row r="32" spans="1:5" ht="15.75" thickBot="1" x14ac:dyDescent="0.3"/>
    <row r="33" spans="1:2" x14ac:dyDescent="0.25">
      <c r="A33" s="327" t="s">
        <v>21</v>
      </c>
      <c r="B33" s="328"/>
    </row>
    <row r="34" spans="1:2" ht="15.75" thickBot="1" x14ac:dyDescent="0.3">
      <c r="A34" s="322" t="str">
        <f>IF(OR(B14&lt;1,C14&lt;1,D14&lt;1,B15&lt;1,C15&lt;1,D15&lt;1,B16&lt;1,C16&lt;1,D16&lt;1),"is NOT met.","is met.")</f>
        <v>is met.</v>
      </c>
      <c r="B34" s="323"/>
    </row>
    <row r="36" spans="1:2" x14ac:dyDescent="0.25">
      <c r="A36" s="6" t="s">
        <v>37</v>
      </c>
    </row>
    <row r="37" spans="1:2" x14ac:dyDescent="0.25">
      <c r="A37" t="s">
        <v>38</v>
      </c>
    </row>
  </sheetData>
  <mergeCells count="11">
    <mergeCell ref="B20:D20"/>
    <mergeCell ref="A27:B27"/>
    <mergeCell ref="A31:B31"/>
    <mergeCell ref="A33:B33"/>
    <mergeCell ref="A34:B34"/>
    <mergeCell ref="A19:E19"/>
    <mergeCell ref="A3:E3"/>
    <mergeCell ref="G3:H3"/>
    <mergeCell ref="B4:D4"/>
    <mergeCell ref="A11:E11"/>
    <mergeCell ref="B12:D12"/>
  </mergeCells>
  <conditionalFormatting sqref="A34">
    <cfRule type="containsText" dxfId="9" priority="1" operator="containsText" text="met">
      <formula>NOT(ISERROR(SEARCH("met",A34)))</formula>
    </cfRule>
    <cfRule type="containsText" dxfId="8" priority="2" operator="containsText" text="violated">
      <formula>NOT(ISERROR(SEARCH("violated",A34)))</formula>
    </cfRule>
  </conditionalFormatting>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11392-AD14-4ADB-95EC-DCB40BCCA841}">
  <dimension ref="A1:I36"/>
  <sheetViews>
    <sheetView workbookViewId="0">
      <selection activeCell="R8" sqref="R8"/>
    </sheetView>
  </sheetViews>
  <sheetFormatPr defaultRowHeight="15" x14ac:dyDescent="0.25"/>
  <cols>
    <col min="1" max="1" width="29.140625" customWidth="1"/>
    <col min="2" max="7" width="12.7109375" customWidth="1"/>
    <col min="8" max="8" width="19.28515625" bestFit="1" customWidth="1"/>
    <col min="9" max="9" width="9.42578125" customWidth="1"/>
  </cols>
  <sheetData>
    <row r="1" spans="1:9" x14ac:dyDescent="0.25">
      <c r="A1" s="6" t="s">
        <v>44</v>
      </c>
    </row>
    <row r="2" spans="1:9" ht="15.75" thickBot="1" x14ac:dyDescent="0.3">
      <c r="A2" t="s">
        <v>36</v>
      </c>
    </row>
    <row r="3" spans="1:9" x14ac:dyDescent="0.25">
      <c r="A3" s="315" t="s">
        <v>3</v>
      </c>
      <c r="B3" s="316"/>
      <c r="C3" s="316"/>
      <c r="D3" s="316"/>
      <c r="E3" s="316"/>
      <c r="F3" s="317"/>
      <c r="G3" s="22"/>
      <c r="H3" s="308" t="s">
        <v>12</v>
      </c>
      <c r="I3" s="309"/>
    </row>
    <row r="4" spans="1:9" x14ac:dyDescent="0.25">
      <c r="A4" s="57"/>
      <c r="B4" s="337" t="s">
        <v>8</v>
      </c>
      <c r="C4" s="338"/>
      <c r="D4" s="338"/>
      <c r="E4" s="338"/>
      <c r="F4" s="339"/>
      <c r="G4" s="3"/>
      <c r="H4" s="8" t="s">
        <v>13</v>
      </c>
      <c r="I4" s="2">
        <v>0.01</v>
      </c>
    </row>
    <row r="5" spans="1:9" x14ac:dyDescent="0.25">
      <c r="A5" s="5" t="s">
        <v>7</v>
      </c>
      <c r="B5" s="40" t="s">
        <v>34</v>
      </c>
      <c r="C5" s="40" t="s">
        <v>35</v>
      </c>
      <c r="D5" s="40" t="s">
        <v>33</v>
      </c>
      <c r="E5" s="40" t="s">
        <v>29</v>
      </c>
      <c r="F5" s="9" t="s">
        <v>11</v>
      </c>
      <c r="G5" s="22"/>
      <c r="H5" s="33" t="s">
        <v>14</v>
      </c>
      <c r="I5" s="10">
        <v>3</v>
      </c>
    </row>
    <row r="6" spans="1:9" x14ac:dyDescent="0.25">
      <c r="A6" s="4" t="s">
        <v>31</v>
      </c>
      <c r="B6" s="39">
        <v>37</v>
      </c>
      <c r="C6" s="39">
        <v>30</v>
      </c>
      <c r="D6" s="39">
        <v>22</v>
      </c>
      <c r="E6" s="39">
        <v>8</v>
      </c>
      <c r="F6" s="11">
        <f>SUM(B6:E6)</f>
        <v>97</v>
      </c>
      <c r="G6" s="6"/>
      <c r="H6" s="33" t="s">
        <v>15</v>
      </c>
      <c r="I6" s="10">
        <v>4</v>
      </c>
    </row>
    <row r="7" spans="1:9" ht="15.75" thickBot="1" x14ac:dyDescent="0.3">
      <c r="A7" s="4" t="s">
        <v>32</v>
      </c>
      <c r="B7" s="39">
        <v>14</v>
      </c>
      <c r="C7" s="39">
        <v>15</v>
      </c>
      <c r="D7" s="39">
        <v>16</v>
      </c>
      <c r="E7" s="39">
        <v>9</v>
      </c>
      <c r="F7" s="11">
        <f>SUM(B7:E7)</f>
        <v>54</v>
      </c>
      <c r="G7" s="6"/>
      <c r="H7" s="34" t="s">
        <v>16</v>
      </c>
      <c r="I7" s="13">
        <f>(I5-1)*(I6-1)</f>
        <v>6</v>
      </c>
    </row>
    <row r="8" spans="1:9" x14ac:dyDescent="0.25">
      <c r="A8" s="4" t="s">
        <v>40</v>
      </c>
      <c r="B8" s="39">
        <v>13</v>
      </c>
      <c r="C8" s="39">
        <v>11</v>
      </c>
      <c r="D8" s="39">
        <v>19</v>
      </c>
      <c r="E8" s="39">
        <v>24</v>
      </c>
      <c r="F8" s="11">
        <f>SUM(B8:E8)</f>
        <v>67</v>
      </c>
      <c r="G8" s="6"/>
    </row>
    <row r="9" spans="1:9" ht="15.75" thickBot="1" x14ac:dyDescent="0.3">
      <c r="A9" s="14" t="s">
        <v>11</v>
      </c>
      <c r="B9" s="15">
        <f>SUM(B6:B8)</f>
        <v>64</v>
      </c>
      <c r="C9" s="15">
        <f>SUM(C6:C8)</f>
        <v>56</v>
      </c>
      <c r="D9" s="15">
        <f>SUM(D6:D8)</f>
        <v>57</v>
      </c>
      <c r="E9" s="15">
        <f>SUM(E6:E8)</f>
        <v>41</v>
      </c>
      <c r="F9" s="16">
        <f>SUM(B9:E9)</f>
        <v>218</v>
      </c>
    </row>
    <row r="10" spans="1:9" ht="15.75" thickBot="1" x14ac:dyDescent="0.3"/>
    <row r="11" spans="1:9" x14ac:dyDescent="0.25">
      <c r="A11" s="315" t="s">
        <v>4</v>
      </c>
      <c r="B11" s="316"/>
      <c r="C11" s="316"/>
      <c r="D11" s="316"/>
      <c r="E11" s="316"/>
      <c r="F11" s="317"/>
      <c r="G11" s="18"/>
    </row>
    <row r="12" spans="1:9" x14ac:dyDescent="0.25">
      <c r="A12" s="58"/>
      <c r="B12" s="340" t="str">
        <f>B4</f>
        <v>Column variable</v>
      </c>
      <c r="C12" s="341"/>
      <c r="D12" s="341"/>
      <c r="E12" s="341"/>
      <c r="F12" s="342"/>
      <c r="G12" s="22"/>
      <c r="H12" s="18"/>
      <c r="I12" s="18"/>
    </row>
    <row r="13" spans="1:9" x14ac:dyDescent="0.25">
      <c r="A13" s="23" t="str">
        <f>A5</f>
        <v>Row variable</v>
      </c>
      <c r="B13" s="42" t="str">
        <f>B5</f>
        <v>Col 1</v>
      </c>
      <c r="C13" s="42" t="str">
        <f>C5</f>
        <v>Col 2</v>
      </c>
      <c r="D13" s="42" t="str">
        <f>D5</f>
        <v>Col 3</v>
      </c>
      <c r="E13" s="42" t="str">
        <f>E5</f>
        <v>Col 4</v>
      </c>
      <c r="F13" s="9" t="s">
        <v>11</v>
      </c>
    </row>
    <row r="14" spans="1:9" x14ac:dyDescent="0.25">
      <c r="A14" s="25" t="str">
        <f>A6</f>
        <v>Row 1</v>
      </c>
      <c r="B14" s="26">
        <f t="shared" ref="B14:E16" si="0">$F6*B$9/$F$9</f>
        <v>28.477064220183486</v>
      </c>
      <c r="C14" s="26">
        <f t="shared" si="0"/>
        <v>24.917431192660551</v>
      </c>
      <c r="D14" s="26">
        <f t="shared" si="0"/>
        <v>25.362385321100916</v>
      </c>
      <c r="E14" s="26">
        <f t="shared" si="0"/>
        <v>18.243119266055047</v>
      </c>
      <c r="F14" s="10">
        <f>SUM(B14:E14)</f>
        <v>97</v>
      </c>
    </row>
    <row r="15" spans="1:9" x14ac:dyDescent="0.25">
      <c r="A15" s="25" t="str">
        <f>A7</f>
        <v>Row 2</v>
      </c>
      <c r="B15" s="26">
        <f t="shared" si="0"/>
        <v>15.853211009174313</v>
      </c>
      <c r="C15" s="26">
        <f t="shared" si="0"/>
        <v>13.871559633027523</v>
      </c>
      <c r="D15" s="26">
        <f t="shared" si="0"/>
        <v>14.119266055045872</v>
      </c>
      <c r="E15" s="26">
        <f t="shared" si="0"/>
        <v>10.155963302752294</v>
      </c>
      <c r="F15" s="10">
        <f>SUM(B15:E15)</f>
        <v>54</v>
      </c>
    </row>
    <row r="16" spans="1:9" x14ac:dyDescent="0.25">
      <c r="A16" s="25" t="str">
        <f>A8</f>
        <v>Row 3</v>
      </c>
      <c r="B16" s="26">
        <f t="shared" si="0"/>
        <v>19.669724770642201</v>
      </c>
      <c r="C16" s="26">
        <f t="shared" si="0"/>
        <v>17.211009174311926</v>
      </c>
      <c r="D16" s="26">
        <f t="shared" si="0"/>
        <v>17.51834862385321</v>
      </c>
      <c r="E16" s="26">
        <f t="shared" si="0"/>
        <v>12.600917431192661</v>
      </c>
      <c r="F16" s="10">
        <f>SUM(B16:E16)</f>
        <v>67</v>
      </c>
    </row>
    <row r="17" spans="1:7" ht="15.75" thickBot="1" x14ac:dyDescent="0.3">
      <c r="A17" s="14" t="s">
        <v>11</v>
      </c>
      <c r="B17" s="21">
        <f>SUM(B14:B16)</f>
        <v>64</v>
      </c>
      <c r="C17" s="21">
        <f>SUM(C14:C16)</f>
        <v>56</v>
      </c>
      <c r="D17" s="21">
        <f>SUM(D14:D16)</f>
        <v>57</v>
      </c>
      <c r="E17" s="21">
        <f>SUM(E14:E16)</f>
        <v>41</v>
      </c>
      <c r="F17" s="13">
        <f>SUM(B17:E17)</f>
        <v>218</v>
      </c>
    </row>
    <row r="18" spans="1:7" ht="15.75" thickBot="1" x14ac:dyDescent="0.3">
      <c r="A18" s="36"/>
    </row>
    <row r="19" spans="1:7" x14ac:dyDescent="0.25">
      <c r="A19" s="315" t="s">
        <v>22</v>
      </c>
      <c r="B19" s="316"/>
      <c r="C19" s="316"/>
      <c r="D19" s="316"/>
      <c r="E19" s="316"/>
      <c r="F19" s="317"/>
      <c r="G19" s="22"/>
    </row>
    <row r="20" spans="1:7" x14ac:dyDescent="0.25">
      <c r="A20" s="57"/>
      <c r="B20" s="340" t="str">
        <f>B4</f>
        <v>Column variable</v>
      </c>
      <c r="C20" s="341"/>
      <c r="D20" s="341"/>
      <c r="E20" s="341"/>
      <c r="F20" s="342"/>
      <c r="G20" s="22"/>
    </row>
    <row r="21" spans="1:7" x14ac:dyDescent="0.25">
      <c r="A21" s="23" t="str">
        <f>A5</f>
        <v>Row variable</v>
      </c>
      <c r="B21" s="43" t="str">
        <f>B5</f>
        <v>Col 1</v>
      </c>
      <c r="C21" s="43" t="str">
        <f>C5</f>
        <v>Col 2</v>
      </c>
      <c r="D21" s="43" t="str">
        <f>D5</f>
        <v>Col 3</v>
      </c>
      <c r="E21" s="43" t="str">
        <f>E5</f>
        <v>Col 4</v>
      </c>
      <c r="F21" s="9" t="s">
        <v>11</v>
      </c>
    </row>
    <row r="22" spans="1:7" x14ac:dyDescent="0.25">
      <c r="A22" s="25" t="str">
        <f>A6</f>
        <v>Row 1</v>
      </c>
      <c r="B22" s="26">
        <f>(B6-B14)^2/B14</f>
        <v>2.5508399933793626</v>
      </c>
      <c r="C22" s="26">
        <f t="shared" ref="C22:E23" si="1">(C6-C14)^2/C14</f>
        <v>1.0367242707165147</v>
      </c>
      <c r="D22" s="26">
        <f t="shared" si="1"/>
        <v>0.44576387056736677</v>
      </c>
      <c r="E22" s="26">
        <f t="shared" si="1"/>
        <v>5.7512912549914308</v>
      </c>
      <c r="F22" s="27">
        <f>SUM(B22:E22)</f>
        <v>9.7846193896546758</v>
      </c>
    </row>
    <row r="23" spans="1:7" x14ac:dyDescent="0.25">
      <c r="A23" s="25" t="str">
        <f t="shared" ref="A23:A24" si="2">A7</f>
        <v>Row 2</v>
      </c>
      <c r="B23" s="26">
        <f>(B7-B15)^2/B15</f>
        <v>0.21663693510023807</v>
      </c>
      <c r="C23" s="26">
        <f t="shared" si="1"/>
        <v>9.179772826561812E-2</v>
      </c>
      <c r="D23" s="26">
        <f t="shared" si="1"/>
        <v>0.25052011612449404</v>
      </c>
      <c r="E23" s="26">
        <f t="shared" si="1"/>
        <v>0.13157305884985468</v>
      </c>
      <c r="F23" s="27">
        <f>SUM(B23:E23)</f>
        <v>0.69052783834020492</v>
      </c>
    </row>
    <row r="24" spans="1:7" x14ac:dyDescent="0.25">
      <c r="A24" s="25" t="str">
        <f t="shared" si="2"/>
        <v>Row 3</v>
      </c>
      <c r="B24" s="26">
        <f>(B8-B16)^2/B16</f>
        <v>2.2616090990004105</v>
      </c>
      <c r="C24" s="26">
        <f>(C8-C16)^2/C16</f>
        <v>2.2413929696210944</v>
      </c>
      <c r="D24" s="26">
        <f>(D8-D16)^2/D16</f>
        <v>0.12531379798256434</v>
      </c>
      <c r="E24" s="26">
        <f>(E8-E16)^2/E16</f>
        <v>10.311874839274202</v>
      </c>
      <c r="F24" s="27">
        <f>SUM(B24:E24)</f>
        <v>14.940190705878273</v>
      </c>
    </row>
    <row r="25" spans="1:7" ht="15.75" thickBot="1" x14ac:dyDescent="0.3">
      <c r="A25" s="14" t="s">
        <v>11</v>
      </c>
      <c r="B25" s="28">
        <f>SUM(B22:B24)</f>
        <v>5.0290860274800107</v>
      </c>
      <c r="C25" s="28">
        <f>SUM(C22:C24)</f>
        <v>3.3699149686032275</v>
      </c>
      <c r="D25" s="28">
        <f>SUM(D22:D24)</f>
        <v>0.82159778467442524</v>
      </c>
      <c r="E25" s="28">
        <f>SUM(E22:E24)</f>
        <v>16.194739153115485</v>
      </c>
      <c r="F25" s="29">
        <f>SUM(B25:E25)</f>
        <v>25.415337933873147</v>
      </c>
    </row>
    <row r="26" spans="1:7" ht="15.75" thickBot="1" x14ac:dyDescent="0.3">
      <c r="A26" s="37"/>
      <c r="B26" s="38"/>
      <c r="C26" s="38"/>
      <c r="D26" s="38"/>
      <c r="E26" s="38"/>
      <c r="F26" s="38"/>
    </row>
    <row r="27" spans="1:7" x14ac:dyDescent="0.25">
      <c r="A27" s="308" t="s">
        <v>17</v>
      </c>
      <c r="B27" s="309"/>
    </row>
    <row r="28" spans="1:7" x14ac:dyDescent="0.25">
      <c r="A28" s="25" t="s">
        <v>18</v>
      </c>
      <c r="B28" s="31">
        <f>_xlfn.CHISQ.INV.RT(I4,I7)</f>
        <v>16.811893829770931</v>
      </c>
    </row>
    <row r="29" spans="1:7" x14ac:dyDescent="0.25">
      <c r="A29" s="25" t="s">
        <v>19</v>
      </c>
      <c r="B29" s="31">
        <f>F25</f>
        <v>25.415337933873147</v>
      </c>
    </row>
    <row r="30" spans="1:7" x14ac:dyDescent="0.25">
      <c r="A30" s="52" t="s">
        <v>20</v>
      </c>
      <c r="B30" s="49">
        <f>_xlfn.CHISQ.DIST.RT(B29,I7)</f>
        <v>2.8597751329750777E-4</v>
      </c>
    </row>
    <row r="31" spans="1:7" ht="15.75" thickBot="1" x14ac:dyDescent="0.3">
      <c r="A31" s="310" t="str">
        <f>IF(B30&lt;I4,"Reject the null hypothesis","Fail to reject the null hypothesis")</f>
        <v>Reject the null hypothesis</v>
      </c>
      <c r="B31" s="311"/>
    </row>
    <row r="32" spans="1:7" ht="15.75" thickBot="1" x14ac:dyDescent="0.3"/>
    <row r="33" spans="1:2" x14ac:dyDescent="0.25">
      <c r="A33" s="47" t="s">
        <v>21</v>
      </c>
      <c r="B33" s="48"/>
    </row>
    <row r="34" spans="1:2" ht="15.75" thickBot="1" x14ac:dyDescent="0.3">
      <c r="A34" s="322" t="str">
        <f>IF(OR(B14&lt;1,C14&lt;1,D14&lt;1,E14&lt;1,B15&lt;1,C15&lt;1,D15&lt;1,E15&lt;1,B16&lt;1,C16&lt;1,D16&lt;1,E16&lt;1),"is NOT met.","is met.")</f>
        <v>is met.</v>
      </c>
      <c r="B34" s="323"/>
    </row>
    <row r="36" spans="1:2" x14ac:dyDescent="0.25">
      <c r="A36" s="6" t="s">
        <v>37</v>
      </c>
    </row>
  </sheetData>
  <mergeCells count="10">
    <mergeCell ref="H3:I3"/>
    <mergeCell ref="A27:B27"/>
    <mergeCell ref="A31:B31"/>
    <mergeCell ref="A34:B34"/>
    <mergeCell ref="A3:F3"/>
    <mergeCell ref="B4:F4"/>
    <mergeCell ref="A11:F11"/>
    <mergeCell ref="B12:F12"/>
    <mergeCell ref="A19:F19"/>
    <mergeCell ref="B20:F20"/>
  </mergeCells>
  <conditionalFormatting sqref="A34:B34">
    <cfRule type="containsText" dxfId="7" priority="1" operator="containsText" text="met">
      <formula>NOT(ISERROR(SEARCH("met",A34)))</formula>
    </cfRule>
    <cfRule type="containsText" dxfId="6" priority="2" operator="containsText" text="violated">
      <formula>NOT(ISERROR(SEARCH("violated",A34)))</formula>
    </cfRule>
  </conditionalFormatting>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80A8C-6D32-48B1-9BF4-A4D75109164C}">
  <dimension ref="A1:J37"/>
  <sheetViews>
    <sheetView workbookViewId="0">
      <selection activeCell="O2" sqref="O2"/>
    </sheetView>
  </sheetViews>
  <sheetFormatPr defaultRowHeight="15" x14ac:dyDescent="0.25"/>
  <cols>
    <col min="1" max="1" width="33.28515625" bestFit="1" customWidth="1"/>
    <col min="2" max="7" width="12.7109375" customWidth="1"/>
    <col min="9" max="9" width="19.28515625" bestFit="1" customWidth="1"/>
  </cols>
  <sheetData>
    <row r="1" spans="1:10" x14ac:dyDescent="0.25">
      <c r="A1" s="6" t="s">
        <v>42</v>
      </c>
    </row>
    <row r="2" spans="1:10" ht="15.75" thickBot="1" x14ac:dyDescent="0.3">
      <c r="A2" t="s">
        <v>36</v>
      </c>
    </row>
    <row r="3" spans="1:10" x14ac:dyDescent="0.25">
      <c r="A3" s="343" t="s">
        <v>3</v>
      </c>
      <c r="B3" s="344"/>
      <c r="C3" s="344"/>
      <c r="D3" s="344"/>
      <c r="E3" s="344"/>
      <c r="F3" s="344"/>
      <c r="G3" s="345"/>
      <c r="I3" s="308" t="s">
        <v>12</v>
      </c>
      <c r="J3" s="309"/>
    </row>
    <row r="4" spans="1:10" x14ac:dyDescent="0.25">
      <c r="A4" s="7"/>
      <c r="B4" s="337" t="s">
        <v>8</v>
      </c>
      <c r="C4" s="338"/>
      <c r="D4" s="338"/>
      <c r="E4" s="338"/>
      <c r="F4" s="338"/>
      <c r="G4" s="339"/>
      <c r="I4" s="8" t="s">
        <v>13</v>
      </c>
      <c r="J4" s="2">
        <v>0.05</v>
      </c>
    </row>
    <row r="5" spans="1:10" x14ac:dyDescent="0.25">
      <c r="A5" s="5" t="s">
        <v>7</v>
      </c>
      <c r="B5" s="40" t="s">
        <v>34</v>
      </c>
      <c r="C5" s="40" t="s">
        <v>35</v>
      </c>
      <c r="D5" s="40" t="s">
        <v>33</v>
      </c>
      <c r="E5" s="40" t="s">
        <v>29</v>
      </c>
      <c r="F5" s="44" t="s">
        <v>41</v>
      </c>
      <c r="G5" s="9" t="s">
        <v>11</v>
      </c>
      <c r="H5" s="22"/>
      <c r="I5" s="33" t="s">
        <v>14</v>
      </c>
      <c r="J5" s="10">
        <v>3</v>
      </c>
    </row>
    <row r="6" spans="1:10" x14ac:dyDescent="0.25">
      <c r="A6" s="4" t="s">
        <v>31</v>
      </c>
      <c r="B6" s="39">
        <v>33</v>
      </c>
      <c r="C6" s="39">
        <v>30</v>
      </c>
      <c r="D6" s="39">
        <v>22</v>
      </c>
      <c r="E6" s="39">
        <v>8</v>
      </c>
      <c r="F6" s="45">
        <v>10</v>
      </c>
      <c r="G6" s="11">
        <f>SUM(B6:F6)</f>
        <v>103</v>
      </c>
      <c r="H6" s="6"/>
      <c r="I6" s="33" t="s">
        <v>15</v>
      </c>
      <c r="J6" s="10">
        <v>5</v>
      </c>
    </row>
    <row r="7" spans="1:10" ht="15.75" thickBot="1" x14ac:dyDescent="0.3">
      <c r="A7" s="4" t="s">
        <v>32</v>
      </c>
      <c r="B7" s="39">
        <v>14</v>
      </c>
      <c r="C7" s="39">
        <v>15</v>
      </c>
      <c r="D7" s="39">
        <v>16</v>
      </c>
      <c r="E7" s="39">
        <v>9</v>
      </c>
      <c r="F7" s="45">
        <v>7</v>
      </c>
      <c r="G7" s="11">
        <f t="shared" ref="G7:G8" si="0">SUM(B7:F7)</f>
        <v>61</v>
      </c>
      <c r="H7" s="6"/>
      <c r="I7" s="34" t="s">
        <v>16</v>
      </c>
      <c r="J7" s="13">
        <f>(J5-1)*(J6-1)</f>
        <v>8</v>
      </c>
    </row>
    <row r="8" spans="1:10" x14ac:dyDescent="0.25">
      <c r="A8" s="4" t="s">
        <v>40</v>
      </c>
      <c r="B8" s="39">
        <v>13</v>
      </c>
      <c r="C8" s="39">
        <v>11</v>
      </c>
      <c r="D8" s="39">
        <v>19</v>
      </c>
      <c r="E8" s="39">
        <v>24</v>
      </c>
      <c r="F8" s="45">
        <v>13</v>
      </c>
      <c r="G8" s="11">
        <f t="shared" si="0"/>
        <v>80</v>
      </c>
      <c r="H8" s="6"/>
    </row>
    <row r="9" spans="1:10" ht="15.75" thickBot="1" x14ac:dyDescent="0.3">
      <c r="A9" s="14" t="s">
        <v>11</v>
      </c>
      <c r="B9" s="15">
        <f>SUM(B6:B8)</f>
        <v>60</v>
      </c>
      <c r="C9" s="15">
        <f>SUM(C6:C8)</f>
        <v>56</v>
      </c>
      <c r="D9" s="15">
        <f>SUM(D6:D8)</f>
        <v>57</v>
      </c>
      <c r="E9" s="15">
        <f>SUM(E6:E8)</f>
        <v>41</v>
      </c>
      <c r="F9" s="15">
        <f>SUM(F6:F8)</f>
        <v>30</v>
      </c>
      <c r="G9" s="16">
        <f>SUM(B9:F9)</f>
        <v>244</v>
      </c>
    </row>
    <row r="10" spans="1:10" ht="15.75" thickBot="1" x14ac:dyDescent="0.3"/>
    <row r="11" spans="1:10" x14ac:dyDescent="0.25">
      <c r="A11" s="349" t="s">
        <v>4</v>
      </c>
      <c r="B11" s="350"/>
      <c r="C11" s="350"/>
      <c r="D11" s="350"/>
      <c r="E11" s="350"/>
      <c r="F11" s="350"/>
      <c r="G11" s="351"/>
    </row>
    <row r="12" spans="1:10" x14ac:dyDescent="0.25">
      <c r="A12" s="17"/>
      <c r="B12" s="340" t="str">
        <f>B4</f>
        <v>Column variable</v>
      </c>
      <c r="C12" s="341"/>
      <c r="D12" s="341"/>
      <c r="E12" s="341"/>
      <c r="F12" s="341"/>
      <c r="G12" s="342"/>
      <c r="H12" s="18"/>
      <c r="I12" s="18"/>
    </row>
    <row r="13" spans="1:10" x14ac:dyDescent="0.25">
      <c r="A13" s="23" t="str">
        <f>A5</f>
        <v>Row variable</v>
      </c>
      <c r="B13" s="42" t="str">
        <f>B5</f>
        <v>Col 1</v>
      </c>
      <c r="C13" s="42" t="str">
        <f>C5</f>
        <v>Col 2</v>
      </c>
      <c r="D13" s="42" t="str">
        <f>D5</f>
        <v>Col 3</v>
      </c>
      <c r="E13" s="42" t="str">
        <f>E5</f>
        <v>Col 4</v>
      </c>
      <c r="F13" s="163" t="str">
        <f>F5</f>
        <v>Col 5</v>
      </c>
      <c r="G13" s="9" t="s">
        <v>11</v>
      </c>
    </row>
    <row r="14" spans="1:10" x14ac:dyDescent="0.25">
      <c r="A14" s="19" t="str">
        <f>A6</f>
        <v>Row 1</v>
      </c>
      <c r="B14" s="26">
        <f>$G6*B$9/$G$9</f>
        <v>25.327868852459016</v>
      </c>
      <c r="C14" s="26">
        <f>$G6*C$9/$G$9</f>
        <v>23.639344262295083</v>
      </c>
      <c r="D14" s="26">
        <f>$G6*D$9/$G$9</f>
        <v>24.061475409836067</v>
      </c>
      <c r="E14" s="26">
        <f>$G6*E$9/$G$9</f>
        <v>17.307377049180328</v>
      </c>
      <c r="F14" s="26">
        <f>$G6*F$9/$G$9</f>
        <v>12.663934426229508</v>
      </c>
      <c r="G14" s="10">
        <f>SUM(B14:F14)</f>
        <v>103</v>
      </c>
    </row>
    <row r="15" spans="1:10" x14ac:dyDescent="0.25">
      <c r="A15" s="19" t="str">
        <f>A7</f>
        <v>Row 2</v>
      </c>
      <c r="B15" s="26">
        <f>$G7*B$9/$G$9</f>
        <v>15</v>
      </c>
      <c r="C15" s="26">
        <f t="shared" ref="C15:F15" si="1">$G7*C$9/$G$9</f>
        <v>14</v>
      </c>
      <c r="D15" s="26">
        <f t="shared" si="1"/>
        <v>14.25</v>
      </c>
      <c r="E15" s="26">
        <f t="shared" si="1"/>
        <v>10.25</v>
      </c>
      <c r="F15" s="26">
        <f t="shared" si="1"/>
        <v>7.5</v>
      </c>
      <c r="G15" s="10">
        <f t="shared" ref="G15:G17" si="2">SUM(B15:F15)</f>
        <v>61</v>
      </c>
    </row>
    <row r="16" spans="1:10" x14ac:dyDescent="0.25">
      <c r="A16" s="19" t="str">
        <f>A8</f>
        <v>Row 3</v>
      </c>
      <c r="B16" s="26">
        <f>$G8*B$9/$G$9</f>
        <v>19.672131147540984</v>
      </c>
      <c r="C16" s="26">
        <f>$G8*C$9/$G$9</f>
        <v>18.360655737704917</v>
      </c>
      <c r="D16" s="26">
        <f>$G8*D$9/$G$9</f>
        <v>18.688524590163933</v>
      </c>
      <c r="E16" s="26">
        <f>$G8*E$9/$G$9</f>
        <v>13.442622950819672</v>
      </c>
      <c r="F16" s="26">
        <f>$G8*F$9/$G$9</f>
        <v>9.8360655737704921</v>
      </c>
      <c r="G16" s="10">
        <f t="shared" si="2"/>
        <v>80</v>
      </c>
    </row>
    <row r="17" spans="1:7" ht="15.75" thickBot="1" x14ac:dyDescent="0.3">
      <c r="A17" s="20" t="s">
        <v>11</v>
      </c>
      <c r="B17" s="21">
        <f>SUM(B14:B16)</f>
        <v>60</v>
      </c>
      <c r="C17" s="21">
        <f>SUM(C14:C16)</f>
        <v>56</v>
      </c>
      <c r="D17" s="21">
        <f>SUM(D14:D16)</f>
        <v>57</v>
      </c>
      <c r="E17" s="21">
        <f>SUM(E14:E16)</f>
        <v>41</v>
      </c>
      <c r="F17" s="21">
        <f>SUM(F14:F16)</f>
        <v>30</v>
      </c>
      <c r="G17" s="13">
        <f t="shared" si="2"/>
        <v>244</v>
      </c>
    </row>
    <row r="18" spans="1:7" ht="15.75" thickBot="1" x14ac:dyDescent="0.3">
      <c r="A18" s="36"/>
    </row>
    <row r="19" spans="1:7" x14ac:dyDescent="0.25">
      <c r="A19" s="343" t="s">
        <v>22</v>
      </c>
      <c r="B19" s="344"/>
      <c r="C19" s="344"/>
      <c r="D19" s="344"/>
      <c r="E19" s="344"/>
      <c r="F19" s="344"/>
      <c r="G19" s="345"/>
    </row>
    <row r="20" spans="1:7" x14ac:dyDescent="0.25">
      <c r="A20" s="7"/>
      <c r="B20" s="340" t="str">
        <f>B4</f>
        <v>Column variable</v>
      </c>
      <c r="C20" s="341"/>
      <c r="D20" s="341"/>
      <c r="E20" s="341"/>
      <c r="F20" s="341"/>
      <c r="G20" s="342"/>
    </row>
    <row r="21" spans="1:7" x14ac:dyDescent="0.25">
      <c r="A21" s="23" t="str">
        <f>A5</f>
        <v>Row variable</v>
      </c>
      <c r="B21" s="43" t="str">
        <f>B5</f>
        <v>Col 1</v>
      </c>
      <c r="C21" s="43" t="str">
        <f>C5</f>
        <v>Col 2</v>
      </c>
      <c r="D21" s="43" t="str">
        <f>D5</f>
        <v>Col 3</v>
      </c>
      <c r="E21" s="43" t="str">
        <f>E5</f>
        <v>Col 4</v>
      </c>
      <c r="F21" s="46" t="str">
        <f>F5</f>
        <v>Col 5</v>
      </c>
      <c r="G21" s="9" t="s">
        <v>11</v>
      </c>
    </row>
    <row r="22" spans="1:7" x14ac:dyDescent="0.25">
      <c r="A22" s="25" t="str">
        <f>A6</f>
        <v>Row 1</v>
      </c>
      <c r="B22" s="26">
        <f>(B6-B14)^2/B14</f>
        <v>2.323985357313386</v>
      </c>
      <c r="C22" s="26">
        <f t="shared" ref="C22:F22" si="3">(C6-C14)^2/C14</f>
        <v>1.7114663149996583</v>
      </c>
      <c r="D22" s="26">
        <f t="shared" si="3"/>
        <v>0.17661763432933783</v>
      </c>
      <c r="E22" s="26">
        <f t="shared" si="3"/>
        <v>5.0052221829714716</v>
      </c>
      <c r="F22" s="26">
        <f t="shared" si="3"/>
        <v>0.56037455567934624</v>
      </c>
      <c r="G22" s="27">
        <f>SUM(B22:F22)</f>
        <v>9.7776660452931985</v>
      </c>
    </row>
    <row r="23" spans="1:7" x14ac:dyDescent="0.25">
      <c r="A23" s="25" t="str">
        <f t="shared" ref="A23:A24" si="4">A7</f>
        <v>Row 2</v>
      </c>
      <c r="B23" s="26">
        <f>(B7-B15)^2/B15</f>
        <v>6.6666666666666666E-2</v>
      </c>
      <c r="C23" s="26">
        <f t="shared" ref="C23:F23" si="5">(C7-C15)^2/C15</f>
        <v>7.1428571428571425E-2</v>
      </c>
      <c r="D23" s="26">
        <f t="shared" si="5"/>
        <v>0.21491228070175439</v>
      </c>
      <c r="E23" s="26">
        <f t="shared" si="5"/>
        <v>0.1524390243902439</v>
      </c>
      <c r="F23" s="26">
        <f t="shared" si="5"/>
        <v>3.3333333333333333E-2</v>
      </c>
      <c r="G23" s="27">
        <f>SUM(B23:F23)</f>
        <v>0.53877987652056969</v>
      </c>
    </row>
    <row r="24" spans="1:7" x14ac:dyDescent="0.25">
      <c r="A24" s="25" t="str">
        <f t="shared" si="4"/>
        <v>Row 3</v>
      </c>
      <c r="B24" s="26">
        <f>(B8-B16)^2/B16</f>
        <v>2.2629644808743175</v>
      </c>
      <c r="C24" s="26">
        <f>(C8-C16)^2/C16</f>
        <v>2.950834309133489</v>
      </c>
      <c r="D24" s="26">
        <f>(D8-D16)^2/D16</f>
        <v>5.1912568306011417E-3</v>
      </c>
      <c r="E24" s="26">
        <f>(E8-E16)^2/E16</f>
        <v>8.2914034386245508</v>
      </c>
      <c r="F24" s="26">
        <f>(F8-F16)^2/F16</f>
        <v>1.0177322404371583</v>
      </c>
      <c r="G24" s="27">
        <f t="shared" ref="G24:G25" si="6">SUM(B24:F24)</f>
        <v>14.528125725900118</v>
      </c>
    </row>
    <row r="25" spans="1:7" ht="15.75" thickBot="1" x14ac:dyDescent="0.3">
      <c r="A25" s="14" t="s">
        <v>11</v>
      </c>
      <c r="B25" s="28">
        <f>SUM(B22:B24)</f>
        <v>4.6536165048543703</v>
      </c>
      <c r="C25" s="28">
        <f>SUM(C22:C24)</f>
        <v>4.7337291955617182</v>
      </c>
      <c r="D25" s="28">
        <f>SUM(D22:D24)</f>
        <v>0.39672117186169337</v>
      </c>
      <c r="E25" s="28">
        <f>SUM(E22:E24)</f>
        <v>13.449064645986265</v>
      </c>
      <c r="F25" s="28">
        <f>SUM(F22:F24)</f>
        <v>1.6114401294498379</v>
      </c>
      <c r="G25" s="29">
        <f t="shared" si="6"/>
        <v>24.844571647713884</v>
      </c>
    </row>
    <row r="26" spans="1:7" ht="15.75" thickBot="1" x14ac:dyDescent="0.3">
      <c r="A26" s="37"/>
      <c r="B26" s="38"/>
      <c r="C26" s="38"/>
      <c r="D26" s="38"/>
      <c r="E26" s="38"/>
      <c r="F26" s="38"/>
    </row>
    <row r="27" spans="1:7" x14ac:dyDescent="0.25">
      <c r="A27" s="308" t="s">
        <v>17</v>
      </c>
      <c r="B27" s="309"/>
    </row>
    <row r="28" spans="1:7" x14ac:dyDescent="0.25">
      <c r="A28" s="25" t="s">
        <v>18</v>
      </c>
      <c r="B28" s="31">
        <f>_xlfn.CHISQ.INV.RT(J4,J7)</f>
        <v>15.507313055865453</v>
      </c>
    </row>
    <row r="29" spans="1:7" x14ac:dyDescent="0.25">
      <c r="A29" s="25" t="s">
        <v>19</v>
      </c>
      <c r="B29" s="31">
        <f>G25</f>
        <v>24.844571647713884</v>
      </c>
    </row>
    <row r="30" spans="1:7" x14ac:dyDescent="0.25">
      <c r="A30" s="52" t="s">
        <v>20</v>
      </c>
      <c r="B30" s="49">
        <f>_xlfn.CHISQ.DIST.RT(B29,J7)</f>
        <v>1.6516709635563431E-3</v>
      </c>
    </row>
    <row r="31" spans="1:7" ht="15.75" thickBot="1" x14ac:dyDescent="0.3">
      <c r="A31" s="310" t="str">
        <f>IF(B30&lt;J4,"Reject the null hypothesis","Fail to reject the null hypothesis")</f>
        <v>Reject the null hypothesis</v>
      </c>
      <c r="B31" s="311"/>
    </row>
    <row r="32" spans="1:7" ht="15.75" thickBot="1" x14ac:dyDescent="0.3"/>
    <row r="33" spans="1:2" x14ac:dyDescent="0.25">
      <c r="A33" s="47" t="s">
        <v>21</v>
      </c>
      <c r="B33" s="48"/>
    </row>
    <row r="34" spans="1:2" ht="15.75" thickBot="1" x14ac:dyDescent="0.3">
      <c r="A34" s="322" t="str">
        <f>IF(OR(B14&lt;1,C14&lt;1,D14&lt;1,E14&lt;1,F14&lt;1,B15&lt;1,C15&lt;1,D15&lt;1,E15&lt;1,F15&lt;1,B16&lt;1,C16&lt;1,D16&lt;1,E16&lt;1,F16&lt;1),"is NOT met.","is met.")</f>
        <v>is met.</v>
      </c>
      <c r="B34" s="323"/>
    </row>
    <row r="36" spans="1:2" x14ac:dyDescent="0.25">
      <c r="A36" s="6" t="s">
        <v>37</v>
      </c>
    </row>
    <row r="37" spans="1:2" x14ac:dyDescent="0.25">
      <c r="A37" t="s">
        <v>38</v>
      </c>
    </row>
  </sheetData>
  <mergeCells count="10">
    <mergeCell ref="I3:J3"/>
    <mergeCell ref="B20:G20"/>
    <mergeCell ref="A27:B27"/>
    <mergeCell ref="A31:B31"/>
    <mergeCell ref="A34:B34"/>
    <mergeCell ref="A3:G3"/>
    <mergeCell ref="B4:G4"/>
    <mergeCell ref="A11:G11"/>
    <mergeCell ref="B12:G12"/>
    <mergeCell ref="A19:G19"/>
  </mergeCells>
  <conditionalFormatting sqref="A34:B34">
    <cfRule type="containsText" dxfId="5" priority="1" operator="containsText" text="met">
      <formula>NOT(ISERROR(SEARCH("met",A34)))</formula>
    </cfRule>
    <cfRule type="containsText" dxfId="4" priority="2" operator="containsText" text="violated">
      <formula>NOT(ISERROR(SEARCH("violated",A34)))</formula>
    </cfRule>
  </conditionalFormatting>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09857-2AD4-4B9C-9D0C-A375C397C87F}">
  <dimension ref="A1:S43"/>
  <sheetViews>
    <sheetView workbookViewId="0">
      <selection activeCell="U12" sqref="U12:U13"/>
    </sheetView>
  </sheetViews>
  <sheetFormatPr defaultColWidth="9.140625" defaultRowHeight="15" x14ac:dyDescent="0.25"/>
  <cols>
    <col min="1" max="1" width="12.5703125" style="74" bestFit="1" customWidth="1"/>
    <col min="2" max="2" width="13.42578125" style="74" customWidth="1"/>
    <col min="3" max="6" width="12.5703125" style="74" bestFit="1" customWidth="1"/>
    <col min="7" max="7" width="9.140625" style="74"/>
    <col min="8" max="9" width="19.140625" bestFit="1" customWidth="1"/>
    <col min="10" max="11" width="12" bestFit="1" customWidth="1"/>
    <col min="12" max="12" width="18.85546875" customWidth="1"/>
    <col min="14" max="14" width="12.7109375" bestFit="1" customWidth="1"/>
    <col min="15" max="15" width="12" bestFit="1" customWidth="1"/>
    <col min="18" max="18" width="18.28515625" customWidth="1"/>
    <col min="19" max="19" width="10.28515625" customWidth="1"/>
  </cols>
  <sheetData>
    <row r="1" spans="1:19" x14ac:dyDescent="0.25">
      <c r="A1" s="128" t="s">
        <v>103</v>
      </c>
      <c r="B1" s="128" t="s">
        <v>104</v>
      </c>
      <c r="C1" s="128" t="s">
        <v>105</v>
      </c>
      <c r="D1" s="128" t="s">
        <v>106</v>
      </c>
      <c r="E1" s="128" t="s">
        <v>107</v>
      </c>
      <c r="F1" s="128" t="s">
        <v>108</v>
      </c>
      <c r="H1" s="158"/>
      <c r="O1" s="74"/>
      <c r="P1" s="74"/>
      <c r="Q1" s="74"/>
      <c r="R1" s="161" t="s">
        <v>151</v>
      </c>
      <c r="S1" s="162"/>
    </row>
    <row r="2" spans="1:19" x14ac:dyDescent="0.25">
      <c r="A2" s="129"/>
      <c r="B2" s="129"/>
      <c r="C2" s="129"/>
      <c r="D2" s="129"/>
      <c r="E2" s="129"/>
      <c r="F2" s="129"/>
      <c r="O2" s="74"/>
      <c r="P2" s="74"/>
      <c r="Q2" s="74"/>
      <c r="R2" s="74"/>
    </row>
    <row r="3" spans="1:19" x14ac:dyDescent="0.25">
      <c r="A3" s="129"/>
      <c r="B3" s="129"/>
      <c r="C3" s="129"/>
      <c r="D3" s="129"/>
      <c r="E3" s="129"/>
      <c r="F3" s="129"/>
      <c r="O3" s="74"/>
      <c r="P3" s="74"/>
      <c r="Q3" s="74"/>
      <c r="R3" s="74"/>
    </row>
    <row r="4" spans="1:19" x14ac:dyDescent="0.25">
      <c r="A4" s="129"/>
      <c r="B4" s="129"/>
      <c r="C4" s="129"/>
      <c r="D4" s="129"/>
      <c r="E4" s="129"/>
      <c r="F4" s="129"/>
      <c r="H4" s="159"/>
      <c r="I4" s="159"/>
      <c r="J4" s="159"/>
      <c r="K4" s="159"/>
      <c r="L4" s="159"/>
      <c r="O4" s="74"/>
      <c r="P4" s="74"/>
      <c r="Q4" s="74"/>
      <c r="R4" s="74"/>
    </row>
    <row r="5" spans="1:19" x14ac:dyDescent="0.25">
      <c r="A5" s="129"/>
      <c r="B5" s="129"/>
      <c r="C5" s="129"/>
      <c r="D5" s="129"/>
      <c r="E5" s="129"/>
      <c r="F5" s="130"/>
      <c r="O5" s="74"/>
      <c r="P5" s="74"/>
      <c r="Q5" s="74"/>
      <c r="R5" s="74"/>
    </row>
    <row r="6" spans="1:19" x14ac:dyDescent="0.25">
      <c r="A6" s="129"/>
      <c r="B6" s="129"/>
      <c r="C6" s="129"/>
      <c r="D6" s="129"/>
      <c r="E6" s="129"/>
      <c r="F6" s="129"/>
      <c r="O6" s="74"/>
      <c r="P6" s="74"/>
      <c r="Q6" s="74"/>
      <c r="R6" s="74"/>
    </row>
    <row r="7" spans="1:19" x14ac:dyDescent="0.25">
      <c r="A7" s="129"/>
      <c r="B7" s="129"/>
      <c r="C7" s="129"/>
      <c r="D7" s="129"/>
      <c r="E7" s="129"/>
      <c r="F7" s="129"/>
      <c r="O7" s="74"/>
      <c r="P7" s="74"/>
      <c r="Q7" s="74"/>
      <c r="R7" s="74"/>
    </row>
    <row r="8" spans="1:19" x14ac:dyDescent="0.25">
      <c r="A8" s="129"/>
      <c r="B8" s="129"/>
      <c r="C8" s="129"/>
      <c r="D8" s="129"/>
      <c r="E8" s="129"/>
      <c r="F8" s="130"/>
      <c r="O8" s="74"/>
      <c r="P8" s="74"/>
      <c r="Q8" s="74"/>
      <c r="R8" s="74"/>
    </row>
    <row r="9" spans="1:19" x14ac:dyDescent="0.25">
      <c r="A9" s="129"/>
      <c r="B9" s="129"/>
      <c r="D9" s="129"/>
      <c r="E9" s="129"/>
      <c r="F9" s="129"/>
      <c r="O9" s="74"/>
      <c r="P9" s="74"/>
      <c r="Q9" s="74"/>
      <c r="R9" s="74"/>
    </row>
    <row r="10" spans="1:19" x14ac:dyDescent="0.25">
      <c r="A10" s="129"/>
      <c r="B10" s="129"/>
      <c r="E10" s="129"/>
      <c r="F10" s="129"/>
      <c r="O10" s="74"/>
      <c r="P10" s="74"/>
      <c r="Q10" s="74"/>
      <c r="R10" s="74"/>
    </row>
    <row r="11" spans="1:19" x14ac:dyDescent="0.25">
      <c r="A11" s="129"/>
      <c r="B11" s="129"/>
      <c r="E11" s="129"/>
      <c r="F11" s="129"/>
      <c r="O11" s="74"/>
      <c r="P11" s="74"/>
      <c r="Q11" s="74"/>
      <c r="R11" s="74"/>
    </row>
    <row r="12" spans="1:19" x14ac:dyDescent="0.25">
      <c r="A12" s="129"/>
      <c r="F12" s="129"/>
      <c r="O12" s="74"/>
      <c r="P12" s="74"/>
      <c r="Q12" s="74"/>
      <c r="R12" s="74"/>
    </row>
    <row r="13" spans="1:19" x14ac:dyDescent="0.25">
      <c r="O13" s="74"/>
      <c r="P13" s="74"/>
      <c r="Q13" s="74"/>
      <c r="R13" s="74"/>
    </row>
    <row r="14" spans="1:19" x14ac:dyDescent="0.25">
      <c r="H14" s="159"/>
      <c r="I14" s="159"/>
      <c r="J14" s="159"/>
      <c r="K14" s="159"/>
      <c r="L14" s="159"/>
      <c r="M14" s="159"/>
      <c r="N14" s="159"/>
      <c r="O14" s="74"/>
      <c r="P14" s="74"/>
      <c r="Q14" s="74"/>
      <c r="R14" s="74"/>
    </row>
    <row r="15" spans="1:19" x14ac:dyDescent="0.25">
      <c r="O15" s="74"/>
      <c r="P15" s="74"/>
      <c r="Q15" s="74"/>
      <c r="R15" s="74"/>
    </row>
    <row r="16" spans="1:19" x14ac:dyDescent="0.25">
      <c r="O16" s="74"/>
      <c r="P16" s="74"/>
      <c r="Q16" s="74"/>
      <c r="R16" s="74"/>
    </row>
    <row r="17" spans="8:18" x14ac:dyDescent="0.25">
      <c r="O17" s="131"/>
      <c r="P17" s="74"/>
      <c r="Q17" s="74"/>
      <c r="R17" s="74"/>
    </row>
    <row r="18" spans="8:18" x14ac:dyDescent="0.25">
      <c r="O18" s="74"/>
      <c r="P18" s="74"/>
      <c r="Q18" s="74"/>
      <c r="R18" s="74"/>
    </row>
    <row r="19" spans="8:18" x14ac:dyDescent="0.25">
      <c r="H19" s="74"/>
      <c r="I19" s="74"/>
      <c r="J19" s="74"/>
      <c r="K19" s="74"/>
      <c r="L19" s="74"/>
      <c r="M19" s="74"/>
      <c r="N19" s="74"/>
      <c r="O19" s="74"/>
      <c r="P19" s="74"/>
      <c r="Q19" s="74"/>
      <c r="R19" s="74"/>
    </row>
    <row r="20" spans="8:18" x14ac:dyDescent="0.25">
      <c r="H20" s="74"/>
      <c r="I20" s="74"/>
      <c r="J20" s="74"/>
      <c r="K20" s="74"/>
      <c r="L20" s="74"/>
      <c r="M20" s="74"/>
      <c r="N20" s="74"/>
      <c r="O20" s="74"/>
      <c r="P20" s="74"/>
      <c r="Q20" s="74"/>
      <c r="R20" s="74"/>
    </row>
    <row r="21" spans="8:18" x14ac:dyDescent="0.25">
      <c r="H21" s="74"/>
      <c r="I21" s="74"/>
      <c r="J21" s="74"/>
      <c r="K21" s="74"/>
      <c r="L21" s="74"/>
      <c r="M21" s="74"/>
      <c r="N21" s="74"/>
      <c r="O21" s="74"/>
      <c r="P21" s="74"/>
      <c r="Q21" s="74"/>
      <c r="R21" s="74"/>
    </row>
    <row r="22" spans="8:18" x14ac:dyDescent="0.25">
      <c r="H22" s="74"/>
      <c r="I22" s="74"/>
      <c r="J22" s="74"/>
      <c r="K22" s="74"/>
      <c r="L22" s="74"/>
      <c r="M22" s="74"/>
      <c r="N22" s="74"/>
      <c r="O22" s="74"/>
      <c r="P22" s="74"/>
      <c r="Q22" s="74"/>
      <c r="R22" s="74"/>
    </row>
    <row r="23" spans="8:18" x14ac:dyDescent="0.25">
      <c r="H23" s="74"/>
      <c r="I23" s="74"/>
      <c r="J23" s="74"/>
      <c r="K23" s="74"/>
      <c r="L23" s="74"/>
      <c r="M23" s="74"/>
      <c r="N23" s="74"/>
      <c r="O23" s="74"/>
      <c r="P23" s="74"/>
      <c r="Q23" s="74"/>
      <c r="R23" s="74"/>
    </row>
    <row r="24" spans="8:18" ht="15.75" thickBot="1" x14ac:dyDescent="0.3"/>
    <row r="25" spans="8:18" x14ac:dyDescent="0.25">
      <c r="H25" s="132" t="s">
        <v>109</v>
      </c>
      <c r="I25" s="133"/>
      <c r="J25" s="133"/>
      <c r="K25" s="133"/>
      <c r="L25" s="133"/>
      <c r="M25" s="133"/>
      <c r="N25" s="133"/>
      <c r="O25" s="133"/>
      <c r="P25" s="133"/>
      <c r="Q25" s="133"/>
      <c r="R25" s="134"/>
    </row>
    <row r="26" spans="8:18" x14ac:dyDescent="0.25">
      <c r="H26" s="135"/>
      <c r="I26" s="136" t="s">
        <v>110</v>
      </c>
      <c r="J26" s="137" t="s">
        <v>110</v>
      </c>
      <c r="K26" s="22"/>
      <c r="L26" s="136"/>
      <c r="M26" s="138" t="s">
        <v>111</v>
      </c>
      <c r="N26" s="136" t="s">
        <v>112</v>
      </c>
      <c r="O26" s="138" t="s">
        <v>113</v>
      </c>
      <c r="P26" s="139"/>
      <c r="Q26" s="140"/>
      <c r="R26" s="141"/>
    </row>
    <row r="27" spans="8:18" x14ac:dyDescent="0.25">
      <c r="H27" s="142" t="s">
        <v>114</v>
      </c>
      <c r="I27" s="128" t="s">
        <v>115</v>
      </c>
      <c r="J27" s="143" t="s">
        <v>116</v>
      </c>
      <c r="K27" s="22"/>
      <c r="L27" s="128" t="s">
        <v>117</v>
      </c>
      <c r="M27" s="144" t="s">
        <v>118</v>
      </c>
      <c r="N27" s="128" t="s">
        <v>119</v>
      </c>
      <c r="O27" s="144" t="s">
        <v>120</v>
      </c>
      <c r="P27" s="145" t="str">
        <f>IF(I40="","Results are NOT valid until Q Statistic is entered into B17","Results")</f>
        <v>Results</v>
      </c>
      <c r="Q27" s="146"/>
      <c r="R27" s="147"/>
    </row>
    <row r="28" spans="8:18" x14ac:dyDescent="0.25">
      <c r="H28" s="148" t="s">
        <v>121</v>
      </c>
      <c r="I28" s="149">
        <f t="shared" ref="I28:I33" si="0">K5</f>
        <v>0</v>
      </c>
      <c r="J28" s="149">
        <f t="shared" ref="J28:J33" si="1">I5</f>
        <v>0</v>
      </c>
      <c r="L28" s="6" t="s">
        <v>122</v>
      </c>
      <c r="M28">
        <f>ABS($K$5-K6)</f>
        <v>0</v>
      </c>
      <c r="N28" t="e">
        <f>SQRT(($K$16/2)*((1/$I$5)+(1/I6)))</f>
        <v>#DIV/0!</v>
      </c>
      <c r="O28" t="e">
        <f t="shared" ref="O28:O42" si="2">N28*$I$40</f>
        <v>#DIV/0!</v>
      </c>
      <c r="P28" s="352" t="e">
        <f>IF(M28&gt;O28,"Group 1 &amp; 2 means are different","Means are not different")</f>
        <v>#DIV/0!</v>
      </c>
      <c r="Q28" s="352"/>
      <c r="R28" s="353"/>
    </row>
    <row r="29" spans="8:18" x14ac:dyDescent="0.25">
      <c r="H29" s="148" t="s">
        <v>123</v>
      </c>
      <c r="I29" s="150">
        <f t="shared" si="0"/>
        <v>0</v>
      </c>
      <c r="J29" s="150">
        <f t="shared" si="1"/>
        <v>0</v>
      </c>
      <c r="L29" s="6" t="s">
        <v>124</v>
      </c>
      <c r="M29">
        <f>ABS($K$5-K7)</f>
        <v>0</v>
      </c>
      <c r="N29" t="e">
        <f>SQRT(($K$16/2)*((1/$I$5)+(1/I7)))</f>
        <v>#DIV/0!</v>
      </c>
      <c r="O29" t="e">
        <f t="shared" si="2"/>
        <v>#DIV/0!</v>
      </c>
      <c r="P29" s="352" t="e">
        <f>IF(M29&gt;O29,"Group 1 &amp; 3 means are different","Means are not different")</f>
        <v>#DIV/0!</v>
      </c>
      <c r="Q29" s="352"/>
      <c r="R29" s="353"/>
    </row>
    <row r="30" spans="8:18" x14ac:dyDescent="0.25">
      <c r="H30" s="148" t="s">
        <v>125</v>
      </c>
      <c r="I30" s="150">
        <f t="shared" si="0"/>
        <v>0</v>
      </c>
      <c r="J30" s="150">
        <f t="shared" si="1"/>
        <v>0</v>
      </c>
      <c r="L30" s="6" t="s">
        <v>126</v>
      </c>
      <c r="M30">
        <f>ABS($K$5-K8)</f>
        <v>0</v>
      </c>
      <c r="N30" t="e">
        <f>SQRT(($K$16/2)*((1/$I$5)+(1/I8)))</f>
        <v>#DIV/0!</v>
      </c>
      <c r="O30" t="e">
        <f t="shared" si="2"/>
        <v>#DIV/0!</v>
      </c>
      <c r="P30" s="352" t="e">
        <f>IF(M30&gt;O30,"Group 1 &amp; 4 means are different","Means are not different")</f>
        <v>#DIV/0!</v>
      </c>
      <c r="Q30" s="352"/>
      <c r="R30" s="353"/>
    </row>
    <row r="31" spans="8:18" x14ac:dyDescent="0.25">
      <c r="H31" s="148" t="s">
        <v>127</v>
      </c>
      <c r="I31" s="150">
        <f t="shared" si="0"/>
        <v>0</v>
      </c>
      <c r="J31" s="150">
        <f t="shared" si="1"/>
        <v>0</v>
      </c>
      <c r="L31" s="6" t="s">
        <v>128</v>
      </c>
      <c r="M31">
        <f>ABS($K$5-K9)</f>
        <v>0</v>
      </c>
      <c r="N31" t="e">
        <f>SQRT(($K$16/2)*((1/$I$5)+(1/I9)))</f>
        <v>#DIV/0!</v>
      </c>
      <c r="O31" t="e">
        <f t="shared" si="2"/>
        <v>#DIV/0!</v>
      </c>
      <c r="P31" s="352" t="e">
        <f>IF(M31&gt;O31,"Group 1 &amp; 5 means are different","Means are not different")</f>
        <v>#DIV/0!</v>
      </c>
      <c r="Q31" s="352"/>
      <c r="R31" s="353"/>
    </row>
    <row r="32" spans="8:18" x14ac:dyDescent="0.25">
      <c r="H32" s="148" t="s">
        <v>129</v>
      </c>
      <c r="I32" s="150">
        <f t="shared" si="0"/>
        <v>0</v>
      </c>
      <c r="J32" s="150">
        <f t="shared" si="1"/>
        <v>0</v>
      </c>
      <c r="L32" s="6" t="s">
        <v>130</v>
      </c>
      <c r="M32">
        <f>ABS($K$5-K10)</f>
        <v>0</v>
      </c>
      <c r="N32" t="e">
        <f>SQRT(($K$16/2)*((1/$I$5)+(1/I10)))</f>
        <v>#DIV/0!</v>
      </c>
      <c r="O32" t="e">
        <f t="shared" si="2"/>
        <v>#DIV/0!</v>
      </c>
      <c r="P32" s="352" t="e">
        <f>IF(M32&gt;O32,"Group 1 &amp; 6 means are different","Means are not different")</f>
        <v>#DIV/0!</v>
      </c>
      <c r="Q32" s="352"/>
      <c r="R32" s="353"/>
    </row>
    <row r="33" spans="8:18" x14ac:dyDescent="0.25">
      <c r="H33" s="148" t="s">
        <v>131</v>
      </c>
      <c r="I33" s="150">
        <f t="shared" si="0"/>
        <v>0</v>
      </c>
      <c r="J33" s="150">
        <f t="shared" si="1"/>
        <v>0</v>
      </c>
      <c r="L33" s="6" t="s">
        <v>132</v>
      </c>
      <c r="M33">
        <f>ABS($K$6-K7)</f>
        <v>0</v>
      </c>
      <c r="N33" t="e">
        <f>SQRT(($K$16/2)*((1/$I$6)+(1/I7)))</f>
        <v>#DIV/0!</v>
      </c>
      <c r="O33" t="e">
        <f t="shared" si="2"/>
        <v>#DIV/0!</v>
      </c>
      <c r="P33" s="352" t="e">
        <f>IF(M33&gt;O33,"Group 2 &amp; 3 means are different","Means are not different")</f>
        <v>#DIV/0!</v>
      </c>
      <c r="Q33" s="352"/>
      <c r="R33" s="353"/>
    </row>
    <row r="34" spans="8:18" x14ac:dyDescent="0.25">
      <c r="H34" s="151"/>
      <c r="L34" s="6" t="s">
        <v>133</v>
      </c>
      <c r="M34">
        <f>ABS($K$6-K8)</f>
        <v>0</v>
      </c>
      <c r="N34" t="e">
        <f>SQRT(($K$16/2)*((1/$I$6)+(1/I8)))</f>
        <v>#DIV/0!</v>
      </c>
      <c r="O34" t="e">
        <f t="shared" si="2"/>
        <v>#DIV/0!</v>
      </c>
      <c r="P34" s="352" t="e">
        <f>IF(M34&gt;O34,"Group 2 &amp; 4 means are different","Means are not different")</f>
        <v>#DIV/0!</v>
      </c>
      <c r="Q34" s="352"/>
      <c r="R34" s="353"/>
    </row>
    <row r="35" spans="8:18" x14ac:dyDescent="0.25">
      <c r="H35" s="354" t="s">
        <v>134</v>
      </c>
      <c r="I35" s="355"/>
      <c r="L35" s="6" t="s">
        <v>135</v>
      </c>
      <c r="M35">
        <f>ABS($K$6-K9)</f>
        <v>0</v>
      </c>
      <c r="N35" t="e">
        <f>SQRT(($K$16/2)*((1/$I$6)+(1/I9)))</f>
        <v>#DIV/0!</v>
      </c>
      <c r="O35" t="e">
        <f t="shared" si="2"/>
        <v>#DIV/0!</v>
      </c>
      <c r="P35" s="352" t="e">
        <f>IF(M35&gt;O35,"Group 2 &amp; 5 means are different","Means are not different")</f>
        <v>#DIV/0!</v>
      </c>
      <c r="Q35" s="352"/>
      <c r="R35" s="353"/>
    </row>
    <row r="36" spans="8:18" x14ac:dyDescent="0.25">
      <c r="H36" s="152" t="s">
        <v>136</v>
      </c>
      <c r="I36" s="150">
        <v>0.05</v>
      </c>
      <c r="L36" s="6" t="s">
        <v>137</v>
      </c>
      <c r="M36">
        <f>ABS($K$6-K10)</f>
        <v>0</v>
      </c>
      <c r="N36" t="e">
        <f>SQRT(($K$16/2)*((1/$I$6)+(1/I10)))</f>
        <v>#DIV/0!</v>
      </c>
      <c r="O36" t="e">
        <f t="shared" si="2"/>
        <v>#DIV/0!</v>
      </c>
      <c r="P36" s="352" t="e">
        <f>IF(M36&gt;O36,"Group 2 &amp; 6 means are different","Means are not different")</f>
        <v>#DIV/0!</v>
      </c>
      <c r="Q36" s="352"/>
      <c r="R36" s="353"/>
    </row>
    <row r="37" spans="8:18" x14ac:dyDescent="0.25">
      <c r="H37" s="152" t="s">
        <v>147</v>
      </c>
      <c r="I37" s="150">
        <v>6</v>
      </c>
      <c r="L37" s="6" t="s">
        <v>138</v>
      </c>
      <c r="M37">
        <f>ABS($K$7-K8)</f>
        <v>0</v>
      </c>
      <c r="N37" t="e">
        <f>SQRT(($K$16/2)*((1/$I$7)+(1/I8)))</f>
        <v>#DIV/0!</v>
      </c>
      <c r="O37" t="e">
        <f t="shared" si="2"/>
        <v>#DIV/0!</v>
      </c>
      <c r="P37" s="352" t="e">
        <f>IF(M37&gt;O37,"Group 3 &amp; 4 means are different","Means are not different")</f>
        <v>#DIV/0!</v>
      </c>
      <c r="Q37" s="352"/>
      <c r="R37" s="353"/>
    </row>
    <row r="38" spans="8:18" x14ac:dyDescent="0.25">
      <c r="H38" s="152" t="s">
        <v>139</v>
      </c>
      <c r="I38" s="150">
        <f>J16</f>
        <v>0</v>
      </c>
      <c r="L38" s="6" t="s">
        <v>140</v>
      </c>
      <c r="M38">
        <f>ABS($K$7-K9)</f>
        <v>0</v>
      </c>
      <c r="N38" t="e">
        <f>SQRT(($K$16/2)*((1/$I$7)+(1/I9)))</f>
        <v>#DIV/0!</v>
      </c>
      <c r="O38" t="e">
        <f t="shared" si="2"/>
        <v>#DIV/0!</v>
      </c>
      <c r="P38" s="352" t="e">
        <f>IF(M38&gt;O38,"Group 3 &amp; 5 means are different","Means are not different")</f>
        <v>#DIV/0!</v>
      </c>
      <c r="Q38" s="352"/>
      <c r="R38" s="353"/>
    </row>
    <row r="39" spans="8:18" x14ac:dyDescent="0.25">
      <c r="H39" s="152" t="s">
        <v>141</v>
      </c>
      <c r="I39" s="150">
        <f>K16</f>
        <v>0</v>
      </c>
      <c r="L39" s="6" t="s">
        <v>142</v>
      </c>
      <c r="M39">
        <f>ABS($K$7-K10)</f>
        <v>0</v>
      </c>
      <c r="N39" t="e">
        <f>SQRT(($K$16/2)*((1/$I$7)+(1/I10)))</f>
        <v>#DIV/0!</v>
      </c>
      <c r="O39" t="e">
        <f t="shared" si="2"/>
        <v>#DIV/0!</v>
      </c>
      <c r="P39" s="352" t="e">
        <f>IF(M39&gt;O39,"Group 3 &amp; 6 means are different","Means are not different")</f>
        <v>#DIV/0!</v>
      </c>
      <c r="Q39" s="352"/>
      <c r="R39" s="353"/>
    </row>
    <row r="40" spans="8:18" x14ac:dyDescent="0.25">
      <c r="H40" s="153" t="s">
        <v>143</v>
      </c>
      <c r="I40" s="154">
        <v>2</v>
      </c>
      <c r="L40" s="6" t="s">
        <v>144</v>
      </c>
      <c r="M40">
        <f>ABS($K$8-K9)</f>
        <v>0</v>
      </c>
      <c r="N40" t="e">
        <f>SQRT(($K$16/2)*((1/$I$8)+(1/I9)))</f>
        <v>#DIV/0!</v>
      </c>
      <c r="O40" t="e">
        <f t="shared" si="2"/>
        <v>#DIV/0!</v>
      </c>
      <c r="P40" s="352" t="e">
        <f>IF(M40&gt;O40,"Group 4 &amp; 5 means are different","Means are not different")</f>
        <v>#DIV/0!</v>
      </c>
      <c r="Q40" s="352"/>
      <c r="R40" s="353"/>
    </row>
    <row r="41" spans="8:18" x14ac:dyDescent="0.25">
      <c r="H41" s="151"/>
      <c r="L41" s="6" t="s">
        <v>145</v>
      </c>
      <c r="M41">
        <f>ABS($K$8-K10)</f>
        <v>0</v>
      </c>
      <c r="N41" t="e">
        <f>SQRT(($K$16/2)*((1/$I$8)+(1/I10)))</f>
        <v>#DIV/0!</v>
      </c>
      <c r="O41" t="e">
        <f t="shared" si="2"/>
        <v>#DIV/0!</v>
      </c>
      <c r="P41" s="352" t="e">
        <f>IF(M41&gt;O41,"Group 4 &amp; 6 means are different","Means are not different")</f>
        <v>#DIV/0!</v>
      </c>
      <c r="Q41" s="352"/>
      <c r="R41" s="353"/>
    </row>
    <row r="42" spans="8:18" x14ac:dyDescent="0.25">
      <c r="H42" s="151"/>
      <c r="L42" s="6" t="s">
        <v>146</v>
      </c>
      <c r="M42">
        <f>ABS(K9-K10)</f>
        <v>0</v>
      </c>
      <c r="N42" t="e">
        <f>SQRT(($K$16/2)*((1/I9)+(1/I10)))</f>
        <v>#DIV/0!</v>
      </c>
      <c r="O42" t="e">
        <f t="shared" si="2"/>
        <v>#DIV/0!</v>
      </c>
      <c r="P42" s="352" t="e">
        <f>IF(M42&gt;O42,"Group 5 &amp; 6 means are different","Means are not different")</f>
        <v>#DIV/0!</v>
      </c>
      <c r="Q42" s="352"/>
      <c r="R42" s="353"/>
    </row>
    <row r="43" spans="8:18" ht="15.75" thickBot="1" x14ac:dyDescent="0.3">
      <c r="H43" s="155"/>
      <c r="I43" s="156"/>
      <c r="J43" s="156"/>
      <c r="K43" s="156"/>
      <c r="L43" s="156"/>
      <c r="M43" s="156"/>
      <c r="N43" s="156"/>
      <c r="O43" s="156"/>
      <c r="P43" s="156"/>
      <c r="Q43" s="156"/>
      <c r="R43" s="157"/>
    </row>
  </sheetData>
  <mergeCells count="16">
    <mergeCell ref="P39:R39"/>
    <mergeCell ref="P40:R40"/>
    <mergeCell ref="P41:R41"/>
    <mergeCell ref="P42:R42"/>
    <mergeCell ref="P34:R34"/>
    <mergeCell ref="H35:I35"/>
    <mergeCell ref="P35:R35"/>
    <mergeCell ref="P36:R36"/>
    <mergeCell ref="P37:R37"/>
    <mergeCell ref="P38:R38"/>
    <mergeCell ref="P33:R33"/>
    <mergeCell ref="P28:R28"/>
    <mergeCell ref="P29:R29"/>
    <mergeCell ref="P30:R30"/>
    <mergeCell ref="P31:R31"/>
    <mergeCell ref="P32:R32"/>
  </mergeCells>
  <conditionalFormatting sqref="P28">
    <cfRule type="containsText" dxfId="3" priority="2" operator="containsText" text="not">
      <formula>NOT(ISERROR(SEARCH("not",P28)))</formula>
    </cfRule>
  </conditionalFormatting>
  <conditionalFormatting sqref="P29:P42">
    <cfRule type="containsText" dxfId="2" priority="1" operator="containsText" text="not">
      <formula>NOT(ISERROR(SEARCH("not",P29)))</formula>
    </cfRule>
  </conditionalFormatting>
  <pageMargins left="0.7" right="0.7" top="0.75" bottom="0.75" header="0.3" footer="0.3"/>
  <pageSetup orientation="portrait" horizontalDpi="0" verticalDpi="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CB0C8-5EAE-41C1-AFD6-6B4F98361252}">
  <dimension ref="A1:T43"/>
  <sheetViews>
    <sheetView workbookViewId="0">
      <selection activeCell="I10" sqref="I10"/>
    </sheetView>
  </sheetViews>
  <sheetFormatPr defaultColWidth="9.140625" defaultRowHeight="15" x14ac:dyDescent="0.25"/>
  <cols>
    <col min="1" max="1" width="12.5703125" style="74" bestFit="1" customWidth="1"/>
    <col min="2" max="2" width="13.42578125" style="74" customWidth="1"/>
    <col min="3" max="6" width="12.5703125" style="74" bestFit="1" customWidth="1"/>
    <col min="7" max="7" width="9.140625" style="74"/>
    <col min="8" max="9" width="19.140625" bestFit="1" customWidth="1"/>
    <col min="10" max="11" width="12" bestFit="1" customWidth="1"/>
    <col min="12" max="12" width="18.85546875" customWidth="1"/>
    <col min="14" max="14" width="12.7109375" bestFit="1" customWidth="1"/>
    <col min="15" max="15" width="12" bestFit="1" customWidth="1"/>
    <col min="18" max="18" width="18.28515625" customWidth="1"/>
  </cols>
  <sheetData>
    <row r="1" spans="1:20" x14ac:dyDescent="0.25">
      <c r="A1" s="128" t="s">
        <v>103</v>
      </c>
      <c r="B1" s="128" t="s">
        <v>104</v>
      </c>
      <c r="C1" s="128" t="s">
        <v>105</v>
      </c>
      <c r="D1" s="128" t="s">
        <v>106</v>
      </c>
      <c r="E1" s="128" t="s">
        <v>107</v>
      </c>
      <c r="F1" s="128" t="s">
        <v>108</v>
      </c>
      <c r="H1" s="158"/>
      <c r="O1" s="74"/>
      <c r="P1" s="74"/>
      <c r="Q1" s="74"/>
      <c r="R1" s="161" t="s">
        <v>151</v>
      </c>
      <c r="S1" s="160"/>
      <c r="T1" s="160"/>
    </row>
    <row r="2" spans="1:20" x14ac:dyDescent="0.25">
      <c r="A2" s="129"/>
      <c r="B2" s="129"/>
      <c r="C2" s="129"/>
      <c r="D2" s="129"/>
      <c r="E2" s="129"/>
      <c r="F2" s="129"/>
      <c r="O2" s="74"/>
      <c r="P2" s="74"/>
      <c r="Q2" s="74"/>
      <c r="R2" s="74"/>
    </row>
    <row r="3" spans="1:20" x14ac:dyDescent="0.25">
      <c r="A3" s="129"/>
      <c r="B3" s="129"/>
      <c r="C3" s="129"/>
      <c r="D3" s="129"/>
      <c r="E3" s="129"/>
      <c r="F3" s="129"/>
      <c r="O3" s="74"/>
      <c r="P3" s="74"/>
      <c r="Q3" s="74"/>
      <c r="R3" s="74"/>
    </row>
    <row r="4" spans="1:20" x14ac:dyDescent="0.25">
      <c r="A4" s="129"/>
      <c r="B4" s="129"/>
      <c r="C4" s="129"/>
      <c r="D4" s="129"/>
      <c r="E4" s="129"/>
      <c r="F4" s="129"/>
      <c r="H4" s="159"/>
      <c r="I4" s="159"/>
      <c r="J4" s="159"/>
      <c r="K4" s="159"/>
      <c r="L4" s="159"/>
      <c r="O4" s="74"/>
      <c r="P4" s="74"/>
      <c r="Q4" s="74"/>
      <c r="R4" s="74"/>
    </row>
    <row r="5" spans="1:20" x14ac:dyDescent="0.25">
      <c r="A5" s="129"/>
      <c r="B5" s="129"/>
      <c r="C5" s="129"/>
      <c r="D5" s="129"/>
      <c r="E5" s="129"/>
      <c r="F5" s="130"/>
      <c r="O5" s="74"/>
      <c r="P5" s="74"/>
      <c r="Q5" s="74"/>
      <c r="R5" s="74"/>
    </row>
    <row r="6" spans="1:20" x14ac:dyDescent="0.25">
      <c r="A6" s="129"/>
      <c r="B6" s="129"/>
      <c r="C6" s="129"/>
      <c r="D6" s="129"/>
      <c r="E6" s="129"/>
      <c r="F6" s="129"/>
      <c r="O6" s="74"/>
      <c r="P6" s="74"/>
      <c r="Q6" s="74"/>
      <c r="R6" s="74"/>
    </row>
    <row r="7" spans="1:20" x14ac:dyDescent="0.25">
      <c r="A7" s="129"/>
      <c r="B7" s="129"/>
      <c r="C7" s="129"/>
      <c r="D7" s="129"/>
      <c r="E7" s="129"/>
      <c r="F7" s="129"/>
      <c r="O7" s="74"/>
      <c r="P7" s="74"/>
      <c r="Q7" s="74"/>
      <c r="R7" s="74"/>
    </row>
    <row r="8" spans="1:20" x14ac:dyDescent="0.25">
      <c r="A8" s="129"/>
      <c r="B8" s="129"/>
      <c r="C8" s="129"/>
      <c r="D8" s="129"/>
      <c r="E8" s="129"/>
      <c r="F8" s="130"/>
      <c r="O8" s="74"/>
      <c r="P8" s="74"/>
      <c r="Q8" s="74"/>
      <c r="R8" s="74"/>
    </row>
    <row r="9" spans="1:20" x14ac:dyDescent="0.25">
      <c r="A9" s="129"/>
      <c r="B9" s="129"/>
      <c r="D9" s="129"/>
      <c r="E9" s="129"/>
      <c r="F9" s="129"/>
      <c r="O9" s="74"/>
      <c r="P9" s="74"/>
      <c r="Q9" s="74"/>
      <c r="R9" s="74"/>
    </row>
    <row r="10" spans="1:20" x14ac:dyDescent="0.25">
      <c r="A10" s="129"/>
      <c r="B10" s="129"/>
      <c r="E10" s="129"/>
      <c r="F10" s="129"/>
      <c r="O10" s="74"/>
      <c r="P10" s="74"/>
      <c r="Q10" s="74"/>
      <c r="R10" s="74"/>
    </row>
    <row r="11" spans="1:20" x14ac:dyDescent="0.25">
      <c r="A11" s="129"/>
      <c r="B11" s="129"/>
      <c r="E11" s="129"/>
      <c r="F11" s="129"/>
      <c r="O11" s="74"/>
      <c r="P11" s="74"/>
      <c r="Q11" s="74"/>
      <c r="R11" s="74"/>
    </row>
    <row r="12" spans="1:20" x14ac:dyDescent="0.25">
      <c r="A12" s="129"/>
      <c r="F12" s="129"/>
      <c r="O12" s="74"/>
      <c r="P12" s="74"/>
      <c r="Q12" s="74"/>
      <c r="R12" s="74"/>
    </row>
    <row r="13" spans="1:20" x14ac:dyDescent="0.25">
      <c r="O13" s="74"/>
      <c r="P13" s="74"/>
      <c r="Q13" s="74"/>
      <c r="R13" s="74"/>
    </row>
    <row r="14" spans="1:20" x14ac:dyDescent="0.25">
      <c r="H14" s="159"/>
      <c r="I14" s="159"/>
      <c r="J14" s="159"/>
      <c r="K14" s="159"/>
      <c r="L14" s="159"/>
      <c r="M14" s="159"/>
      <c r="N14" s="159"/>
      <c r="O14" s="74"/>
      <c r="P14" s="74"/>
      <c r="Q14" s="74"/>
      <c r="R14" s="74"/>
    </row>
    <row r="15" spans="1:20" x14ac:dyDescent="0.25">
      <c r="O15" s="74"/>
      <c r="P15" s="74"/>
      <c r="Q15" s="74"/>
      <c r="R15" s="74"/>
    </row>
    <row r="16" spans="1:20" x14ac:dyDescent="0.25">
      <c r="O16" s="74"/>
      <c r="P16" s="74"/>
      <c r="Q16" s="74"/>
      <c r="R16" s="74"/>
    </row>
    <row r="17" spans="8:18" x14ac:dyDescent="0.25">
      <c r="O17" s="131"/>
      <c r="P17" s="74"/>
      <c r="Q17" s="74"/>
      <c r="R17" s="74"/>
    </row>
    <row r="18" spans="8:18" x14ac:dyDescent="0.25">
      <c r="O18" s="74"/>
      <c r="P18" s="74"/>
      <c r="Q18" s="74"/>
      <c r="R18" s="74"/>
    </row>
    <row r="19" spans="8:18" x14ac:dyDescent="0.25">
      <c r="H19" s="74"/>
      <c r="I19" s="74"/>
      <c r="J19" s="74"/>
      <c r="K19" s="74"/>
      <c r="L19" s="74"/>
      <c r="M19" s="74"/>
      <c r="N19" s="74"/>
      <c r="O19" s="74"/>
      <c r="P19" s="74"/>
      <c r="Q19" s="74"/>
      <c r="R19" s="74"/>
    </row>
    <row r="20" spans="8:18" x14ac:dyDescent="0.25">
      <c r="H20" s="74"/>
      <c r="I20" s="74"/>
      <c r="J20" s="74"/>
      <c r="K20" s="74"/>
      <c r="L20" s="74"/>
      <c r="M20" s="74"/>
      <c r="N20" s="74"/>
      <c r="O20" s="74"/>
      <c r="P20" s="74"/>
      <c r="Q20" s="74"/>
      <c r="R20" s="74"/>
    </row>
    <row r="21" spans="8:18" x14ac:dyDescent="0.25">
      <c r="H21" s="74"/>
      <c r="I21" s="74"/>
      <c r="J21" s="74"/>
      <c r="K21" s="74"/>
      <c r="L21" s="74"/>
      <c r="M21" s="74"/>
      <c r="N21" s="74"/>
      <c r="O21" s="74"/>
      <c r="P21" s="74"/>
      <c r="Q21" s="74"/>
      <c r="R21" s="74"/>
    </row>
    <row r="22" spans="8:18" x14ac:dyDescent="0.25">
      <c r="H22" s="74"/>
      <c r="I22" s="74"/>
      <c r="J22" s="74"/>
      <c r="K22" s="74"/>
      <c r="L22" s="74"/>
      <c r="M22" s="74"/>
      <c r="N22" s="74"/>
      <c r="O22" s="74"/>
      <c r="P22" s="74"/>
      <c r="Q22" s="74"/>
      <c r="R22" s="74"/>
    </row>
    <row r="23" spans="8:18" x14ac:dyDescent="0.25">
      <c r="H23" s="74"/>
      <c r="I23" s="74"/>
      <c r="J23" s="74"/>
      <c r="K23" s="74"/>
      <c r="L23" s="74"/>
      <c r="M23" s="74"/>
      <c r="N23" s="74"/>
      <c r="O23" s="74"/>
      <c r="P23" s="74"/>
      <c r="Q23" s="74"/>
      <c r="R23" s="74"/>
    </row>
    <row r="24" spans="8:18" ht="15.75" thickBot="1" x14ac:dyDescent="0.3"/>
    <row r="25" spans="8:18" x14ac:dyDescent="0.25">
      <c r="H25" s="132" t="s">
        <v>109</v>
      </c>
      <c r="I25" s="133"/>
      <c r="J25" s="133"/>
      <c r="K25" s="133"/>
      <c r="L25" s="133"/>
      <c r="M25" s="133"/>
      <c r="N25" s="133"/>
      <c r="O25" s="133"/>
      <c r="P25" s="133"/>
      <c r="Q25" s="133"/>
      <c r="R25" s="134"/>
    </row>
    <row r="26" spans="8:18" x14ac:dyDescent="0.25">
      <c r="H26" s="135"/>
      <c r="I26" s="136" t="s">
        <v>110</v>
      </c>
      <c r="J26" s="137" t="s">
        <v>110</v>
      </c>
      <c r="K26" s="22"/>
      <c r="L26" s="136"/>
      <c r="M26" s="138" t="s">
        <v>111</v>
      </c>
      <c r="N26" s="136" t="s">
        <v>112</v>
      </c>
      <c r="O26" s="138" t="s">
        <v>113</v>
      </c>
      <c r="P26" s="139"/>
      <c r="Q26" s="140"/>
      <c r="R26" s="141"/>
    </row>
    <row r="27" spans="8:18" x14ac:dyDescent="0.25">
      <c r="H27" s="142" t="s">
        <v>114</v>
      </c>
      <c r="I27" s="128" t="s">
        <v>115</v>
      </c>
      <c r="J27" s="143" t="s">
        <v>116</v>
      </c>
      <c r="K27" s="22"/>
      <c r="L27" s="128" t="s">
        <v>117</v>
      </c>
      <c r="M27" s="144" t="s">
        <v>118</v>
      </c>
      <c r="N27" s="128" t="s">
        <v>119</v>
      </c>
      <c r="O27" s="144" t="s">
        <v>120</v>
      </c>
      <c r="P27" s="145" t="str">
        <f>IF(I40="","Results are NOT valid until Q Statistic is entered into B17","Results")</f>
        <v>Results</v>
      </c>
      <c r="Q27" s="146"/>
      <c r="R27" s="147"/>
    </row>
    <row r="28" spans="8:18" x14ac:dyDescent="0.25">
      <c r="H28" s="148" t="s">
        <v>121</v>
      </c>
      <c r="I28" s="149">
        <f t="shared" ref="I28:I33" si="0">K5</f>
        <v>0</v>
      </c>
      <c r="J28" s="149">
        <f t="shared" ref="J28:J33" si="1">I5</f>
        <v>0</v>
      </c>
      <c r="L28" s="6" t="s">
        <v>122</v>
      </c>
      <c r="M28">
        <f>ABS($K$5-K6)</f>
        <v>0</v>
      </c>
      <c r="N28" t="e">
        <f>SQRT(($K$16/2)*((1/$I$5)+(1/I6)))</f>
        <v>#DIV/0!</v>
      </c>
      <c r="O28" t="e">
        <f t="shared" ref="O28:O42" si="2">N28*$I$40</f>
        <v>#DIV/0!</v>
      </c>
      <c r="P28" s="352" t="e">
        <f>IF(M28&gt;O28,"Group 1 &amp; 2 means are different","Means are not different")</f>
        <v>#DIV/0!</v>
      </c>
      <c r="Q28" s="352"/>
      <c r="R28" s="353"/>
    </row>
    <row r="29" spans="8:18" x14ac:dyDescent="0.25">
      <c r="H29" s="148" t="s">
        <v>123</v>
      </c>
      <c r="I29" s="150">
        <f t="shared" si="0"/>
        <v>0</v>
      </c>
      <c r="J29" s="150">
        <f t="shared" si="1"/>
        <v>0</v>
      </c>
      <c r="L29" s="6" t="s">
        <v>124</v>
      </c>
      <c r="M29">
        <f>ABS($K$5-K7)</f>
        <v>0</v>
      </c>
      <c r="N29" t="e">
        <f>SQRT(($K$16/2)*((1/$I$5)+(1/I7)))</f>
        <v>#DIV/0!</v>
      </c>
      <c r="O29" t="e">
        <f t="shared" si="2"/>
        <v>#DIV/0!</v>
      </c>
      <c r="P29" s="352" t="e">
        <f>IF(M29&gt;O29,"Group 1 &amp; 3 means are different","Means are not different")</f>
        <v>#DIV/0!</v>
      </c>
      <c r="Q29" s="352"/>
      <c r="R29" s="353"/>
    </row>
    <row r="30" spans="8:18" x14ac:dyDescent="0.25">
      <c r="H30" s="148" t="s">
        <v>125</v>
      </c>
      <c r="I30" s="150">
        <f t="shared" si="0"/>
        <v>0</v>
      </c>
      <c r="J30" s="150">
        <f t="shared" si="1"/>
        <v>0</v>
      </c>
      <c r="L30" s="6" t="s">
        <v>126</v>
      </c>
      <c r="M30">
        <f>ABS($K$5-K8)</f>
        <v>0</v>
      </c>
      <c r="N30" t="e">
        <f>SQRT(($K$16/2)*((1/$I$5)+(1/I8)))</f>
        <v>#DIV/0!</v>
      </c>
      <c r="O30" t="e">
        <f t="shared" si="2"/>
        <v>#DIV/0!</v>
      </c>
      <c r="P30" s="352" t="e">
        <f>IF(M30&gt;O30,"Group 1 &amp; 4 means are different","Means are not different")</f>
        <v>#DIV/0!</v>
      </c>
      <c r="Q30" s="352"/>
      <c r="R30" s="353"/>
    </row>
    <row r="31" spans="8:18" x14ac:dyDescent="0.25">
      <c r="H31" s="148" t="s">
        <v>127</v>
      </c>
      <c r="I31" s="150">
        <f t="shared" si="0"/>
        <v>0</v>
      </c>
      <c r="J31" s="150">
        <f t="shared" si="1"/>
        <v>0</v>
      </c>
      <c r="L31" s="6" t="s">
        <v>128</v>
      </c>
      <c r="M31">
        <f>ABS($K$5-K9)</f>
        <v>0</v>
      </c>
      <c r="N31" t="e">
        <f>SQRT(($K$16/2)*((1/$I$5)+(1/I9)))</f>
        <v>#DIV/0!</v>
      </c>
      <c r="O31" t="e">
        <f t="shared" si="2"/>
        <v>#DIV/0!</v>
      </c>
      <c r="P31" s="352" t="e">
        <f>IF(M31&gt;O31,"Group 1 &amp; 5 means are different","Means are not different")</f>
        <v>#DIV/0!</v>
      </c>
      <c r="Q31" s="352"/>
      <c r="R31" s="353"/>
    </row>
    <row r="32" spans="8:18" x14ac:dyDescent="0.25">
      <c r="H32" s="148" t="s">
        <v>129</v>
      </c>
      <c r="I32" s="150">
        <f t="shared" si="0"/>
        <v>0</v>
      </c>
      <c r="J32" s="150">
        <f t="shared" si="1"/>
        <v>0</v>
      </c>
      <c r="L32" s="6" t="s">
        <v>130</v>
      </c>
      <c r="M32">
        <f>ABS($K$5-K10)</f>
        <v>0</v>
      </c>
      <c r="N32" t="e">
        <f>SQRT(($K$16/2)*((1/$I$5)+(1/I10)))</f>
        <v>#DIV/0!</v>
      </c>
      <c r="O32" t="e">
        <f t="shared" si="2"/>
        <v>#DIV/0!</v>
      </c>
      <c r="P32" s="352" t="e">
        <f>IF(M32&gt;O32,"Group 1 &amp; 6 means are different","Means are not different")</f>
        <v>#DIV/0!</v>
      </c>
      <c r="Q32" s="352"/>
      <c r="R32" s="353"/>
    </row>
    <row r="33" spans="8:18" x14ac:dyDescent="0.25">
      <c r="H33" s="148" t="s">
        <v>131</v>
      </c>
      <c r="I33" s="150">
        <f t="shared" si="0"/>
        <v>0</v>
      </c>
      <c r="J33" s="150">
        <f t="shared" si="1"/>
        <v>0</v>
      </c>
      <c r="L33" s="6" t="s">
        <v>132</v>
      </c>
      <c r="M33">
        <f>ABS($K$6-K7)</f>
        <v>0</v>
      </c>
      <c r="N33" t="e">
        <f>SQRT(($K$16/2)*((1/$I$6)+(1/I7)))</f>
        <v>#DIV/0!</v>
      </c>
      <c r="O33" t="e">
        <f t="shared" si="2"/>
        <v>#DIV/0!</v>
      </c>
      <c r="P33" s="352" t="e">
        <f>IF(M33&gt;O33,"Group 2 &amp; 3 means are different","Means are not different")</f>
        <v>#DIV/0!</v>
      </c>
      <c r="Q33" s="352"/>
      <c r="R33" s="353"/>
    </row>
    <row r="34" spans="8:18" x14ac:dyDescent="0.25">
      <c r="H34" s="151"/>
      <c r="L34" s="6" t="s">
        <v>133</v>
      </c>
      <c r="M34">
        <f>ABS($K$6-K8)</f>
        <v>0</v>
      </c>
      <c r="N34" t="e">
        <f>SQRT(($K$16/2)*((1/$I$6)+(1/I8)))</f>
        <v>#DIV/0!</v>
      </c>
      <c r="O34" t="e">
        <f t="shared" si="2"/>
        <v>#DIV/0!</v>
      </c>
      <c r="P34" s="352" t="e">
        <f>IF(M34&gt;O34,"Group 2 &amp; 4 means are different","Means are not different")</f>
        <v>#DIV/0!</v>
      </c>
      <c r="Q34" s="352"/>
      <c r="R34" s="353"/>
    </row>
    <row r="35" spans="8:18" x14ac:dyDescent="0.25">
      <c r="H35" s="354" t="s">
        <v>134</v>
      </c>
      <c r="I35" s="355"/>
      <c r="L35" s="6" t="s">
        <v>135</v>
      </c>
      <c r="M35">
        <f>ABS($K$6-K9)</f>
        <v>0</v>
      </c>
      <c r="N35" t="e">
        <f>SQRT(($K$16/2)*((1/$I$6)+(1/I9)))</f>
        <v>#DIV/0!</v>
      </c>
      <c r="O35" t="e">
        <f t="shared" si="2"/>
        <v>#DIV/0!</v>
      </c>
      <c r="P35" s="352" t="e">
        <f>IF(M35&gt;O35,"Group 2 &amp; 5 means are different","Means are not different")</f>
        <v>#DIV/0!</v>
      </c>
      <c r="Q35" s="352"/>
      <c r="R35" s="353"/>
    </row>
    <row r="36" spans="8:18" x14ac:dyDescent="0.25">
      <c r="H36" s="152" t="s">
        <v>136</v>
      </c>
      <c r="I36" s="150">
        <v>0.05</v>
      </c>
      <c r="L36" s="6" t="s">
        <v>137</v>
      </c>
      <c r="M36">
        <f>ABS($K$6-K10)</f>
        <v>0</v>
      </c>
      <c r="N36" t="e">
        <f>SQRT(($K$16/2)*((1/$I$6)+(1/I10)))</f>
        <v>#DIV/0!</v>
      </c>
      <c r="O36" t="e">
        <f t="shared" si="2"/>
        <v>#DIV/0!</v>
      </c>
      <c r="P36" s="352" t="e">
        <f>IF(M36&gt;O36,"Group 2 &amp; 6 means are different","Means are not different")</f>
        <v>#DIV/0!</v>
      </c>
      <c r="Q36" s="352"/>
      <c r="R36" s="353"/>
    </row>
    <row r="37" spans="8:18" x14ac:dyDescent="0.25">
      <c r="H37" s="152" t="s">
        <v>147</v>
      </c>
      <c r="I37" s="150">
        <v>6</v>
      </c>
      <c r="L37" s="6" t="s">
        <v>138</v>
      </c>
      <c r="M37">
        <f>ABS($K$7-K8)</f>
        <v>0</v>
      </c>
      <c r="N37" t="e">
        <f>SQRT(($K$16/2)*((1/$I$7)+(1/I8)))</f>
        <v>#DIV/0!</v>
      </c>
      <c r="O37" t="e">
        <f t="shared" si="2"/>
        <v>#DIV/0!</v>
      </c>
      <c r="P37" s="352" t="e">
        <f>IF(M37&gt;O37,"Group 3 &amp; 4 means are different","Means are not different")</f>
        <v>#DIV/0!</v>
      </c>
      <c r="Q37" s="352"/>
      <c r="R37" s="353"/>
    </row>
    <row r="38" spans="8:18" x14ac:dyDescent="0.25">
      <c r="H38" s="152" t="s">
        <v>139</v>
      </c>
      <c r="I38" s="150">
        <f>J16</f>
        <v>0</v>
      </c>
      <c r="L38" s="6" t="s">
        <v>140</v>
      </c>
      <c r="M38">
        <f>ABS($K$7-K9)</f>
        <v>0</v>
      </c>
      <c r="N38" t="e">
        <f>SQRT(($K$16/2)*((1/$I$7)+(1/I9)))</f>
        <v>#DIV/0!</v>
      </c>
      <c r="O38" t="e">
        <f t="shared" si="2"/>
        <v>#DIV/0!</v>
      </c>
      <c r="P38" s="352" t="e">
        <f>IF(M38&gt;O38,"Group 3 &amp; 5 means are different","Means are not different")</f>
        <v>#DIV/0!</v>
      </c>
      <c r="Q38" s="352"/>
      <c r="R38" s="353"/>
    </row>
    <row r="39" spans="8:18" x14ac:dyDescent="0.25">
      <c r="H39" s="152" t="s">
        <v>141</v>
      </c>
      <c r="I39" s="150">
        <f>K16</f>
        <v>0</v>
      </c>
      <c r="L39" s="6" t="s">
        <v>142</v>
      </c>
      <c r="M39">
        <f>ABS($K$7-K10)</f>
        <v>0</v>
      </c>
      <c r="N39" t="e">
        <f>SQRT(($K$16/2)*((1/$I$7)+(1/I10)))</f>
        <v>#DIV/0!</v>
      </c>
      <c r="O39" t="e">
        <f t="shared" si="2"/>
        <v>#DIV/0!</v>
      </c>
      <c r="P39" s="352" t="e">
        <f>IF(M39&gt;O39,"Group 3 &amp; 6 means are different","Means are not different")</f>
        <v>#DIV/0!</v>
      </c>
      <c r="Q39" s="352"/>
      <c r="R39" s="353"/>
    </row>
    <row r="40" spans="8:18" x14ac:dyDescent="0.25">
      <c r="H40" s="153" t="s">
        <v>143</v>
      </c>
      <c r="I40" s="154">
        <v>2</v>
      </c>
      <c r="L40" s="6" t="s">
        <v>144</v>
      </c>
      <c r="M40">
        <f>ABS($K$8-K9)</f>
        <v>0</v>
      </c>
      <c r="N40" t="e">
        <f>SQRT(($K$16/2)*((1/$I$8)+(1/I9)))</f>
        <v>#DIV/0!</v>
      </c>
      <c r="O40" t="e">
        <f t="shared" si="2"/>
        <v>#DIV/0!</v>
      </c>
      <c r="P40" s="352" t="e">
        <f>IF(M40&gt;O40,"Group 4 &amp; 5 means are different","Means are not different")</f>
        <v>#DIV/0!</v>
      </c>
      <c r="Q40" s="352"/>
      <c r="R40" s="353"/>
    </row>
    <row r="41" spans="8:18" x14ac:dyDescent="0.25">
      <c r="H41" s="151"/>
      <c r="L41" s="6" t="s">
        <v>145</v>
      </c>
      <c r="M41">
        <f>ABS($K$8-K10)</f>
        <v>0</v>
      </c>
      <c r="N41" t="e">
        <f>SQRT(($K$16/2)*((1/$I$8)+(1/I10)))</f>
        <v>#DIV/0!</v>
      </c>
      <c r="O41" t="e">
        <f t="shared" si="2"/>
        <v>#DIV/0!</v>
      </c>
      <c r="P41" s="352" t="e">
        <f>IF(M41&gt;O41,"Group 4 &amp; 6 means are different","Means are not different")</f>
        <v>#DIV/0!</v>
      </c>
      <c r="Q41" s="352"/>
      <c r="R41" s="353"/>
    </row>
    <row r="42" spans="8:18" x14ac:dyDescent="0.25">
      <c r="H42" s="151"/>
      <c r="L42" s="6" t="s">
        <v>146</v>
      </c>
      <c r="M42">
        <f>ABS(K9-K10)</f>
        <v>0</v>
      </c>
      <c r="N42" t="e">
        <f>SQRT(($K$16/2)*((1/I9)+(1/I10)))</f>
        <v>#DIV/0!</v>
      </c>
      <c r="O42" t="e">
        <f t="shared" si="2"/>
        <v>#DIV/0!</v>
      </c>
      <c r="P42" s="352" t="e">
        <f>IF(M42&gt;O42,"Group 5 &amp; 6 means are different","Means are not different")</f>
        <v>#DIV/0!</v>
      </c>
      <c r="Q42" s="352"/>
      <c r="R42" s="353"/>
    </row>
    <row r="43" spans="8:18" ht="15.75" thickBot="1" x14ac:dyDescent="0.3">
      <c r="H43" s="155"/>
      <c r="I43" s="156"/>
      <c r="J43" s="156"/>
      <c r="K43" s="156"/>
      <c r="L43" s="156"/>
      <c r="M43" s="156"/>
      <c r="N43" s="156"/>
      <c r="O43" s="156"/>
      <c r="P43" s="156"/>
      <c r="Q43" s="156"/>
      <c r="R43" s="157"/>
    </row>
  </sheetData>
  <mergeCells count="16">
    <mergeCell ref="P39:R39"/>
    <mergeCell ref="P40:R40"/>
    <mergeCell ref="P41:R41"/>
    <mergeCell ref="P42:R42"/>
    <mergeCell ref="P34:R34"/>
    <mergeCell ref="H35:I35"/>
    <mergeCell ref="P35:R35"/>
    <mergeCell ref="P36:R36"/>
    <mergeCell ref="P37:R37"/>
    <mergeCell ref="P38:R38"/>
    <mergeCell ref="P33:R33"/>
    <mergeCell ref="P28:R28"/>
    <mergeCell ref="P29:R29"/>
    <mergeCell ref="P30:R30"/>
    <mergeCell ref="P31:R31"/>
    <mergeCell ref="P32:R32"/>
  </mergeCells>
  <conditionalFormatting sqref="P28">
    <cfRule type="containsText" dxfId="1" priority="2" operator="containsText" text="not">
      <formula>NOT(ISERROR(SEARCH("not",P28)))</formula>
    </cfRule>
  </conditionalFormatting>
  <conditionalFormatting sqref="P29:P42">
    <cfRule type="containsText" dxfId="0" priority="1" operator="containsText" text="not">
      <formula>NOT(ISERROR(SEARCH("not",P29)))</formula>
    </cfRule>
  </conditionalFormatting>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52663-FC52-4D37-B5F3-9F1493C1859C}">
  <dimension ref="A1"/>
  <sheetViews>
    <sheetView workbookViewId="0">
      <selection activeCell="O15" sqref="O15"/>
    </sheetView>
  </sheetViews>
  <sheetFormatPr defaultRowHeight="15" x14ac:dyDescent="0.25"/>
  <sheetData>
    <row r="1" spans="1:1" x14ac:dyDescent="0.25">
      <c r="A1" t="s">
        <v>9873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Grading Rubric</vt:lpstr>
      <vt:lpstr>Your Index</vt:lpstr>
      <vt:lpstr>Resource Index</vt:lpstr>
      <vt:lpstr>Fast Employee Data copy1</vt:lpstr>
      <vt:lpstr>Question 1</vt:lpstr>
      <vt:lpstr>Q1 Calc</vt:lpstr>
      <vt:lpstr>Q 2a</vt:lpstr>
      <vt:lpstr>Q2a Calc</vt:lpstr>
      <vt:lpstr>Q 2b</vt:lpstr>
      <vt:lpstr>Q2b Calc</vt:lpstr>
      <vt:lpstr>Q 2c</vt:lpstr>
      <vt:lpstr>Q 3</vt:lpstr>
      <vt:lpstr>Q3 Calc</vt:lpstr>
      <vt:lpstr>Q 4</vt:lpstr>
      <vt:lpstr>Q4 Calc</vt:lpstr>
      <vt:lpstr>Q5</vt:lpstr>
      <vt:lpstr>Q5 Calc</vt:lpstr>
      <vt:lpstr>Q6</vt:lpstr>
      <vt:lpstr>Q6 Calc</vt:lpstr>
      <vt:lpstr>Q7</vt:lpstr>
      <vt:lpstr>Q7 Calc</vt:lpstr>
      <vt:lpstr>Useful Tables</vt:lpstr>
      <vt:lpstr>Fast Employee Data</vt:lpstr>
      <vt:lpstr>1-sample z-Test Mean</vt:lpstr>
      <vt:lpstr>2-sample t-Test Mean-Summary</vt:lpstr>
      <vt:lpstr>2-sample t-Test Mean-RawData</vt:lpstr>
      <vt:lpstr>2-sample z-test Proportions</vt:lpstr>
      <vt:lpstr>CI Var =</vt:lpstr>
      <vt:lpstr>CI Var Not =</vt:lpstr>
      <vt:lpstr>2 row x 2 col</vt:lpstr>
      <vt:lpstr>2 row x 3 col</vt:lpstr>
      <vt:lpstr>Goodness of Fit</vt:lpstr>
      <vt:lpstr>2 row x 4 col</vt:lpstr>
      <vt:lpstr>2 row x 6 col</vt:lpstr>
      <vt:lpstr>2 row x 8 col</vt:lpstr>
      <vt:lpstr>3 row x 3 col</vt:lpstr>
      <vt:lpstr>3 row x 4 col</vt:lpstr>
      <vt:lpstr>3 row x 5 col</vt:lpstr>
      <vt:lpstr>ANOVA #1</vt:lpstr>
      <vt:lpstr>ANOVA-backup</vt:lpstr>
      <vt:lpstr>Version</vt:lpstr>
    </vt:vector>
  </TitlesOfParts>
  <Company>College of Business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evansjr</dc:creator>
  <cp:lastModifiedBy>Derek E</cp:lastModifiedBy>
  <dcterms:created xsi:type="dcterms:W3CDTF">2011-04-16T11:56:47Z</dcterms:created>
  <dcterms:modified xsi:type="dcterms:W3CDTF">2021-02-21T23:27:19Z</dcterms:modified>
</cp:coreProperties>
</file>